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G:\PROJECT_prospera\seleniumautomation\TMSTestNG\"/>
    </mc:Choice>
  </mc:AlternateContent>
  <xr:revisionPtr revIDLastSave="0" documentId="13_ncr:1_{E9C8F1D6-1F6D-4A23-91EF-497601E075C0}" xr6:coauthVersionLast="45" xr6:coauthVersionMax="45" xr10:uidLastSave="{00000000-0000-0000-0000-000000000000}"/>
  <bookViews>
    <workbookView xWindow="-120" yWindow="-120" windowWidth="20730" windowHeight="11160" tabRatio="500" activeTab="1" xr2:uid="{00000000-000D-0000-FFFF-FFFF00000000}"/>
  </bookViews>
  <sheets>
    <sheet name="Option List" sheetId="1" r:id="rId1"/>
    <sheet name="EnterpriseData" sheetId="2" r:id="rId2"/>
    <sheet name="Install Options" sheetId="3" r:id="rId3"/>
    <sheet name="Install Verification" sheetId="4" r:id="rId4"/>
    <sheet name="ServerReferences" sheetId="5" r:id="rId5"/>
    <sheet name="Hierarchy" sheetId="6" r:id="rId6"/>
    <sheet name="RefType Scopes" sheetId="7" r:id="rId7"/>
    <sheet name="Sequences" sheetId="8" r:id="rId8"/>
    <sheet name="CodeTables" sheetId="9" r:id="rId9"/>
    <sheet name="CodeTableAppend" sheetId="10" r:id="rId10"/>
    <sheet name="Dynamic Rule Sets" sheetId="11" r:id="rId11"/>
    <sheet name="ConfigGroups" sheetId="12" r:id="rId12"/>
    <sheet name="ConfigGroupMods" sheetId="13" r:id="rId13"/>
    <sheet name="SysConfigAdmin" sheetId="14" r:id="rId14"/>
    <sheet name="PortletRoles" sheetId="15" r:id="rId15"/>
    <sheet name="Role Screen Settings" sheetId="16" r:id="rId16"/>
    <sheet name="Users" sheetId="17" r:id="rId17"/>
    <sheet name="UserReferences" sheetId="18" r:id="rId18"/>
    <sheet name="ImportReports" sheetId="19" r:id="rId19"/>
    <sheet name="ModOptionsImportReports" sheetId="20" r:id="rId20"/>
    <sheet name="TransitTime" sheetId="21" r:id="rId21"/>
    <sheet name="InternationalText" sheetId="22" r:id="rId22"/>
    <sheet name="Integrations" sheetId="23" r:id="rId23"/>
    <sheet name="ChargeLevelAdvance" sheetId="24" r:id="rId24"/>
    <sheet name="AdvanceDailyLimit" sheetId="25" r:id="rId25"/>
    <sheet name="Taxes" sheetId="26" r:id="rId26"/>
    <sheet name="BaseCompanyDocs" sheetId="27" r:id="rId27"/>
    <sheet name="SysConfigSandbox" sheetId="28" r:id="rId28"/>
    <sheet name="LocationsImport" sheetId="29" r:id="rId29"/>
    <sheet name="MasterItem" sheetId="30" r:id="rId30"/>
    <sheet name="SandboxCompanyDocs" sheetId="31" r:id="rId31"/>
    <sheet name="IntlPortImportFile" sheetId="32" r:id="rId32"/>
    <sheet name="NARampImportFile" sheetId="33" r:id="rId33"/>
  </sheets>
  <definedNames>
    <definedName name="_xlnm._FilterDatabase" localSheetId="10">'Dynamic Rule Sets'!$B$1:$B$74</definedName>
    <definedName name="_xlnm._FilterDatabase" localSheetId="5">Hierarchy!#REF!</definedName>
    <definedName name="_xlnm._FilterDatabase" localSheetId="21">InternationalText!$A$2:$A$3</definedName>
    <definedName name="_xlnm._FilterDatabase" localSheetId="6">'RefType Scopes'!$A$1:$D$50</definedName>
    <definedName name="topic_Invoice" localSheetId="13">SysConfigAdmin!#REF!</definedName>
    <definedName name="topic_Invoice" localSheetId="27">SysConfigSandbox!#REF!</definedName>
    <definedName name="topic_Load" localSheetId="13">SysConfigAdmin!#REF!</definedName>
    <definedName name="topic_Load" localSheetId="27">SysConfigSandbox!#REF!</definedName>
  </definedNames>
  <calcPr calcId="18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D3" i="29" l="1"/>
  <c r="D2" i="29"/>
  <c r="B5394" i="19"/>
  <c r="B5393" i="19"/>
  <c r="B5392" i="19"/>
  <c r="B5391" i="19"/>
  <c r="B5390" i="19"/>
  <c r="B5389" i="19"/>
  <c r="B5388" i="19"/>
  <c r="B5387" i="19"/>
  <c r="B5386" i="19"/>
  <c r="B5385" i="19"/>
  <c r="B5384" i="19"/>
  <c r="B5383" i="19"/>
  <c r="B5382" i="19"/>
  <c r="B5381" i="19"/>
  <c r="B5380" i="19"/>
  <c r="B5379" i="19"/>
  <c r="B5378" i="19"/>
  <c r="B5377" i="19"/>
  <c r="B5376" i="19"/>
  <c r="B5375" i="19"/>
  <c r="B5374" i="19"/>
  <c r="B5373" i="19"/>
  <c r="B5372" i="19"/>
  <c r="B5371" i="19"/>
  <c r="B5370" i="19"/>
  <c r="B5369" i="19"/>
  <c r="B5368" i="19"/>
  <c r="B5367" i="19"/>
  <c r="B5366" i="19"/>
  <c r="B5365" i="19"/>
  <c r="B5364" i="19"/>
  <c r="B5363" i="19"/>
  <c r="B5362" i="19"/>
  <c r="B5361" i="19"/>
  <c r="B5360" i="19"/>
  <c r="B5359" i="19"/>
  <c r="B5358" i="19"/>
  <c r="B5357" i="19"/>
  <c r="B5356" i="19"/>
  <c r="B5355" i="19"/>
  <c r="B5354" i="19"/>
  <c r="B5353" i="19"/>
  <c r="B5352" i="19"/>
  <c r="B5351" i="19"/>
  <c r="B5350" i="19"/>
  <c r="B5349" i="19"/>
  <c r="B5348" i="19"/>
  <c r="B5347" i="19"/>
  <c r="B5346" i="19"/>
  <c r="B5345" i="19"/>
  <c r="B5344" i="19"/>
  <c r="B5343" i="19"/>
  <c r="B5342" i="19"/>
  <c r="B5341" i="19"/>
  <c r="B5340" i="19"/>
  <c r="B5339" i="19"/>
  <c r="B5338" i="19"/>
  <c r="B5337" i="19"/>
  <c r="B5336" i="19"/>
  <c r="B5335" i="19"/>
  <c r="B5334" i="19"/>
  <c r="B5333" i="19"/>
  <c r="B5332" i="19"/>
  <c r="B5331" i="19"/>
  <c r="B5330" i="19"/>
  <c r="B5329" i="19"/>
  <c r="B5328" i="19"/>
  <c r="B5327" i="19"/>
  <c r="B5326" i="19"/>
  <c r="B5325" i="19"/>
  <c r="B5324" i="19"/>
  <c r="B5323" i="19"/>
  <c r="B5322" i="19"/>
  <c r="B5321" i="19"/>
  <c r="B5320" i="19"/>
  <c r="B5319" i="19"/>
  <c r="B5318" i="19"/>
  <c r="B5317" i="19"/>
  <c r="B5316" i="19"/>
  <c r="B5315" i="19"/>
  <c r="B5314" i="19"/>
  <c r="B5313" i="19"/>
  <c r="B5312" i="19"/>
  <c r="B5311" i="19"/>
  <c r="B5310" i="19"/>
  <c r="B5309" i="19"/>
  <c r="B5308" i="19"/>
  <c r="B5307" i="19"/>
  <c r="B5306" i="19"/>
  <c r="B5305" i="19"/>
  <c r="B5304" i="19"/>
  <c r="B5303" i="19"/>
  <c r="B5302" i="19"/>
  <c r="B5301" i="19"/>
  <c r="B5300" i="19"/>
  <c r="B5299" i="19"/>
  <c r="B5298" i="19"/>
  <c r="B5297" i="19"/>
  <c r="B5296" i="19"/>
  <c r="B5295" i="19"/>
  <c r="B5294" i="19"/>
  <c r="B5293" i="19"/>
  <c r="B5292" i="19"/>
  <c r="B5291" i="19"/>
  <c r="B5290" i="19"/>
  <c r="B5289" i="19"/>
  <c r="B5288" i="19"/>
  <c r="B5287" i="19"/>
  <c r="B5286" i="19"/>
  <c r="B5285" i="19"/>
  <c r="B5284" i="19"/>
  <c r="B5283" i="19"/>
  <c r="B5282" i="19"/>
  <c r="B5281" i="19"/>
  <c r="B5280" i="19"/>
  <c r="B5279" i="19"/>
  <c r="B5278" i="19"/>
  <c r="B5277" i="19"/>
  <c r="B5276" i="19"/>
  <c r="B5275" i="19"/>
  <c r="B5274" i="19"/>
  <c r="B5273" i="19"/>
  <c r="B5272" i="19"/>
  <c r="B5271" i="19"/>
  <c r="B5270" i="19"/>
  <c r="B5269" i="19"/>
  <c r="B5268" i="19"/>
  <c r="B5267" i="19"/>
  <c r="B5266" i="19"/>
  <c r="B5265" i="19"/>
  <c r="B5264" i="19"/>
  <c r="B5263" i="19"/>
  <c r="B5262" i="19"/>
  <c r="B5261" i="19"/>
  <c r="B5260" i="19"/>
  <c r="B5259" i="19"/>
  <c r="B5258" i="19"/>
  <c r="B5257" i="19"/>
  <c r="B5256" i="19"/>
  <c r="B5255" i="19"/>
  <c r="B5254" i="19"/>
  <c r="B5253" i="19"/>
  <c r="B5252" i="19"/>
  <c r="B5251" i="19"/>
  <c r="B5250" i="19"/>
  <c r="B5249" i="19"/>
  <c r="B5248" i="19"/>
  <c r="B5247" i="19"/>
  <c r="B5246" i="19"/>
  <c r="B5245" i="19"/>
  <c r="B5244" i="19"/>
  <c r="B5243" i="19"/>
  <c r="B5242" i="19"/>
  <c r="B5241" i="19"/>
  <c r="B5240" i="19"/>
  <c r="B5239" i="19"/>
  <c r="B5238" i="19"/>
  <c r="B5237" i="19"/>
  <c r="B5236" i="19"/>
  <c r="B5235" i="19"/>
  <c r="B5234" i="19"/>
  <c r="B5233" i="19"/>
  <c r="B5232" i="19"/>
  <c r="B5231" i="19"/>
  <c r="B5230" i="19"/>
  <c r="B5229" i="19"/>
  <c r="B5228" i="19"/>
  <c r="B5227" i="19"/>
  <c r="B5226" i="19"/>
  <c r="B5225" i="19"/>
  <c r="B5224" i="19"/>
  <c r="B5223" i="19"/>
  <c r="B5222" i="19"/>
  <c r="B5221" i="19"/>
  <c r="B5220" i="19"/>
  <c r="B5219" i="19"/>
  <c r="B5218" i="19"/>
  <c r="B5217" i="19"/>
  <c r="B5216" i="19"/>
  <c r="B5215" i="19"/>
  <c r="B5214" i="19"/>
  <c r="B5213" i="19"/>
  <c r="B5212" i="19"/>
  <c r="B5211" i="19"/>
  <c r="B5210" i="19"/>
  <c r="B5209" i="19"/>
  <c r="B5208" i="19"/>
  <c r="B5207" i="19"/>
  <c r="B5206" i="19"/>
  <c r="B5205" i="19"/>
  <c r="B5204" i="19"/>
  <c r="B5203" i="19"/>
  <c r="B5202" i="19"/>
  <c r="B5201" i="19"/>
  <c r="B5200" i="19"/>
  <c r="B5199" i="19"/>
  <c r="B5198" i="19"/>
  <c r="B5197" i="19"/>
  <c r="B5196" i="19"/>
  <c r="B5195" i="19"/>
  <c r="B5194" i="19"/>
  <c r="B5193" i="19"/>
  <c r="B5192" i="19"/>
  <c r="B5191" i="19"/>
  <c r="B5190" i="19"/>
  <c r="B5189" i="19"/>
  <c r="B5188" i="19"/>
  <c r="B5187" i="19"/>
  <c r="B5186" i="19"/>
  <c r="B5185" i="19"/>
  <c r="B5184" i="19"/>
  <c r="B5183" i="19"/>
  <c r="B5182" i="19"/>
  <c r="B5181" i="19"/>
  <c r="B5180" i="19"/>
  <c r="B5179" i="19"/>
  <c r="B5178" i="19"/>
  <c r="B5177" i="19"/>
  <c r="B5176" i="19"/>
  <c r="B5175" i="19"/>
  <c r="B5174" i="19"/>
  <c r="B5173" i="19"/>
  <c r="B5172" i="19"/>
  <c r="B5171" i="19"/>
  <c r="B5170" i="19"/>
  <c r="B5169" i="19"/>
  <c r="B5168" i="19"/>
  <c r="B5167" i="19"/>
  <c r="B5166" i="19"/>
  <c r="B5165" i="19"/>
  <c r="B5164" i="19"/>
  <c r="B5163" i="19"/>
  <c r="B5162" i="19"/>
  <c r="B5161" i="19"/>
  <c r="B5160" i="19"/>
  <c r="B5159" i="19"/>
  <c r="B5158" i="19"/>
  <c r="B5157" i="19"/>
  <c r="B5156" i="19"/>
  <c r="B5155" i="19"/>
  <c r="B5154" i="19"/>
  <c r="B5153" i="19"/>
  <c r="B5152" i="19"/>
  <c r="B5151" i="19"/>
  <c r="B5150" i="19"/>
  <c r="B5149" i="19"/>
  <c r="B5148" i="19"/>
  <c r="B5147" i="19"/>
  <c r="B5146" i="19"/>
  <c r="B5145" i="19"/>
  <c r="B5144" i="19"/>
  <c r="B5143" i="19"/>
  <c r="B5142" i="19"/>
  <c r="B5141" i="19"/>
  <c r="B5140" i="19"/>
  <c r="B5139" i="19"/>
  <c r="B5138" i="19"/>
  <c r="B5137" i="19"/>
  <c r="B5136" i="19"/>
  <c r="B5135" i="19"/>
  <c r="B5134" i="19"/>
  <c r="B5133" i="19"/>
  <c r="B5132" i="19"/>
  <c r="B5131" i="19"/>
  <c r="B5130" i="19"/>
  <c r="B5129" i="19"/>
  <c r="B5128" i="19"/>
  <c r="B5127" i="19"/>
  <c r="B5126" i="19"/>
  <c r="B5125" i="19"/>
  <c r="B5124" i="19"/>
  <c r="B5123" i="19"/>
  <c r="B5122" i="19"/>
  <c r="B5121" i="19"/>
  <c r="B5120" i="19"/>
  <c r="B5119" i="19"/>
  <c r="B5118" i="19"/>
  <c r="B5117" i="19"/>
  <c r="B5116" i="19"/>
  <c r="B5115" i="19"/>
  <c r="B5114" i="19"/>
  <c r="B5113" i="19"/>
  <c r="B5112" i="19"/>
  <c r="B5111" i="19"/>
  <c r="B5110" i="19"/>
  <c r="B5109" i="19"/>
  <c r="B5108" i="19"/>
  <c r="B5107" i="19"/>
  <c r="B5106" i="19"/>
  <c r="B5105" i="19"/>
  <c r="B5104" i="19"/>
  <c r="B5103" i="19"/>
  <c r="B5102" i="19"/>
  <c r="B5101" i="19"/>
  <c r="B5100" i="19"/>
  <c r="B5099" i="19"/>
  <c r="B5098" i="19"/>
  <c r="B5097" i="19"/>
  <c r="B5096" i="19"/>
  <c r="B5095" i="19"/>
  <c r="B5094" i="19"/>
  <c r="B5093" i="19"/>
  <c r="B5092" i="19"/>
  <c r="B5091" i="19"/>
  <c r="B5090" i="19"/>
  <c r="B5089" i="19"/>
  <c r="B5088" i="19"/>
  <c r="B5087" i="19"/>
  <c r="B5086" i="19"/>
  <c r="B5085" i="19"/>
  <c r="B5084" i="19"/>
  <c r="B5083" i="19"/>
  <c r="B5082" i="19"/>
  <c r="B5081" i="19"/>
  <c r="B5080" i="19"/>
  <c r="B5079" i="19"/>
  <c r="B5078" i="19"/>
  <c r="B5077" i="19"/>
  <c r="B5076" i="19"/>
  <c r="B5075" i="19"/>
  <c r="B5074" i="19"/>
  <c r="B5073" i="19"/>
  <c r="B5072" i="19"/>
  <c r="B5071" i="19"/>
  <c r="B5070" i="19"/>
  <c r="B5069" i="19"/>
  <c r="B5068" i="19"/>
  <c r="B5067" i="19"/>
  <c r="B5066" i="19"/>
  <c r="B5065" i="19"/>
  <c r="B5064" i="19"/>
  <c r="B5063" i="19"/>
  <c r="B5062" i="19"/>
  <c r="B5061" i="19"/>
  <c r="B5060" i="19"/>
  <c r="B5059" i="19"/>
  <c r="B5058" i="19"/>
  <c r="B5057" i="19"/>
  <c r="B5056" i="19"/>
  <c r="B5055" i="19"/>
  <c r="B5054" i="19"/>
  <c r="B5053" i="19"/>
  <c r="B5052" i="19"/>
  <c r="B5051" i="19"/>
  <c r="B5050" i="19"/>
  <c r="B5049" i="19"/>
  <c r="B5048" i="19"/>
  <c r="B5047" i="19"/>
  <c r="B5046" i="19"/>
  <c r="B5045" i="19"/>
  <c r="B5044" i="19"/>
  <c r="B5043" i="19"/>
  <c r="B5042" i="19"/>
  <c r="B5041" i="19"/>
  <c r="B5040" i="19"/>
  <c r="B5039" i="19"/>
  <c r="B5038" i="19"/>
  <c r="B5037" i="19"/>
  <c r="B5036" i="19"/>
  <c r="B5035" i="19"/>
  <c r="B5034" i="19"/>
  <c r="B5033" i="19"/>
  <c r="B5032" i="19"/>
  <c r="B5031" i="19"/>
  <c r="B5030" i="19"/>
  <c r="B5029" i="19"/>
  <c r="B5028" i="19"/>
  <c r="B5027" i="19"/>
  <c r="B5026" i="19"/>
  <c r="B5025" i="19"/>
  <c r="B5024" i="19"/>
  <c r="B5023" i="19"/>
  <c r="B5022" i="19"/>
  <c r="B5021" i="19"/>
  <c r="B5020" i="19"/>
  <c r="B5019" i="19"/>
  <c r="B5018" i="19"/>
  <c r="B5017" i="19"/>
  <c r="B5016" i="19"/>
  <c r="B5015" i="19"/>
  <c r="B5014" i="19"/>
  <c r="B5013" i="19"/>
  <c r="B5012" i="19"/>
  <c r="B5011" i="19"/>
  <c r="B5010" i="19"/>
  <c r="B5009" i="19"/>
  <c r="B5008" i="19"/>
  <c r="B5007" i="19"/>
  <c r="B5006" i="19"/>
  <c r="B5005" i="19"/>
  <c r="B5004" i="19"/>
  <c r="B5003" i="19"/>
  <c r="B5002" i="19"/>
  <c r="B5001" i="19"/>
  <c r="B5000" i="19"/>
  <c r="B4999" i="19"/>
  <c r="B4998" i="19"/>
  <c r="B4997" i="19"/>
  <c r="B4996" i="19"/>
  <c r="B4995" i="19"/>
  <c r="B4994" i="19"/>
  <c r="B4993" i="19"/>
  <c r="B4992" i="19"/>
  <c r="B4991" i="19"/>
  <c r="B4990" i="19"/>
  <c r="B4989" i="19"/>
  <c r="B4988" i="19"/>
  <c r="B4987" i="19"/>
  <c r="B4986" i="19"/>
  <c r="B4985" i="19"/>
  <c r="B4984" i="19"/>
  <c r="B4983" i="19"/>
  <c r="B4982" i="19"/>
  <c r="B4981" i="19"/>
  <c r="B4980" i="19"/>
  <c r="B4979" i="19"/>
  <c r="B4978" i="19"/>
  <c r="B4977" i="19"/>
  <c r="B4976" i="19"/>
  <c r="B4975" i="19"/>
  <c r="B4974" i="19"/>
  <c r="B4973" i="19"/>
  <c r="B4972" i="19"/>
  <c r="B4971" i="19"/>
  <c r="B4970" i="19"/>
  <c r="B4969" i="19"/>
  <c r="B4968" i="19"/>
  <c r="B4967" i="19"/>
  <c r="B4966" i="19"/>
  <c r="B4965" i="19"/>
  <c r="B4964" i="19"/>
  <c r="B4963" i="19"/>
  <c r="B4962" i="19"/>
  <c r="B4961" i="19"/>
  <c r="B4960" i="19"/>
  <c r="B4959" i="19"/>
  <c r="B4958" i="19"/>
  <c r="B4957" i="19"/>
  <c r="B4956" i="19"/>
  <c r="B4955" i="19"/>
  <c r="B4954" i="19"/>
  <c r="B4953" i="19"/>
  <c r="B4952" i="19"/>
  <c r="B4951" i="19"/>
  <c r="B4950" i="19"/>
  <c r="B4949" i="19"/>
  <c r="B4948" i="19"/>
  <c r="B4947" i="19"/>
  <c r="B4946" i="19"/>
  <c r="B4945" i="19"/>
  <c r="B4944" i="19"/>
  <c r="B4943" i="19"/>
  <c r="B4942" i="19"/>
  <c r="B4941" i="19"/>
  <c r="B4940" i="19"/>
  <c r="B4939" i="19"/>
  <c r="B4938" i="19"/>
  <c r="B4937" i="19"/>
  <c r="B4936" i="19"/>
  <c r="B4935" i="19"/>
  <c r="B4934" i="19"/>
  <c r="B4933" i="19"/>
  <c r="B4932" i="19"/>
  <c r="B4931" i="19"/>
  <c r="B4930" i="19"/>
  <c r="B4929" i="19"/>
  <c r="B4928" i="19"/>
  <c r="B4927" i="19"/>
  <c r="B4926" i="19"/>
  <c r="B4925" i="19"/>
  <c r="B4924" i="19"/>
  <c r="B4923" i="19"/>
  <c r="B4922" i="19"/>
  <c r="B4921" i="19"/>
  <c r="B4920" i="19"/>
  <c r="B4919" i="19"/>
  <c r="B4918" i="19"/>
  <c r="B4917" i="19"/>
  <c r="B4916" i="19"/>
  <c r="B4915" i="19"/>
  <c r="B4914" i="19"/>
  <c r="B4913" i="19"/>
  <c r="B4912" i="19"/>
  <c r="B4911" i="19"/>
  <c r="B4910" i="19"/>
  <c r="B4909" i="19"/>
  <c r="B4908" i="19"/>
  <c r="B4907" i="19"/>
  <c r="B4906" i="19"/>
  <c r="B4905" i="19"/>
  <c r="B4904" i="19"/>
  <c r="B4903" i="19"/>
  <c r="B4902" i="19"/>
  <c r="B4901" i="19"/>
  <c r="B4900" i="19"/>
  <c r="B4899" i="19"/>
  <c r="B4898" i="19"/>
  <c r="B4897" i="19"/>
  <c r="B4896" i="19"/>
  <c r="B4895" i="19"/>
  <c r="B4894" i="19"/>
  <c r="B4893" i="19"/>
  <c r="B4892" i="19"/>
  <c r="B4891" i="19"/>
  <c r="B4890" i="19"/>
  <c r="B4889" i="19"/>
  <c r="B4888" i="19"/>
  <c r="B4887" i="19"/>
  <c r="B4886" i="19"/>
  <c r="B4885" i="19"/>
  <c r="B4884" i="19"/>
  <c r="B4883" i="19"/>
  <c r="B4882" i="19"/>
  <c r="B4881" i="19"/>
  <c r="B4880" i="19"/>
  <c r="B4879" i="19"/>
  <c r="B4878" i="19"/>
  <c r="B4877" i="19"/>
  <c r="B4876" i="19"/>
  <c r="B4875" i="19"/>
  <c r="B4874" i="19"/>
  <c r="B4873" i="19"/>
  <c r="B4872" i="19"/>
  <c r="B4871" i="19"/>
  <c r="B4870" i="19"/>
  <c r="B4869" i="19"/>
  <c r="B4868" i="19"/>
  <c r="B4867" i="19"/>
  <c r="B4866" i="19"/>
  <c r="B4865" i="19"/>
  <c r="B4864" i="19"/>
  <c r="B4863" i="19"/>
  <c r="B4862" i="19"/>
  <c r="B4861" i="19"/>
  <c r="B4860" i="19"/>
  <c r="B4859" i="19"/>
  <c r="B4858" i="19"/>
  <c r="B4857" i="19"/>
  <c r="B4856" i="19"/>
  <c r="B4855" i="19"/>
  <c r="B4854" i="19"/>
  <c r="B4853" i="19"/>
  <c r="B4852" i="19"/>
  <c r="B4851" i="19"/>
  <c r="B4850" i="19"/>
  <c r="B4849" i="19"/>
  <c r="B4848" i="19"/>
  <c r="B4847" i="19"/>
  <c r="B4846" i="19"/>
  <c r="B4845" i="19"/>
  <c r="B4844" i="19"/>
  <c r="B4843" i="19"/>
  <c r="B4842" i="19"/>
  <c r="B4841" i="19"/>
  <c r="B4840" i="19"/>
  <c r="B4839" i="19"/>
  <c r="B4838" i="19"/>
  <c r="B4837" i="19"/>
  <c r="B4836" i="19"/>
  <c r="B4835" i="19"/>
  <c r="B4834" i="19"/>
  <c r="B4833" i="19"/>
  <c r="B4832" i="19"/>
  <c r="B4831" i="19"/>
  <c r="B4830" i="19"/>
  <c r="B4829" i="19"/>
  <c r="B4828" i="19"/>
  <c r="B4827" i="19"/>
  <c r="B4826" i="19"/>
  <c r="B4825" i="19"/>
  <c r="B4824" i="19"/>
  <c r="B4823" i="19"/>
  <c r="B4822" i="19"/>
  <c r="B4821" i="19"/>
  <c r="B4820" i="19"/>
  <c r="B4819" i="19"/>
  <c r="B4818" i="19"/>
  <c r="B4817" i="19"/>
  <c r="B4816" i="19"/>
  <c r="B4815" i="19"/>
  <c r="B4814" i="19"/>
  <c r="B4813" i="19"/>
  <c r="B4812" i="19"/>
  <c r="B4811" i="19"/>
  <c r="B4810" i="19"/>
  <c r="B4809" i="19"/>
  <c r="B4808" i="19"/>
  <c r="B4807" i="19"/>
  <c r="B4806" i="19"/>
  <c r="B4805" i="19"/>
  <c r="B4804" i="19"/>
  <c r="B4803" i="19"/>
  <c r="B4802" i="19"/>
  <c r="B4801" i="19"/>
  <c r="B4800" i="19"/>
  <c r="B4799" i="19"/>
  <c r="B4798" i="19"/>
  <c r="B4797" i="19"/>
  <c r="B4796" i="19"/>
  <c r="B4795" i="19"/>
  <c r="B4794" i="19"/>
  <c r="B4793" i="19"/>
  <c r="B4792" i="19"/>
  <c r="B4791" i="19"/>
  <c r="B4790" i="19"/>
  <c r="B4789" i="19"/>
  <c r="B4788" i="19"/>
  <c r="B4787" i="19"/>
  <c r="B4786" i="19"/>
  <c r="B4785" i="19"/>
  <c r="B4784" i="19"/>
  <c r="B4783" i="19"/>
  <c r="B4782" i="19"/>
  <c r="B4781" i="19"/>
  <c r="B4780" i="19"/>
  <c r="B4779" i="19"/>
  <c r="B4778" i="19"/>
  <c r="B4777" i="19"/>
  <c r="B4776" i="19"/>
  <c r="B4775" i="19"/>
  <c r="B4774" i="19"/>
  <c r="B4773" i="19"/>
  <c r="B4772" i="19"/>
  <c r="B4771" i="19"/>
  <c r="B4770" i="19"/>
  <c r="B4769" i="19"/>
  <c r="B4768" i="19"/>
  <c r="B4767" i="19"/>
  <c r="B4766" i="19"/>
  <c r="B4765" i="19"/>
  <c r="B4764" i="19"/>
  <c r="B4763" i="19"/>
  <c r="B4762" i="19"/>
  <c r="B4761" i="19"/>
  <c r="B4760" i="19"/>
  <c r="B4759" i="19"/>
  <c r="B4758" i="19"/>
  <c r="B4757" i="19"/>
  <c r="B4756" i="19"/>
  <c r="B4755" i="19"/>
  <c r="B4754" i="19"/>
  <c r="B4753" i="19"/>
  <c r="B4752" i="19"/>
  <c r="B4751" i="19"/>
  <c r="B4750" i="19"/>
  <c r="B4749" i="19"/>
  <c r="B4748" i="19"/>
  <c r="B4747" i="19"/>
  <c r="B4746" i="19"/>
  <c r="B4745" i="19"/>
  <c r="B4744" i="19"/>
  <c r="B4743" i="19"/>
  <c r="B4742" i="19"/>
  <c r="B4741" i="19"/>
  <c r="B4740" i="19"/>
  <c r="B4739" i="19"/>
  <c r="B4738" i="19"/>
  <c r="B4737" i="19"/>
  <c r="B4736" i="19"/>
  <c r="B4735" i="19"/>
  <c r="B4734" i="19"/>
  <c r="B4733" i="19"/>
  <c r="B4732" i="19"/>
  <c r="B4731" i="19"/>
  <c r="B4730" i="19"/>
  <c r="B4729" i="19"/>
  <c r="B4728" i="19"/>
  <c r="B4727" i="19"/>
  <c r="B4726" i="19"/>
  <c r="B4725" i="19"/>
  <c r="B4724" i="19"/>
  <c r="B4723" i="19"/>
  <c r="B4722" i="19"/>
  <c r="B4721" i="19"/>
  <c r="B4720" i="19"/>
  <c r="B4719" i="19"/>
  <c r="B4718" i="19"/>
  <c r="B4717" i="19"/>
  <c r="B4716" i="19"/>
  <c r="B4715" i="19"/>
  <c r="B4714" i="19"/>
  <c r="B4713" i="19"/>
  <c r="B4712" i="19"/>
  <c r="B4711" i="19"/>
  <c r="B4710" i="19"/>
  <c r="B4709" i="19"/>
  <c r="B4708" i="19"/>
  <c r="B4707" i="19"/>
  <c r="B4706" i="19"/>
  <c r="B4705" i="19"/>
  <c r="B4704" i="19"/>
  <c r="B4703" i="19"/>
  <c r="B4702" i="19"/>
  <c r="B4701" i="19"/>
  <c r="B4700" i="19"/>
  <c r="B4699" i="19"/>
  <c r="B4698" i="19"/>
  <c r="B4697" i="19"/>
  <c r="B4696" i="19"/>
  <c r="B4695" i="19"/>
  <c r="B4694" i="19"/>
  <c r="B4693" i="19"/>
  <c r="B4692" i="19"/>
  <c r="B4691" i="19"/>
  <c r="B4690" i="19"/>
  <c r="B4689" i="19"/>
  <c r="B4688" i="19"/>
  <c r="B4687" i="19"/>
  <c r="B4686" i="19"/>
  <c r="B4685" i="19"/>
  <c r="B4684" i="19"/>
  <c r="B4683" i="19"/>
  <c r="B4682" i="19"/>
  <c r="B4681" i="19"/>
  <c r="B4680" i="19"/>
  <c r="B4679" i="19"/>
  <c r="B4678" i="19"/>
  <c r="B4677" i="19"/>
  <c r="B4676" i="19"/>
  <c r="B4675" i="19"/>
  <c r="B4674" i="19"/>
  <c r="B4673" i="19"/>
  <c r="B4672" i="19"/>
  <c r="B4671" i="19"/>
  <c r="B4670" i="19"/>
  <c r="B4669" i="19"/>
  <c r="B4668" i="19"/>
  <c r="B4667" i="19"/>
  <c r="B4666" i="19"/>
  <c r="B4665" i="19"/>
  <c r="B4664" i="19"/>
  <c r="B4663" i="19"/>
  <c r="B4662" i="19"/>
  <c r="B4661" i="19"/>
  <c r="B4660" i="19"/>
  <c r="B4659" i="19"/>
  <c r="B4658" i="19"/>
  <c r="B4657" i="19"/>
  <c r="B4656" i="19"/>
  <c r="B4655" i="19"/>
  <c r="B4654" i="19"/>
  <c r="B4653" i="19"/>
  <c r="B4652" i="19"/>
  <c r="B4651" i="19"/>
  <c r="B4650" i="19"/>
  <c r="B4649" i="19"/>
  <c r="B4648" i="19"/>
  <c r="B4647" i="19"/>
  <c r="B4646" i="19"/>
  <c r="B4645" i="19"/>
  <c r="B4644" i="19"/>
  <c r="B4643" i="19"/>
  <c r="B4642" i="19"/>
  <c r="B4641" i="19"/>
  <c r="B4640" i="19"/>
  <c r="B4639" i="19"/>
  <c r="B4638" i="19"/>
  <c r="B4637" i="19"/>
  <c r="B4636" i="19"/>
  <c r="B4635" i="19"/>
  <c r="B4634" i="19"/>
  <c r="B4633" i="19"/>
  <c r="B4632" i="19"/>
  <c r="B4631" i="19"/>
  <c r="B4630" i="19"/>
  <c r="B4629" i="19"/>
  <c r="B4628" i="19"/>
  <c r="B4627" i="19"/>
  <c r="B4626" i="19"/>
  <c r="B4625" i="19"/>
  <c r="B4624" i="19"/>
  <c r="B4623" i="19"/>
  <c r="B4622" i="19"/>
  <c r="B4621" i="19"/>
  <c r="B4620" i="19"/>
  <c r="B4619" i="19"/>
  <c r="B4618" i="19"/>
  <c r="B4617" i="19"/>
  <c r="B4616" i="19"/>
  <c r="B4615" i="19"/>
  <c r="B4614" i="19"/>
  <c r="B4613" i="19"/>
  <c r="B4612" i="19"/>
  <c r="B4611" i="19"/>
  <c r="B4610" i="19"/>
  <c r="B4609" i="19"/>
  <c r="B4608" i="19"/>
  <c r="B4607" i="19"/>
  <c r="B4606" i="19"/>
  <c r="B4605" i="19"/>
  <c r="B4604" i="19"/>
  <c r="B4603" i="19"/>
  <c r="B4602" i="19"/>
  <c r="B4601" i="19"/>
  <c r="B4600" i="19"/>
  <c r="B4599" i="19"/>
  <c r="B4598" i="19"/>
  <c r="B4597" i="19"/>
  <c r="B4596" i="19"/>
  <c r="B4595" i="19"/>
  <c r="B4594" i="19"/>
  <c r="B4593" i="19"/>
  <c r="B4592" i="19"/>
  <c r="B4591" i="19"/>
  <c r="B4590" i="19"/>
  <c r="B4589" i="19"/>
  <c r="B4588" i="19"/>
  <c r="B4587" i="19"/>
  <c r="B4586" i="19"/>
  <c r="B4585" i="19"/>
  <c r="B4584" i="19"/>
  <c r="B4583" i="19"/>
  <c r="B4582" i="19"/>
  <c r="B4581" i="19"/>
  <c r="B4580" i="19"/>
  <c r="B4579" i="19"/>
  <c r="B4578" i="19"/>
  <c r="B4577" i="19"/>
  <c r="B4576" i="19"/>
  <c r="B4575" i="19"/>
  <c r="B4574" i="19"/>
  <c r="B4573" i="19"/>
  <c r="B4572" i="19"/>
  <c r="B4571" i="19"/>
  <c r="B4570" i="19"/>
  <c r="B4569" i="19"/>
  <c r="B4568" i="19"/>
  <c r="B4567" i="19"/>
  <c r="B4566" i="19"/>
  <c r="B4565" i="19"/>
  <c r="B4564" i="19"/>
  <c r="B4563" i="19"/>
  <c r="B4562" i="19"/>
  <c r="B4561" i="19"/>
  <c r="B4560" i="19"/>
  <c r="B4559" i="19"/>
  <c r="B4558" i="19"/>
  <c r="B4557" i="19"/>
  <c r="B4556" i="19"/>
  <c r="B4555" i="19"/>
  <c r="B4554" i="19"/>
  <c r="B4553" i="19"/>
  <c r="B4552" i="19"/>
  <c r="B4551" i="19"/>
  <c r="B4550" i="19"/>
  <c r="B4549" i="19"/>
  <c r="B4548" i="19"/>
  <c r="B4547" i="19"/>
  <c r="B4546" i="19"/>
  <c r="B4545" i="19"/>
  <c r="B4544" i="19"/>
  <c r="B4543" i="19"/>
  <c r="B4542" i="19"/>
  <c r="B4541" i="19"/>
  <c r="B4540" i="19"/>
  <c r="B4539" i="19"/>
  <c r="B4538" i="19"/>
  <c r="B4537" i="19"/>
  <c r="B4536" i="19"/>
  <c r="B4535" i="19"/>
  <c r="B4534" i="19"/>
  <c r="B4533" i="19"/>
  <c r="B4532" i="19"/>
  <c r="B4531" i="19"/>
  <c r="B4530" i="19"/>
  <c r="B4529" i="19"/>
  <c r="B4528" i="19"/>
  <c r="B4527" i="19"/>
  <c r="B4526" i="19"/>
  <c r="B4525" i="19"/>
  <c r="B4524" i="19"/>
  <c r="B4523" i="19"/>
  <c r="B4522" i="19"/>
  <c r="B4521" i="19"/>
  <c r="B4520" i="19"/>
  <c r="B4519" i="19"/>
  <c r="B4518" i="19"/>
  <c r="B4517" i="19"/>
  <c r="B4516" i="19"/>
  <c r="B4515" i="19"/>
  <c r="B4514" i="19"/>
  <c r="B4513" i="19"/>
  <c r="B4512" i="19"/>
  <c r="B4511" i="19"/>
  <c r="B4510" i="19"/>
  <c r="B4509" i="19"/>
  <c r="B4508" i="19"/>
  <c r="B4507" i="19"/>
  <c r="B4506" i="19"/>
  <c r="B4505" i="19"/>
  <c r="B4504" i="19"/>
  <c r="B4503" i="19"/>
  <c r="B4502" i="19"/>
  <c r="B4501" i="19"/>
  <c r="B4500" i="19"/>
  <c r="B4499" i="19"/>
  <c r="B4498" i="19"/>
  <c r="B4497" i="19"/>
  <c r="B4496" i="19"/>
  <c r="B4495" i="19"/>
  <c r="B4494" i="19"/>
  <c r="B4493" i="19"/>
  <c r="B4492" i="19"/>
  <c r="B4491" i="19"/>
  <c r="B4490" i="19"/>
  <c r="B4489" i="19"/>
  <c r="B4488" i="19"/>
  <c r="B4487" i="19"/>
  <c r="B4486" i="19"/>
  <c r="B4485" i="19"/>
  <c r="B4484" i="19"/>
  <c r="B4483" i="19"/>
  <c r="B4482" i="19"/>
  <c r="B4481" i="19"/>
  <c r="B4480" i="19"/>
  <c r="B4479" i="19"/>
  <c r="B4478" i="19"/>
  <c r="B4477" i="19"/>
  <c r="B4476" i="19"/>
  <c r="B4475" i="19"/>
  <c r="B4474" i="19"/>
  <c r="B4473" i="19"/>
  <c r="B4472" i="19"/>
  <c r="B4471" i="19"/>
  <c r="B4470" i="19"/>
  <c r="B4469" i="19"/>
  <c r="B4468" i="19"/>
  <c r="B4467" i="19"/>
  <c r="B4466" i="19"/>
  <c r="B4465" i="19"/>
  <c r="B4464" i="19"/>
  <c r="B4463" i="19"/>
  <c r="B4462" i="19"/>
  <c r="B4461" i="19"/>
  <c r="B4460" i="19"/>
  <c r="B4459" i="19"/>
  <c r="B4458" i="19"/>
  <c r="B4457" i="19"/>
  <c r="B4456" i="19"/>
  <c r="B4455" i="19"/>
  <c r="B4454" i="19"/>
  <c r="B4453" i="19"/>
  <c r="B4452" i="19"/>
  <c r="B4451" i="19"/>
  <c r="B4450" i="19"/>
  <c r="B4449" i="19"/>
  <c r="B4448" i="19"/>
  <c r="B4447" i="19"/>
  <c r="B4446" i="19"/>
  <c r="B4445" i="19"/>
  <c r="B4444" i="19"/>
  <c r="B4443" i="19"/>
  <c r="B4442" i="19"/>
  <c r="B4441" i="19"/>
  <c r="B4440" i="19"/>
  <c r="B4439" i="19"/>
  <c r="B4438" i="19"/>
  <c r="B4437" i="19"/>
  <c r="B4436" i="19"/>
  <c r="B4435" i="19"/>
  <c r="B4434" i="19"/>
  <c r="B4433" i="19"/>
  <c r="B4432" i="19"/>
  <c r="B4431" i="19"/>
  <c r="B4430" i="19"/>
  <c r="B4429" i="19"/>
  <c r="B4428" i="19"/>
  <c r="B4427" i="19"/>
  <c r="B4426" i="19"/>
  <c r="B4425" i="19"/>
  <c r="B4424" i="19"/>
  <c r="B4423" i="19"/>
  <c r="B4422" i="19"/>
  <c r="B4421" i="19"/>
  <c r="B4420" i="19"/>
  <c r="B4419" i="19"/>
  <c r="B4418" i="19"/>
  <c r="B4417" i="19"/>
  <c r="B4416" i="19"/>
  <c r="B4415" i="19"/>
  <c r="B4414" i="19"/>
  <c r="B4413" i="19"/>
  <c r="B4412" i="19"/>
  <c r="B4411" i="19"/>
  <c r="B4410" i="19"/>
  <c r="B4409" i="19"/>
  <c r="B4408" i="19"/>
  <c r="B4407" i="19"/>
  <c r="B4406" i="19"/>
  <c r="B4405" i="19"/>
  <c r="B4404" i="19"/>
  <c r="B4403" i="19"/>
  <c r="B4402" i="19"/>
  <c r="B4401" i="19"/>
  <c r="B4400" i="19"/>
  <c r="B4399" i="19"/>
  <c r="B4398" i="19"/>
  <c r="B4397" i="19"/>
  <c r="B4396" i="19"/>
  <c r="B4395" i="19"/>
  <c r="B4394" i="19"/>
  <c r="B4393" i="19"/>
  <c r="B4392" i="19"/>
  <c r="B4391" i="19"/>
  <c r="B4390" i="19"/>
  <c r="B4389" i="19"/>
  <c r="B4388" i="19"/>
  <c r="B4387" i="19"/>
  <c r="B4386" i="19"/>
  <c r="B4385" i="19"/>
  <c r="B4384" i="19"/>
  <c r="B4383" i="19"/>
  <c r="B4382" i="19"/>
  <c r="B4381" i="19"/>
  <c r="B4380" i="19"/>
  <c r="B4379" i="19"/>
  <c r="B4378" i="19"/>
  <c r="B4377" i="19"/>
  <c r="B4376" i="19"/>
  <c r="B4375" i="19"/>
  <c r="B4374" i="19"/>
  <c r="B4373" i="19"/>
  <c r="B4372" i="19"/>
  <c r="B4371" i="19"/>
  <c r="B4370" i="19"/>
  <c r="B4369" i="19"/>
  <c r="B4368" i="19"/>
  <c r="B4367" i="19"/>
  <c r="B4366" i="19"/>
  <c r="B4365" i="19"/>
  <c r="B4364" i="19"/>
  <c r="B4363" i="19"/>
  <c r="B4362" i="19"/>
  <c r="B4361" i="19"/>
  <c r="B4360" i="19"/>
  <c r="B4359" i="19"/>
  <c r="B4358" i="19"/>
  <c r="B4357" i="19"/>
  <c r="B4356" i="19"/>
  <c r="B4355" i="19"/>
  <c r="B4354" i="19"/>
  <c r="B4353" i="19"/>
  <c r="B4352" i="19"/>
  <c r="B4351" i="19"/>
  <c r="B4350" i="19"/>
  <c r="B4349" i="19"/>
  <c r="B4348" i="19"/>
  <c r="B4347" i="19"/>
  <c r="B4346" i="19"/>
  <c r="B4345" i="19"/>
  <c r="B4344" i="19"/>
  <c r="B4343" i="19"/>
  <c r="B4342" i="19"/>
  <c r="B4341" i="19"/>
  <c r="B4340" i="19"/>
  <c r="B4339" i="19"/>
  <c r="B4338" i="19"/>
  <c r="B4337" i="19"/>
  <c r="B4336" i="19"/>
  <c r="B4335" i="19"/>
  <c r="B4334" i="19"/>
  <c r="B4333" i="19"/>
  <c r="B4332" i="19"/>
  <c r="B4331" i="19"/>
  <c r="B4330" i="19"/>
  <c r="B4329" i="19"/>
  <c r="B4328" i="19"/>
  <c r="B4327" i="19"/>
  <c r="B4326" i="19"/>
  <c r="B4325" i="19"/>
  <c r="B4324" i="19"/>
  <c r="B4323" i="19"/>
  <c r="B4322" i="19"/>
  <c r="B4321" i="19"/>
  <c r="B4320" i="19"/>
  <c r="B4319" i="19"/>
  <c r="B4318" i="19"/>
  <c r="B4317" i="19"/>
  <c r="B4316" i="19"/>
  <c r="B4315" i="19"/>
  <c r="B4314" i="19"/>
  <c r="B4313" i="19"/>
  <c r="B4312" i="19"/>
  <c r="B4311" i="19"/>
  <c r="B4310" i="19"/>
  <c r="B4309" i="19"/>
  <c r="B4308" i="19"/>
  <c r="B4307" i="19"/>
  <c r="B4306" i="19"/>
  <c r="B4305" i="19"/>
  <c r="B4304" i="19"/>
  <c r="B4303" i="19"/>
  <c r="B4302" i="19"/>
  <c r="B4301" i="19"/>
  <c r="B4300" i="19"/>
  <c r="B4299" i="19"/>
  <c r="B4298" i="19"/>
  <c r="B4297" i="19"/>
  <c r="B4296" i="19"/>
  <c r="B4295" i="19"/>
  <c r="B4294" i="19"/>
  <c r="B4293" i="19"/>
  <c r="B4292" i="19"/>
  <c r="B4291" i="19"/>
  <c r="B4290" i="19"/>
  <c r="B4289" i="19"/>
  <c r="B4288" i="19"/>
  <c r="B4287" i="19"/>
  <c r="B4286" i="19"/>
  <c r="B4285" i="19"/>
  <c r="B4284" i="19"/>
  <c r="B4283" i="19"/>
  <c r="B4282" i="19"/>
  <c r="B4281" i="19"/>
  <c r="B4280" i="19"/>
  <c r="B4279" i="19"/>
  <c r="B4278" i="19"/>
  <c r="B4277" i="19"/>
  <c r="B4276" i="19"/>
  <c r="B4275" i="19"/>
  <c r="B4274" i="19"/>
  <c r="B4273" i="19"/>
  <c r="B4272" i="19"/>
  <c r="B4271" i="19"/>
  <c r="B4270" i="19"/>
  <c r="B4269" i="19"/>
  <c r="B4268" i="19"/>
  <c r="B4267" i="19"/>
  <c r="B4266" i="19"/>
  <c r="B4265" i="19"/>
  <c r="B4264" i="19"/>
  <c r="B4263" i="19"/>
  <c r="B4262" i="19"/>
  <c r="B4261" i="19"/>
  <c r="B4260" i="19"/>
  <c r="B4259" i="19"/>
  <c r="B4258" i="19"/>
  <c r="B4257" i="19"/>
  <c r="B4256" i="19"/>
  <c r="B4255" i="19"/>
  <c r="B4254" i="19"/>
  <c r="B4253" i="19"/>
  <c r="B4252" i="19"/>
  <c r="B4251" i="19"/>
  <c r="B4250" i="19"/>
  <c r="B4249" i="19"/>
  <c r="B4248" i="19"/>
  <c r="B4247" i="19"/>
  <c r="B4246" i="19"/>
  <c r="B4245" i="19"/>
  <c r="B4244" i="19"/>
  <c r="B4243" i="19"/>
  <c r="B4242" i="19"/>
  <c r="B4241" i="19"/>
  <c r="B4240" i="19"/>
  <c r="B4239" i="19"/>
  <c r="B4238" i="19"/>
  <c r="B4237" i="19"/>
  <c r="B4236" i="19"/>
  <c r="B4235" i="19"/>
  <c r="B4234" i="19"/>
  <c r="B4233" i="19"/>
  <c r="B4232" i="19"/>
  <c r="B4231" i="19"/>
  <c r="B4230" i="19"/>
  <c r="B4229" i="19"/>
  <c r="B4228" i="19"/>
  <c r="B4227" i="19"/>
  <c r="B4226" i="19"/>
  <c r="B4225" i="19"/>
  <c r="B4224" i="19"/>
  <c r="B4223" i="19"/>
  <c r="B4222" i="19"/>
  <c r="B4221" i="19"/>
  <c r="B4220" i="19"/>
  <c r="B4219" i="19"/>
  <c r="B4218" i="19"/>
  <c r="B4217" i="19"/>
  <c r="B4216" i="19"/>
  <c r="B4215" i="19"/>
  <c r="B4214" i="19"/>
  <c r="B4213" i="19"/>
  <c r="B4212" i="19"/>
  <c r="B4211" i="19"/>
  <c r="B4210" i="19"/>
  <c r="B4209" i="19"/>
  <c r="B4208" i="19"/>
  <c r="B4207" i="19"/>
  <c r="B4206" i="19"/>
  <c r="B4205" i="19"/>
  <c r="B4204" i="19"/>
  <c r="B4203" i="19"/>
  <c r="B4202" i="19"/>
  <c r="B4201" i="19"/>
  <c r="B4200" i="19"/>
  <c r="B4199" i="19"/>
  <c r="B4198" i="19"/>
  <c r="B4197" i="19"/>
  <c r="B4196" i="19"/>
  <c r="B4195" i="19"/>
  <c r="B4194" i="19"/>
  <c r="B4193" i="19"/>
  <c r="B4192" i="19"/>
  <c r="B4191" i="19"/>
  <c r="B4190" i="19"/>
  <c r="B4189" i="19"/>
  <c r="B4188" i="19"/>
  <c r="B4187" i="19"/>
  <c r="B4186" i="19"/>
  <c r="B4185" i="19"/>
  <c r="B4184" i="19"/>
  <c r="B4183" i="19"/>
  <c r="B4182" i="19"/>
  <c r="B4181" i="19"/>
  <c r="B4180" i="19"/>
  <c r="B4179" i="19"/>
  <c r="B4178" i="19"/>
  <c r="B4177" i="19"/>
  <c r="B4176" i="19"/>
  <c r="B4175" i="19"/>
  <c r="B4174" i="19"/>
  <c r="B4173" i="19"/>
  <c r="B4172" i="19"/>
  <c r="B4171" i="19"/>
  <c r="B4170" i="19"/>
  <c r="B4169" i="19"/>
  <c r="B4168" i="19"/>
  <c r="B4167" i="19"/>
  <c r="B4166" i="19"/>
  <c r="B4165" i="19"/>
  <c r="B4164" i="19"/>
  <c r="B4163" i="19"/>
  <c r="B4162" i="19"/>
  <c r="B4161" i="19"/>
  <c r="B4160" i="19"/>
  <c r="B4159" i="19"/>
  <c r="B4158" i="19"/>
  <c r="B4157" i="19"/>
  <c r="B4156" i="19"/>
  <c r="B4155" i="19"/>
  <c r="B4154" i="19"/>
  <c r="B4153" i="19"/>
  <c r="B4152" i="19"/>
  <c r="B4151" i="19"/>
  <c r="B4150" i="19"/>
  <c r="B4149" i="19"/>
  <c r="B4148" i="19"/>
  <c r="B4147" i="19"/>
  <c r="B4146" i="19"/>
  <c r="B4145" i="19"/>
  <c r="B4144" i="19"/>
  <c r="B4143" i="19"/>
  <c r="B4142" i="19"/>
  <c r="B4141" i="19"/>
  <c r="B4140" i="19"/>
  <c r="B4139" i="19"/>
  <c r="B4138" i="19"/>
  <c r="B4137" i="19"/>
  <c r="B4136" i="19"/>
  <c r="B4135" i="19"/>
  <c r="B4134" i="19"/>
  <c r="B4133" i="19"/>
  <c r="B4132" i="19"/>
  <c r="B4131" i="19"/>
  <c r="B4130" i="19"/>
  <c r="B4129" i="19"/>
  <c r="B4128" i="19"/>
  <c r="B4127" i="19"/>
  <c r="B4126" i="19"/>
  <c r="B4125" i="19"/>
  <c r="B4124" i="19"/>
  <c r="B4123" i="19"/>
  <c r="B4122" i="19"/>
  <c r="B4121" i="19"/>
  <c r="B4120" i="19"/>
  <c r="B4119" i="19"/>
  <c r="B4118" i="19"/>
  <c r="B4117" i="19"/>
  <c r="B4116" i="19"/>
  <c r="B4115" i="19"/>
  <c r="B4114" i="19"/>
  <c r="B4113" i="19"/>
  <c r="B4112" i="19"/>
  <c r="B4111" i="19"/>
  <c r="B4110" i="19"/>
  <c r="B4109" i="19"/>
  <c r="B4108" i="19"/>
  <c r="B4107" i="19"/>
  <c r="B4106" i="19"/>
  <c r="B4105" i="19"/>
  <c r="B4104" i="19"/>
  <c r="B4103" i="19"/>
  <c r="B4102" i="19"/>
  <c r="B4101" i="19"/>
  <c r="B4100" i="19"/>
  <c r="B4099" i="19"/>
  <c r="B4098" i="19"/>
  <c r="B4097" i="19"/>
  <c r="B4096" i="19"/>
  <c r="B4095" i="19"/>
  <c r="B4094" i="19"/>
  <c r="B4093" i="19"/>
  <c r="B4092" i="19"/>
  <c r="B4091" i="19"/>
  <c r="B4090" i="19"/>
  <c r="B4089" i="19"/>
  <c r="B4088" i="19"/>
  <c r="B4087" i="19"/>
  <c r="B4086" i="19"/>
  <c r="B4085" i="19"/>
  <c r="B4084" i="19"/>
  <c r="B4083" i="19"/>
  <c r="B4082" i="19"/>
  <c r="B4081" i="19"/>
  <c r="B4080" i="19"/>
  <c r="B4079" i="19"/>
  <c r="B4078" i="19"/>
  <c r="B4077" i="19"/>
  <c r="B4076" i="19"/>
  <c r="B4075" i="19"/>
  <c r="B4074" i="19"/>
  <c r="B4073" i="19"/>
  <c r="B4072" i="19"/>
  <c r="B4071" i="19"/>
  <c r="B4070" i="19"/>
  <c r="B4069" i="19"/>
  <c r="B4068" i="19"/>
  <c r="B4067" i="19"/>
  <c r="B4066" i="19"/>
  <c r="B4065" i="19"/>
  <c r="B4064" i="19"/>
  <c r="B4063" i="19"/>
  <c r="B4062" i="19"/>
  <c r="B4061" i="19"/>
  <c r="B4060" i="19"/>
  <c r="B4059" i="19"/>
  <c r="B4058" i="19"/>
  <c r="B4057" i="19"/>
  <c r="B4056" i="19"/>
  <c r="B4055" i="19"/>
  <c r="B4054" i="19"/>
  <c r="B4053" i="19"/>
  <c r="B4052" i="19"/>
  <c r="B4051" i="19"/>
  <c r="B4050" i="19"/>
  <c r="B4049" i="19"/>
  <c r="B4048" i="19"/>
  <c r="B4047" i="19"/>
  <c r="B4046" i="19"/>
  <c r="B4045" i="19"/>
  <c r="B4044" i="19"/>
  <c r="B4043" i="19"/>
  <c r="B4042" i="19"/>
  <c r="B4041" i="19"/>
  <c r="B4040" i="19"/>
  <c r="B4039" i="19"/>
  <c r="B4038" i="19"/>
  <c r="B4037" i="19"/>
  <c r="B4036" i="19"/>
  <c r="B4035" i="19"/>
  <c r="B4034" i="19"/>
  <c r="B4033" i="19"/>
  <c r="B4032" i="19"/>
  <c r="B4031" i="19"/>
  <c r="B4030" i="19"/>
  <c r="B4029" i="19"/>
  <c r="B4028" i="19"/>
  <c r="B4027" i="19"/>
  <c r="B4026" i="19"/>
  <c r="B4025" i="19"/>
  <c r="B4024" i="19"/>
  <c r="B4023" i="19"/>
  <c r="B4022" i="19"/>
  <c r="B4021" i="19"/>
  <c r="B4020" i="19"/>
  <c r="B4019" i="19"/>
  <c r="B4018" i="19"/>
  <c r="B4017" i="19"/>
  <c r="B4016" i="19"/>
  <c r="B4015" i="19"/>
  <c r="B4014" i="19"/>
  <c r="B4013" i="19"/>
  <c r="B4012" i="19"/>
  <c r="B4011" i="19"/>
  <c r="B4010" i="19"/>
  <c r="B4009" i="19"/>
  <c r="B4008" i="19"/>
  <c r="B4007" i="19"/>
  <c r="B4006" i="19"/>
  <c r="B4005" i="19"/>
  <c r="B4004" i="19"/>
  <c r="B4003" i="19"/>
  <c r="B4002" i="19"/>
  <c r="B4001" i="19"/>
  <c r="B4000" i="19"/>
  <c r="B3999" i="19"/>
  <c r="B3998" i="19"/>
  <c r="B3997" i="19"/>
  <c r="B3996" i="19"/>
  <c r="B3995" i="19"/>
  <c r="B3994" i="19"/>
  <c r="B3993" i="19"/>
  <c r="B3992" i="19"/>
  <c r="B3991" i="19"/>
  <c r="B3990" i="19"/>
  <c r="B3989" i="19"/>
  <c r="B3988" i="19"/>
  <c r="B3987" i="19"/>
  <c r="B3986" i="19"/>
  <c r="B3985" i="19"/>
  <c r="B3984" i="19"/>
  <c r="B3983" i="19"/>
  <c r="B3982" i="19"/>
  <c r="B3981" i="19"/>
  <c r="B3980" i="19"/>
  <c r="B3979" i="19"/>
  <c r="B3978" i="19"/>
  <c r="B3977" i="19"/>
  <c r="B3976" i="19"/>
  <c r="B3975" i="19"/>
  <c r="B3974" i="19"/>
  <c r="B3973" i="19"/>
  <c r="B3972" i="19"/>
  <c r="B3971" i="19"/>
  <c r="B3970" i="19"/>
  <c r="B3969" i="19"/>
  <c r="B3968" i="19"/>
  <c r="B3967" i="19"/>
  <c r="B3966" i="19"/>
  <c r="B3965" i="19"/>
  <c r="B3964" i="19"/>
  <c r="B3963" i="19"/>
  <c r="B3962" i="19"/>
  <c r="B3961" i="19"/>
  <c r="B3960" i="19"/>
  <c r="B3959" i="19"/>
  <c r="B3958" i="19"/>
  <c r="B3957" i="19"/>
  <c r="B3956" i="19"/>
  <c r="B3955" i="19"/>
  <c r="B3954" i="19"/>
  <c r="B3953" i="19"/>
  <c r="B3952" i="19"/>
  <c r="B3951" i="19"/>
  <c r="B3950" i="19"/>
  <c r="B3949" i="19"/>
  <c r="B3948" i="19"/>
  <c r="B3947" i="19"/>
  <c r="B3946" i="19"/>
  <c r="B3945" i="19"/>
  <c r="B3944" i="19"/>
  <c r="B3943" i="19"/>
  <c r="B3942" i="19"/>
  <c r="B3941" i="19"/>
  <c r="B3940" i="19"/>
  <c r="B3939" i="19"/>
  <c r="B3938" i="19"/>
  <c r="B3937" i="19"/>
  <c r="B3936" i="19"/>
  <c r="B3935" i="19"/>
  <c r="B3934" i="19"/>
  <c r="B3933" i="19"/>
  <c r="B3932" i="19"/>
  <c r="B3931" i="19"/>
  <c r="B3930" i="19"/>
  <c r="B3929" i="19"/>
  <c r="B3928" i="19"/>
  <c r="B3927" i="19"/>
  <c r="B3926" i="19"/>
  <c r="B3925" i="19"/>
  <c r="B3924" i="19"/>
  <c r="B3923" i="19"/>
  <c r="B3922" i="19"/>
  <c r="B3921" i="19"/>
  <c r="B3920" i="19"/>
  <c r="B3919" i="19"/>
  <c r="B3918" i="19"/>
  <c r="B3917" i="19"/>
  <c r="B3916" i="19"/>
  <c r="B3915" i="19"/>
  <c r="B3914" i="19"/>
  <c r="B3913" i="19"/>
  <c r="B3912" i="19"/>
  <c r="B3911" i="19"/>
  <c r="B3910" i="19"/>
  <c r="B3909" i="19"/>
  <c r="B3908" i="19"/>
  <c r="B3907" i="19"/>
  <c r="B3906" i="19"/>
  <c r="B3905" i="19"/>
  <c r="B3904" i="19"/>
  <c r="B3903" i="19"/>
  <c r="B3902" i="19"/>
  <c r="B3901" i="19"/>
  <c r="B3900" i="19"/>
  <c r="B3899" i="19"/>
  <c r="B3898" i="19"/>
  <c r="B3897" i="19"/>
  <c r="B3896" i="19"/>
  <c r="B3895" i="19"/>
  <c r="B3894" i="19"/>
  <c r="B3893" i="19"/>
  <c r="B3892" i="19"/>
  <c r="B3891" i="19"/>
  <c r="B3890" i="19"/>
  <c r="B3889" i="19"/>
  <c r="B3888" i="19"/>
  <c r="B3887" i="19"/>
  <c r="B3886" i="19"/>
  <c r="B3885" i="19"/>
  <c r="B3884" i="19"/>
  <c r="B3883" i="19"/>
  <c r="B3882" i="19"/>
  <c r="B3881" i="19"/>
  <c r="B3880" i="19"/>
  <c r="B3879" i="19"/>
  <c r="B3878" i="19"/>
  <c r="B3877" i="19"/>
  <c r="B3876" i="19"/>
  <c r="B3875" i="19"/>
  <c r="B3874" i="19"/>
  <c r="B3873" i="19"/>
  <c r="B3872" i="19"/>
  <c r="B3871" i="19"/>
  <c r="B3870" i="19"/>
  <c r="B3869" i="19"/>
  <c r="B3868" i="19"/>
  <c r="B3867" i="19"/>
  <c r="B3866" i="19"/>
  <c r="B3865" i="19"/>
  <c r="B3864" i="19"/>
  <c r="B3863" i="19"/>
  <c r="B3862" i="19"/>
  <c r="B3861" i="19"/>
  <c r="B3860" i="19"/>
  <c r="B3859" i="19"/>
  <c r="B3858" i="19"/>
  <c r="B3857" i="19"/>
  <c r="B3856" i="19"/>
  <c r="B3855" i="19"/>
  <c r="B3854" i="19"/>
  <c r="B3853" i="19"/>
  <c r="B3852" i="19"/>
  <c r="B3851" i="19"/>
  <c r="B3850" i="19"/>
  <c r="B3849" i="19"/>
  <c r="B3848" i="19"/>
  <c r="B3847" i="19"/>
  <c r="B3846" i="19"/>
  <c r="B3845" i="19"/>
  <c r="B3844" i="19"/>
  <c r="B3843" i="19"/>
  <c r="B3842" i="19"/>
  <c r="B3841" i="19"/>
  <c r="B3840" i="19"/>
  <c r="B3839" i="19"/>
  <c r="B3838" i="19"/>
  <c r="B3837" i="19"/>
  <c r="B3836" i="19"/>
  <c r="B3835" i="19"/>
  <c r="B3834" i="19"/>
  <c r="B3833" i="19"/>
  <c r="B3832" i="19"/>
  <c r="B3831" i="19"/>
  <c r="B3830" i="19"/>
  <c r="B3829" i="19"/>
  <c r="B3828" i="19"/>
  <c r="B3827" i="19"/>
  <c r="B3826" i="19"/>
  <c r="B3825" i="19"/>
  <c r="B3824" i="19"/>
  <c r="B3823" i="19"/>
  <c r="B3822" i="19"/>
  <c r="B3821" i="19"/>
  <c r="B3820" i="19"/>
  <c r="B3819" i="19"/>
  <c r="B3818" i="19"/>
  <c r="B3817" i="19"/>
  <c r="B3816" i="19"/>
  <c r="B3815" i="19"/>
  <c r="B3814" i="19"/>
  <c r="B3813" i="19"/>
  <c r="B3812" i="19"/>
  <c r="B3811" i="19"/>
  <c r="B3810" i="19"/>
  <c r="B3809" i="19"/>
  <c r="B3808" i="19"/>
  <c r="B3807" i="19"/>
  <c r="B3806" i="19"/>
  <c r="B3805" i="19"/>
  <c r="B3804" i="19"/>
  <c r="B3803" i="19"/>
  <c r="B3802" i="19"/>
  <c r="B3801" i="19"/>
  <c r="B3800" i="19"/>
  <c r="B3799" i="19"/>
  <c r="B3798" i="19"/>
  <c r="B3797" i="19"/>
  <c r="B3796" i="19"/>
  <c r="B3795" i="19"/>
  <c r="B3794" i="19"/>
  <c r="B3793" i="19"/>
  <c r="B3792" i="19"/>
  <c r="B3791" i="19"/>
  <c r="B3790" i="19"/>
  <c r="B3789" i="19"/>
  <c r="B3788" i="19"/>
  <c r="B3787" i="19"/>
  <c r="B3786" i="19"/>
  <c r="B3785" i="19"/>
  <c r="B3784" i="19"/>
  <c r="B3783" i="19"/>
  <c r="B3782" i="19"/>
  <c r="B3781" i="19"/>
  <c r="B3780" i="19"/>
  <c r="B3779" i="19"/>
  <c r="B3778" i="19"/>
  <c r="B3777" i="19"/>
  <c r="B3776" i="19"/>
  <c r="B3775" i="19"/>
  <c r="B3774" i="19"/>
  <c r="B3773" i="19"/>
  <c r="B3772" i="19"/>
  <c r="B3771" i="19"/>
  <c r="B3770" i="19"/>
  <c r="B3769" i="19"/>
  <c r="B3768" i="19"/>
  <c r="B3767" i="19"/>
  <c r="B3766" i="19"/>
  <c r="B3765" i="19"/>
  <c r="B3764" i="19"/>
  <c r="B3763" i="19"/>
  <c r="B3762" i="19"/>
  <c r="B3761" i="19"/>
  <c r="B3760" i="19"/>
  <c r="B3759" i="19"/>
  <c r="B3758" i="19"/>
  <c r="B3757" i="19"/>
  <c r="B3756" i="19"/>
  <c r="B3755" i="19"/>
  <c r="B3754" i="19"/>
  <c r="B3753" i="19"/>
  <c r="B3752" i="19"/>
  <c r="B3751" i="19"/>
  <c r="B3750" i="19"/>
  <c r="B3749" i="19"/>
  <c r="B3748" i="19"/>
  <c r="B3747" i="19"/>
  <c r="B3746" i="19"/>
  <c r="B3745" i="19"/>
  <c r="B3744" i="19"/>
  <c r="B3743" i="19"/>
  <c r="B3742" i="19"/>
  <c r="B3741" i="19"/>
  <c r="B3740" i="19"/>
  <c r="B3739" i="19"/>
  <c r="B3738" i="19"/>
  <c r="B3737" i="19"/>
  <c r="B3736" i="19"/>
  <c r="B3735" i="19"/>
  <c r="B3734" i="19"/>
  <c r="B3733" i="19"/>
  <c r="B3732" i="19"/>
  <c r="B3731" i="19"/>
  <c r="B3730" i="19"/>
  <c r="B3729" i="19"/>
  <c r="B3728" i="19"/>
  <c r="B3727" i="19"/>
  <c r="B3726" i="19"/>
  <c r="B3725" i="19"/>
  <c r="B3724" i="19"/>
  <c r="B3723" i="19"/>
  <c r="B3722" i="19"/>
  <c r="B3721" i="19"/>
  <c r="B3720" i="19"/>
  <c r="B3719" i="19"/>
  <c r="B3718" i="19"/>
  <c r="B3717" i="19"/>
  <c r="B3716" i="19"/>
  <c r="B3715" i="19"/>
  <c r="B3714" i="19"/>
  <c r="B3713" i="19"/>
  <c r="B3712" i="19"/>
  <c r="B3711" i="19"/>
  <c r="B3710" i="19"/>
  <c r="B3709" i="19"/>
  <c r="B3708" i="19"/>
  <c r="B3707" i="19"/>
  <c r="B3706" i="19"/>
  <c r="B3705" i="19"/>
  <c r="B3704" i="19"/>
  <c r="B3703" i="19"/>
  <c r="B3702" i="19"/>
  <c r="B3701" i="19"/>
  <c r="B3700" i="19"/>
  <c r="B3699" i="19"/>
  <c r="B3698" i="19"/>
  <c r="B3697" i="19"/>
  <c r="B3696" i="19"/>
  <c r="B3695" i="19"/>
  <c r="B3694" i="19"/>
  <c r="B3693" i="19"/>
  <c r="B3692" i="19"/>
  <c r="B3691" i="19"/>
  <c r="B3690" i="19"/>
  <c r="B3689" i="19"/>
  <c r="B3688" i="19"/>
  <c r="B3687" i="19"/>
  <c r="B3686" i="19"/>
  <c r="B3685" i="19"/>
  <c r="B3684" i="19"/>
  <c r="B3683" i="19"/>
  <c r="B3682" i="19"/>
  <c r="B3681" i="19"/>
  <c r="B3680" i="19"/>
  <c r="B3679" i="19"/>
  <c r="B3678" i="19"/>
  <c r="B3677" i="19"/>
  <c r="B3676" i="19"/>
  <c r="B3675" i="19"/>
  <c r="B3674" i="19"/>
  <c r="B3673" i="19"/>
  <c r="B3672" i="19"/>
  <c r="B3671" i="19"/>
  <c r="B3670" i="19"/>
  <c r="B3669" i="19"/>
  <c r="B3668" i="19"/>
  <c r="B3667" i="19"/>
  <c r="B3666" i="19"/>
  <c r="B3665" i="19"/>
  <c r="B3664" i="19"/>
  <c r="B3663" i="19"/>
  <c r="B3662" i="19"/>
  <c r="B3661" i="19"/>
  <c r="B3660" i="19"/>
  <c r="B3659" i="19"/>
  <c r="B3658" i="19"/>
  <c r="B3657" i="19"/>
  <c r="B3656" i="19"/>
  <c r="B3655" i="19"/>
  <c r="B3654" i="19"/>
  <c r="B3653" i="19"/>
  <c r="B3652" i="19"/>
  <c r="B3651" i="19"/>
  <c r="B3650" i="19"/>
  <c r="B3649" i="19"/>
  <c r="B3648" i="19"/>
  <c r="B3647" i="19"/>
  <c r="B3646" i="19"/>
  <c r="B3645" i="19"/>
  <c r="B3644" i="19"/>
  <c r="B3643" i="19"/>
  <c r="B3642" i="19"/>
  <c r="B3641" i="19"/>
  <c r="B3640" i="19"/>
  <c r="B3639" i="19"/>
  <c r="B3638" i="19"/>
  <c r="B3637" i="19"/>
  <c r="B3636" i="19"/>
  <c r="B3635" i="19"/>
  <c r="B3634" i="19"/>
  <c r="B3633" i="19"/>
  <c r="B3632" i="19"/>
  <c r="B3631" i="19"/>
  <c r="B3630" i="19"/>
  <c r="B3629" i="19"/>
  <c r="B3628" i="19"/>
  <c r="B3627" i="19"/>
  <c r="B3626" i="19"/>
  <c r="B3625" i="19"/>
  <c r="B3624" i="19"/>
  <c r="B3623" i="19"/>
  <c r="B3622" i="19"/>
  <c r="B3621" i="19"/>
  <c r="B3620" i="19"/>
  <c r="B3619" i="19"/>
  <c r="B3618" i="19"/>
  <c r="B3617" i="19"/>
  <c r="B3616" i="19"/>
  <c r="B3615" i="19"/>
  <c r="B3614" i="19"/>
  <c r="B3613" i="19"/>
  <c r="B3612" i="19"/>
  <c r="B3611" i="19"/>
  <c r="B3610" i="19"/>
  <c r="B3609" i="19"/>
  <c r="B3608" i="19"/>
  <c r="B3607" i="19"/>
  <c r="B3606" i="19"/>
  <c r="B3605" i="19"/>
  <c r="B3604" i="19"/>
  <c r="B3603" i="19"/>
  <c r="B3602" i="19"/>
  <c r="B3601" i="19"/>
  <c r="B3600" i="19"/>
  <c r="B3599" i="19"/>
  <c r="B3598" i="19"/>
  <c r="B3597" i="19"/>
  <c r="B3596" i="19"/>
  <c r="B3595" i="19"/>
  <c r="B3594" i="19"/>
  <c r="B3593" i="19"/>
  <c r="B3592" i="19"/>
  <c r="B3591" i="19"/>
  <c r="B3590" i="19"/>
  <c r="B3589" i="19"/>
  <c r="B3588" i="19"/>
  <c r="B3587" i="19"/>
  <c r="B3586" i="19"/>
  <c r="B3585" i="19"/>
  <c r="B3584" i="19"/>
  <c r="B3583" i="19"/>
  <c r="B3582" i="19"/>
  <c r="B3581" i="19"/>
  <c r="B3580" i="19"/>
  <c r="B3579" i="19"/>
  <c r="B3578" i="19"/>
  <c r="B3577" i="19"/>
  <c r="B3576" i="19"/>
  <c r="B3575" i="19"/>
  <c r="B3574" i="19"/>
  <c r="B3573" i="19"/>
  <c r="B3572" i="19"/>
  <c r="B3571" i="19"/>
  <c r="B3570" i="19"/>
  <c r="B3569" i="19"/>
  <c r="B3568" i="19"/>
  <c r="B3567" i="19"/>
  <c r="B3566" i="19"/>
  <c r="B3565" i="19"/>
  <c r="B3564" i="19"/>
  <c r="B3563" i="19"/>
  <c r="B3562" i="19"/>
  <c r="B3561" i="19"/>
  <c r="B3560" i="19"/>
  <c r="B3559" i="19"/>
  <c r="B3558" i="19"/>
  <c r="B3557" i="19"/>
  <c r="B3556" i="19"/>
  <c r="B3555" i="19"/>
  <c r="B3554" i="19"/>
  <c r="B3553" i="19"/>
  <c r="B3552" i="19"/>
  <c r="B3551" i="19"/>
  <c r="B3550" i="19"/>
  <c r="B3549" i="19"/>
  <c r="B3548" i="19"/>
  <c r="B3547" i="19"/>
  <c r="B3546" i="19"/>
  <c r="B3545" i="19"/>
  <c r="B3544" i="19"/>
  <c r="B3543" i="19"/>
  <c r="B3542" i="19"/>
  <c r="B3541" i="19"/>
  <c r="B3540" i="19"/>
  <c r="B3539" i="19"/>
  <c r="B3538" i="19"/>
  <c r="B3537" i="19"/>
  <c r="B3536" i="19"/>
  <c r="B3535" i="19"/>
  <c r="B3534" i="19"/>
  <c r="B3533" i="19"/>
  <c r="B3532" i="19"/>
  <c r="B3531" i="19"/>
  <c r="B3530" i="19"/>
  <c r="B3529" i="19"/>
  <c r="B3528" i="19"/>
  <c r="B3527" i="19"/>
  <c r="B3526" i="19"/>
  <c r="B3525" i="19"/>
  <c r="B3524" i="19"/>
  <c r="B3523" i="19"/>
  <c r="B3522" i="19"/>
  <c r="B3521" i="19"/>
  <c r="B3520" i="19"/>
  <c r="B3519" i="19"/>
  <c r="B3518" i="19"/>
  <c r="B3517" i="19"/>
  <c r="B3516" i="19"/>
  <c r="B3515" i="19"/>
  <c r="B3514" i="19"/>
  <c r="B3513" i="19"/>
  <c r="B3512" i="19"/>
  <c r="B3511" i="19"/>
  <c r="B3510" i="19"/>
  <c r="B3509" i="19"/>
  <c r="B3508" i="19"/>
  <c r="B3507" i="19"/>
  <c r="B3506" i="19"/>
  <c r="B3505" i="19"/>
  <c r="B3504" i="19"/>
  <c r="B3503" i="19"/>
  <c r="B3502" i="19"/>
  <c r="B3501" i="19"/>
  <c r="B3500" i="19"/>
  <c r="B3499" i="19"/>
  <c r="B3498" i="19"/>
  <c r="B3497" i="19"/>
  <c r="B3496" i="19"/>
  <c r="B3495" i="19"/>
  <c r="B3494" i="19"/>
  <c r="B3493" i="19"/>
  <c r="B3492" i="19"/>
  <c r="B3491" i="19"/>
  <c r="B3490" i="19"/>
  <c r="B3489" i="19"/>
  <c r="B3488" i="19"/>
  <c r="B3487" i="19"/>
  <c r="B3486" i="19"/>
  <c r="B3485" i="19"/>
  <c r="B3484" i="19"/>
  <c r="B3483" i="19"/>
  <c r="B3482" i="19"/>
  <c r="B3481" i="19"/>
  <c r="B3480" i="19"/>
  <c r="B3479" i="19"/>
  <c r="B3478" i="19"/>
  <c r="B3477" i="19"/>
  <c r="B3476" i="19"/>
  <c r="B3475" i="19"/>
  <c r="B3474" i="19"/>
  <c r="B3473" i="19"/>
  <c r="B3472" i="19"/>
  <c r="B3471" i="19"/>
  <c r="B3470" i="19"/>
  <c r="B3469" i="19"/>
  <c r="B3468" i="19"/>
  <c r="B3467" i="19"/>
  <c r="B3466" i="19"/>
  <c r="B3465" i="19"/>
  <c r="B3464" i="19"/>
  <c r="B3463" i="19"/>
  <c r="B3462" i="19"/>
  <c r="B3461" i="19"/>
  <c r="B3460" i="19"/>
  <c r="B3459" i="19"/>
  <c r="B3458" i="19"/>
  <c r="B3457" i="19"/>
  <c r="B3456" i="19"/>
  <c r="B3455" i="19"/>
  <c r="B3454" i="19"/>
  <c r="B3453" i="19"/>
  <c r="B3452" i="19"/>
  <c r="B3451" i="19"/>
  <c r="B3450" i="19"/>
  <c r="B3449" i="19"/>
  <c r="B3448" i="19"/>
  <c r="B3447" i="19"/>
  <c r="B3446" i="19"/>
  <c r="B3445" i="19"/>
  <c r="B3444" i="19"/>
  <c r="B3443" i="19"/>
  <c r="B3442" i="19"/>
  <c r="B3441" i="19"/>
  <c r="B3440" i="19"/>
  <c r="B3439" i="19"/>
  <c r="B3438" i="19"/>
  <c r="B3437" i="19"/>
  <c r="B3436" i="19"/>
  <c r="B3435" i="19"/>
  <c r="B3434" i="19"/>
  <c r="B3433" i="19"/>
  <c r="B3432" i="19"/>
  <c r="B3431" i="19"/>
  <c r="B3430" i="19"/>
  <c r="B3429" i="19"/>
  <c r="B3428" i="19"/>
  <c r="B3427" i="19"/>
  <c r="B3426" i="19"/>
  <c r="B3425" i="19"/>
  <c r="B3424" i="19"/>
  <c r="B3423" i="19"/>
  <c r="B3422" i="19"/>
  <c r="B3421" i="19"/>
  <c r="B3420" i="19"/>
  <c r="B3419" i="19"/>
  <c r="B3418" i="19"/>
  <c r="B3417" i="19"/>
  <c r="B3416" i="19"/>
  <c r="B3415" i="19"/>
  <c r="B3414" i="19"/>
  <c r="B3413" i="19"/>
  <c r="B3412" i="19"/>
  <c r="B3411" i="19"/>
  <c r="B3410" i="19"/>
  <c r="B3409" i="19"/>
  <c r="B3408" i="19"/>
  <c r="B3407" i="19"/>
  <c r="B3406" i="19"/>
  <c r="B3405" i="19"/>
  <c r="B3404" i="19"/>
  <c r="B3403" i="19"/>
  <c r="B3402" i="19"/>
  <c r="B3401" i="19"/>
  <c r="B3400" i="19"/>
  <c r="B3399" i="19"/>
  <c r="B3398" i="19"/>
  <c r="B3397" i="19"/>
  <c r="B3396" i="19"/>
  <c r="B3395" i="19"/>
  <c r="B3394" i="19"/>
  <c r="B3393" i="19"/>
  <c r="B3392" i="19"/>
  <c r="B3391" i="19"/>
  <c r="B3390" i="19"/>
  <c r="B3389" i="19"/>
  <c r="B3388" i="19"/>
  <c r="B3387" i="19"/>
  <c r="B3386" i="19"/>
  <c r="B3385" i="19"/>
  <c r="B3384" i="19"/>
  <c r="B3383" i="19"/>
  <c r="B3382" i="19"/>
  <c r="B3381" i="19"/>
  <c r="B3380" i="19"/>
  <c r="B3379" i="19"/>
  <c r="B3378" i="19"/>
  <c r="B3377" i="19"/>
  <c r="B3376" i="19"/>
  <c r="B3375" i="19"/>
  <c r="B3374" i="19"/>
  <c r="B3373" i="19"/>
  <c r="B3372" i="19"/>
  <c r="B3371" i="19"/>
  <c r="B3370" i="19"/>
  <c r="B3369" i="19"/>
  <c r="B3368" i="19"/>
  <c r="B3367" i="19"/>
  <c r="B3366" i="19"/>
  <c r="B3365" i="19"/>
  <c r="B3364" i="19"/>
  <c r="B3363" i="19"/>
  <c r="B3362" i="19"/>
  <c r="B3361" i="19"/>
  <c r="B3360" i="19"/>
  <c r="B3359" i="19"/>
  <c r="B3358" i="19"/>
  <c r="B3357" i="19"/>
  <c r="B3356" i="19"/>
  <c r="B3355" i="19"/>
  <c r="B3354" i="19"/>
  <c r="B3353" i="19"/>
  <c r="B3352" i="19"/>
  <c r="B3351" i="19"/>
  <c r="B3350" i="19"/>
  <c r="B3349" i="19"/>
  <c r="B3348" i="19"/>
  <c r="B3347" i="19"/>
  <c r="B3346" i="19"/>
  <c r="B3345" i="19"/>
  <c r="B3344" i="19"/>
  <c r="B3343" i="19"/>
  <c r="B3342" i="19"/>
  <c r="B3341" i="19"/>
  <c r="B3340" i="19"/>
  <c r="B3339" i="19"/>
  <c r="B3338" i="19"/>
  <c r="B3337" i="19"/>
  <c r="B3336" i="19"/>
  <c r="B3335" i="19"/>
  <c r="B3334" i="19"/>
  <c r="B3333" i="19"/>
  <c r="B3332" i="19"/>
  <c r="B3331" i="19"/>
  <c r="B3330" i="19"/>
  <c r="B3329" i="19"/>
  <c r="B3328" i="19"/>
  <c r="B3327" i="19"/>
  <c r="B3326" i="19"/>
  <c r="B3325" i="19"/>
  <c r="B3324" i="19"/>
  <c r="B3323" i="19"/>
  <c r="B3322" i="19"/>
  <c r="B3321" i="19"/>
  <c r="B3320" i="19"/>
  <c r="B3319" i="19"/>
  <c r="B3318" i="19"/>
  <c r="B3317" i="19"/>
  <c r="B3316" i="19"/>
  <c r="B3315" i="19"/>
  <c r="B3314" i="19"/>
  <c r="B3313" i="19"/>
  <c r="B3312" i="19"/>
  <c r="B3311" i="19"/>
  <c r="B3310" i="19"/>
  <c r="B3309" i="19"/>
  <c r="B3308" i="19"/>
  <c r="B3307" i="19"/>
  <c r="B3306" i="19"/>
  <c r="B3305" i="19"/>
  <c r="B3304" i="19"/>
  <c r="B3303" i="19"/>
  <c r="B3302" i="19"/>
  <c r="B3301" i="19"/>
  <c r="B3300" i="19"/>
  <c r="B3299" i="19"/>
  <c r="B3298" i="19"/>
  <c r="B3297" i="19"/>
  <c r="B3296" i="19"/>
  <c r="B3295" i="19"/>
  <c r="B3294" i="19"/>
  <c r="B3293" i="19"/>
  <c r="B3292" i="19"/>
  <c r="B3291" i="19"/>
  <c r="B3290" i="19"/>
  <c r="B3289" i="19"/>
  <c r="B3288" i="19"/>
  <c r="B3287" i="19"/>
  <c r="B3286" i="19"/>
  <c r="B3285" i="19"/>
  <c r="B3284" i="19"/>
  <c r="B3283" i="19"/>
  <c r="B3282" i="19"/>
  <c r="B3281" i="19"/>
  <c r="B3280" i="19"/>
  <c r="B3279" i="19"/>
  <c r="B3278" i="19"/>
  <c r="B3277" i="19"/>
  <c r="B3276" i="19"/>
  <c r="B3275" i="19"/>
  <c r="B3274" i="19"/>
  <c r="B3273" i="19"/>
  <c r="B3272" i="19"/>
  <c r="B3271" i="19"/>
  <c r="B3270" i="19"/>
  <c r="B3269" i="19"/>
  <c r="B3268" i="19"/>
  <c r="B3267" i="19"/>
  <c r="B3266" i="19"/>
  <c r="B3265" i="19"/>
  <c r="B3264" i="19"/>
  <c r="B3263" i="19"/>
  <c r="B3262" i="19"/>
  <c r="B3261" i="19"/>
  <c r="B3260" i="19"/>
  <c r="B3259" i="19"/>
  <c r="B3258" i="19"/>
  <c r="B3257" i="19"/>
  <c r="B3256" i="19"/>
  <c r="B3255" i="19"/>
  <c r="B3254" i="19"/>
  <c r="B3253" i="19"/>
  <c r="B3252" i="19"/>
  <c r="B3251" i="19"/>
  <c r="B3250" i="19"/>
  <c r="B3249" i="19"/>
  <c r="B3248" i="19"/>
  <c r="B3247" i="19"/>
  <c r="B3246" i="19"/>
  <c r="B3245" i="19"/>
  <c r="B3244" i="19"/>
  <c r="B3243" i="19"/>
  <c r="B3242" i="19"/>
  <c r="B3241" i="19"/>
  <c r="B3240" i="19"/>
  <c r="B3239" i="19"/>
  <c r="B3238" i="19"/>
  <c r="B3237" i="19"/>
  <c r="B3236" i="19"/>
  <c r="B3235" i="19"/>
  <c r="B3234" i="19"/>
  <c r="B3233" i="19"/>
  <c r="B3232" i="19"/>
  <c r="B3231" i="19"/>
  <c r="B3230" i="19"/>
  <c r="B3229" i="19"/>
  <c r="B3228" i="19"/>
  <c r="B3227" i="19"/>
  <c r="B3226" i="19"/>
  <c r="B3225" i="19"/>
  <c r="B3224" i="19"/>
  <c r="B3223" i="19"/>
  <c r="B3222" i="19"/>
  <c r="B3221" i="19"/>
  <c r="B3220" i="19"/>
  <c r="B3219" i="19"/>
  <c r="B3218" i="19"/>
  <c r="B3217" i="19"/>
  <c r="B3216" i="19"/>
  <c r="B3215" i="19"/>
  <c r="B3214" i="19"/>
  <c r="B3213" i="19"/>
  <c r="B3212" i="19"/>
  <c r="B3211" i="19"/>
  <c r="B3210" i="19"/>
  <c r="B3209" i="19"/>
  <c r="B3208" i="19"/>
  <c r="B3207" i="19"/>
  <c r="B3206" i="19"/>
  <c r="B3205" i="19"/>
  <c r="B3204" i="19"/>
  <c r="B3203" i="19"/>
  <c r="B3202" i="19"/>
  <c r="B3201" i="19"/>
  <c r="B3200" i="19"/>
  <c r="B3199" i="19"/>
  <c r="B3198" i="19"/>
  <c r="B3197" i="19"/>
  <c r="B3196" i="19"/>
  <c r="B3195" i="19"/>
  <c r="B3194" i="19"/>
  <c r="B3193" i="19"/>
  <c r="B3192" i="19"/>
  <c r="B3191" i="19"/>
  <c r="B3190" i="19"/>
  <c r="B3189" i="19"/>
  <c r="B3188" i="19"/>
  <c r="B3187" i="19"/>
  <c r="B3186" i="19"/>
  <c r="B3185" i="19"/>
  <c r="B3184" i="19"/>
  <c r="B3183" i="19"/>
  <c r="B3182" i="19"/>
  <c r="B3181" i="19"/>
  <c r="B3180" i="19"/>
  <c r="B3179" i="19"/>
  <c r="B3178" i="19"/>
  <c r="B3177" i="19"/>
  <c r="B3176" i="19"/>
  <c r="B3175" i="19"/>
  <c r="B3174" i="19"/>
  <c r="B3173" i="19"/>
  <c r="B3172" i="19"/>
  <c r="B3171" i="19"/>
  <c r="B3170" i="19"/>
  <c r="B3169" i="19"/>
  <c r="B3168" i="19"/>
  <c r="B3167" i="19"/>
  <c r="B3166" i="19"/>
  <c r="B3165" i="19"/>
  <c r="B3164" i="19"/>
  <c r="B3163" i="19"/>
  <c r="B3162" i="19"/>
  <c r="B3161" i="19"/>
  <c r="B3160" i="19"/>
  <c r="B3159" i="19"/>
  <c r="B3158" i="19"/>
  <c r="B3157" i="19"/>
  <c r="B3156" i="19"/>
  <c r="B3155" i="19"/>
  <c r="B3154" i="19"/>
  <c r="B3153" i="19"/>
  <c r="B3152" i="19"/>
  <c r="B3151" i="19"/>
  <c r="B3150" i="19"/>
  <c r="B3149" i="19"/>
  <c r="B3148" i="19"/>
  <c r="B3147" i="19"/>
  <c r="B3146" i="19"/>
  <c r="B3145" i="19"/>
  <c r="B3144" i="19"/>
  <c r="B3143" i="19"/>
  <c r="B3142" i="19"/>
  <c r="B3141" i="19"/>
  <c r="B3140" i="19"/>
  <c r="B3139" i="19"/>
  <c r="B3138" i="19"/>
  <c r="B3137" i="19"/>
  <c r="B3136" i="19"/>
  <c r="B3135" i="19"/>
  <c r="B3134" i="19"/>
  <c r="B3133" i="19"/>
  <c r="B3132" i="19"/>
  <c r="B3131" i="19"/>
  <c r="B3130" i="19"/>
  <c r="B3129" i="19"/>
  <c r="B3128" i="19"/>
  <c r="B3127" i="19"/>
  <c r="B3126" i="19"/>
  <c r="B3125" i="19"/>
  <c r="B3124" i="19"/>
  <c r="B3123" i="19"/>
  <c r="B3122" i="19"/>
  <c r="B3121" i="19"/>
  <c r="B3120" i="19"/>
  <c r="B3119" i="19"/>
  <c r="B3118" i="19"/>
  <c r="B3117" i="19"/>
  <c r="B3116" i="19"/>
  <c r="B3115" i="19"/>
  <c r="B3114" i="19"/>
  <c r="B3113" i="19"/>
  <c r="B3112" i="19"/>
  <c r="B3111" i="19"/>
  <c r="B3110" i="19"/>
  <c r="B3109" i="19"/>
  <c r="B3108" i="19"/>
  <c r="B3107" i="19"/>
  <c r="B3106" i="19"/>
  <c r="B3105" i="19"/>
  <c r="B3104" i="19"/>
  <c r="B3103" i="19"/>
  <c r="B3102" i="19"/>
  <c r="B3101" i="19"/>
  <c r="B3100" i="19"/>
  <c r="B3099" i="19"/>
  <c r="B3098" i="19"/>
  <c r="B3097" i="19"/>
  <c r="B3096" i="19"/>
  <c r="B3095" i="19"/>
  <c r="B3094" i="19"/>
  <c r="B3093" i="19"/>
  <c r="B3092" i="19"/>
  <c r="B3091" i="19"/>
  <c r="B3090" i="19"/>
  <c r="B3089" i="19"/>
  <c r="B3088" i="19"/>
  <c r="B3087" i="19"/>
  <c r="B3086" i="19"/>
  <c r="B3085" i="19"/>
  <c r="B3084" i="19"/>
  <c r="B3083" i="19"/>
  <c r="B3082" i="19"/>
  <c r="B3081" i="19"/>
  <c r="B3080" i="19"/>
  <c r="B3079" i="19"/>
  <c r="B3078" i="19"/>
  <c r="B3077" i="19"/>
  <c r="B3076" i="19"/>
  <c r="B3075" i="19"/>
  <c r="B3074" i="19"/>
  <c r="B3073" i="19"/>
  <c r="B3072" i="19"/>
  <c r="B3071" i="19"/>
  <c r="B3070" i="19"/>
  <c r="B3069" i="19"/>
  <c r="B3068" i="19"/>
  <c r="B3067" i="19"/>
  <c r="B3066" i="19"/>
  <c r="B3065" i="19"/>
  <c r="B3064" i="19"/>
  <c r="B3063" i="19"/>
  <c r="B3062" i="19"/>
  <c r="B3061" i="19"/>
  <c r="B3060" i="19"/>
  <c r="B3059" i="19"/>
  <c r="B3058" i="19"/>
  <c r="B3057" i="19"/>
  <c r="B3056" i="19"/>
  <c r="B3055" i="19"/>
  <c r="B3054" i="19"/>
  <c r="B3053" i="19"/>
  <c r="B3052" i="19"/>
  <c r="B3051" i="19"/>
  <c r="B3050" i="19"/>
  <c r="B3049" i="19"/>
  <c r="B3048" i="19"/>
  <c r="B3047" i="19"/>
  <c r="B3046" i="19"/>
  <c r="B3045" i="19"/>
  <c r="B3044" i="19"/>
  <c r="B3043" i="19"/>
  <c r="B3042" i="19"/>
  <c r="B3041" i="19"/>
  <c r="B3040" i="19"/>
  <c r="B3039" i="19"/>
  <c r="B3038" i="19"/>
  <c r="B3037" i="19"/>
  <c r="B3036" i="19"/>
  <c r="B3035" i="19"/>
  <c r="B3034" i="19"/>
  <c r="B3033" i="19"/>
  <c r="B3032" i="19"/>
  <c r="B3031" i="19"/>
  <c r="B3030" i="19"/>
  <c r="B3029" i="19"/>
  <c r="B3028" i="19"/>
  <c r="B3027" i="19"/>
  <c r="B3026" i="19"/>
  <c r="B3025" i="19"/>
  <c r="B3024" i="19"/>
  <c r="B3023" i="19"/>
  <c r="B3022" i="19"/>
  <c r="B3021" i="19"/>
  <c r="B3020" i="19"/>
  <c r="B3019" i="19"/>
  <c r="B3018" i="19"/>
  <c r="B3017" i="19"/>
  <c r="B3016" i="19"/>
  <c r="B3015" i="19"/>
  <c r="B3014" i="19"/>
  <c r="B3013" i="19"/>
  <c r="B3012" i="19"/>
  <c r="B3011" i="19"/>
  <c r="B3010" i="19"/>
  <c r="B3009" i="19"/>
  <c r="B3008" i="19"/>
  <c r="B3007" i="19"/>
  <c r="B3006" i="19"/>
  <c r="B3005" i="19"/>
  <c r="B3004" i="19"/>
  <c r="B3003" i="19"/>
  <c r="B3002" i="19"/>
  <c r="B3001" i="19"/>
  <c r="B3000" i="19"/>
  <c r="B2999" i="19"/>
  <c r="B2998" i="19"/>
  <c r="B2997" i="19"/>
  <c r="B2996" i="19"/>
  <c r="B2995" i="19"/>
  <c r="B2994" i="19"/>
  <c r="B2993" i="19"/>
  <c r="B2992" i="19"/>
  <c r="B2991" i="19"/>
  <c r="B2990" i="19"/>
  <c r="B2989" i="19"/>
  <c r="B2988" i="19"/>
  <c r="B2987" i="19"/>
  <c r="B2986" i="19"/>
  <c r="B2985" i="19"/>
  <c r="B2984" i="19"/>
  <c r="B2983" i="19"/>
  <c r="B2982" i="19"/>
  <c r="B2981" i="19"/>
  <c r="B2980" i="19"/>
  <c r="B2979" i="19"/>
  <c r="B2978" i="19"/>
  <c r="B2977" i="19"/>
  <c r="B2976" i="19"/>
  <c r="B2975" i="19"/>
  <c r="B2974" i="19"/>
  <c r="B2973" i="19"/>
  <c r="B2972" i="19"/>
  <c r="B2971" i="19"/>
  <c r="B2970" i="19"/>
  <c r="B2969" i="19"/>
  <c r="B2968" i="19"/>
  <c r="B2967" i="19"/>
  <c r="B2966" i="19"/>
  <c r="B2965" i="19"/>
  <c r="B2964" i="19"/>
  <c r="B2963" i="19"/>
  <c r="B2962" i="19"/>
  <c r="B2961" i="19"/>
  <c r="B2960" i="19"/>
  <c r="B2959" i="19"/>
  <c r="B2958" i="19"/>
  <c r="B2957" i="19"/>
  <c r="B2956" i="19"/>
  <c r="B2955" i="19"/>
  <c r="B2954" i="19"/>
  <c r="B2953" i="19"/>
  <c r="B2952" i="19"/>
  <c r="B2951" i="19"/>
  <c r="B2950" i="19"/>
  <c r="B2949" i="19"/>
  <c r="B2948" i="19"/>
  <c r="B2947" i="19"/>
  <c r="B2946" i="19"/>
  <c r="B2945" i="19"/>
  <c r="B2944" i="19"/>
  <c r="B2943" i="19"/>
  <c r="B2942" i="19"/>
  <c r="B2941" i="19"/>
  <c r="B2940" i="19"/>
  <c r="B2939" i="19"/>
  <c r="B2938" i="19"/>
  <c r="B2937" i="19"/>
  <c r="B2936" i="19"/>
  <c r="B2935" i="19"/>
  <c r="B2934" i="19"/>
  <c r="B2933" i="19"/>
  <c r="B2932" i="19"/>
  <c r="B2931" i="19"/>
  <c r="B2930" i="19"/>
  <c r="B2929" i="19"/>
  <c r="B2928" i="19"/>
  <c r="B2927" i="19"/>
  <c r="B2926" i="19"/>
  <c r="B2925" i="19"/>
  <c r="B2924" i="19"/>
  <c r="B2923" i="19"/>
  <c r="B2922" i="19"/>
  <c r="B2921" i="19"/>
  <c r="B2920" i="19"/>
  <c r="B2919" i="19"/>
  <c r="B2918" i="19"/>
  <c r="B2917" i="19"/>
  <c r="B2916" i="19"/>
  <c r="B2915" i="19"/>
  <c r="B2914" i="19"/>
  <c r="B2913" i="19"/>
  <c r="B2912" i="19"/>
  <c r="B2911" i="19"/>
  <c r="B2910" i="19"/>
  <c r="B2909" i="19"/>
  <c r="B2908" i="19"/>
  <c r="B2907" i="19"/>
  <c r="B2906" i="19"/>
  <c r="B2905" i="19"/>
  <c r="B2904" i="19"/>
  <c r="B2903" i="19"/>
  <c r="B2902" i="19"/>
  <c r="B2901" i="19"/>
  <c r="B2900" i="19"/>
  <c r="B2899" i="19"/>
  <c r="B2898" i="19"/>
  <c r="B2897" i="19"/>
  <c r="B2896" i="19"/>
  <c r="B2895" i="19"/>
  <c r="B2894" i="19"/>
  <c r="B2893" i="19"/>
  <c r="B2892" i="19"/>
  <c r="B2891" i="19"/>
  <c r="B2890" i="19"/>
  <c r="B2889" i="19"/>
  <c r="B2888" i="19"/>
  <c r="B2887" i="19"/>
  <c r="B2886" i="19"/>
  <c r="B2885" i="19"/>
  <c r="B2884" i="19"/>
  <c r="B2883" i="19"/>
  <c r="B2882" i="19"/>
  <c r="B2881" i="19"/>
  <c r="B2880" i="19"/>
  <c r="B2879" i="19"/>
  <c r="B2878" i="19"/>
  <c r="B2877" i="19"/>
  <c r="B2876" i="19"/>
  <c r="B2875" i="19"/>
  <c r="B2874" i="19"/>
  <c r="B2873" i="19"/>
  <c r="B2872" i="19"/>
  <c r="B2871" i="19"/>
  <c r="B2870" i="19"/>
  <c r="B2869" i="19"/>
  <c r="B2868" i="19"/>
  <c r="B2867" i="19"/>
  <c r="B2866" i="19"/>
  <c r="B2865" i="19"/>
  <c r="B2864" i="19"/>
  <c r="B2863" i="19"/>
  <c r="B2862" i="19"/>
  <c r="B2861" i="19"/>
  <c r="B2860" i="19"/>
  <c r="B2859" i="19"/>
  <c r="B2858" i="19"/>
  <c r="B2857" i="19"/>
  <c r="B2856" i="19"/>
  <c r="B2855" i="19"/>
  <c r="B2854" i="19"/>
  <c r="B2853" i="19"/>
  <c r="B2852" i="19"/>
  <c r="B2851" i="19"/>
  <c r="B2850" i="19"/>
  <c r="B2849" i="19"/>
  <c r="B2848" i="19"/>
  <c r="B2847" i="19"/>
  <c r="B2846" i="19"/>
  <c r="B2845" i="19"/>
  <c r="B2844" i="19"/>
  <c r="B2843" i="19"/>
  <c r="B2842" i="19"/>
  <c r="B2841" i="19"/>
  <c r="B2840" i="19"/>
  <c r="B2839" i="19"/>
  <c r="B2838" i="19"/>
  <c r="B2837" i="19"/>
  <c r="B2836" i="19"/>
  <c r="B2835" i="19"/>
  <c r="B2834" i="19"/>
  <c r="B2833" i="19"/>
  <c r="B2832" i="19"/>
  <c r="B2831" i="19"/>
  <c r="B2830" i="19"/>
  <c r="B2829" i="19"/>
  <c r="B2828" i="19"/>
  <c r="B2827" i="19"/>
  <c r="B2826" i="19"/>
  <c r="B2825" i="19"/>
  <c r="B2824" i="19"/>
  <c r="B2823" i="19"/>
  <c r="B2822" i="19"/>
  <c r="B2821" i="19"/>
  <c r="B2820" i="19"/>
  <c r="B2819" i="19"/>
  <c r="B2818" i="19"/>
  <c r="B2817" i="19"/>
  <c r="B2816" i="19"/>
  <c r="B2815" i="19"/>
  <c r="B2814" i="19"/>
  <c r="B2813" i="19"/>
  <c r="B2812" i="19"/>
  <c r="B2811" i="19"/>
  <c r="B2810" i="19"/>
  <c r="B2809" i="19"/>
  <c r="B2808" i="19"/>
  <c r="B2807" i="19"/>
  <c r="B2806" i="19"/>
  <c r="B2805" i="19"/>
  <c r="B2804" i="19"/>
  <c r="B2803" i="19"/>
  <c r="B2802" i="19"/>
  <c r="B2801" i="19"/>
  <c r="B2800" i="19"/>
  <c r="B2799" i="19"/>
  <c r="B2798" i="19"/>
  <c r="B2797" i="19"/>
  <c r="B2796" i="19"/>
  <c r="B2795" i="19"/>
  <c r="B2794" i="19"/>
  <c r="B2793" i="19"/>
  <c r="B2792" i="19"/>
  <c r="B2791" i="19"/>
  <c r="B2790" i="19"/>
  <c r="B2789" i="19"/>
  <c r="B2788" i="19"/>
  <c r="B2787" i="19"/>
  <c r="B2786" i="19"/>
  <c r="B2785" i="19"/>
  <c r="B2784" i="19"/>
  <c r="B2783" i="19"/>
  <c r="B2782" i="19"/>
  <c r="B2781" i="19"/>
  <c r="B2780" i="19"/>
  <c r="B2779" i="19"/>
  <c r="B2778" i="19"/>
  <c r="B2777" i="19"/>
  <c r="B2776" i="19"/>
  <c r="B2775" i="19"/>
  <c r="B2774" i="19"/>
  <c r="B2773" i="19"/>
  <c r="B2772" i="19"/>
  <c r="B2771" i="19"/>
  <c r="B2770" i="19"/>
  <c r="B2769" i="19"/>
  <c r="B2768" i="19"/>
  <c r="B2767" i="19"/>
  <c r="B2766" i="19"/>
  <c r="B2765" i="19"/>
  <c r="B2764" i="19"/>
  <c r="B2763" i="19"/>
  <c r="B2762" i="19"/>
  <c r="B2761" i="19"/>
  <c r="B2760" i="19"/>
  <c r="B2759" i="19"/>
  <c r="B2758" i="19"/>
  <c r="B2757" i="19"/>
  <c r="B2756" i="19"/>
  <c r="B2755" i="19"/>
  <c r="B2754" i="19"/>
  <c r="B2753" i="19"/>
  <c r="B2752" i="19"/>
  <c r="B2751" i="19"/>
  <c r="B2750" i="19"/>
  <c r="B2749" i="19"/>
  <c r="B2748" i="19"/>
  <c r="B2747" i="19"/>
  <c r="B2746" i="19"/>
  <c r="B2745" i="19"/>
  <c r="B2744" i="19"/>
  <c r="B2743" i="19"/>
  <c r="B2742" i="19"/>
  <c r="B2741" i="19"/>
  <c r="B2740" i="19"/>
  <c r="B2739" i="19"/>
  <c r="B2738" i="19"/>
  <c r="B2737" i="19"/>
  <c r="B2736" i="19"/>
  <c r="B2735" i="19"/>
  <c r="B2734" i="19"/>
  <c r="B2733" i="19"/>
  <c r="B2732" i="19"/>
  <c r="B2731" i="19"/>
  <c r="B2730" i="19"/>
  <c r="B2729" i="19"/>
  <c r="B2728" i="19"/>
  <c r="B2727" i="19"/>
  <c r="B2726" i="19"/>
  <c r="B2725" i="19"/>
  <c r="B2724" i="19"/>
  <c r="B2723" i="19"/>
  <c r="B2722" i="19"/>
  <c r="B2721" i="19"/>
  <c r="B2720" i="19"/>
  <c r="B2719" i="19"/>
  <c r="B2718" i="19"/>
  <c r="B2717" i="19"/>
  <c r="B2716" i="19"/>
  <c r="B2715" i="19"/>
  <c r="B2714" i="19"/>
  <c r="B2713" i="19"/>
  <c r="B2712" i="19"/>
  <c r="B2711" i="19"/>
  <c r="B2710" i="19"/>
  <c r="B2709" i="19"/>
  <c r="B2708" i="19"/>
  <c r="B2707" i="19"/>
  <c r="B2706" i="19"/>
  <c r="B2705" i="19"/>
  <c r="B2704" i="19"/>
  <c r="B2703" i="19"/>
  <c r="B2702" i="19"/>
  <c r="B2701" i="19"/>
  <c r="B2700" i="19"/>
  <c r="B2699" i="19"/>
  <c r="B2698" i="19"/>
  <c r="B2697" i="19"/>
  <c r="B2696" i="19"/>
  <c r="B2695" i="19"/>
  <c r="B2694" i="19"/>
  <c r="B2693" i="19"/>
  <c r="B2692" i="19"/>
  <c r="B2691" i="19"/>
  <c r="B2690" i="19"/>
  <c r="B2689" i="19"/>
  <c r="B2688" i="19"/>
  <c r="B2687" i="19"/>
  <c r="B2686" i="19"/>
  <c r="B2685" i="19"/>
  <c r="B2684" i="19"/>
  <c r="B2683" i="19"/>
  <c r="B2682" i="19"/>
  <c r="B2681" i="19"/>
  <c r="B2680" i="19"/>
  <c r="B2679" i="19"/>
  <c r="B2678" i="19"/>
  <c r="B2677" i="19"/>
  <c r="B2676" i="19"/>
  <c r="B2675" i="19"/>
  <c r="B2674" i="19"/>
  <c r="B2673" i="19"/>
  <c r="B2672" i="19"/>
  <c r="B2671" i="19"/>
  <c r="B2670" i="19"/>
  <c r="B2669" i="19"/>
  <c r="B2668" i="19"/>
  <c r="B2667" i="19"/>
  <c r="B2666" i="19"/>
  <c r="B2665" i="19"/>
  <c r="B2664" i="19"/>
  <c r="B2663" i="19"/>
  <c r="B2662" i="19"/>
  <c r="B2661" i="19"/>
  <c r="B2660" i="19"/>
  <c r="B2659" i="19"/>
  <c r="B2658" i="19"/>
  <c r="B2657" i="19"/>
  <c r="B2656" i="19"/>
  <c r="B2655" i="19"/>
  <c r="B2654" i="19"/>
  <c r="B2653" i="19"/>
  <c r="B2652" i="19"/>
  <c r="B2651" i="19"/>
  <c r="B2650" i="19"/>
  <c r="B2649" i="19"/>
  <c r="B2648" i="19"/>
  <c r="B2647" i="19"/>
  <c r="B2646" i="19"/>
  <c r="B2645" i="19"/>
  <c r="B2644" i="19"/>
  <c r="B2643" i="19"/>
  <c r="B2642" i="19"/>
  <c r="B2641" i="19"/>
  <c r="B2640" i="19"/>
  <c r="B2639" i="19"/>
  <c r="B2638" i="19"/>
  <c r="B2637" i="19"/>
  <c r="B2636" i="19"/>
  <c r="B2635" i="19"/>
  <c r="B2634" i="19"/>
  <c r="B2633" i="19"/>
  <c r="B2632" i="19"/>
  <c r="B2631" i="19"/>
  <c r="B2630" i="19"/>
  <c r="B2629" i="19"/>
  <c r="B2628" i="19"/>
  <c r="B2627" i="19"/>
  <c r="B2626" i="19"/>
  <c r="B2625" i="19"/>
  <c r="B2624" i="19"/>
  <c r="B2623" i="19"/>
  <c r="B2622" i="19"/>
  <c r="B2621" i="19"/>
  <c r="B2620" i="19"/>
  <c r="B2619" i="19"/>
  <c r="B2618" i="19"/>
  <c r="B2617" i="19"/>
  <c r="B2616" i="19"/>
  <c r="B2615" i="19"/>
  <c r="B2614" i="19"/>
  <c r="B2613" i="19"/>
  <c r="B2612" i="19"/>
  <c r="B2611" i="19"/>
  <c r="B2610" i="19"/>
  <c r="B2609" i="19"/>
  <c r="B2608" i="19"/>
  <c r="B2607" i="19"/>
  <c r="B2606" i="19"/>
  <c r="B2605" i="19"/>
  <c r="B2604" i="19"/>
  <c r="B2603" i="19"/>
  <c r="B2602" i="19"/>
  <c r="B2601" i="19"/>
  <c r="B2600" i="19"/>
  <c r="B2599" i="19"/>
  <c r="B2598" i="19"/>
  <c r="B2597" i="19"/>
  <c r="B2596" i="19"/>
  <c r="B2595" i="19"/>
  <c r="B2594" i="19"/>
  <c r="B2593" i="19"/>
  <c r="B2592" i="19"/>
  <c r="B2591" i="19"/>
  <c r="B2590" i="19"/>
  <c r="B2589" i="19"/>
  <c r="B2588" i="19"/>
  <c r="B2587" i="19"/>
  <c r="B2586" i="19"/>
  <c r="B2585" i="19"/>
  <c r="B2584" i="19"/>
  <c r="B2583" i="19"/>
  <c r="B2582" i="19"/>
  <c r="B2581" i="19"/>
  <c r="B2580" i="19"/>
  <c r="B2579" i="19"/>
  <c r="B2578" i="19"/>
  <c r="B2577" i="19"/>
  <c r="B2576" i="19"/>
  <c r="B2575" i="19"/>
  <c r="B2574" i="19"/>
  <c r="B2573" i="19"/>
  <c r="B2572" i="19"/>
  <c r="B2571" i="19"/>
  <c r="B2570" i="19"/>
  <c r="B2569" i="19"/>
  <c r="B2568" i="19"/>
  <c r="B2567" i="19"/>
  <c r="B2566" i="19"/>
  <c r="B2565" i="19"/>
  <c r="B2564" i="19"/>
  <c r="B2563" i="19"/>
  <c r="B2562" i="19"/>
  <c r="B2561" i="19"/>
  <c r="B2560" i="19"/>
  <c r="B2559" i="19"/>
  <c r="B2558" i="19"/>
  <c r="B2557" i="19"/>
  <c r="B2556" i="19"/>
  <c r="B2555" i="19"/>
  <c r="B2554" i="19"/>
  <c r="B2553" i="19"/>
  <c r="B2552" i="19"/>
  <c r="B2551" i="19"/>
  <c r="B2550" i="19"/>
  <c r="B2549" i="19"/>
  <c r="B2548" i="19"/>
  <c r="B2547" i="19"/>
  <c r="B2546" i="19"/>
  <c r="B2545" i="19"/>
  <c r="B2544" i="19"/>
  <c r="B2543" i="19"/>
  <c r="B2542" i="19"/>
  <c r="B2541" i="19"/>
  <c r="B2540" i="19"/>
  <c r="B2539" i="19"/>
  <c r="B2538" i="19"/>
  <c r="B2537" i="19"/>
  <c r="B2536" i="19"/>
  <c r="B2535" i="19"/>
  <c r="B2534" i="19"/>
  <c r="B2533" i="19"/>
  <c r="B2532" i="19"/>
  <c r="B2531" i="19"/>
  <c r="B2530" i="19"/>
  <c r="B2529" i="19"/>
  <c r="B2528" i="19"/>
  <c r="B2527" i="19"/>
  <c r="B2526" i="19"/>
  <c r="B2525" i="19"/>
  <c r="B2524" i="19"/>
  <c r="B2523" i="19"/>
  <c r="B2522" i="19"/>
  <c r="B2521" i="19"/>
  <c r="B2520" i="19"/>
  <c r="B2519" i="19"/>
  <c r="B2518" i="19"/>
  <c r="B2517" i="19"/>
  <c r="B2516" i="19"/>
  <c r="B2515" i="19"/>
  <c r="B2514" i="19"/>
  <c r="B2513" i="19"/>
  <c r="B2512" i="19"/>
  <c r="B2511" i="19"/>
  <c r="B2510" i="19"/>
  <c r="B2509" i="19"/>
  <c r="B2508" i="19"/>
  <c r="B2507" i="19"/>
  <c r="B2506" i="19"/>
  <c r="B2505" i="19"/>
  <c r="B2504" i="19"/>
  <c r="B2503" i="19"/>
  <c r="B2502" i="19"/>
  <c r="B2501" i="19"/>
  <c r="B2500" i="19"/>
  <c r="B2499" i="19"/>
  <c r="B2498" i="19"/>
  <c r="B2497" i="19"/>
  <c r="B2496" i="19"/>
  <c r="B2495" i="19"/>
  <c r="B2494" i="19"/>
  <c r="B2493" i="19"/>
  <c r="B2492" i="19"/>
  <c r="B2491" i="19"/>
  <c r="B2490" i="19"/>
  <c r="B2489" i="19"/>
  <c r="B2488" i="19"/>
  <c r="B2487" i="19"/>
  <c r="B2486" i="19"/>
  <c r="B2485" i="19"/>
  <c r="B2484" i="19"/>
  <c r="B2483" i="19"/>
  <c r="B2482" i="19"/>
  <c r="B2481" i="19"/>
  <c r="B2480" i="19"/>
  <c r="B2479" i="19"/>
  <c r="B2478" i="19"/>
  <c r="B2477" i="19"/>
  <c r="B2476" i="19"/>
  <c r="B2475" i="19"/>
  <c r="B2474" i="19"/>
  <c r="B2473" i="19"/>
  <c r="B2472" i="19"/>
  <c r="B2471" i="19"/>
  <c r="B2470" i="19"/>
  <c r="B2469" i="19"/>
  <c r="B2468" i="19"/>
  <c r="B2467" i="19"/>
  <c r="B2466" i="19"/>
  <c r="B2465" i="19"/>
  <c r="B2464" i="19"/>
  <c r="B2463" i="19"/>
  <c r="B2462" i="19"/>
  <c r="B2461" i="19"/>
  <c r="B2460" i="19"/>
  <c r="B2459" i="19"/>
  <c r="B2458" i="19"/>
  <c r="B2457" i="19"/>
  <c r="B2456" i="19"/>
  <c r="B2455" i="19"/>
  <c r="B2454" i="19"/>
  <c r="B2453" i="19"/>
  <c r="B2452" i="19"/>
  <c r="B2451" i="19"/>
  <c r="B2450" i="19"/>
  <c r="B2449" i="19"/>
  <c r="B2448" i="19"/>
  <c r="B2447" i="19"/>
  <c r="B2446" i="19"/>
  <c r="B2445" i="19"/>
  <c r="B2444" i="19"/>
  <c r="B2443" i="19"/>
  <c r="B2442" i="19"/>
  <c r="B2441" i="19"/>
  <c r="B2440" i="19"/>
  <c r="B2439" i="19"/>
  <c r="B2438" i="19"/>
  <c r="B2437" i="19"/>
  <c r="B2436" i="19"/>
  <c r="B2435" i="19"/>
  <c r="B2434" i="19"/>
  <c r="B2433" i="19"/>
  <c r="B2432" i="19"/>
  <c r="B2431" i="19"/>
  <c r="B2430" i="19"/>
  <c r="B2429" i="19"/>
  <c r="B2428" i="19"/>
  <c r="B2427" i="19"/>
  <c r="B2426" i="19"/>
  <c r="B2425" i="19"/>
  <c r="B2424" i="19"/>
  <c r="B2423" i="19"/>
  <c r="B2422" i="19"/>
  <c r="B2421" i="19"/>
  <c r="B2420" i="19"/>
  <c r="B2419" i="19"/>
  <c r="B2418" i="19"/>
  <c r="B2417" i="19"/>
  <c r="B2416" i="19"/>
  <c r="B2415" i="19"/>
  <c r="B2414" i="19"/>
  <c r="B2413" i="19"/>
  <c r="B2412" i="19"/>
  <c r="B2411" i="19"/>
  <c r="B2410" i="19"/>
  <c r="B2409" i="19"/>
  <c r="B2408" i="19"/>
  <c r="B2407" i="19"/>
  <c r="B2406" i="19"/>
  <c r="B2405" i="19"/>
  <c r="B2404" i="19"/>
  <c r="B2403" i="19"/>
  <c r="B2402" i="19"/>
  <c r="B2401" i="19"/>
  <c r="B2400" i="19"/>
  <c r="B2399" i="19"/>
  <c r="B2398" i="19"/>
  <c r="B2397" i="19"/>
  <c r="B2396" i="19"/>
  <c r="B2395" i="19"/>
  <c r="B2394" i="19"/>
  <c r="B2393" i="19"/>
  <c r="B2392" i="19"/>
  <c r="B2391" i="19"/>
  <c r="B2390" i="19"/>
  <c r="B2389" i="19"/>
  <c r="B2388" i="19"/>
  <c r="B2387" i="19"/>
  <c r="B2386" i="19"/>
  <c r="B2385" i="19"/>
  <c r="B2384" i="19"/>
  <c r="B2383" i="19"/>
  <c r="B2382" i="19"/>
  <c r="B2381" i="19"/>
  <c r="B2380" i="19"/>
  <c r="B2379" i="19"/>
  <c r="B2378" i="19"/>
  <c r="B2377" i="19"/>
  <c r="B2376" i="19"/>
  <c r="B2375" i="19"/>
  <c r="B2374" i="19"/>
  <c r="B2373" i="19"/>
  <c r="B2372" i="19"/>
  <c r="B2371" i="19"/>
  <c r="B2370" i="19"/>
  <c r="B2369" i="19"/>
  <c r="B2368" i="19"/>
  <c r="B2367" i="19"/>
  <c r="B2366" i="19"/>
  <c r="B2365" i="19"/>
  <c r="B2364" i="19"/>
  <c r="B2363" i="19"/>
  <c r="B2362" i="19"/>
  <c r="B2361" i="19"/>
  <c r="B2360" i="19"/>
  <c r="B2359" i="19"/>
  <c r="B2358" i="19"/>
  <c r="B2357" i="19"/>
  <c r="B2356" i="19"/>
  <c r="B2355" i="19"/>
  <c r="B2354" i="19"/>
  <c r="B2353" i="19"/>
  <c r="B2352" i="19"/>
  <c r="B2351" i="19"/>
  <c r="B2350" i="19"/>
  <c r="B2349" i="19"/>
  <c r="B2348" i="19"/>
  <c r="B2347" i="19"/>
  <c r="B2346" i="19"/>
  <c r="B2345" i="19"/>
  <c r="B2344" i="19"/>
  <c r="B2343" i="19"/>
  <c r="B2342" i="19"/>
  <c r="B2341" i="19"/>
  <c r="B2340" i="19"/>
  <c r="B2339" i="19"/>
  <c r="B2338" i="19"/>
  <c r="B2337" i="19"/>
  <c r="B2336" i="19"/>
  <c r="B2335" i="19"/>
  <c r="B2334" i="19"/>
  <c r="B2333" i="19"/>
  <c r="B2332" i="19"/>
  <c r="B2331" i="19"/>
  <c r="B2330" i="19"/>
  <c r="B2329" i="19"/>
  <c r="B2328" i="19"/>
  <c r="B2327" i="19"/>
  <c r="B2326" i="19"/>
  <c r="B2325" i="19"/>
  <c r="B2324" i="19"/>
  <c r="B2323" i="19"/>
  <c r="B2322" i="19"/>
  <c r="B2321" i="19"/>
  <c r="B2320" i="19"/>
  <c r="B2319" i="19"/>
  <c r="B2318" i="19"/>
  <c r="B2317" i="19"/>
  <c r="B2316" i="19"/>
  <c r="B2315" i="19"/>
  <c r="B2314" i="19"/>
  <c r="B2313" i="19"/>
  <c r="B2312" i="19"/>
  <c r="B2311" i="19"/>
  <c r="B2310" i="19"/>
  <c r="B2309" i="19"/>
  <c r="B2308" i="19"/>
  <c r="B2307" i="19"/>
  <c r="B2306" i="19"/>
  <c r="B2305" i="19"/>
  <c r="B2304" i="19"/>
  <c r="B2303" i="19"/>
  <c r="B2302" i="19"/>
  <c r="B2301" i="19"/>
  <c r="B2300" i="19"/>
  <c r="B2299" i="19"/>
  <c r="B2298" i="19"/>
  <c r="B2297" i="19"/>
  <c r="B2296" i="19"/>
  <c r="B2295" i="19"/>
  <c r="B2294" i="19"/>
  <c r="B2293" i="19"/>
  <c r="B2292" i="19"/>
  <c r="B2291" i="19"/>
  <c r="B2290" i="19"/>
  <c r="B2289" i="19"/>
  <c r="B2288" i="19"/>
  <c r="B2287" i="19"/>
  <c r="B2286" i="19"/>
  <c r="B2285" i="19"/>
  <c r="B2284" i="19"/>
  <c r="B2283" i="19"/>
  <c r="B2282" i="19"/>
  <c r="B2281" i="19"/>
  <c r="B2280" i="19"/>
  <c r="B2279" i="19"/>
  <c r="B2278" i="19"/>
  <c r="B2277" i="19"/>
  <c r="B2276" i="19"/>
  <c r="B2275" i="19"/>
  <c r="B2274" i="19"/>
  <c r="B2273" i="19"/>
  <c r="B2272" i="19"/>
  <c r="B2271" i="19"/>
  <c r="B2270" i="19"/>
  <c r="B2269" i="19"/>
  <c r="B2268" i="19"/>
  <c r="B2267" i="19"/>
  <c r="B2266" i="19"/>
  <c r="B2265" i="19"/>
  <c r="B2264" i="19"/>
  <c r="B2263" i="19"/>
  <c r="B2262" i="19"/>
  <c r="B2261" i="19"/>
  <c r="B2260" i="19"/>
  <c r="B2259" i="19"/>
  <c r="B2258" i="19"/>
  <c r="B2257" i="19"/>
  <c r="B2256" i="19"/>
  <c r="B2255" i="19"/>
  <c r="B2254" i="19"/>
  <c r="B2253" i="19"/>
  <c r="B2252" i="19"/>
  <c r="B2251" i="19"/>
  <c r="B2250" i="19"/>
  <c r="B2249" i="19"/>
  <c r="B2248" i="19"/>
  <c r="B2247" i="19"/>
  <c r="B2246" i="19"/>
  <c r="B2245" i="19"/>
  <c r="B2244" i="19"/>
  <c r="B2243" i="19"/>
  <c r="B2242" i="19"/>
  <c r="B2241" i="19"/>
  <c r="B2240" i="19"/>
  <c r="B2239" i="19"/>
  <c r="B2238" i="19"/>
  <c r="B2237" i="19"/>
  <c r="B2236" i="19"/>
  <c r="B2235" i="19"/>
  <c r="B2234" i="19"/>
  <c r="B2233" i="19"/>
  <c r="B2232" i="19"/>
  <c r="B2231" i="19"/>
  <c r="B2230" i="19"/>
  <c r="B2229" i="19"/>
  <c r="B2228" i="19"/>
  <c r="B2227" i="19"/>
  <c r="B2226" i="19"/>
  <c r="B2225" i="19"/>
  <c r="B2224" i="19"/>
  <c r="B2223" i="19"/>
  <c r="B2222" i="19"/>
  <c r="B2221" i="19"/>
  <c r="B2220" i="19"/>
  <c r="B2219" i="19"/>
  <c r="B2218" i="19"/>
  <c r="B2217" i="19"/>
  <c r="B2216" i="19"/>
  <c r="B2215" i="19"/>
  <c r="B2214" i="19"/>
  <c r="B2213" i="19"/>
  <c r="B2212" i="19"/>
  <c r="B2211" i="19"/>
  <c r="B2210" i="19"/>
  <c r="B2209" i="19"/>
  <c r="B2208" i="19"/>
  <c r="B2207" i="19"/>
  <c r="B2206" i="19"/>
  <c r="B2205" i="19"/>
  <c r="B2204" i="19"/>
  <c r="B2203" i="19"/>
  <c r="B2202" i="19"/>
  <c r="B2201" i="19"/>
  <c r="B2200" i="19"/>
  <c r="B2199" i="19"/>
  <c r="B2198" i="19"/>
  <c r="B2197" i="19"/>
  <c r="B2196" i="19"/>
  <c r="B2195" i="19"/>
  <c r="B2194" i="19"/>
  <c r="B2193" i="19"/>
  <c r="B2192" i="19"/>
  <c r="B2191" i="19"/>
  <c r="B2190" i="19"/>
  <c r="B2189" i="19"/>
  <c r="B2188" i="19"/>
  <c r="B2187" i="19"/>
  <c r="B2186" i="19"/>
  <c r="B2185" i="19"/>
  <c r="B2184" i="19"/>
  <c r="B2183" i="19"/>
  <c r="B2182" i="19"/>
  <c r="B2181" i="19"/>
  <c r="B2180" i="19"/>
  <c r="B2179" i="19"/>
  <c r="B2178" i="19"/>
  <c r="B2177" i="19"/>
  <c r="B2176" i="19"/>
  <c r="B2175" i="19"/>
  <c r="B2174" i="19"/>
  <c r="B2173" i="19"/>
  <c r="B2172" i="19"/>
  <c r="B2171" i="19"/>
  <c r="B2170" i="19"/>
  <c r="B2169" i="19"/>
  <c r="B2168" i="19"/>
  <c r="B2167" i="19"/>
  <c r="B2166" i="19"/>
  <c r="B2165" i="19"/>
  <c r="B2164" i="19"/>
  <c r="B2163" i="19"/>
  <c r="B2162" i="19"/>
  <c r="B2161" i="19"/>
  <c r="B2160" i="19"/>
  <c r="B2159" i="19"/>
  <c r="B2158" i="19"/>
  <c r="B2157" i="19"/>
  <c r="B2156" i="19"/>
  <c r="B2155" i="19"/>
  <c r="B2154" i="19"/>
  <c r="B2153" i="19"/>
  <c r="B2152" i="19"/>
  <c r="B2151" i="19"/>
  <c r="B2150" i="19"/>
  <c r="B2149" i="19"/>
  <c r="B2148" i="19"/>
  <c r="B2147" i="19"/>
  <c r="B2146" i="19"/>
  <c r="B2145" i="19"/>
  <c r="B2144" i="19"/>
  <c r="B2143" i="19"/>
  <c r="B2142" i="19"/>
  <c r="B2141" i="19"/>
  <c r="B2140" i="19"/>
  <c r="B2139" i="19"/>
  <c r="B2138" i="19"/>
  <c r="B2137" i="19"/>
  <c r="B2136" i="19"/>
  <c r="B2135" i="19"/>
  <c r="B2134" i="19"/>
  <c r="B2133" i="19"/>
  <c r="B2132" i="19"/>
  <c r="B2131" i="19"/>
  <c r="B2130" i="19"/>
  <c r="B2129" i="19"/>
  <c r="B2128" i="19"/>
  <c r="B2127" i="19"/>
  <c r="B2126" i="19"/>
  <c r="B2125" i="19"/>
  <c r="B2124" i="19"/>
  <c r="B2123" i="19"/>
  <c r="B2122" i="19"/>
  <c r="B2121" i="19"/>
  <c r="B2120" i="19"/>
  <c r="B2119" i="19"/>
  <c r="B2118" i="19"/>
  <c r="B2117" i="19"/>
  <c r="B2116" i="19"/>
  <c r="B2115" i="19"/>
  <c r="B2114" i="19"/>
  <c r="B2113" i="19"/>
  <c r="B2112" i="19"/>
  <c r="B2111" i="19"/>
  <c r="B2110" i="19"/>
  <c r="B2109" i="19"/>
  <c r="B2108" i="19"/>
  <c r="B2107" i="19"/>
  <c r="B2106" i="19"/>
  <c r="B2105" i="19"/>
  <c r="B2104" i="19"/>
  <c r="B2103" i="19"/>
  <c r="B2102" i="19"/>
  <c r="B2101" i="19"/>
  <c r="B2100" i="19"/>
  <c r="B2099" i="19"/>
  <c r="B2098" i="19"/>
  <c r="B2097" i="19"/>
  <c r="B2096" i="19"/>
  <c r="B2095" i="19"/>
  <c r="B2094" i="19"/>
  <c r="B2093" i="19"/>
  <c r="B2092" i="19"/>
  <c r="B2091" i="19"/>
  <c r="B2090" i="19"/>
  <c r="B2089" i="19"/>
  <c r="B2088" i="19"/>
  <c r="B2087" i="19"/>
  <c r="B2086" i="19"/>
  <c r="B2085" i="19"/>
  <c r="B2084" i="19"/>
  <c r="B2083" i="19"/>
  <c r="B2082" i="19"/>
  <c r="B2081" i="19"/>
  <c r="B2080" i="19"/>
  <c r="B2079" i="19"/>
  <c r="B2078" i="19"/>
  <c r="B2077" i="19"/>
  <c r="B2076" i="19"/>
  <c r="B2075" i="19"/>
  <c r="B2074" i="19"/>
  <c r="B2073" i="19"/>
  <c r="B2072" i="19"/>
  <c r="B2071" i="19"/>
  <c r="B2070" i="19"/>
  <c r="B2069" i="19"/>
  <c r="B2068" i="19"/>
  <c r="B2067" i="19"/>
  <c r="B2066" i="19"/>
  <c r="B2065" i="19"/>
  <c r="B2064" i="19"/>
  <c r="B2063" i="19"/>
  <c r="B2062" i="19"/>
  <c r="B2061" i="19"/>
  <c r="B2060" i="19"/>
  <c r="B2059" i="19"/>
  <c r="B2058" i="19"/>
  <c r="B2057" i="19"/>
  <c r="B2056" i="19"/>
  <c r="B2055" i="19"/>
  <c r="B2054" i="19"/>
  <c r="B2053" i="19"/>
  <c r="B2052" i="19"/>
  <c r="B2051" i="19"/>
  <c r="B2050" i="19"/>
  <c r="B2049" i="19"/>
  <c r="B2048" i="19"/>
  <c r="B2047" i="19"/>
  <c r="B2046" i="19"/>
  <c r="B2045" i="19"/>
  <c r="B2044" i="19"/>
  <c r="B2043" i="19"/>
  <c r="B2042" i="19"/>
  <c r="B2041" i="19"/>
  <c r="B2040" i="19"/>
  <c r="B2039" i="19"/>
  <c r="B2038" i="19"/>
  <c r="B2037" i="19"/>
  <c r="B2036" i="19"/>
  <c r="B2035" i="19"/>
  <c r="B2034" i="19"/>
  <c r="B2033" i="19"/>
  <c r="B2032" i="19"/>
  <c r="B2031" i="19"/>
  <c r="B2030" i="19"/>
  <c r="B2029" i="19"/>
  <c r="B2028" i="19"/>
  <c r="B2027" i="19"/>
  <c r="B2026" i="19"/>
  <c r="B2025" i="19"/>
  <c r="B2024" i="19"/>
  <c r="B2023" i="19"/>
  <c r="B2022" i="19"/>
  <c r="B2021" i="19"/>
  <c r="B2020" i="19"/>
  <c r="B2019" i="19"/>
  <c r="B2018" i="19"/>
  <c r="B2017" i="19"/>
  <c r="B2016" i="19"/>
  <c r="B2015" i="19"/>
  <c r="B2014" i="19"/>
  <c r="B2013" i="19"/>
  <c r="B2012" i="19"/>
  <c r="B2011" i="19"/>
  <c r="B2010" i="19"/>
  <c r="B2009" i="19"/>
  <c r="B2008" i="19"/>
  <c r="B2007" i="19"/>
  <c r="B2006" i="19"/>
  <c r="B2005" i="19"/>
  <c r="B2004" i="19"/>
  <c r="B2003" i="19"/>
  <c r="B2002" i="19"/>
  <c r="B2001" i="19"/>
  <c r="B2000" i="19"/>
  <c r="B1999" i="19"/>
  <c r="B1998" i="19"/>
  <c r="B1997" i="19"/>
  <c r="B1996" i="19"/>
  <c r="B1995" i="19"/>
  <c r="B1994" i="19"/>
  <c r="B1993" i="19"/>
  <c r="B1992" i="19"/>
  <c r="B1991" i="19"/>
  <c r="B1990" i="19"/>
  <c r="B1989" i="19"/>
  <c r="B1988" i="19"/>
  <c r="B1987" i="19"/>
  <c r="B1986" i="19"/>
  <c r="B1985" i="19"/>
  <c r="B1984" i="19"/>
  <c r="B1983" i="19"/>
  <c r="B1982" i="19"/>
  <c r="B1981" i="19"/>
  <c r="B1980" i="19"/>
  <c r="B1979" i="19"/>
  <c r="B1978" i="19"/>
  <c r="B1977" i="19"/>
  <c r="B1976" i="19"/>
  <c r="B1975" i="19"/>
  <c r="B1974" i="19"/>
  <c r="B1973" i="19"/>
  <c r="B1972" i="19"/>
  <c r="B1971" i="19"/>
  <c r="B1970" i="19"/>
  <c r="B1969" i="19"/>
  <c r="B1968" i="19"/>
  <c r="B1967" i="19"/>
  <c r="B1966" i="19"/>
  <c r="B1965" i="19"/>
  <c r="B1964" i="19"/>
  <c r="B1963" i="19"/>
  <c r="B1962" i="19"/>
  <c r="B1961" i="19"/>
  <c r="B1960" i="19"/>
  <c r="B1959" i="19"/>
  <c r="B1958" i="19"/>
  <c r="B1957" i="19"/>
  <c r="B1956" i="19"/>
  <c r="B1955" i="19"/>
  <c r="B1954" i="19"/>
  <c r="B1953" i="19"/>
  <c r="B1952" i="19"/>
  <c r="B1951" i="19"/>
  <c r="B1950" i="19"/>
  <c r="B1949" i="19"/>
  <c r="B1948" i="19"/>
  <c r="B1947" i="19"/>
  <c r="B1946" i="19"/>
  <c r="B1945" i="19"/>
  <c r="B1944" i="19"/>
  <c r="B1943" i="19"/>
  <c r="B1942" i="19"/>
  <c r="B1941" i="19"/>
  <c r="B1940" i="19"/>
  <c r="B1939" i="19"/>
  <c r="B1938" i="19"/>
  <c r="B1937" i="19"/>
  <c r="B1936" i="19"/>
  <c r="B1935" i="19"/>
  <c r="B1934" i="19"/>
  <c r="B1933" i="19"/>
  <c r="B1932" i="19"/>
  <c r="B1931" i="19"/>
  <c r="B1930" i="19"/>
  <c r="B1929" i="19"/>
  <c r="B1928" i="19"/>
  <c r="B1927" i="19"/>
  <c r="B1926" i="19"/>
  <c r="B1925" i="19"/>
  <c r="B1924" i="19"/>
  <c r="B1923" i="19"/>
  <c r="B1922" i="19"/>
  <c r="B1921" i="19"/>
  <c r="B1920" i="19"/>
  <c r="B1919" i="19"/>
  <c r="B1918" i="19"/>
  <c r="B1917" i="19"/>
  <c r="B1916" i="19"/>
  <c r="B1915" i="19"/>
  <c r="B1914" i="19"/>
  <c r="B1913" i="19"/>
  <c r="B1912" i="19"/>
  <c r="B1911" i="19"/>
  <c r="B1910" i="19"/>
  <c r="B1909" i="19"/>
  <c r="B1908" i="19"/>
  <c r="B1907" i="19"/>
  <c r="B1906" i="19"/>
  <c r="B1905" i="19"/>
  <c r="B1904" i="19"/>
  <c r="B1903" i="19"/>
  <c r="B1902" i="19"/>
  <c r="B1901" i="19"/>
  <c r="B1900" i="19"/>
  <c r="B1899" i="19"/>
  <c r="B1898" i="19"/>
  <c r="B1897" i="19"/>
  <c r="B1896" i="19"/>
  <c r="B1895" i="19"/>
  <c r="B1894" i="19"/>
  <c r="B1893" i="19"/>
  <c r="B1892" i="19"/>
  <c r="B1891" i="19"/>
  <c r="B1890" i="19"/>
  <c r="B1889" i="19"/>
  <c r="B1888" i="19"/>
  <c r="B1887" i="19"/>
  <c r="B1886" i="19"/>
  <c r="B1885" i="19"/>
  <c r="B1884" i="19"/>
  <c r="B1883" i="19"/>
  <c r="B1882" i="19"/>
  <c r="B1881" i="19"/>
  <c r="B1880" i="19"/>
  <c r="B1879" i="19"/>
  <c r="B1878" i="19"/>
  <c r="B1877" i="19"/>
  <c r="B1876" i="19"/>
  <c r="B1875" i="19"/>
  <c r="B1874" i="19"/>
  <c r="B1873" i="19"/>
  <c r="B1872" i="19"/>
  <c r="B1871" i="19"/>
  <c r="B1870" i="19"/>
  <c r="B1869" i="19"/>
  <c r="B1868" i="19"/>
  <c r="B1867" i="19"/>
  <c r="B1866" i="19"/>
  <c r="B1865" i="19"/>
  <c r="B1864" i="19"/>
  <c r="B1863" i="19"/>
  <c r="B1862" i="19"/>
  <c r="B1861" i="19"/>
  <c r="B1860" i="19"/>
  <c r="B1859" i="19"/>
  <c r="B1858" i="19"/>
  <c r="B1857" i="19"/>
  <c r="B1856" i="19"/>
  <c r="B1855" i="19"/>
  <c r="B1854" i="19"/>
  <c r="B1853" i="19"/>
  <c r="B1852" i="19"/>
  <c r="B1851" i="19"/>
  <c r="B1850" i="19"/>
  <c r="B1849" i="19"/>
  <c r="B1848" i="19"/>
  <c r="B1847" i="19"/>
  <c r="B1846" i="19"/>
  <c r="B1845" i="19"/>
  <c r="B1844" i="19"/>
  <c r="B1843" i="19"/>
  <c r="B1842" i="19"/>
  <c r="B1841" i="19"/>
  <c r="B1840" i="19"/>
  <c r="B1839" i="19"/>
  <c r="B1838" i="19"/>
  <c r="B1837" i="19"/>
  <c r="B1836" i="19"/>
  <c r="B1835" i="19"/>
  <c r="B1834" i="19"/>
  <c r="B1833" i="19"/>
  <c r="B1832" i="19"/>
  <c r="B1831" i="19"/>
  <c r="B1830" i="19"/>
  <c r="B1829" i="19"/>
  <c r="B1828" i="19"/>
  <c r="B1827" i="19"/>
  <c r="B1826" i="19"/>
  <c r="B1825" i="19"/>
  <c r="B1824" i="19"/>
  <c r="B1823" i="19"/>
  <c r="B1822" i="19"/>
  <c r="B1821" i="19"/>
  <c r="B1820" i="19"/>
  <c r="B1819" i="19"/>
  <c r="B1818" i="19"/>
  <c r="B1817" i="19"/>
  <c r="B1816" i="19"/>
  <c r="B1815" i="19"/>
  <c r="B1814" i="19"/>
  <c r="B1813" i="19"/>
  <c r="B1812" i="19"/>
  <c r="B1811" i="19"/>
  <c r="B1810" i="19"/>
  <c r="B1809" i="19"/>
  <c r="B1808" i="19"/>
  <c r="B1807" i="19"/>
  <c r="B1806" i="19"/>
  <c r="B1805" i="19"/>
  <c r="B1804" i="19"/>
  <c r="B1803" i="19"/>
  <c r="B1802" i="19"/>
  <c r="B1801" i="19"/>
  <c r="B1800" i="19"/>
  <c r="B1799" i="19"/>
  <c r="B1798" i="19"/>
  <c r="B1797" i="19"/>
  <c r="B1796" i="19"/>
  <c r="B1795" i="19"/>
  <c r="B1794" i="19"/>
  <c r="B1793" i="19"/>
  <c r="B1792" i="19"/>
  <c r="B1791" i="19"/>
  <c r="B1790" i="19"/>
  <c r="B1789" i="19"/>
  <c r="B1788" i="19"/>
  <c r="B1787" i="19"/>
  <c r="B1786" i="19"/>
  <c r="B1785" i="19"/>
  <c r="B1784" i="19"/>
  <c r="B1783" i="19"/>
  <c r="B1782" i="19"/>
  <c r="B1781" i="19"/>
  <c r="B1780" i="19"/>
  <c r="B1779" i="19"/>
  <c r="B1778" i="19"/>
  <c r="B1777" i="19"/>
  <c r="B1776" i="19"/>
  <c r="B1775" i="19"/>
  <c r="B1774" i="19"/>
  <c r="B1773" i="19"/>
  <c r="B1772" i="19"/>
  <c r="B1771" i="19"/>
  <c r="B1770" i="19"/>
  <c r="B1769" i="19"/>
  <c r="B1768" i="19"/>
  <c r="B1767" i="19"/>
  <c r="B1766" i="19"/>
  <c r="B1765" i="19"/>
  <c r="B1764" i="19"/>
  <c r="B1763" i="19"/>
  <c r="B1762" i="19"/>
  <c r="B1761" i="19"/>
  <c r="B1760" i="19"/>
  <c r="B1759" i="19"/>
  <c r="B1758" i="19"/>
  <c r="B1757" i="19"/>
  <c r="B1756" i="19"/>
  <c r="B1755" i="19"/>
  <c r="B1754" i="19"/>
  <c r="B1753" i="19"/>
  <c r="B1752" i="19"/>
  <c r="B1751" i="19"/>
  <c r="B1750" i="19"/>
  <c r="B1749" i="19"/>
  <c r="B1748" i="19"/>
  <c r="B1747" i="19"/>
  <c r="B1746" i="19"/>
  <c r="B1745" i="19"/>
  <c r="B1744" i="19"/>
  <c r="B1743" i="19"/>
  <c r="B1742" i="19"/>
  <c r="B1741" i="19"/>
  <c r="B1740" i="19"/>
  <c r="B1739" i="19"/>
  <c r="B1738" i="19"/>
  <c r="B1737" i="19"/>
  <c r="B1736" i="19"/>
  <c r="B1735" i="19"/>
  <c r="B1734" i="19"/>
  <c r="B1733" i="19"/>
  <c r="B1732" i="19"/>
  <c r="B1731" i="19"/>
  <c r="B1730" i="19"/>
  <c r="B1729" i="19"/>
  <c r="B1728" i="19"/>
  <c r="B1727" i="19"/>
  <c r="B1726" i="19"/>
  <c r="B1725" i="19"/>
  <c r="B1724" i="19"/>
  <c r="B1723" i="19"/>
  <c r="B1722" i="19"/>
  <c r="B1721" i="19"/>
  <c r="B1720" i="19"/>
  <c r="B1719" i="19"/>
  <c r="B1718" i="19"/>
  <c r="B1717" i="19"/>
  <c r="B1716" i="19"/>
  <c r="B1715" i="19"/>
  <c r="B1714" i="19"/>
  <c r="B1713" i="19"/>
  <c r="B1712" i="19"/>
  <c r="B1711" i="19"/>
  <c r="B1710" i="19"/>
  <c r="B1709" i="19"/>
  <c r="B1708" i="19"/>
  <c r="B1707" i="19"/>
  <c r="B1706" i="19"/>
  <c r="B1705" i="19"/>
  <c r="B1704" i="19"/>
  <c r="B1703" i="19"/>
  <c r="B1702" i="19"/>
  <c r="B1701" i="19"/>
  <c r="B1700" i="19"/>
  <c r="B1699" i="19"/>
  <c r="B1698" i="19"/>
  <c r="B1697" i="19"/>
  <c r="B1696" i="19"/>
  <c r="B1695" i="19"/>
  <c r="B1694" i="19"/>
  <c r="B1693" i="19"/>
  <c r="B1692" i="19"/>
  <c r="B1691" i="19"/>
  <c r="B1690" i="19"/>
  <c r="B1689" i="19"/>
  <c r="B1688" i="19"/>
  <c r="B1687" i="19"/>
  <c r="B1686" i="19"/>
  <c r="B1685" i="19"/>
  <c r="B1684" i="19"/>
  <c r="B1683" i="19"/>
  <c r="B1682" i="19"/>
  <c r="B1681" i="19"/>
  <c r="B1680" i="19"/>
  <c r="B1679" i="19"/>
  <c r="B1678" i="19"/>
  <c r="B1677" i="19"/>
  <c r="B1676" i="19"/>
  <c r="B1675" i="19"/>
  <c r="B1674" i="19"/>
  <c r="B1673" i="19"/>
  <c r="B1672" i="19"/>
  <c r="B1671" i="19"/>
  <c r="B1670" i="19"/>
  <c r="B1669" i="19"/>
  <c r="B1668" i="19"/>
  <c r="B1667" i="19"/>
  <c r="B1666" i="19"/>
  <c r="B1665" i="19"/>
  <c r="B1664" i="19"/>
  <c r="B1663" i="19"/>
  <c r="B1662" i="19"/>
  <c r="B1661" i="19"/>
  <c r="B1660" i="19"/>
  <c r="B1659" i="19"/>
  <c r="B1658" i="19"/>
  <c r="B1657" i="19"/>
  <c r="B1656" i="19"/>
  <c r="B1655" i="19"/>
  <c r="B1654" i="19"/>
  <c r="B1653" i="19"/>
  <c r="B1652" i="19"/>
  <c r="B1651" i="19"/>
  <c r="B1650" i="19"/>
  <c r="B1649" i="19"/>
  <c r="B1648" i="19"/>
  <c r="B1647" i="19"/>
  <c r="B1646" i="19"/>
  <c r="B1645" i="19"/>
  <c r="B1644" i="19"/>
  <c r="B1643" i="19"/>
  <c r="B1642" i="19"/>
  <c r="B1641" i="19"/>
  <c r="B1640" i="19"/>
  <c r="B1639" i="19"/>
  <c r="B1638" i="19"/>
  <c r="B1637" i="19"/>
  <c r="B1636" i="19"/>
  <c r="B1635" i="19"/>
  <c r="B1634" i="19"/>
  <c r="B1633" i="19"/>
  <c r="B1632" i="19"/>
  <c r="B1631" i="19"/>
  <c r="B1630" i="19"/>
  <c r="B1629" i="19"/>
  <c r="B1628" i="19"/>
  <c r="B1627" i="19"/>
  <c r="B1626" i="19"/>
  <c r="B1625" i="19"/>
  <c r="B1624" i="19"/>
  <c r="B1623" i="19"/>
  <c r="B1622" i="19"/>
  <c r="B1621" i="19"/>
  <c r="B1620" i="19"/>
  <c r="B1619" i="19"/>
  <c r="B1618" i="19"/>
  <c r="B1617" i="19"/>
  <c r="B1616" i="19"/>
  <c r="B1615" i="19"/>
  <c r="B1614" i="19"/>
  <c r="B1613" i="19"/>
  <c r="B1612" i="19"/>
  <c r="B1611" i="19"/>
  <c r="B1610" i="19"/>
  <c r="B1609" i="19"/>
  <c r="B1608" i="19"/>
  <c r="B1607" i="19"/>
  <c r="B1606" i="19"/>
  <c r="B1605" i="19"/>
  <c r="B1604" i="19"/>
  <c r="B1603" i="19"/>
  <c r="B1602" i="19"/>
  <c r="B1601" i="19"/>
  <c r="B1600" i="19"/>
  <c r="B1599" i="19"/>
  <c r="B1598" i="19"/>
  <c r="B1597" i="19"/>
  <c r="B1596" i="19"/>
  <c r="B1595" i="19"/>
  <c r="B1594" i="19"/>
  <c r="B1593" i="19"/>
  <c r="B1592" i="19"/>
  <c r="B1591" i="19"/>
  <c r="B1590" i="19"/>
  <c r="B1589" i="19"/>
  <c r="B1588" i="19"/>
  <c r="B1587" i="19"/>
  <c r="B1586" i="19"/>
  <c r="B1585" i="19"/>
  <c r="B1584" i="19"/>
  <c r="B1583" i="19"/>
  <c r="B1582" i="19"/>
  <c r="B1581" i="19"/>
  <c r="B1580" i="19"/>
  <c r="B1579" i="19"/>
  <c r="B1578" i="19"/>
  <c r="B1577" i="19"/>
  <c r="B1576" i="19"/>
  <c r="B1575" i="19"/>
  <c r="B1574" i="19"/>
  <c r="B1573" i="19"/>
  <c r="B1572" i="19"/>
  <c r="B1571" i="19"/>
  <c r="B1570" i="19"/>
  <c r="B1569" i="19"/>
  <c r="B1568" i="19"/>
  <c r="B1567" i="19"/>
  <c r="B1566" i="19"/>
  <c r="B1565" i="19"/>
  <c r="B1564" i="19"/>
  <c r="B1563" i="19"/>
  <c r="B1562" i="19"/>
  <c r="B1561" i="19"/>
  <c r="B1560" i="19"/>
  <c r="B1559" i="19"/>
  <c r="B1558" i="19"/>
  <c r="B1557" i="19"/>
  <c r="B1556" i="19"/>
  <c r="B1555" i="19"/>
  <c r="B1554" i="19"/>
  <c r="B1553" i="19"/>
  <c r="B1552" i="19"/>
  <c r="B1551" i="19"/>
  <c r="B1550" i="19"/>
  <c r="B1549" i="19"/>
  <c r="B1548" i="19"/>
  <c r="B1547" i="19"/>
  <c r="B1546" i="19"/>
  <c r="B1545" i="19"/>
  <c r="B1544" i="19"/>
  <c r="B1543" i="19"/>
  <c r="B1542" i="19"/>
  <c r="B1541" i="19"/>
  <c r="B1540" i="19"/>
  <c r="B1539" i="19"/>
  <c r="B1538" i="19"/>
  <c r="B1537" i="19"/>
  <c r="B1536" i="19"/>
  <c r="B1535" i="19"/>
  <c r="B1534" i="19"/>
  <c r="B1533" i="19"/>
  <c r="B1532" i="19"/>
  <c r="B1531" i="19"/>
  <c r="B1530" i="19"/>
  <c r="B1529" i="19"/>
  <c r="B1528" i="19"/>
  <c r="B1527" i="19"/>
  <c r="B1526" i="19"/>
  <c r="B1525" i="19"/>
  <c r="B1524" i="19"/>
  <c r="B1523" i="19"/>
  <c r="B1522" i="19"/>
  <c r="B1521" i="19"/>
  <c r="B1520" i="19"/>
  <c r="B1519" i="19"/>
  <c r="B1518" i="19"/>
  <c r="B1517" i="19"/>
  <c r="B1516" i="19"/>
  <c r="B1515" i="19"/>
  <c r="B1514" i="19"/>
  <c r="B1513" i="19"/>
  <c r="B1512" i="19"/>
  <c r="B1511" i="19"/>
  <c r="B1510" i="19"/>
  <c r="B1509" i="19"/>
  <c r="B1508" i="19"/>
  <c r="B1507" i="19"/>
  <c r="B1506" i="19"/>
  <c r="B1505" i="19"/>
  <c r="B1504" i="19"/>
  <c r="B1503" i="19"/>
  <c r="B1502" i="19"/>
  <c r="B1501" i="19"/>
  <c r="B1500" i="19"/>
  <c r="B1499" i="19"/>
  <c r="B1498" i="19"/>
  <c r="B1497" i="19"/>
  <c r="B1496" i="19"/>
  <c r="B1495" i="19"/>
  <c r="B1494" i="19"/>
  <c r="B1493" i="19"/>
  <c r="B1492" i="19"/>
  <c r="B1491" i="19"/>
  <c r="B1490" i="19"/>
  <c r="B1489" i="19"/>
  <c r="B1488" i="19"/>
  <c r="B1487" i="19"/>
  <c r="B1486" i="19"/>
  <c r="B1485" i="19"/>
  <c r="B1484" i="19"/>
  <c r="B1483" i="19"/>
  <c r="B1482" i="19"/>
  <c r="B1481" i="19"/>
  <c r="B1480" i="19"/>
  <c r="B1479" i="19"/>
  <c r="B1478" i="19"/>
  <c r="B1477" i="19"/>
  <c r="B1476" i="19"/>
  <c r="B1475" i="19"/>
  <c r="B1474" i="19"/>
  <c r="B1473" i="19"/>
  <c r="B1472" i="19"/>
  <c r="B1471" i="19"/>
  <c r="B1470" i="19"/>
  <c r="B1469" i="19"/>
  <c r="B1468" i="19"/>
  <c r="B1467" i="19"/>
  <c r="B1466" i="19"/>
  <c r="B1465" i="19"/>
  <c r="B1464" i="19"/>
  <c r="B1463" i="19"/>
  <c r="B1462" i="19"/>
  <c r="B1461" i="19"/>
  <c r="B1460" i="19"/>
  <c r="B1459" i="19"/>
  <c r="B1458" i="19"/>
  <c r="B1457" i="19"/>
  <c r="B1456" i="19"/>
  <c r="B1455" i="19"/>
  <c r="B1454" i="19"/>
  <c r="B1453" i="19"/>
  <c r="B1452" i="19"/>
  <c r="B1451" i="19"/>
  <c r="B1450" i="19"/>
  <c r="B1449" i="19"/>
  <c r="B1448" i="19"/>
  <c r="B1447" i="19"/>
  <c r="B1446" i="19"/>
  <c r="B1445" i="19"/>
  <c r="B1444" i="19"/>
  <c r="B1443" i="19"/>
  <c r="B1442" i="19"/>
  <c r="B1441" i="19"/>
  <c r="B1440" i="19"/>
  <c r="B1439" i="19"/>
  <c r="B1438" i="19"/>
  <c r="B1437" i="19"/>
  <c r="B1436" i="19"/>
  <c r="B1435" i="19"/>
  <c r="B1434" i="19"/>
  <c r="B1433" i="19"/>
  <c r="B1432" i="19"/>
  <c r="B1431" i="19"/>
  <c r="B1430" i="19"/>
  <c r="B1429" i="19"/>
  <c r="B1428" i="19"/>
  <c r="B1427" i="19"/>
  <c r="B1426" i="19"/>
  <c r="B1425" i="19"/>
  <c r="B1424" i="19"/>
  <c r="B1423" i="19"/>
  <c r="B1422" i="19"/>
  <c r="B1421" i="19"/>
  <c r="B1420" i="19"/>
  <c r="B1419" i="19"/>
  <c r="B1418" i="19"/>
  <c r="B1417" i="19"/>
  <c r="B1416" i="19"/>
  <c r="B1415" i="19"/>
  <c r="B1414" i="19"/>
  <c r="B1413" i="19"/>
  <c r="B1412" i="19"/>
  <c r="B1411" i="19"/>
  <c r="B1410" i="19"/>
  <c r="B1409" i="19"/>
  <c r="B1408" i="19"/>
  <c r="B1407" i="19"/>
  <c r="B1406" i="19"/>
  <c r="B1405" i="19"/>
  <c r="B1404" i="19"/>
  <c r="B1403" i="19"/>
  <c r="B1402" i="19"/>
  <c r="B1401" i="19"/>
  <c r="B1400" i="19"/>
  <c r="B1399" i="19"/>
  <c r="B1398" i="19"/>
  <c r="B1397" i="19"/>
  <c r="B1396" i="19"/>
  <c r="B1395" i="19"/>
  <c r="B1394" i="19"/>
  <c r="B1393" i="19"/>
  <c r="B1392" i="19"/>
  <c r="B1391" i="19"/>
  <c r="B1390" i="19"/>
  <c r="B1389" i="19"/>
  <c r="B1388" i="19"/>
  <c r="B1387" i="19"/>
  <c r="B1386" i="19"/>
  <c r="B1385" i="19"/>
  <c r="B1384" i="19"/>
  <c r="B1383" i="19"/>
  <c r="B1382" i="19"/>
  <c r="B1381" i="19"/>
  <c r="B1380" i="19"/>
  <c r="B1379" i="19"/>
  <c r="B1378" i="19"/>
  <c r="B1377" i="19"/>
  <c r="B1376" i="19"/>
  <c r="B1375" i="19"/>
  <c r="B1374" i="19"/>
  <c r="B1373" i="19"/>
  <c r="B1372" i="19"/>
  <c r="B1371" i="19"/>
  <c r="B1370" i="19"/>
  <c r="B1369" i="19"/>
  <c r="B1368" i="19"/>
  <c r="B1367" i="19"/>
  <c r="B1366" i="19"/>
  <c r="B1365" i="19"/>
  <c r="B1364" i="19"/>
  <c r="B1363" i="19"/>
  <c r="B1362" i="19"/>
  <c r="B1361" i="19"/>
  <c r="B1360" i="19"/>
  <c r="B1359" i="19"/>
  <c r="B1358" i="19"/>
  <c r="B1357" i="19"/>
  <c r="B1356" i="19"/>
  <c r="B1355" i="19"/>
  <c r="B1354" i="19"/>
  <c r="B1353" i="19"/>
  <c r="B1352" i="19"/>
  <c r="B1351" i="19"/>
  <c r="B1350" i="19"/>
  <c r="B1349" i="19"/>
  <c r="B1348" i="19"/>
  <c r="B1347" i="19"/>
  <c r="B1346" i="19"/>
  <c r="B1345" i="19"/>
  <c r="B1344" i="19"/>
  <c r="B1343" i="19"/>
  <c r="B1342" i="19"/>
  <c r="B1341" i="19"/>
  <c r="B1340" i="19"/>
  <c r="B1339" i="19"/>
  <c r="B1338" i="19"/>
  <c r="B1337" i="19"/>
  <c r="B1336" i="19"/>
  <c r="B1335" i="19"/>
  <c r="B1334" i="19"/>
  <c r="B1333" i="19"/>
  <c r="B1332" i="19"/>
  <c r="B1331" i="19"/>
  <c r="B1330" i="19"/>
  <c r="B1329" i="19"/>
  <c r="B1328" i="19"/>
  <c r="B1327" i="19"/>
  <c r="B1326" i="19"/>
  <c r="B1325" i="19"/>
  <c r="B1324" i="19"/>
  <c r="B1323" i="19"/>
  <c r="B1322" i="19"/>
  <c r="B1321" i="19"/>
  <c r="B1320" i="19"/>
  <c r="B1319" i="19"/>
  <c r="B1318" i="19"/>
  <c r="B1317" i="19"/>
  <c r="B1316" i="19"/>
  <c r="B1315" i="19"/>
  <c r="B1314" i="19"/>
  <c r="B1313" i="19"/>
  <c r="B1312" i="19"/>
  <c r="B1311" i="19"/>
  <c r="B1310" i="19"/>
  <c r="B1309" i="19"/>
  <c r="B1308" i="19"/>
  <c r="B1307" i="19"/>
  <c r="B1306" i="19"/>
  <c r="B1305" i="19"/>
  <c r="B1304" i="19"/>
  <c r="B1303" i="19"/>
  <c r="B1302" i="19"/>
  <c r="B1301" i="19"/>
  <c r="B1300" i="19"/>
  <c r="B1299" i="19"/>
  <c r="B1298" i="19"/>
  <c r="B1297" i="19"/>
  <c r="B1296" i="19"/>
  <c r="B1295" i="19"/>
  <c r="B1294" i="19"/>
  <c r="B1293" i="19"/>
  <c r="B1292" i="19"/>
  <c r="B1291" i="19"/>
  <c r="B1290" i="19"/>
  <c r="B1289" i="19"/>
  <c r="B1288" i="19"/>
  <c r="B1287" i="19"/>
  <c r="B1286" i="19"/>
  <c r="B1285" i="19"/>
  <c r="B1284" i="19"/>
  <c r="B1283" i="19"/>
  <c r="B1282" i="19"/>
  <c r="B1281" i="19"/>
  <c r="B1280" i="19"/>
  <c r="B1279" i="19"/>
  <c r="B1278" i="19"/>
  <c r="B1277" i="19"/>
  <c r="B1276" i="19"/>
  <c r="B1275" i="19"/>
  <c r="B1274" i="19"/>
  <c r="B1273" i="19"/>
  <c r="B1272" i="19"/>
  <c r="B1271" i="19"/>
  <c r="B1270" i="19"/>
  <c r="B1269" i="19"/>
  <c r="B1268" i="19"/>
  <c r="B1267" i="19"/>
  <c r="B1266" i="19"/>
  <c r="B1265" i="19"/>
  <c r="B1264" i="19"/>
  <c r="B1263" i="19"/>
  <c r="B1262" i="19"/>
  <c r="B1261" i="19"/>
  <c r="B1260" i="19"/>
  <c r="B1259" i="19"/>
  <c r="B1258" i="19"/>
  <c r="B1257" i="19"/>
  <c r="B1256" i="19"/>
  <c r="B1255" i="19"/>
  <c r="B1254" i="19"/>
  <c r="B1253" i="19"/>
  <c r="B1252" i="19"/>
  <c r="B1251" i="19"/>
  <c r="B1250" i="19"/>
  <c r="B1249" i="19"/>
  <c r="B1248" i="19"/>
  <c r="B1247" i="19"/>
  <c r="B1246" i="19"/>
  <c r="B1245" i="19"/>
  <c r="B1244" i="19"/>
  <c r="B1243" i="19"/>
  <c r="B1242" i="19"/>
  <c r="B1241" i="19"/>
  <c r="B1240" i="19"/>
  <c r="B1239" i="19"/>
  <c r="B1238" i="19"/>
  <c r="B1237" i="19"/>
  <c r="B1236" i="19"/>
  <c r="B1235" i="19"/>
  <c r="B1234" i="19"/>
  <c r="B1233" i="19"/>
  <c r="B1232" i="19"/>
  <c r="B1231" i="19"/>
  <c r="B1230" i="19"/>
  <c r="B1229" i="19"/>
  <c r="B1228" i="19"/>
  <c r="B1227" i="19"/>
  <c r="B1226" i="19"/>
  <c r="B1225" i="19"/>
  <c r="B1224" i="19"/>
  <c r="B1223" i="19"/>
  <c r="B1222" i="19"/>
  <c r="B1221" i="19"/>
  <c r="B1220" i="19"/>
  <c r="B1219" i="19"/>
  <c r="B1218" i="19"/>
  <c r="B1217" i="19"/>
  <c r="B1216" i="19"/>
  <c r="B1215" i="19"/>
  <c r="B1214" i="19"/>
  <c r="B1213" i="19"/>
  <c r="B1212" i="19"/>
  <c r="B1211" i="19"/>
  <c r="B1210" i="19"/>
  <c r="B1209" i="19"/>
  <c r="B1208" i="19"/>
  <c r="B1207" i="19"/>
  <c r="B1206" i="19"/>
  <c r="B1205" i="19"/>
  <c r="B1204" i="19"/>
  <c r="B1203" i="19"/>
  <c r="B1202" i="19"/>
  <c r="B1201" i="19"/>
  <c r="B1200" i="19"/>
  <c r="B1199" i="19"/>
  <c r="B1198" i="19"/>
  <c r="B1197" i="19"/>
  <c r="B1196" i="19"/>
  <c r="B1195" i="19"/>
  <c r="B1194" i="19"/>
  <c r="B1193" i="19"/>
  <c r="B1192" i="19"/>
  <c r="B1191" i="19"/>
  <c r="B1190" i="19"/>
  <c r="B1189" i="19"/>
  <c r="B1188" i="19"/>
  <c r="B1187" i="19"/>
  <c r="B1186" i="19"/>
  <c r="B1185" i="19"/>
  <c r="B1184" i="19"/>
  <c r="B1183" i="19"/>
  <c r="B1182" i="19"/>
  <c r="B1181" i="19"/>
  <c r="B1180" i="19"/>
  <c r="B1179" i="19"/>
  <c r="B1178" i="19"/>
  <c r="B1177" i="19"/>
  <c r="B1176" i="19"/>
  <c r="B1175" i="19"/>
  <c r="B1174" i="19"/>
  <c r="B1173" i="19"/>
  <c r="B1172" i="19"/>
  <c r="B1171" i="19"/>
  <c r="B1170" i="19"/>
  <c r="B1169" i="19"/>
  <c r="B1168" i="19"/>
  <c r="B1167" i="19"/>
  <c r="B1166" i="19"/>
  <c r="B1165" i="19"/>
  <c r="B1164" i="19"/>
  <c r="B1163" i="19"/>
  <c r="B1162" i="19"/>
  <c r="B1161" i="19"/>
  <c r="B1160" i="19"/>
  <c r="B1159" i="19"/>
  <c r="B1158" i="19"/>
  <c r="B1157" i="19"/>
  <c r="B1156" i="19"/>
  <c r="B1155" i="19"/>
  <c r="B1154" i="19"/>
  <c r="B1153" i="19"/>
  <c r="B1152" i="19"/>
  <c r="B1151" i="19"/>
  <c r="B1150" i="19"/>
  <c r="B1149" i="19"/>
  <c r="B1148" i="19"/>
  <c r="B1147" i="19"/>
  <c r="B1146" i="19"/>
  <c r="B1145" i="19"/>
  <c r="B1144" i="19"/>
  <c r="B1143" i="19"/>
  <c r="B1142" i="19"/>
  <c r="B1141" i="19"/>
  <c r="B1140" i="19"/>
  <c r="B1139" i="19"/>
  <c r="B1138" i="19"/>
  <c r="B1137" i="19"/>
  <c r="B1136" i="19"/>
  <c r="B1135" i="19"/>
  <c r="B1134" i="19"/>
  <c r="B1133" i="19"/>
  <c r="B1132" i="19"/>
  <c r="B1131" i="19"/>
  <c r="B1130" i="19"/>
  <c r="B1129" i="19"/>
  <c r="B1128" i="19"/>
  <c r="B1127" i="19"/>
  <c r="B1126" i="19"/>
  <c r="B1125" i="19"/>
  <c r="B1124" i="19"/>
  <c r="B1123" i="19"/>
  <c r="B1122" i="19"/>
  <c r="B1121" i="19"/>
  <c r="B1120" i="19"/>
  <c r="B1119" i="19"/>
  <c r="B1118" i="19"/>
  <c r="B1117" i="19"/>
  <c r="B1116" i="19"/>
  <c r="B1115" i="19"/>
  <c r="B1114" i="19"/>
  <c r="B1113" i="19"/>
  <c r="B1112" i="19"/>
  <c r="B1111" i="19"/>
  <c r="B1110" i="19"/>
  <c r="B1109" i="19"/>
  <c r="B1108" i="19"/>
  <c r="B1107" i="19"/>
  <c r="B1106" i="19"/>
  <c r="B1105" i="19"/>
  <c r="B1104" i="19"/>
  <c r="B1103" i="19"/>
  <c r="B1102" i="19"/>
  <c r="B1101" i="19"/>
  <c r="B1100" i="19"/>
  <c r="B1099" i="19"/>
  <c r="B1098" i="19"/>
  <c r="B1097" i="19"/>
  <c r="B1096" i="19"/>
  <c r="B1095" i="19"/>
  <c r="B1094" i="19"/>
  <c r="B1093" i="19"/>
  <c r="B1092" i="19"/>
  <c r="B1091" i="19"/>
  <c r="B1090" i="19"/>
  <c r="B1089" i="19"/>
  <c r="B1088" i="19"/>
  <c r="B1087" i="19"/>
  <c r="B1086" i="19"/>
  <c r="B1085" i="19"/>
  <c r="B1084" i="19"/>
  <c r="B1083" i="19"/>
  <c r="B1082" i="19"/>
  <c r="B1081" i="19"/>
  <c r="B1080" i="19"/>
  <c r="B1079" i="19"/>
  <c r="B1078" i="19"/>
  <c r="B1077" i="19"/>
  <c r="B1076" i="19"/>
  <c r="B1075" i="19"/>
  <c r="B1074" i="19"/>
  <c r="B1073" i="19"/>
  <c r="B1072" i="19"/>
  <c r="B1071" i="19"/>
  <c r="B1070" i="19"/>
  <c r="B1069" i="19"/>
  <c r="B1068" i="19"/>
  <c r="B1067" i="19"/>
  <c r="B1066" i="19"/>
  <c r="B1065" i="19"/>
  <c r="B1064" i="19"/>
  <c r="B1063" i="19"/>
  <c r="B1062" i="19"/>
  <c r="B1061" i="19"/>
  <c r="B1060" i="19"/>
  <c r="B1059" i="19"/>
  <c r="B1058" i="19"/>
  <c r="B1057" i="19"/>
  <c r="B1056" i="19"/>
  <c r="B1055" i="19"/>
  <c r="B1054" i="19"/>
  <c r="B1053" i="19"/>
  <c r="B1052" i="19"/>
  <c r="B1051" i="19"/>
  <c r="B1050" i="19"/>
  <c r="B1049" i="19"/>
  <c r="B1048" i="19"/>
  <c r="B1047" i="19"/>
  <c r="B1046" i="19"/>
  <c r="B1045" i="19"/>
  <c r="B1044" i="19"/>
  <c r="B1043" i="19"/>
  <c r="B1042" i="19"/>
  <c r="B1041" i="19"/>
  <c r="B1040" i="19"/>
  <c r="B1039" i="19"/>
  <c r="B1038" i="19"/>
  <c r="B1037" i="19"/>
  <c r="B1036" i="19"/>
  <c r="B1035" i="19"/>
  <c r="B1034" i="19"/>
  <c r="B1033" i="19"/>
  <c r="B1032" i="19"/>
  <c r="B1031" i="19"/>
  <c r="B1030" i="19"/>
  <c r="B1029" i="19"/>
  <c r="B1028" i="19"/>
  <c r="B1027" i="19"/>
  <c r="B1026" i="19"/>
  <c r="B1025" i="19"/>
  <c r="B1024" i="19"/>
  <c r="B1023" i="19"/>
  <c r="B1022" i="19"/>
  <c r="B1021" i="19"/>
  <c r="B1020" i="19"/>
  <c r="B1019" i="19"/>
  <c r="B1018" i="19"/>
  <c r="B1017" i="19"/>
  <c r="B1016" i="19"/>
  <c r="B1015" i="19"/>
  <c r="B1014" i="19"/>
  <c r="B1013" i="19"/>
  <c r="B1012" i="19"/>
  <c r="B1011" i="19"/>
  <c r="B1010" i="19"/>
  <c r="B1009" i="19"/>
  <c r="B1008" i="19"/>
  <c r="B1007" i="19"/>
  <c r="B1006" i="19"/>
  <c r="B1005" i="19"/>
  <c r="B1004" i="19"/>
  <c r="B1003" i="19"/>
  <c r="B1002" i="19"/>
  <c r="B1001" i="19"/>
  <c r="B1000" i="19"/>
  <c r="B999" i="19"/>
  <c r="B998" i="19"/>
  <c r="B997" i="19"/>
  <c r="B996" i="19"/>
  <c r="B995" i="19"/>
  <c r="B994" i="19"/>
  <c r="B993" i="19"/>
  <c r="B992" i="19"/>
  <c r="B991" i="19"/>
  <c r="B990" i="19"/>
  <c r="B989" i="19"/>
  <c r="B988" i="19"/>
  <c r="B987" i="19"/>
  <c r="B986" i="19"/>
  <c r="B985" i="19"/>
  <c r="B984" i="19"/>
  <c r="B983" i="19"/>
  <c r="B982" i="19"/>
  <c r="B981" i="19"/>
  <c r="B980" i="19"/>
  <c r="B979" i="19"/>
  <c r="B978" i="19"/>
  <c r="B977" i="19"/>
  <c r="B976" i="19"/>
  <c r="B975" i="19"/>
  <c r="B974" i="19"/>
  <c r="B973" i="19"/>
  <c r="B972" i="19"/>
  <c r="B971" i="19"/>
  <c r="B970" i="19"/>
  <c r="B969" i="19"/>
  <c r="B968" i="19"/>
  <c r="B967" i="19"/>
  <c r="B966" i="19"/>
  <c r="B965" i="19"/>
  <c r="B964" i="19"/>
  <c r="B963" i="19"/>
  <c r="B962" i="19"/>
  <c r="B961" i="19"/>
  <c r="B960" i="19"/>
  <c r="B959" i="19"/>
  <c r="B958" i="19"/>
  <c r="B957" i="19"/>
  <c r="B956" i="19"/>
  <c r="B955" i="19"/>
  <c r="B954" i="19"/>
  <c r="B953" i="19"/>
  <c r="B952" i="19"/>
  <c r="B951" i="19"/>
  <c r="B950" i="19"/>
  <c r="B949" i="19"/>
  <c r="B948" i="19"/>
  <c r="B947" i="19"/>
  <c r="B946" i="19"/>
  <c r="B945" i="19"/>
  <c r="B944" i="19"/>
  <c r="B943" i="19"/>
  <c r="B942" i="19"/>
  <c r="B941" i="19"/>
  <c r="B940" i="19"/>
  <c r="B939" i="19"/>
  <c r="B938" i="19"/>
  <c r="B937" i="19"/>
  <c r="B936" i="19"/>
  <c r="B935" i="19"/>
  <c r="B934" i="19"/>
  <c r="B933" i="19"/>
  <c r="B932" i="19"/>
  <c r="B931" i="19"/>
  <c r="B930" i="19"/>
  <c r="B929" i="19"/>
  <c r="B928" i="19"/>
  <c r="B927" i="19"/>
  <c r="B926" i="19"/>
  <c r="B925" i="19"/>
  <c r="B924" i="19"/>
  <c r="B923" i="19"/>
  <c r="B922" i="19"/>
  <c r="B921" i="19"/>
  <c r="B920" i="19"/>
  <c r="B919" i="19"/>
  <c r="B918" i="19"/>
  <c r="B917" i="19"/>
  <c r="B916" i="19"/>
  <c r="B915" i="19"/>
  <c r="B914" i="19"/>
  <c r="B913" i="19"/>
  <c r="B912" i="19"/>
  <c r="B911" i="19"/>
  <c r="B910" i="19"/>
  <c r="B909" i="19"/>
  <c r="B908" i="19"/>
  <c r="B907" i="19"/>
  <c r="B906" i="19"/>
  <c r="B905" i="19"/>
  <c r="B904" i="19"/>
  <c r="B903" i="19"/>
  <c r="B902" i="19"/>
  <c r="B901" i="19"/>
  <c r="B900" i="19"/>
  <c r="B899" i="19"/>
  <c r="B898" i="19"/>
  <c r="B897" i="19"/>
  <c r="B896" i="19"/>
  <c r="B895" i="19"/>
  <c r="B894" i="19"/>
  <c r="B893" i="19"/>
  <c r="B892" i="19"/>
  <c r="B891" i="19"/>
  <c r="B890" i="19"/>
  <c r="B889" i="19"/>
  <c r="B888" i="19"/>
  <c r="B887" i="19"/>
  <c r="B886" i="19"/>
  <c r="B885" i="19"/>
  <c r="B884" i="19"/>
  <c r="B883" i="19"/>
  <c r="B882" i="19"/>
  <c r="B881" i="19"/>
  <c r="B880" i="19"/>
  <c r="B879" i="19"/>
  <c r="B878" i="19"/>
  <c r="B877" i="19"/>
  <c r="B876" i="19"/>
  <c r="B875" i="19"/>
  <c r="B874" i="19"/>
  <c r="B873" i="19"/>
  <c r="B872" i="19"/>
  <c r="B871" i="19"/>
  <c r="B870" i="19"/>
  <c r="B869" i="19"/>
  <c r="B868" i="19"/>
  <c r="B867" i="19"/>
  <c r="B866" i="19"/>
  <c r="B865" i="19"/>
  <c r="B864" i="19"/>
  <c r="B863" i="19"/>
  <c r="B862" i="19"/>
  <c r="B861" i="19"/>
  <c r="B860" i="19"/>
  <c r="B859" i="19"/>
  <c r="B858" i="19"/>
  <c r="B857" i="19"/>
  <c r="B856" i="19"/>
  <c r="B855" i="19"/>
  <c r="B854" i="19"/>
  <c r="B853" i="19"/>
  <c r="B852" i="19"/>
  <c r="B851" i="19"/>
  <c r="B850" i="19"/>
  <c r="B849" i="19"/>
  <c r="B848" i="19"/>
  <c r="B847" i="19"/>
  <c r="B846" i="19"/>
  <c r="B845" i="19"/>
  <c r="B844" i="19"/>
  <c r="B843" i="19"/>
  <c r="B842" i="19"/>
  <c r="B841" i="19"/>
  <c r="B840" i="19"/>
  <c r="B839" i="19"/>
  <c r="B838" i="19"/>
  <c r="B837" i="19"/>
  <c r="B836" i="19"/>
  <c r="B835" i="19"/>
  <c r="B834" i="19"/>
  <c r="B833" i="19"/>
  <c r="B832" i="19"/>
  <c r="B831" i="19"/>
  <c r="B830" i="19"/>
  <c r="B829" i="19"/>
  <c r="B828" i="19"/>
  <c r="B827" i="19"/>
  <c r="B826" i="19"/>
  <c r="B825" i="19"/>
  <c r="B824" i="19"/>
  <c r="B823" i="19"/>
  <c r="B822" i="19"/>
  <c r="B821" i="19"/>
  <c r="B820" i="19"/>
  <c r="B819" i="19"/>
  <c r="B818" i="19"/>
  <c r="B817" i="19"/>
  <c r="B816" i="19"/>
  <c r="B815" i="19"/>
  <c r="B814" i="19"/>
  <c r="B813" i="19"/>
  <c r="B812" i="19"/>
  <c r="B811" i="19"/>
  <c r="B810" i="19"/>
  <c r="B809" i="19"/>
  <c r="B808" i="19"/>
  <c r="B807" i="19"/>
  <c r="B806" i="19"/>
  <c r="B805" i="19"/>
  <c r="B804" i="19"/>
  <c r="B803" i="19"/>
  <c r="B802" i="19"/>
  <c r="B801" i="19"/>
  <c r="B800" i="19"/>
  <c r="B799" i="19"/>
  <c r="B798" i="19"/>
  <c r="B797" i="19"/>
  <c r="B796" i="19"/>
  <c r="B795" i="19"/>
  <c r="B794" i="19"/>
  <c r="B793" i="19"/>
  <c r="B792" i="19"/>
  <c r="B791" i="19"/>
  <c r="B790" i="19"/>
  <c r="B789" i="19"/>
  <c r="B788" i="19"/>
  <c r="B787" i="19"/>
  <c r="B786" i="19"/>
  <c r="B785" i="19"/>
  <c r="B784" i="19"/>
  <c r="B783" i="19"/>
  <c r="B782" i="19"/>
  <c r="B781" i="19"/>
  <c r="B780" i="19"/>
  <c r="B779" i="19"/>
  <c r="B778" i="19"/>
  <c r="B777" i="19"/>
  <c r="B776" i="19"/>
  <c r="B775" i="19"/>
  <c r="B774" i="19"/>
  <c r="B773" i="19"/>
  <c r="B772" i="19"/>
  <c r="B771" i="19"/>
  <c r="B770" i="19"/>
  <c r="B769" i="19"/>
  <c r="B768" i="19"/>
  <c r="B767" i="19"/>
  <c r="B766" i="19"/>
  <c r="B765" i="19"/>
  <c r="B764" i="19"/>
  <c r="B763" i="19"/>
  <c r="B762" i="19"/>
  <c r="B761" i="19"/>
  <c r="B760" i="19"/>
  <c r="B759" i="19"/>
  <c r="B758" i="19"/>
  <c r="B757" i="19"/>
  <c r="B756" i="19"/>
  <c r="B755" i="19"/>
  <c r="B754" i="19"/>
  <c r="B753" i="19"/>
  <c r="B752" i="19"/>
  <c r="B751" i="19"/>
  <c r="B750" i="19"/>
  <c r="B749" i="19"/>
  <c r="B748" i="19"/>
  <c r="B747" i="19"/>
  <c r="B746" i="19"/>
  <c r="B745" i="19"/>
  <c r="B744" i="19"/>
  <c r="B743" i="19"/>
  <c r="B742" i="19"/>
  <c r="B741" i="19"/>
  <c r="B740" i="19"/>
  <c r="B739" i="19"/>
  <c r="B738" i="19"/>
  <c r="B737" i="19"/>
  <c r="B736" i="19"/>
  <c r="B735" i="19"/>
  <c r="B734" i="19"/>
  <c r="B733" i="19"/>
  <c r="B732" i="19"/>
  <c r="B731" i="19"/>
  <c r="B730" i="19"/>
  <c r="B729" i="19"/>
  <c r="B728" i="19"/>
  <c r="B727" i="19"/>
  <c r="B726" i="19"/>
  <c r="B725" i="19"/>
  <c r="B724" i="19"/>
  <c r="B723" i="19"/>
  <c r="B722" i="19"/>
  <c r="B721" i="19"/>
  <c r="B720" i="19"/>
  <c r="B719" i="19"/>
  <c r="B718" i="19"/>
  <c r="B717" i="19"/>
  <c r="B716" i="19"/>
  <c r="B715" i="19"/>
  <c r="B714" i="19"/>
  <c r="B713" i="19"/>
  <c r="B712" i="19"/>
  <c r="B711" i="19"/>
  <c r="B710" i="19"/>
  <c r="B709" i="19"/>
  <c r="B708" i="19"/>
  <c r="B707" i="19"/>
  <c r="B706" i="19"/>
  <c r="B705" i="19"/>
  <c r="B704" i="19"/>
  <c r="B703" i="19"/>
  <c r="B702" i="19"/>
  <c r="B701" i="19"/>
  <c r="B700" i="19"/>
  <c r="B699" i="19"/>
  <c r="B698" i="19"/>
  <c r="B697" i="19"/>
  <c r="B696" i="19"/>
  <c r="B695" i="19"/>
  <c r="B694" i="19"/>
  <c r="B693" i="19"/>
  <c r="B692" i="19"/>
  <c r="B691" i="19"/>
  <c r="B690" i="19"/>
  <c r="B689" i="19"/>
  <c r="B688" i="19"/>
  <c r="B687" i="19"/>
  <c r="B686" i="19"/>
  <c r="B685" i="19"/>
  <c r="B684" i="19"/>
  <c r="B683" i="19"/>
  <c r="B682" i="19"/>
  <c r="B681" i="19"/>
  <c r="B680" i="19"/>
  <c r="B679" i="19"/>
  <c r="B678" i="19"/>
  <c r="B677" i="19"/>
  <c r="B676" i="19"/>
  <c r="B675" i="19"/>
  <c r="B674" i="19"/>
  <c r="B673" i="19"/>
  <c r="B672" i="19"/>
  <c r="B671" i="19"/>
  <c r="B670" i="19"/>
  <c r="B669" i="19"/>
  <c r="B668" i="19"/>
  <c r="B667" i="19"/>
  <c r="B666" i="19"/>
  <c r="B665" i="19"/>
  <c r="B664" i="19"/>
  <c r="B663" i="19"/>
  <c r="B662" i="19"/>
  <c r="B661" i="19"/>
  <c r="B660" i="19"/>
  <c r="B659" i="19"/>
  <c r="B658" i="19"/>
  <c r="B657" i="19"/>
  <c r="B656" i="19"/>
  <c r="B655" i="19"/>
  <c r="B654" i="19"/>
  <c r="B653" i="19"/>
  <c r="B652" i="19"/>
  <c r="B651" i="19"/>
  <c r="B650" i="19"/>
  <c r="B649" i="19"/>
  <c r="B648" i="19"/>
  <c r="B647" i="19"/>
  <c r="B646" i="19"/>
  <c r="B645" i="19"/>
  <c r="B644" i="19"/>
  <c r="B643" i="19"/>
  <c r="B642" i="19"/>
  <c r="B641" i="19"/>
  <c r="B640" i="19"/>
  <c r="B639" i="19"/>
  <c r="B638" i="19"/>
  <c r="B637" i="19"/>
  <c r="B636" i="19"/>
  <c r="B635" i="19"/>
  <c r="B634" i="19"/>
  <c r="B633" i="19"/>
  <c r="B632" i="19"/>
  <c r="B631" i="19"/>
  <c r="B630" i="19"/>
  <c r="B629" i="19"/>
  <c r="B628" i="19"/>
  <c r="B627" i="19"/>
  <c r="B626" i="19"/>
  <c r="B625" i="19"/>
  <c r="B624" i="19"/>
  <c r="B623" i="19"/>
  <c r="B622" i="19"/>
  <c r="B621" i="19"/>
  <c r="B620" i="19"/>
  <c r="B619" i="19"/>
  <c r="B618" i="19"/>
  <c r="B617" i="19"/>
  <c r="B616" i="19"/>
  <c r="B615" i="19"/>
  <c r="B614" i="19"/>
  <c r="B613" i="19"/>
  <c r="B612" i="19"/>
  <c r="B611" i="19"/>
  <c r="B610" i="19"/>
  <c r="B609" i="19"/>
  <c r="B608" i="19"/>
  <c r="B607" i="19"/>
  <c r="B606" i="19"/>
  <c r="B605" i="19"/>
  <c r="B604" i="19"/>
  <c r="B603" i="19"/>
  <c r="B602" i="19"/>
  <c r="B601" i="19"/>
  <c r="B600" i="19"/>
  <c r="B599" i="19"/>
  <c r="B598" i="19"/>
  <c r="B597" i="19"/>
  <c r="B596" i="19"/>
  <c r="B595" i="19"/>
  <c r="B594" i="19"/>
  <c r="B593" i="19"/>
  <c r="B592" i="19"/>
  <c r="B591" i="19"/>
  <c r="B590" i="19"/>
  <c r="B589" i="19"/>
  <c r="B588" i="19"/>
  <c r="B587" i="19"/>
  <c r="B586" i="19"/>
  <c r="B585" i="19"/>
  <c r="B584" i="19"/>
  <c r="B583" i="19"/>
  <c r="B582" i="19"/>
  <c r="B581" i="19"/>
  <c r="B580" i="19"/>
  <c r="B579" i="19"/>
  <c r="B578" i="19"/>
  <c r="B577" i="19"/>
  <c r="B576" i="19"/>
  <c r="B575" i="19"/>
  <c r="B574" i="19"/>
  <c r="B573" i="19"/>
  <c r="B572" i="19"/>
  <c r="B571" i="19"/>
  <c r="B570" i="19"/>
  <c r="B569" i="19"/>
  <c r="B568" i="19"/>
  <c r="B567" i="19"/>
  <c r="B566" i="19"/>
  <c r="B565" i="19"/>
  <c r="B564" i="19"/>
  <c r="B563" i="19"/>
  <c r="B562" i="19"/>
  <c r="B561" i="19"/>
  <c r="B560" i="19"/>
  <c r="B559" i="19"/>
  <c r="B558" i="19"/>
  <c r="B557" i="19"/>
  <c r="B556" i="19"/>
  <c r="B555" i="19"/>
  <c r="B554" i="19"/>
  <c r="B553" i="19"/>
  <c r="B552" i="19"/>
  <c r="B551" i="19"/>
  <c r="B550" i="19"/>
  <c r="B549" i="19"/>
  <c r="B548" i="19"/>
  <c r="B547" i="19"/>
  <c r="B546" i="19"/>
  <c r="B545" i="19"/>
  <c r="B544" i="19"/>
  <c r="B543" i="19"/>
  <c r="B542" i="19"/>
  <c r="B541" i="19"/>
  <c r="B540" i="19"/>
  <c r="B539" i="19"/>
  <c r="B538" i="19"/>
  <c r="B537" i="19"/>
  <c r="B536" i="19"/>
  <c r="B535" i="19"/>
  <c r="B534" i="19"/>
  <c r="B533" i="19"/>
  <c r="B532" i="19"/>
  <c r="B531" i="19"/>
  <c r="B530" i="19"/>
  <c r="B529" i="19"/>
  <c r="B528" i="19"/>
  <c r="B527" i="19"/>
  <c r="B526" i="19"/>
  <c r="B525" i="19"/>
  <c r="B524" i="19"/>
  <c r="B523" i="19"/>
  <c r="B522" i="19"/>
  <c r="B521" i="19"/>
  <c r="B520" i="19"/>
  <c r="B519" i="19"/>
  <c r="B518" i="19"/>
  <c r="B517" i="19"/>
  <c r="B516" i="19"/>
  <c r="B515" i="19"/>
  <c r="B514" i="19"/>
  <c r="B513" i="19"/>
  <c r="B512" i="19"/>
  <c r="B511" i="19"/>
  <c r="B510" i="19"/>
  <c r="B509" i="19"/>
  <c r="B508" i="19"/>
  <c r="B507" i="19"/>
  <c r="B506" i="19"/>
  <c r="B505" i="19"/>
  <c r="B504" i="19"/>
  <c r="B503" i="19"/>
  <c r="B502" i="19"/>
  <c r="B501" i="19"/>
  <c r="B500" i="19"/>
  <c r="B499" i="19"/>
  <c r="B498" i="19"/>
  <c r="B497" i="19"/>
  <c r="B496" i="19"/>
  <c r="B495" i="19"/>
  <c r="B494" i="19"/>
  <c r="B493" i="19"/>
  <c r="B492" i="19"/>
  <c r="B491" i="19"/>
  <c r="B490" i="19"/>
  <c r="B489" i="19"/>
  <c r="B488" i="19"/>
  <c r="B487" i="19"/>
  <c r="B486" i="19"/>
  <c r="B485" i="19"/>
  <c r="B484" i="19"/>
  <c r="B483" i="19"/>
  <c r="B482" i="19"/>
  <c r="B481" i="19"/>
  <c r="B480" i="19"/>
  <c r="B479" i="19"/>
  <c r="B478" i="19"/>
  <c r="B477" i="19"/>
  <c r="B476" i="19"/>
  <c r="B475" i="19"/>
  <c r="B474" i="19"/>
  <c r="B473" i="19"/>
  <c r="B472" i="19"/>
  <c r="B471" i="19"/>
  <c r="B470" i="19"/>
  <c r="B469" i="19"/>
  <c r="B468" i="19"/>
  <c r="B467" i="19"/>
  <c r="B466" i="19"/>
  <c r="B465" i="19"/>
  <c r="B464" i="19"/>
  <c r="B463" i="19"/>
  <c r="B462" i="19"/>
  <c r="B461" i="19"/>
  <c r="B460" i="19"/>
  <c r="B459" i="19"/>
  <c r="B458" i="19"/>
  <c r="B457" i="19"/>
  <c r="B456" i="19"/>
  <c r="B455" i="19"/>
  <c r="B454" i="19"/>
  <c r="B453" i="19"/>
  <c r="B452" i="19"/>
  <c r="B451" i="19"/>
  <c r="B450" i="19"/>
  <c r="B449" i="19"/>
  <c r="B448" i="19"/>
  <c r="B447" i="19"/>
  <c r="B446" i="19"/>
  <c r="B445" i="19"/>
  <c r="B444" i="19"/>
  <c r="B443" i="19"/>
  <c r="B442" i="19"/>
  <c r="B441" i="19"/>
  <c r="B440" i="19"/>
  <c r="B439" i="19"/>
  <c r="B438" i="19"/>
  <c r="B437" i="19"/>
  <c r="B436" i="19"/>
  <c r="B435" i="19"/>
  <c r="B434" i="19"/>
  <c r="B433" i="19"/>
  <c r="B432" i="19"/>
  <c r="B431" i="19"/>
  <c r="B430" i="19"/>
  <c r="B429" i="19"/>
  <c r="B428" i="19"/>
  <c r="B427" i="19"/>
  <c r="B426" i="19"/>
  <c r="B425" i="19"/>
  <c r="B424" i="19"/>
  <c r="B423" i="19"/>
  <c r="B422" i="19"/>
  <c r="B421" i="19"/>
  <c r="B420" i="19"/>
  <c r="B419" i="19"/>
  <c r="B418" i="19"/>
  <c r="B417" i="19"/>
  <c r="B416" i="19"/>
  <c r="B415" i="19"/>
  <c r="B414" i="19"/>
  <c r="B413" i="19"/>
  <c r="B412" i="19"/>
  <c r="B411" i="19"/>
  <c r="B410" i="19"/>
  <c r="B409" i="19"/>
  <c r="B408" i="19"/>
  <c r="B407" i="19"/>
  <c r="B406" i="19"/>
  <c r="B405" i="19"/>
  <c r="B404" i="19"/>
  <c r="B403" i="19"/>
  <c r="B402" i="19"/>
  <c r="B401" i="19"/>
  <c r="B400" i="19"/>
  <c r="B399" i="19"/>
  <c r="B398" i="19"/>
  <c r="B397" i="19"/>
  <c r="B396" i="19"/>
  <c r="B395" i="19"/>
  <c r="B394" i="19"/>
  <c r="B393" i="19"/>
  <c r="B392" i="19"/>
  <c r="B391" i="19"/>
  <c r="B390" i="19"/>
  <c r="B389" i="19"/>
  <c r="B388" i="19"/>
  <c r="B387" i="19"/>
  <c r="B386" i="19"/>
  <c r="B385" i="19"/>
  <c r="B384" i="19"/>
  <c r="B383" i="19"/>
  <c r="B382" i="19"/>
  <c r="B381" i="19"/>
  <c r="B380" i="19"/>
  <c r="B379" i="19"/>
  <c r="B378" i="19"/>
  <c r="B377" i="19"/>
  <c r="B376" i="19"/>
  <c r="B375" i="19"/>
  <c r="B374" i="19"/>
  <c r="B373" i="19"/>
  <c r="B372" i="19"/>
  <c r="B371" i="19"/>
  <c r="B370" i="19"/>
  <c r="B369" i="19"/>
  <c r="B368" i="19"/>
  <c r="B367" i="19"/>
  <c r="B366" i="19"/>
  <c r="B365" i="19"/>
  <c r="B364" i="19"/>
  <c r="B363" i="19"/>
  <c r="B362" i="19"/>
  <c r="B361" i="19"/>
  <c r="B360" i="19"/>
  <c r="B359" i="19"/>
  <c r="B358" i="19"/>
  <c r="B357" i="19"/>
  <c r="B356" i="19"/>
  <c r="B355" i="19"/>
  <c r="B354" i="19"/>
  <c r="B353" i="19"/>
  <c r="B352" i="19"/>
  <c r="B351" i="19"/>
  <c r="B350" i="19"/>
  <c r="B349" i="19"/>
  <c r="B348" i="19"/>
  <c r="B347" i="19"/>
  <c r="B346" i="19"/>
  <c r="B345" i="19"/>
  <c r="B344" i="19"/>
  <c r="B343" i="19"/>
  <c r="B342" i="19"/>
  <c r="B341" i="19"/>
  <c r="B340" i="19"/>
  <c r="B339" i="19"/>
  <c r="B338" i="19"/>
  <c r="B337" i="19"/>
  <c r="B336" i="19"/>
  <c r="B335" i="19"/>
  <c r="B334" i="19"/>
  <c r="B333" i="19"/>
  <c r="B332" i="19"/>
  <c r="B331" i="19"/>
  <c r="B330" i="19"/>
  <c r="B329" i="19"/>
  <c r="B328" i="19"/>
  <c r="B327" i="19"/>
  <c r="B326" i="19"/>
  <c r="B325" i="19"/>
  <c r="B324" i="19"/>
  <c r="B323" i="19"/>
  <c r="B322" i="19"/>
  <c r="B321" i="19"/>
  <c r="B320" i="19"/>
  <c r="B319" i="19"/>
  <c r="B318" i="19"/>
  <c r="B317" i="19"/>
  <c r="B316" i="19"/>
  <c r="B315" i="19"/>
  <c r="B314" i="19"/>
  <c r="B313" i="19"/>
  <c r="B312" i="19"/>
  <c r="B311" i="19"/>
  <c r="B310" i="19"/>
  <c r="B309" i="19"/>
  <c r="B308" i="19"/>
  <c r="B307" i="19"/>
  <c r="B306" i="19"/>
  <c r="B305" i="19"/>
  <c r="B304" i="19"/>
  <c r="B303" i="19"/>
  <c r="B302" i="19"/>
  <c r="B301" i="19"/>
  <c r="B300" i="19"/>
  <c r="B299" i="19"/>
  <c r="B298" i="19"/>
  <c r="B297" i="19"/>
  <c r="B296" i="19"/>
  <c r="B295" i="19"/>
  <c r="B294" i="19"/>
  <c r="B293" i="19"/>
  <c r="B292" i="19"/>
  <c r="B291" i="19"/>
  <c r="B290" i="19"/>
  <c r="B289" i="19"/>
  <c r="B288" i="19"/>
  <c r="B287" i="19"/>
  <c r="B286" i="19"/>
  <c r="B285" i="19"/>
  <c r="B284" i="19"/>
  <c r="B283" i="19"/>
  <c r="B282" i="19"/>
  <c r="B281" i="19"/>
  <c r="B280" i="19"/>
  <c r="B279" i="19"/>
  <c r="B278" i="19"/>
  <c r="B277" i="19"/>
  <c r="B276" i="19"/>
  <c r="B275" i="19"/>
  <c r="B274" i="19"/>
  <c r="B273" i="19"/>
  <c r="B272" i="19"/>
  <c r="B271" i="19"/>
  <c r="B270" i="19"/>
  <c r="B269" i="19"/>
  <c r="B268" i="19"/>
  <c r="B267" i="19"/>
  <c r="B266" i="19"/>
  <c r="B265" i="19"/>
  <c r="B264" i="19"/>
  <c r="B263" i="19"/>
  <c r="B262" i="19"/>
  <c r="B261" i="19"/>
  <c r="B260" i="19"/>
  <c r="B259" i="19"/>
  <c r="B258" i="19"/>
  <c r="B257" i="19"/>
  <c r="B256" i="19"/>
  <c r="B255" i="19"/>
  <c r="B254" i="19"/>
  <c r="B253" i="19"/>
  <c r="B252" i="19"/>
  <c r="B251" i="19"/>
  <c r="B250" i="19"/>
  <c r="B249" i="19"/>
  <c r="B248" i="19"/>
  <c r="B247" i="19"/>
  <c r="B246" i="19"/>
  <c r="B245" i="19"/>
  <c r="B244" i="19"/>
  <c r="B243" i="19"/>
  <c r="B242" i="19"/>
  <c r="B241" i="19"/>
  <c r="B240" i="19"/>
  <c r="B239" i="19"/>
  <c r="B238" i="19"/>
  <c r="B237" i="19"/>
  <c r="B236" i="19"/>
  <c r="B235" i="19"/>
  <c r="B234" i="19"/>
  <c r="B233" i="19"/>
  <c r="B232" i="19"/>
  <c r="B231" i="19"/>
  <c r="B230" i="19"/>
  <c r="B229" i="19"/>
  <c r="B228" i="19"/>
  <c r="B227" i="19"/>
  <c r="B226" i="19"/>
  <c r="B225" i="19"/>
  <c r="B224" i="19"/>
  <c r="B223" i="19"/>
  <c r="B222" i="19"/>
  <c r="B221" i="19"/>
  <c r="B220" i="19"/>
  <c r="B219" i="19"/>
  <c r="B218" i="19"/>
  <c r="B217" i="19"/>
  <c r="B216" i="19"/>
  <c r="B215" i="19"/>
  <c r="B214" i="19"/>
  <c r="B213" i="19"/>
  <c r="B212" i="19"/>
  <c r="B211" i="19"/>
  <c r="B210" i="19"/>
  <c r="B209" i="19"/>
  <c r="B208" i="19"/>
  <c r="B207" i="19"/>
  <c r="B206" i="19"/>
  <c r="B205" i="19"/>
  <c r="B204" i="19"/>
  <c r="B203" i="19"/>
  <c r="B202" i="19"/>
  <c r="B201" i="19"/>
  <c r="B200" i="19"/>
  <c r="B199" i="19"/>
  <c r="B198" i="19"/>
  <c r="B197" i="19"/>
  <c r="B196" i="19"/>
  <c r="B195" i="19"/>
  <c r="B194" i="19"/>
  <c r="B193" i="19"/>
  <c r="B192" i="19"/>
  <c r="B191" i="19"/>
  <c r="B190" i="19"/>
  <c r="B189" i="19"/>
  <c r="B188" i="19"/>
  <c r="B187" i="19"/>
  <c r="B186" i="19"/>
  <c r="B185" i="19"/>
  <c r="B184" i="19"/>
  <c r="B183" i="19"/>
  <c r="B182" i="19"/>
  <c r="B181" i="19"/>
  <c r="B180" i="19"/>
  <c r="B179" i="19"/>
  <c r="B178" i="19"/>
  <c r="B177" i="19"/>
  <c r="B176" i="19"/>
  <c r="B175" i="19"/>
  <c r="B174" i="19"/>
  <c r="B173" i="19"/>
  <c r="B172" i="19"/>
  <c r="B171" i="19"/>
  <c r="B170" i="19"/>
  <c r="B169" i="19"/>
  <c r="B168" i="19"/>
  <c r="B167" i="19"/>
  <c r="B166" i="19"/>
  <c r="B165" i="19"/>
  <c r="B164" i="19"/>
  <c r="B163" i="19"/>
  <c r="B162" i="19"/>
  <c r="B161" i="19"/>
  <c r="B160" i="19"/>
  <c r="B159" i="19"/>
  <c r="B158" i="19"/>
  <c r="B157" i="19"/>
  <c r="B156" i="19"/>
  <c r="B155" i="19"/>
  <c r="B154" i="19"/>
  <c r="B153" i="19"/>
  <c r="B152" i="19"/>
  <c r="B151" i="19"/>
  <c r="B150" i="19"/>
  <c r="B149" i="19"/>
  <c r="B148" i="19"/>
  <c r="B147" i="19"/>
  <c r="B146" i="19"/>
  <c r="B145" i="19"/>
  <c r="B144" i="19"/>
  <c r="B143" i="19"/>
  <c r="B142" i="19"/>
  <c r="B141" i="19"/>
  <c r="B140" i="19"/>
  <c r="B139" i="19"/>
  <c r="B138" i="19"/>
  <c r="B137" i="19"/>
  <c r="B136" i="19"/>
  <c r="B135" i="19"/>
  <c r="B134" i="19"/>
  <c r="B133" i="19"/>
  <c r="B132" i="19"/>
  <c r="B131" i="19"/>
  <c r="B130" i="19"/>
  <c r="B129" i="19"/>
  <c r="B128" i="19"/>
  <c r="B127" i="19"/>
  <c r="B126" i="19"/>
  <c r="B125" i="19"/>
  <c r="B124" i="19"/>
  <c r="B123" i="19"/>
  <c r="B122" i="19"/>
  <c r="B121" i="19"/>
  <c r="B120" i="19"/>
  <c r="B119" i="19"/>
  <c r="B118" i="19"/>
  <c r="B117" i="19"/>
  <c r="B116" i="19"/>
  <c r="B115" i="19"/>
  <c r="B114" i="19"/>
  <c r="B113" i="19"/>
  <c r="B112" i="19"/>
  <c r="B111" i="19"/>
  <c r="B110" i="19"/>
  <c r="B109" i="19"/>
  <c r="B108" i="19"/>
  <c r="B107" i="19"/>
  <c r="B106" i="19"/>
  <c r="B105" i="19"/>
  <c r="B104" i="19"/>
  <c r="B103" i="19"/>
  <c r="B102" i="19"/>
  <c r="B101" i="19"/>
  <c r="B100" i="19"/>
  <c r="B99" i="19"/>
  <c r="B98" i="19"/>
  <c r="B97" i="19"/>
  <c r="B96" i="19"/>
  <c r="B95" i="19"/>
  <c r="B94" i="19"/>
  <c r="B93" i="19"/>
  <c r="B92" i="19"/>
  <c r="B91" i="19"/>
  <c r="B90" i="19"/>
  <c r="B89" i="19"/>
  <c r="B88" i="19"/>
  <c r="B87" i="19"/>
  <c r="B86" i="19"/>
  <c r="B85" i="19"/>
  <c r="B84" i="19"/>
  <c r="B83" i="19"/>
  <c r="B82" i="19"/>
  <c r="B81" i="19"/>
  <c r="B80" i="19"/>
  <c r="B79" i="19"/>
  <c r="B78" i="19"/>
  <c r="B77" i="19"/>
  <c r="B76" i="19"/>
  <c r="B75" i="19"/>
  <c r="B74" i="19"/>
  <c r="B73" i="19"/>
  <c r="B72" i="19"/>
  <c r="B71" i="19"/>
  <c r="B70" i="19"/>
  <c r="B69" i="19"/>
  <c r="B68" i="19"/>
  <c r="B67" i="19"/>
  <c r="B66" i="19"/>
  <c r="B65" i="19"/>
  <c r="B64" i="19"/>
  <c r="B63" i="19"/>
  <c r="B62" i="19"/>
  <c r="B61" i="19"/>
  <c r="B60" i="19"/>
  <c r="B59" i="19"/>
  <c r="B58" i="19"/>
  <c r="B57" i="19"/>
  <c r="B56" i="19"/>
  <c r="B55" i="19"/>
  <c r="B54" i="19"/>
  <c r="B53" i="19"/>
  <c r="B52" i="19"/>
  <c r="B51" i="19"/>
  <c r="B50" i="19"/>
  <c r="B49" i="19"/>
  <c r="B48" i="19"/>
  <c r="B47" i="19"/>
  <c r="B46" i="19"/>
  <c r="B45" i="19"/>
  <c r="B44" i="19"/>
  <c r="B43" i="19"/>
  <c r="B42" i="19"/>
  <c r="B41" i="19"/>
  <c r="B40" i="19"/>
  <c r="B39" i="19"/>
  <c r="B38" i="19"/>
  <c r="B37" i="19"/>
  <c r="B36" i="19"/>
  <c r="B35" i="19"/>
  <c r="B34" i="19"/>
  <c r="B33" i="19"/>
  <c r="B32" i="19"/>
  <c r="B31" i="19"/>
  <c r="B30" i="19"/>
  <c r="B29" i="19"/>
  <c r="B28" i="19"/>
  <c r="B27" i="19"/>
  <c r="B26" i="19"/>
  <c r="B25" i="19"/>
  <c r="B24" i="19"/>
  <c r="B23" i="19"/>
  <c r="B22" i="19"/>
  <c r="B21" i="19"/>
  <c r="B20" i="19"/>
  <c r="B19" i="19"/>
  <c r="B18" i="19"/>
  <c r="B17" i="19"/>
  <c r="B16" i="19"/>
  <c r="B15" i="19"/>
  <c r="B14" i="19"/>
  <c r="B13" i="19"/>
  <c r="B12" i="19"/>
  <c r="B11" i="19"/>
  <c r="B10" i="19"/>
  <c r="B9" i="19"/>
  <c r="B8" i="19"/>
  <c r="B7" i="19"/>
  <c r="B6" i="19"/>
  <c r="B5" i="19"/>
  <c r="B4" i="19"/>
  <c r="B3" i="19"/>
  <c r="B2" i="19"/>
  <c r="B1" i="19"/>
  <c r="B8" i="18"/>
  <c r="C23" i="17"/>
  <c r="D22" i="17"/>
  <c r="C22" i="17"/>
  <c r="C21" i="17"/>
  <c r="C20" i="17"/>
  <c r="C19" i="17"/>
  <c r="C18" i="17"/>
  <c r="C17" i="17"/>
  <c r="C16" i="17"/>
  <c r="C15" i="17"/>
  <c r="C14" i="17"/>
  <c r="C13" i="17"/>
  <c r="B9" i="18" s="1"/>
  <c r="C12" i="17"/>
  <c r="C11" i="17"/>
  <c r="B5" i="18" s="1"/>
  <c r="C10" i="17"/>
  <c r="B7" i="18" s="1"/>
  <c r="C9" i="17"/>
  <c r="C8" i="17"/>
  <c r="C7" i="17"/>
  <c r="C6" i="17"/>
  <c r="C5" i="17"/>
  <c r="C4" i="17"/>
  <c r="C3" i="17"/>
  <c r="C2" i="17"/>
  <c r="B4" i="18" s="1"/>
  <c r="G15" i="14"/>
  <c r="F15" i="14"/>
  <c r="F12" i="14"/>
  <c r="F11" i="14"/>
  <c r="H4" i="14"/>
  <c r="F56" i="13"/>
  <c r="F54" i="13"/>
  <c r="F52" i="13"/>
  <c r="F51" i="13"/>
  <c r="F50" i="13"/>
  <c r="F47" i="13"/>
  <c r="F46" i="13"/>
  <c r="F45" i="13"/>
  <c r="F42" i="13"/>
  <c r="F41" i="13"/>
  <c r="F40" i="13"/>
  <c r="F37" i="13"/>
  <c r="F36" i="13"/>
  <c r="F35" i="13"/>
  <c r="F32" i="13"/>
  <c r="F31" i="13"/>
  <c r="F30" i="13"/>
  <c r="F27" i="13"/>
  <c r="F26" i="13"/>
  <c r="F25" i="13"/>
  <c r="H13" i="13"/>
  <c r="G13" i="13"/>
  <c r="F10" i="13"/>
  <c r="H9" i="13"/>
  <c r="F9" i="13"/>
  <c r="F8" i="13"/>
  <c r="F7" i="13"/>
  <c r="F6" i="13"/>
  <c r="H5" i="13"/>
  <c r="F3" i="13"/>
  <c r="G2" i="13"/>
  <c r="B13" i="11"/>
  <c r="B4" i="11"/>
  <c r="E13" i="10"/>
  <c r="E9" i="10"/>
  <c r="E5" i="10"/>
  <c r="C131" i="9"/>
  <c r="C130" i="9"/>
  <c r="C129" i="9"/>
  <c r="C128" i="9"/>
  <c r="C127" i="9"/>
  <c r="C126" i="9"/>
  <c r="C125" i="9"/>
  <c r="C124" i="9"/>
  <c r="C123" i="9"/>
  <c r="C122" i="9"/>
  <c r="C121" i="9"/>
  <c r="C120" i="9"/>
  <c r="C119" i="9"/>
  <c r="C118" i="9"/>
  <c r="D117" i="9"/>
  <c r="C117" i="9"/>
  <c r="C116" i="9"/>
  <c r="D115" i="9"/>
  <c r="C115" i="9"/>
  <c r="C114" i="9"/>
  <c r="C113" i="9"/>
  <c r="C112" i="9"/>
  <c r="C111" i="9"/>
  <c r="C110" i="9"/>
  <c r="C109" i="9"/>
  <c r="C108" i="9"/>
  <c r="C107" i="9"/>
  <c r="I16" i="8"/>
  <c r="H16" i="8"/>
  <c r="G16" i="8"/>
  <c r="C16" i="8"/>
  <c r="D39" i="7"/>
  <c r="D37" i="7"/>
  <c r="D34" i="7"/>
  <c r="D33" i="7"/>
  <c r="D31" i="7"/>
  <c r="D21" i="7"/>
  <c r="D10" i="7"/>
  <c r="D9" i="7"/>
  <c r="D11" i="4"/>
  <c r="G11" i="4" s="1"/>
  <c r="D10" i="4"/>
  <c r="G10" i="4" s="1"/>
  <c r="B60" i="2"/>
  <c r="B59" i="2"/>
  <c r="B58" i="2"/>
  <c r="B57" i="2"/>
  <c r="B56" i="2"/>
  <c r="B55" i="2"/>
  <c r="B54" i="2"/>
  <c r="B53" i="2"/>
  <c r="B52" i="2"/>
  <c r="B51" i="2"/>
  <c r="B50" i="2"/>
  <c r="B49" i="2"/>
  <c r="B48" i="2"/>
  <c r="B47" i="2"/>
  <c r="B46" i="2"/>
  <c r="B45" i="2"/>
  <c r="B44" i="2"/>
  <c r="B43" i="2"/>
  <c r="B42" i="2"/>
  <c r="B41" i="2"/>
  <c r="B40" i="2"/>
  <c r="B39" i="2"/>
  <c r="B38" i="2"/>
  <c r="D3" i="23" s="1"/>
  <c r="B37" i="2"/>
  <c r="H16" i="14" s="1"/>
  <c r="B36" i="2"/>
  <c r="A3" i="6" s="1"/>
  <c r="B33" i="2"/>
  <c r="B32" i="2"/>
  <c r="B31" i="2"/>
  <c r="B30" i="2"/>
  <c r="B29" i="2"/>
  <c r="B28" i="2"/>
  <c r="B27" i="2"/>
  <c r="B26" i="2"/>
  <c r="B25" i="2"/>
  <c r="B24" i="2"/>
  <c r="B23" i="2"/>
  <c r="B22" i="2"/>
  <c r="A3" i="22" s="1"/>
  <c r="J51" i="1"/>
  <c r="B51" i="1"/>
  <c r="J50" i="1"/>
  <c r="B50" i="1"/>
  <c r="J49" i="1"/>
  <c r="B49" i="1"/>
  <c r="J48" i="1"/>
  <c r="B48" i="1"/>
  <c r="J47" i="1"/>
  <c r="B47" i="1"/>
  <c r="J46" i="1"/>
  <c r="B46" i="1"/>
  <c r="J45" i="1"/>
  <c r="B45" i="1"/>
  <c r="J44" i="1"/>
  <c r="B44" i="1"/>
  <c r="J43" i="1"/>
  <c r="B43" i="1"/>
  <c r="J42" i="1"/>
  <c r="B42" i="1"/>
  <c r="J41" i="1"/>
  <c r="B41" i="1"/>
  <c r="J40" i="1"/>
  <c r="B40" i="1"/>
  <c r="J39" i="1"/>
  <c r="B39" i="1"/>
  <c r="J38" i="1"/>
  <c r="B38" i="1"/>
  <c r="J37" i="1"/>
  <c r="B37" i="1"/>
  <c r="J36" i="1"/>
  <c r="B36" i="1"/>
  <c r="J35" i="1"/>
  <c r="B35" i="1"/>
  <c r="J34" i="1"/>
  <c r="B34" i="1"/>
  <c r="J33" i="1"/>
  <c r="B33" i="1"/>
  <c r="J32" i="1"/>
  <c r="B32" i="1"/>
  <c r="J31" i="1"/>
  <c r="B31" i="1"/>
  <c r="J30" i="1"/>
  <c r="B30" i="1"/>
  <c r="K29" i="1"/>
  <c r="J29" i="1"/>
  <c r="B29" i="1"/>
  <c r="B28" i="1"/>
  <c r="D12" i="23" s="1"/>
  <c r="B27" i="1"/>
  <c r="D13" i="23" s="1"/>
  <c r="B26" i="1"/>
  <c r="D8" i="23" s="1"/>
  <c r="B25" i="1"/>
  <c r="D9" i="23" s="1"/>
  <c r="J24" i="1"/>
  <c r="B20" i="11" s="1"/>
  <c r="B24" i="1"/>
  <c r="B23" i="1"/>
  <c r="D10" i="23" s="1"/>
  <c r="J22" i="1"/>
  <c r="B22" i="1"/>
  <c r="B18" i="11" s="1"/>
  <c r="J21" i="1"/>
  <c r="B21" i="1"/>
  <c r="D129" i="9" s="1"/>
  <c r="J20" i="1"/>
  <c r="B20" i="1"/>
  <c r="D28" i="23" s="1"/>
  <c r="B19" i="1"/>
  <c r="E12" i="10" s="1"/>
  <c r="B18" i="1"/>
  <c r="A15" i="6" s="1"/>
  <c r="J17" i="1"/>
  <c r="B16" i="11" s="1"/>
  <c r="B17" i="1"/>
  <c r="H49" i="13" s="1"/>
  <c r="J16" i="1"/>
  <c r="B16" i="1"/>
  <c r="G43" i="13" s="1"/>
  <c r="J15" i="1"/>
  <c r="B15" i="1"/>
  <c r="D4" i="23" s="1"/>
  <c r="J14" i="1"/>
  <c r="B14" i="1"/>
  <c r="H14" i="13" s="1"/>
  <c r="J13" i="1"/>
  <c r="B12" i="11" s="1"/>
  <c r="B13" i="1"/>
  <c r="J12" i="1"/>
  <c r="B12" i="1"/>
  <c r="D17" i="17" s="1"/>
  <c r="J11" i="1"/>
  <c r="B11" i="1"/>
  <c r="J10" i="1"/>
  <c r="B10" i="1"/>
  <c r="E4" i="16" s="1"/>
  <c r="J9" i="1"/>
  <c r="B8" i="11" s="1"/>
  <c r="B9" i="1"/>
  <c r="C16" i="20" s="1"/>
  <c r="J8" i="1"/>
  <c r="B8" i="1"/>
  <c r="C7" i="20" s="1"/>
  <c r="J7" i="1"/>
  <c r="B7" i="1"/>
  <c r="D12" i="7" s="1"/>
  <c r="J6" i="1"/>
  <c r="B6" i="1"/>
  <c r="G11" i="13" s="1"/>
  <c r="J5" i="1"/>
  <c r="B5" i="1"/>
  <c r="J4" i="1"/>
  <c r="B4" i="1"/>
  <c r="D107" i="9" s="1"/>
  <c r="B3" i="1"/>
  <c r="B2" i="1"/>
  <c r="E8" i="18" s="1"/>
  <c r="A8" i="6" l="1"/>
  <c r="D46" i="7"/>
  <c r="D3" i="9"/>
  <c r="D19" i="9"/>
  <c r="D35" i="9"/>
  <c r="D51" i="9"/>
  <c r="D67" i="9"/>
  <c r="D83" i="9"/>
  <c r="D99" i="9"/>
  <c r="D111" i="9"/>
  <c r="D123" i="9"/>
  <c r="C4" i="12"/>
  <c r="C20" i="12"/>
  <c r="C36" i="12"/>
  <c r="D29" i="7"/>
  <c r="D47" i="7"/>
  <c r="D7" i="9"/>
  <c r="D23" i="9"/>
  <c r="D39" i="9"/>
  <c r="D55" i="9"/>
  <c r="D71" i="9"/>
  <c r="D87" i="9"/>
  <c r="D103" i="9"/>
  <c r="D109" i="9"/>
  <c r="D112" i="9"/>
  <c r="C8" i="12"/>
  <c r="C24" i="12"/>
  <c r="C40" i="12"/>
  <c r="A6" i="6"/>
  <c r="D18" i="7"/>
  <c r="D49" i="7"/>
  <c r="D11" i="9"/>
  <c r="D27" i="9"/>
  <c r="D43" i="9"/>
  <c r="D59" i="9"/>
  <c r="D75" i="9"/>
  <c r="D91" i="9"/>
  <c r="D110" i="9"/>
  <c r="D127" i="9"/>
  <c r="C12" i="12"/>
  <c r="C28" i="12"/>
  <c r="C44" i="12"/>
  <c r="D19" i="7"/>
  <c r="D41" i="7"/>
  <c r="D50" i="7"/>
  <c r="D15" i="9"/>
  <c r="D31" i="9"/>
  <c r="D47" i="9"/>
  <c r="D63" i="9"/>
  <c r="D79" i="9"/>
  <c r="D95" i="9"/>
  <c r="D113" i="9"/>
  <c r="D125" i="9"/>
  <c r="C16" i="12"/>
  <c r="C32" i="12"/>
  <c r="C48" i="12"/>
  <c r="A7" i="6"/>
  <c r="H6" i="14"/>
  <c r="H2" i="14"/>
  <c r="H18" i="14"/>
  <c r="B6" i="18"/>
  <c r="B10" i="11"/>
  <c r="H3" i="14"/>
  <c r="C32" i="20"/>
  <c r="C28" i="20"/>
  <c r="C24" i="20"/>
  <c r="C20" i="20"/>
  <c r="C31" i="20"/>
  <c r="C27" i="20"/>
  <c r="C23" i="20"/>
  <c r="C30" i="20"/>
  <c r="C26" i="20"/>
  <c r="C22" i="20"/>
  <c r="E26" i="1"/>
  <c r="D14" i="23"/>
  <c r="C49" i="20"/>
  <c r="C45" i="20"/>
  <c r="C41" i="20"/>
  <c r="C37" i="20"/>
  <c r="C48" i="20"/>
  <c r="C44" i="20"/>
  <c r="C40" i="20"/>
  <c r="C36" i="20"/>
  <c r="C51" i="20"/>
  <c r="C47" i="20"/>
  <c r="C43" i="20"/>
  <c r="C39" i="20"/>
  <c r="C35" i="20"/>
  <c r="A18" i="29"/>
  <c r="A14" i="29"/>
  <c r="A10" i="29"/>
  <c r="A6" i="29"/>
  <c r="A3" i="29"/>
  <c r="A17" i="29"/>
  <c r="A13" i="29"/>
  <c r="A9" i="29"/>
  <c r="A5" i="29"/>
  <c r="A16" i="29"/>
  <c r="A12" i="29"/>
  <c r="A8" i="29"/>
  <c r="A4" i="29"/>
  <c r="A2" i="29"/>
  <c r="A19" i="29"/>
  <c r="A15" i="29"/>
  <c r="A11" i="29"/>
  <c r="A7" i="29"/>
  <c r="C5" i="4"/>
  <c r="D5" i="4" s="1"/>
  <c r="G5" i="4" s="1"/>
  <c r="C9" i="4"/>
  <c r="D9" i="4" s="1"/>
  <c r="G9" i="4" s="1"/>
  <c r="A5" i="6"/>
  <c r="A9" i="6"/>
  <c r="A13" i="6"/>
  <c r="D2" i="7"/>
  <c r="D6" i="7"/>
  <c r="D14" i="7"/>
  <c r="D22" i="7"/>
  <c r="D26" i="7"/>
  <c r="D30" i="7"/>
  <c r="D38" i="7"/>
  <c r="D42" i="7"/>
  <c r="D4" i="9"/>
  <c r="D8" i="9"/>
  <c r="D12" i="9"/>
  <c r="D16" i="9"/>
  <c r="D20" i="9"/>
  <c r="D24" i="9"/>
  <c r="D28" i="9"/>
  <c r="D32" i="9"/>
  <c r="D36" i="9"/>
  <c r="D40" i="9"/>
  <c r="D44" i="9"/>
  <c r="D48" i="9"/>
  <c r="D52" i="9"/>
  <c r="D56" i="9"/>
  <c r="D60" i="9"/>
  <c r="D64" i="9"/>
  <c r="D68" i="9"/>
  <c r="D72" i="9"/>
  <c r="D76" i="9"/>
  <c r="D80" i="9"/>
  <c r="D84" i="9"/>
  <c r="D88" i="9"/>
  <c r="D92" i="9"/>
  <c r="D96" i="9"/>
  <c r="D100" i="9"/>
  <c r="D104" i="9"/>
  <c r="E2" i="10"/>
  <c r="E6" i="10"/>
  <c r="E10" i="10"/>
  <c r="E14" i="10"/>
  <c r="B5" i="11"/>
  <c r="B9" i="11"/>
  <c r="B17" i="11"/>
  <c r="B21" i="11"/>
  <c r="C5" i="12"/>
  <c r="C9" i="12"/>
  <c r="C13" i="12"/>
  <c r="C17" i="12"/>
  <c r="C21" i="12"/>
  <c r="C25" i="12"/>
  <c r="C29" i="12"/>
  <c r="C33" i="12"/>
  <c r="C37" i="12"/>
  <c r="C41" i="12"/>
  <c r="C45" i="12"/>
  <c r="C49" i="12"/>
  <c r="H2" i="13"/>
  <c r="G4" i="13"/>
  <c r="G7" i="13"/>
  <c r="H8" i="13"/>
  <c r="H11" i="13"/>
  <c r="H15" i="13"/>
  <c r="H17" i="13"/>
  <c r="H19" i="13"/>
  <c r="H21" i="13"/>
  <c r="H23" i="13"/>
  <c r="G25" i="13"/>
  <c r="H26" i="13"/>
  <c r="G28" i="13"/>
  <c r="G31" i="13"/>
  <c r="H32" i="13"/>
  <c r="H34" i="13"/>
  <c r="G37" i="13"/>
  <c r="G39" i="13"/>
  <c r="H40" i="13"/>
  <c r="H43" i="13"/>
  <c r="G45" i="13"/>
  <c r="H46" i="13"/>
  <c r="G48" i="13"/>
  <c r="G51" i="13"/>
  <c r="H52" i="13"/>
  <c r="G54" i="13"/>
  <c r="H57" i="13"/>
  <c r="G12" i="14"/>
  <c r="C17" i="15"/>
  <c r="D2" i="17"/>
  <c r="D4" i="17"/>
  <c r="D6" i="17"/>
  <c r="D8" i="17"/>
  <c r="D10" i="17"/>
  <c r="D12" i="17"/>
  <c r="D14" i="17"/>
  <c r="D16" i="17"/>
  <c r="D18" i="17"/>
  <c r="D20" i="17"/>
  <c r="E2" i="18"/>
  <c r="E4" i="18"/>
  <c r="E6" i="18"/>
  <c r="C33" i="20"/>
  <c r="C50" i="20"/>
  <c r="D15" i="23"/>
  <c r="A12" i="6"/>
  <c r="D5" i="7"/>
  <c r="D13" i="7"/>
  <c r="D17" i="7"/>
  <c r="D25" i="7"/>
  <c r="D119" i="9"/>
  <c r="D131" i="9"/>
  <c r="G8" i="13"/>
  <c r="D5" i="23"/>
  <c r="D26" i="23"/>
  <c r="C15" i="20"/>
  <c r="C11" i="20"/>
  <c r="C18" i="20"/>
  <c r="C14" i="20"/>
  <c r="C17" i="20"/>
  <c r="C13" i="20"/>
  <c r="D6" i="23"/>
  <c r="D27" i="23"/>
  <c r="I15" i="1"/>
  <c r="F26" i="1"/>
  <c r="C6" i="4" s="1"/>
  <c r="D6" i="4" s="1"/>
  <c r="G6" i="4" s="1"/>
  <c r="D29" i="1"/>
  <c r="C4" i="4"/>
  <c r="D4" i="4" s="1"/>
  <c r="G4" i="4" s="1"/>
  <c r="C8" i="4"/>
  <c r="D8" i="4" s="1"/>
  <c r="G8" i="4" s="1"/>
  <c r="A10" i="6"/>
  <c r="A14" i="6"/>
  <c r="D3" i="7"/>
  <c r="D7" i="7"/>
  <c r="D11" i="7"/>
  <c r="D15" i="7"/>
  <c r="D23" i="7"/>
  <c r="D27" i="7"/>
  <c r="D35" i="7"/>
  <c r="D43" i="7"/>
  <c r="D5" i="9"/>
  <c r="D9" i="9"/>
  <c r="D13" i="9"/>
  <c r="D17" i="9"/>
  <c r="D21" i="9"/>
  <c r="D25" i="9"/>
  <c r="D29" i="9"/>
  <c r="D33" i="9"/>
  <c r="D37" i="9"/>
  <c r="D41" i="9"/>
  <c r="D45" i="9"/>
  <c r="D49" i="9"/>
  <c r="D53" i="9"/>
  <c r="D57" i="9"/>
  <c r="D61" i="9"/>
  <c r="D65" i="9"/>
  <c r="D69" i="9"/>
  <c r="D73" i="9"/>
  <c r="D77" i="9"/>
  <c r="D81" i="9"/>
  <c r="D85" i="9"/>
  <c r="D89" i="9"/>
  <c r="D93" i="9"/>
  <c r="D97" i="9"/>
  <c r="D101" i="9"/>
  <c r="D105" i="9"/>
  <c r="D108" i="9"/>
  <c r="D114" i="9"/>
  <c r="D116" i="9"/>
  <c r="D118" i="9"/>
  <c r="D120" i="9"/>
  <c r="D122" i="9"/>
  <c r="D124" i="9"/>
  <c r="D126" i="9"/>
  <c r="D128" i="9"/>
  <c r="D130" i="9"/>
  <c r="E3" i="10"/>
  <c r="E7" i="10"/>
  <c r="E11" i="10"/>
  <c r="B2" i="11"/>
  <c r="B6" i="11"/>
  <c r="B14" i="11"/>
  <c r="C2" i="12"/>
  <c r="C6" i="12"/>
  <c r="C10" i="12"/>
  <c r="C14" i="12"/>
  <c r="C18" i="12"/>
  <c r="C22" i="12"/>
  <c r="C26" i="12"/>
  <c r="C30" i="12"/>
  <c r="C34" i="12"/>
  <c r="C38" i="12"/>
  <c r="C42" i="12"/>
  <c r="C46" i="12"/>
  <c r="C50" i="12"/>
  <c r="H4" i="13"/>
  <c r="G6" i="13"/>
  <c r="H7" i="13"/>
  <c r="G10" i="13"/>
  <c r="G12" i="13"/>
  <c r="G14" i="13"/>
  <c r="G16" i="13"/>
  <c r="G18" i="13"/>
  <c r="G20" i="13"/>
  <c r="G22" i="13"/>
  <c r="G24" i="13"/>
  <c r="H25" i="13"/>
  <c r="H28" i="13"/>
  <c r="G30" i="13"/>
  <c r="H31" i="13"/>
  <c r="G33" i="13"/>
  <c r="G36" i="13"/>
  <c r="H37" i="13"/>
  <c r="H39" i="13"/>
  <c r="G42" i="13"/>
  <c r="G44" i="13"/>
  <c r="H45" i="13"/>
  <c r="H48" i="13"/>
  <c r="G50" i="13"/>
  <c r="H51" i="13"/>
  <c r="G53" i="13"/>
  <c r="H54" i="13"/>
  <c r="G56" i="13"/>
  <c r="G58" i="13"/>
  <c r="H8" i="14"/>
  <c r="G11" i="14"/>
  <c r="H12" i="14"/>
  <c r="H15" i="14"/>
  <c r="C4" i="16"/>
  <c r="B3" i="18"/>
  <c r="C3" i="20"/>
  <c r="C21" i="20"/>
  <c r="C38" i="20"/>
  <c r="D29" i="23"/>
  <c r="A304" i="33"/>
  <c r="A300" i="33"/>
  <c r="A296" i="33"/>
  <c r="A292" i="33"/>
  <c r="A288" i="33"/>
  <c r="A284" i="33"/>
  <c r="A303" i="33"/>
  <c r="A299" i="33"/>
  <c r="A295" i="33"/>
  <c r="A291" i="33"/>
  <c r="A287" i="33"/>
  <c r="A283" i="33"/>
  <c r="A279" i="33"/>
  <c r="A275" i="33"/>
  <c r="A271" i="33"/>
  <c r="A267" i="33"/>
  <c r="A263" i="33"/>
  <c r="A259" i="33"/>
  <c r="A255" i="33"/>
  <c r="A251" i="33"/>
  <c r="A247" i="33"/>
  <c r="A243" i="33"/>
  <c r="A239" i="33"/>
  <c r="A235" i="33"/>
  <c r="A231" i="33"/>
  <c r="A227" i="33"/>
  <c r="A223" i="33"/>
  <c r="A219" i="33"/>
  <c r="A215" i="33"/>
  <c r="A211" i="33"/>
  <c r="A207" i="33"/>
  <c r="A203" i="33"/>
  <c r="A199" i="33"/>
  <c r="A195" i="33"/>
  <c r="A191" i="33"/>
  <c r="A187" i="33"/>
  <c r="A183" i="33"/>
  <c r="A179" i="33"/>
  <c r="A175" i="33"/>
  <c r="A171" i="33"/>
  <c r="A167" i="33"/>
  <c r="A163" i="33"/>
  <c r="A159" i="33"/>
  <c r="A155" i="33"/>
  <c r="A151" i="33"/>
  <c r="A147" i="33"/>
  <c r="A143" i="33"/>
  <c r="A139" i="33"/>
  <c r="A135" i="33"/>
  <c r="A131" i="33"/>
  <c r="A127" i="33"/>
  <c r="A123" i="33"/>
  <c r="A119" i="33"/>
  <c r="A115" i="33"/>
  <c r="A111" i="33"/>
  <c r="A107" i="33"/>
  <c r="A103" i="33"/>
  <c r="A99" i="33"/>
  <c r="A95" i="33"/>
  <c r="A91" i="33"/>
  <c r="A87" i="33"/>
  <c r="A83" i="33"/>
  <c r="A79" i="33"/>
  <c r="A75" i="33"/>
  <c r="A71" i="33"/>
  <c r="A67" i="33"/>
  <c r="A63" i="33"/>
  <c r="A59" i="33"/>
  <c r="A55" i="33"/>
  <c r="A51" i="33"/>
  <c r="A47" i="33"/>
  <c r="A43" i="33"/>
  <c r="A39" i="33"/>
  <c r="A35" i="33"/>
  <c r="A31" i="33"/>
  <c r="A27" i="33"/>
  <c r="A23" i="33"/>
  <c r="A19" i="33"/>
  <c r="A15" i="33"/>
  <c r="A11" i="33"/>
  <c r="A7" i="33"/>
  <c r="A3" i="33"/>
  <c r="A8368" i="32"/>
  <c r="A8364" i="32"/>
  <c r="A8360" i="32"/>
  <c r="A8356" i="32"/>
  <c r="A8352" i="32"/>
  <c r="A302" i="33"/>
  <c r="A298" i="33"/>
  <c r="A294" i="33"/>
  <c r="A290" i="33"/>
  <c r="A286" i="33"/>
  <c r="A282" i="33"/>
  <c r="A278" i="33"/>
  <c r="A274" i="33"/>
  <c r="A270" i="33"/>
  <c r="A266" i="33"/>
  <c r="A262" i="33"/>
  <c r="A258" i="33"/>
  <c r="A254" i="33"/>
  <c r="A250" i="33"/>
  <c r="A246" i="33"/>
  <c r="A242" i="33"/>
  <c r="A238" i="33"/>
  <c r="A234" i="33"/>
  <c r="A230" i="33"/>
  <c r="A226" i="33"/>
  <c r="A222" i="33"/>
  <c r="A218" i="33"/>
  <c r="A214" i="33"/>
  <c r="A210" i="33"/>
  <c r="A206" i="33"/>
  <c r="A202" i="33"/>
  <c r="A198" i="33"/>
  <c r="A194" i="33"/>
  <c r="A190" i="33"/>
  <c r="A186" i="33"/>
  <c r="A182" i="33"/>
  <c r="A178" i="33"/>
  <c r="A174" i="33"/>
  <c r="A170" i="33"/>
  <c r="A166" i="33"/>
  <c r="A162" i="33"/>
  <c r="A158" i="33"/>
  <c r="A154" i="33"/>
  <c r="A150" i="33"/>
  <c r="A146" i="33"/>
  <c r="A142" i="33"/>
  <c r="A138" i="33"/>
  <c r="A134" i="33"/>
  <c r="A130" i="33"/>
  <c r="A126" i="33"/>
  <c r="A122" i="33"/>
  <c r="A118" i="33"/>
  <c r="A114" i="33"/>
  <c r="A110" i="33"/>
  <c r="A106" i="33"/>
  <c r="A102" i="33"/>
  <c r="A98" i="33"/>
  <c r="A94" i="33"/>
  <c r="A90" i="33"/>
  <c r="A86" i="33"/>
  <c r="A82" i="33"/>
  <c r="A78" i="33"/>
  <c r="A74" i="33"/>
  <c r="A70" i="33"/>
  <c r="A66" i="33"/>
  <c r="A62" i="33"/>
  <c r="A58" i="33"/>
  <c r="A54" i="33"/>
  <c r="A50" i="33"/>
  <c r="A46" i="33"/>
  <c r="A42" i="33"/>
  <c r="A38" i="33"/>
  <c r="A34" i="33"/>
  <c r="A30" i="33"/>
  <c r="A26" i="33"/>
  <c r="A22" i="33"/>
  <c r="A18" i="33"/>
  <c r="A14" i="33"/>
  <c r="A10" i="33"/>
  <c r="A6" i="33"/>
  <c r="A2" i="33"/>
  <c r="A8367" i="32"/>
  <c r="A8363" i="32"/>
  <c r="A8359" i="32"/>
  <c r="A8355" i="32"/>
  <c r="A8351" i="32"/>
  <c r="A8347" i="32"/>
  <c r="A8343" i="32"/>
  <c r="A8339" i="32"/>
  <c r="A8335" i="32"/>
  <c r="A301" i="33"/>
  <c r="A285" i="33"/>
  <c r="A276" i="33"/>
  <c r="A268" i="33"/>
  <c r="A260" i="33"/>
  <c r="A252" i="33"/>
  <c r="A244" i="33"/>
  <c r="A236" i="33"/>
  <c r="A228" i="33"/>
  <c r="A220" i="33"/>
  <c r="A212" i="33"/>
  <c r="A204" i="33"/>
  <c r="A196" i="33"/>
  <c r="A188" i="33"/>
  <c r="A180" i="33"/>
  <c r="A172" i="33"/>
  <c r="A164" i="33"/>
  <c r="A156" i="33"/>
  <c r="A148" i="33"/>
  <c r="A140" i="33"/>
  <c r="A132" i="33"/>
  <c r="A124" i="33"/>
  <c r="A116" i="33"/>
  <c r="A108" i="33"/>
  <c r="A100" i="33"/>
  <c r="A92" i="33"/>
  <c r="A84" i="33"/>
  <c r="A76" i="33"/>
  <c r="A68" i="33"/>
  <c r="A60" i="33"/>
  <c r="A52" i="33"/>
  <c r="A44" i="33"/>
  <c r="A36" i="33"/>
  <c r="A28" i="33"/>
  <c r="A20" i="33"/>
  <c r="A12" i="33"/>
  <c r="A4" i="33"/>
  <c r="A8365" i="32"/>
  <c r="A8357" i="32"/>
  <c r="A8349" i="32"/>
  <c r="A8344" i="32"/>
  <c r="A8338" i="32"/>
  <c r="A8333" i="32"/>
  <c r="A8329" i="32"/>
  <c r="A8325" i="32"/>
  <c r="A8321" i="32"/>
  <c r="A8317" i="32"/>
  <c r="A8313" i="32"/>
  <c r="A8309" i="32"/>
  <c r="A8305" i="32"/>
  <c r="A8301" i="32"/>
  <c r="A8297" i="32"/>
  <c r="A8293" i="32"/>
  <c r="A8289" i="32"/>
  <c r="A8285" i="32"/>
  <c r="A8281" i="32"/>
  <c r="A8277" i="32"/>
  <c r="A8273" i="32"/>
  <c r="A8269" i="32"/>
  <c r="A8265" i="32"/>
  <c r="A8261" i="32"/>
  <c r="A8257" i="32"/>
  <c r="A8253" i="32"/>
  <c r="A8249" i="32"/>
  <c r="A8245" i="32"/>
  <c r="A8241" i="32"/>
  <c r="A8237" i="32"/>
  <c r="A8233" i="32"/>
  <c r="A8229" i="32"/>
  <c r="A8225" i="32"/>
  <c r="A8221" i="32"/>
  <c r="A8217" i="32"/>
  <c r="A8213" i="32"/>
  <c r="A8209" i="32"/>
  <c r="A8205" i="32"/>
  <c r="A8201" i="32"/>
  <c r="A8197" i="32"/>
  <c r="A8193" i="32"/>
  <c r="A8189" i="32"/>
  <c r="A8185" i="32"/>
  <c r="A8181" i="32"/>
  <c r="A8177" i="32"/>
  <c r="A8173" i="32"/>
  <c r="A8169" i="32"/>
  <c r="A8165" i="32"/>
  <c r="A297" i="33"/>
  <c r="A281" i="33"/>
  <c r="A273" i="33"/>
  <c r="A265" i="33"/>
  <c r="A257" i="33"/>
  <c r="A249" i="33"/>
  <c r="A241" i="33"/>
  <c r="A233" i="33"/>
  <c r="A225" i="33"/>
  <c r="A217" i="33"/>
  <c r="A209" i="33"/>
  <c r="A201" i="33"/>
  <c r="A193" i="33"/>
  <c r="A185" i="33"/>
  <c r="A177" i="33"/>
  <c r="A169" i="33"/>
  <c r="A161" i="33"/>
  <c r="A153" i="33"/>
  <c r="A145" i="33"/>
  <c r="A137" i="33"/>
  <c r="A129" i="33"/>
  <c r="A121" i="33"/>
  <c r="A113" i="33"/>
  <c r="A105" i="33"/>
  <c r="A97" i="33"/>
  <c r="A89" i="33"/>
  <c r="A81" i="33"/>
  <c r="A73" i="33"/>
  <c r="A65" i="33"/>
  <c r="A57" i="33"/>
  <c r="A49" i="33"/>
  <c r="A41" i="33"/>
  <c r="A33" i="33"/>
  <c r="A25" i="33"/>
  <c r="A17" i="33"/>
  <c r="A9" i="33"/>
  <c r="A8370" i="32"/>
  <c r="A8362" i="32"/>
  <c r="A8354" i="32"/>
  <c r="A8348" i="32"/>
  <c r="A8342" i="32"/>
  <c r="A8337" i="32"/>
  <c r="A8332" i="32"/>
  <c r="A8328" i="32"/>
  <c r="A8324" i="32"/>
  <c r="A8320" i="32"/>
  <c r="A8316" i="32"/>
  <c r="A8312" i="32"/>
  <c r="A8308" i="32"/>
  <c r="A8304" i="32"/>
  <c r="A8300" i="32"/>
  <c r="A8296" i="32"/>
  <c r="A8292" i="32"/>
  <c r="A8288" i="32"/>
  <c r="A8284" i="32"/>
  <c r="A8280" i="32"/>
  <c r="A8276" i="32"/>
  <c r="A8272" i="32"/>
  <c r="A8268" i="32"/>
  <c r="A8264" i="32"/>
  <c r="A8260" i="32"/>
  <c r="A8256" i="32"/>
  <c r="A8252" i="32"/>
  <c r="A8248" i="32"/>
  <c r="A8244" i="32"/>
  <c r="A8240" i="32"/>
  <c r="A8236" i="32"/>
  <c r="A8232" i="32"/>
  <c r="A8228" i="32"/>
  <c r="A8224" i="32"/>
  <c r="A8220" i="32"/>
  <c r="A8216" i="32"/>
  <c r="A8212" i="32"/>
  <c r="A8208" i="32"/>
  <c r="A8204" i="32"/>
  <c r="A8200" i="32"/>
  <c r="A8196" i="32"/>
  <c r="A8192" i="32"/>
  <c r="A8188" i="32"/>
  <c r="A8184" i="32"/>
  <c r="A8180" i="32"/>
  <c r="A8176" i="32"/>
  <c r="A8172" i="32"/>
  <c r="A8168" i="32"/>
  <c r="A293" i="33"/>
  <c r="A272" i="33"/>
  <c r="A256" i="33"/>
  <c r="A240" i="33"/>
  <c r="A224" i="33"/>
  <c r="A208" i="33"/>
  <c r="A192" i="33"/>
  <c r="A176" i="33"/>
  <c r="A160" i="33"/>
  <c r="A144" i="33"/>
  <c r="A128" i="33"/>
  <c r="A112" i="33"/>
  <c r="A96" i="33"/>
  <c r="A80" i="33"/>
  <c r="A64" i="33"/>
  <c r="A48" i="33"/>
  <c r="A32" i="33"/>
  <c r="A16" i="33"/>
  <c r="A8369" i="32"/>
  <c r="A8353" i="32"/>
  <c r="A8341" i="32"/>
  <c r="A8331" i="32"/>
  <c r="A8323" i="32"/>
  <c r="A8315" i="32"/>
  <c r="A8307" i="32"/>
  <c r="A8299" i="32"/>
  <c r="A8291" i="32"/>
  <c r="A8283" i="32"/>
  <c r="A8275" i="32"/>
  <c r="A8267" i="32"/>
  <c r="A8259" i="32"/>
  <c r="A8251" i="32"/>
  <c r="A8243" i="32"/>
  <c r="A8235" i="32"/>
  <c r="A8227" i="32"/>
  <c r="A8219" i="32"/>
  <c r="A8211" i="32"/>
  <c r="A8203" i="32"/>
  <c r="A8195" i="32"/>
  <c r="A8187" i="32"/>
  <c r="A8179" i="32"/>
  <c r="A8171" i="32"/>
  <c r="A8164" i="32"/>
  <c r="A8160" i="32"/>
  <c r="A8156" i="32"/>
  <c r="A8152" i="32"/>
  <c r="A8148" i="32"/>
  <c r="A8144" i="32"/>
  <c r="A8140" i="32"/>
  <c r="A8136" i="32"/>
  <c r="A8132" i="32"/>
  <c r="A8128" i="32"/>
  <c r="A8124" i="32"/>
  <c r="A8120" i="32"/>
  <c r="A8116" i="32"/>
  <c r="A8112" i="32"/>
  <c r="A8108" i="32"/>
  <c r="A8104" i="32"/>
  <c r="A8100" i="32"/>
  <c r="A8096" i="32"/>
  <c r="A8092" i="32"/>
  <c r="A8088" i="32"/>
  <c r="A8084" i="32"/>
  <c r="A8080" i="32"/>
  <c r="A8076" i="32"/>
  <c r="A8072" i="32"/>
  <c r="A8068" i="32"/>
  <c r="A8064" i="32"/>
  <c r="A8060" i="32"/>
  <c r="A8056" i="32"/>
  <c r="A8052" i="32"/>
  <c r="A289" i="33"/>
  <c r="A269" i="33"/>
  <c r="A253" i="33"/>
  <c r="A237" i="33"/>
  <c r="A221" i="33"/>
  <c r="A205" i="33"/>
  <c r="A189" i="33"/>
  <c r="A173" i="33"/>
  <c r="A157" i="33"/>
  <c r="A141" i="33"/>
  <c r="A125" i="33"/>
  <c r="A109" i="33"/>
  <c r="A93" i="33"/>
  <c r="A77" i="33"/>
  <c r="A61" i="33"/>
  <c r="A45" i="33"/>
  <c r="A29" i="33"/>
  <c r="A13" i="33"/>
  <c r="A8366" i="32"/>
  <c r="A8350" i="32"/>
  <c r="A8340" i="32"/>
  <c r="A8330" i="32"/>
  <c r="A8322" i="32"/>
  <c r="A8314" i="32"/>
  <c r="A8306" i="32"/>
  <c r="A8298" i="32"/>
  <c r="A8290" i="32"/>
  <c r="A8282" i="32"/>
  <c r="A8274" i="32"/>
  <c r="A8266" i="32"/>
  <c r="A8258" i="32"/>
  <c r="A8250" i="32"/>
  <c r="A8242" i="32"/>
  <c r="A8234" i="32"/>
  <c r="A8226" i="32"/>
  <c r="A8218" i="32"/>
  <c r="A8210" i="32"/>
  <c r="A8202" i="32"/>
  <c r="A8194" i="32"/>
  <c r="A8186" i="32"/>
  <c r="A8178" i="32"/>
  <c r="A8170" i="32"/>
  <c r="A8163" i="32"/>
  <c r="A8159" i="32"/>
  <c r="A8155" i="32"/>
  <c r="A8151" i="32"/>
  <c r="A8147" i="32"/>
  <c r="A8143" i="32"/>
  <c r="A8139" i="32"/>
  <c r="A8135" i="32"/>
  <c r="A8131" i="32"/>
  <c r="A8127" i="32"/>
  <c r="A8123" i="32"/>
  <c r="A8119" i="32"/>
  <c r="A8115" i="32"/>
  <c r="A8111" i="32"/>
  <c r="A8107" i="32"/>
  <c r="A8103" i="32"/>
  <c r="A8099" i="32"/>
  <c r="A8095" i="32"/>
  <c r="A8091" i="32"/>
  <c r="A8087" i="32"/>
  <c r="A8083" i="32"/>
  <c r="A8079" i="32"/>
  <c r="A8075" i="32"/>
  <c r="A8071" i="32"/>
  <c r="A8067" i="32"/>
  <c r="A8063" i="32"/>
  <c r="A8059" i="32"/>
  <c r="A8055" i="32"/>
  <c r="A8051" i="32"/>
  <c r="A8047" i="32"/>
  <c r="A8043" i="32"/>
  <c r="A8039" i="32"/>
  <c r="A8035" i="32"/>
  <c r="A8031" i="32"/>
  <c r="A8027" i="32"/>
  <c r="A8023" i="32"/>
  <c r="A8019" i="32"/>
  <c r="A8015" i="32"/>
  <c r="A8011" i="32"/>
  <c r="A8007" i="32"/>
  <c r="A8003" i="32"/>
  <c r="A7999" i="32"/>
  <c r="A7995" i="32"/>
  <c r="A280" i="33"/>
  <c r="A248" i="33"/>
  <c r="A216" i="33"/>
  <c r="A184" i="33"/>
  <c r="A152" i="33"/>
  <c r="A120" i="33"/>
  <c r="A88" i="33"/>
  <c r="A56" i="33"/>
  <c r="A24" i="33"/>
  <c r="A8361" i="32"/>
  <c r="A8336" i="32"/>
  <c r="A8319" i="32"/>
  <c r="A8303" i="32"/>
  <c r="A8287" i="32"/>
  <c r="A8271" i="32"/>
  <c r="A8255" i="32"/>
  <c r="A8239" i="32"/>
  <c r="A8223" i="32"/>
  <c r="A8207" i="32"/>
  <c r="A8191" i="32"/>
  <c r="A8175" i="32"/>
  <c r="A8162" i="32"/>
  <c r="A8154" i="32"/>
  <c r="A8146" i="32"/>
  <c r="A8138" i="32"/>
  <c r="A8130" i="32"/>
  <c r="A8122" i="32"/>
  <c r="A8114" i="32"/>
  <c r="A8106" i="32"/>
  <c r="A8098" i="32"/>
  <c r="A8090" i="32"/>
  <c r="A8082" i="32"/>
  <c r="A8074" i="32"/>
  <c r="A8066" i="32"/>
  <c r="A8058" i="32"/>
  <c r="A8050" i="32"/>
  <c r="A8045" i="32"/>
  <c r="A8040" i="32"/>
  <c r="A8034" i="32"/>
  <c r="A8029" i="32"/>
  <c r="A8024" i="32"/>
  <c r="A8018" i="32"/>
  <c r="A8013" i="32"/>
  <c r="A8008" i="32"/>
  <c r="A8002" i="32"/>
  <c r="A7997" i="32"/>
  <c r="A7992" i="32"/>
  <c r="A7988" i="32"/>
  <c r="A7984" i="32"/>
  <c r="A7980" i="32"/>
  <c r="A7976" i="32"/>
  <c r="A7972" i="32"/>
  <c r="A7968" i="32"/>
  <c r="A7964" i="32"/>
  <c r="A7960" i="32"/>
  <c r="A7956" i="32"/>
  <c r="A7952" i="32"/>
  <c r="A7948" i="32"/>
  <c r="A7944" i="32"/>
  <c r="A7940" i="32"/>
  <c r="A7936" i="32"/>
  <c r="A7932" i="32"/>
  <c r="A7928" i="32"/>
  <c r="A7924" i="32"/>
  <c r="A7920" i="32"/>
  <c r="A7916" i="32"/>
  <c r="A7912" i="32"/>
  <c r="A7908" i="32"/>
  <c r="A7904" i="32"/>
  <c r="A7900" i="32"/>
  <c r="A7896" i="32"/>
  <c r="A7892" i="32"/>
  <c r="A7888" i="32"/>
  <c r="A7884" i="32"/>
  <c r="A7880" i="32"/>
  <c r="A7876" i="32"/>
  <c r="A7872" i="32"/>
  <c r="A7868" i="32"/>
  <c r="A7864" i="32"/>
  <c r="A7860" i="32"/>
  <c r="A7856" i="32"/>
  <c r="A7852" i="32"/>
  <c r="A7848" i="32"/>
  <c r="A7844" i="32"/>
  <c r="A7840" i="32"/>
  <c r="A7836" i="32"/>
  <c r="A7832" i="32"/>
  <c r="A7828" i="32"/>
  <c r="A7824" i="32"/>
  <c r="A7820" i="32"/>
  <c r="A7816" i="32"/>
  <c r="A7812" i="32"/>
  <c r="A7808" i="32"/>
  <c r="A7804" i="32"/>
  <c r="A7800" i="32"/>
  <c r="A7796" i="32"/>
  <c r="A7792" i="32"/>
  <c r="A7788" i="32"/>
  <c r="A7784" i="32"/>
  <c r="A7780" i="32"/>
  <c r="A7776" i="32"/>
  <c r="A7772" i="32"/>
  <c r="A7768" i="32"/>
  <c r="A7764" i="32"/>
  <c r="A7760" i="32"/>
  <c r="A7756" i="32"/>
  <c r="A7752" i="32"/>
  <c r="A7748" i="32"/>
  <c r="A7744" i="32"/>
  <c r="A7740" i="32"/>
  <c r="A7736" i="32"/>
  <c r="A7732" i="32"/>
  <c r="A7728" i="32"/>
  <c r="A7724" i="32"/>
  <c r="A7720" i="32"/>
  <c r="A7716" i="32"/>
  <c r="A7712" i="32"/>
  <c r="A7708" i="32"/>
  <c r="A7704" i="32"/>
  <c r="A7700" i="32"/>
  <c r="A7696" i="32"/>
  <c r="A7692" i="32"/>
  <c r="A7688" i="32"/>
  <c r="A7684" i="32"/>
  <c r="A7680" i="32"/>
  <c r="A7676" i="32"/>
  <c r="A7672" i="32"/>
  <c r="A7668" i="32"/>
  <c r="A7664" i="32"/>
  <c r="A7660" i="32"/>
  <c r="A7656" i="32"/>
  <c r="A7652" i="32"/>
  <c r="A7648" i="32"/>
  <c r="A7644" i="32"/>
  <c r="A7640" i="32"/>
  <c r="A7636" i="32"/>
  <c r="A7632" i="32"/>
  <c r="A7628" i="32"/>
  <c r="A7624" i="32"/>
  <c r="A7620" i="32"/>
  <c r="A7616" i="32"/>
  <c r="A7612" i="32"/>
  <c r="A7608" i="32"/>
  <c r="A7604" i="32"/>
  <c r="A7600" i="32"/>
  <c r="A7596" i="32"/>
  <c r="A7592" i="32"/>
  <c r="A7588" i="32"/>
  <c r="A7584" i="32"/>
  <c r="A7580" i="32"/>
  <c r="A7576" i="32"/>
  <c r="A7572" i="32"/>
  <c r="A7568" i="32"/>
  <c r="A7564" i="32"/>
  <c r="A7560" i="32"/>
  <c r="A7556" i="32"/>
  <c r="A7552" i="32"/>
  <c r="A7548" i="32"/>
  <c r="A7544" i="32"/>
  <c r="A277" i="33"/>
  <c r="A245" i="33"/>
  <c r="A213" i="33"/>
  <c r="A181" i="33"/>
  <c r="A149" i="33"/>
  <c r="A117" i="33"/>
  <c r="A85" i="33"/>
  <c r="A53" i="33"/>
  <c r="A21" i="33"/>
  <c r="A8358" i="32"/>
  <c r="A8334" i="32"/>
  <c r="A8318" i="32"/>
  <c r="A8302" i="32"/>
  <c r="A8286" i="32"/>
  <c r="A8270" i="32"/>
  <c r="A8254" i="32"/>
  <c r="A8238" i="32"/>
  <c r="A8222" i="32"/>
  <c r="A8206" i="32"/>
  <c r="A8190" i="32"/>
  <c r="A8174" i="32"/>
  <c r="A8161" i="32"/>
  <c r="A8153" i="32"/>
  <c r="A8145" i="32"/>
  <c r="A8137" i="32"/>
  <c r="A8129" i="32"/>
  <c r="A8121" i="32"/>
  <c r="A8113" i="32"/>
  <c r="A8105" i="32"/>
  <c r="A8097" i="32"/>
  <c r="A8089" i="32"/>
  <c r="A8081" i="32"/>
  <c r="A8073" i="32"/>
  <c r="A8065" i="32"/>
  <c r="A8057" i="32"/>
  <c r="A8049" i="32"/>
  <c r="A8044" i="32"/>
  <c r="A8038" i="32"/>
  <c r="A8033" i="32"/>
  <c r="A8028" i="32"/>
  <c r="A8022" i="32"/>
  <c r="A8017" i="32"/>
  <c r="A8012" i="32"/>
  <c r="A8006" i="32"/>
  <c r="A8001" i="32"/>
  <c r="A7996" i="32"/>
  <c r="A7991" i="32"/>
  <c r="A7987" i="32"/>
  <c r="A7983" i="32"/>
  <c r="A7979" i="32"/>
  <c r="A7975" i="32"/>
  <c r="A7971" i="32"/>
  <c r="A7967" i="32"/>
  <c r="A7963" i="32"/>
  <c r="A7959" i="32"/>
  <c r="A7955" i="32"/>
  <c r="A7951" i="32"/>
  <c r="A7947" i="32"/>
  <c r="A7943" i="32"/>
  <c r="A7939" i="32"/>
  <c r="A7935" i="32"/>
  <c r="A7931" i="32"/>
  <c r="A7927" i="32"/>
  <c r="A7923" i="32"/>
  <c r="A7919" i="32"/>
  <c r="A7915" i="32"/>
  <c r="A7911" i="32"/>
  <c r="A7907" i="32"/>
  <c r="A7903" i="32"/>
  <c r="A7899" i="32"/>
  <c r="A7895" i="32"/>
  <c r="A7891" i="32"/>
  <c r="A7887" i="32"/>
  <c r="A7883" i="32"/>
  <c r="A7879" i="32"/>
  <c r="A7875" i="32"/>
  <c r="A7871" i="32"/>
  <c r="A7867" i="32"/>
  <c r="A7863" i="32"/>
  <c r="A7859" i="32"/>
  <c r="A7855" i="32"/>
  <c r="A7851" i="32"/>
  <c r="A7847" i="32"/>
  <c r="A7843" i="32"/>
  <c r="A7839" i="32"/>
  <c r="A7835" i="32"/>
  <c r="A7831" i="32"/>
  <c r="A7827" i="32"/>
  <c r="A7823" i="32"/>
  <c r="A7819" i="32"/>
  <c r="A7815" i="32"/>
  <c r="A7811" i="32"/>
  <c r="A7807" i="32"/>
  <c r="A7803" i="32"/>
  <c r="A7799" i="32"/>
  <c r="A7795" i="32"/>
  <c r="A7791" i="32"/>
  <c r="A7787" i="32"/>
  <c r="A7783" i="32"/>
  <c r="A7779" i="32"/>
  <c r="A7775" i="32"/>
  <c r="A7771" i="32"/>
  <c r="A7767" i="32"/>
  <c r="A7763" i="32"/>
  <c r="A7759" i="32"/>
  <c r="A7755" i="32"/>
  <c r="A7751" i="32"/>
  <c r="A7747" i="32"/>
  <c r="A7743" i="32"/>
  <c r="A7739" i="32"/>
  <c r="A7735" i="32"/>
  <c r="A7731" i="32"/>
  <c r="A7727" i="32"/>
  <c r="A7723" i="32"/>
  <c r="A7719" i="32"/>
  <c r="A7715" i="32"/>
  <c r="A7711" i="32"/>
  <c r="A7707" i="32"/>
  <c r="A7703" i="32"/>
  <c r="A7699" i="32"/>
  <c r="A7695" i="32"/>
  <c r="A7691" i="32"/>
  <c r="A7687" i="32"/>
  <c r="A7683" i="32"/>
  <c r="A7679" i="32"/>
  <c r="A7675" i="32"/>
  <c r="A7671" i="32"/>
  <c r="A7667" i="32"/>
  <c r="A7663" i="32"/>
  <c r="A7659" i="32"/>
  <c r="A7655" i="32"/>
  <c r="A7651" i="32"/>
  <c r="A7647" i="32"/>
  <c r="A7643" i="32"/>
  <c r="A7639" i="32"/>
  <c r="A7635" i="32"/>
  <c r="A7631" i="32"/>
  <c r="A7627" i="32"/>
  <c r="A7623" i="32"/>
  <c r="A7619" i="32"/>
  <c r="A7615" i="32"/>
  <c r="A7611" i="32"/>
  <c r="A7607" i="32"/>
  <c r="A7603" i="32"/>
  <c r="A7599" i="32"/>
  <c r="A7595" i="32"/>
  <c r="A7591" i="32"/>
  <c r="A7587" i="32"/>
  <c r="A7583" i="32"/>
  <c r="A7579" i="32"/>
  <c r="A7575" i="32"/>
  <c r="A7571" i="32"/>
  <c r="A7567" i="32"/>
  <c r="A7563" i="32"/>
  <c r="A7559" i="32"/>
  <c r="A7555" i="32"/>
  <c r="A7551" i="32"/>
  <c r="A7547" i="32"/>
  <c r="A7543" i="32"/>
  <c r="A7539" i="32"/>
  <c r="A7535" i="32"/>
  <c r="A7531" i="32"/>
  <c r="A7527" i="32"/>
  <c r="A7523" i="32"/>
  <c r="A7519" i="32"/>
  <c r="A7515" i="32"/>
  <c r="A7511" i="32"/>
  <c r="A7507" i="32"/>
  <c r="A7503" i="32"/>
  <c r="A7499" i="32"/>
  <c r="A264" i="33"/>
  <c r="A200" i="33"/>
  <c r="A136" i="33"/>
  <c r="A72" i="33"/>
  <c r="A8" i="33"/>
  <c r="A8327" i="32"/>
  <c r="A8295" i="32"/>
  <c r="A8263" i="32"/>
  <c r="A8231" i="32"/>
  <c r="A8199" i="32"/>
  <c r="A8167" i="32"/>
  <c r="A8150" i="32"/>
  <c r="A8134" i="32"/>
  <c r="A8118" i="32"/>
  <c r="A8102" i="32"/>
  <c r="A8086" i="32"/>
  <c r="A8070" i="32"/>
  <c r="A8054" i="32"/>
  <c r="A8042" i="32"/>
  <c r="A8032" i="32"/>
  <c r="A8021" i="32"/>
  <c r="A8010" i="32"/>
  <c r="A8000" i="32"/>
  <c r="A7990" i="32"/>
  <c r="A7982" i="32"/>
  <c r="A7974" i="32"/>
  <c r="A7966" i="32"/>
  <c r="A7958" i="32"/>
  <c r="A7950" i="32"/>
  <c r="A7942" i="32"/>
  <c r="A7934" i="32"/>
  <c r="A7926" i="32"/>
  <c r="A7918" i="32"/>
  <c r="A7910" i="32"/>
  <c r="A7902" i="32"/>
  <c r="A7894" i="32"/>
  <c r="A7886" i="32"/>
  <c r="A7878" i="32"/>
  <c r="A7870" i="32"/>
  <c r="A7862" i="32"/>
  <c r="A7854" i="32"/>
  <c r="A7846" i="32"/>
  <c r="A7838" i="32"/>
  <c r="A7830" i="32"/>
  <c r="A7822" i="32"/>
  <c r="A7814" i="32"/>
  <c r="A7806" i="32"/>
  <c r="A7798" i="32"/>
  <c r="A7790" i="32"/>
  <c r="A7782" i="32"/>
  <c r="A7774" i="32"/>
  <c r="A7766" i="32"/>
  <c r="A7758" i="32"/>
  <c r="A7750" i="32"/>
  <c r="A7742" i="32"/>
  <c r="A7734" i="32"/>
  <c r="A7726" i="32"/>
  <c r="A7718" i="32"/>
  <c r="A7710" i="32"/>
  <c r="A7702" i="32"/>
  <c r="A7694" i="32"/>
  <c r="A7686" i="32"/>
  <c r="A7678" i="32"/>
  <c r="A7670" i="32"/>
  <c r="A7662" i="32"/>
  <c r="A7654" i="32"/>
  <c r="A7646" i="32"/>
  <c r="A7638" i="32"/>
  <c r="A7630" i="32"/>
  <c r="A7622" i="32"/>
  <c r="A7614" i="32"/>
  <c r="A7606" i="32"/>
  <c r="A7598" i="32"/>
  <c r="A7590" i="32"/>
  <c r="A7582" i="32"/>
  <c r="A7574" i="32"/>
  <c r="A7566" i="32"/>
  <c r="A7558" i="32"/>
  <c r="A7550" i="32"/>
  <c r="A7542" i="32"/>
  <c r="A7537" i="32"/>
  <c r="A7532" i="32"/>
  <c r="A7526" i="32"/>
  <c r="A7521" i="32"/>
  <c r="A7516" i="32"/>
  <c r="A7510" i="32"/>
  <c r="A7505" i="32"/>
  <c r="A7500" i="32"/>
  <c r="A7495" i="32"/>
  <c r="A7491" i="32"/>
  <c r="A7487" i="32"/>
  <c r="A7483" i="32"/>
  <c r="A7479" i="32"/>
  <c r="A7475" i="32"/>
  <c r="A7471" i="32"/>
  <c r="A7467" i="32"/>
  <c r="A7463" i="32"/>
  <c r="A7459" i="32"/>
  <c r="A7455" i="32"/>
  <c r="A7451" i="32"/>
  <c r="A7447" i="32"/>
  <c r="A7443" i="32"/>
  <c r="A7439" i="32"/>
  <c r="A7435" i="32"/>
  <c r="A7431" i="32"/>
  <c r="A7427" i="32"/>
  <c r="A7423" i="32"/>
  <c r="A7419" i="32"/>
  <c r="A7415" i="32"/>
  <c r="A7411" i="32"/>
  <c r="A7407" i="32"/>
  <c r="A7403" i="32"/>
  <c r="A7399" i="32"/>
  <c r="A7395" i="32"/>
  <c r="A7391" i="32"/>
  <c r="A7387" i="32"/>
  <c r="A7383" i="32"/>
  <c r="A7379" i="32"/>
  <c r="A7375" i="32"/>
  <c r="A7371" i="32"/>
  <c r="A7367" i="32"/>
  <c r="A7363" i="32"/>
  <c r="A7359" i="32"/>
  <c r="A7355" i="32"/>
  <c r="A7351" i="32"/>
  <c r="A7347" i="32"/>
  <c r="A7343" i="32"/>
  <c r="A7339" i="32"/>
  <c r="A7335" i="32"/>
  <c r="A7331" i="32"/>
  <c r="A7327" i="32"/>
  <c r="A7323" i="32"/>
  <c r="A7319" i="32"/>
  <c r="A7315" i="32"/>
  <c r="A7311" i="32"/>
  <c r="A7307" i="32"/>
  <c r="A7303" i="32"/>
  <c r="A7299" i="32"/>
  <c r="A7295" i="32"/>
  <c r="A7291" i="32"/>
  <c r="A7287" i="32"/>
  <c r="A7283" i="32"/>
  <c r="A7279" i="32"/>
  <c r="A7275" i="32"/>
  <c r="A7271" i="32"/>
  <c r="A7267" i="32"/>
  <c r="A7263" i="32"/>
  <c r="A7259" i="32"/>
  <c r="A7255" i="32"/>
  <c r="A7251" i="32"/>
  <c r="A7247" i="32"/>
  <c r="A7243" i="32"/>
  <c r="A7239" i="32"/>
  <c r="A7235" i="32"/>
  <c r="A7231" i="32"/>
  <c r="A7227" i="32"/>
  <c r="A7223" i="32"/>
  <c r="A7219" i="32"/>
  <c r="A7215" i="32"/>
  <c r="A7211" i="32"/>
  <c r="A7207" i="32"/>
  <c r="A7203" i="32"/>
  <c r="A7199" i="32"/>
  <c r="A7195" i="32"/>
  <c r="A7191" i="32"/>
  <c r="A7187" i="32"/>
  <c r="A7183" i="32"/>
  <c r="A7179" i="32"/>
  <c r="A7175" i="32"/>
  <c r="A7171" i="32"/>
  <c r="A261" i="33"/>
  <c r="A197" i="33"/>
  <c r="A133" i="33"/>
  <c r="A69" i="33"/>
  <c r="A5" i="33"/>
  <c r="A8326" i="32"/>
  <c r="A8294" i="32"/>
  <c r="A8262" i="32"/>
  <c r="A8230" i="32"/>
  <c r="A8198" i="32"/>
  <c r="A8166" i="32"/>
  <c r="A8149" i="32"/>
  <c r="A8133" i="32"/>
  <c r="A8117" i="32"/>
  <c r="A8101" i="32"/>
  <c r="A8085" i="32"/>
  <c r="A8069" i="32"/>
  <c r="A8053" i="32"/>
  <c r="A8041" i="32"/>
  <c r="A8030" i="32"/>
  <c r="A8020" i="32"/>
  <c r="A8009" i="32"/>
  <c r="A7998" i="32"/>
  <c r="A7989" i="32"/>
  <c r="A7981" i="32"/>
  <c r="A7973" i="32"/>
  <c r="A7965" i="32"/>
  <c r="A7957" i="32"/>
  <c r="A7949" i="32"/>
  <c r="A7941" i="32"/>
  <c r="A7933" i="32"/>
  <c r="A7925" i="32"/>
  <c r="A7917" i="32"/>
  <c r="A7909" i="32"/>
  <c r="A7901" i="32"/>
  <c r="A7893" i="32"/>
  <c r="A7885" i="32"/>
  <c r="A7877" i="32"/>
  <c r="A7869" i="32"/>
  <c r="A7861" i="32"/>
  <c r="A7853" i="32"/>
  <c r="A7845" i="32"/>
  <c r="A7837" i="32"/>
  <c r="A7829" i="32"/>
  <c r="A7821" i="32"/>
  <c r="A7813" i="32"/>
  <c r="A7805" i="32"/>
  <c r="A7797" i="32"/>
  <c r="A7789" i="32"/>
  <c r="A7781" i="32"/>
  <c r="A7773" i="32"/>
  <c r="A7765" i="32"/>
  <c r="A7757" i="32"/>
  <c r="A7749" i="32"/>
  <c r="A7741" i="32"/>
  <c r="A7733" i="32"/>
  <c r="A7725" i="32"/>
  <c r="A7717" i="32"/>
  <c r="A7709" i="32"/>
  <c r="A7701" i="32"/>
  <c r="A7693" i="32"/>
  <c r="A7685" i="32"/>
  <c r="A7677" i="32"/>
  <c r="A7669" i="32"/>
  <c r="A7661" i="32"/>
  <c r="A7653" i="32"/>
  <c r="A7645" i="32"/>
  <c r="A7637" i="32"/>
  <c r="A7629" i="32"/>
  <c r="A7621" i="32"/>
  <c r="A7613" i="32"/>
  <c r="A7605" i="32"/>
  <c r="A7597" i="32"/>
  <c r="A7589" i="32"/>
  <c r="A7581" i="32"/>
  <c r="A7573" i="32"/>
  <c r="A7565" i="32"/>
  <c r="A7557" i="32"/>
  <c r="A7549" i="32"/>
  <c r="A7541" i="32"/>
  <c r="A7536" i="32"/>
  <c r="A7530" i="32"/>
  <c r="A7525" i="32"/>
  <c r="A7520" i="32"/>
  <c r="A7514" i="32"/>
  <c r="A7509" i="32"/>
  <c r="A7504" i="32"/>
  <c r="A7498" i="32"/>
  <c r="A7494" i="32"/>
  <c r="A7490" i="32"/>
  <c r="A7486" i="32"/>
  <c r="A7482" i="32"/>
  <c r="A7478" i="32"/>
  <c r="A7474" i="32"/>
  <c r="A7470" i="32"/>
  <c r="A7466" i="32"/>
  <c r="A7462" i="32"/>
  <c r="A7458" i="32"/>
  <c r="A7454" i="32"/>
  <c r="A7450" i="32"/>
  <c r="A7446" i="32"/>
  <c r="A7442" i="32"/>
  <c r="A7438" i="32"/>
  <c r="A7434" i="32"/>
  <c r="A7430" i="32"/>
  <c r="A7426" i="32"/>
  <c r="A7422" i="32"/>
  <c r="A7418" i="32"/>
  <c r="A7414" i="32"/>
  <c r="A7410" i="32"/>
  <c r="A7406" i="32"/>
  <c r="A7402" i="32"/>
  <c r="A7398" i="32"/>
  <c r="A7394" i="32"/>
  <c r="A7390" i="32"/>
  <c r="A7386" i="32"/>
  <c r="A7382" i="32"/>
  <c r="A7378" i="32"/>
  <c r="A7374" i="32"/>
  <c r="A7370" i="32"/>
  <c r="A7366" i="32"/>
  <c r="A7362" i="32"/>
  <c r="A7358" i="32"/>
  <c r="A7354" i="32"/>
  <c r="A7350" i="32"/>
  <c r="A7346" i="32"/>
  <c r="A7342" i="32"/>
  <c r="A7338" i="32"/>
  <c r="A7334" i="32"/>
  <c r="A7330" i="32"/>
  <c r="A7326" i="32"/>
  <c r="A7322" i="32"/>
  <c r="A7318" i="32"/>
  <c r="A7314" i="32"/>
  <c r="A7310" i="32"/>
  <c r="A7306" i="32"/>
  <c r="A7302" i="32"/>
  <c r="A7298" i="32"/>
  <c r="A7294" i="32"/>
  <c r="A7290" i="32"/>
  <c r="A7286" i="32"/>
  <c r="A7282" i="32"/>
  <c r="A7278" i="32"/>
  <c r="A7274" i="32"/>
  <c r="A7270" i="32"/>
  <c r="A7266" i="32"/>
  <c r="A7262" i="32"/>
  <c r="A7258" i="32"/>
  <c r="A7254" i="32"/>
  <c r="A7250" i="32"/>
  <c r="A7246" i="32"/>
  <c r="A7242" i="32"/>
  <c r="A7238" i="32"/>
  <c r="A7234" i="32"/>
  <c r="A7230" i="32"/>
  <c r="A7226" i="32"/>
  <c r="A7222" i="32"/>
  <c r="A7218" i="32"/>
  <c r="A7214" i="32"/>
  <c r="A7210" i="32"/>
  <c r="A7206" i="32"/>
  <c r="A7202" i="32"/>
  <c r="A7198" i="32"/>
  <c r="A7194" i="32"/>
  <c r="A7190" i="32"/>
  <c r="A7186" i="32"/>
  <c r="A7182" i="32"/>
  <c r="A7178" i="32"/>
  <c r="A7174" i="32"/>
  <c r="A7170" i="32"/>
  <c r="A7166" i="32"/>
  <c r="A7162" i="32"/>
  <c r="A7158" i="32"/>
  <c r="A7154" i="32"/>
  <c r="A7150" i="32"/>
  <c r="A7146" i="32"/>
  <c r="A7142" i="32"/>
  <c r="A7138" i="32"/>
  <c r="A7134" i="32"/>
  <c r="A7130" i="32"/>
  <c r="A7126" i="32"/>
  <c r="A7122" i="32"/>
  <c r="A7118" i="32"/>
  <c r="A7114" i="32"/>
  <c r="A7110" i="32"/>
  <c r="A7106" i="32"/>
  <c r="A232" i="33"/>
  <c r="A104" i="33"/>
  <c r="A8346" i="32"/>
  <c r="A8279" i="32"/>
  <c r="A8215" i="32"/>
  <c r="A8158" i="32"/>
  <c r="A8126" i="32"/>
  <c r="A8094" i="32"/>
  <c r="A8062" i="32"/>
  <c r="A8037" i="32"/>
  <c r="A8016" i="32"/>
  <c r="A7994" i="32"/>
  <c r="A7978" i="32"/>
  <c r="A7962" i="32"/>
  <c r="A7946" i="32"/>
  <c r="A7930" i="32"/>
  <c r="A7914" i="32"/>
  <c r="A7898" i="32"/>
  <c r="A7882" i="32"/>
  <c r="A7866" i="32"/>
  <c r="A7850" i="32"/>
  <c r="A7834" i="32"/>
  <c r="A7818" i="32"/>
  <c r="A7802" i="32"/>
  <c r="A7786" i="32"/>
  <c r="A7770" i="32"/>
  <c r="A7754" i="32"/>
  <c r="A7738" i="32"/>
  <c r="A7722" i="32"/>
  <c r="A7706" i="32"/>
  <c r="A7690" i="32"/>
  <c r="A7674" i="32"/>
  <c r="A7658" i="32"/>
  <c r="A7642" i="32"/>
  <c r="A7626" i="32"/>
  <c r="A7610" i="32"/>
  <c r="A7594" i="32"/>
  <c r="A7578" i="32"/>
  <c r="A7562" i="32"/>
  <c r="A7546" i="32"/>
  <c r="A7534" i="32"/>
  <c r="A7524" i="32"/>
  <c r="A7513" i="32"/>
  <c r="A7502" i="32"/>
  <c r="A7493" i="32"/>
  <c r="A7485" i="32"/>
  <c r="A7477" i="32"/>
  <c r="A7469" i="32"/>
  <c r="A7461" i="32"/>
  <c r="A7453" i="32"/>
  <c r="A7445" i="32"/>
  <c r="A7437" i="32"/>
  <c r="A7429" i="32"/>
  <c r="A7421" i="32"/>
  <c r="A7413" i="32"/>
  <c r="A7405" i="32"/>
  <c r="A7397" i="32"/>
  <c r="A7389" i="32"/>
  <c r="A7381" i="32"/>
  <c r="A7373" i="32"/>
  <c r="A7365" i="32"/>
  <c r="A7357" i="32"/>
  <c r="A7349" i="32"/>
  <c r="A7341" i="32"/>
  <c r="A7333" i="32"/>
  <c r="A7325" i="32"/>
  <c r="A7317" i="32"/>
  <c r="A7309" i="32"/>
  <c r="A7301" i="32"/>
  <c r="A7293" i="32"/>
  <c r="A7285" i="32"/>
  <c r="A7277" i="32"/>
  <c r="A7269" i="32"/>
  <c r="A7261" i="32"/>
  <c r="A7253" i="32"/>
  <c r="A7245" i="32"/>
  <c r="A7237" i="32"/>
  <c r="A7229" i="32"/>
  <c r="A7221" i="32"/>
  <c r="A7213" i="32"/>
  <c r="A7205" i="32"/>
  <c r="A7197" i="32"/>
  <c r="A7189" i="32"/>
  <c r="A7181" i="32"/>
  <c r="A7173" i="32"/>
  <c r="A7167" i="32"/>
  <c r="A7161" i="32"/>
  <c r="A7156" i="32"/>
  <c r="A7151" i="32"/>
  <c r="A7145" i="32"/>
  <c r="A7140" i="32"/>
  <c r="A7135" i="32"/>
  <c r="A7129" i="32"/>
  <c r="A7124" i="32"/>
  <c r="A7119" i="32"/>
  <c r="A7113" i="32"/>
  <c r="A7108" i="32"/>
  <c r="A7103" i="32"/>
  <c r="A7099" i="32"/>
  <c r="A7095" i="32"/>
  <c r="A7091" i="32"/>
  <c r="A7087" i="32"/>
  <c r="A7083" i="32"/>
  <c r="A7079" i="32"/>
  <c r="A7075" i="32"/>
  <c r="A7071" i="32"/>
  <c r="A7067" i="32"/>
  <c r="A7063" i="32"/>
  <c r="A7059" i="32"/>
  <c r="A7055" i="32"/>
  <c r="A7051" i="32"/>
  <c r="A7047" i="32"/>
  <c r="A7043" i="32"/>
  <c r="A7039" i="32"/>
  <c r="A7035" i="32"/>
  <c r="A7031" i="32"/>
  <c r="A7027" i="32"/>
  <c r="A7023" i="32"/>
  <c r="A7019" i="32"/>
  <c r="A7015" i="32"/>
  <c r="A7011" i="32"/>
  <c r="A7007" i="32"/>
  <c r="A7003" i="32"/>
  <c r="A6999" i="32"/>
  <c r="A6995" i="32"/>
  <c r="A6991" i="32"/>
  <c r="A6987" i="32"/>
  <c r="A6983" i="32"/>
  <c r="A6979" i="32"/>
  <c r="A6975" i="32"/>
  <c r="A6971" i="32"/>
  <c r="A6967" i="32"/>
  <c r="A6963" i="32"/>
  <c r="A6959" i="32"/>
  <c r="A6955" i="32"/>
  <c r="A6951" i="32"/>
  <c r="A6947" i="32"/>
  <c r="A6943" i="32"/>
  <c r="A6939" i="32"/>
  <c r="A6935" i="32"/>
  <c r="A6931" i="32"/>
  <c r="A6927" i="32"/>
  <c r="A6923" i="32"/>
  <c r="A6919" i="32"/>
  <c r="A6915" i="32"/>
  <c r="A6911" i="32"/>
  <c r="A6907" i="32"/>
  <c r="A6903" i="32"/>
  <c r="A6899" i="32"/>
  <c r="A6895" i="32"/>
  <c r="A6891" i="32"/>
  <c r="A6887" i="32"/>
  <c r="A6883" i="32"/>
  <c r="A6879" i="32"/>
  <c r="A6875" i="32"/>
  <c r="A6871" i="32"/>
  <c r="A6867" i="32"/>
  <c r="A6863" i="32"/>
  <c r="A6859" i="32"/>
  <c r="A6855" i="32"/>
  <c r="A6851" i="32"/>
  <c r="A6847" i="32"/>
  <c r="A6843" i="32"/>
  <c r="A6839" i="32"/>
  <c r="A6835" i="32"/>
  <c r="A6831" i="32"/>
  <c r="A6827" i="32"/>
  <c r="A6823" i="32"/>
  <c r="A6819" i="32"/>
  <c r="A6815" i="32"/>
  <c r="A6811" i="32"/>
  <c r="A6807" i="32"/>
  <c r="A6803" i="32"/>
  <c r="A6799" i="32"/>
  <c r="A6795" i="32"/>
  <c r="A6791" i="32"/>
  <c r="A6787" i="32"/>
  <c r="A6783" i="32"/>
  <c r="A6779" i="32"/>
  <c r="A6775" i="32"/>
  <c r="A6771" i="32"/>
  <c r="A6767" i="32"/>
  <c r="A6763" i="32"/>
  <c r="A6759" i="32"/>
  <c r="A6755" i="32"/>
  <c r="A6751" i="32"/>
  <c r="A6747" i="32"/>
  <c r="A6743" i="32"/>
  <c r="A6739" i="32"/>
  <c r="A6735" i="32"/>
  <c r="A6731" i="32"/>
  <c r="A6727" i="32"/>
  <c r="A6723" i="32"/>
  <c r="A6719" i="32"/>
  <c r="A6715" i="32"/>
  <c r="A6711" i="32"/>
  <c r="A6707" i="32"/>
  <c r="A6703" i="32"/>
  <c r="A6699" i="32"/>
  <c r="A6695" i="32"/>
  <c r="A6691" i="32"/>
  <c r="A6687" i="32"/>
  <c r="A6683" i="32"/>
  <c r="A6679" i="32"/>
  <c r="A6675" i="32"/>
  <c r="A6671" i="32"/>
  <c r="A6667" i="32"/>
  <c r="A6663" i="32"/>
  <c r="A6659" i="32"/>
  <c r="A6655" i="32"/>
  <c r="A6651" i="32"/>
  <c r="A6647" i="32"/>
  <c r="A6643" i="32"/>
  <c r="A6639" i="32"/>
  <c r="A6635" i="32"/>
  <c r="A6631" i="32"/>
  <c r="A6627" i="32"/>
  <c r="A6623" i="32"/>
  <c r="A6619" i="32"/>
  <c r="A6615" i="32"/>
  <c r="A6611" i="32"/>
  <c r="A6607" i="32"/>
  <c r="A6603" i="32"/>
  <c r="A6599" i="32"/>
  <c r="A6595" i="32"/>
  <c r="A6591" i="32"/>
  <c r="A6587" i="32"/>
  <c r="A6583" i="32"/>
  <c r="A6579" i="32"/>
  <c r="A6575" i="32"/>
  <c r="A6571" i="32"/>
  <c r="A6567" i="32"/>
  <c r="A6563" i="32"/>
  <c r="A6559" i="32"/>
  <c r="A6555" i="32"/>
  <c r="A6551" i="32"/>
  <c r="A6547" i="32"/>
  <c r="A6543" i="32"/>
  <c r="A6539" i="32"/>
  <c r="A6535" i="32"/>
  <c r="A6531" i="32"/>
  <c r="A6527" i="32"/>
  <c r="A6523" i="32"/>
  <c r="A6519" i="32"/>
  <c r="A6515" i="32"/>
  <c r="A6511" i="32"/>
  <c r="A6507" i="32"/>
  <c r="A6503" i="32"/>
  <c r="A6499" i="32"/>
  <c r="A6495" i="32"/>
  <c r="A6491" i="32"/>
  <c r="A6487" i="32"/>
  <c r="A6483" i="32"/>
  <c r="A6479" i="32"/>
  <c r="A6475" i="32"/>
  <c r="A6471" i="32"/>
  <c r="A6467" i="32"/>
  <c r="A6463" i="32"/>
  <c r="A6459" i="32"/>
  <c r="A6455" i="32"/>
  <c r="A6451" i="32"/>
  <c r="A6447" i="32"/>
  <c r="A6443" i="32"/>
  <c r="A6439" i="32"/>
  <c r="A6435" i="32"/>
  <c r="A6431" i="32"/>
  <c r="A6427" i="32"/>
  <c r="A6423" i="32"/>
  <c r="A6419" i="32"/>
  <c r="A6415" i="32"/>
  <c r="A6411" i="32"/>
  <c r="A6407" i="32"/>
  <c r="A6403" i="32"/>
  <c r="A6399" i="32"/>
  <c r="A6395" i="32"/>
  <c r="A6391" i="32"/>
  <c r="A6387" i="32"/>
  <c r="A6383" i="32"/>
  <c r="A6379" i="32"/>
  <c r="A6375" i="32"/>
  <c r="A6371" i="32"/>
  <c r="A6367" i="32"/>
  <c r="A6363" i="32"/>
  <c r="A6359" i="32"/>
  <c r="A6355" i="32"/>
  <c r="A6351" i="32"/>
  <c r="A6347" i="32"/>
  <c r="A6343" i="32"/>
  <c r="A6339" i="32"/>
  <c r="A6335" i="32"/>
  <c r="A6331" i="32"/>
  <c r="A6327" i="32"/>
  <c r="A6323" i="32"/>
  <c r="A6319" i="32"/>
  <c r="A6315" i="32"/>
  <c r="A6311" i="32"/>
  <c r="A6307" i="32"/>
  <c r="A6303" i="32"/>
  <c r="A6299" i="32"/>
  <c r="A6295" i="32"/>
  <c r="A6291" i="32"/>
  <c r="A6287" i="32"/>
  <c r="A6283" i="32"/>
  <c r="A6279" i="32"/>
  <c r="A6275" i="32"/>
  <c r="A6271" i="32"/>
  <c r="A6267" i="32"/>
  <c r="A6263" i="32"/>
  <c r="A6259" i="32"/>
  <c r="A6255" i="32"/>
  <c r="A6251" i="32"/>
  <c r="A6247" i="32"/>
  <c r="A6243" i="32"/>
  <c r="A6239" i="32"/>
  <c r="A6235" i="32"/>
  <c r="A6231" i="32"/>
  <c r="A6227" i="32"/>
  <c r="A6223" i="32"/>
  <c r="A6219" i="32"/>
  <c r="A6215" i="32"/>
  <c r="A6211" i="32"/>
  <c r="A6207" i="32"/>
  <c r="A6203" i="32"/>
  <c r="A6199" i="32"/>
  <c r="A6195" i="32"/>
  <c r="A6191" i="32"/>
  <c r="A6187" i="32"/>
  <c r="A6183" i="32"/>
  <c r="A6179" i="32"/>
  <c r="A6175" i="32"/>
  <c r="A6171" i="32"/>
  <c r="A6167" i="32"/>
  <c r="A6163" i="32"/>
  <c r="A6159" i="32"/>
  <c r="A6155" i="32"/>
  <c r="A6151" i="32"/>
  <c r="A6147" i="32"/>
  <c r="A6143" i="32"/>
  <c r="A6139" i="32"/>
  <c r="A6135" i="32"/>
  <c r="A6131" i="32"/>
  <c r="A229" i="33"/>
  <c r="A101" i="33"/>
  <c r="A8345" i="32"/>
  <c r="A8278" i="32"/>
  <c r="A8214" i="32"/>
  <c r="A8157" i="32"/>
  <c r="A8125" i="32"/>
  <c r="A8093" i="32"/>
  <c r="A8061" i="32"/>
  <c r="A8036" i="32"/>
  <c r="A8014" i="32"/>
  <c r="A7993" i="32"/>
  <c r="A7977" i="32"/>
  <c r="A7961" i="32"/>
  <c r="A7945" i="32"/>
  <c r="A7929" i="32"/>
  <c r="A7913" i="32"/>
  <c r="A7897" i="32"/>
  <c r="A7881" i="32"/>
  <c r="A7865" i="32"/>
  <c r="A7849" i="32"/>
  <c r="A7833" i="32"/>
  <c r="A7817" i="32"/>
  <c r="A7801" i="32"/>
  <c r="A7785" i="32"/>
  <c r="A7769" i="32"/>
  <c r="A7753" i="32"/>
  <c r="A7737" i="32"/>
  <c r="A7721" i="32"/>
  <c r="A7705" i="32"/>
  <c r="A7689" i="32"/>
  <c r="A7673" i="32"/>
  <c r="A7657" i="32"/>
  <c r="A7641" i="32"/>
  <c r="A7625" i="32"/>
  <c r="A7609" i="32"/>
  <c r="A7593" i="32"/>
  <c r="A7577" i="32"/>
  <c r="A7561" i="32"/>
  <c r="A7545" i="32"/>
  <c r="A7533" i="32"/>
  <c r="A7522" i="32"/>
  <c r="A7512" i="32"/>
  <c r="A7501" i="32"/>
  <c r="A7492" i="32"/>
  <c r="A7484" i="32"/>
  <c r="A7476" i="32"/>
  <c r="A7468" i="32"/>
  <c r="A7460" i="32"/>
  <c r="A7452" i="32"/>
  <c r="A7444" i="32"/>
  <c r="A7436" i="32"/>
  <c r="A7428" i="32"/>
  <c r="A7420" i="32"/>
  <c r="A7412" i="32"/>
  <c r="A7404" i="32"/>
  <c r="A7396" i="32"/>
  <c r="A7388" i="32"/>
  <c r="A7380" i="32"/>
  <c r="A7372" i="32"/>
  <c r="A7364" i="32"/>
  <c r="A7356" i="32"/>
  <c r="A7348" i="32"/>
  <c r="A7340" i="32"/>
  <c r="A7332" i="32"/>
  <c r="A7324" i="32"/>
  <c r="A7316" i="32"/>
  <c r="A7308" i="32"/>
  <c r="A7300" i="32"/>
  <c r="A7292" i="32"/>
  <c r="A7284" i="32"/>
  <c r="A7276" i="32"/>
  <c r="A7268" i="32"/>
  <c r="A7260" i="32"/>
  <c r="A7252" i="32"/>
  <c r="A7244" i="32"/>
  <c r="A7236" i="32"/>
  <c r="A7228" i="32"/>
  <c r="A7220" i="32"/>
  <c r="A7212" i="32"/>
  <c r="A7204" i="32"/>
  <c r="A7196" i="32"/>
  <c r="A7188" i="32"/>
  <c r="A7180" i="32"/>
  <c r="A7172" i="32"/>
  <c r="A7165" i="32"/>
  <c r="A7160" i="32"/>
  <c r="A7155" i="32"/>
  <c r="A7149" i="32"/>
  <c r="A7144" i="32"/>
  <c r="A7139" i="32"/>
  <c r="A7133" i="32"/>
  <c r="A7128" i="32"/>
  <c r="A7123" i="32"/>
  <c r="A7117" i="32"/>
  <c r="A7112" i="32"/>
  <c r="A7107" i="32"/>
  <c r="A7102" i="32"/>
  <c r="A7098" i="32"/>
  <c r="A7094" i="32"/>
  <c r="A7090" i="32"/>
  <c r="A7086" i="32"/>
  <c r="A7082" i="32"/>
  <c r="A7078" i="32"/>
  <c r="A7074" i="32"/>
  <c r="A7070" i="32"/>
  <c r="A7066" i="32"/>
  <c r="A7062" i="32"/>
  <c r="A7058" i="32"/>
  <c r="A7054" i="32"/>
  <c r="A7050" i="32"/>
  <c r="A7046" i="32"/>
  <c r="A7042" i="32"/>
  <c r="A7038" i="32"/>
  <c r="A7034" i="32"/>
  <c r="A7030" i="32"/>
  <c r="A7026" i="32"/>
  <c r="A7022" i="32"/>
  <c r="A7018" i="32"/>
  <c r="A7014" i="32"/>
  <c r="A7010" i="32"/>
  <c r="A7006" i="32"/>
  <c r="A7002" i="32"/>
  <c r="A6998" i="32"/>
  <c r="A6994" i="32"/>
  <c r="A6990" i="32"/>
  <c r="A6986" i="32"/>
  <c r="A6982" i="32"/>
  <c r="A6978" i="32"/>
  <c r="A6974" i="32"/>
  <c r="A6970" i="32"/>
  <c r="A6966" i="32"/>
  <c r="A6962" i="32"/>
  <c r="A6958" i="32"/>
  <c r="A6954" i="32"/>
  <c r="A6950" i="32"/>
  <c r="A6946" i="32"/>
  <c r="A6942" i="32"/>
  <c r="A6938" i="32"/>
  <c r="A6934" i="32"/>
  <c r="A6930" i="32"/>
  <c r="A6926" i="32"/>
  <c r="A6922" i="32"/>
  <c r="A6918" i="32"/>
  <c r="A6914" i="32"/>
  <c r="A6910" i="32"/>
  <c r="A6906" i="32"/>
  <c r="A6902" i="32"/>
  <c r="A6898" i="32"/>
  <c r="A6894" i="32"/>
  <c r="A6890" i="32"/>
  <c r="A6886" i="32"/>
  <c r="A6882" i="32"/>
  <c r="A6878" i="32"/>
  <c r="A6874" i="32"/>
  <c r="A6870" i="32"/>
  <c r="A6866" i="32"/>
  <c r="A6862" i="32"/>
  <c r="A6858" i="32"/>
  <c r="A6854" i="32"/>
  <c r="A6850" i="32"/>
  <c r="A6846" i="32"/>
  <c r="A6842" i="32"/>
  <c r="A6838" i="32"/>
  <c r="A6834" i="32"/>
  <c r="A6830" i="32"/>
  <c r="A6826" i="32"/>
  <c r="A6822" i="32"/>
  <c r="A6818" i="32"/>
  <c r="A6814" i="32"/>
  <c r="A6810" i="32"/>
  <c r="A6806" i="32"/>
  <c r="A6802" i="32"/>
  <c r="A6798" i="32"/>
  <c r="A6794" i="32"/>
  <c r="A6790" i="32"/>
  <c r="A6786" i="32"/>
  <c r="A6782" i="32"/>
  <c r="A6778" i="32"/>
  <c r="A6774" i="32"/>
  <c r="A6770" i="32"/>
  <c r="A6766" i="32"/>
  <c r="A6762" i="32"/>
  <c r="A6758" i="32"/>
  <c r="A6754" i="32"/>
  <c r="A6750" i="32"/>
  <c r="A6746" i="32"/>
  <c r="A6742" i="32"/>
  <c r="A6738" i="32"/>
  <c r="A6734" i="32"/>
  <c r="A6730" i="32"/>
  <c r="A6726" i="32"/>
  <c r="A6722" i="32"/>
  <c r="A6718" i="32"/>
  <c r="A6714" i="32"/>
  <c r="A6710" i="32"/>
  <c r="A6706" i="32"/>
  <c r="A6702" i="32"/>
  <c r="A6698" i="32"/>
  <c r="A6694" i="32"/>
  <c r="A6690" i="32"/>
  <c r="A6686" i="32"/>
  <c r="A6682" i="32"/>
  <c r="A6678" i="32"/>
  <c r="A6674" i="32"/>
  <c r="A6670" i="32"/>
  <c r="A6666" i="32"/>
  <c r="A6662" i="32"/>
  <c r="A6658" i="32"/>
  <c r="A6654" i="32"/>
  <c r="A6650" i="32"/>
  <c r="A6646" i="32"/>
  <c r="A6642" i="32"/>
  <c r="A6638" i="32"/>
  <c r="A6634" i="32"/>
  <c r="A6630" i="32"/>
  <c r="A6626" i="32"/>
  <c r="A6622" i="32"/>
  <c r="A6618" i="32"/>
  <c r="A6614" i="32"/>
  <c r="A6610" i="32"/>
  <c r="A6606" i="32"/>
  <c r="A6602" i="32"/>
  <c r="A6598" i="32"/>
  <c r="A6594" i="32"/>
  <c r="A6590" i="32"/>
  <c r="A6586" i="32"/>
  <c r="A6582" i="32"/>
  <c r="A6578" i="32"/>
  <c r="A6574" i="32"/>
  <c r="A6570" i="32"/>
  <c r="A6566" i="32"/>
  <c r="A6562" i="32"/>
  <c r="A6558" i="32"/>
  <c r="A6554" i="32"/>
  <c r="A6550" i="32"/>
  <c r="A6546" i="32"/>
  <c r="A6542" i="32"/>
  <c r="A6538" i="32"/>
  <c r="A6534" i="32"/>
  <c r="A6530" i="32"/>
  <c r="A6526" i="32"/>
  <c r="A6522" i="32"/>
  <c r="A6518" i="32"/>
  <c r="A6514" i="32"/>
  <c r="A6510" i="32"/>
  <c r="A6506" i="32"/>
  <c r="A6502" i="32"/>
  <c r="A6498" i="32"/>
  <c r="A6494" i="32"/>
  <c r="A6490" i="32"/>
  <c r="A6486" i="32"/>
  <c r="A6482" i="32"/>
  <c r="A6478" i="32"/>
  <c r="A6474" i="32"/>
  <c r="A6470" i="32"/>
  <c r="A6466" i="32"/>
  <c r="A6462" i="32"/>
  <c r="A6458" i="32"/>
  <c r="A6454" i="32"/>
  <c r="A6450" i="32"/>
  <c r="A6446" i="32"/>
  <c r="A6442" i="32"/>
  <c r="A6438" i="32"/>
  <c r="A6434" i="32"/>
  <c r="A6430" i="32"/>
  <c r="A6426" i="32"/>
  <c r="A6422" i="32"/>
  <c r="A6418" i="32"/>
  <c r="A6414" i="32"/>
  <c r="A6410" i="32"/>
  <c r="A6406" i="32"/>
  <c r="A6402" i="32"/>
  <c r="A6398" i="32"/>
  <c r="A6394" i="32"/>
  <c r="A6390" i="32"/>
  <c r="A6386" i="32"/>
  <c r="A6382" i="32"/>
  <c r="A6378" i="32"/>
  <c r="A6374" i="32"/>
  <c r="A6370" i="32"/>
  <c r="A6366" i="32"/>
  <c r="A6362" i="32"/>
  <c r="A6358" i="32"/>
  <c r="A6354" i="32"/>
  <c r="A6350" i="32"/>
  <c r="A6346" i="32"/>
  <c r="A6342" i="32"/>
  <c r="A6338" i="32"/>
  <c r="A6334" i="32"/>
  <c r="A6330" i="32"/>
  <c r="A6326" i="32"/>
  <c r="A6322" i="32"/>
  <c r="A6318" i="32"/>
  <c r="A6314" i="32"/>
  <c r="A6310" i="32"/>
  <c r="A6306" i="32"/>
  <c r="A6302" i="32"/>
  <c r="A6298" i="32"/>
  <c r="A168" i="33"/>
  <c r="A8311" i="32"/>
  <c r="A8183" i="32"/>
  <c r="A8110" i="32"/>
  <c r="A8048" i="32"/>
  <c r="A8005" i="32"/>
  <c r="A7970" i="32"/>
  <c r="A7938" i="32"/>
  <c r="A7906" i="32"/>
  <c r="A7874" i="32"/>
  <c r="A7842" i="32"/>
  <c r="A7810" i="32"/>
  <c r="A7778" i="32"/>
  <c r="A7746" i="32"/>
  <c r="A7714" i="32"/>
  <c r="A7682" i="32"/>
  <c r="A7650" i="32"/>
  <c r="A7618" i="32"/>
  <c r="A7586" i="32"/>
  <c r="A7554" i="32"/>
  <c r="A7529" i="32"/>
  <c r="A7508" i="32"/>
  <c r="A7489" i="32"/>
  <c r="A7473" i="32"/>
  <c r="A7457" i="32"/>
  <c r="A7441" i="32"/>
  <c r="A7425" i="32"/>
  <c r="A7409" i="32"/>
  <c r="A7393" i="32"/>
  <c r="A7377" i="32"/>
  <c r="A7361" i="32"/>
  <c r="A7345" i="32"/>
  <c r="A7329" i="32"/>
  <c r="A7313" i="32"/>
  <c r="A7297" i="32"/>
  <c r="A7281" i="32"/>
  <c r="A7265" i="32"/>
  <c r="A7249" i="32"/>
  <c r="A7233" i="32"/>
  <c r="A7217" i="32"/>
  <c r="A7201" i="32"/>
  <c r="A7185" i="32"/>
  <c r="A7169" i="32"/>
  <c r="A7159" i="32"/>
  <c r="A7148" i="32"/>
  <c r="A7137" i="32"/>
  <c r="A7127" i="32"/>
  <c r="A7116" i="32"/>
  <c r="A7105" i="32"/>
  <c r="A7097" i="32"/>
  <c r="A7089" i="32"/>
  <c r="A7081" i="32"/>
  <c r="A7073" i="32"/>
  <c r="A7065" i="32"/>
  <c r="A7057" i="32"/>
  <c r="A7049" i="32"/>
  <c r="A7041" i="32"/>
  <c r="A7033" i="32"/>
  <c r="A7025" i="32"/>
  <c r="A7017" i="32"/>
  <c r="A7009" i="32"/>
  <c r="A7001" i="32"/>
  <c r="A6993" i="32"/>
  <c r="A6985" i="32"/>
  <c r="A6977" i="32"/>
  <c r="A6969" i="32"/>
  <c r="A6961" i="32"/>
  <c r="A6953" i="32"/>
  <c r="A6945" i="32"/>
  <c r="A6937" i="32"/>
  <c r="A6929" i="32"/>
  <c r="A6921" i="32"/>
  <c r="A6913" i="32"/>
  <c r="A6905" i="32"/>
  <c r="A6897" i="32"/>
  <c r="A6889" i="32"/>
  <c r="A6881" i="32"/>
  <c r="A6873" i="32"/>
  <c r="A6865" i="32"/>
  <c r="A6857" i="32"/>
  <c r="A6849" i="32"/>
  <c r="A6841" i="32"/>
  <c r="A6833" i="32"/>
  <c r="A6825" i="32"/>
  <c r="A6817" i="32"/>
  <c r="A6809" i="32"/>
  <c r="A6801" i="32"/>
  <c r="A6793" i="32"/>
  <c r="A6785" i="32"/>
  <c r="A6777" i="32"/>
  <c r="A6769" i="32"/>
  <c r="A6761" i="32"/>
  <c r="A6753" i="32"/>
  <c r="A6745" i="32"/>
  <c r="A6737" i="32"/>
  <c r="A6729" i="32"/>
  <c r="A6721" i="32"/>
  <c r="A6713" i="32"/>
  <c r="A6705" i="32"/>
  <c r="A6697" i="32"/>
  <c r="A6689" i="32"/>
  <c r="A6681" i="32"/>
  <c r="A6673" i="32"/>
  <c r="A6665" i="32"/>
  <c r="A6657" i="32"/>
  <c r="A6649" i="32"/>
  <c r="A6641" i="32"/>
  <c r="A6633" i="32"/>
  <c r="A6625" i="32"/>
  <c r="A6617" i="32"/>
  <c r="A6609" i="32"/>
  <c r="A6601" i="32"/>
  <c r="A6593" i="32"/>
  <c r="A6585" i="32"/>
  <c r="A6577" i="32"/>
  <c r="A6569" i="32"/>
  <c r="A6561" i="32"/>
  <c r="A6553" i="32"/>
  <c r="A6545" i="32"/>
  <c r="A6537" i="32"/>
  <c r="A6529" i="32"/>
  <c r="A6521" i="32"/>
  <c r="A6513" i="32"/>
  <c r="A6505" i="32"/>
  <c r="A6497" i="32"/>
  <c r="A6489" i="32"/>
  <c r="A6481" i="32"/>
  <c r="A6473" i="32"/>
  <c r="A6465" i="32"/>
  <c r="A6457" i="32"/>
  <c r="A6449" i="32"/>
  <c r="A6441" i="32"/>
  <c r="A6433" i="32"/>
  <c r="A6425" i="32"/>
  <c r="A6417" i="32"/>
  <c r="A6409" i="32"/>
  <c r="A6401" i="32"/>
  <c r="A6393" i="32"/>
  <c r="A6385" i="32"/>
  <c r="A6377" i="32"/>
  <c r="A6369" i="32"/>
  <c r="A6361" i="32"/>
  <c r="A6353" i="32"/>
  <c r="A6345" i="32"/>
  <c r="A6337" i="32"/>
  <c r="A6329" i="32"/>
  <c r="A6321" i="32"/>
  <c r="A6313" i="32"/>
  <c r="A6305" i="32"/>
  <c r="A6297" i="32"/>
  <c r="A6292" i="32"/>
  <c r="A6286" i="32"/>
  <c r="A6281" i="32"/>
  <c r="A6276" i="32"/>
  <c r="A6270" i="32"/>
  <c r="A6265" i="32"/>
  <c r="A6260" i="32"/>
  <c r="A6254" i="32"/>
  <c r="A6249" i="32"/>
  <c r="A6244" i="32"/>
  <c r="A6238" i="32"/>
  <c r="A6233" i="32"/>
  <c r="A6228" i="32"/>
  <c r="A6222" i="32"/>
  <c r="A6217" i="32"/>
  <c r="A6212" i="32"/>
  <c r="A6206" i="32"/>
  <c r="A6201" i="32"/>
  <c r="A6196" i="32"/>
  <c r="A6190" i="32"/>
  <c r="A6185" i="32"/>
  <c r="A6180" i="32"/>
  <c r="A6174" i="32"/>
  <c r="A6169" i="32"/>
  <c r="A6164" i="32"/>
  <c r="A6158" i="32"/>
  <c r="A6153" i="32"/>
  <c r="A6148" i="32"/>
  <c r="A6142" i="32"/>
  <c r="A6137" i="32"/>
  <c r="A6132" i="32"/>
  <c r="A6127" i="32"/>
  <c r="A6123" i="32"/>
  <c r="A6119" i="32"/>
  <c r="A6115" i="32"/>
  <c r="A6111" i="32"/>
  <c r="A6107" i="32"/>
  <c r="A6103" i="32"/>
  <c r="A6099" i="32"/>
  <c r="A6095" i="32"/>
  <c r="A6091" i="32"/>
  <c r="A6087" i="32"/>
  <c r="A6083" i="32"/>
  <c r="A6079" i="32"/>
  <c r="A6075" i="32"/>
  <c r="A6071" i="32"/>
  <c r="A6067" i="32"/>
  <c r="A6063" i="32"/>
  <c r="A6059" i="32"/>
  <c r="A6055" i="32"/>
  <c r="A6051" i="32"/>
  <c r="A6047" i="32"/>
  <c r="A6043" i="32"/>
  <c r="A6039" i="32"/>
  <c r="A6035" i="32"/>
  <c r="A6031" i="32"/>
  <c r="A6027" i="32"/>
  <c r="A6023" i="32"/>
  <c r="A6019" i="32"/>
  <c r="A6015" i="32"/>
  <c r="A6011" i="32"/>
  <c r="A6007" i="32"/>
  <c r="A6003" i="32"/>
  <c r="A5999" i="32"/>
  <c r="A5995" i="32"/>
  <c r="A5991" i="32"/>
  <c r="A5987" i="32"/>
  <c r="A5983" i="32"/>
  <c r="A5979" i="32"/>
  <c r="A5975" i="32"/>
  <c r="A5971" i="32"/>
  <c r="A5967" i="32"/>
  <c r="A5963" i="32"/>
  <c r="A5959" i="32"/>
  <c r="A5955" i="32"/>
  <c r="A5951" i="32"/>
  <c r="A5947" i="32"/>
  <c r="A5943" i="32"/>
  <c r="A5939" i="32"/>
  <c r="A5935" i="32"/>
  <c r="A5931" i="32"/>
  <c r="A5927" i="32"/>
  <c r="A5923" i="32"/>
  <c r="A5919" i="32"/>
  <c r="A5915" i="32"/>
  <c r="A5911" i="32"/>
  <c r="A5907" i="32"/>
  <c r="A5903" i="32"/>
  <c r="A5899" i="32"/>
  <c r="A5895" i="32"/>
  <c r="A5891" i="32"/>
  <c r="A5887" i="32"/>
  <c r="A5883" i="32"/>
  <c r="A5879" i="32"/>
  <c r="A5875" i="32"/>
  <c r="A5871" i="32"/>
  <c r="A5867" i="32"/>
  <c r="A5863" i="32"/>
  <c r="A5859" i="32"/>
  <c r="A5855" i="32"/>
  <c r="A5851" i="32"/>
  <c r="A5847" i="32"/>
  <c r="A5843" i="32"/>
  <c r="A5839" i="32"/>
  <c r="A5835" i="32"/>
  <c r="A5831" i="32"/>
  <c r="A5827" i="32"/>
  <c r="A5823" i="32"/>
  <c r="A5819" i="32"/>
  <c r="A5815" i="32"/>
  <c r="A5811" i="32"/>
  <c r="A5807" i="32"/>
  <c r="A5803" i="32"/>
  <c r="A5799" i="32"/>
  <c r="A5795" i="32"/>
  <c r="A5791" i="32"/>
  <c r="A5787" i="32"/>
  <c r="A5783" i="32"/>
  <c r="A5779" i="32"/>
  <c r="A5775" i="32"/>
  <c r="A5771" i="32"/>
  <c r="A5767" i="32"/>
  <c r="A5763" i="32"/>
  <c r="A5759" i="32"/>
  <c r="A5755" i="32"/>
  <c r="A5751" i="32"/>
  <c r="A5747" i="32"/>
  <c r="A5743" i="32"/>
  <c r="A5739" i="32"/>
  <c r="A5735" i="32"/>
  <c r="A5731" i="32"/>
  <c r="A5727" i="32"/>
  <c r="A5723" i="32"/>
  <c r="A5719" i="32"/>
  <c r="A5715" i="32"/>
  <c r="A5711" i="32"/>
  <c r="A5707" i="32"/>
  <c r="A5703" i="32"/>
  <c r="A5699" i="32"/>
  <c r="A5695" i="32"/>
  <c r="A5691" i="32"/>
  <c r="A5687" i="32"/>
  <c r="A5683" i="32"/>
  <c r="A5679" i="32"/>
  <c r="A5675" i="32"/>
  <c r="A5671" i="32"/>
  <c r="A5667" i="32"/>
  <c r="A5663" i="32"/>
  <c r="A5659" i="32"/>
  <c r="A5655" i="32"/>
  <c r="A5651" i="32"/>
  <c r="A5647" i="32"/>
  <c r="A5643" i="32"/>
  <c r="A5639" i="32"/>
  <c r="A5635" i="32"/>
  <c r="A5631" i="32"/>
  <c r="A5627" i="32"/>
  <c r="A5623" i="32"/>
  <c r="A5619" i="32"/>
  <c r="A5615" i="32"/>
  <c r="A5611" i="32"/>
  <c r="A5607" i="32"/>
  <c r="A5603" i="32"/>
  <c r="A5599" i="32"/>
  <c r="A5595" i="32"/>
  <c r="A5591" i="32"/>
  <c r="A5587" i="32"/>
  <c r="A5583" i="32"/>
  <c r="A5579" i="32"/>
  <c r="A5575" i="32"/>
  <c r="A5571" i="32"/>
  <c r="A5567" i="32"/>
  <c r="A5563" i="32"/>
  <c r="A5559" i="32"/>
  <c r="A5555" i="32"/>
  <c r="A5551" i="32"/>
  <c r="A5547" i="32"/>
  <c r="A5543" i="32"/>
  <c r="A5539" i="32"/>
  <c r="A5535" i="32"/>
  <c r="A5531" i="32"/>
  <c r="A165" i="33"/>
  <c r="A8310" i="32"/>
  <c r="A8182" i="32"/>
  <c r="A8109" i="32"/>
  <c r="A8046" i="32"/>
  <c r="A8004" i="32"/>
  <c r="A7969" i="32"/>
  <c r="A7937" i="32"/>
  <c r="A7905" i="32"/>
  <c r="A7873" i="32"/>
  <c r="A7841" i="32"/>
  <c r="A7809" i="32"/>
  <c r="A7777" i="32"/>
  <c r="A7745" i="32"/>
  <c r="A7713" i="32"/>
  <c r="A7681" i="32"/>
  <c r="A7649" i="32"/>
  <c r="A7617" i="32"/>
  <c r="A7585" i="32"/>
  <c r="A7553" i="32"/>
  <c r="A7528" i="32"/>
  <c r="A7506" i="32"/>
  <c r="A7488" i="32"/>
  <c r="A7472" i="32"/>
  <c r="A7456" i="32"/>
  <c r="A7440" i="32"/>
  <c r="A7424" i="32"/>
  <c r="A7408" i="32"/>
  <c r="A7392" i="32"/>
  <c r="A7376" i="32"/>
  <c r="A7360" i="32"/>
  <c r="A7344" i="32"/>
  <c r="A7328" i="32"/>
  <c r="A7312" i="32"/>
  <c r="A7296" i="32"/>
  <c r="A7280" i="32"/>
  <c r="A7264" i="32"/>
  <c r="A7248" i="32"/>
  <c r="A7232" i="32"/>
  <c r="A7216" i="32"/>
  <c r="A7200" i="32"/>
  <c r="A7184" i="32"/>
  <c r="A7168" i="32"/>
  <c r="A7157" i="32"/>
  <c r="A7147" i="32"/>
  <c r="A7136" i="32"/>
  <c r="A7125" i="32"/>
  <c r="A7115" i="32"/>
  <c r="A7104" i="32"/>
  <c r="A7096" i="32"/>
  <c r="A7088" i="32"/>
  <c r="A7080" i="32"/>
  <c r="A7072" i="32"/>
  <c r="A7064" i="32"/>
  <c r="A7056" i="32"/>
  <c r="A7048" i="32"/>
  <c r="A7040" i="32"/>
  <c r="A7032" i="32"/>
  <c r="A7024" i="32"/>
  <c r="A7016" i="32"/>
  <c r="A7008" i="32"/>
  <c r="A7000" i="32"/>
  <c r="A6992" i="32"/>
  <c r="A6984" i="32"/>
  <c r="A6976" i="32"/>
  <c r="A6968" i="32"/>
  <c r="A6960" i="32"/>
  <c r="A6952" i="32"/>
  <c r="A6944" i="32"/>
  <c r="A6936" i="32"/>
  <c r="A6928" i="32"/>
  <c r="A6920" i="32"/>
  <c r="A6912" i="32"/>
  <c r="A6904" i="32"/>
  <c r="A6896" i="32"/>
  <c r="A6888" i="32"/>
  <c r="A6880" i="32"/>
  <c r="A6872" i="32"/>
  <c r="A6864" i="32"/>
  <c r="A6856" i="32"/>
  <c r="A6848" i="32"/>
  <c r="A6840" i="32"/>
  <c r="A6832" i="32"/>
  <c r="A6824" i="32"/>
  <c r="A6816" i="32"/>
  <c r="A6808" i="32"/>
  <c r="A6800" i="32"/>
  <c r="A6792" i="32"/>
  <c r="A6784" i="32"/>
  <c r="A6776" i="32"/>
  <c r="A6768" i="32"/>
  <c r="A6760" i="32"/>
  <c r="A6752" i="32"/>
  <c r="A6744" i="32"/>
  <c r="A6736" i="32"/>
  <c r="A6728" i="32"/>
  <c r="A6720" i="32"/>
  <c r="A6712" i="32"/>
  <c r="A6704" i="32"/>
  <c r="A6696" i="32"/>
  <c r="A6688" i="32"/>
  <c r="A6680" i="32"/>
  <c r="A6672" i="32"/>
  <c r="A6664" i="32"/>
  <c r="A6656" i="32"/>
  <c r="A6648" i="32"/>
  <c r="A6640" i="32"/>
  <c r="A6632" i="32"/>
  <c r="A6624" i="32"/>
  <c r="A6616" i="32"/>
  <c r="A6608" i="32"/>
  <c r="A6600" i="32"/>
  <c r="A6592" i="32"/>
  <c r="A6584" i="32"/>
  <c r="A6576" i="32"/>
  <c r="A6568" i="32"/>
  <c r="A6560" i="32"/>
  <c r="A6552" i="32"/>
  <c r="A6544" i="32"/>
  <c r="A6536" i="32"/>
  <c r="A6528" i="32"/>
  <c r="A6520" i="32"/>
  <c r="A6512" i="32"/>
  <c r="A6504" i="32"/>
  <c r="A6496" i="32"/>
  <c r="A6488" i="32"/>
  <c r="A6480" i="32"/>
  <c r="A6472" i="32"/>
  <c r="A6464" i="32"/>
  <c r="A6456" i="32"/>
  <c r="A6448" i="32"/>
  <c r="A6440" i="32"/>
  <c r="A6432" i="32"/>
  <c r="A6424" i="32"/>
  <c r="A6416" i="32"/>
  <c r="A6408" i="32"/>
  <c r="A6400" i="32"/>
  <c r="A6392" i="32"/>
  <c r="A6384" i="32"/>
  <c r="A6376" i="32"/>
  <c r="A6368" i="32"/>
  <c r="A6360" i="32"/>
  <c r="A6352" i="32"/>
  <c r="A6344" i="32"/>
  <c r="A6336" i="32"/>
  <c r="A6328" i="32"/>
  <c r="A6320" i="32"/>
  <c r="A6312" i="32"/>
  <c r="A6304" i="32"/>
  <c r="A6296" i="32"/>
  <c r="A6290" i="32"/>
  <c r="A6285" i="32"/>
  <c r="A6280" i="32"/>
  <c r="A6274" i="32"/>
  <c r="A6269" i="32"/>
  <c r="A6264" i="32"/>
  <c r="A6258" i="32"/>
  <c r="A6253" i="32"/>
  <c r="A6248" i="32"/>
  <c r="A6242" i="32"/>
  <c r="A6237" i="32"/>
  <c r="A6232" i="32"/>
  <c r="A6226" i="32"/>
  <c r="A6221" i="32"/>
  <c r="A6216" i="32"/>
  <c r="A6210" i="32"/>
  <c r="A6205" i="32"/>
  <c r="A6200" i="32"/>
  <c r="A6194" i="32"/>
  <c r="A6189" i="32"/>
  <c r="A6184" i="32"/>
  <c r="A6178" i="32"/>
  <c r="A6173" i="32"/>
  <c r="A6168" i="32"/>
  <c r="A6162" i="32"/>
  <c r="A6157" i="32"/>
  <c r="A6152" i="32"/>
  <c r="A6146" i="32"/>
  <c r="A6141" i="32"/>
  <c r="A6136" i="32"/>
  <c r="A6130" i="32"/>
  <c r="A6126" i="32"/>
  <c r="A6122" i="32"/>
  <c r="A6118" i="32"/>
  <c r="A6114" i="32"/>
  <c r="A6110" i="32"/>
  <c r="A6106" i="32"/>
  <c r="A6102" i="32"/>
  <c r="A6098" i="32"/>
  <c r="A6094" i="32"/>
  <c r="A6090" i="32"/>
  <c r="A6086" i="32"/>
  <c r="A6082" i="32"/>
  <c r="A6078" i="32"/>
  <c r="A6074" i="32"/>
  <c r="A6070" i="32"/>
  <c r="A6066" i="32"/>
  <c r="A6062" i="32"/>
  <c r="A6058" i="32"/>
  <c r="A6054" i="32"/>
  <c r="A6050" i="32"/>
  <c r="A6046" i="32"/>
  <c r="A6042" i="32"/>
  <c r="A6038" i="32"/>
  <c r="A6034" i="32"/>
  <c r="A6030" i="32"/>
  <c r="A6026" i="32"/>
  <c r="A6022" i="32"/>
  <c r="A6018" i="32"/>
  <c r="A6014" i="32"/>
  <c r="A6010" i="32"/>
  <c r="A6006" i="32"/>
  <c r="A6002" i="32"/>
  <c r="A5998" i="32"/>
  <c r="A5994" i="32"/>
  <c r="A5990" i="32"/>
  <c r="A5986" i="32"/>
  <c r="A5982" i="32"/>
  <c r="A5978" i="32"/>
  <c r="A5974" i="32"/>
  <c r="A5970" i="32"/>
  <c r="A5966" i="32"/>
  <c r="A5962" i="32"/>
  <c r="A5958" i="32"/>
  <c r="A5954" i="32"/>
  <c r="A5950" i="32"/>
  <c r="A5946" i="32"/>
  <c r="A5942" i="32"/>
  <c r="A5938" i="32"/>
  <c r="A5934" i="32"/>
  <c r="A5930" i="32"/>
  <c r="A5926" i="32"/>
  <c r="A5922" i="32"/>
  <c r="A5918" i="32"/>
  <c r="A5914" i="32"/>
  <c r="A5910" i="32"/>
  <c r="A5906" i="32"/>
  <c r="A5902" i="32"/>
  <c r="A5898" i="32"/>
  <c r="A5894" i="32"/>
  <c r="A5890" i="32"/>
  <c r="A5886" i="32"/>
  <c r="A5882" i="32"/>
  <c r="A5878" i="32"/>
  <c r="A5874" i="32"/>
  <c r="A5870" i="32"/>
  <c r="A5866" i="32"/>
  <c r="A5862" i="32"/>
  <c r="A5858" i="32"/>
  <c r="A5854" i="32"/>
  <c r="A5850" i="32"/>
  <c r="A5846" i="32"/>
  <c r="A5842" i="32"/>
  <c r="A5838" i="32"/>
  <c r="A5834" i="32"/>
  <c r="A5830" i="32"/>
  <c r="A5826" i="32"/>
  <c r="A5822" i="32"/>
  <c r="A5818" i="32"/>
  <c r="A5814" i="32"/>
  <c r="A5810" i="32"/>
  <c r="A5806" i="32"/>
  <c r="A5802" i="32"/>
  <c r="A5798" i="32"/>
  <c r="A5794" i="32"/>
  <c r="A5790" i="32"/>
  <c r="A5786" i="32"/>
  <c r="A5782" i="32"/>
  <c r="A5778" i="32"/>
  <c r="A5774" i="32"/>
  <c r="A5770" i="32"/>
  <c r="A5766" i="32"/>
  <c r="A5762" i="32"/>
  <c r="A5758" i="32"/>
  <c r="A5754" i="32"/>
  <c r="A5750" i="32"/>
  <c r="A5746" i="32"/>
  <c r="A5742" i="32"/>
  <c r="A5738" i="32"/>
  <c r="A5734" i="32"/>
  <c r="A5730" i="32"/>
  <c r="A5726" i="32"/>
  <c r="A5722" i="32"/>
  <c r="A5718" i="32"/>
  <c r="A5714" i="32"/>
  <c r="A5710" i="32"/>
  <c r="A5706" i="32"/>
  <c r="A5702" i="32"/>
  <c r="A5698" i="32"/>
  <c r="A5694" i="32"/>
  <c r="A5690" i="32"/>
  <c r="A5686" i="32"/>
  <c r="A5682" i="32"/>
  <c r="A5678" i="32"/>
  <c r="A5674" i="32"/>
  <c r="A5670" i="32"/>
  <c r="A5666" i="32"/>
  <c r="A5662" i="32"/>
  <c r="A5658" i="32"/>
  <c r="A5654" i="32"/>
  <c r="A5650" i="32"/>
  <c r="A5646" i="32"/>
  <c r="A5642" i="32"/>
  <c r="A5638" i="32"/>
  <c r="A5634" i="32"/>
  <c r="A5630" i="32"/>
  <c r="A5626" i="32"/>
  <c r="A5622" i="32"/>
  <c r="A5618" i="32"/>
  <c r="A5614" i="32"/>
  <c r="A5610" i="32"/>
  <c r="A5606" i="32"/>
  <c r="A5602" i="32"/>
  <c r="A5598" i="32"/>
  <c r="A5594" i="32"/>
  <c r="A5590" i="32"/>
  <c r="A5586" i="32"/>
  <c r="A5582" i="32"/>
  <c r="A5578" i="32"/>
  <c r="A5574" i="32"/>
  <c r="A5570" i="32"/>
  <c r="A5566" i="32"/>
  <c r="A5562" i="32"/>
  <c r="A5558" i="32"/>
  <c r="A5554" i="32"/>
  <c r="A5550" i="32"/>
  <c r="A5546" i="32"/>
  <c r="A5542" i="32"/>
  <c r="A5538" i="32"/>
  <c r="A5534" i="32"/>
  <c r="A5530" i="32"/>
  <c r="A5526" i="32"/>
  <c r="A5522" i="32"/>
  <c r="A5518" i="32"/>
  <c r="A5514" i="32"/>
  <c r="A5510" i="32"/>
  <c r="A5506" i="32"/>
  <c r="A5502" i="32"/>
  <c r="A5498" i="32"/>
  <c r="A5494" i="32"/>
  <c r="A5490" i="32"/>
  <c r="A40" i="33"/>
  <c r="A8142" i="32"/>
  <c r="A8026" i="32"/>
  <c r="A7954" i="32"/>
  <c r="A7890" i="32"/>
  <c r="A7826" i="32"/>
  <c r="A7762" i="32"/>
  <c r="A7698" i="32"/>
  <c r="A7634" i="32"/>
  <c r="A7570" i="32"/>
  <c r="A7518" i="32"/>
  <c r="A7481" i="32"/>
  <c r="A7449" i="32"/>
  <c r="A7417" i="32"/>
  <c r="A7385" i="32"/>
  <c r="A7353" i="32"/>
  <c r="A7321" i="32"/>
  <c r="A7289" i="32"/>
  <c r="A7257" i="32"/>
  <c r="A7225" i="32"/>
  <c r="A7193" i="32"/>
  <c r="A7164" i="32"/>
  <c r="A7143" i="32"/>
  <c r="A7121" i="32"/>
  <c r="A7101" i="32"/>
  <c r="A7085" i="32"/>
  <c r="A7069" i="32"/>
  <c r="A7053" i="32"/>
  <c r="A7037" i="32"/>
  <c r="A7021" i="32"/>
  <c r="A7005" i="32"/>
  <c r="A6989" i="32"/>
  <c r="A6973" i="32"/>
  <c r="A6957" i="32"/>
  <c r="A6941" i="32"/>
  <c r="A6925" i="32"/>
  <c r="A6909" i="32"/>
  <c r="A6893" i="32"/>
  <c r="A6877" i="32"/>
  <c r="A6861" i="32"/>
  <c r="A6845" i="32"/>
  <c r="A6829" i="32"/>
  <c r="A6813" i="32"/>
  <c r="A6797" i="32"/>
  <c r="A6781" i="32"/>
  <c r="A6765" i="32"/>
  <c r="A6749" i="32"/>
  <c r="A6733" i="32"/>
  <c r="A6717" i="32"/>
  <c r="A6701" i="32"/>
  <c r="A6685" i="32"/>
  <c r="A6669" i="32"/>
  <c r="A6653" i="32"/>
  <c r="A6637" i="32"/>
  <c r="A6621" i="32"/>
  <c r="A6605" i="32"/>
  <c r="A6589" i="32"/>
  <c r="A6573" i="32"/>
  <c r="A6557" i="32"/>
  <c r="A6541" i="32"/>
  <c r="A6525" i="32"/>
  <c r="A6509" i="32"/>
  <c r="A6493" i="32"/>
  <c r="A6477" i="32"/>
  <c r="A6461" i="32"/>
  <c r="A6445" i="32"/>
  <c r="A6429" i="32"/>
  <c r="A6413" i="32"/>
  <c r="A6397" i="32"/>
  <c r="A6381" i="32"/>
  <c r="A6365" i="32"/>
  <c r="A6349" i="32"/>
  <c r="A6333" i="32"/>
  <c r="A6317" i="32"/>
  <c r="A6301" i="32"/>
  <c r="A6289" i="32"/>
  <c r="A6278" i="32"/>
  <c r="A6268" i="32"/>
  <c r="A6257" i="32"/>
  <c r="A6246" i="32"/>
  <c r="A6236" i="32"/>
  <c r="A6225" i="32"/>
  <c r="A6214" i="32"/>
  <c r="A6204" i="32"/>
  <c r="A6193" i="32"/>
  <c r="A6182" i="32"/>
  <c r="A6172" i="32"/>
  <c r="A6161" i="32"/>
  <c r="A6150" i="32"/>
  <c r="A6140" i="32"/>
  <c r="A6129" i="32"/>
  <c r="A6121" i="32"/>
  <c r="A6113" i="32"/>
  <c r="A6105" i="32"/>
  <c r="A6097" i="32"/>
  <c r="A6089" i="32"/>
  <c r="A6081" i="32"/>
  <c r="A6073" i="32"/>
  <c r="A6065" i="32"/>
  <c r="A6057" i="32"/>
  <c r="A6049" i="32"/>
  <c r="A6041" i="32"/>
  <c r="A6033" i="32"/>
  <c r="A6025" i="32"/>
  <c r="A6017" i="32"/>
  <c r="A6009" i="32"/>
  <c r="A6001" i="32"/>
  <c r="A5993" i="32"/>
  <c r="A5985" i="32"/>
  <c r="A5977" i="32"/>
  <c r="A5969" i="32"/>
  <c r="A5961" i="32"/>
  <c r="A5953" i="32"/>
  <c r="A5945" i="32"/>
  <c r="A5937" i="32"/>
  <c r="A5929" i="32"/>
  <c r="A5921" i="32"/>
  <c r="A5913" i="32"/>
  <c r="A5905" i="32"/>
  <c r="A5897" i="32"/>
  <c r="A5889" i="32"/>
  <c r="A5881" i="32"/>
  <c r="A5873" i="32"/>
  <c r="A5865" i="32"/>
  <c r="A5857" i="32"/>
  <c r="A5849" i="32"/>
  <c r="A5841" i="32"/>
  <c r="A5833" i="32"/>
  <c r="A5825" i="32"/>
  <c r="A5817" i="32"/>
  <c r="A5809" i="32"/>
  <c r="A5801" i="32"/>
  <c r="A5793" i="32"/>
  <c r="A5785" i="32"/>
  <c r="A5777" i="32"/>
  <c r="A5769" i="32"/>
  <c r="A5761" i="32"/>
  <c r="A5753" i="32"/>
  <c r="A5745" i="32"/>
  <c r="A5737" i="32"/>
  <c r="A5729" i="32"/>
  <c r="A5721" i="32"/>
  <c r="A5713" i="32"/>
  <c r="A5705" i="32"/>
  <c r="A5697" i="32"/>
  <c r="A5689" i="32"/>
  <c r="A5681" i="32"/>
  <c r="A5673" i="32"/>
  <c r="A5665" i="32"/>
  <c r="A5657" i="32"/>
  <c r="A5649" i="32"/>
  <c r="A5641" i="32"/>
  <c r="A5633" i="32"/>
  <c r="A5625" i="32"/>
  <c r="A5617" i="32"/>
  <c r="A5609" i="32"/>
  <c r="A5601" i="32"/>
  <c r="A5593" i="32"/>
  <c r="A5585" i="32"/>
  <c r="A5577" i="32"/>
  <c r="A5569" i="32"/>
  <c r="A5561" i="32"/>
  <c r="A5553" i="32"/>
  <c r="A5545" i="32"/>
  <c r="A5537" i="32"/>
  <c r="A5529" i="32"/>
  <c r="A5524" i="32"/>
  <c r="A5519" i="32"/>
  <c r="A5513" i="32"/>
  <c r="A5508" i="32"/>
  <c r="A5503" i="32"/>
  <c r="A5497" i="32"/>
  <c r="A5492" i="32"/>
  <c r="A5487" i="32"/>
  <c r="A5483" i="32"/>
  <c r="A5479" i="32"/>
  <c r="A5475" i="32"/>
  <c r="A5471" i="32"/>
  <c r="A5467" i="32"/>
  <c r="A5463" i="32"/>
  <c r="A5459" i="32"/>
  <c r="A5455" i="32"/>
  <c r="A5451" i="32"/>
  <c r="A5447" i="32"/>
  <c r="A5443" i="32"/>
  <c r="A5439" i="32"/>
  <c r="A5435" i="32"/>
  <c r="A5431" i="32"/>
  <c r="A5427" i="32"/>
  <c r="A5423" i="32"/>
  <c r="A5419" i="32"/>
  <c r="A5415" i="32"/>
  <c r="A5411" i="32"/>
  <c r="A5407" i="32"/>
  <c r="A5403" i="32"/>
  <c r="A5399" i="32"/>
  <c r="A5395" i="32"/>
  <c r="A5391" i="32"/>
  <c r="A5387" i="32"/>
  <c r="A5383" i="32"/>
  <c r="A5379" i="32"/>
  <c r="A5375" i="32"/>
  <c r="A5371" i="32"/>
  <c r="A5367" i="32"/>
  <c r="A5363" i="32"/>
  <c r="A5359" i="32"/>
  <c r="A5355" i="32"/>
  <c r="A5351" i="32"/>
  <c r="A5347" i="32"/>
  <c r="A5343" i="32"/>
  <c r="A5339" i="32"/>
  <c r="A5335" i="32"/>
  <c r="A5331" i="32"/>
  <c r="A5327" i="32"/>
  <c r="A5323" i="32"/>
  <c r="A5319" i="32"/>
  <c r="A5315" i="32"/>
  <c r="A5311" i="32"/>
  <c r="A5307" i="32"/>
  <c r="A5303" i="32"/>
  <c r="A5299" i="32"/>
  <c r="A5295" i="32"/>
  <c r="A5291" i="32"/>
  <c r="A5287" i="32"/>
  <c r="A5283" i="32"/>
  <c r="A5279" i="32"/>
  <c r="A5275" i="32"/>
  <c r="A5271" i="32"/>
  <c r="A5267" i="32"/>
  <c r="A5263" i="32"/>
  <c r="A5259" i="32"/>
  <c r="A5255" i="32"/>
  <c r="A5251" i="32"/>
  <c r="A5247" i="32"/>
  <c r="A5243" i="32"/>
  <c r="A5239" i="32"/>
  <c r="A5235" i="32"/>
  <c r="A5231" i="32"/>
  <c r="A5227" i="32"/>
  <c r="A5223" i="32"/>
  <c r="A5219" i="32"/>
  <c r="A5215" i="32"/>
  <c r="A5211" i="32"/>
  <c r="A5207" i="32"/>
  <c r="A5203" i="32"/>
  <c r="A5199" i="32"/>
  <c r="A5195" i="32"/>
  <c r="A5191" i="32"/>
  <c r="A5187" i="32"/>
  <c r="A5183" i="32"/>
  <c r="A5179" i="32"/>
  <c r="A5175" i="32"/>
  <c r="A5171" i="32"/>
  <c r="A5167" i="32"/>
  <c r="A5163" i="32"/>
  <c r="A5159" i="32"/>
  <c r="A5155" i="32"/>
  <c r="A5151" i="32"/>
  <c r="A5147" i="32"/>
  <c r="A5143" i="32"/>
  <c r="A5139" i="32"/>
  <c r="A5135" i="32"/>
  <c r="A5131" i="32"/>
  <c r="A5127" i="32"/>
  <c r="A5123" i="32"/>
  <c r="A5119" i="32"/>
  <c r="A5115" i="32"/>
  <c r="A5111" i="32"/>
  <c r="A5107" i="32"/>
  <c r="A5103" i="32"/>
  <c r="A5099" i="32"/>
  <c r="A5095" i="32"/>
  <c r="A5091" i="32"/>
  <c r="A5087" i="32"/>
  <c r="A5083" i="32"/>
  <c r="A5079" i="32"/>
  <c r="A5075" i="32"/>
  <c r="A5071" i="32"/>
  <c r="A5067" i="32"/>
  <c r="A5063" i="32"/>
  <c r="A5059" i="32"/>
  <c r="A5055" i="32"/>
  <c r="A5051" i="32"/>
  <c r="A5047" i="32"/>
  <c r="A5043" i="32"/>
  <c r="A5039" i="32"/>
  <c r="A5035" i="32"/>
  <c r="A5031" i="32"/>
  <c r="A5027" i="32"/>
  <c r="A5023" i="32"/>
  <c r="A5019" i="32"/>
  <c r="A5015" i="32"/>
  <c r="A5011" i="32"/>
  <c r="A5007" i="32"/>
  <c r="A5003" i="32"/>
  <c r="A4999" i="32"/>
  <c r="A4995" i="32"/>
  <c r="A4991" i="32"/>
  <c r="A4987" i="32"/>
  <c r="A4983" i="32"/>
  <c r="A4979" i="32"/>
  <c r="A4975" i="32"/>
  <c r="A4971" i="32"/>
  <c r="A4967" i="32"/>
  <c r="A4963" i="32"/>
  <c r="A4959" i="32"/>
  <c r="A4955" i="32"/>
  <c r="A4951" i="32"/>
  <c r="A4947" i="32"/>
  <c r="A4943" i="32"/>
  <c r="A4939" i="32"/>
  <c r="A4935" i="32"/>
  <c r="A4931" i="32"/>
  <c r="A4927" i="32"/>
  <c r="A4923" i="32"/>
  <c r="A4919" i="32"/>
  <c r="A4915" i="32"/>
  <c r="A4911" i="32"/>
  <c r="A4907" i="32"/>
  <c r="A4903" i="32"/>
  <c r="A4899" i="32"/>
  <c r="A4895" i="32"/>
  <c r="A4891" i="32"/>
  <c r="A4887" i="32"/>
  <c r="A4883" i="32"/>
  <c r="A4879" i="32"/>
  <c r="A4875" i="32"/>
  <c r="A4871" i="32"/>
  <c r="A4867" i="32"/>
  <c r="A4863" i="32"/>
  <c r="A4859" i="32"/>
  <c r="A4855" i="32"/>
  <c r="A4851" i="32"/>
  <c r="A4847" i="32"/>
  <c r="A4843" i="32"/>
  <c r="A4839" i="32"/>
  <c r="A4835" i="32"/>
  <c r="A4831" i="32"/>
  <c r="A4827" i="32"/>
  <c r="A4823" i="32"/>
  <c r="A4819" i="32"/>
  <c r="A4815" i="32"/>
  <c r="A4811" i="32"/>
  <c r="A4807" i="32"/>
  <c r="A4803" i="32"/>
  <c r="A4799" i="32"/>
  <c r="A4795" i="32"/>
  <c r="A4791" i="32"/>
  <c r="A4787" i="32"/>
  <c r="A4783" i="32"/>
  <c r="A4779" i="32"/>
  <c r="A4775" i="32"/>
  <c r="A4771" i="32"/>
  <c r="A4767" i="32"/>
  <c r="A4763" i="32"/>
  <c r="A4759" i="32"/>
  <c r="A4755" i="32"/>
  <c r="A4751" i="32"/>
  <c r="A4747" i="32"/>
  <c r="A4743" i="32"/>
  <c r="A4739" i="32"/>
  <c r="A4735" i="32"/>
  <c r="A4731" i="32"/>
  <c r="A4727" i="32"/>
  <c r="A4723" i="32"/>
  <c r="A4719" i="32"/>
  <c r="A4715" i="32"/>
  <c r="A4711" i="32"/>
  <c r="A4707" i="32"/>
  <c r="A4703" i="32"/>
  <c r="A4699" i="32"/>
  <c r="A4695" i="32"/>
  <c r="A4691" i="32"/>
  <c r="A4687" i="32"/>
  <c r="A4683" i="32"/>
  <c r="A4679" i="32"/>
  <c r="A4675" i="32"/>
  <c r="A4671" i="32"/>
  <c r="A4667" i="32"/>
  <c r="A4663" i="32"/>
  <c r="A4659" i="32"/>
  <c r="A4655" i="32"/>
  <c r="A4651" i="32"/>
  <c r="A4647" i="32"/>
  <c r="A4643" i="32"/>
  <c r="A4639" i="32"/>
  <c r="A4635" i="32"/>
  <c r="A4631" i="32"/>
  <c r="A4627" i="32"/>
  <c r="A4623" i="32"/>
  <c r="A4619" i="32"/>
  <c r="A4615" i="32"/>
  <c r="A4611" i="32"/>
  <c r="A4607" i="32"/>
  <c r="A4603" i="32"/>
  <c r="A4599" i="32"/>
  <c r="A4595" i="32"/>
  <c r="A4591" i="32"/>
  <c r="A4587" i="32"/>
  <c r="A4583" i="32"/>
  <c r="A4579" i="32"/>
  <c r="A4575" i="32"/>
  <c r="A4571" i="32"/>
  <c r="A4567" i="32"/>
  <c r="A4563" i="32"/>
  <c r="A4559" i="32"/>
  <c r="A4555" i="32"/>
  <c r="A4551" i="32"/>
  <c r="A4547" i="32"/>
  <c r="A4543" i="32"/>
  <c r="A4539" i="32"/>
  <c r="A4535" i="32"/>
  <c r="A4531" i="32"/>
  <c r="A4527" i="32"/>
  <c r="A4523" i="32"/>
  <c r="A4519" i="32"/>
  <c r="A4515" i="32"/>
  <c r="A4511" i="32"/>
  <c r="A4507" i="32"/>
  <c r="A4503" i="32"/>
  <c r="A4499" i="32"/>
  <c r="A4495" i="32"/>
  <c r="A4491" i="32"/>
  <c r="A4487" i="32"/>
  <c r="A4483" i="32"/>
  <c r="A4479" i="32"/>
  <c r="A4475" i="32"/>
  <c r="A4471" i="32"/>
  <c r="A4467" i="32"/>
  <c r="A4463" i="32"/>
  <c r="A4459" i="32"/>
  <c r="A4455" i="32"/>
  <c r="A4451" i="32"/>
  <c r="A4447" i="32"/>
  <c r="A4443" i="32"/>
  <c r="A4439" i="32"/>
  <c r="A4435" i="32"/>
  <c r="A4431" i="32"/>
  <c r="A4427" i="32"/>
  <c r="A4423" i="32"/>
  <c r="A4419" i="32"/>
  <c r="A4415" i="32"/>
  <c r="A4411" i="32"/>
  <c r="A4407" i="32"/>
  <c r="A4403" i="32"/>
  <c r="A4399" i="32"/>
  <c r="A4395" i="32"/>
  <c r="A4391" i="32"/>
  <c r="A4387" i="32"/>
  <c r="A4383" i="32"/>
  <c r="A4379" i="32"/>
  <c r="A4375" i="32"/>
  <c r="A4371" i="32"/>
  <c r="A4367" i="32"/>
  <c r="A4363" i="32"/>
  <c r="A4359" i="32"/>
  <c r="A4355" i="32"/>
  <c r="A4351" i="32"/>
  <c r="A4347" i="32"/>
  <c r="A4343" i="32"/>
  <c r="A4339" i="32"/>
  <c r="A4335" i="32"/>
  <c r="A4331" i="32"/>
  <c r="A4327" i="32"/>
  <c r="A4323" i="32"/>
  <c r="A4319" i="32"/>
  <c r="A4315" i="32"/>
  <c r="A4311" i="32"/>
  <c r="A4307" i="32"/>
  <c r="A4303" i="32"/>
  <c r="A4299" i="32"/>
  <c r="A4295" i="32"/>
  <c r="A4291" i="32"/>
  <c r="A4287" i="32"/>
  <c r="A4283" i="32"/>
  <c r="A4279" i="32"/>
  <c r="A4275" i="32"/>
  <c r="A4271" i="32"/>
  <c r="A4267" i="32"/>
  <c r="A4263" i="32"/>
  <c r="A4259" i="32"/>
  <c r="A4255" i="32"/>
  <c r="A4251" i="32"/>
  <c r="A4247" i="32"/>
  <c r="A4243" i="32"/>
  <c r="A4239" i="32"/>
  <c r="A4235" i="32"/>
  <c r="A4231" i="32"/>
  <c r="A4227" i="32"/>
  <c r="A4223" i="32"/>
  <c r="A4219" i="32"/>
  <c r="A4215" i="32"/>
  <c r="A4211" i="32"/>
  <c r="A4207" i="32"/>
  <c r="A4203" i="32"/>
  <c r="A4199" i="32"/>
  <c r="A4195" i="32"/>
  <c r="A4191" i="32"/>
  <c r="A4187" i="32"/>
  <c r="A4183" i="32"/>
  <c r="A4179" i="32"/>
  <c r="A4175" i="32"/>
  <c r="A4171" i="32"/>
  <c r="A4167" i="32"/>
  <c r="A4163" i="32"/>
  <c r="A4159" i="32"/>
  <c r="A4155" i="32"/>
  <c r="A4151" i="32"/>
  <c r="A4147" i="32"/>
  <c r="A4143" i="32"/>
  <c r="A4139" i="32"/>
  <c r="A4135" i="32"/>
  <c r="A4131" i="32"/>
  <c r="A4127" i="32"/>
  <c r="A4123" i="32"/>
  <c r="A4119" i="32"/>
  <c r="A4115" i="32"/>
  <c r="A4111" i="32"/>
  <c r="A4107" i="32"/>
  <c r="A4103" i="32"/>
  <c r="A4099" i="32"/>
  <c r="A4095" i="32"/>
  <c r="A4091" i="32"/>
  <c r="A4087" i="32"/>
  <c r="A4083" i="32"/>
  <c r="A4079" i="32"/>
  <c r="A4075" i="32"/>
  <c r="A4071" i="32"/>
  <c r="A4067" i="32"/>
  <c r="A4063" i="32"/>
  <c r="A4059" i="32"/>
  <c r="A4055" i="32"/>
  <c r="A4051" i="32"/>
  <c r="A4047" i="32"/>
  <c r="A4043" i="32"/>
  <c r="A4039" i="32"/>
  <c r="A4035" i="32"/>
  <c r="A4031" i="32"/>
  <c r="A4027" i="32"/>
  <c r="A4023" i="32"/>
  <c r="A4019" i="32"/>
  <c r="A4015" i="32"/>
  <c r="A4011" i="32"/>
  <c r="A4007" i="32"/>
  <c r="A4003" i="32"/>
  <c r="A3999" i="32"/>
  <c r="A3995" i="32"/>
  <c r="A3991" i="32"/>
  <c r="A3987" i="32"/>
  <c r="A3983" i="32"/>
  <c r="A3979" i="32"/>
  <c r="A3975" i="32"/>
  <c r="A3971" i="32"/>
  <c r="A3967" i="32"/>
  <c r="A3963" i="32"/>
  <c r="A3959" i="32"/>
  <c r="A3955" i="32"/>
  <c r="A3951" i="32"/>
  <c r="A3947" i="32"/>
  <c r="A3943" i="32"/>
  <c r="A3939" i="32"/>
  <c r="A3935" i="32"/>
  <c r="A3931" i="32"/>
  <c r="A3927" i="32"/>
  <c r="A3923" i="32"/>
  <c r="A3919" i="32"/>
  <c r="A3915" i="32"/>
  <c r="A3911" i="32"/>
  <c r="A3907" i="32"/>
  <c r="A3903" i="32"/>
  <c r="A3899" i="32"/>
  <c r="A3895" i="32"/>
  <c r="A3891" i="32"/>
  <c r="A3887" i="32"/>
  <c r="A3883" i="32"/>
  <c r="A3879" i="32"/>
  <c r="A3875" i="32"/>
  <c r="A3871" i="32"/>
  <c r="A3867" i="32"/>
  <c r="A3863" i="32"/>
  <c r="A3859" i="32"/>
  <c r="A3855" i="32"/>
  <c r="A3851" i="32"/>
  <c r="A3847" i="32"/>
  <c r="A3843" i="32"/>
  <c r="A3839" i="32"/>
  <c r="A3835" i="32"/>
  <c r="A3831" i="32"/>
  <c r="A3827" i="32"/>
  <c r="A3823" i="32"/>
  <c r="A3819" i="32"/>
  <c r="A3815" i="32"/>
  <c r="A3811" i="32"/>
  <c r="A3807" i="32"/>
  <c r="A3803" i="32"/>
  <c r="A3799" i="32"/>
  <c r="A3795" i="32"/>
  <c r="A3791" i="32"/>
  <c r="A3787" i="32"/>
  <c r="A3783" i="32"/>
  <c r="A3779" i="32"/>
  <c r="A3775" i="32"/>
  <c r="A3771" i="32"/>
  <c r="A3767" i="32"/>
  <c r="A3763" i="32"/>
  <c r="A3759" i="32"/>
  <c r="A3755" i="32"/>
  <c r="A3751" i="32"/>
  <c r="A3747" i="32"/>
  <c r="A3743" i="32"/>
  <c r="A3739" i="32"/>
  <c r="A3735" i="32"/>
  <c r="A3731" i="32"/>
  <c r="A3727" i="32"/>
  <c r="A3723" i="32"/>
  <c r="A3719" i="32"/>
  <c r="A3715" i="32"/>
  <c r="A3711" i="32"/>
  <c r="A3707" i="32"/>
  <c r="A3703" i="32"/>
  <c r="A3699" i="32"/>
  <c r="A3695" i="32"/>
  <c r="A3691" i="32"/>
  <c r="A3687" i="32"/>
  <c r="A3683" i="32"/>
  <c r="A3679" i="32"/>
  <c r="A3675" i="32"/>
  <c r="A3671" i="32"/>
  <c r="A3667" i="32"/>
  <c r="A3663" i="32"/>
  <c r="A3659" i="32"/>
  <c r="A3655" i="32"/>
  <c r="A3651" i="32"/>
  <c r="A3647" i="32"/>
  <c r="A3643" i="32"/>
  <c r="A3639" i="32"/>
  <c r="A3635" i="32"/>
  <c r="A3631" i="32"/>
  <c r="A3627" i="32"/>
  <c r="A3623" i="32"/>
  <c r="A3619" i="32"/>
  <c r="A3615" i="32"/>
  <c r="A3611" i="32"/>
  <c r="A3607" i="32"/>
  <c r="A3603" i="32"/>
  <c r="A3599" i="32"/>
  <c r="A3595" i="32"/>
  <c r="A3591" i="32"/>
  <c r="A3587" i="32"/>
  <c r="A3583" i="32"/>
  <c r="A3579" i="32"/>
  <c r="A3575" i="32"/>
  <c r="A3571" i="32"/>
  <c r="A3567" i="32"/>
  <c r="A3563" i="32"/>
  <c r="A3559" i="32"/>
  <c r="A3555" i="32"/>
  <c r="A3551" i="32"/>
  <c r="A3547" i="32"/>
  <c r="A3543" i="32"/>
  <c r="A3539" i="32"/>
  <c r="A3535" i="32"/>
  <c r="A3531" i="32"/>
  <c r="A3527" i="32"/>
  <c r="A3523" i="32"/>
  <c r="A3519" i="32"/>
  <c r="A3515" i="32"/>
  <c r="A3511" i="32"/>
  <c r="A3507" i="32"/>
  <c r="A3503" i="32"/>
  <c r="A3499" i="32"/>
  <c r="A3495" i="32"/>
  <c r="A3491" i="32"/>
  <c r="A3487" i="32"/>
  <c r="A3483" i="32"/>
  <c r="A3479" i="32"/>
  <c r="A3475" i="32"/>
  <c r="A3471" i="32"/>
  <c r="A37" i="33"/>
  <c r="A8141" i="32"/>
  <c r="A8025" i="32"/>
  <c r="A7953" i="32"/>
  <c r="A7889" i="32"/>
  <c r="A7825" i="32"/>
  <c r="A7761" i="32"/>
  <c r="A7697" i="32"/>
  <c r="A7633" i="32"/>
  <c r="A7569" i="32"/>
  <c r="A7517" i="32"/>
  <c r="A7480" i="32"/>
  <c r="A7448" i="32"/>
  <c r="A7416" i="32"/>
  <c r="A7384" i="32"/>
  <c r="A7352" i="32"/>
  <c r="A7320" i="32"/>
  <c r="A7288" i="32"/>
  <c r="A7256" i="32"/>
  <c r="A7224" i="32"/>
  <c r="A7192" i="32"/>
  <c r="A7163" i="32"/>
  <c r="A7141" i="32"/>
  <c r="A7120" i="32"/>
  <c r="A7100" i="32"/>
  <c r="A7084" i="32"/>
  <c r="A7068" i="32"/>
  <c r="A7052" i="32"/>
  <c r="A7036" i="32"/>
  <c r="A7020" i="32"/>
  <c r="A7004" i="32"/>
  <c r="A6988" i="32"/>
  <c r="A6972" i="32"/>
  <c r="A6956" i="32"/>
  <c r="A6940" i="32"/>
  <c r="A6924" i="32"/>
  <c r="A6908" i="32"/>
  <c r="A6892" i="32"/>
  <c r="A6876" i="32"/>
  <c r="A6860" i="32"/>
  <c r="A6844" i="32"/>
  <c r="A6828" i="32"/>
  <c r="A6812" i="32"/>
  <c r="A6796" i="32"/>
  <c r="A6780" i="32"/>
  <c r="A6764" i="32"/>
  <c r="A6748" i="32"/>
  <c r="A6732" i="32"/>
  <c r="A6716" i="32"/>
  <c r="A6700" i="32"/>
  <c r="A6684" i="32"/>
  <c r="A6668" i="32"/>
  <c r="A6652" i="32"/>
  <c r="A6636" i="32"/>
  <c r="A6620" i="32"/>
  <c r="A6604" i="32"/>
  <c r="A6588" i="32"/>
  <c r="A6572" i="32"/>
  <c r="A6556" i="32"/>
  <c r="A6540" i="32"/>
  <c r="A6524" i="32"/>
  <c r="A6508" i="32"/>
  <c r="A6492" i="32"/>
  <c r="A6476" i="32"/>
  <c r="A6460" i="32"/>
  <c r="A6444" i="32"/>
  <c r="A6428" i="32"/>
  <c r="A6412" i="32"/>
  <c r="A6396" i="32"/>
  <c r="A6380" i="32"/>
  <c r="A6364" i="32"/>
  <c r="A6348" i="32"/>
  <c r="A6332" i="32"/>
  <c r="A6316" i="32"/>
  <c r="A6300" i="32"/>
  <c r="A6288" i="32"/>
  <c r="A6277" i="32"/>
  <c r="A6266" i="32"/>
  <c r="A6256" i="32"/>
  <c r="A6245" i="32"/>
  <c r="A6234" i="32"/>
  <c r="A6224" i="32"/>
  <c r="A6213" i="32"/>
  <c r="A6202" i="32"/>
  <c r="A6192" i="32"/>
  <c r="A6181" i="32"/>
  <c r="A6170" i="32"/>
  <c r="A6160" i="32"/>
  <c r="A6149" i="32"/>
  <c r="A6138" i="32"/>
  <c r="A6128" i="32"/>
  <c r="A6120" i="32"/>
  <c r="A6112" i="32"/>
  <c r="A6104" i="32"/>
  <c r="A6096" i="32"/>
  <c r="A6088" i="32"/>
  <c r="A6080" i="32"/>
  <c r="A6072" i="32"/>
  <c r="A6064" i="32"/>
  <c r="A6056" i="32"/>
  <c r="A6048" i="32"/>
  <c r="A6040" i="32"/>
  <c r="A6032" i="32"/>
  <c r="A6024" i="32"/>
  <c r="A6016" i="32"/>
  <c r="A6008" i="32"/>
  <c r="A6000" i="32"/>
  <c r="A5992" i="32"/>
  <c r="A5984" i="32"/>
  <c r="A5976" i="32"/>
  <c r="A5968" i="32"/>
  <c r="A5960" i="32"/>
  <c r="A5952" i="32"/>
  <c r="A5944" i="32"/>
  <c r="A5936" i="32"/>
  <c r="A5928" i="32"/>
  <c r="A5920" i="32"/>
  <c r="A5912" i="32"/>
  <c r="A5904" i="32"/>
  <c r="A5896" i="32"/>
  <c r="A5888" i="32"/>
  <c r="A5880" i="32"/>
  <c r="A5872" i="32"/>
  <c r="A5864" i="32"/>
  <c r="A5856" i="32"/>
  <c r="A5848" i="32"/>
  <c r="A5840" i="32"/>
  <c r="A5832" i="32"/>
  <c r="A5824" i="32"/>
  <c r="A5816" i="32"/>
  <c r="A5808" i="32"/>
  <c r="A5800" i="32"/>
  <c r="A5792" i="32"/>
  <c r="A5784" i="32"/>
  <c r="A5776" i="32"/>
  <c r="A5768" i="32"/>
  <c r="A5760" i="32"/>
  <c r="A5752" i="32"/>
  <c r="A5744" i="32"/>
  <c r="A5736" i="32"/>
  <c r="A5728" i="32"/>
  <c r="A5720" i="32"/>
  <c r="A5712" i="32"/>
  <c r="A5704" i="32"/>
  <c r="A5696" i="32"/>
  <c r="A5688" i="32"/>
  <c r="A5680" i="32"/>
  <c r="A5672" i="32"/>
  <c r="A5664" i="32"/>
  <c r="A5656" i="32"/>
  <c r="A5648" i="32"/>
  <c r="A5640" i="32"/>
  <c r="A5632" i="32"/>
  <c r="A5624" i="32"/>
  <c r="A5616" i="32"/>
  <c r="A5608" i="32"/>
  <c r="A5600" i="32"/>
  <c r="A5592" i="32"/>
  <c r="A5584" i="32"/>
  <c r="A5576" i="32"/>
  <c r="A5568" i="32"/>
  <c r="A5560" i="32"/>
  <c r="A5552" i="32"/>
  <c r="A5544" i="32"/>
  <c r="A5536" i="32"/>
  <c r="A5528" i="32"/>
  <c r="A5523" i="32"/>
  <c r="A5517" i="32"/>
  <c r="A5512" i="32"/>
  <c r="A5507" i="32"/>
  <c r="A5501" i="32"/>
  <c r="A5496" i="32"/>
  <c r="A5491" i="32"/>
  <c r="A5486" i="32"/>
  <c r="A5482" i="32"/>
  <c r="A5478" i="32"/>
  <c r="A5474" i="32"/>
  <c r="A5470" i="32"/>
  <c r="A5466" i="32"/>
  <c r="A5462" i="32"/>
  <c r="A5458" i="32"/>
  <c r="A5454" i="32"/>
  <c r="A5450" i="32"/>
  <c r="A5446" i="32"/>
  <c r="A5442" i="32"/>
  <c r="A5438" i="32"/>
  <c r="A5434" i="32"/>
  <c r="A5430" i="32"/>
  <c r="A5426" i="32"/>
  <c r="A5422" i="32"/>
  <c r="A5418" i="32"/>
  <c r="A5414" i="32"/>
  <c r="A5410" i="32"/>
  <c r="A5406" i="32"/>
  <c r="A5402" i="32"/>
  <c r="A5398" i="32"/>
  <c r="A5394" i="32"/>
  <c r="A5390" i="32"/>
  <c r="A5386" i="32"/>
  <c r="A5382" i="32"/>
  <c r="A5378" i="32"/>
  <c r="A5374" i="32"/>
  <c r="A5370" i="32"/>
  <c r="A5366" i="32"/>
  <c r="A5362" i="32"/>
  <c r="A5358" i="32"/>
  <c r="A5354" i="32"/>
  <c r="A5350" i="32"/>
  <c r="A5346" i="32"/>
  <c r="A5342" i="32"/>
  <c r="A5338" i="32"/>
  <c r="A5334" i="32"/>
  <c r="A5330" i="32"/>
  <c r="A5326" i="32"/>
  <c r="A5322" i="32"/>
  <c r="A5318" i="32"/>
  <c r="A5314" i="32"/>
  <c r="A5310" i="32"/>
  <c r="A5306" i="32"/>
  <c r="A5302" i="32"/>
  <c r="A5298" i="32"/>
  <c r="A5294" i="32"/>
  <c r="A5290" i="32"/>
  <c r="A5286" i="32"/>
  <c r="A5282" i="32"/>
  <c r="A5278" i="32"/>
  <c r="A5274" i="32"/>
  <c r="A5270" i="32"/>
  <c r="A5266" i="32"/>
  <c r="A5262" i="32"/>
  <c r="A5258" i="32"/>
  <c r="A5254" i="32"/>
  <c r="A5250" i="32"/>
  <c r="A5246" i="32"/>
  <c r="A5242" i="32"/>
  <c r="A5238" i="32"/>
  <c r="A5234" i="32"/>
  <c r="A5230" i="32"/>
  <c r="A5226" i="32"/>
  <c r="A5222" i="32"/>
  <c r="A5218" i="32"/>
  <c r="A5214" i="32"/>
  <c r="A5210" i="32"/>
  <c r="A5206" i="32"/>
  <c r="A5202" i="32"/>
  <c r="A5198" i="32"/>
  <c r="A5194" i="32"/>
  <c r="A5190" i="32"/>
  <c r="A5186" i="32"/>
  <c r="A5182" i="32"/>
  <c r="A5178" i="32"/>
  <c r="A5174" i="32"/>
  <c r="A5170" i="32"/>
  <c r="A5166" i="32"/>
  <c r="A5162" i="32"/>
  <c r="A5158" i="32"/>
  <c r="A5154" i="32"/>
  <c r="A5150" i="32"/>
  <c r="A5146" i="32"/>
  <c r="A5142" i="32"/>
  <c r="A5138" i="32"/>
  <c r="A5134" i="32"/>
  <c r="A5130" i="32"/>
  <c r="A5126" i="32"/>
  <c r="A5122" i="32"/>
  <c r="A5118" i="32"/>
  <c r="A5114" i="32"/>
  <c r="A5110" i="32"/>
  <c r="A5106" i="32"/>
  <c r="A5102" i="32"/>
  <c r="A5098" i="32"/>
  <c r="A5094" i="32"/>
  <c r="A5090" i="32"/>
  <c r="A5086" i="32"/>
  <c r="A5082" i="32"/>
  <c r="A5078" i="32"/>
  <c r="A5074" i="32"/>
  <c r="A5070" i="32"/>
  <c r="A5066" i="32"/>
  <c r="A5062" i="32"/>
  <c r="A5058" i="32"/>
  <c r="A5054" i="32"/>
  <c r="A5050" i="32"/>
  <c r="A5046" i="32"/>
  <c r="A5042" i="32"/>
  <c r="A5038" i="32"/>
  <c r="A5034" i="32"/>
  <c r="A5030" i="32"/>
  <c r="A5026" i="32"/>
  <c r="A5022" i="32"/>
  <c r="A5018" i="32"/>
  <c r="A5014" i="32"/>
  <c r="A5010" i="32"/>
  <c r="A5006" i="32"/>
  <c r="A5002" i="32"/>
  <c r="A4998" i="32"/>
  <c r="A4994" i="32"/>
  <c r="A4990" i="32"/>
  <c r="A4986" i="32"/>
  <c r="A4982" i="32"/>
  <c r="A4978" i="32"/>
  <c r="A4974" i="32"/>
  <c r="A4970" i="32"/>
  <c r="A4966" i="32"/>
  <c r="A4962" i="32"/>
  <c r="A4958" i="32"/>
  <c r="A4954" i="32"/>
  <c r="A4950" i="32"/>
  <c r="A4946" i="32"/>
  <c r="A4942" i="32"/>
  <c r="A4938" i="32"/>
  <c r="A4934" i="32"/>
  <c r="A4930" i="32"/>
  <c r="A4926" i="32"/>
  <c r="A4922" i="32"/>
  <c r="A4918" i="32"/>
  <c r="A4914" i="32"/>
  <c r="A4910" i="32"/>
  <c r="A4906" i="32"/>
  <c r="A4902" i="32"/>
  <c r="A4898" i="32"/>
  <c r="A4894" i="32"/>
  <c r="A4890" i="32"/>
  <c r="A4886" i="32"/>
  <c r="A4882" i="32"/>
  <c r="A4878" i="32"/>
  <c r="A4874" i="32"/>
  <c r="A4870" i="32"/>
  <c r="A4866" i="32"/>
  <c r="A4862" i="32"/>
  <c r="A4858" i="32"/>
  <c r="A4854" i="32"/>
  <c r="A4850" i="32"/>
  <c r="A4846" i="32"/>
  <c r="A4842" i="32"/>
  <c r="A4838" i="32"/>
  <c r="A4834" i="32"/>
  <c r="A4830" i="32"/>
  <c r="A4826" i="32"/>
  <c r="A4822" i="32"/>
  <c r="A4818" i="32"/>
  <c r="A4814" i="32"/>
  <c r="A4810" i="32"/>
  <c r="A4806" i="32"/>
  <c r="A4802" i="32"/>
  <c r="A4798" i="32"/>
  <c r="A4794" i="32"/>
  <c r="A4790" i="32"/>
  <c r="A4786" i="32"/>
  <c r="A4782" i="32"/>
  <c r="A4778" i="32"/>
  <c r="A4774" i="32"/>
  <c r="A4770" i="32"/>
  <c r="A4766" i="32"/>
  <c r="A4762" i="32"/>
  <c r="A4758" i="32"/>
  <c r="A4754" i="32"/>
  <c r="A4750" i="32"/>
  <c r="A4746" i="32"/>
  <c r="A4742" i="32"/>
  <c r="A4738" i="32"/>
  <c r="A4734" i="32"/>
  <c r="A4730" i="32"/>
  <c r="A4726" i="32"/>
  <c r="A4722" i="32"/>
  <c r="A4718" i="32"/>
  <c r="A4714" i="32"/>
  <c r="A4710" i="32"/>
  <c r="A4706" i="32"/>
  <c r="A4702" i="32"/>
  <c r="A4698" i="32"/>
  <c r="A4694" i="32"/>
  <c r="A4690" i="32"/>
  <c r="A4686" i="32"/>
  <c r="A4682" i="32"/>
  <c r="A4678" i="32"/>
  <c r="A4674" i="32"/>
  <c r="A4670" i="32"/>
  <c r="A4666" i="32"/>
  <c r="A4662" i="32"/>
  <c r="A4658" i="32"/>
  <c r="A4654" i="32"/>
  <c r="A4650" i="32"/>
  <c r="A4646" i="32"/>
  <c r="A4642" i="32"/>
  <c r="A4638" i="32"/>
  <c r="A4634" i="32"/>
  <c r="A4630" i="32"/>
  <c r="A4626" i="32"/>
  <c r="A4622" i="32"/>
  <c r="A4618" i="32"/>
  <c r="A4614" i="32"/>
  <c r="A4610" i="32"/>
  <c r="A4606" i="32"/>
  <c r="A4602" i="32"/>
  <c r="A4598" i="32"/>
  <c r="A4594" i="32"/>
  <c r="A4590" i="32"/>
  <c r="A4586" i="32"/>
  <c r="A4582" i="32"/>
  <c r="A4578" i="32"/>
  <c r="A4574" i="32"/>
  <c r="A4570" i="32"/>
  <c r="A4566" i="32"/>
  <c r="A4562" i="32"/>
  <c r="A4558" i="32"/>
  <c r="A4554" i="32"/>
  <c r="A4550" i="32"/>
  <c r="A4546" i="32"/>
  <c r="A4542" i="32"/>
  <c r="A4538" i="32"/>
  <c r="A4534" i="32"/>
  <c r="A4530" i="32"/>
  <c r="A4526" i="32"/>
  <c r="A4522" i="32"/>
  <c r="A4518" i="32"/>
  <c r="A4514" i="32"/>
  <c r="A4510" i="32"/>
  <c r="A4506" i="32"/>
  <c r="A4502" i="32"/>
  <c r="A4498" i="32"/>
  <c r="A4494" i="32"/>
  <c r="A4490" i="32"/>
  <c r="A4486" i="32"/>
  <c r="A4482" i="32"/>
  <c r="A4478" i="32"/>
  <c r="A4474" i="32"/>
  <c r="A4470" i="32"/>
  <c r="A4466" i="32"/>
  <c r="A4462" i="32"/>
  <c r="A4458" i="32"/>
  <c r="A4454" i="32"/>
  <c r="A4450" i="32"/>
  <c r="A4446" i="32"/>
  <c r="A4442" i="32"/>
  <c r="A4438" i="32"/>
  <c r="A4434" i="32"/>
  <c r="A4430" i="32"/>
  <c r="A4426" i="32"/>
  <c r="A4422" i="32"/>
  <c r="A4418" i="32"/>
  <c r="A4414" i="32"/>
  <c r="A4410" i="32"/>
  <c r="A4406" i="32"/>
  <c r="A4402" i="32"/>
  <c r="A4398" i="32"/>
  <c r="A4394" i="32"/>
  <c r="A4390" i="32"/>
  <c r="A4386" i="32"/>
  <c r="A4382" i="32"/>
  <c r="A4378" i="32"/>
  <c r="A4374" i="32"/>
  <c r="A4370" i="32"/>
  <c r="A4366" i="32"/>
  <c r="A4362" i="32"/>
  <c r="A4358" i="32"/>
  <c r="A4354" i="32"/>
  <c r="A4350" i="32"/>
  <c r="A4346" i="32"/>
  <c r="A4342" i="32"/>
  <c r="A4338" i="32"/>
  <c r="A4334" i="32"/>
  <c r="A4330" i="32"/>
  <c r="A4326" i="32"/>
  <c r="A4322" i="32"/>
  <c r="A4318" i="32"/>
  <c r="A4314" i="32"/>
  <c r="A4310" i="32"/>
  <c r="A4306" i="32"/>
  <c r="A4302" i="32"/>
  <c r="A4298" i="32"/>
  <c r="A4294" i="32"/>
  <c r="A4290" i="32"/>
  <c r="A4286" i="32"/>
  <c r="A4282" i="32"/>
  <c r="A4278" i="32"/>
  <c r="A4274" i="32"/>
  <c r="A4270" i="32"/>
  <c r="A4266" i="32"/>
  <c r="A4262" i="32"/>
  <c r="A4258" i="32"/>
  <c r="A4254" i="32"/>
  <c r="A4250" i="32"/>
  <c r="A4246" i="32"/>
  <c r="A4242" i="32"/>
  <c r="A4238" i="32"/>
  <c r="A4234" i="32"/>
  <c r="A4230" i="32"/>
  <c r="A4226" i="32"/>
  <c r="A4222" i="32"/>
  <c r="A4218" i="32"/>
  <c r="A4214" i="32"/>
  <c r="A4210" i="32"/>
  <c r="A4206" i="32"/>
  <c r="A4202" i="32"/>
  <c r="A4198" i="32"/>
  <c r="A4194" i="32"/>
  <c r="A4190" i="32"/>
  <c r="A4186" i="32"/>
  <c r="A4182" i="32"/>
  <c r="A4178" i="32"/>
  <c r="A4174" i="32"/>
  <c r="A4170" i="32"/>
  <c r="A4166" i="32"/>
  <c r="A4162" i="32"/>
  <c r="A4158" i="32"/>
  <c r="A4154" i="32"/>
  <c r="A4150" i="32"/>
  <c r="A4146" i="32"/>
  <c r="A4142" i="32"/>
  <c r="A4138" i="32"/>
  <c r="A4134" i="32"/>
  <c r="A4130" i="32"/>
  <c r="A4126" i="32"/>
  <c r="A4122" i="32"/>
  <c r="A4118" i="32"/>
  <c r="A4114" i="32"/>
  <c r="A4110" i="32"/>
  <c r="A4106" i="32"/>
  <c r="A4102" i="32"/>
  <c r="A4098" i="32"/>
  <c r="A4094" i="32"/>
  <c r="A4090" i="32"/>
  <c r="A4086" i="32"/>
  <c r="A4082" i="32"/>
  <c r="A4078" i="32"/>
  <c r="A4074" i="32"/>
  <c r="A4070" i="32"/>
  <c r="A4066" i="32"/>
  <c r="A4062" i="32"/>
  <c r="A4058" i="32"/>
  <c r="A4054" i="32"/>
  <c r="A4050" i="32"/>
  <c r="A4046" i="32"/>
  <c r="A4042" i="32"/>
  <c r="A4038" i="32"/>
  <c r="A4034" i="32"/>
  <c r="A4030" i="32"/>
  <c r="A4026" i="32"/>
  <c r="A4022" i="32"/>
  <c r="A4018" i="32"/>
  <c r="A4014" i="32"/>
  <c r="A4010" i="32"/>
  <c r="A4006" i="32"/>
  <c r="A4002" i="32"/>
  <c r="A3998" i="32"/>
  <c r="A3994" i="32"/>
  <c r="A3990" i="32"/>
  <c r="A3986" i="32"/>
  <c r="A3982" i="32"/>
  <c r="A3978" i="32"/>
  <c r="A3974" i="32"/>
  <c r="A3970" i="32"/>
  <c r="A3966" i="32"/>
  <c r="A3962" i="32"/>
  <c r="A3958" i="32"/>
  <c r="A3954" i="32"/>
  <c r="A3950" i="32"/>
  <c r="A3946" i="32"/>
  <c r="A3942" i="32"/>
  <c r="A3938" i="32"/>
  <c r="A3934" i="32"/>
  <c r="A3930" i="32"/>
  <c r="A3926" i="32"/>
  <c r="A3922" i="32"/>
  <c r="A3918" i="32"/>
  <c r="A3914" i="32"/>
  <c r="A3910" i="32"/>
  <c r="A3906" i="32"/>
  <c r="A3902" i="32"/>
  <c r="A3898" i="32"/>
  <c r="A3894" i="32"/>
  <c r="A3890" i="32"/>
  <c r="A3886" i="32"/>
  <c r="A3882" i="32"/>
  <c r="A3878" i="32"/>
  <c r="A3874" i="32"/>
  <c r="A3870" i="32"/>
  <c r="A3866" i="32"/>
  <c r="A3862" i="32"/>
  <c r="A3858" i="32"/>
  <c r="A3854" i="32"/>
  <c r="A3850" i="32"/>
  <c r="A3846" i="32"/>
  <c r="A3842" i="32"/>
  <c r="A3838" i="32"/>
  <c r="A3834" i="32"/>
  <c r="A3830" i="32"/>
  <c r="A3826" i="32"/>
  <c r="A3822" i="32"/>
  <c r="A3818" i="32"/>
  <c r="A3814" i="32"/>
  <c r="A3810" i="32"/>
  <c r="A3806" i="32"/>
  <c r="A3802" i="32"/>
  <c r="A3798" i="32"/>
  <c r="A3794" i="32"/>
  <c r="A3790" i="32"/>
  <c r="A3786" i="32"/>
  <c r="A3782" i="32"/>
  <c r="A3778" i="32"/>
  <c r="A3774" i="32"/>
  <c r="A3770" i="32"/>
  <c r="A3766" i="32"/>
  <c r="A3762" i="32"/>
  <c r="A3758" i="32"/>
  <c r="A3754" i="32"/>
  <c r="A3750" i="32"/>
  <c r="A3746" i="32"/>
  <c r="A3742" i="32"/>
  <c r="A3738" i="32"/>
  <c r="A3734" i="32"/>
  <c r="A3730" i="32"/>
  <c r="A3726" i="32"/>
  <c r="A3722" i="32"/>
  <c r="A3718" i="32"/>
  <c r="A3714" i="32"/>
  <c r="A3710" i="32"/>
  <c r="A3706" i="32"/>
  <c r="A3702" i="32"/>
  <c r="A3698" i="32"/>
  <c r="A3694" i="32"/>
  <c r="A3690" i="32"/>
  <c r="A3686" i="32"/>
  <c r="A3682" i="32"/>
  <c r="A3678" i="32"/>
  <c r="A3674" i="32"/>
  <c r="A3670" i="32"/>
  <c r="A3666" i="32"/>
  <c r="A3662" i="32"/>
  <c r="A3658" i="32"/>
  <c r="A3654" i="32"/>
  <c r="A3650" i="32"/>
  <c r="A3646" i="32"/>
  <c r="A3642" i="32"/>
  <c r="A3638" i="32"/>
  <c r="A3634" i="32"/>
  <c r="A3630" i="32"/>
  <c r="A3626" i="32"/>
  <c r="A3622" i="32"/>
  <c r="A3618" i="32"/>
  <c r="A3614" i="32"/>
  <c r="A3610" i="32"/>
  <c r="A3606" i="32"/>
  <c r="A3602" i="32"/>
  <c r="A3598" i="32"/>
  <c r="A3594" i="32"/>
  <c r="A3590" i="32"/>
  <c r="A3586" i="32"/>
  <c r="A3582" i="32"/>
  <c r="A3578" i="32"/>
  <c r="A3574" i="32"/>
  <c r="A3570" i="32"/>
  <c r="A3566" i="32"/>
  <c r="A3562" i="32"/>
  <c r="A3558" i="32"/>
  <c r="A3554" i="32"/>
  <c r="A3550" i="32"/>
  <c r="A3546" i="32"/>
  <c r="A3542" i="32"/>
  <c r="A3538" i="32"/>
  <c r="A3534" i="32"/>
  <c r="A3530" i="32"/>
  <c r="A3526" i="32"/>
  <c r="A8247" i="32"/>
  <c r="A8078" i="32"/>
  <c r="A7986" i="32"/>
  <c r="A7922" i="32"/>
  <c r="A7858" i="32"/>
  <c r="A7794" i="32"/>
  <c r="A7730" i="32"/>
  <c r="A7666" i="32"/>
  <c r="A7602" i="32"/>
  <c r="A7540" i="32"/>
  <c r="A7497" i="32"/>
  <c r="A7465" i="32"/>
  <c r="A7433" i="32"/>
  <c r="A7401" i="32"/>
  <c r="A7369" i="32"/>
  <c r="A7337" i="32"/>
  <c r="A7305" i="32"/>
  <c r="A7273" i="32"/>
  <c r="A7241" i="32"/>
  <c r="A7209" i="32"/>
  <c r="A7177" i="32"/>
  <c r="A7153" i="32"/>
  <c r="A7132" i="32"/>
  <c r="A7111" i="32"/>
  <c r="A7093" i="32"/>
  <c r="A7077" i="32"/>
  <c r="A7061" i="32"/>
  <c r="A7045" i="32"/>
  <c r="A7029" i="32"/>
  <c r="A7013" i="32"/>
  <c r="A6997" i="32"/>
  <c r="A6981" i="32"/>
  <c r="A6965" i="32"/>
  <c r="A6949" i="32"/>
  <c r="A6933" i="32"/>
  <c r="A6917" i="32"/>
  <c r="A6901" i="32"/>
  <c r="A6885" i="32"/>
  <c r="A6869" i="32"/>
  <c r="A6853" i="32"/>
  <c r="A6837" i="32"/>
  <c r="A6821" i="32"/>
  <c r="A6805" i="32"/>
  <c r="A6789" i="32"/>
  <c r="A6773" i="32"/>
  <c r="A6757" i="32"/>
  <c r="A6741" i="32"/>
  <c r="A6725" i="32"/>
  <c r="A6709" i="32"/>
  <c r="A6693" i="32"/>
  <c r="A6677" i="32"/>
  <c r="A6661" i="32"/>
  <c r="A6645" i="32"/>
  <c r="A6629" i="32"/>
  <c r="A6613" i="32"/>
  <c r="A6597" i="32"/>
  <c r="A6581" i="32"/>
  <c r="A6565" i="32"/>
  <c r="A6549" i="32"/>
  <c r="A6533" i="32"/>
  <c r="A6517" i="32"/>
  <c r="A6501" i="32"/>
  <c r="A6485" i="32"/>
  <c r="A6469" i="32"/>
  <c r="A6453" i="32"/>
  <c r="A6437" i="32"/>
  <c r="A6421" i="32"/>
  <c r="A6405" i="32"/>
  <c r="A6389" i="32"/>
  <c r="A6373" i="32"/>
  <c r="A6357" i="32"/>
  <c r="A6341" i="32"/>
  <c r="A6325" i="32"/>
  <c r="A6309" i="32"/>
  <c r="A6294" i="32"/>
  <c r="A6284" i="32"/>
  <c r="A6273" i="32"/>
  <c r="A6262" i="32"/>
  <c r="A6252" i="32"/>
  <c r="A6241" i="32"/>
  <c r="A6230" i="32"/>
  <c r="A6220" i="32"/>
  <c r="A6209" i="32"/>
  <c r="A6198" i="32"/>
  <c r="A6188" i="32"/>
  <c r="A6177" i="32"/>
  <c r="A6166" i="32"/>
  <c r="A6156" i="32"/>
  <c r="A6145" i="32"/>
  <c r="A6134" i="32"/>
  <c r="A6125" i="32"/>
  <c r="A6117" i="32"/>
  <c r="A6109" i="32"/>
  <c r="A6101" i="32"/>
  <c r="A6093" i="32"/>
  <c r="A6085" i="32"/>
  <c r="A6077" i="32"/>
  <c r="A6069" i="32"/>
  <c r="A6061" i="32"/>
  <c r="A6053" i="32"/>
  <c r="A6045" i="32"/>
  <c r="A6037" i="32"/>
  <c r="A6029" i="32"/>
  <c r="A6021" i="32"/>
  <c r="A6013" i="32"/>
  <c r="A6005" i="32"/>
  <c r="A5997" i="32"/>
  <c r="A5989" i="32"/>
  <c r="A5981" i="32"/>
  <c r="A5973" i="32"/>
  <c r="A5965" i="32"/>
  <c r="A5957" i="32"/>
  <c r="A5949" i="32"/>
  <c r="A5941" i="32"/>
  <c r="A5933" i="32"/>
  <c r="A5925" i="32"/>
  <c r="A5917" i="32"/>
  <c r="A5909" i="32"/>
  <c r="A5901" i="32"/>
  <c r="A5893" i="32"/>
  <c r="A5885" i="32"/>
  <c r="A5877" i="32"/>
  <c r="A5869" i="32"/>
  <c r="A5861" i="32"/>
  <c r="A5853" i="32"/>
  <c r="A5845" i="32"/>
  <c r="A5837" i="32"/>
  <c r="A5829" i="32"/>
  <c r="A5821" i="32"/>
  <c r="A5813" i="32"/>
  <c r="A5805" i="32"/>
  <c r="A5797" i="32"/>
  <c r="A5789" i="32"/>
  <c r="A5781" i="32"/>
  <c r="A5773" i="32"/>
  <c r="A5765" i="32"/>
  <c r="A5757" i="32"/>
  <c r="A5749" i="32"/>
  <c r="A5741" i="32"/>
  <c r="A5733" i="32"/>
  <c r="A5725" i="32"/>
  <c r="A5717" i="32"/>
  <c r="A5709" i="32"/>
  <c r="A5701" i="32"/>
  <c r="A5693" i="32"/>
  <c r="A5685" i="32"/>
  <c r="A5677" i="32"/>
  <c r="A5669" i="32"/>
  <c r="A5661" i="32"/>
  <c r="A5653" i="32"/>
  <c r="A5645" i="32"/>
  <c r="A5637" i="32"/>
  <c r="A5629" i="32"/>
  <c r="A5621" i="32"/>
  <c r="A5613" i="32"/>
  <c r="A5605" i="32"/>
  <c r="A5597" i="32"/>
  <c r="A5589" i="32"/>
  <c r="A5581" i="32"/>
  <c r="A5573" i="32"/>
  <c r="A5565" i="32"/>
  <c r="A5557" i="32"/>
  <c r="A5549" i="32"/>
  <c r="A5541" i="32"/>
  <c r="A5533" i="32"/>
  <c r="A5527" i="32"/>
  <c r="A5521" i="32"/>
  <c r="A5516" i="32"/>
  <c r="A5511" i="32"/>
  <c r="A5505" i="32"/>
  <c r="A8246" i="32"/>
  <c r="A7857" i="32"/>
  <c r="A7601" i="32"/>
  <c r="A7432" i="32"/>
  <c r="A7304" i="32"/>
  <c r="A7176" i="32"/>
  <c r="A7092" i="32"/>
  <c r="A7028" i="32"/>
  <c r="A6964" i="32"/>
  <c r="A6900" i="32"/>
  <c r="A6836" i="32"/>
  <c r="A6772" i="32"/>
  <c r="A6708" i="32"/>
  <c r="A6644" i="32"/>
  <c r="A6580" i="32"/>
  <c r="A6516" i="32"/>
  <c r="A6452" i="32"/>
  <c r="A6388" i="32"/>
  <c r="A6324" i="32"/>
  <c r="A6272" i="32"/>
  <c r="A6229" i="32"/>
  <c r="A6186" i="32"/>
  <c r="A6144" i="32"/>
  <c r="A6108" i="32"/>
  <c r="A6076" i="32"/>
  <c r="A6044" i="32"/>
  <c r="A6012" i="32"/>
  <c r="A5980" i="32"/>
  <c r="A5948" i="32"/>
  <c r="A5916" i="32"/>
  <c r="A5884" i="32"/>
  <c r="A5852" i="32"/>
  <c r="A5820" i="32"/>
  <c r="A5788" i="32"/>
  <c r="A5756" i="32"/>
  <c r="A5724" i="32"/>
  <c r="A5692" i="32"/>
  <c r="A5660" i="32"/>
  <c r="A5628" i="32"/>
  <c r="A5596" i="32"/>
  <c r="A5564" i="32"/>
  <c r="A5532" i="32"/>
  <c r="A5509" i="32"/>
  <c r="A5495" i="32"/>
  <c r="A5485" i="32"/>
  <c r="A5477" i="32"/>
  <c r="A5469" i="32"/>
  <c r="A5461" i="32"/>
  <c r="A5453" i="32"/>
  <c r="A5445" i="32"/>
  <c r="A5437" i="32"/>
  <c r="A5429" i="32"/>
  <c r="A5421" i="32"/>
  <c r="A5413" i="32"/>
  <c r="A5405" i="32"/>
  <c r="A5397" i="32"/>
  <c r="A5389" i="32"/>
  <c r="A5381" i="32"/>
  <c r="A5373" i="32"/>
  <c r="A5365" i="32"/>
  <c r="A5357" i="32"/>
  <c r="A5349" i="32"/>
  <c r="A5341" i="32"/>
  <c r="A5333" i="32"/>
  <c r="A5325" i="32"/>
  <c r="A5317" i="32"/>
  <c r="A5309" i="32"/>
  <c r="A5301" i="32"/>
  <c r="A5293" i="32"/>
  <c r="A5285" i="32"/>
  <c r="A5277" i="32"/>
  <c r="A5269" i="32"/>
  <c r="A5261" i="32"/>
  <c r="A5253" i="32"/>
  <c r="A5245" i="32"/>
  <c r="A5237" i="32"/>
  <c r="A5229" i="32"/>
  <c r="A5221" i="32"/>
  <c r="A5213" i="32"/>
  <c r="A5205" i="32"/>
  <c r="A5197" i="32"/>
  <c r="A5189" i="32"/>
  <c r="A5181" i="32"/>
  <c r="A5173" i="32"/>
  <c r="A5165" i="32"/>
  <c r="A5157" i="32"/>
  <c r="A5149" i="32"/>
  <c r="A5141" i="32"/>
  <c r="A5133" i="32"/>
  <c r="A5125" i="32"/>
  <c r="A5117" i="32"/>
  <c r="A5109" i="32"/>
  <c r="A5101" i="32"/>
  <c r="A5093" i="32"/>
  <c r="A5085" i="32"/>
  <c r="A5077" i="32"/>
  <c r="A5069" i="32"/>
  <c r="A5061" i="32"/>
  <c r="A5053" i="32"/>
  <c r="A5045" i="32"/>
  <c r="A5037" i="32"/>
  <c r="A5029" i="32"/>
  <c r="A5021" i="32"/>
  <c r="A5013" i="32"/>
  <c r="A5005" i="32"/>
  <c r="A4997" i="32"/>
  <c r="A4989" i="32"/>
  <c r="A4981" i="32"/>
  <c r="A4973" i="32"/>
  <c r="A4965" i="32"/>
  <c r="A4957" i="32"/>
  <c r="A4949" i="32"/>
  <c r="A4941" i="32"/>
  <c r="A4933" i="32"/>
  <c r="A4925" i="32"/>
  <c r="A4917" i="32"/>
  <c r="A4909" i="32"/>
  <c r="A4901" i="32"/>
  <c r="A4893" i="32"/>
  <c r="A4885" i="32"/>
  <c r="A4877" i="32"/>
  <c r="A4869" i="32"/>
  <c r="A4861" i="32"/>
  <c r="A4853" i="32"/>
  <c r="A4845" i="32"/>
  <c r="A4837" i="32"/>
  <c r="A4829" i="32"/>
  <c r="A4821" i="32"/>
  <c r="A4813" i="32"/>
  <c r="A4805" i="32"/>
  <c r="A4797" i="32"/>
  <c r="A4789" i="32"/>
  <c r="A4781" i="32"/>
  <c r="A4773" i="32"/>
  <c r="A4765" i="32"/>
  <c r="A4757" i="32"/>
  <c r="A4749" i="32"/>
  <c r="A4741" i="32"/>
  <c r="A4733" i="32"/>
  <c r="A4725" i="32"/>
  <c r="A4717" i="32"/>
  <c r="A4709" i="32"/>
  <c r="A4701" i="32"/>
  <c r="A4693" i="32"/>
  <c r="A4685" i="32"/>
  <c r="A4677" i="32"/>
  <c r="A4669" i="32"/>
  <c r="A4661" i="32"/>
  <c r="A4653" i="32"/>
  <c r="A4645" i="32"/>
  <c r="A4637" i="32"/>
  <c r="A4629" i="32"/>
  <c r="A4621" i="32"/>
  <c r="A4613" i="32"/>
  <c r="A4605" i="32"/>
  <c r="A4597" i="32"/>
  <c r="A4589" i="32"/>
  <c r="A4581" i="32"/>
  <c r="A4573" i="32"/>
  <c r="A4565" i="32"/>
  <c r="A4557" i="32"/>
  <c r="A4549" i="32"/>
  <c r="A4541" i="32"/>
  <c r="A4533" i="32"/>
  <c r="A4525" i="32"/>
  <c r="A4517" i="32"/>
  <c r="A4509" i="32"/>
  <c r="A4501" i="32"/>
  <c r="A4493" i="32"/>
  <c r="A4485" i="32"/>
  <c r="A4477" i="32"/>
  <c r="A4469" i="32"/>
  <c r="A4461" i="32"/>
  <c r="A4453" i="32"/>
  <c r="A4445" i="32"/>
  <c r="A4437" i="32"/>
  <c r="A4429" i="32"/>
  <c r="A4421" i="32"/>
  <c r="A4413" i="32"/>
  <c r="A4405" i="32"/>
  <c r="A4397" i="32"/>
  <c r="A4389" i="32"/>
  <c r="A4381" i="32"/>
  <c r="A4373" i="32"/>
  <c r="A4365" i="32"/>
  <c r="A4357" i="32"/>
  <c r="A4349" i="32"/>
  <c r="A4341" i="32"/>
  <c r="A4333" i="32"/>
  <c r="A4325" i="32"/>
  <c r="A4317" i="32"/>
  <c r="A4309" i="32"/>
  <c r="A4301" i="32"/>
  <c r="A4293" i="32"/>
  <c r="A4285" i="32"/>
  <c r="A4277" i="32"/>
  <c r="A4269" i="32"/>
  <c r="A4261" i="32"/>
  <c r="A4253" i="32"/>
  <c r="A4245" i="32"/>
  <c r="A4237" i="32"/>
  <c r="A4229" i="32"/>
  <c r="A4221" i="32"/>
  <c r="A4213" i="32"/>
  <c r="A4205" i="32"/>
  <c r="A4197" i="32"/>
  <c r="A4189" i="32"/>
  <c r="A4181" i="32"/>
  <c r="A4173" i="32"/>
  <c r="A4165" i="32"/>
  <c r="A4157" i="32"/>
  <c r="A4149" i="32"/>
  <c r="A4141" i="32"/>
  <c r="A4133" i="32"/>
  <c r="A4125" i="32"/>
  <c r="A4117" i="32"/>
  <c r="A4109" i="32"/>
  <c r="A4101" i="32"/>
  <c r="A4093" i="32"/>
  <c r="A4085" i="32"/>
  <c r="A4077" i="32"/>
  <c r="A4069" i="32"/>
  <c r="A4061" i="32"/>
  <c r="A4053" i="32"/>
  <c r="A4045" i="32"/>
  <c r="A4037" i="32"/>
  <c r="A4029" i="32"/>
  <c r="A4021" i="32"/>
  <c r="A4013" i="32"/>
  <c r="A4005" i="32"/>
  <c r="A3997" i="32"/>
  <c r="A3989" i="32"/>
  <c r="A3981" i="32"/>
  <c r="A3973" i="32"/>
  <c r="A3965" i="32"/>
  <c r="A3957" i="32"/>
  <c r="A3949" i="32"/>
  <c r="A3941" i="32"/>
  <c r="A3933" i="32"/>
  <c r="A3925" i="32"/>
  <c r="A3917" i="32"/>
  <c r="A3909" i="32"/>
  <c r="A3901" i="32"/>
  <c r="A3893" i="32"/>
  <c r="A3885" i="32"/>
  <c r="A3877" i="32"/>
  <c r="A3869" i="32"/>
  <c r="A3861" i="32"/>
  <c r="A3853" i="32"/>
  <c r="A3845" i="32"/>
  <c r="A3837" i="32"/>
  <c r="A3829" i="32"/>
  <c r="A3821" i="32"/>
  <c r="A3813" i="32"/>
  <c r="A3805" i="32"/>
  <c r="A3797" i="32"/>
  <c r="A3789" i="32"/>
  <c r="A3781" i="32"/>
  <c r="A3773" i="32"/>
  <c r="A3765" i="32"/>
  <c r="A3757" i="32"/>
  <c r="A3749" i="32"/>
  <c r="A3741" i="32"/>
  <c r="A3733" i="32"/>
  <c r="A3725" i="32"/>
  <c r="A3717" i="32"/>
  <c r="A3709" i="32"/>
  <c r="A3701" i="32"/>
  <c r="A3693" i="32"/>
  <c r="A3685" i="32"/>
  <c r="A3677" i="32"/>
  <c r="A3669" i="32"/>
  <c r="A8077" i="32"/>
  <c r="A7793" i="32"/>
  <c r="A7538" i="32"/>
  <c r="A7400" i="32"/>
  <c r="A7272" i="32"/>
  <c r="A7152" i="32"/>
  <c r="A7076" i="32"/>
  <c r="A7012" i="32"/>
  <c r="A6948" i="32"/>
  <c r="A6884" i="32"/>
  <c r="A6820" i="32"/>
  <c r="A6756" i="32"/>
  <c r="A6692" i="32"/>
  <c r="A6628" i="32"/>
  <c r="A6564" i="32"/>
  <c r="A6500" i="32"/>
  <c r="A6436" i="32"/>
  <c r="A6372" i="32"/>
  <c r="A6308" i="32"/>
  <c r="A6261" i="32"/>
  <c r="A6218" i="32"/>
  <c r="A6176" i="32"/>
  <c r="A6133" i="32"/>
  <c r="A6100" i="32"/>
  <c r="A6068" i="32"/>
  <c r="A6036" i="32"/>
  <c r="A6004" i="32"/>
  <c r="A5972" i="32"/>
  <c r="A5940" i="32"/>
  <c r="A5908" i="32"/>
  <c r="A5876" i="32"/>
  <c r="A5844" i="32"/>
  <c r="A5812" i="32"/>
  <c r="A5780" i="32"/>
  <c r="A5748" i="32"/>
  <c r="A5716" i="32"/>
  <c r="A5684" i="32"/>
  <c r="A5652" i="32"/>
  <c r="A5620" i="32"/>
  <c r="A5588" i="32"/>
  <c r="A5556" i="32"/>
  <c r="A5525" i="32"/>
  <c r="A5504" i="32"/>
  <c r="A5493" i="32"/>
  <c r="A5484" i="32"/>
  <c r="A5476" i="32"/>
  <c r="A5468" i="32"/>
  <c r="A5460" i="32"/>
  <c r="A5452" i="32"/>
  <c r="A5444" i="32"/>
  <c r="A5436" i="32"/>
  <c r="A5428" i="32"/>
  <c r="A5420" i="32"/>
  <c r="A5412" i="32"/>
  <c r="A5404" i="32"/>
  <c r="A5396" i="32"/>
  <c r="A5388" i="32"/>
  <c r="A5380" i="32"/>
  <c r="A5372" i="32"/>
  <c r="A5364" i="32"/>
  <c r="A5356" i="32"/>
  <c r="A5348" i="32"/>
  <c r="A5340" i="32"/>
  <c r="A5332" i="32"/>
  <c r="A5324" i="32"/>
  <c r="A5316" i="32"/>
  <c r="A5308" i="32"/>
  <c r="A5300" i="32"/>
  <c r="A5292" i="32"/>
  <c r="A5284" i="32"/>
  <c r="A5276" i="32"/>
  <c r="A5268" i="32"/>
  <c r="A5260" i="32"/>
  <c r="A5252" i="32"/>
  <c r="A5244" i="32"/>
  <c r="A5236" i="32"/>
  <c r="A5228" i="32"/>
  <c r="A5220" i="32"/>
  <c r="A5212" i="32"/>
  <c r="A5204" i="32"/>
  <c r="A5196" i="32"/>
  <c r="A5188" i="32"/>
  <c r="A5180" i="32"/>
  <c r="A5172" i="32"/>
  <c r="A5164" i="32"/>
  <c r="A5156" i="32"/>
  <c r="A5148" i="32"/>
  <c r="A5140" i="32"/>
  <c r="A5132" i="32"/>
  <c r="A5124" i="32"/>
  <c r="A5116" i="32"/>
  <c r="A5108" i="32"/>
  <c r="A5100" i="32"/>
  <c r="A5092" i="32"/>
  <c r="A5084" i="32"/>
  <c r="A5076" i="32"/>
  <c r="A5068" i="32"/>
  <c r="A5060" i="32"/>
  <c r="A5052" i="32"/>
  <c r="A5044" i="32"/>
  <c r="A5036" i="32"/>
  <c r="A5028" i="32"/>
  <c r="A5020" i="32"/>
  <c r="A5012" i="32"/>
  <c r="A5004" i="32"/>
  <c r="A4996" i="32"/>
  <c r="A4988" i="32"/>
  <c r="A4980" i="32"/>
  <c r="A4972" i="32"/>
  <c r="A4964" i="32"/>
  <c r="A4956" i="32"/>
  <c r="A4948" i="32"/>
  <c r="A4940" i="32"/>
  <c r="A4932" i="32"/>
  <c r="A4924" i="32"/>
  <c r="A4916" i="32"/>
  <c r="A4908" i="32"/>
  <c r="A4900" i="32"/>
  <c r="A4892" i="32"/>
  <c r="A4884" i="32"/>
  <c r="A4876" i="32"/>
  <c r="A4868" i="32"/>
  <c r="A4860" i="32"/>
  <c r="A4852" i="32"/>
  <c r="A4844" i="32"/>
  <c r="A4836" i="32"/>
  <c r="A4828" i="32"/>
  <c r="A4820" i="32"/>
  <c r="A4812" i="32"/>
  <c r="A4804" i="32"/>
  <c r="A4796" i="32"/>
  <c r="A4788" i="32"/>
  <c r="A4780" i="32"/>
  <c r="A4772" i="32"/>
  <c r="A4764" i="32"/>
  <c r="A4756" i="32"/>
  <c r="A4748" i="32"/>
  <c r="A4740" i="32"/>
  <c r="A4732" i="32"/>
  <c r="A4724" i="32"/>
  <c r="A4716" i="32"/>
  <c r="A4708" i="32"/>
  <c r="A4700" i="32"/>
  <c r="A4692" i="32"/>
  <c r="A4684" i="32"/>
  <c r="A4676" i="32"/>
  <c r="A4668" i="32"/>
  <c r="A4660" i="32"/>
  <c r="A4652" i="32"/>
  <c r="A4644" i="32"/>
  <c r="A4636" i="32"/>
  <c r="A4628" i="32"/>
  <c r="A4620" i="32"/>
  <c r="A4612" i="32"/>
  <c r="A4604" i="32"/>
  <c r="A4596" i="32"/>
  <c r="A4588" i="32"/>
  <c r="A4580" i="32"/>
  <c r="A4572" i="32"/>
  <c r="A4564" i="32"/>
  <c r="A4556" i="32"/>
  <c r="A4548" i="32"/>
  <c r="A4540" i="32"/>
  <c r="A4532" i="32"/>
  <c r="A4524" i="32"/>
  <c r="A4516" i="32"/>
  <c r="A4508" i="32"/>
  <c r="A4500" i="32"/>
  <c r="A4492" i="32"/>
  <c r="A4484" i="32"/>
  <c r="A4476" i="32"/>
  <c r="A4468" i="32"/>
  <c r="A4460" i="32"/>
  <c r="A4452" i="32"/>
  <c r="A4444" i="32"/>
  <c r="A4436" i="32"/>
  <c r="A4428" i="32"/>
  <c r="A4420" i="32"/>
  <c r="A4412" i="32"/>
  <c r="A4404" i="32"/>
  <c r="A4396" i="32"/>
  <c r="A4388" i="32"/>
  <c r="A4380" i="32"/>
  <c r="A4372" i="32"/>
  <c r="A4364" i="32"/>
  <c r="A4356" i="32"/>
  <c r="A4348" i="32"/>
  <c r="A4340" i="32"/>
  <c r="A4332" i="32"/>
  <c r="A4324" i="32"/>
  <c r="A4316" i="32"/>
  <c r="A4308" i="32"/>
  <c r="A4300" i="32"/>
  <c r="A4292" i="32"/>
  <c r="A4284" i="32"/>
  <c r="A4276" i="32"/>
  <c r="A4268" i="32"/>
  <c r="A4260" i="32"/>
  <c r="A4252" i="32"/>
  <c r="A4244" i="32"/>
  <c r="A4236" i="32"/>
  <c r="A4228" i="32"/>
  <c r="A4220" i="32"/>
  <c r="A4212" i="32"/>
  <c r="A4204" i="32"/>
  <c r="A4196" i="32"/>
  <c r="A4188" i="32"/>
  <c r="A4180" i="32"/>
  <c r="A4172" i="32"/>
  <c r="A4164" i="32"/>
  <c r="A4156" i="32"/>
  <c r="A4148" i="32"/>
  <c r="A4140" i="32"/>
  <c r="A4132" i="32"/>
  <c r="A4124" i="32"/>
  <c r="A4116" i="32"/>
  <c r="A4108" i="32"/>
  <c r="A4100" i="32"/>
  <c r="A4092" i="32"/>
  <c r="A4084" i="32"/>
  <c r="A4076" i="32"/>
  <c r="A4068" i="32"/>
  <c r="A4060" i="32"/>
  <c r="A4052" i="32"/>
  <c r="A4044" i="32"/>
  <c r="A4036" i="32"/>
  <c r="A4028" i="32"/>
  <c r="A4020" i="32"/>
  <c r="A4012" i="32"/>
  <c r="A4004" i="32"/>
  <c r="A3996" i="32"/>
  <c r="A3988" i="32"/>
  <c r="A3980" i="32"/>
  <c r="A3972" i="32"/>
  <c r="A3964" i="32"/>
  <c r="A3956" i="32"/>
  <c r="A3948" i="32"/>
  <c r="A3940" i="32"/>
  <c r="A3932" i="32"/>
  <c r="A3924" i="32"/>
  <c r="A3916" i="32"/>
  <c r="A3908" i="32"/>
  <c r="A3900" i="32"/>
  <c r="A3892" i="32"/>
  <c r="A3884" i="32"/>
  <c r="A3876" i="32"/>
  <c r="A3868" i="32"/>
  <c r="A3860" i="32"/>
  <c r="A3852" i="32"/>
  <c r="A3844" i="32"/>
  <c r="A3836" i="32"/>
  <c r="A3828" i="32"/>
  <c r="A3820" i="32"/>
  <c r="A3812" i="32"/>
  <c r="A3804" i="32"/>
  <c r="A3796" i="32"/>
  <c r="A3788" i="32"/>
  <c r="A3780" i="32"/>
  <c r="A3772" i="32"/>
  <c r="A3764" i="32"/>
  <c r="A3756" i="32"/>
  <c r="A3748" i="32"/>
  <c r="A3740" i="32"/>
  <c r="A3732" i="32"/>
  <c r="A3724" i="32"/>
  <c r="A3716" i="32"/>
  <c r="A3708" i="32"/>
  <c r="A3700" i="32"/>
  <c r="A3692" i="32"/>
  <c r="A3684" i="32"/>
  <c r="A3676" i="32"/>
  <c r="A3668" i="32"/>
  <c r="A3660" i="32"/>
  <c r="A3652" i="32"/>
  <c r="A3644" i="32"/>
  <c r="A3636" i="32"/>
  <c r="A3628" i="32"/>
  <c r="A3620" i="32"/>
  <c r="A3612" i="32"/>
  <c r="A3604" i="32"/>
  <c r="A3596" i="32"/>
  <c r="A3588" i="32"/>
  <c r="A3580" i="32"/>
  <c r="A3572" i="32"/>
  <c r="A3564" i="32"/>
  <c r="A3556" i="32"/>
  <c r="A3548" i="32"/>
  <c r="A3540" i="32"/>
  <c r="A3532" i="32"/>
  <c r="A3524" i="32"/>
  <c r="A3518" i="32"/>
  <c r="A3513" i="32"/>
  <c r="A3508" i="32"/>
  <c r="A3502" i="32"/>
  <c r="A3497" i="32"/>
  <c r="A3492" i="32"/>
  <c r="A3486" i="32"/>
  <c r="A3481" i="32"/>
  <c r="A3476" i="32"/>
  <c r="A3470" i="32"/>
  <c r="A3466" i="32"/>
  <c r="A3462" i="32"/>
  <c r="A3458" i="32"/>
  <c r="A3454" i="32"/>
  <c r="A3450" i="32"/>
  <c r="A3446" i="32"/>
  <c r="A3442" i="32"/>
  <c r="A3438" i="32"/>
  <c r="A3434" i="32"/>
  <c r="A3430" i="32"/>
  <c r="A3426" i="32"/>
  <c r="A3422" i="32"/>
  <c r="A3418" i="32"/>
  <c r="A3414" i="32"/>
  <c r="A3410" i="32"/>
  <c r="A3406" i="32"/>
  <c r="A3402" i="32"/>
  <c r="A3398" i="32"/>
  <c r="A3394" i="32"/>
  <c r="A3390" i="32"/>
  <c r="A3386" i="32"/>
  <c r="A3382" i="32"/>
  <c r="A3378" i="32"/>
  <c r="A3374" i="32"/>
  <c r="A3370" i="32"/>
  <c r="A3366" i="32"/>
  <c r="A3362" i="32"/>
  <c r="A3358" i="32"/>
  <c r="A3354" i="32"/>
  <c r="A3350" i="32"/>
  <c r="A3346" i="32"/>
  <c r="A3342" i="32"/>
  <c r="A3338" i="32"/>
  <c r="A3334" i="32"/>
  <c r="A3330" i="32"/>
  <c r="A3326" i="32"/>
  <c r="A3322" i="32"/>
  <c r="A3318" i="32"/>
  <c r="A3314" i="32"/>
  <c r="A3310" i="32"/>
  <c r="A7985" i="32"/>
  <c r="A7729" i="32"/>
  <c r="A7496" i="32"/>
  <c r="A7368" i="32"/>
  <c r="A7240" i="32"/>
  <c r="A7131" i="32"/>
  <c r="A7060" i="32"/>
  <c r="A6996" i="32"/>
  <c r="A6932" i="32"/>
  <c r="A6868" i="32"/>
  <c r="A6804" i="32"/>
  <c r="A6740" i="32"/>
  <c r="A6676" i="32"/>
  <c r="A6612" i="32"/>
  <c r="A6548" i="32"/>
  <c r="A6484" i="32"/>
  <c r="A6420" i="32"/>
  <c r="A6356" i="32"/>
  <c r="A6293" i="32"/>
  <c r="A6250" i="32"/>
  <c r="A6208" i="32"/>
  <c r="A6165" i="32"/>
  <c r="A6124" i="32"/>
  <c r="A6092" i="32"/>
  <c r="A6060" i="32"/>
  <c r="A6028" i="32"/>
  <c r="A5996" i="32"/>
  <c r="A5964" i="32"/>
  <c r="A5932" i="32"/>
  <c r="A5900" i="32"/>
  <c r="A5868" i="32"/>
  <c r="A5836" i="32"/>
  <c r="A5804" i="32"/>
  <c r="A5772" i="32"/>
  <c r="A5740" i="32"/>
  <c r="A5708" i="32"/>
  <c r="A5676" i="32"/>
  <c r="A5644" i="32"/>
  <c r="A5612" i="32"/>
  <c r="A5580" i="32"/>
  <c r="A5548" i="32"/>
  <c r="A5520" i="32"/>
  <c r="A5500" i="32"/>
  <c r="A5489" i="32"/>
  <c r="A5481" i="32"/>
  <c r="A5473" i="32"/>
  <c r="A5465" i="32"/>
  <c r="A5457" i="32"/>
  <c r="A5449" i="32"/>
  <c r="A5441" i="32"/>
  <c r="A5433" i="32"/>
  <c r="A5425" i="32"/>
  <c r="A5417" i="32"/>
  <c r="A5409" i="32"/>
  <c r="A5401" i="32"/>
  <c r="A5393" i="32"/>
  <c r="A5385" i="32"/>
  <c r="A5377" i="32"/>
  <c r="A5369" i="32"/>
  <c r="A5361" i="32"/>
  <c r="A5353" i="32"/>
  <c r="A5345" i="32"/>
  <c r="A5337" i="32"/>
  <c r="A5329" i="32"/>
  <c r="A5321" i="32"/>
  <c r="A5313" i="32"/>
  <c r="A5305" i="32"/>
  <c r="A5297" i="32"/>
  <c r="A5289" i="32"/>
  <c r="A5281" i="32"/>
  <c r="A5273" i="32"/>
  <c r="A5265" i="32"/>
  <c r="A5257" i="32"/>
  <c r="A5249" i="32"/>
  <c r="A5241" i="32"/>
  <c r="A5233" i="32"/>
  <c r="A5225" i="32"/>
  <c r="A5217" i="32"/>
  <c r="A5209" i="32"/>
  <c r="A5201" i="32"/>
  <c r="A5193" i="32"/>
  <c r="A5185" i="32"/>
  <c r="A5177" i="32"/>
  <c r="A5169" i="32"/>
  <c r="A5161" i="32"/>
  <c r="A5153" i="32"/>
  <c r="A5145" i="32"/>
  <c r="A5137" i="32"/>
  <c r="A5129" i="32"/>
  <c r="A5121" i="32"/>
  <c r="A5113" i="32"/>
  <c r="A5105" i="32"/>
  <c r="A5097" i="32"/>
  <c r="A5089" i="32"/>
  <c r="A5081" i="32"/>
  <c r="A5073" i="32"/>
  <c r="A5065" i="32"/>
  <c r="A5057" i="32"/>
  <c r="A5049" i="32"/>
  <c r="A5041" i="32"/>
  <c r="A5033" i="32"/>
  <c r="A5025" i="32"/>
  <c r="A5017" i="32"/>
  <c r="A5009" i="32"/>
  <c r="A5001" i="32"/>
  <c r="A4993" i="32"/>
  <c r="A4985" i="32"/>
  <c r="A4977" i="32"/>
  <c r="A4969" i="32"/>
  <c r="A4961" i="32"/>
  <c r="A4953" i="32"/>
  <c r="A4945" i="32"/>
  <c r="A4937" i="32"/>
  <c r="A4929" i="32"/>
  <c r="A4921" i="32"/>
  <c r="A4913" i="32"/>
  <c r="A4905" i="32"/>
  <c r="A4897" i="32"/>
  <c r="A4889" i="32"/>
  <c r="A4881" i="32"/>
  <c r="A4873" i="32"/>
  <c r="A4865" i="32"/>
  <c r="A4857" i="32"/>
  <c r="A4849" i="32"/>
  <c r="A4841" i="32"/>
  <c r="A4833" i="32"/>
  <c r="A4825" i="32"/>
  <c r="A4817" i="32"/>
  <c r="A4809" i="32"/>
  <c r="A4801" i="32"/>
  <c r="A4793" i="32"/>
  <c r="A4785" i="32"/>
  <c r="A4777" i="32"/>
  <c r="A4769" i="32"/>
  <c r="A4761" i="32"/>
  <c r="A4753" i="32"/>
  <c r="A4745" i="32"/>
  <c r="A4737" i="32"/>
  <c r="A4729" i="32"/>
  <c r="A4721" i="32"/>
  <c r="A4713" i="32"/>
  <c r="A4705" i="32"/>
  <c r="A4697" i="32"/>
  <c r="A4689" i="32"/>
  <c r="A4681" i="32"/>
  <c r="A4673" i="32"/>
  <c r="A4665" i="32"/>
  <c r="A4657" i="32"/>
  <c r="A4649" i="32"/>
  <c r="A4641" i="32"/>
  <c r="A4633" i="32"/>
  <c r="A4625" i="32"/>
  <c r="A4617" i="32"/>
  <c r="A4609" i="32"/>
  <c r="A4601" i="32"/>
  <c r="A4593" i="32"/>
  <c r="A4585" i="32"/>
  <c r="A4577" i="32"/>
  <c r="A4569" i="32"/>
  <c r="A4561" i="32"/>
  <c r="A4553" i="32"/>
  <c r="A4545" i="32"/>
  <c r="A4537" i="32"/>
  <c r="A4529" i="32"/>
  <c r="A4521" i="32"/>
  <c r="A4513" i="32"/>
  <c r="A4505" i="32"/>
  <c r="A4497" i="32"/>
  <c r="A4489" i="32"/>
  <c r="A4481" i="32"/>
  <c r="A4473" i="32"/>
  <c r="A4465" i="32"/>
  <c r="A4457" i="32"/>
  <c r="A4449" i="32"/>
  <c r="A4441" i="32"/>
  <c r="A4433" i="32"/>
  <c r="A4425" i="32"/>
  <c r="A4417" i="32"/>
  <c r="A4409" i="32"/>
  <c r="A4401" i="32"/>
  <c r="A4393" i="32"/>
  <c r="A4385" i="32"/>
  <c r="A4377" i="32"/>
  <c r="A4369" i="32"/>
  <c r="A4361" i="32"/>
  <c r="A4353" i="32"/>
  <c r="A4345" i="32"/>
  <c r="A4337" i="32"/>
  <c r="A4329" i="32"/>
  <c r="A4321" i="32"/>
  <c r="A4313" i="32"/>
  <c r="A4305" i="32"/>
  <c r="A4297" i="32"/>
  <c r="A4289" i="32"/>
  <c r="A4281" i="32"/>
  <c r="A4273" i="32"/>
  <c r="A4265" i="32"/>
  <c r="A4257" i="32"/>
  <c r="A4249" i="32"/>
  <c r="A4241" i="32"/>
  <c r="A4233" i="32"/>
  <c r="A4225" i="32"/>
  <c r="A4217" i="32"/>
  <c r="A4209" i="32"/>
  <c r="A4201" i="32"/>
  <c r="A4193" i="32"/>
  <c r="A4185" i="32"/>
  <c r="A4177" i="32"/>
  <c r="A4169" i="32"/>
  <c r="A4161" i="32"/>
  <c r="A4153" i="32"/>
  <c r="A4145" i="32"/>
  <c r="A4137" i="32"/>
  <c r="A4129" i="32"/>
  <c r="A4121" i="32"/>
  <c r="A4113" i="32"/>
  <c r="A4105" i="32"/>
  <c r="A4097" i="32"/>
  <c r="A4089" i="32"/>
  <c r="A4081" i="32"/>
  <c r="A4073" i="32"/>
  <c r="A4065" i="32"/>
  <c r="A4057" i="32"/>
  <c r="A4049" i="32"/>
  <c r="A4041" i="32"/>
  <c r="A4033" i="32"/>
  <c r="A4025" i="32"/>
  <c r="A4017" i="32"/>
  <c r="A4009" i="32"/>
  <c r="A4001" i="32"/>
  <c r="A3993" i="32"/>
  <c r="A3985" i="32"/>
  <c r="A3977" i="32"/>
  <c r="A3969" i="32"/>
  <c r="A3961" i="32"/>
  <c r="A3953" i="32"/>
  <c r="A3945" i="32"/>
  <c r="A3937" i="32"/>
  <c r="A3929" i="32"/>
  <c r="A3921" i="32"/>
  <c r="A3913" i="32"/>
  <c r="A3905" i="32"/>
  <c r="A3897" i="32"/>
  <c r="A3889" i="32"/>
  <c r="A3881" i="32"/>
  <c r="A3873" i="32"/>
  <c r="A3865" i="32"/>
  <c r="A3857" i="32"/>
  <c r="A3849" i="32"/>
  <c r="A3841" i="32"/>
  <c r="A3833" i="32"/>
  <c r="A3825" i="32"/>
  <c r="A3817" i="32"/>
  <c r="A3809" i="32"/>
  <c r="A3801" i="32"/>
  <c r="A3793" i="32"/>
  <c r="A3785" i="32"/>
  <c r="A3777" i="32"/>
  <c r="A3769" i="32"/>
  <c r="A3761" i="32"/>
  <c r="A3753" i="32"/>
  <c r="A3745" i="32"/>
  <c r="A3737" i="32"/>
  <c r="A3729" i="32"/>
  <c r="A3721" i="32"/>
  <c r="A3713" i="32"/>
  <c r="A3705" i="32"/>
  <c r="A3697" i="32"/>
  <c r="A3689" i="32"/>
  <c r="A3681" i="32"/>
  <c r="A3673" i="32"/>
  <c r="A3665" i="32"/>
  <c r="A3657" i="32"/>
  <c r="A3649" i="32"/>
  <c r="A3641" i="32"/>
  <c r="A3633" i="32"/>
  <c r="A3625" i="32"/>
  <c r="A3617" i="32"/>
  <c r="A3609" i="32"/>
  <c r="A3601" i="32"/>
  <c r="A3593" i="32"/>
  <c r="A3585" i="32"/>
  <c r="A3577" i="32"/>
  <c r="A3569" i="32"/>
  <c r="A3561" i="32"/>
  <c r="A3553" i="32"/>
  <c r="A3545" i="32"/>
  <c r="A3537" i="32"/>
  <c r="A3529" i="32"/>
  <c r="A3522" i="32"/>
  <c r="A3517" i="32"/>
  <c r="A3512" i="32"/>
  <c r="A3506" i="32"/>
  <c r="A3501" i="32"/>
  <c r="A3496" i="32"/>
  <c r="A3490" i="32"/>
  <c r="A3485" i="32"/>
  <c r="A3480" i="32"/>
  <c r="A3474" i="32"/>
  <c r="A3469" i="32"/>
  <c r="A3465" i="32"/>
  <c r="A3461" i="32"/>
  <c r="A3457" i="32"/>
  <c r="A3453" i="32"/>
  <c r="A3449" i="32"/>
  <c r="A3445" i="32"/>
  <c r="A3441" i="32"/>
  <c r="A3437" i="32"/>
  <c r="A3433" i="32"/>
  <c r="A3429" i="32"/>
  <c r="A3425" i="32"/>
  <c r="A3421" i="32"/>
  <c r="A3417" i="32"/>
  <c r="A3413" i="32"/>
  <c r="A3409" i="32"/>
  <c r="A3405" i="32"/>
  <c r="A3401" i="32"/>
  <c r="A3397" i="32"/>
  <c r="A3393" i="32"/>
  <c r="A3389" i="32"/>
  <c r="A3385" i="32"/>
  <c r="A3381" i="32"/>
  <c r="A3377" i="32"/>
  <c r="A3373" i="32"/>
  <c r="A3369" i="32"/>
  <c r="A3365" i="32"/>
  <c r="A3361" i="32"/>
  <c r="A3357" i="32"/>
  <c r="A3353" i="32"/>
  <c r="A3349" i="32"/>
  <c r="A3345" i="32"/>
  <c r="A3341" i="32"/>
  <c r="A3337" i="32"/>
  <c r="A3333" i="32"/>
  <c r="A3329" i="32"/>
  <c r="A3325" i="32"/>
  <c r="A3321" i="32"/>
  <c r="A3317" i="32"/>
  <c r="A3313" i="32"/>
  <c r="A3309" i="32"/>
  <c r="A3305" i="32"/>
  <c r="A7921" i="32"/>
  <c r="A7208" i="32"/>
  <c r="A6916" i="32"/>
  <c r="A6660" i="32"/>
  <c r="A6404" i="32"/>
  <c r="A6197" i="32"/>
  <c r="A6052" i="32"/>
  <c r="A5924" i="32"/>
  <c r="A5796" i="32"/>
  <c r="A5668" i="32"/>
  <c r="A5540" i="32"/>
  <c r="A5480" i="32"/>
  <c r="A5448" i="32"/>
  <c r="A5416" i="32"/>
  <c r="A5384" i="32"/>
  <c r="A5352" i="32"/>
  <c r="A5320" i="32"/>
  <c r="A5288" i="32"/>
  <c r="A5256" i="32"/>
  <c r="A5224" i="32"/>
  <c r="A5192" i="32"/>
  <c r="A5160" i="32"/>
  <c r="A5128" i="32"/>
  <c r="A5096" i="32"/>
  <c r="A5064" i="32"/>
  <c r="A5032" i="32"/>
  <c r="A5000" i="32"/>
  <c r="A4968" i="32"/>
  <c r="A4936" i="32"/>
  <c r="A4904" i="32"/>
  <c r="A4872" i="32"/>
  <c r="A4840" i="32"/>
  <c r="A4808" i="32"/>
  <c r="A4776" i="32"/>
  <c r="A4744" i="32"/>
  <c r="A4712" i="32"/>
  <c r="A4680" i="32"/>
  <c r="A4648" i="32"/>
  <c r="A4616" i="32"/>
  <c r="A4584" i="32"/>
  <c r="A4552" i="32"/>
  <c r="A4520" i="32"/>
  <c r="A4488" i="32"/>
  <c r="A4456" i="32"/>
  <c r="A4424" i="32"/>
  <c r="A4392" i="32"/>
  <c r="A4360" i="32"/>
  <c r="A4328" i="32"/>
  <c r="A4296" i="32"/>
  <c r="A4264" i="32"/>
  <c r="A4232" i="32"/>
  <c r="A4200" i="32"/>
  <c r="A4168" i="32"/>
  <c r="A4136" i="32"/>
  <c r="A4104" i="32"/>
  <c r="A4072" i="32"/>
  <c r="A4040" i="32"/>
  <c r="A4008" i="32"/>
  <c r="A3976" i="32"/>
  <c r="A3944" i="32"/>
  <c r="A3912" i="32"/>
  <c r="A3880" i="32"/>
  <c r="A3848" i="32"/>
  <c r="A3816" i="32"/>
  <c r="A3784" i="32"/>
  <c r="A3752" i="32"/>
  <c r="A3720" i="32"/>
  <c r="A3688" i="32"/>
  <c r="A3661" i="32"/>
  <c r="A3645" i="32"/>
  <c r="A3629" i="32"/>
  <c r="A3613" i="32"/>
  <c r="A3597" i="32"/>
  <c r="A3581" i="32"/>
  <c r="A3565" i="32"/>
  <c r="A3549" i="32"/>
  <c r="A3533" i="32"/>
  <c r="A3520" i="32"/>
  <c r="A3509" i="32"/>
  <c r="A3498" i="32"/>
  <c r="A3488" i="32"/>
  <c r="A3477" i="32"/>
  <c r="A3467" i="32"/>
  <c r="A3459" i="32"/>
  <c r="A3451" i="32"/>
  <c r="A3443" i="32"/>
  <c r="A3435" i="32"/>
  <c r="A3427" i="32"/>
  <c r="A3419" i="32"/>
  <c r="A3411" i="32"/>
  <c r="A3403" i="32"/>
  <c r="A3395" i="32"/>
  <c r="A3387" i="32"/>
  <c r="A3379" i="32"/>
  <c r="A3371" i="32"/>
  <c r="A3363" i="32"/>
  <c r="A3355" i="32"/>
  <c r="A3347" i="32"/>
  <c r="A3339" i="32"/>
  <c r="A3331" i="32"/>
  <c r="A3323" i="32"/>
  <c r="A3315" i="32"/>
  <c r="A3307" i="32"/>
  <c r="A3302" i="32"/>
  <c r="A3298" i="32"/>
  <c r="A3294" i="32"/>
  <c r="A3290" i="32"/>
  <c r="A3286" i="32"/>
  <c r="A3282" i="32"/>
  <c r="A3278" i="32"/>
  <c r="A3274" i="32"/>
  <c r="A3270" i="32"/>
  <c r="A3266" i="32"/>
  <c r="A3262" i="32"/>
  <c r="A3258" i="32"/>
  <c r="A3254" i="32"/>
  <c r="A3250" i="32"/>
  <c r="A3246" i="32"/>
  <c r="A3242" i="32"/>
  <c r="A3238" i="32"/>
  <c r="A3234" i="32"/>
  <c r="A3230" i="32"/>
  <c r="A3226" i="32"/>
  <c r="A3222" i="32"/>
  <c r="A3218" i="32"/>
  <c r="A3214" i="32"/>
  <c r="A3210" i="32"/>
  <c r="A3206" i="32"/>
  <c r="A3202" i="32"/>
  <c r="A3198" i="32"/>
  <c r="A3194" i="32"/>
  <c r="A3190" i="32"/>
  <c r="A3186" i="32"/>
  <c r="A3182" i="32"/>
  <c r="A3178" i="32"/>
  <c r="A3174" i="32"/>
  <c r="A3170" i="32"/>
  <c r="A3166" i="32"/>
  <c r="A3162" i="32"/>
  <c r="A3158" i="32"/>
  <c r="A3154" i="32"/>
  <c r="A3150" i="32"/>
  <c r="A3146" i="32"/>
  <c r="A3142" i="32"/>
  <c r="A3138" i="32"/>
  <c r="A3134" i="32"/>
  <c r="A3130" i="32"/>
  <c r="A3126" i="32"/>
  <c r="A3122" i="32"/>
  <c r="A3118" i="32"/>
  <c r="A3114" i="32"/>
  <c r="A3110" i="32"/>
  <c r="A3106" i="32"/>
  <c r="A3102" i="32"/>
  <c r="A3098" i="32"/>
  <c r="A3094" i="32"/>
  <c r="A3090" i="32"/>
  <c r="A3086" i="32"/>
  <c r="A3082" i="32"/>
  <c r="A3078" i="32"/>
  <c r="A3074" i="32"/>
  <c r="A3070" i="32"/>
  <c r="A3066" i="32"/>
  <c r="A3062" i="32"/>
  <c r="A3058" i="32"/>
  <c r="A3054" i="32"/>
  <c r="A3050" i="32"/>
  <c r="A3046" i="32"/>
  <c r="A3042" i="32"/>
  <c r="A3038" i="32"/>
  <c r="A3034" i="32"/>
  <c r="A3030" i="32"/>
  <c r="A3026" i="32"/>
  <c r="A3022" i="32"/>
  <c r="A3018" i="32"/>
  <c r="A3014" i="32"/>
  <c r="A3010" i="32"/>
  <c r="A3006" i="32"/>
  <c r="A3002" i="32"/>
  <c r="A2998" i="32"/>
  <c r="A2994" i="32"/>
  <c r="A2990" i="32"/>
  <c r="A2986" i="32"/>
  <c r="A2982" i="32"/>
  <c r="A2978" i="32"/>
  <c r="A2974" i="32"/>
  <c r="A2970" i="32"/>
  <c r="A2966" i="32"/>
  <c r="A2962" i="32"/>
  <c r="A2958" i="32"/>
  <c r="A2954" i="32"/>
  <c r="A2950" i="32"/>
  <c r="A2946" i="32"/>
  <c r="A2942" i="32"/>
  <c r="A2938" i="32"/>
  <c r="A2934" i="32"/>
  <c r="A2930" i="32"/>
  <c r="A2926" i="32"/>
  <c r="A2922" i="32"/>
  <c r="A2918" i="32"/>
  <c r="A2914" i="32"/>
  <c r="A2910" i="32"/>
  <c r="A2906" i="32"/>
  <c r="A2902" i="32"/>
  <c r="A2898" i="32"/>
  <c r="A2894" i="32"/>
  <c r="A2890" i="32"/>
  <c r="A2886" i="32"/>
  <c r="A2882" i="32"/>
  <c r="A2878" i="32"/>
  <c r="A2874" i="32"/>
  <c r="A2870" i="32"/>
  <c r="A2866" i="32"/>
  <c r="A2862" i="32"/>
  <c r="A2858" i="32"/>
  <c r="A2854" i="32"/>
  <c r="A2850" i="32"/>
  <c r="A2846" i="32"/>
  <c r="A2842" i="32"/>
  <c r="A2838" i="32"/>
  <c r="A2834" i="32"/>
  <c r="A2830" i="32"/>
  <c r="A2826" i="32"/>
  <c r="A2822" i="32"/>
  <c r="A2818" i="32"/>
  <c r="A2814" i="32"/>
  <c r="A2810" i="32"/>
  <c r="A2806" i="32"/>
  <c r="A2802" i="32"/>
  <c r="A2798" i="32"/>
  <c r="A2794" i="32"/>
  <c r="A2790" i="32"/>
  <c r="A2786" i="32"/>
  <c r="A2782" i="32"/>
  <c r="A2778" i="32"/>
  <c r="A2774" i="32"/>
  <c r="A2770" i="32"/>
  <c r="A2766" i="32"/>
  <c r="A2762" i="32"/>
  <c r="A2758" i="32"/>
  <c r="A2754" i="32"/>
  <c r="A2750" i="32"/>
  <c r="A2746" i="32"/>
  <c r="A2742" i="32"/>
  <c r="A2738" i="32"/>
  <c r="A2734" i="32"/>
  <c r="A2730" i="32"/>
  <c r="A2726" i="32"/>
  <c r="A2722" i="32"/>
  <c r="A2718" i="32"/>
  <c r="A2714" i="32"/>
  <c r="A2710" i="32"/>
  <c r="A2706" i="32"/>
  <c r="A2702" i="32"/>
  <c r="A2698" i="32"/>
  <c r="A2694" i="32"/>
  <c r="A2690" i="32"/>
  <c r="A2686" i="32"/>
  <c r="A2682" i="32"/>
  <c r="A2678" i="32"/>
  <c r="A2674" i="32"/>
  <c r="A2670" i="32"/>
  <c r="A2666" i="32"/>
  <c r="A2662" i="32"/>
  <c r="A2658" i="32"/>
  <c r="A2654" i="32"/>
  <c r="A2650" i="32"/>
  <c r="A2646" i="32"/>
  <c r="A2642" i="32"/>
  <c r="A2638" i="32"/>
  <c r="A2634" i="32"/>
  <c r="A2630" i="32"/>
  <c r="A2626" i="32"/>
  <c r="A2622" i="32"/>
  <c r="A2618" i="32"/>
  <c r="A2614" i="32"/>
  <c r="A2610" i="32"/>
  <c r="A2606" i="32"/>
  <c r="A2602" i="32"/>
  <c r="A2598" i="32"/>
  <c r="A2594" i="32"/>
  <c r="A2590" i="32"/>
  <c r="A2586" i="32"/>
  <c r="A2582" i="32"/>
  <c r="A2578" i="32"/>
  <c r="A2574" i="32"/>
  <c r="A2570" i="32"/>
  <c r="A2566" i="32"/>
  <c r="A2562" i="32"/>
  <c r="A2558" i="32"/>
  <c r="A2554" i="32"/>
  <c r="A2550" i="32"/>
  <c r="A2546" i="32"/>
  <c r="A2542" i="32"/>
  <c r="A2538" i="32"/>
  <c r="A2534" i="32"/>
  <c r="A2530" i="32"/>
  <c r="A2526" i="32"/>
  <c r="A2522" i="32"/>
  <c r="A2518" i="32"/>
  <c r="A2514" i="32"/>
  <c r="A2510" i="32"/>
  <c r="A2506" i="32"/>
  <c r="A2502" i="32"/>
  <c r="A2498" i="32"/>
  <c r="A2494" i="32"/>
  <c r="A2490" i="32"/>
  <c r="A2486" i="32"/>
  <c r="A2482" i="32"/>
  <c r="A2478" i="32"/>
  <c r="A2474" i="32"/>
  <c r="A2470" i="32"/>
  <c r="A2466" i="32"/>
  <c r="A2462" i="32"/>
  <c r="A2458" i="32"/>
  <c r="A2454" i="32"/>
  <c r="A2450" i="32"/>
  <c r="A2446" i="32"/>
  <c r="A2442" i="32"/>
  <c r="A2438" i="32"/>
  <c r="A2434" i="32"/>
  <c r="A2430" i="32"/>
  <c r="A2426" i="32"/>
  <c r="A2422" i="32"/>
  <c r="A2418" i="32"/>
  <c r="A2414" i="32"/>
  <c r="A2410" i="32"/>
  <c r="A2406" i="32"/>
  <c r="A2402" i="32"/>
  <c r="A2398" i="32"/>
  <c r="A2394" i="32"/>
  <c r="A2390" i="32"/>
  <c r="A2386" i="32"/>
  <c r="A2382" i="32"/>
  <c r="A2378" i="32"/>
  <c r="A2374" i="32"/>
  <c r="A2370" i="32"/>
  <c r="A2366" i="32"/>
  <c r="A2362" i="32"/>
  <c r="A2358" i="32"/>
  <c r="A2354" i="32"/>
  <c r="A2350" i="32"/>
  <c r="A2346" i="32"/>
  <c r="A2342" i="32"/>
  <c r="A2338" i="32"/>
  <c r="A2334" i="32"/>
  <c r="A2330" i="32"/>
  <c r="A2326" i="32"/>
  <c r="A2322" i="32"/>
  <c r="A2318" i="32"/>
  <c r="A2314" i="32"/>
  <c r="A2310" i="32"/>
  <c r="A2306" i="32"/>
  <c r="A2302" i="32"/>
  <c r="A2298" i="32"/>
  <c r="A2294" i="32"/>
  <c r="A2290" i="32"/>
  <c r="A2286" i="32"/>
  <c r="A2282" i="32"/>
  <c r="A2278" i="32"/>
  <c r="A2274" i="32"/>
  <c r="A2270" i="32"/>
  <c r="A2266" i="32"/>
  <c r="A2262" i="32"/>
  <c r="A2258" i="32"/>
  <c r="A2254" i="32"/>
  <c r="A2250" i="32"/>
  <c r="A2246" i="32"/>
  <c r="A2242" i="32"/>
  <c r="A2238" i="32"/>
  <c r="A2234" i="32"/>
  <c r="A2230" i="32"/>
  <c r="A2226" i="32"/>
  <c r="A2222" i="32"/>
  <c r="A2218" i="32"/>
  <c r="A2214" i="32"/>
  <c r="A2210" i="32"/>
  <c r="A2206" i="32"/>
  <c r="A2202" i="32"/>
  <c r="A2198" i="32"/>
  <c r="A2194" i="32"/>
  <c r="A2190" i="32"/>
  <c r="A2186" i="32"/>
  <c r="A2182" i="32"/>
  <c r="A2178" i="32"/>
  <c r="A2174" i="32"/>
  <c r="A2170" i="32"/>
  <c r="A2166" i="32"/>
  <c r="A2162" i="32"/>
  <c r="A2158" i="32"/>
  <c r="A2154" i="32"/>
  <c r="A2150" i="32"/>
  <c r="A2146" i="32"/>
  <c r="A2142" i="32"/>
  <c r="A2138" i="32"/>
  <c r="A2134" i="32"/>
  <c r="A2130" i="32"/>
  <c r="A2126" i="32"/>
  <c r="A2122" i="32"/>
  <c r="A2118" i="32"/>
  <c r="A2114" i="32"/>
  <c r="A2110" i="32"/>
  <c r="A2106" i="32"/>
  <c r="A2102" i="32"/>
  <c r="A2098" i="32"/>
  <c r="A2094" i="32"/>
  <c r="A2090" i="32"/>
  <c r="A2086" i="32"/>
  <c r="A2082" i="32"/>
  <c r="A2078" i="32"/>
  <c r="A2074" i="32"/>
  <c r="A2070" i="32"/>
  <c r="A2066" i="32"/>
  <c r="A2062" i="32"/>
  <c r="A2058" i="32"/>
  <c r="A2054" i="32"/>
  <c r="A2050" i="32"/>
  <c r="A2046" i="32"/>
  <c r="A2042" i="32"/>
  <c r="A2038" i="32"/>
  <c r="A2034" i="32"/>
  <c r="A2030" i="32"/>
  <c r="A2026" i="32"/>
  <c r="A2022" i="32"/>
  <c r="A2018" i="32"/>
  <c r="A2014" i="32"/>
  <c r="A2010" i="32"/>
  <c r="A2006" i="32"/>
  <c r="A2002" i="32"/>
  <c r="A1998" i="32"/>
  <c r="A1994" i="32"/>
  <c r="A1990" i="32"/>
  <c r="A1986" i="32"/>
  <c r="A1982" i="32"/>
  <c r="A1978" i="32"/>
  <c r="A1974" i="32"/>
  <c r="A1970" i="32"/>
  <c r="A1966" i="32"/>
  <c r="A1962" i="32"/>
  <c r="A1958" i="32"/>
  <c r="A1954" i="32"/>
  <c r="A1950" i="32"/>
  <c r="A1946" i="32"/>
  <c r="A1942" i="32"/>
  <c r="A1938" i="32"/>
  <c r="A1934" i="32"/>
  <c r="A1930" i="32"/>
  <c r="A1926" i="32"/>
  <c r="A1922" i="32"/>
  <c r="A1918" i="32"/>
  <c r="A1914" i="32"/>
  <c r="A1910" i="32"/>
  <c r="A1906" i="32"/>
  <c r="A1902" i="32"/>
  <c r="A1898" i="32"/>
  <c r="A1894" i="32"/>
  <c r="A1890" i="32"/>
  <c r="A1886" i="32"/>
  <c r="A1882" i="32"/>
  <c r="A1878" i="32"/>
  <c r="A1874" i="32"/>
  <c r="A1870" i="32"/>
  <c r="A1866" i="32"/>
  <c r="A1862" i="32"/>
  <c r="A1858" i="32"/>
  <c r="A1854" i="32"/>
  <c r="A1850" i="32"/>
  <c r="A1846" i="32"/>
  <c r="A1842" i="32"/>
  <c r="A1838" i="32"/>
  <c r="A1834" i="32"/>
  <c r="A1830" i="32"/>
  <c r="A1826" i="32"/>
  <c r="A1822" i="32"/>
  <c r="A1818" i="32"/>
  <c r="A1814" i="32"/>
  <c r="A1810" i="32"/>
  <c r="A1806" i="32"/>
  <c r="A1802" i="32"/>
  <c r="A1798" i="32"/>
  <c r="A1794" i="32"/>
  <c r="A1790" i="32"/>
  <c r="A1786" i="32"/>
  <c r="A1782" i="32"/>
  <c r="A1778" i="32"/>
  <c r="A1774" i="32"/>
  <c r="A1770" i="32"/>
  <c r="A1766" i="32"/>
  <c r="A1762" i="32"/>
  <c r="A1758" i="32"/>
  <c r="A1754" i="32"/>
  <c r="A1750" i="32"/>
  <c r="A1746" i="32"/>
  <c r="A1742" i="32"/>
  <c r="A1738" i="32"/>
  <c r="A1734" i="32"/>
  <c r="A1730" i="32"/>
  <c r="A1726" i="32"/>
  <c r="A1722" i="32"/>
  <c r="A1718" i="32"/>
  <c r="A1714" i="32"/>
  <c r="A1710" i="32"/>
  <c r="A1706" i="32"/>
  <c r="A1702" i="32"/>
  <c r="A1698" i="32"/>
  <c r="A1694" i="32"/>
  <c r="A1690" i="32"/>
  <c r="A1686" i="32"/>
  <c r="A1682" i="32"/>
  <c r="A1678" i="32"/>
  <c r="A1674" i="32"/>
  <c r="A1670" i="32"/>
  <c r="A1666" i="32"/>
  <c r="A1662" i="32"/>
  <c r="A1658" i="32"/>
  <c r="A1654" i="32"/>
  <c r="A1650" i="32"/>
  <c r="A1646" i="32"/>
  <c r="A1642" i="32"/>
  <c r="A1638" i="32"/>
  <c r="A1634" i="32"/>
  <c r="A1630" i="32"/>
  <c r="A1626" i="32"/>
  <c r="A1622" i="32"/>
  <c r="A1618" i="32"/>
  <c r="A1614" i="32"/>
  <c r="A1610" i="32"/>
  <c r="A1606" i="32"/>
  <c r="A1602" i="32"/>
  <c r="A1598" i="32"/>
  <c r="A1594" i="32"/>
  <c r="A1590" i="32"/>
  <c r="A1586" i="32"/>
  <c r="A1582" i="32"/>
  <c r="A1578" i="32"/>
  <c r="A1574" i="32"/>
  <c r="A1570" i="32"/>
  <c r="A1566" i="32"/>
  <c r="A1562" i="32"/>
  <c r="A1558" i="32"/>
  <c r="A1554" i="32"/>
  <c r="A1550" i="32"/>
  <c r="A1546" i="32"/>
  <c r="A1542" i="32"/>
  <c r="A1538" i="32"/>
  <c r="A1534" i="32"/>
  <c r="A1530" i="32"/>
  <c r="A1526" i="32"/>
  <c r="A1522" i="32"/>
  <c r="A1518" i="32"/>
  <c r="A1514" i="32"/>
  <c r="A1510" i="32"/>
  <c r="A1506" i="32"/>
  <c r="A1502" i="32"/>
  <c r="A1498" i="32"/>
  <c r="A1494" i="32"/>
  <c r="A1490" i="32"/>
  <c r="A1486" i="32"/>
  <c r="A1482" i="32"/>
  <c r="A1478" i="32"/>
  <c r="A1474" i="32"/>
  <c r="A1470" i="32"/>
  <c r="A1466" i="32"/>
  <c r="A1462" i="32"/>
  <c r="A1458" i="32"/>
  <c r="A1454" i="32"/>
  <c r="A1450" i="32"/>
  <c r="A1446" i="32"/>
  <c r="A1442" i="32"/>
  <c r="A1438" i="32"/>
  <c r="A1434" i="32"/>
  <c r="A1430" i="32"/>
  <c r="A1426" i="32"/>
  <c r="A1422" i="32"/>
  <c r="A1418" i="32"/>
  <c r="A1414" i="32"/>
  <c r="A1410" i="32"/>
  <c r="A1406" i="32"/>
  <c r="A1402" i="32"/>
  <c r="A1398" i="32"/>
  <c r="A1394" i="32"/>
  <c r="A1390" i="32"/>
  <c r="A1386" i="32"/>
  <c r="A1382" i="32"/>
  <c r="A1378" i="32"/>
  <c r="A1374" i="32"/>
  <c r="A1370" i="32"/>
  <c r="A1366" i="32"/>
  <c r="A1362" i="32"/>
  <c r="A1358" i="32"/>
  <c r="A1354" i="32"/>
  <c r="A1350" i="32"/>
  <c r="A1346" i="32"/>
  <c r="A1342" i="32"/>
  <c r="A1338" i="32"/>
  <c r="A1334" i="32"/>
  <c r="A1330" i="32"/>
  <c r="A1326" i="32"/>
  <c r="A1322" i="32"/>
  <c r="A1318" i="32"/>
  <c r="A1314" i="32"/>
  <c r="A1310" i="32"/>
  <c r="A1306" i="32"/>
  <c r="A1302" i="32"/>
  <c r="A1298" i="32"/>
  <c r="A1294" i="32"/>
  <c r="A1290" i="32"/>
  <c r="A1286" i="32"/>
  <c r="A1282" i="32"/>
  <c r="A1278" i="32"/>
  <c r="A1274" i="32"/>
  <c r="A1270" i="32"/>
  <c r="A1266" i="32"/>
  <c r="A1262" i="32"/>
  <c r="A1258" i="32"/>
  <c r="A1254" i="32"/>
  <c r="A1250" i="32"/>
  <c r="A1246" i="32"/>
  <c r="A1242" i="32"/>
  <c r="A1238" i="32"/>
  <c r="A1234" i="32"/>
  <c r="A1230" i="32"/>
  <c r="A1226" i="32"/>
  <c r="A1222" i="32"/>
  <c r="A1218" i="32"/>
  <c r="A1214" i="32"/>
  <c r="A1210" i="32"/>
  <c r="A1206" i="32"/>
  <c r="A1202" i="32"/>
  <c r="A1198" i="32"/>
  <c r="A1194" i="32"/>
  <c r="A1190" i="32"/>
  <c r="A1186" i="32"/>
  <c r="A1182" i="32"/>
  <c r="A1178" i="32"/>
  <c r="A1174" i="32"/>
  <c r="A1170" i="32"/>
  <c r="A1166" i="32"/>
  <c r="A1162" i="32"/>
  <c r="A1158" i="32"/>
  <c r="A1154" i="32"/>
  <c r="A1150" i="32"/>
  <c r="A1146" i="32"/>
  <c r="A1142" i="32"/>
  <c r="A1138" i="32"/>
  <c r="A1134" i="32"/>
  <c r="A1130" i="32"/>
  <c r="A1126" i="32"/>
  <c r="A1122" i="32"/>
  <c r="A1118" i="32"/>
  <c r="A1114" i="32"/>
  <c r="A1110" i="32"/>
  <c r="A1106" i="32"/>
  <c r="A1102" i="32"/>
  <c r="A1098" i="32"/>
  <c r="A1094" i="32"/>
  <c r="A1090" i="32"/>
  <c r="A1086" i="32"/>
  <c r="A1082" i="32"/>
  <c r="A1078" i="32"/>
  <c r="A1074" i="32"/>
  <c r="A1070" i="32"/>
  <c r="A1066" i="32"/>
  <c r="A1062" i="32"/>
  <c r="A1058" i="32"/>
  <c r="A1054" i="32"/>
  <c r="A1050" i="32"/>
  <c r="A1046" i="32"/>
  <c r="A1042" i="32"/>
  <c r="A1038" i="32"/>
  <c r="A1034" i="32"/>
  <c r="A1030" i="32"/>
  <c r="A1026" i="32"/>
  <c r="A1022" i="32"/>
  <c r="A1018" i="32"/>
  <c r="A1014" i="32"/>
  <c r="A1010" i="32"/>
  <c r="A1006" i="32"/>
  <c r="A1002" i="32"/>
  <c r="A998" i="32"/>
  <c r="A994" i="32"/>
  <c r="A990" i="32"/>
  <c r="A7665" i="32"/>
  <c r="A7109" i="32"/>
  <c r="A6852" i="32"/>
  <c r="A6596" i="32"/>
  <c r="A6340" i="32"/>
  <c r="A6154" i="32"/>
  <c r="A6020" i="32"/>
  <c r="A5892" i="32"/>
  <c r="A5764" i="32"/>
  <c r="A5636" i="32"/>
  <c r="A5515" i="32"/>
  <c r="A5472" i="32"/>
  <c r="A5440" i="32"/>
  <c r="A5408" i="32"/>
  <c r="A5376" i="32"/>
  <c r="A5344" i="32"/>
  <c r="A5312" i="32"/>
  <c r="A5280" i="32"/>
  <c r="A5248" i="32"/>
  <c r="A5216" i="32"/>
  <c r="A5184" i="32"/>
  <c r="A5152" i="32"/>
  <c r="A5120" i="32"/>
  <c r="A5088" i="32"/>
  <c r="A5056" i="32"/>
  <c r="A5024" i="32"/>
  <c r="A4992" i="32"/>
  <c r="A4960" i="32"/>
  <c r="A4928" i="32"/>
  <c r="A4896" i="32"/>
  <c r="A4864" i="32"/>
  <c r="A4832" i="32"/>
  <c r="A4800" i="32"/>
  <c r="A4768" i="32"/>
  <c r="A4736" i="32"/>
  <c r="A4704" i="32"/>
  <c r="A4672" i="32"/>
  <c r="A4640" i="32"/>
  <c r="A4608" i="32"/>
  <c r="A4576" i="32"/>
  <c r="A4544" i="32"/>
  <c r="A4512" i="32"/>
  <c r="A4480" i="32"/>
  <c r="A4448" i="32"/>
  <c r="A4416" i="32"/>
  <c r="A4384" i="32"/>
  <c r="A4352" i="32"/>
  <c r="A4320" i="32"/>
  <c r="A4288" i="32"/>
  <c r="A4256" i="32"/>
  <c r="A4224" i="32"/>
  <c r="A4192" i="32"/>
  <c r="A4160" i="32"/>
  <c r="A4128" i="32"/>
  <c r="A4096" i="32"/>
  <c r="A4064" i="32"/>
  <c r="A4032" i="32"/>
  <c r="A4000" i="32"/>
  <c r="A3968" i="32"/>
  <c r="A3936" i="32"/>
  <c r="A3904" i="32"/>
  <c r="A3872" i="32"/>
  <c r="A3840" i="32"/>
  <c r="A3808" i="32"/>
  <c r="A3776" i="32"/>
  <c r="A3744" i="32"/>
  <c r="A3712" i="32"/>
  <c r="A3680" i="32"/>
  <c r="A3656" i="32"/>
  <c r="A3640" i="32"/>
  <c r="A3624" i="32"/>
  <c r="A3608" i="32"/>
  <c r="A3592" i="32"/>
  <c r="A3576" i="32"/>
  <c r="A3560" i="32"/>
  <c r="A3544" i="32"/>
  <c r="A3528" i="32"/>
  <c r="A3516" i="32"/>
  <c r="A3505" i="32"/>
  <c r="A3494" i="32"/>
  <c r="A3484" i="32"/>
  <c r="A3473" i="32"/>
  <c r="A3464" i="32"/>
  <c r="A3456" i="32"/>
  <c r="A3448" i="32"/>
  <c r="A3440" i="32"/>
  <c r="A3432" i="32"/>
  <c r="A3424" i="32"/>
  <c r="A3416" i="32"/>
  <c r="A3408" i="32"/>
  <c r="A3400" i="32"/>
  <c r="A3392" i="32"/>
  <c r="A3384" i="32"/>
  <c r="A3376" i="32"/>
  <c r="A3368" i="32"/>
  <c r="A3360" i="32"/>
  <c r="A3352" i="32"/>
  <c r="A3344" i="32"/>
  <c r="A3336" i="32"/>
  <c r="A3328" i="32"/>
  <c r="A3320" i="32"/>
  <c r="A3312" i="32"/>
  <c r="A3306" i="32"/>
  <c r="A3301" i="32"/>
  <c r="A3297" i="32"/>
  <c r="A3293" i="32"/>
  <c r="A3289" i="32"/>
  <c r="A3285" i="32"/>
  <c r="A3281" i="32"/>
  <c r="A3277" i="32"/>
  <c r="A3273" i="32"/>
  <c r="A3269" i="32"/>
  <c r="A3265" i="32"/>
  <c r="A3261" i="32"/>
  <c r="A3257" i="32"/>
  <c r="A3253" i="32"/>
  <c r="A3249" i="32"/>
  <c r="A3245" i="32"/>
  <c r="A3241" i="32"/>
  <c r="A3237" i="32"/>
  <c r="A3233" i="32"/>
  <c r="A3229" i="32"/>
  <c r="A3225" i="32"/>
  <c r="A3221" i="32"/>
  <c r="A3217" i="32"/>
  <c r="A3213" i="32"/>
  <c r="A3209" i="32"/>
  <c r="A3205" i="32"/>
  <c r="A3201" i="32"/>
  <c r="A3197" i="32"/>
  <c r="A3193" i="32"/>
  <c r="A3189" i="32"/>
  <c r="A3185" i="32"/>
  <c r="A3181" i="32"/>
  <c r="A3177" i="32"/>
  <c r="A3173" i="32"/>
  <c r="A3169" i="32"/>
  <c r="A3165" i="32"/>
  <c r="A3161" i="32"/>
  <c r="A3157" i="32"/>
  <c r="A3153" i="32"/>
  <c r="A3149" i="32"/>
  <c r="A3145" i="32"/>
  <c r="A3141" i="32"/>
  <c r="A3137" i="32"/>
  <c r="A3133" i="32"/>
  <c r="A3129" i="32"/>
  <c r="A3125" i="32"/>
  <c r="A3121" i="32"/>
  <c r="A3117" i="32"/>
  <c r="A3113" i="32"/>
  <c r="A3109" i="32"/>
  <c r="A3105" i="32"/>
  <c r="A3101" i="32"/>
  <c r="A3097" i="32"/>
  <c r="A3093" i="32"/>
  <c r="A3089" i="32"/>
  <c r="A3085" i="32"/>
  <c r="A3081" i="32"/>
  <c r="A3077" i="32"/>
  <c r="A3073" i="32"/>
  <c r="A3069" i="32"/>
  <c r="A3065" i="32"/>
  <c r="A3061" i="32"/>
  <c r="A3057" i="32"/>
  <c r="A3053" i="32"/>
  <c r="A3049" i="32"/>
  <c r="A3045" i="32"/>
  <c r="A3041" i="32"/>
  <c r="A3037" i="32"/>
  <c r="A3033" i="32"/>
  <c r="A3029" i="32"/>
  <c r="A3025" i="32"/>
  <c r="A3021" i="32"/>
  <c r="A3017" i="32"/>
  <c r="A3013" i="32"/>
  <c r="A3009" i="32"/>
  <c r="A3005" i="32"/>
  <c r="A3001" i="32"/>
  <c r="A2997" i="32"/>
  <c r="A2993" i="32"/>
  <c r="A2989" i="32"/>
  <c r="A2985" i="32"/>
  <c r="A2981" i="32"/>
  <c r="A2977" i="32"/>
  <c r="A2973" i="32"/>
  <c r="A2969" i="32"/>
  <c r="A2965" i="32"/>
  <c r="A2961" i="32"/>
  <c r="A2957" i="32"/>
  <c r="A2953" i="32"/>
  <c r="A2949" i="32"/>
  <c r="A2945" i="32"/>
  <c r="A2941" i="32"/>
  <c r="A2937" i="32"/>
  <c r="A2933" i="32"/>
  <c r="A2929" i="32"/>
  <c r="A2925" i="32"/>
  <c r="A2921" i="32"/>
  <c r="A2917" i="32"/>
  <c r="A2913" i="32"/>
  <c r="A2909" i="32"/>
  <c r="A2905" i="32"/>
  <c r="A2901" i="32"/>
  <c r="A2897" i="32"/>
  <c r="A2893" i="32"/>
  <c r="A2889" i="32"/>
  <c r="A2885" i="32"/>
  <c r="A2881" i="32"/>
  <c r="A2877" i="32"/>
  <c r="A2873" i="32"/>
  <c r="A2869" i="32"/>
  <c r="A2865" i="32"/>
  <c r="A2861" i="32"/>
  <c r="A2857" i="32"/>
  <c r="A2853" i="32"/>
  <c r="A2849" i="32"/>
  <c r="A2845" i="32"/>
  <c r="A2841" i="32"/>
  <c r="A2837" i="32"/>
  <c r="A2833" i="32"/>
  <c r="A2829" i="32"/>
  <c r="A2825" i="32"/>
  <c r="A2821" i="32"/>
  <c r="A2817" i="32"/>
  <c r="A2813" i="32"/>
  <c r="A2809" i="32"/>
  <c r="A2805" i="32"/>
  <c r="A2801" i="32"/>
  <c r="A2797" i="32"/>
  <c r="A2793" i="32"/>
  <c r="A2789" i="32"/>
  <c r="A2785" i="32"/>
  <c r="A2781" i="32"/>
  <c r="A2777" i="32"/>
  <c r="A2773" i="32"/>
  <c r="A2769" i="32"/>
  <c r="A2765" i="32"/>
  <c r="A2761" i="32"/>
  <c r="A2757" i="32"/>
  <c r="A2753" i="32"/>
  <c r="A2749" i="32"/>
  <c r="A2745" i="32"/>
  <c r="A2741" i="32"/>
  <c r="A2737" i="32"/>
  <c r="A2733" i="32"/>
  <c r="A2729" i="32"/>
  <c r="A2725" i="32"/>
  <c r="A2721" i="32"/>
  <c r="A2717" i="32"/>
  <c r="A2713" i="32"/>
  <c r="A2709" i="32"/>
  <c r="A2705" i="32"/>
  <c r="A2701" i="32"/>
  <c r="A2697" i="32"/>
  <c r="A2693" i="32"/>
  <c r="A2689" i="32"/>
  <c r="A2685" i="32"/>
  <c r="A2681" i="32"/>
  <c r="A2677" i="32"/>
  <c r="A2673" i="32"/>
  <c r="A2669" i="32"/>
  <c r="A2665" i="32"/>
  <c r="A2661" i="32"/>
  <c r="A2657" i="32"/>
  <c r="A2653" i="32"/>
  <c r="A2649" i="32"/>
  <c r="A2645" i="32"/>
  <c r="A2641" i="32"/>
  <c r="A2637" i="32"/>
  <c r="A2633" i="32"/>
  <c r="A2629" i="32"/>
  <c r="A2625" i="32"/>
  <c r="A2621" i="32"/>
  <c r="A2617" i="32"/>
  <c r="A2613" i="32"/>
  <c r="A2609" i="32"/>
  <c r="A2605" i="32"/>
  <c r="A2601" i="32"/>
  <c r="A2597" i="32"/>
  <c r="A2593" i="32"/>
  <c r="A2589" i="32"/>
  <c r="A2585" i="32"/>
  <c r="A2581" i="32"/>
  <c r="A2577" i="32"/>
  <c r="A2573" i="32"/>
  <c r="A2569" i="32"/>
  <c r="A2565" i="32"/>
  <c r="A2561" i="32"/>
  <c r="A2557" i="32"/>
  <c r="A2553" i="32"/>
  <c r="A2549" i="32"/>
  <c r="A2545" i="32"/>
  <c r="A2541" i="32"/>
  <c r="A2537" i="32"/>
  <c r="A2533" i="32"/>
  <c r="A2529" i="32"/>
  <c r="A2525" i="32"/>
  <c r="A2521" i="32"/>
  <c r="A2517" i="32"/>
  <c r="A2513" i="32"/>
  <c r="A2509" i="32"/>
  <c r="A2505" i="32"/>
  <c r="A2501" i="32"/>
  <c r="A2497" i="32"/>
  <c r="A2493" i="32"/>
  <c r="A2489" i="32"/>
  <c r="A2485" i="32"/>
  <c r="A2481" i="32"/>
  <c r="A2477" i="32"/>
  <c r="A2473" i="32"/>
  <c r="A2469" i="32"/>
  <c r="A2465" i="32"/>
  <c r="A2461" i="32"/>
  <c r="A2457" i="32"/>
  <c r="A2453" i="32"/>
  <c r="A2449" i="32"/>
  <c r="A2445" i="32"/>
  <c r="A2441" i="32"/>
  <c r="A2437" i="32"/>
  <c r="A2433" i="32"/>
  <c r="A2429" i="32"/>
  <c r="A2425" i="32"/>
  <c r="A2421" i="32"/>
  <c r="A2417" i="32"/>
  <c r="A2413" i="32"/>
  <c r="A2409" i="32"/>
  <c r="A2405" i="32"/>
  <c r="A2401" i="32"/>
  <c r="A2397" i="32"/>
  <c r="A2393" i="32"/>
  <c r="A2389" i="32"/>
  <c r="A2385" i="32"/>
  <c r="A2381" i="32"/>
  <c r="A2377" i="32"/>
  <c r="A2373" i="32"/>
  <c r="A2369" i="32"/>
  <c r="A2365" i="32"/>
  <c r="A2361" i="32"/>
  <c r="A2357" i="32"/>
  <c r="A2353" i="32"/>
  <c r="A2349" i="32"/>
  <c r="A2345" i="32"/>
  <c r="A2341" i="32"/>
  <c r="A2337" i="32"/>
  <c r="A2333" i="32"/>
  <c r="A2329" i="32"/>
  <c r="A2325" i="32"/>
  <c r="A2321" i="32"/>
  <c r="A2317" i="32"/>
  <c r="A2313" i="32"/>
  <c r="A2309" i="32"/>
  <c r="A2305" i="32"/>
  <c r="A2301" i="32"/>
  <c r="A2297" i="32"/>
  <c r="A2293" i="32"/>
  <c r="A2289" i="32"/>
  <c r="A2285" i="32"/>
  <c r="A2281" i="32"/>
  <c r="A2277" i="32"/>
  <c r="A2273" i="32"/>
  <c r="A2269" i="32"/>
  <c r="A2265" i="32"/>
  <c r="A2261" i="32"/>
  <c r="A2257" i="32"/>
  <c r="A2253" i="32"/>
  <c r="A2249" i="32"/>
  <c r="A2245" i="32"/>
  <c r="A2241" i="32"/>
  <c r="A2237" i="32"/>
  <c r="A2233" i="32"/>
  <c r="A2229" i="32"/>
  <c r="A2225" i="32"/>
  <c r="A2221" i="32"/>
  <c r="A2217" i="32"/>
  <c r="A2213" i="32"/>
  <c r="A2209" i="32"/>
  <c r="A2205" i="32"/>
  <c r="A2201" i="32"/>
  <c r="A2197" i="32"/>
  <c r="A2193" i="32"/>
  <c r="A2189" i="32"/>
  <c r="A2185" i="32"/>
  <c r="A2181" i="32"/>
  <c r="A2177" i="32"/>
  <c r="A2173" i="32"/>
  <c r="A2169" i="32"/>
  <c r="A2165" i="32"/>
  <c r="A2161" i="32"/>
  <c r="A2157" i="32"/>
  <c r="A2153" i="32"/>
  <c r="A2149" i="32"/>
  <c r="A2145" i="32"/>
  <c r="A2141" i="32"/>
  <c r="A2137" i="32"/>
  <c r="A2133" i="32"/>
  <c r="A2129" i="32"/>
  <c r="A2125" i="32"/>
  <c r="A2121" i="32"/>
  <c r="A2117" i="32"/>
  <c r="A2113" i="32"/>
  <c r="A2109" i="32"/>
  <c r="A2105" i="32"/>
  <c r="A2101" i="32"/>
  <c r="A2097" i="32"/>
  <c r="A2093" i="32"/>
  <c r="A2089" i="32"/>
  <c r="A2085" i="32"/>
  <c r="A2081" i="32"/>
  <c r="A2077" i="32"/>
  <c r="A2073" i="32"/>
  <c r="A2069" i="32"/>
  <c r="A2065" i="32"/>
  <c r="A2061" i="32"/>
  <c r="A2057" i="32"/>
  <c r="A2053" i="32"/>
  <c r="A2049" i="32"/>
  <c r="A2045" i="32"/>
  <c r="A2041" i="32"/>
  <c r="A2037" i="32"/>
  <c r="A2033" i="32"/>
  <c r="A2029" i="32"/>
  <c r="A2025" i="32"/>
  <c r="A2021" i="32"/>
  <c r="A2017" i="32"/>
  <c r="A2013" i="32"/>
  <c r="A2009" i="32"/>
  <c r="A2005" i="32"/>
  <c r="A2001" i="32"/>
  <c r="A1997" i="32"/>
  <c r="A1993" i="32"/>
  <c r="A1989" i="32"/>
  <c r="A1985" i="32"/>
  <c r="A1981" i="32"/>
  <c r="A1977" i="32"/>
  <c r="A1973" i="32"/>
  <c r="A1969" i="32"/>
  <c r="A1965" i="32"/>
  <c r="A1961" i="32"/>
  <c r="A1957" i="32"/>
  <c r="A1953" i="32"/>
  <c r="A1949" i="32"/>
  <c r="A1945" i="32"/>
  <c r="A1941" i="32"/>
  <c r="A1937" i="32"/>
  <c r="A1933" i="32"/>
  <c r="A1929" i="32"/>
  <c r="A1925" i="32"/>
  <c r="A1921" i="32"/>
  <c r="A1917" i="32"/>
  <c r="A1913" i="32"/>
  <c r="A1909" i="32"/>
  <c r="A1905" i="32"/>
  <c r="A1901" i="32"/>
  <c r="A1897" i="32"/>
  <c r="A1893" i="32"/>
  <c r="A1889" i="32"/>
  <c r="A1885" i="32"/>
  <c r="A1881" i="32"/>
  <c r="A1877" i="32"/>
  <c r="A1873" i="32"/>
  <c r="A1869" i="32"/>
  <c r="A1865" i="32"/>
  <c r="A1861" i="32"/>
  <c r="A1857" i="32"/>
  <c r="A1853" i="32"/>
  <c r="A1849" i="32"/>
  <c r="A1845" i="32"/>
  <c r="A1841" i="32"/>
  <c r="A1837" i="32"/>
  <c r="A1833" i="32"/>
  <c r="A1829" i="32"/>
  <c r="A1825" i="32"/>
  <c r="A1821" i="32"/>
  <c r="A1817" i="32"/>
  <c r="A1813" i="32"/>
  <c r="A1809" i="32"/>
  <c r="A1805" i="32"/>
  <c r="A1801" i="32"/>
  <c r="A1797" i="32"/>
  <c r="A1793" i="32"/>
  <c r="A1789" i="32"/>
  <c r="A1785" i="32"/>
  <c r="A1781" i="32"/>
  <c r="A1777" i="32"/>
  <c r="A1773" i="32"/>
  <c r="A1769" i="32"/>
  <c r="A1765" i="32"/>
  <c r="A1761" i="32"/>
  <c r="A1757" i="32"/>
  <c r="A1753" i="32"/>
  <c r="A1749" i="32"/>
  <c r="A1745" i="32"/>
  <c r="A1741" i="32"/>
  <c r="A1737" i="32"/>
  <c r="A1733" i="32"/>
  <c r="A1729" i="32"/>
  <c r="A1725" i="32"/>
  <c r="A1721" i="32"/>
  <c r="A1717" i="32"/>
  <c r="A1713" i="32"/>
  <c r="A1709" i="32"/>
  <c r="A1705" i="32"/>
  <c r="A1701" i="32"/>
  <c r="A1697" i="32"/>
  <c r="A1693" i="32"/>
  <c r="A1689" i="32"/>
  <c r="A1685" i="32"/>
  <c r="A1681" i="32"/>
  <c r="A1677" i="32"/>
  <c r="A1673" i="32"/>
  <c r="A1669" i="32"/>
  <c r="A1665" i="32"/>
  <c r="A1661" i="32"/>
  <c r="A1657" i="32"/>
  <c r="A1653" i="32"/>
  <c r="A1649" i="32"/>
  <c r="A1645" i="32"/>
  <c r="A1641" i="32"/>
  <c r="A1637" i="32"/>
  <c r="A1633" i="32"/>
  <c r="A1629" i="32"/>
  <c r="A1625" i="32"/>
  <c r="A1621" i="32"/>
  <c r="A1617" i="32"/>
  <c r="A1613" i="32"/>
  <c r="A1609" i="32"/>
  <c r="A1605" i="32"/>
  <c r="A1601" i="32"/>
  <c r="A1597" i="32"/>
  <c r="A1593" i="32"/>
  <c r="A1589" i="32"/>
  <c r="A1585" i="32"/>
  <c r="A1581" i="32"/>
  <c r="A1577" i="32"/>
  <c r="A1573" i="32"/>
  <c r="A1569" i="32"/>
  <c r="A1565" i="32"/>
  <c r="A1561" i="32"/>
  <c r="A1557" i="32"/>
  <c r="A1553" i="32"/>
  <c r="A1549" i="32"/>
  <c r="A1545" i="32"/>
  <c r="A1541" i="32"/>
  <c r="A1537" i="32"/>
  <c r="A1533" i="32"/>
  <c r="A1529" i="32"/>
  <c r="A1525" i="32"/>
  <c r="A1521" i="32"/>
  <c r="A1517" i="32"/>
  <c r="A1513" i="32"/>
  <c r="A1509" i="32"/>
  <c r="A1505" i="32"/>
  <c r="A1501" i="32"/>
  <c r="A1497" i="32"/>
  <c r="A1493" i="32"/>
  <c r="A1489" i="32"/>
  <c r="A1485" i="32"/>
  <c r="A1481" i="32"/>
  <c r="A1477" i="32"/>
  <c r="A1473" i="32"/>
  <c r="A1469" i="32"/>
  <c r="A1465" i="32"/>
  <c r="A1461" i="32"/>
  <c r="A1457" i="32"/>
  <c r="A1453" i="32"/>
  <c r="A1449" i="32"/>
  <c r="A1445" i="32"/>
  <c r="A1441" i="32"/>
  <c r="A1437" i="32"/>
  <c r="A1433" i="32"/>
  <c r="A1429" i="32"/>
  <c r="A1425" i="32"/>
  <c r="A1421" i="32"/>
  <c r="A1417" i="32"/>
  <c r="A1413" i="32"/>
  <c r="A1409" i="32"/>
  <c r="A1405" i="32"/>
  <c r="A1401" i="32"/>
  <c r="A1397" i="32"/>
  <c r="A1393" i="32"/>
  <c r="A1389" i="32"/>
  <c r="A1385" i="32"/>
  <c r="A1381" i="32"/>
  <c r="A1377" i="32"/>
  <c r="A1373" i="32"/>
  <c r="A1369" i="32"/>
  <c r="A1365" i="32"/>
  <c r="A1361" i="32"/>
  <c r="A1357" i="32"/>
  <c r="A1353" i="32"/>
  <c r="A1349" i="32"/>
  <c r="A1345" i="32"/>
  <c r="A1341" i="32"/>
  <c r="A1337" i="32"/>
  <c r="A1333" i="32"/>
  <c r="A1329" i="32"/>
  <c r="A1325" i="32"/>
  <c r="A1321" i="32"/>
  <c r="A1317" i="32"/>
  <c r="A1313" i="32"/>
  <c r="A1309" i="32"/>
  <c r="A1305" i="32"/>
  <c r="A1301" i="32"/>
  <c r="A1297" i="32"/>
  <c r="A1293" i="32"/>
  <c r="A1289" i="32"/>
  <c r="A1285" i="32"/>
  <c r="A1281" i="32"/>
  <c r="A1277" i="32"/>
  <c r="A1273" i="32"/>
  <c r="A1269" i="32"/>
  <c r="A1265" i="32"/>
  <c r="A1261" i="32"/>
  <c r="A1257" i="32"/>
  <c r="A1253" i="32"/>
  <c r="A1249" i="32"/>
  <c r="A1245" i="32"/>
  <c r="A1241" i="32"/>
  <c r="A1237" i="32"/>
  <c r="A1233" i="32"/>
  <c r="A1229" i="32"/>
  <c r="A1225" i="32"/>
  <c r="A1221" i="32"/>
  <c r="A1217" i="32"/>
  <c r="A1213" i="32"/>
  <c r="A1209" i="32"/>
  <c r="A1205" i="32"/>
  <c r="A1201" i="32"/>
  <c r="A1197" i="32"/>
  <c r="A1193" i="32"/>
  <c r="A1189" i="32"/>
  <c r="A1185" i="32"/>
  <c r="A1181" i="32"/>
  <c r="A1177" i="32"/>
  <c r="A1173" i="32"/>
  <c r="A1169" i="32"/>
  <c r="A1165" i="32"/>
  <c r="A1161" i="32"/>
  <c r="A1157" i="32"/>
  <c r="A1153" i="32"/>
  <c r="A1149" i="32"/>
  <c r="A1145" i="32"/>
  <c r="A1141" i="32"/>
  <c r="A1137" i="32"/>
  <c r="A1133" i="32"/>
  <c r="A1129" i="32"/>
  <c r="A1125" i="32"/>
  <c r="A1121" i="32"/>
  <c r="A1117" i="32"/>
  <c r="A1113" i="32"/>
  <c r="A1109" i="32"/>
  <c r="A1105" i="32"/>
  <c r="A1101" i="32"/>
  <c r="A1097" i="32"/>
  <c r="A1093" i="32"/>
  <c r="A1089" i="32"/>
  <c r="A1085" i="32"/>
  <c r="A1081" i="32"/>
  <c r="A1077" i="32"/>
  <c r="A1073" i="32"/>
  <c r="A1069" i="32"/>
  <c r="A1065" i="32"/>
  <c r="A1061" i="32"/>
  <c r="A1057" i="32"/>
  <c r="A1053" i="32"/>
  <c r="A1049" i="32"/>
  <c r="A1045" i="32"/>
  <c r="A1041" i="32"/>
  <c r="A1037" i="32"/>
  <c r="A1033" i="32"/>
  <c r="A1029" i="32"/>
  <c r="A1025" i="32"/>
  <c r="A1021" i="32"/>
  <c r="A1017" i="32"/>
  <c r="A1013" i="32"/>
  <c r="A1009" i="32"/>
  <c r="A1005" i="32"/>
  <c r="A1001" i="32"/>
  <c r="A997" i="32"/>
  <c r="A993" i="32"/>
  <c r="A989" i="32"/>
  <c r="A7464" i="32"/>
  <c r="A7044" i="32"/>
  <c r="A6788" i="32"/>
  <c r="A6532" i="32"/>
  <c r="A6282" i="32"/>
  <c r="A6116" i="32"/>
  <c r="A5988" i="32"/>
  <c r="A5860" i="32"/>
  <c r="A5732" i="32"/>
  <c r="A5604" i="32"/>
  <c r="A5499" i="32"/>
  <c r="A5464" i="32"/>
  <c r="A5432" i="32"/>
  <c r="A5400" i="32"/>
  <c r="A5368" i="32"/>
  <c r="A5336" i="32"/>
  <c r="A5304" i="32"/>
  <c r="A5272" i="32"/>
  <c r="A5240" i="32"/>
  <c r="A5208" i="32"/>
  <c r="A5176" i="32"/>
  <c r="A5144" i="32"/>
  <c r="A5112" i="32"/>
  <c r="A5080" i="32"/>
  <c r="A5048" i="32"/>
  <c r="A5016" i="32"/>
  <c r="A4984" i="32"/>
  <c r="A4952" i="32"/>
  <c r="A4920" i="32"/>
  <c r="A4888" i="32"/>
  <c r="A4856" i="32"/>
  <c r="A4824" i="32"/>
  <c r="A4792" i="32"/>
  <c r="A4760" i="32"/>
  <c r="A4728" i="32"/>
  <c r="A4696" i="32"/>
  <c r="A4664" i="32"/>
  <c r="A4632" i="32"/>
  <c r="A4600" i="32"/>
  <c r="A4568" i="32"/>
  <c r="A4536" i="32"/>
  <c r="A4504" i="32"/>
  <c r="A4472" i="32"/>
  <c r="A4440" i="32"/>
  <c r="A4408" i="32"/>
  <c r="A4376" i="32"/>
  <c r="A4344" i="32"/>
  <c r="A4312" i="32"/>
  <c r="A4280" i="32"/>
  <c r="A4248" i="32"/>
  <c r="A4216" i="32"/>
  <c r="A4184" i="32"/>
  <c r="A4152" i="32"/>
  <c r="A4120" i="32"/>
  <c r="A4088" i="32"/>
  <c r="A4056" i="32"/>
  <c r="A4024" i="32"/>
  <c r="A3992" i="32"/>
  <c r="A3960" i="32"/>
  <c r="A3928" i="32"/>
  <c r="A3896" i="32"/>
  <c r="A3864" i="32"/>
  <c r="A3832" i="32"/>
  <c r="A3800" i="32"/>
  <c r="A3768" i="32"/>
  <c r="A3736" i="32"/>
  <c r="A3704" i="32"/>
  <c r="A3672" i="32"/>
  <c r="A3653" i="32"/>
  <c r="A3637" i="32"/>
  <c r="A3621" i="32"/>
  <c r="A3605" i="32"/>
  <c r="A3589" i="32"/>
  <c r="A3573" i="32"/>
  <c r="A3557" i="32"/>
  <c r="A3541" i="32"/>
  <c r="A3525" i="32"/>
  <c r="A3514" i="32"/>
  <c r="A3504" i="32"/>
  <c r="A3493" i="32"/>
  <c r="A3482" i="32"/>
  <c r="A3472" i="32"/>
  <c r="A3463" i="32"/>
  <c r="A3455" i="32"/>
  <c r="A3447" i="32"/>
  <c r="A3439" i="32"/>
  <c r="A3431" i="32"/>
  <c r="A3423" i="32"/>
  <c r="A3415" i="32"/>
  <c r="A3407" i="32"/>
  <c r="A3399" i="32"/>
  <c r="A3391" i="32"/>
  <c r="A3383" i="32"/>
  <c r="A3375" i="32"/>
  <c r="A3367" i="32"/>
  <c r="A3359" i="32"/>
  <c r="A3351" i="32"/>
  <c r="A3343" i="32"/>
  <c r="A3335" i="32"/>
  <c r="A3327" i="32"/>
  <c r="A3319" i="32"/>
  <c r="A3311" i="32"/>
  <c r="A3304" i="32"/>
  <c r="A3300" i="32"/>
  <c r="A3296" i="32"/>
  <c r="A3292" i="32"/>
  <c r="A3288" i="32"/>
  <c r="A3284" i="32"/>
  <c r="A3280" i="32"/>
  <c r="A3276" i="32"/>
  <c r="A3272" i="32"/>
  <c r="A3268" i="32"/>
  <c r="A3264" i="32"/>
  <c r="A3260" i="32"/>
  <c r="A3256" i="32"/>
  <c r="A3252" i="32"/>
  <c r="A3248" i="32"/>
  <c r="A3244" i="32"/>
  <c r="A3240" i="32"/>
  <c r="A3236" i="32"/>
  <c r="A3232" i="32"/>
  <c r="A3228" i="32"/>
  <c r="A3224" i="32"/>
  <c r="A3220" i="32"/>
  <c r="A3216" i="32"/>
  <c r="A3212" i="32"/>
  <c r="A3208" i="32"/>
  <c r="A3204" i="32"/>
  <c r="A3200" i="32"/>
  <c r="A3196" i="32"/>
  <c r="A3192" i="32"/>
  <c r="A3188" i="32"/>
  <c r="A3184" i="32"/>
  <c r="A3180" i="32"/>
  <c r="A3176" i="32"/>
  <c r="A3172" i="32"/>
  <c r="A3168" i="32"/>
  <c r="A3164" i="32"/>
  <c r="A3160" i="32"/>
  <c r="A3156" i="32"/>
  <c r="A3152" i="32"/>
  <c r="A3148" i="32"/>
  <c r="A3144" i="32"/>
  <c r="A3140" i="32"/>
  <c r="A3136" i="32"/>
  <c r="A3132" i="32"/>
  <c r="A3128" i="32"/>
  <c r="A3124" i="32"/>
  <c r="A3120" i="32"/>
  <c r="A3116" i="32"/>
  <c r="A3112" i="32"/>
  <c r="A3108" i="32"/>
  <c r="A3104" i="32"/>
  <c r="A3100" i="32"/>
  <c r="A3096" i="32"/>
  <c r="A3092" i="32"/>
  <c r="A3088" i="32"/>
  <c r="A3084" i="32"/>
  <c r="A3080" i="32"/>
  <c r="A3076" i="32"/>
  <c r="A3072" i="32"/>
  <c r="A3068" i="32"/>
  <c r="A3064" i="32"/>
  <c r="A3060" i="32"/>
  <c r="A3056" i="32"/>
  <c r="A3052" i="32"/>
  <c r="A3048" i="32"/>
  <c r="A3044" i="32"/>
  <c r="A3040" i="32"/>
  <c r="A3036" i="32"/>
  <c r="A3032" i="32"/>
  <c r="A3028" i="32"/>
  <c r="A3024" i="32"/>
  <c r="A3020" i="32"/>
  <c r="A3016" i="32"/>
  <c r="A3012" i="32"/>
  <c r="A3008" i="32"/>
  <c r="A3004" i="32"/>
  <c r="A3000" i="32"/>
  <c r="A2996" i="32"/>
  <c r="A2992" i="32"/>
  <c r="A2988" i="32"/>
  <c r="A2984" i="32"/>
  <c r="A2980" i="32"/>
  <c r="A2976" i="32"/>
  <c r="A2972" i="32"/>
  <c r="A2968" i="32"/>
  <c r="A2964" i="32"/>
  <c r="A2960" i="32"/>
  <c r="A2956" i="32"/>
  <c r="A2952" i="32"/>
  <c r="A2948" i="32"/>
  <c r="A2944" i="32"/>
  <c r="A2940" i="32"/>
  <c r="A2936" i="32"/>
  <c r="A2932" i="32"/>
  <c r="A2928" i="32"/>
  <c r="A2924" i="32"/>
  <c r="A2920" i="32"/>
  <c r="A2916" i="32"/>
  <c r="A2912" i="32"/>
  <c r="A2908" i="32"/>
  <c r="A2904" i="32"/>
  <c r="A2900" i="32"/>
  <c r="A2896" i="32"/>
  <c r="A2892" i="32"/>
  <c r="A2888" i="32"/>
  <c r="A2884" i="32"/>
  <c r="A2880" i="32"/>
  <c r="A2876" i="32"/>
  <c r="A2872" i="32"/>
  <c r="A2868" i="32"/>
  <c r="A2864" i="32"/>
  <c r="A2860" i="32"/>
  <c r="A2856" i="32"/>
  <c r="A2852" i="32"/>
  <c r="A2848" i="32"/>
  <c r="A2844" i="32"/>
  <c r="A2840" i="32"/>
  <c r="A2836" i="32"/>
  <c r="A2832" i="32"/>
  <c r="A2828" i="32"/>
  <c r="A2824" i="32"/>
  <c r="A2820" i="32"/>
  <c r="A2816" i="32"/>
  <c r="A2812" i="32"/>
  <c r="A2808" i="32"/>
  <c r="A2804" i="32"/>
  <c r="A2800" i="32"/>
  <c r="A2796" i="32"/>
  <c r="A2792" i="32"/>
  <c r="A2788" i="32"/>
  <c r="A2784" i="32"/>
  <c r="A2780" i="32"/>
  <c r="A2776" i="32"/>
  <c r="A2772" i="32"/>
  <c r="A2768" i="32"/>
  <c r="A2764" i="32"/>
  <c r="A2760" i="32"/>
  <c r="A2756" i="32"/>
  <c r="A2752" i="32"/>
  <c r="A2748" i="32"/>
  <c r="A2744" i="32"/>
  <c r="A2740" i="32"/>
  <c r="A2736" i="32"/>
  <c r="A2732" i="32"/>
  <c r="A2728" i="32"/>
  <c r="A2724" i="32"/>
  <c r="A2720" i="32"/>
  <c r="A2716" i="32"/>
  <c r="A2712" i="32"/>
  <c r="A2708" i="32"/>
  <c r="A2704" i="32"/>
  <c r="A2700" i="32"/>
  <c r="A2696" i="32"/>
  <c r="A2692" i="32"/>
  <c r="A2688" i="32"/>
  <c r="A2684" i="32"/>
  <c r="A2680" i="32"/>
  <c r="A2676" i="32"/>
  <c r="A2672" i="32"/>
  <c r="A2668" i="32"/>
  <c r="A2664" i="32"/>
  <c r="A2660" i="32"/>
  <c r="A2656" i="32"/>
  <c r="A2652" i="32"/>
  <c r="A2648" i="32"/>
  <c r="A2644" i="32"/>
  <c r="A2640" i="32"/>
  <c r="A2636" i="32"/>
  <c r="A2632" i="32"/>
  <c r="A2628" i="32"/>
  <c r="A2624" i="32"/>
  <c r="A2620" i="32"/>
  <c r="A2616" i="32"/>
  <c r="A2612" i="32"/>
  <c r="A2608" i="32"/>
  <c r="A2604" i="32"/>
  <c r="A2600" i="32"/>
  <c r="A2596" i="32"/>
  <c r="A2592" i="32"/>
  <c r="A2588" i="32"/>
  <c r="A2584" i="32"/>
  <c r="A2580" i="32"/>
  <c r="A2576" i="32"/>
  <c r="A2572" i="32"/>
  <c r="A2568" i="32"/>
  <c r="A2564" i="32"/>
  <c r="A2560" i="32"/>
  <c r="A2556" i="32"/>
  <c r="A2552" i="32"/>
  <c r="A2548" i="32"/>
  <c r="A2544" i="32"/>
  <c r="A2540" i="32"/>
  <c r="A2536" i="32"/>
  <c r="A2532" i="32"/>
  <c r="A2528" i="32"/>
  <c r="A2524" i="32"/>
  <c r="A2520" i="32"/>
  <c r="A2516" i="32"/>
  <c r="A2512" i="32"/>
  <c r="A2508" i="32"/>
  <c r="A2504" i="32"/>
  <c r="A2500" i="32"/>
  <c r="A2496" i="32"/>
  <c r="A2492" i="32"/>
  <c r="A2488" i="32"/>
  <c r="A2484" i="32"/>
  <c r="A2480" i="32"/>
  <c r="A2476" i="32"/>
  <c r="A2472" i="32"/>
  <c r="A2468" i="32"/>
  <c r="A2464" i="32"/>
  <c r="A2460" i="32"/>
  <c r="A2456" i="32"/>
  <c r="A2452" i="32"/>
  <c r="A2448" i="32"/>
  <c r="A2444" i="32"/>
  <c r="A2440" i="32"/>
  <c r="A2436" i="32"/>
  <c r="A2432" i="32"/>
  <c r="A2428" i="32"/>
  <c r="A2424" i="32"/>
  <c r="A2420" i="32"/>
  <c r="A2416" i="32"/>
  <c r="A2412" i="32"/>
  <c r="A2408" i="32"/>
  <c r="A2404" i="32"/>
  <c r="A2400" i="32"/>
  <c r="A2396" i="32"/>
  <c r="A2392" i="32"/>
  <c r="A2388" i="32"/>
  <c r="A2384" i="32"/>
  <c r="A2380" i="32"/>
  <c r="A2376" i="32"/>
  <c r="A2372" i="32"/>
  <c r="A2368" i="32"/>
  <c r="A2364" i="32"/>
  <c r="A2360" i="32"/>
  <c r="A2356" i="32"/>
  <c r="A2352" i="32"/>
  <c r="A2348" i="32"/>
  <c r="A2344" i="32"/>
  <c r="A2340" i="32"/>
  <c r="A2336" i="32"/>
  <c r="A2332" i="32"/>
  <c r="A2328" i="32"/>
  <c r="A2324" i="32"/>
  <c r="A2320" i="32"/>
  <c r="A2316" i="32"/>
  <c r="A2312" i="32"/>
  <c r="A2308" i="32"/>
  <c r="A2304" i="32"/>
  <c r="A2300" i="32"/>
  <c r="A2296" i="32"/>
  <c r="A2292" i="32"/>
  <c r="A2288" i="32"/>
  <c r="A2284" i="32"/>
  <c r="A2280" i="32"/>
  <c r="A2276" i="32"/>
  <c r="A2272" i="32"/>
  <c r="A2268" i="32"/>
  <c r="A2264" i="32"/>
  <c r="A2260" i="32"/>
  <c r="A2256" i="32"/>
  <c r="A2252" i="32"/>
  <c r="A2248" i="32"/>
  <c r="A2244" i="32"/>
  <c r="A2240" i="32"/>
  <c r="A2236" i="32"/>
  <c r="A2232" i="32"/>
  <c r="A2228" i="32"/>
  <c r="A2224" i="32"/>
  <c r="A2220" i="32"/>
  <c r="A2216" i="32"/>
  <c r="A2212" i="32"/>
  <c r="A2208" i="32"/>
  <c r="A2204" i="32"/>
  <c r="A2200" i="32"/>
  <c r="A2196" i="32"/>
  <c r="A2192" i="32"/>
  <c r="A2188" i="32"/>
  <c r="A2184" i="32"/>
  <c r="A2180" i="32"/>
  <c r="A2176" i="32"/>
  <c r="A2172" i="32"/>
  <c r="A2168" i="32"/>
  <c r="A2164" i="32"/>
  <c r="A2160" i="32"/>
  <c r="A2156" i="32"/>
  <c r="A2152" i="32"/>
  <c r="A2148" i="32"/>
  <c r="A2144" i="32"/>
  <c r="A2140" i="32"/>
  <c r="A2136" i="32"/>
  <c r="A2132" i="32"/>
  <c r="A2128" i="32"/>
  <c r="A2124" i="32"/>
  <c r="A2120" i="32"/>
  <c r="A2116" i="32"/>
  <c r="A2112" i="32"/>
  <c r="A2108" i="32"/>
  <c r="A2104" i="32"/>
  <c r="A2100" i="32"/>
  <c r="A2096" i="32"/>
  <c r="A2092" i="32"/>
  <c r="A2088" i="32"/>
  <c r="A2084" i="32"/>
  <c r="A2080" i="32"/>
  <c r="A2076" i="32"/>
  <c r="A2072" i="32"/>
  <c r="A2068" i="32"/>
  <c r="A2064" i="32"/>
  <c r="A2060" i="32"/>
  <c r="A2056" i="32"/>
  <c r="A2052" i="32"/>
  <c r="A2048" i="32"/>
  <c r="A2044" i="32"/>
  <c r="A2040" i="32"/>
  <c r="A2036" i="32"/>
  <c r="A2032" i="32"/>
  <c r="A2028" i="32"/>
  <c r="A2024" i="32"/>
  <c r="A2020" i="32"/>
  <c r="A2016" i="32"/>
  <c r="A2012" i="32"/>
  <c r="A2008" i="32"/>
  <c r="A2004" i="32"/>
  <c r="A2000" i="32"/>
  <c r="A1996" i="32"/>
  <c r="A1992" i="32"/>
  <c r="A1988" i="32"/>
  <c r="A1984" i="32"/>
  <c r="A1980" i="32"/>
  <c r="A1976" i="32"/>
  <c r="A1972" i="32"/>
  <c r="A1968" i="32"/>
  <c r="A1964" i="32"/>
  <c r="A1960" i="32"/>
  <c r="A1956" i="32"/>
  <c r="A1952" i="32"/>
  <c r="A1948" i="32"/>
  <c r="A1944" i="32"/>
  <c r="A1940" i="32"/>
  <c r="A1936" i="32"/>
  <c r="A1932" i="32"/>
  <c r="A1928" i="32"/>
  <c r="A1924" i="32"/>
  <c r="A1920" i="32"/>
  <c r="A1916" i="32"/>
  <c r="A1912" i="32"/>
  <c r="A1908" i="32"/>
  <c r="A1904" i="32"/>
  <c r="A1900" i="32"/>
  <c r="A1896" i="32"/>
  <c r="A1892" i="32"/>
  <c r="A1888" i="32"/>
  <c r="A1884" i="32"/>
  <c r="A1880" i="32"/>
  <c r="A1876" i="32"/>
  <c r="A1872" i="32"/>
  <c r="A1868" i="32"/>
  <c r="A1864" i="32"/>
  <c r="A1860" i="32"/>
  <c r="A1856" i="32"/>
  <c r="A1852" i="32"/>
  <c r="A1848" i="32"/>
  <c r="A1844" i="32"/>
  <c r="A1840" i="32"/>
  <c r="A1836" i="32"/>
  <c r="A1832" i="32"/>
  <c r="A1828" i="32"/>
  <c r="A1824" i="32"/>
  <c r="A1820" i="32"/>
  <c r="A1816" i="32"/>
  <c r="A1812" i="32"/>
  <c r="A1808" i="32"/>
  <c r="A1804" i="32"/>
  <c r="A1800" i="32"/>
  <c r="A1796" i="32"/>
  <c r="A1792" i="32"/>
  <c r="A1788" i="32"/>
  <c r="A1784" i="32"/>
  <c r="A1780" i="32"/>
  <c r="A1776" i="32"/>
  <c r="A1772" i="32"/>
  <c r="A1768" i="32"/>
  <c r="A1764" i="32"/>
  <c r="A1760" i="32"/>
  <c r="A1756" i="32"/>
  <c r="A1752" i="32"/>
  <c r="A1748" i="32"/>
  <c r="A1744" i="32"/>
  <c r="A1740" i="32"/>
  <c r="A1736" i="32"/>
  <c r="A1732" i="32"/>
  <c r="A1728" i="32"/>
  <c r="A1724" i="32"/>
  <c r="A1720" i="32"/>
  <c r="A1716" i="32"/>
  <c r="A1712" i="32"/>
  <c r="A1708" i="32"/>
  <c r="A1704" i="32"/>
  <c r="A1700" i="32"/>
  <c r="A1696" i="32"/>
  <c r="A1692" i="32"/>
  <c r="A1688" i="32"/>
  <c r="A1684" i="32"/>
  <c r="A1680" i="32"/>
  <c r="A1676" i="32"/>
  <c r="A1672" i="32"/>
  <c r="A1668" i="32"/>
  <c r="A1664" i="32"/>
  <c r="A1660" i="32"/>
  <c r="A1656" i="32"/>
  <c r="A1652" i="32"/>
  <c r="A1648" i="32"/>
  <c r="A1644" i="32"/>
  <c r="A1640" i="32"/>
  <c r="A1636" i="32"/>
  <c r="A1632" i="32"/>
  <c r="A1628" i="32"/>
  <c r="A1624" i="32"/>
  <c r="A1620" i="32"/>
  <c r="A1616" i="32"/>
  <c r="A1612" i="32"/>
  <c r="A1608" i="32"/>
  <c r="A1604" i="32"/>
  <c r="A1600" i="32"/>
  <c r="A1596" i="32"/>
  <c r="A1592" i="32"/>
  <c r="A1588" i="32"/>
  <c r="A1584" i="32"/>
  <c r="A1580" i="32"/>
  <c r="A1576" i="32"/>
  <c r="A1572" i="32"/>
  <c r="A1568" i="32"/>
  <c r="A7336" i="32"/>
  <c r="A6240" i="32"/>
  <c r="A5700" i="32"/>
  <c r="A5424" i="32"/>
  <c r="A5296" i="32"/>
  <c r="A5168" i="32"/>
  <c r="A5040" i="32"/>
  <c r="A4912" i="32"/>
  <c r="A4784" i="32"/>
  <c r="A4656" i="32"/>
  <c r="A4528" i="32"/>
  <c r="A4400" i="32"/>
  <c r="A4272" i="32"/>
  <c r="A4144" i="32"/>
  <c r="A4016" i="32"/>
  <c r="A3888" i="32"/>
  <c r="A3760" i="32"/>
  <c r="A3648" i="32"/>
  <c r="A3584" i="32"/>
  <c r="A3521" i="32"/>
  <c r="A3478" i="32"/>
  <c r="A3444" i="32"/>
  <c r="A3412" i="32"/>
  <c r="A3380" i="32"/>
  <c r="A3348" i="32"/>
  <c r="A3316" i="32"/>
  <c r="A3295" i="32"/>
  <c r="A3279" i="32"/>
  <c r="A3263" i="32"/>
  <c r="A3247" i="32"/>
  <c r="A3231" i="32"/>
  <c r="A3215" i="32"/>
  <c r="A3199" i="32"/>
  <c r="A3183" i="32"/>
  <c r="A3167" i="32"/>
  <c r="A3151" i="32"/>
  <c r="A3135" i="32"/>
  <c r="A3119" i="32"/>
  <c r="A3103" i="32"/>
  <c r="A3087" i="32"/>
  <c r="A3071" i="32"/>
  <c r="A3055" i="32"/>
  <c r="A3039" i="32"/>
  <c r="A3023" i="32"/>
  <c r="A3007" i="32"/>
  <c r="A2991" i="32"/>
  <c r="A2975" i="32"/>
  <c r="A2959" i="32"/>
  <c r="A2943" i="32"/>
  <c r="A2927" i="32"/>
  <c r="A2911" i="32"/>
  <c r="A2895" i="32"/>
  <c r="A2879" i="32"/>
  <c r="A2863" i="32"/>
  <c r="A2847" i="32"/>
  <c r="A2831" i="32"/>
  <c r="A2815" i="32"/>
  <c r="A2799" i="32"/>
  <c r="A2783" i="32"/>
  <c r="A2767" i="32"/>
  <c r="A2751" i="32"/>
  <c r="A2735" i="32"/>
  <c r="A2719" i="32"/>
  <c r="A2703" i="32"/>
  <c r="A2687" i="32"/>
  <c r="A2671" i="32"/>
  <c r="A2655" i="32"/>
  <c r="A2639" i="32"/>
  <c r="A2623" i="32"/>
  <c r="A2607" i="32"/>
  <c r="A2591" i="32"/>
  <c r="A2575" i="32"/>
  <c r="A2559" i="32"/>
  <c r="A2543" i="32"/>
  <c r="A2527" i="32"/>
  <c r="A2511" i="32"/>
  <c r="A2495" i="32"/>
  <c r="A2479" i="32"/>
  <c r="A2463" i="32"/>
  <c r="A2447" i="32"/>
  <c r="A2431" i="32"/>
  <c r="A2415" i="32"/>
  <c r="A2399" i="32"/>
  <c r="A2383" i="32"/>
  <c r="A2367" i="32"/>
  <c r="A2351" i="32"/>
  <c r="A2335" i="32"/>
  <c r="A2319" i="32"/>
  <c r="A2303" i="32"/>
  <c r="A2287" i="32"/>
  <c r="A2271" i="32"/>
  <c r="A2255" i="32"/>
  <c r="A2239" i="32"/>
  <c r="A2223" i="32"/>
  <c r="A2207" i="32"/>
  <c r="A2191" i="32"/>
  <c r="A2175" i="32"/>
  <c r="A2159" i="32"/>
  <c r="A2143" i="32"/>
  <c r="A2127" i="32"/>
  <c r="A2111" i="32"/>
  <c r="A2095" i="32"/>
  <c r="A2079" i="32"/>
  <c r="A2063" i="32"/>
  <c r="A2047" i="32"/>
  <c r="A2031" i="32"/>
  <c r="A2015" i="32"/>
  <c r="A1999" i="32"/>
  <c r="A1983" i="32"/>
  <c r="A1967" i="32"/>
  <c r="A1951" i="32"/>
  <c r="A1935" i="32"/>
  <c r="A1919" i="32"/>
  <c r="A1903" i="32"/>
  <c r="A1887" i="32"/>
  <c r="A1871" i="32"/>
  <c r="A1855" i="32"/>
  <c r="A1839" i="32"/>
  <c r="A1823" i="32"/>
  <c r="A1807" i="32"/>
  <c r="A1791" i="32"/>
  <c r="A1775" i="32"/>
  <c r="A1759" i="32"/>
  <c r="A1743" i="32"/>
  <c r="A1727" i="32"/>
  <c r="A1711" i="32"/>
  <c r="A1695" i="32"/>
  <c r="A1679" i="32"/>
  <c r="A1663" i="32"/>
  <c r="A1647" i="32"/>
  <c r="A1631" i="32"/>
  <c r="A1615" i="32"/>
  <c r="A1599" i="32"/>
  <c r="A1583" i="32"/>
  <c r="A1567" i="32"/>
  <c r="A1559" i="32"/>
  <c r="A1551" i="32"/>
  <c r="A1543" i="32"/>
  <c r="A1535" i="32"/>
  <c r="A1527" i="32"/>
  <c r="A1519" i="32"/>
  <c r="A1511" i="32"/>
  <c r="A1503" i="32"/>
  <c r="A1495" i="32"/>
  <c r="A1487" i="32"/>
  <c r="A1479" i="32"/>
  <c r="A1471" i="32"/>
  <c r="A1463" i="32"/>
  <c r="A1455" i="32"/>
  <c r="A1447" i="32"/>
  <c r="A1439" i="32"/>
  <c r="A1431" i="32"/>
  <c r="A1423" i="32"/>
  <c r="A1415" i="32"/>
  <c r="A1407" i="32"/>
  <c r="A1399" i="32"/>
  <c r="A1391" i="32"/>
  <c r="A1383" i="32"/>
  <c r="A1375" i="32"/>
  <c r="A1367" i="32"/>
  <c r="A1359" i="32"/>
  <c r="A1351" i="32"/>
  <c r="A1343" i="32"/>
  <c r="A1335" i="32"/>
  <c r="A1327" i="32"/>
  <c r="A1319" i="32"/>
  <c r="A1311" i="32"/>
  <c r="A1303" i="32"/>
  <c r="A1295" i="32"/>
  <c r="A1287" i="32"/>
  <c r="A1279" i="32"/>
  <c r="A1271" i="32"/>
  <c r="A1263" i="32"/>
  <c r="A1255" i="32"/>
  <c r="A1247" i="32"/>
  <c r="A1239" i="32"/>
  <c r="A1231" i="32"/>
  <c r="A1223" i="32"/>
  <c r="A1215" i="32"/>
  <c r="A1207" i="32"/>
  <c r="A1199" i="32"/>
  <c r="A1191" i="32"/>
  <c r="A1183" i="32"/>
  <c r="A1175" i="32"/>
  <c r="A1167" i="32"/>
  <c r="A1159" i="32"/>
  <c r="A1151" i="32"/>
  <c r="A1143" i="32"/>
  <c r="A1135" i="32"/>
  <c r="A1127" i="32"/>
  <c r="A1119" i="32"/>
  <c r="A1111" i="32"/>
  <c r="A1103" i="32"/>
  <c r="A1095" i="32"/>
  <c r="A1087" i="32"/>
  <c r="A1079" i="32"/>
  <c r="A1071" i="32"/>
  <c r="A1063" i="32"/>
  <c r="A1055" i="32"/>
  <c r="A1047" i="32"/>
  <c r="A1039" i="32"/>
  <c r="A1031" i="32"/>
  <c r="A1023" i="32"/>
  <c r="A1015" i="32"/>
  <c r="A1007" i="32"/>
  <c r="A999" i="32"/>
  <c r="A991" i="32"/>
  <c r="A985" i="32"/>
  <c r="A981" i="32"/>
  <c r="A977" i="32"/>
  <c r="A973" i="32"/>
  <c r="A969" i="32"/>
  <c r="A965" i="32"/>
  <c r="A961" i="32"/>
  <c r="A957" i="32"/>
  <c r="A953" i="32"/>
  <c r="A949" i="32"/>
  <c r="A945" i="32"/>
  <c r="A941" i="32"/>
  <c r="A937" i="32"/>
  <c r="A933" i="32"/>
  <c r="A929" i="32"/>
  <c r="A925" i="32"/>
  <c r="A921" i="32"/>
  <c r="A917" i="32"/>
  <c r="A913" i="32"/>
  <c r="A909" i="32"/>
  <c r="A905" i="32"/>
  <c r="A901" i="32"/>
  <c r="A897" i="32"/>
  <c r="A893" i="32"/>
  <c r="A889" i="32"/>
  <c r="A885" i="32"/>
  <c r="A881" i="32"/>
  <c r="A877" i="32"/>
  <c r="A873" i="32"/>
  <c r="A869" i="32"/>
  <c r="A865" i="32"/>
  <c r="A861" i="32"/>
  <c r="A857" i="32"/>
  <c r="A853" i="32"/>
  <c r="A849" i="32"/>
  <c r="A845" i="32"/>
  <c r="A841" i="32"/>
  <c r="A837" i="32"/>
  <c r="A833" i="32"/>
  <c r="A829" i="32"/>
  <c r="A825" i="32"/>
  <c r="A821" i="32"/>
  <c r="A817" i="32"/>
  <c r="A813" i="32"/>
  <c r="A809" i="32"/>
  <c r="A805" i="32"/>
  <c r="A801" i="32"/>
  <c r="A797" i="32"/>
  <c r="A793" i="32"/>
  <c r="A789" i="32"/>
  <c r="A785" i="32"/>
  <c r="A781" i="32"/>
  <c r="A777" i="32"/>
  <c r="A773" i="32"/>
  <c r="A769" i="32"/>
  <c r="A765" i="32"/>
  <c r="A761" i="32"/>
  <c r="A757" i="32"/>
  <c r="A753" i="32"/>
  <c r="A749" i="32"/>
  <c r="A745" i="32"/>
  <c r="A741" i="32"/>
  <c r="A737" i="32"/>
  <c r="A733" i="32"/>
  <c r="A729" i="32"/>
  <c r="A725" i="32"/>
  <c r="A721" i="32"/>
  <c r="A717" i="32"/>
  <c r="A713" i="32"/>
  <c r="A709" i="32"/>
  <c r="A705" i="32"/>
  <c r="A701" i="32"/>
  <c r="A697" i="32"/>
  <c r="A693" i="32"/>
  <c r="A689" i="32"/>
  <c r="A685" i="32"/>
  <c r="A681" i="32"/>
  <c r="A677" i="32"/>
  <c r="A673" i="32"/>
  <c r="A669" i="32"/>
  <c r="A665" i="32"/>
  <c r="A661" i="32"/>
  <c r="A657" i="32"/>
  <c r="A653" i="32"/>
  <c r="A649" i="32"/>
  <c r="A645" i="32"/>
  <c r="A641" i="32"/>
  <c r="A637" i="32"/>
  <c r="A633" i="32"/>
  <c r="A629" i="32"/>
  <c r="A625" i="32"/>
  <c r="A621" i="32"/>
  <c r="A617" i="32"/>
  <c r="A613" i="32"/>
  <c r="A609" i="32"/>
  <c r="A605" i="32"/>
  <c r="A601" i="32"/>
  <c r="A597" i="32"/>
  <c r="A593" i="32"/>
  <c r="A589" i="32"/>
  <c r="A585" i="32"/>
  <c r="A581" i="32"/>
  <c r="A577" i="32"/>
  <c r="A573" i="32"/>
  <c r="A569" i="32"/>
  <c r="A565" i="32"/>
  <c r="A561" i="32"/>
  <c r="A557" i="32"/>
  <c r="A553" i="32"/>
  <c r="A549" i="32"/>
  <c r="A545" i="32"/>
  <c r="A541" i="32"/>
  <c r="A537" i="32"/>
  <c r="A533" i="32"/>
  <c r="A529" i="32"/>
  <c r="A525" i="32"/>
  <c r="A521" i="32"/>
  <c r="A517" i="32"/>
  <c r="A513" i="32"/>
  <c r="A509" i="32"/>
  <c r="A505" i="32"/>
  <c r="A501" i="32"/>
  <c r="A497" i="32"/>
  <c r="A493" i="32"/>
  <c r="A489" i="32"/>
  <c r="A485" i="32"/>
  <c r="A481" i="32"/>
  <c r="A477" i="32"/>
  <c r="A473" i="32"/>
  <c r="A469" i="32"/>
  <c r="A465" i="32"/>
  <c r="A461" i="32"/>
  <c r="A457" i="32"/>
  <c r="A453" i="32"/>
  <c r="A449" i="32"/>
  <c r="A445" i="32"/>
  <c r="A441" i="32"/>
  <c r="A437" i="32"/>
  <c r="A433" i="32"/>
  <c r="A429" i="32"/>
  <c r="A425" i="32"/>
  <c r="A421" i="32"/>
  <c r="A417" i="32"/>
  <c r="A413" i="32"/>
  <c r="A409" i="32"/>
  <c r="A405" i="32"/>
  <c r="A401" i="32"/>
  <c r="A397" i="32"/>
  <c r="A393" i="32"/>
  <c r="A389" i="32"/>
  <c r="A385" i="32"/>
  <c r="A381" i="32"/>
  <c r="A377" i="32"/>
  <c r="A373" i="32"/>
  <c r="A369" i="32"/>
  <c r="A365" i="32"/>
  <c r="A361" i="32"/>
  <c r="A357" i="32"/>
  <c r="A353" i="32"/>
  <c r="A349" i="32"/>
  <c r="A345" i="32"/>
  <c r="A341" i="32"/>
  <c r="A337" i="32"/>
  <c r="A333" i="32"/>
  <c r="A329" i="32"/>
  <c r="A325" i="32"/>
  <c r="A321" i="32"/>
  <c r="A317" i="32"/>
  <c r="A313" i="32"/>
  <c r="A309" i="32"/>
  <c r="A305" i="32"/>
  <c r="A301" i="32"/>
  <c r="A297" i="32"/>
  <c r="A293" i="32"/>
  <c r="A289" i="32"/>
  <c r="A285" i="32"/>
  <c r="A281" i="32"/>
  <c r="A277" i="32"/>
  <c r="A273" i="32"/>
  <c r="A269" i="32"/>
  <c r="A265" i="32"/>
  <c r="A261" i="32"/>
  <c r="A257" i="32"/>
  <c r="A253" i="32"/>
  <c r="A249" i="32"/>
  <c r="A245" i="32"/>
  <c r="A241" i="32"/>
  <c r="A237" i="32"/>
  <c r="A233" i="32"/>
  <c r="A229" i="32"/>
  <c r="A225" i="32"/>
  <c r="A221" i="32"/>
  <c r="A217" i="32"/>
  <c r="A213" i="32"/>
  <c r="A209" i="32"/>
  <c r="A205" i="32"/>
  <c r="A201" i="32"/>
  <c r="A197" i="32"/>
  <c r="A193" i="32"/>
  <c r="A189" i="32"/>
  <c r="A185" i="32"/>
  <c r="A181" i="32"/>
  <c r="A177" i="32"/>
  <c r="A173" i="32"/>
  <c r="A169" i="32"/>
  <c r="A165" i="32"/>
  <c r="A161" i="32"/>
  <c r="A157" i="32"/>
  <c r="A153" i="32"/>
  <c r="A149" i="32"/>
  <c r="A145" i="32"/>
  <c r="A141" i="32"/>
  <c r="A137" i="32"/>
  <c r="A133" i="32"/>
  <c r="A129" i="32"/>
  <c r="A125" i="32"/>
  <c r="A121" i="32"/>
  <c r="A117" i="32"/>
  <c r="A113" i="32"/>
  <c r="A109" i="32"/>
  <c r="A105" i="32"/>
  <c r="A101" i="32"/>
  <c r="A97" i="32"/>
  <c r="A93" i="32"/>
  <c r="A89" i="32"/>
  <c r="A85" i="32"/>
  <c r="A81" i="32"/>
  <c r="A77" i="32"/>
  <c r="A73" i="32"/>
  <c r="A69" i="32"/>
  <c r="A65" i="32"/>
  <c r="A61" i="32"/>
  <c r="A57" i="32"/>
  <c r="A53" i="32"/>
  <c r="A49" i="32"/>
  <c r="A45" i="32"/>
  <c r="A41" i="32"/>
  <c r="A37" i="32"/>
  <c r="A33" i="32"/>
  <c r="A29" i="32"/>
  <c r="A25" i="32"/>
  <c r="A21" i="32"/>
  <c r="A17" i="32"/>
  <c r="A13" i="32"/>
  <c r="A9" i="32"/>
  <c r="A5" i="32"/>
  <c r="A6980" i="32"/>
  <c r="A6084" i="32"/>
  <c r="A5572" i="32"/>
  <c r="A5392" i="32"/>
  <c r="A5264" i="32"/>
  <c r="A5136" i="32"/>
  <c r="A5008" i="32"/>
  <c r="A4880" i="32"/>
  <c r="A4752" i="32"/>
  <c r="A4624" i="32"/>
  <c r="A4496" i="32"/>
  <c r="A4368" i="32"/>
  <c r="A4240" i="32"/>
  <c r="A4112" i="32"/>
  <c r="A3984" i="32"/>
  <c r="A3856" i="32"/>
  <c r="A3728" i="32"/>
  <c r="A3632" i="32"/>
  <c r="A3568" i="32"/>
  <c r="A3510" i="32"/>
  <c r="A3468" i="32"/>
  <c r="A3436" i="32"/>
  <c r="A3404" i="32"/>
  <c r="A3372" i="32"/>
  <c r="A3340" i="32"/>
  <c r="A3308" i="32"/>
  <c r="A3291" i="32"/>
  <c r="A3275" i="32"/>
  <c r="A3259" i="32"/>
  <c r="A3243" i="32"/>
  <c r="A3227" i="32"/>
  <c r="A3211" i="32"/>
  <c r="A3195" i="32"/>
  <c r="A3179" i="32"/>
  <c r="A3163" i="32"/>
  <c r="A3147" i="32"/>
  <c r="A3131" i="32"/>
  <c r="A3115" i="32"/>
  <c r="A3099" i="32"/>
  <c r="A3083" i="32"/>
  <c r="A3067" i="32"/>
  <c r="A3051" i="32"/>
  <c r="A3035" i="32"/>
  <c r="A3019" i="32"/>
  <c r="A3003" i="32"/>
  <c r="A2987" i="32"/>
  <c r="A2971" i="32"/>
  <c r="A2955" i="32"/>
  <c r="A2939" i="32"/>
  <c r="A2923" i="32"/>
  <c r="A2907" i="32"/>
  <c r="A2891" i="32"/>
  <c r="A2875" i="32"/>
  <c r="A2859" i="32"/>
  <c r="A2843" i="32"/>
  <c r="A2827" i="32"/>
  <c r="A2811" i="32"/>
  <c r="A2795" i="32"/>
  <c r="A2779" i="32"/>
  <c r="A2763" i="32"/>
  <c r="A2747" i="32"/>
  <c r="A2731" i="32"/>
  <c r="A2715" i="32"/>
  <c r="A2699" i="32"/>
  <c r="A2683" i="32"/>
  <c r="A2667" i="32"/>
  <c r="A2651" i="32"/>
  <c r="A2635" i="32"/>
  <c r="A2619" i="32"/>
  <c r="A2603" i="32"/>
  <c r="A2587" i="32"/>
  <c r="A2571" i="32"/>
  <c r="A2555" i="32"/>
  <c r="A2539" i="32"/>
  <c r="A2523" i="32"/>
  <c r="A2507" i="32"/>
  <c r="A2491" i="32"/>
  <c r="A2475" i="32"/>
  <c r="A2459" i="32"/>
  <c r="A2443" i="32"/>
  <c r="A2427" i="32"/>
  <c r="A2411" i="32"/>
  <c r="A2395" i="32"/>
  <c r="A2379" i="32"/>
  <c r="A2363" i="32"/>
  <c r="A2347" i="32"/>
  <c r="A2331" i="32"/>
  <c r="A2315" i="32"/>
  <c r="A2299" i="32"/>
  <c r="A2283" i="32"/>
  <c r="A2267" i="32"/>
  <c r="A2251" i="32"/>
  <c r="A2235" i="32"/>
  <c r="A2219" i="32"/>
  <c r="A2203" i="32"/>
  <c r="A2187" i="32"/>
  <c r="A2171" i="32"/>
  <c r="A2155" i="32"/>
  <c r="A2139" i="32"/>
  <c r="A2123" i="32"/>
  <c r="A2107" i="32"/>
  <c r="A2091" i="32"/>
  <c r="A2075" i="32"/>
  <c r="A2059" i="32"/>
  <c r="A2043" i="32"/>
  <c r="A2027" i="32"/>
  <c r="A2011" i="32"/>
  <c r="A1995" i="32"/>
  <c r="A1979" i="32"/>
  <c r="A1963" i="32"/>
  <c r="A1947" i="32"/>
  <c r="A1931" i="32"/>
  <c r="A1915" i="32"/>
  <c r="A1899" i="32"/>
  <c r="A1883" i="32"/>
  <c r="A1867" i="32"/>
  <c r="A1851" i="32"/>
  <c r="A1835" i="32"/>
  <c r="A1819" i="32"/>
  <c r="A1803" i="32"/>
  <c r="A1787" i="32"/>
  <c r="A1771" i="32"/>
  <c r="A1755" i="32"/>
  <c r="A1739" i="32"/>
  <c r="A1723" i="32"/>
  <c r="A1707" i="32"/>
  <c r="A1691" i="32"/>
  <c r="A1675" i="32"/>
  <c r="A1659" i="32"/>
  <c r="A1643" i="32"/>
  <c r="A1627" i="32"/>
  <c r="A1611" i="32"/>
  <c r="A1595" i="32"/>
  <c r="A1579" i="32"/>
  <c r="A1564" i="32"/>
  <c r="A1556" i="32"/>
  <c r="A1548" i="32"/>
  <c r="A1540" i="32"/>
  <c r="A1532" i="32"/>
  <c r="A1524" i="32"/>
  <c r="A1516" i="32"/>
  <c r="A1508" i="32"/>
  <c r="A1500" i="32"/>
  <c r="A1492" i="32"/>
  <c r="A1484" i="32"/>
  <c r="A1476" i="32"/>
  <c r="A1468" i="32"/>
  <c r="A1460" i="32"/>
  <c r="A1452" i="32"/>
  <c r="A1444" i="32"/>
  <c r="A1436" i="32"/>
  <c r="A1428" i="32"/>
  <c r="A1420" i="32"/>
  <c r="A1412" i="32"/>
  <c r="A1404" i="32"/>
  <c r="A1396" i="32"/>
  <c r="A1388" i="32"/>
  <c r="A1380" i="32"/>
  <c r="A1372" i="32"/>
  <c r="A1364" i="32"/>
  <c r="A1356" i="32"/>
  <c r="A1348" i="32"/>
  <c r="A1340" i="32"/>
  <c r="A1332" i="32"/>
  <c r="A1324" i="32"/>
  <c r="A1316" i="32"/>
  <c r="A1308" i="32"/>
  <c r="A1300" i="32"/>
  <c r="A1292" i="32"/>
  <c r="A1284" i="32"/>
  <c r="A1276" i="32"/>
  <c r="A1268" i="32"/>
  <c r="A1260" i="32"/>
  <c r="A1252" i="32"/>
  <c r="A1244" i="32"/>
  <c r="A1236" i="32"/>
  <c r="A1228" i="32"/>
  <c r="A1220" i="32"/>
  <c r="A1212" i="32"/>
  <c r="A1204" i="32"/>
  <c r="A1196" i="32"/>
  <c r="A1188" i="32"/>
  <c r="A1180" i="32"/>
  <c r="A1172" i="32"/>
  <c r="A1164" i="32"/>
  <c r="A1156" i="32"/>
  <c r="A1148" i="32"/>
  <c r="A1140" i="32"/>
  <c r="A1132" i="32"/>
  <c r="A1124" i="32"/>
  <c r="A1116" i="32"/>
  <c r="A1108" i="32"/>
  <c r="A1100" i="32"/>
  <c r="A1092" i="32"/>
  <c r="A1084" i="32"/>
  <c r="A1076" i="32"/>
  <c r="A1068" i="32"/>
  <c r="A1060" i="32"/>
  <c r="A1052" i="32"/>
  <c r="A1044" i="32"/>
  <c r="A1036" i="32"/>
  <c r="A1028" i="32"/>
  <c r="A1020" i="32"/>
  <c r="A1012" i="32"/>
  <c r="A1004" i="32"/>
  <c r="A996" i="32"/>
  <c r="A988" i="32"/>
  <c r="A984" i="32"/>
  <c r="A980" i="32"/>
  <c r="A976" i="32"/>
  <c r="A972" i="32"/>
  <c r="A968" i="32"/>
  <c r="A964" i="32"/>
  <c r="A960" i="32"/>
  <c r="A956" i="32"/>
  <c r="A952" i="32"/>
  <c r="A948" i="32"/>
  <c r="A944" i="32"/>
  <c r="A940" i="32"/>
  <c r="A936" i="32"/>
  <c r="A932" i="32"/>
  <c r="A928" i="32"/>
  <c r="A924" i="32"/>
  <c r="A920" i="32"/>
  <c r="A916" i="32"/>
  <c r="A912" i="32"/>
  <c r="A908" i="32"/>
  <c r="A904" i="32"/>
  <c r="A900" i="32"/>
  <c r="A896" i="32"/>
  <c r="A892" i="32"/>
  <c r="A888" i="32"/>
  <c r="A884" i="32"/>
  <c r="A880" i="32"/>
  <c r="A876" i="32"/>
  <c r="A872" i="32"/>
  <c r="A868" i="32"/>
  <c r="A864" i="32"/>
  <c r="A860" i="32"/>
  <c r="A856" i="32"/>
  <c r="A852" i="32"/>
  <c r="A848" i="32"/>
  <c r="A844" i="32"/>
  <c r="A840" i="32"/>
  <c r="A836" i="32"/>
  <c r="A832" i="32"/>
  <c r="A828" i="32"/>
  <c r="A824" i="32"/>
  <c r="A820" i="32"/>
  <c r="A816" i="32"/>
  <c r="A812" i="32"/>
  <c r="A808" i="32"/>
  <c r="A804" i="32"/>
  <c r="A800" i="32"/>
  <c r="A796" i="32"/>
  <c r="A792" i="32"/>
  <c r="A788" i="32"/>
  <c r="A784" i="32"/>
  <c r="A780" i="32"/>
  <c r="A776" i="32"/>
  <c r="A772" i="32"/>
  <c r="A768" i="32"/>
  <c r="A764" i="32"/>
  <c r="A760" i="32"/>
  <c r="A756" i="32"/>
  <c r="A752" i="32"/>
  <c r="A748" i="32"/>
  <c r="A744" i="32"/>
  <c r="A740" i="32"/>
  <c r="A736" i="32"/>
  <c r="A732" i="32"/>
  <c r="A728" i="32"/>
  <c r="A724" i="32"/>
  <c r="A720" i="32"/>
  <c r="A716" i="32"/>
  <c r="A712" i="32"/>
  <c r="A708" i="32"/>
  <c r="A704" i="32"/>
  <c r="A700" i="32"/>
  <c r="A696" i="32"/>
  <c r="A692" i="32"/>
  <c r="A688" i="32"/>
  <c r="A684" i="32"/>
  <c r="A680" i="32"/>
  <c r="A676" i="32"/>
  <c r="A672" i="32"/>
  <c r="A668" i="32"/>
  <c r="A664" i="32"/>
  <c r="A660" i="32"/>
  <c r="A656" i="32"/>
  <c r="A652" i="32"/>
  <c r="A648" i="32"/>
  <c r="A644" i="32"/>
  <c r="A640" i="32"/>
  <c r="A636" i="32"/>
  <c r="A632" i="32"/>
  <c r="A628" i="32"/>
  <c r="A624" i="32"/>
  <c r="A620" i="32"/>
  <c r="A616" i="32"/>
  <c r="A612" i="32"/>
  <c r="A608" i="32"/>
  <c r="A604" i="32"/>
  <c r="A600" i="32"/>
  <c r="A596" i="32"/>
  <c r="A592" i="32"/>
  <c r="A588" i="32"/>
  <c r="A584" i="32"/>
  <c r="A580" i="32"/>
  <c r="A576" i="32"/>
  <c r="A572" i="32"/>
  <c r="A568" i="32"/>
  <c r="A564" i="32"/>
  <c r="A560" i="32"/>
  <c r="A556" i="32"/>
  <c r="A552" i="32"/>
  <c r="A548" i="32"/>
  <c r="A544" i="32"/>
  <c r="A540" i="32"/>
  <c r="A536" i="32"/>
  <c r="A532" i="32"/>
  <c r="A528" i="32"/>
  <c r="A524" i="32"/>
  <c r="A520" i="32"/>
  <c r="A516" i="32"/>
  <c r="A512" i="32"/>
  <c r="A508" i="32"/>
  <c r="A504" i="32"/>
  <c r="A500" i="32"/>
  <c r="A496" i="32"/>
  <c r="A492" i="32"/>
  <c r="A488" i="32"/>
  <c r="A484" i="32"/>
  <c r="A480" i="32"/>
  <c r="A476" i="32"/>
  <c r="A472" i="32"/>
  <c r="A468" i="32"/>
  <c r="A464" i="32"/>
  <c r="A460" i="32"/>
  <c r="A456" i="32"/>
  <c r="A452" i="32"/>
  <c r="A448" i="32"/>
  <c r="A444" i="32"/>
  <c r="A440" i="32"/>
  <c r="A436" i="32"/>
  <c r="A432" i="32"/>
  <c r="A428" i="32"/>
  <c r="A424" i="32"/>
  <c r="A420" i="32"/>
  <c r="A416" i="32"/>
  <c r="A412" i="32"/>
  <c r="A408" i="32"/>
  <c r="A404" i="32"/>
  <c r="A400" i="32"/>
  <c r="A396" i="32"/>
  <c r="A392" i="32"/>
  <c r="A388" i="32"/>
  <c r="A384" i="32"/>
  <c r="A380" i="32"/>
  <c r="A376" i="32"/>
  <c r="A372" i="32"/>
  <c r="A368" i="32"/>
  <c r="A364" i="32"/>
  <c r="A360" i="32"/>
  <c r="A356" i="32"/>
  <c r="A352" i="32"/>
  <c r="A348" i="32"/>
  <c r="A344" i="32"/>
  <c r="A340" i="32"/>
  <c r="A336" i="32"/>
  <c r="A332" i="32"/>
  <c r="A328" i="32"/>
  <c r="A324" i="32"/>
  <c r="A320" i="32"/>
  <c r="A316" i="32"/>
  <c r="A312" i="32"/>
  <c r="A308" i="32"/>
  <c r="A304" i="32"/>
  <c r="A300" i="32"/>
  <c r="A296" i="32"/>
  <c r="A292" i="32"/>
  <c r="A288" i="32"/>
  <c r="A284" i="32"/>
  <c r="A280" i="32"/>
  <c r="A276" i="32"/>
  <c r="A272" i="32"/>
  <c r="A268" i="32"/>
  <c r="A264" i="32"/>
  <c r="A260" i="32"/>
  <c r="A256" i="32"/>
  <c r="A252" i="32"/>
  <c r="A248" i="32"/>
  <c r="A244" i="32"/>
  <c r="A240" i="32"/>
  <c r="A236" i="32"/>
  <c r="A232" i="32"/>
  <c r="A228" i="32"/>
  <c r="A224" i="32"/>
  <c r="A220" i="32"/>
  <c r="A216" i="32"/>
  <c r="A212" i="32"/>
  <c r="A208" i="32"/>
  <c r="A204" i="32"/>
  <c r="A200" i="32"/>
  <c r="A196" i="32"/>
  <c r="A192" i="32"/>
  <c r="A188" i="32"/>
  <c r="A184" i="32"/>
  <c r="A180" i="32"/>
  <c r="A176" i="32"/>
  <c r="A172" i="32"/>
  <c r="A168" i="32"/>
  <c r="A164" i="32"/>
  <c r="A160" i="32"/>
  <c r="A156" i="32"/>
  <c r="A152" i="32"/>
  <c r="A148" i="32"/>
  <c r="A144" i="32"/>
  <c r="A140" i="32"/>
  <c r="A136" i="32"/>
  <c r="A132" i="32"/>
  <c r="A128" i="32"/>
  <c r="A124" i="32"/>
  <c r="A120" i="32"/>
  <c r="A116" i="32"/>
  <c r="A112" i="32"/>
  <c r="A108" i="32"/>
  <c r="A104" i="32"/>
  <c r="A100" i="32"/>
  <c r="A96" i="32"/>
  <c r="A92" i="32"/>
  <c r="A88" i="32"/>
  <c r="A84" i="32"/>
  <c r="A80" i="32"/>
  <c r="A76" i="32"/>
  <c r="A72" i="32"/>
  <c r="A68" i="32"/>
  <c r="A64" i="32"/>
  <c r="A60" i="32"/>
  <c r="A56" i="32"/>
  <c r="A52" i="32"/>
  <c r="A48" i="32"/>
  <c r="A44" i="32"/>
  <c r="A40" i="32"/>
  <c r="A36" i="32"/>
  <c r="A32" i="32"/>
  <c r="A28" i="32"/>
  <c r="A24" i="32"/>
  <c r="A20" i="32"/>
  <c r="A16" i="32"/>
  <c r="A12" i="32"/>
  <c r="A8" i="32"/>
  <c r="A4" i="32"/>
  <c r="A6724" i="32"/>
  <c r="A5956" i="32"/>
  <c r="A5488" i="32"/>
  <c r="A5360" i="32"/>
  <c r="A5232" i="32"/>
  <c r="A5104" i="32"/>
  <c r="A4976" i="32"/>
  <c r="A4848" i="32"/>
  <c r="A4720" i="32"/>
  <c r="A4592" i="32"/>
  <c r="A4464" i="32"/>
  <c r="A4336" i="32"/>
  <c r="A4208" i="32"/>
  <c r="A4080" i="32"/>
  <c r="A3952" i="32"/>
  <c r="A3824" i="32"/>
  <c r="A3696" i="32"/>
  <c r="A3616" i="32"/>
  <c r="A3552" i="32"/>
  <c r="A3500" i="32"/>
  <c r="A3460" i="32"/>
  <c r="A3428" i="32"/>
  <c r="A3396" i="32"/>
  <c r="A3364" i="32"/>
  <c r="A3332" i="32"/>
  <c r="A3303" i="32"/>
  <c r="A3287" i="32"/>
  <c r="A3271" i="32"/>
  <c r="A3255" i="32"/>
  <c r="A3239" i="32"/>
  <c r="A3223" i="32"/>
  <c r="A3207" i="32"/>
  <c r="A3191" i="32"/>
  <c r="A3175" i="32"/>
  <c r="A3159" i="32"/>
  <c r="A3143" i="32"/>
  <c r="A3127" i="32"/>
  <c r="A3111" i="32"/>
  <c r="A3095" i="32"/>
  <c r="A3079" i="32"/>
  <c r="A3063" i="32"/>
  <c r="A3047" i="32"/>
  <c r="A3031" i="32"/>
  <c r="A3015" i="32"/>
  <c r="A2999" i="32"/>
  <c r="A2983" i="32"/>
  <c r="A2967" i="32"/>
  <c r="A2951" i="32"/>
  <c r="A2935" i="32"/>
  <c r="A2919" i="32"/>
  <c r="A2903" i="32"/>
  <c r="A2887" i="32"/>
  <c r="A2871" i="32"/>
  <c r="A2855" i="32"/>
  <c r="A2839" i="32"/>
  <c r="A2823" i="32"/>
  <c r="A2807" i="32"/>
  <c r="A2791" i="32"/>
  <c r="A2775" i="32"/>
  <c r="A2759" i="32"/>
  <c r="A2743" i="32"/>
  <c r="A2727" i="32"/>
  <c r="A2711" i="32"/>
  <c r="A2695" i="32"/>
  <c r="A2679" i="32"/>
  <c r="A2663" i="32"/>
  <c r="A2647" i="32"/>
  <c r="A2631" i="32"/>
  <c r="A2615" i="32"/>
  <c r="A2599" i="32"/>
  <c r="A2583" i="32"/>
  <c r="A2567" i="32"/>
  <c r="A2551" i="32"/>
  <c r="A2535" i="32"/>
  <c r="A2519" i="32"/>
  <c r="A2503" i="32"/>
  <c r="A2487" i="32"/>
  <c r="A2471" i="32"/>
  <c r="A2455" i="32"/>
  <c r="A2439" i="32"/>
  <c r="A2423" i="32"/>
  <c r="A2407" i="32"/>
  <c r="A2391" i="32"/>
  <c r="A2375" i="32"/>
  <c r="A2359" i="32"/>
  <c r="A2343" i="32"/>
  <c r="A2327" i="32"/>
  <c r="A2311" i="32"/>
  <c r="A2295" i="32"/>
  <c r="A2279" i="32"/>
  <c r="A2263" i="32"/>
  <c r="A2247" i="32"/>
  <c r="A2231" i="32"/>
  <c r="A2215" i="32"/>
  <c r="A2199" i="32"/>
  <c r="A2183" i="32"/>
  <c r="A2167" i="32"/>
  <c r="A2151" i="32"/>
  <c r="A2135" i="32"/>
  <c r="A2119" i="32"/>
  <c r="A2103" i="32"/>
  <c r="A2087" i="32"/>
  <c r="A2071" i="32"/>
  <c r="A2055" i="32"/>
  <c r="A2039" i="32"/>
  <c r="A2023" i="32"/>
  <c r="A2007" i="32"/>
  <c r="A1991" i="32"/>
  <c r="A1975" i="32"/>
  <c r="A1959" i="32"/>
  <c r="A1943" i="32"/>
  <c r="A1927" i="32"/>
  <c r="A1911" i="32"/>
  <c r="A1895" i="32"/>
  <c r="A1879" i="32"/>
  <c r="A1863" i="32"/>
  <c r="A1847" i="32"/>
  <c r="A1831" i="32"/>
  <c r="A1815" i="32"/>
  <c r="A1799" i="32"/>
  <c r="A1783" i="32"/>
  <c r="A1767" i="32"/>
  <c r="A1751" i="32"/>
  <c r="A1735" i="32"/>
  <c r="A1719" i="32"/>
  <c r="A1703" i="32"/>
  <c r="A1687" i="32"/>
  <c r="A1671" i="32"/>
  <c r="A1655" i="32"/>
  <c r="A1639" i="32"/>
  <c r="A1623" i="32"/>
  <c r="A1607" i="32"/>
  <c r="A1591" i="32"/>
  <c r="A1575" i="32"/>
  <c r="A1563" i="32"/>
  <c r="A1555" i="32"/>
  <c r="A1547" i="32"/>
  <c r="A1539" i="32"/>
  <c r="A1531" i="32"/>
  <c r="A1523" i="32"/>
  <c r="A1515" i="32"/>
  <c r="A1507" i="32"/>
  <c r="A1499" i="32"/>
  <c r="A1491" i="32"/>
  <c r="A1483" i="32"/>
  <c r="A1475" i="32"/>
  <c r="A1467" i="32"/>
  <c r="A1459" i="32"/>
  <c r="A1451" i="32"/>
  <c r="A1443" i="32"/>
  <c r="A1435" i="32"/>
  <c r="A1427" i="32"/>
  <c r="A1419" i="32"/>
  <c r="A1411" i="32"/>
  <c r="A1403" i="32"/>
  <c r="A1395" i="32"/>
  <c r="A1387" i="32"/>
  <c r="A1379" i="32"/>
  <c r="A1371" i="32"/>
  <c r="A1363" i="32"/>
  <c r="A1355" i="32"/>
  <c r="A1347" i="32"/>
  <c r="A1339" i="32"/>
  <c r="A1331" i="32"/>
  <c r="A1323" i="32"/>
  <c r="A1315" i="32"/>
  <c r="A1307" i="32"/>
  <c r="A1299" i="32"/>
  <c r="A1291" i="32"/>
  <c r="A1283" i="32"/>
  <c r="A1275" i="32"/>
  <c r="A1267" i="32"/>
  <c r="A1259" i="32"/>
  <c r="A1251" i="32"/>
  <c r="A1243" i="32"/>
  <c r="A1235" i="32"/>
  <c r="A1227" i="32"/>
  <c r="A1219" i="32"/>
  <c r="A1211" i="32"/>
  <c r="A1203" i="32"/>
  <c r="A1195" i="32"/>
  <c r="A1187" i="32"/>
  <c r="A1179" i="32"/>
  <c r="A1171" i="32"/>
  <c r="A1163" i="32"/>
  <c r="A1155" i="32"/>
  <c r="A1147" i="32"/>
  <c r="A1139" i="32"/>
  <c r="A1131" i="32"/>
  <c r="A1123" i="32"/>
  <c r="A1115" i="32"/>
  <c r="A1107" i="32"/>
  <c r="A1099" i="32"/>
  <c r="A1091" i="32"/>
  <c r="A1083" i="32"/>
  <c r="A1075" i="32"/>
  <c r="A1067" i="32"/>
  <c r="A1059" i="32"/>
  <c r="A1051" i="32"/>
  <c r="A1043" i="32"/>
  <c r="A1035" i="32"/>
  <c r="A1027" i="32"/>
  <c r="A1019" i="32"/>
  <c r="A1011" i="32"/>
  <c r="A1003" i="32"/>
  <c r="A995" i="32"/>
  <c r="A987" i="32"/>
  <c r="A983" i="32"/>
  <c r="A979" i="32"/>
  <c r="A975" i="32"/>
  <c r="A971" i="32"/>
  <c r="A967" i="32"/>
  <c r="A963" i="32"/>
  <c r="A959" i="32"/>
  <c r="A955" i="32"/>
  <c r="A951" i="32"/>
  <c r="A947" i="32"/>
  <c r="A943" i="32"/>
  <c r="A939" i="32"/>
  <c r="A935" i="32"/>
  <c r="A931" i="32"/>
  <c r="A927" i="32"/>
  <c r="A923" i="32"/>
  <c r="A919" i="32"/>
  <c r="A915" i="32"/>
  <c r="A911" i="32"/>
  <c r="A907" i="32"/>
  <c r="A903" i="32"/>
  <c r="A899" i="32"/>
  <c r="A895" i="32"/>
  <c r="A891" i="32"/>
  <c r="A887" i="32"/>
  <c r="A883" i="32"/>
  <c r="A879" i="32"/>
  <c r="A875" i="32"/>
  <c r="A871" i="32"/>
  <c r="A867" i="32"/>
  <c r="A863" i="32"/>
  <c r="A859" i="32"/>
  <c r="A855" i="32"/>
  <c r="A851" i="32"/>
  <c r="A847" i="32"/>
  <c r="A843" i="32"/>
  <c r="A839" i="32"/>
  <c r="A835" i="32"/>
  <c r="A831" i="32"/>
  <c r="A827" i="32"/>
  <c r="A823" i="32"/>
  <c r="A819" i="32"/>
  <c r="A815" i="32"/>
  <c r="A811" i="32"/>
  <c r="A807" i="32"/>
  <c r="A803" i="32"/>
  <c r="A799" i="32"/>
  <c r="A795" i="32"/>
  <c r="A791" i="32"/>
  <c r="A787" i="32"/>
  <c r="A783" i="32"/>
  <c r="A779" i="32"/>
  <c r="A775" i="32"/>
  <c r="A771" i="32"/>
  <c r="A767" i="32"/>
  <c r="A763" i="32"/>
  <c r="A759" i="32"/>
  <c r="A755" i="32"/>
  <c r="A751" i="32"/>
  <c r="A747" i="32"/>
  <c r="A743" i="32"/>
  <c r="A739" i="32"/>
  <c r="A735" i="32"/>
  <c r="A731" i="32"/>
  <c r="A727" i="32"/>
  <c r="A723" i="32"/>
  <c r="A719" i="32"/>
  <c r="A715" i="32"/>
  <c r="A711" i="32"/>
  <c r="A707" i="32"/>
  <c r="A703" i="32"/>
  <c r="A699" i="32"/>
  <c r="A695" i="32"/>
  <c r="A691" i="32"/>
  <c r="A687" i="32"/>
  <c r="A683" i="32"/>
  <c r="A679" i="32"/>
  <c r="A675" i="32"/>
  <c r="A671" i="32"/>
  <c r="A667" i="32"/>
  <c r="A663" i="32"/>
  <c r="A659" i="32"/>
  <c r="A655" i="32"/>
  <c r="A651" i="32"/>
  <c r="A647" i="32"/>
  <c r="A643" i="32"/>
  <c r="A639" i="32"/>
  <c r="A635" i="32"/>
  <c r="A631" i="32"/>
  <c r="A627" i="32"/>
  <c r="A623" i="32"/>
  <c r="A619" i="32"/>
  <c r="A615" i="32"/>
  <c r="A611" i="32"/>
  <c r="A607" i="32"/>
  <c r="A603" i="32"/>
  <c r="A599" i="32"/>
  <c r="A595" i="32"/>
  <c r="A591" i="32"/>
  <c r="A587" i="32"/>
  <c r="A583" i="32"/>
  <c r="A579" i="32"/>
  <c r="A575" i="32"/>
  <c r="A571" i="32"/>
  <c r="A567" i="32"/>
  <c r="A563" i="32"/>
  <c r="A559" i="32"/>
  <c r="A555" i="32"/>
  <c r="A551" i="32"/>
  <c r="A547" i="32"/>
  <c r="A543" i="32"/>
  <c r="A539" i="32"/>
  <c r="A535" i="32"/>
  <c r="A531" i="32"/>
  <c r="A527" i="32"/>
  <c r="A523" i="32"/>
  <c r="A519" i="32"/>
  <c r="A515" i="32"/>
  <c r="A511" i="32"/>
  <c r="A507" i="32"/>
  <c r="A503" i="32"/>
  <c r="A499" i="32"/>
  <c r="A495" i="32"/>
  <c r="A491" i="32"/>
  <c r="A487" i="32"/>
  <c r="A483" i="32"/>
  <c r="A479" i="32"/>
  <c r="A475" i="32"/>
  <c r="A471" i="32"/>
  <c r="A467" i="32"/>
  <c r="A463" i="32"/>
  <c r="A459" i="32"/>
  <c r="A455" i="32"/>
  <c r="A451" i="32"/>
  <c r="A447" i="32"/>
  <c r="A443" i="32"/>
  <c r="A439" i="32"/>
  <c r="A435" i="32"/>
  <c r="A431" i="32"/>
  <c r="A427" i="32"/>
  <c r="A423" i="32"/>
  <c r="A419" i="32"/>
  <c r="A415" i="32"/>
  <c r="A411" i="32"/>
  <c r="A407" i="32"/>
  <c r="A403" i="32"/>
  <c r="A399" i="32"/>
  <c r="A395" i="32"/>
  <c r="A391" i="32"/>
  <c r="A387" i="32"/>
  <c r="A383" i="32"/>
  <c r="A379" i="32"/>
  <c r="A375" i="32"/>
  <c r="A371" i="32"/>
  <c r="A367" i="32"/>
  <c r="A363" i="32"/>
  <c r="A359" i="32"/>
  <c r="A355" i="32"/>
  <c r="A351" i="32"/>
  <c r="A347" i="32"/>
  <c r="A343" i="32"/>
  <c r="A339" i="32"/>
  <c r="A335" i="32"/>
  <c r="A331" i="32"/>
  <c r="A327" i="32"/>
  <c r="A323" i="32"/>
  <c r="A319" i="32"/>
  <c r="A315" i="32"/>
  <c r="A311" i="32"/>
  <c r="A307" i="32"/>
  <c r="A303" i="32"/>
  <c r="A299" i="32"/>
  <c r="A295" i="32"/>
  <c r="A291" i="32"/>
  <c r="A287" i="32"/>
  <c r="A283" i="32"/>
  <c r="A279" i="32"/>
  <c r="A275" i="32"/>
  <c r="A271" i="32"/>
  <c r="A267" i="32"/>
  <c r="A263" i="32"/>
  <c r="A259" i="32"/>
  <c r="A255" i="32"/>
  <c r="A251" i="32"/>
  <c r="A247" i="32"/>
  <c r="A243" i="32"/>
  <c r="A239" i="32"/>
  <c r="A235" i="32"/>
  <c r="A231" i="32"/>
  <c r="A227" i="32"/>
  <c r="A223" i="32"/>
  <c r="A219" i="32"/>
  <c r="A215" i="32"/>
  <c r="A211" i="32"/>
  <c r="A207" i="32"/>
  <c r="A203" i="32"/>
  <c r="A199" i="32"/>
  <c r="A195" i="32"/>
  <c r="A191" i="32"/>
  <c r="A187" i="32"/>
  <c r="A183" i="32"/>
  <c r="A179" i="32"/>
  <c r="A175" i="32"/>
  <c r="A171" i="32"/>
  <c r="A167" i="32"/>
  <c r="A163" i="32"/>
  <c r="A159" i="32"/>
  <c r="A155" i="32"/>
  <c r="A151" i="32"/>
  <c r="A147" i="32"/>
  <c r="A143" i="32"/>
  <c r="A139" i="32"/>
  <c r="A135" i="32"/>
  <c r="A131" i="32"/>
  <c r="A127" i="32"/>
  <c r="A123" i="32"/>
  <c r="A119" i="32"/>
  <c r="A115" i="32"/>
  <c r="A111" i="32"/>
  <c r="A107" i="32"/>
  <c r="A103" i="32"/>
  <c r="A99" i="32"/>
  <c r="A95" i="32"/>
  <c r="A91" i="32"/>
  <c r="A87" i="32"/>
  <c r="A83" i="32"/>
  <c r="A79" i="32"/>
  <c r="A75" i="32"/>
  <c r="A71" i="32"/>
  <c r="A67" i="32"/>
  <c r="A63" i="32"/>
  <c r="A59" i="32"/>
  <c r="A55" i="32"/>
  <c r="A51" i="32"/>
  <c r="A47" i="32"/>
  <c r="A43" i="32"/>
  <c r="A39" i="32"/>
  <c r="A35" i="32"/>
  <c r="A31" i="32"/>
  <c r="A27" i="32"/>
  <c r="A23" i="32"/>
  <c r="A19" i="32"/>
  <c r="A15" i="32"/>
  <c r="A11" i="32"/>
  <c r="A7" i="32"/>
  <c r="A3" i="32"/>
  <c r="A6468" i="32"/>
  <c r="A5828" i="32"/>
  <c r="A5456" i="32"/>
  <c r="A5328" i="32"/>
  <c r="A5200" i="32"/>
  <c r="A5072" i="32"/>
  <c r="A4944" i="32"/>
  <c r="A4816" i="32"/>
  <c r="A4688" i="32"/>
  <c r="A4560" i="32"/>
  <c r="A4432" i="32"/>
  <c r="A4304" i="32"/>
  <c r="A4176" i="32"/>
  <c r="A4048" i="32"/>
  <c r="A3920" i="32"/>
  <c r="A3792" i="32"/>
  <c r="A3664" i="32"/>
  <c r="A3600" i="32"/>
  <c r="A3536" i="32"/>
  <c r="A3489" i="32"/>
  <c r="A3452" i="32"/>
  <c r="A3420" i="32"/>
  <c r="A3388" i="32"/>
  <c r="A3356" i="32"/>
  <c r="A3324" i="32"/>
  <c r="A3299" i="32"/>
  <c r="A3283" i="32"/>
  <c r="A3267" i="32"/>
  <c r="A3251" i="32"/>
  <c r="A3235" i="32"/>
  <c r="A3219" i="32"/>
  <c r="A3203" i="32"/>
  <c r="A3187" i="32"/>
  <c r="A3171" i="32"/>
  <c r="A3155" i="32"/>
  <c r="A3139" i="32"/>
  <c r="A3123" i="32"/>
  <c r="A3107" i="32"/>
  <c r="A3091" i="32"/>
  <c r="A3075" i="32"/>
  <c r="A3059" i="32"/>
  <c r="A3043" i="32"/>
  <c r="A3027" i="32"/>
  <c r="A3011" i="32"/>
  <c r="A2995" i="32"/>
  <c r="A2979" i="32"/>
  <c r="A2963" i="32"/>
  <c r="A2947" i="32"/>
  <c r="A2931" i="32"/>
  <c r="A2915" i="32"/>
  <c r="A2899" i="32"/>
  <c r="A2883" i="32"/>
  <c r="A2867" i="32"/>
  <c r="A2851" i="32"/>
  <c r="A2835" i="32"/>
  <c r="A2819" i="32"/>
  <c r="A2803" i="32"/>
  <c r="A2787" i="32"/>
  <c r="A2771" i="32"/>
  <c r="A2755" i="32"/>
  <c r="A2739" i="32"/>
  <c r="A2723" i="32"/>
  <c r="A2707" i="32"/>
  <c r="A2691" i="32"/>
  <c r="A2675" i="32"/>
  <c r="A2659" i="32"/>
  <c r="A2643" i="32"/>
  <c r="A2627" i="32"/>
  <c r="A2611" i="32"/>
  <c r="A2595" i="32"/>
  <c r="A2579" i="32"/>
  <c r="A2563" i="32"/>
  <c r="A2547" i="32"/>
  <c r="A2531" i="32"/>
  <c r="A2515" i="32"/>
  <c r="A2499" i="32"/>
  <c r="A2483" i="32"/>
  <c r="A2467" i="32"/>
  <c r="A2451" i="32"/>
  <c r="A2435" i="32"/>
  <c r="A2419" i="32"/>
  <c r="A2403" i="32"/>
  <c r="A2387" i="32"/>
  <c r="A2371" i="32"/>
  <c r="A2355" i="32"/>
  <c r="A2339" i="32"/>
  <c r="A2275" i="32"/>
  <c r="A2211" i="32"/>
  <c r="A2147" i="32"/>
  <c r="A2083" i="32"/>
  <c r="A2019" i="32"/>
  <c r="A1955" i="32"/>
  <c r="A1891" i="32"/>
  <c r="A1827" i="32"/>
  <c r="A1763" i="32"/>
  <c r="A1699" i="32"/>
  <c r="A1635" i="32"/>
  <c r="A1571" i="32"/>
  <c r="A1536" i="32"/>
  <c r="A1504" i="32"/>
  <c r="A1472" i="32"/>
  <c r="A1440" i="32"/>
  <c r="A1408" i="32"/>
  <c r="A1376" i="32"/>
  <c r="A1344" i="32"/>
  <c r="A1312" i="32"/>
  <c r="A1280" i="32"/>
  <c r="A1248" i="32"/>
  <c r="A1216" i="32"/>
  <c r="A1184" i="32"/>
  <c r="A1152" i="32"/>
  <c r="A1120" i="32"/>
  <c r="A1088" i="32"/>
  <c r="A1056" i="32"/>
  <c r="A1024" i="32"/>
  <c r="A992" i="32"/>
  <c r="A974" i="32"/>
  <c r="A958" i="32"/>
  <c r="A942" i="32"/>
  <c r="A926" i="32"/>
  <c r="A910" i="32"/>
  <c r="A894" i="32"/>
  <c r="A878" i="32"/>
  <c r="A862" i="32"/>
  <c r="A846" i="32"/>
  <c r="A830" i="32"/>
  <c r="A814" i="32"/>
  <c r="A798" i="32"/>
  <c r="A782" i="32"/>
  <c r="A766" i="32"/>
  <c r="A750" i="32"/>
  <c r="A734" i="32"/>
  <c r="A718" i="32"/>
  <c r="A702" i="32"/>
  <c r="A686" i="32"/>
  <c r="A670" i="32"/>
  <c r="A654" i="32"/>
  <c r="A638" i="32"/>
  <c r="A622" i="32"/>
  <c r="A606" i="32"/>
  <c r="A590" i="32"/>
  <c r="A574" i="32"/>
  <c r="A558" i="32"/>
  <c r="A542" i="32"/>
  <c r="A526" i="32"/>
  <c r="A510" i="32"/>
  <c r="A494" i="32"/>
  <c r="A478" i="32"/>
  <c r="A462" i="32"/>
  <c r="A446" i="32"/>
  <c r="A430" i="32"/>
  <c r="A414" i="32"/>
  <c r="A398" i="32"/>
  <c r="A382" i="32"/>
  <c r="A366" i="32"/>
  <c r="A350" i="32"/>
  <c r="A334" i="32"/>
  <c r="A318" i="32"/>
  <c r="A302" i="32"/>
  <c r="A286" i="32"/>
  <c r="A270" i="32"/>
  <c r="A254" i="32"/>
  <c r="A238" i="32"/>
  <c r="A222" i="32"/>
  <c r="A206" i="32"/>
  <c r="A190" i="32"/>
  <c r="A174" i="32"/>
  <c r="A158" i="32"/>
  <c r="A142" i="32"/>
  <c r="A126" i="32"/>
  <c r="A110" i="32"/>
  <c r="A94" i="32"/>
  <c r="A78" i="32"/>
  <c r="A62" i="32"/>
  <c r="A46" i="32"/>
  <c r="A30" i="32"/>
  <c r="A14" i="32"/>
  <c r="D2" i="23"/>
  <c r="A2323" i="32"/>
  <c r="A2259" i="32"/>
  <c r="A2195" i="32"/>
  <c r="A2131" i="32"/>
  <c r="A2067" i="32"/>
  <c r="A2003" i="32"/>
  <c r="A1939" i="32"/>
  <c r="A1875" i="32"/>
  <c r="A1811" i="32"/>
  <c r="A1747" i="32"/>
  <c r="A1683" i="32"/>
  <c r="A1619" i="32"/>
  <c r="A1560" i="32"/>
  <c r="A1528" i="32"/>
  <c r="A1496" i="32"/>
  <c r="A1464" i="32"/>
  <c r="A1432" i="32"/>
  <c r="A1400" i="32"/>
  <c r="A1368" i="32"/>
  <c r="A1336" i="32"/>
  <c r="A1304" i="32"/>
  <c r="A1272" i="32"/>
  <c r="A1240" i="32"/>
  <c r="A1208" i="32"/>
  <c r="A1176" i="32"/>
  <c r="A1144" i="32"/>
  <c r="A1112" i="32"/>
  <c r="A1080" i="32"/>
  <c r="A1048" i="32"/>
  <c r="A1016" i="32"/>
  <c r="A986" i="32"/>
  <c r="A970" i="32"/>
  <c r="A954" i="32"/>
  <c r="A938" i="32"/>
  <c r="A922" i="32"/>
  <c r="A906" i="32"/>
  <c r="A890" i="32"/>
  <c r="A874" i="32"/>
  <c r="A858" i="32"/>
  <c r="A842" i="32"/>
  <c r="A826" i="32"/>
  <c r="A810" i="32"/>
  <c r="A794" i="32"/>
  <c r="A778" i="32"/>
  <c r="A762" i="32"/>
  <c r="A746" i="32"/>
  <c r="A730" i="32"/>
  <c r="A714" i="32"/>
  <c r="A698" i="32"/>
  <c r="A682" i="32"/>
  <c r="A666" i="32"/>
  <c r="A650" i="32"/>
  <c r="A634" i="32"/>
  <c r="A618" i="32"/>
  <c r="A602" i="32"/>
  <c r="A586" i="32"/>
  <c r="A570" i="32"/>
  <c r="A554" i="32"/>
  <c r="A538" i="32"/>
  <c r="A522" i="32"/>
  <c r="A506" i="32"/>
  <c r="A490" i="32"/>
  <c r="A474" i="32"/>
  <c r="A458" i="32"/>
  <c r="A442" i="32"/>
  <c r="A426" i="32"/>
  <c r="A410" i="32"/>
  <c r="A394" i="32"/>
  <c r="A378" i="32"/>
  <c r="A362" i="32"/>
  <c r="A346" i="32"/>
  <c r="A330" i="32"/>
  <c r="A314" i="32"/>
  <c r="A298" i="32"/>
  <c r="A282" i="32"/>
  <c r="A266" i="32"/>
  <c r="A250" i="32"/>
  <c r="A234" i="32"/>
  <c r="A218" i="32"/>
  <c r="A202" i="32"/>
  <c r="A186" i="32"/>
  <c r="A170" i="32"/>
  <c r="A154" i="32"/>
  <c r="A138" i="32"/>
  <c r="A122" i="32"/>
  <c r="A106" i="32"/>
  <c r="A90" i="32"/>
  <c r="A74" i="32"/>
  <c r="A58" i="32"/>
  <c r="A42" i="32"/>
  <c r="A26" i="32"/>
  <c r="A10" i="32"/>
  <c r="A2307" i="32"/>
  <c r="A2243" i="32"/>
  <c r="A2179" i="32"/>
  <c r="A2115" i="32"/>
  <c r="A2051" i="32"/>
  <c r="A1987" i="32"/>
  <c r="A1923" i="32"/>
  <c r="A1859" i="32"/>
  <c r="A1795" i="32"/>
  <c r="A1731" i="32"/>
  <c r="A1667" i="32"/>
  <c r="A1603" i="32"/>
  <c r="A1552" i="32"/>
  <c r="A1520" i="32"/>
  <c r="A1488" i="32"/>
  <c r="A1456" i="32"/>
  <c r="A1424" i="32"/>
  <c r="A1392" i="32"/>
  <c r="A1360" i="32"/>
  <c r="A1328" i="32"/>
  <c r="A1296" i="32"/>
  <c r="A1264" i="32"/>
  <c r="A1232" i="32"/>
  <c r="A1200" i="32"/>
  <c r="A1168" i="32"/>
  <c r="A1136" i="32"/>
  <c r="A1104" i="32"/>
  <c r="A1072" i="32"/>
  <c r="A1040" i="32"/>
  <c r="A1008" i="32"/>
  <c r="A982" i="32"/>
  <c r="A966" i="32"/>
  <c r="A950" i="32"/>
  <c r="A934" i="32"/>
  <c r="A918" i="32"/>
  <c r="A902" i="32"/>
  <c r="A886" i="32"/>
  <c r="A870" i="32"/>
  <c r="A854" i="32"/>
  <c r="A838" i="32"/>
  <c r="A822" i="32"/>
  <c r="A806" i="32"/>
  <c r="A790" i="32"/>
  <c r="A774" i="32"/>
  <c r="A758" i="32"/>
  <c r="A742" i="32"/>
  <c r="A726" i="32"/>
  <c r="A710" i="32"/>
  <c r="A694" i="32"/>
  <c r="A678" i="32"/>
  <c r="A662" i="32"/>
  <c r="A646" i="32"/>
  <c r="A630" i="32"/>
  <c r="A614" i="32"/>
  <c r="A598" i="32"/>
  <c r="A582" i="32"/>
  <c r="A566" i="32"/>
  <c r="A550" i="32"/>
  <c r="A534" i="32"/>
  <c r="A518" i="32"/>
  <c r="A502" i="32"/>
  <c r="A486" i="32"/>
  <c r="A470" i="32"/>
  <c r="A454" i="32"/>
  <c r="A438" i="32"/>
  <c r="A422" i="32"/>
  <c r="A406" i="32"/>
  <c r="A390" i="32"/>
  <c r="A374" i="32"/>
  <c r="A358" i="32"/>
  <c r="A342" i="32"/>
  <c r="A326" i="32"/>
  <c r="A310" i="32"/>
  <c r="A294" i="32"/>
  <c r="A278" i="32"/>
  <c r="A262" i="32"/>
  <c r="A246" i="32"/>
  <c r="A230" i="32"/>
  <c r="A214" i="32"/>
  <c r="A198" i="32"/>
  <c r="A182" i="32"/>
  <c r="A166" i="32"/>
  <c r="A150" i="32"/>
  <c r="A134" i="32"/>
  <c r="A118" i="32"/>
  <c r="A102" i="32"/>
  <c r="A86" i="32"/>
  <c r="A70" i="32"/>
  <c r="A54" i="32"/>
  <c r="A38" i="32"/>
  <c r="A22" i="32"/>
  <c r="A6" i="32"/>
  <c r="A2291" i="32"/>
  <c r="A2227" i="32"/>
  <c r="A2163" i="32"/>
  <c r="A2099" i="32"/>
  <c r="A2035" i="32"/>
  <c r="A1971" i="32"/>
  <c r="A1907" i="32"/>
  <c r="A1843" i="32"/>
  <c r="A1779" i="32"/>
  <c r="A1715" i="32"/>
  <c r="A1651" i="32"/>
  <c r="A1587" i="32"/>
  <c r="A1544" i="32"/>
  <c r="A1512" i="32"/>
  <c r="A1480" i="32"/>
  <c r="A1448" i="32"/>
  <c r="A1416" i="32"/>
  <c r="A1384" i="32"/>
  <c r="A1352" i="32"/>
  <c r="A1320" i="32"/>
  <c r="A1288" i="32"/>
  <c r="A1256" i="32"/>
  <c r="A1224" i="32"/>
  <c r="A1192" i="32"/>
  <c r="A1160" i="32"/>
  <c r="A1128" i="32"/>
  <c r="A1096" i="32"/>
  <c r="A1064" i="32"/>
  <c r="A1032" i="32"/>
  <c r="A1000" i="32"/>
  <c r="A978" i="32"/>
  <c r="A962" i="32"/>
  <c r="A946" i="32"/>
  <c r="A930" i="32"/>
  <c r="A914" i="32"/>
  <c r="A898" i="32"/>
  <c r="A882" i="32"/>
  <c r="A866" i="32"/>
  <c r="A850" i="32"/>
  <c r="A834" i="32"/>
  <c r="A818" i="32"/>
  <c r="A802" i="32"/>
  <c r="A786" i="32"/>
  <c r="A770" i="32"/>
  <c r="A754" i="32"/>
  <c r="A738" i="32"/>
  <c r="A722" i="32"/>
  <c r="A706" i="32"/>
  <c r="A690" i="32"/>
  <c r="A674" i="32"/>
  <c r="A658" i="32"/>
  <c r="A642" i="32"/>
  <c r="A626" i="32"/>
  <c r="A610" i="32"/>
  <c r="A594" i="32"/>
  <c r="A578" i="32"/>
  <c r="A562" i="32"/>
  <c r="A546" i="32"/>
  <c r="A530" i="32"/>
  <c r="A514" i="32"/>
  <c r="A498" i="32"/>
  <c r="A482" i="32"/>
  <c r="A466" i="32"/>
  <c r="A450" i="32"/>
  <c r="A434" i="32"/>
  <c r="A418" i="32"/>
  <c r="A402" i="32"/>
  <c r="A386" i="32"/>
  <c r="A370" i="32"/>
  <c r="A354" i="32"/>
  <c r="A338" i="32"/>
  <c r="A322" i="32"/>
  <c r="A306" i="32"/>
  <c r="A290" i="32"/>
  <c r="A274" i="32"/>
  <c r="A258" i="32"/>
  <c r="A242" i="32"/>
  <c r="A226" i="32"/>
  <c r="A210" i="32"/>
  <c r="A194" i="32"/>
  <c r="A178" i="32"/>
  <c r="A162" i="32"/>
  <c r="A146" i="32"/>
  <c r="A130" i="32"/>
  <c r="A114" i="32"/>
  <c r="A98" i="32"/>
  <c r="A82" i="32"/>
  <c r="A66" i="32"/>
  <c r="A50" i="32"/>
  <c r="A34" i="32"/>
  <c r="A18" i="32"/>
  <c r="A2" i="32"/>
  <c r="C7" i="4"/>
  <c r="D7" i="4" s="1"/>
  <c r="G7" i="4" s="1"/>
  <c r="A11" i="6"/>
  <c r="D4" i="7"/>
  <c r="D8" i="7"/>
  <c r="D16" i="7"/>
  <c r="D20" i="7"/>
  <c r="D24" i="7"/>
  <c r="D28" i="7"/>
  <c r="D32" i="7"/>
  <c r="D36" i="7"/>
  <c r="D40" i="7"/>
  <c r="D44" i="7"/>
  <c r="D48" i="7"/>
  <c r="E16" i="8"/>
  <c r="D2" i="9"/>
  <c r="D6" i="9"/>
  <c r="D10" i="9"/>
  <c r="D14" i="9"/>
  <c r="D18" i="9"/>
  <c r="D22" i="9"/>
  <c r="D26" i="9"/>
  <c r="D30" i="9"/>
  <c r="D34" i="9"/>
  <c r="D38" i="9"/>
  <c r="D42" i="9"/>
  <c r="D46" i="9"/>
  <c r="D50" i="9"/>
  <c r="D54" i="9"/>
  <c r="D58" i="9"/>
  <c r="D62" i="9"/>
  <c r="D66" i="9"/>
  <c r="D70" i="9"/>
  <c r="D74" i="9"/>
  <c r="D78" i="9"/>
  <c r="D82" i="9"/>
  <c r="D86" i="9"/>
  <c r="D90" i="9"/>
  <c r="D94" i="9"/>
  <c r="D98" i="9"/>
  <c r="D102" i="9"/>
  <c r="E4" i="10"/>
  <c r="E8" i="10"/>
  <c r="B3" i="11"/>
  <c r="B7" i="11"/>
  <c r="B11" i="11"/>
  <c r="B15" i="11"/>
  <c r="B19" i="11"/>
  <c r="C3" i="12"/>
  <c r="C7" i="12"/>
  <c r="C11" i="12"/>
  <c r="C15" i="12"/>
  <c r="C19" i="12"/>
  <c r="C23" i="12"/>
  <c r="C27" i="12"/>
  <c r="C31" i="12"/>
  <c r="C35" i="12"/>
  <c r="C39" i="12"/>
  <c r="C43" i="12"/>
  <c r="C47" i="12"/>
  <c r="C51" i="12"/>
  <c r="G3" i="13"/>
  <c r="G5" i="13"/>
  <c r="H6" i="13"/>
  <c r="G9" i="13"/>
  <c r="H10" i="13"/>
  <c r="H12" i="13"/>
  <c r="H16" i="13"/>
  <c r="H18" i="13"/>
  <c r="H20" i="13"/>
  <c r="H22" i="13"/>
  <c r="H24" i="13"/>
  <c r="G27" i="13"/>
  <c r="G29" i="13"/>
  <c r="H30" i="13"/>
  <c r="H33" i="13"/>
  <c r="G35" i="13"/>
  <c r="H36" i="13"/>
  <c r="G38" i="13"/>
  <c r="G41" i="13"/>
  <c r="H42" i="13"/>
  <c r="H44" i="13"/>
  <c r="G47" i="13"/>
  <c r="G49" i="13"/>
  <c r="H50" i="13"/>
  <c r="H53" i="13"/>
  <c r="G55" i="13"/>
  <c r="H56" i="13"/>
  <c r="H58" i="13"/>
  <c r="G5" i="14"/>
  <c r="G10" i="14"/>
  <c r="H11" i="14"/>
  <c r="H13" i="14"/>
  <c r="D3" i="17"/>
  <c r="D5" i="17"/>
  <c r="D7" i="17"/>
  <c r="D9" i="17"/>
  <c r="D11" i="17"/>
  <c r="D13" i="17"/>
  <c r="D15" i="17"/>
  <c r="D19" i="17"/>
  <c r="D21" i="17"/>
  <c r="D23" i="17"/>
  <c r="E3" i="18"/>
  <c r="E5" i="18"/>
  <c r="E7" i="18"/>
  <c r="E9" i="18"/>
  <c r="C25" i="20"/>
  <c r="C42" i="20"/>
  <c r="D7" i="23"/>
  <c r="C6" i="20"/>
  <c r="C2" i="20"/>
  <c r="C9" i="20"/>
  <c r="C5" i="20"/>
  <c r="C8" i="20"/>
  <c r="C4" i="20"/>
  <c r="V20" i="29"/>
  <c r="J20" i="29"/>
  <c r="I20" i="29"/>
  <c r="H20" i="29"/>
  <c r="C20" i="29"/>
  <c r="G20" i="29"/>
  <c r="B20" i="29"/>
  <c r="E20" i="29"/>
  <c r="A20" i="29"/>
  <c r="D20" i="29"/>
  <c r="A859" i="26"/>
  <c r="L859" i="26" s="1"/>
  <c r="A857" i="26"/>
  <c r="L857" i="26" s="1"/>
  <c r="A855" i="26"/>
  <c r="L855" i="26" s="1"/>
  <c r="A853" i="26"/>
  <c r="L853" i="26" s="1"/>
  <c r="A851" i="26"/>
  <c r="L851" i="26" s="1"/>
  <c r="A849" i="26"/>
  <c r="L849" i="26" s="1"/>
  <c r="A847" i="26"/>
  <c r="L847" i="26" s="1"/>
  <c r="A845" i="26"/>
  <c r="L845" i="26" s="1"/>
  <c r="A843" i="26"/>
  <c r="L843" i="26" s="1"/>
  <c r="A841" i="26"/>
  <c r="L841" i="26" s="1"/>
  <c r="A839" i="26"/>
  <c r="L839" i="26" s="1"/>
  <c r="A837" i="26"/>
  <c r="L837" i="26" s="1"/>
  <c r="A835" i="26"/>
  <c r="L835" i="26" s="1"/>
  <c r="A833" i="26"/>
  <c r="L833" i="26" s="1"/>
  <c r="A831" i="26"/>
  <c r="L831" i="26" s="1"/>
  <c r="A829" i="26"/>
  <c r="L829" i="26" s="1"/>
  <c r="A827" i="26"/>
  <c r="L827" i="26" s="1"/>
  <c r="A825" i="26"/>
  <c r="L825" i="26" s="1"/>
  <c r="A823" i="26"/>
  <c r="L823" i="26" s="1"/>
  <c r="A821" i="26"/>
  <c r="L821" i="26" s="1"/>
  <c r="A819" i="26"/>
  <c r="L819" i="26" s="1"/>
  <c r="A817" i="26"/>
  <c r="L817" i="26" s="1"/>
  <c r="A815" i="26"/>
  <c r="L815" i="26" s="1"/>
  <c r="A813" i="26"/>
  <c r="L813" i="26" s="1"/>
  <c r="A811" i="26"/>
  <c r="L811" i="26" s="1"/>
  <c r="A809" i="26"/>
  <c r="L809" i="26" s="1"/>
  <c r="A807" i="26"/>
  <c r="L807" i="26" s="1"/>
  <c r="A805" i="26"/>
  <c r="L805" i="26" s="1"/>
  <c r="A803" i="26"/>
  <c r="L803" i="26" s="1"/>
  <c r="A801" i="26"/>
  <c r="L801" i="26" s="1"/>
  <c r="A799" i="26"/>
  <c r="L799" i="26" s="1"/>
  <c r="A797" i="26"/>
  <c r="L797" i="26" s="1"/>
  <c r="A795" i="26"/>
  <c r="L795" i="26" s="1"/>
  <c r="A793" i="26"/>
  <c r="L793" i="26" s="1"/>
  <c r="A791" i="26"/>
  <c r="L791" i="26" s="1"/>
  <c r="A789" i="26"/>
  <c r="L789" i="26" s="1"/>
  <c r="A787" i="26"/>
  <c r="L787" i="26" s="1"/>
  <c r="A785" i="26"/>
  <c r="L785" i="26" s="1"/>
  <c r="A783" i="26"/>
  <c r="L783" i="26" s="1"/>
  <c r="A781" i="26"/>
  <c r="L781" i="26" s="1"/>
  <c r="A779" i="26"/>
  <c r="L779" i="26" s="1"/>
  <c r="A777" i="26"/>
  <c r="L777" i="26" s="1"/>
  <c r="A775" i="26"/>
  <c r="L775" i="26" s="1"/>
  <c r="A773" i="26"/>
  <c r="L773" i="26" s="1"/>
  <c r="A771" i="26"/>
  <c r="L771" i="26" s="1"/>
  <c r="A769" i="26"/>
  <c r="L769" i="26" s="1"/>
  <c r="A767" i="26"/>
  <c r="L767" i="26" s="1"/>
  <c r="A765" i="26"/>
  <c r="L765" i="26" s="1"/>
  <c r="A763" i="26"/>
  <c r="L763" i="26" s="1"/>
  <c r="A761" i="26"/>
  <c r="L761" i="26" s="1"/>
  <c r="A759" i="26"/>
  <c r="L759" i="26" s="1"/>
  <c r="A757" i="26"/>
  <c r="L757" i="26" s="1"/>
  <c r="A755" i="26"/>
  <c r="L755" i="26" s="1"/>
  <c r="A753" i="26"/>
  <c r="L753" i="26" s="1"/>
  <c r="A751" i="26"/>
  <c r="L751" i="26" s="1"/>
  <c r="A749" i="26"/>
  <c r="L749" i="26" s="1"/>
  <c r="A747" i="26"/>
  <c r="L747" i="26" s="1"/>
  <c r="A745" i="26"/>
  <c r="L745" i="26" s="1"/>
  <c r="A743" i="26"/>
  <c r="L743" i="26" s="1"/>
  <c r="A741" i="26"/>
  <c r="L741" i="26" s="1"/>
  <c r="A739" i="26"/>
  <c r="L739" i="26" s="1"/>
  <c r="A737" i="26"/>
  <c r="L737" i="26" s="1"/>
  <c r="A735" i="26"/>
  <c r="L735" i="26" s="1"/>
  <c r="A733" i="26"/>
  <c r="L733" i="26" s="1"/>
  <c r="A731" i="26"/>
  <c r="L731" i="26" s="1"/>
  <c r="A729" i="26"/>
  <c r="L729" i="26" s="1"/>
  <c r="A727" i="26"/>
  <c r="L727" i="26" s="1"/>
  <c r="A725" i="26"/>
  <c r="L725" i="26" s="1"/>
  <c r="A723" i="26"/>
  <c r="L723" i="26" s="1"/>
  <c r="A721" i="26"/>
  <c r="L721" i="26" s="1"/>
  <c r="A719" i="26"/>
  <c r="L719" i="26" s="1"/>
  <c r="A717" i="26"/>
  <c r="L717" i="26" s="1"/>
  <c r="A715" i="26"/>
  <c r="L715" i="26" s="1"/>
  <c r="A713" i="26"/>
  <c r="L713" i="26" s="1"/>
  <c r="A711" i="26"/>
  <c r="L711" i="26" s="1"/>
  <c r="A709" i="26"/>
  <c r="L709" i="26" s="1"/>
  <c r="A707" i="26"/>
  <c r="L707" i="26" s="1"/>
  <c r="A705" i="26"/>
  <c r="L705" i="26" s="1"/>
  <c r="A703" i="26"/>
  <c r="L703" i="26" s="1"/>
  <c r="A701" i="26"/>
  <c r="L701" i="26" s="1"/>
  <c r="A699" i="26"/>
  <c r="L699" i="26" s="1"/>
  <c r="A697" i="26"/>
  <c r="L697" i="26" s="1"/>
  <c r="A695" i="26"/>
  <c r="L695" i="26" s="1"/>
  <c r="A693" i="26"/>
  <c r="L693" i="26" s="1"/>
  <c r="A691" i="26"/>
  <c r="L691" i="26" s="1"/>
  <c r="A689" i="26"/>
  <c r="L689" i="26" s="1"/>
  <c r="A687" i="26"/>
  <c r="L687" i="26" s="1"/>
  <c r="A685" i="26"/>
  <c r="L685" i="26" s="1"/>
  <c r="A683" i="26"/>
  <c r="L683" i="26" s="1"/>
  <c r="A681" i="26"/>
  <c r="L681" i="26" s="1"/>
  <c r="A679" i="26"/>
  <c r="L679" i="26" s="1"/>
  <c r="A677" i="26"/>
  <c r="L677" i="26" s="1"/>
  <c r="A675" i="26"/>
  <c r="L675" i="26" s="1"/>
  <c r="A673" i="26"/>
  <c r="L673" i="26" s="1"/>
  <c r="A671" i="26"/>
  <c r="L671" i="26" s="1"/>
  <c r="A669" i="26"/>
  <c r="L669" i="26" s="1"/>
  <c r="A667" i="26"/>
  <c r="L667" i="26" s="1"/>
  <c r="A665" i="26"/>
  <c r="L665" i="26" s="1"/>
  <c r="A663" i="26"/>
  <c r="L663" i="26" s="1"/>
  <c r="A661" i="26"/>
  <c r="L661" i="26" s="1"/>
  <c r="A659" i="26"/>
  <c r="L659" i="26" s="1"/>
  <c r="A657" i="26"/>
  <c r="L657" i="26" s="1"/>
  <c r="A655" i="26"/>
  <c r="L655" i="26" s="1"/>
  <c r="A653" i="26"/>
  <c r="L653" i="26" s="1"/>
  <c r="A651" i="26"/>
  <c r="L651" i="26" s="1"/>
  <c r="A649" i="26"/>
  <c r="L649" i="26" s="1"/>
  <c r="A647" i="26"/>
  <c r="L647" i="26" s="1"/>
  <c r="A645" i="26"/>
  <c r="L645" i="26" s="1"/>
  <c r="A643" i="26"/>
  <c r="L643" i="26" s="1"/>
  <c r="A641" i="26"/>
  <c r="L641" i="26" s="1"/>
  <c r="A639" i="26"/>
  <c r="L639" i="26" s="1"/>
  <c r="A637" i="26"/>
  <c r="L637" i="26" s="1"/>
  <c r="A635" i="26"/>
  <c r="L635" i="26" s="1"/>
  <c r="A633" i="26"/>
  <c r="L633" i="26" s="1"/>
  <c r="A631" i="26"/>
  <c r="L631" i="26" s="1"/>
  <c r="A629" i="26"/>
  <c r="L629" i="26" s="1"/>
  <c r="A627" i="26"/>
  <c r="L627" i="26" s="1"/>
  <c r="A625" i="26"/>
  <c r="L625" i="26" s="1"/>
  <c r="A623" i="26"/>
  <c r="L623" i="26" s="1"/>
  <c r="A621" i="26"/>
  <c r="L621" i="26" s="1"/>
  <c r="A619" i="26"/>
  <c r="L619" i="26" s="1"/>
  <c r="A617" i="26"/>
  <c r="L617" i="26" s="1"/>
  <c r="A615" i="26"/>
  <c r="L615" i="26" s="1"/>
  <c r="A613" i="26"/>
  <c r="L613" i="26" s="1"/>
  <c r="A611" i="26"/>
  <c r="L611" i="26" s="1"/>
  <c r="A609" i="26"/>
  <c r="L609" i="26" s="1"/>
  <c r="A607" i="26"/>
  <c r="L607" i="26" s="1"/>
  <c r="A605" i="26"/>
  <c r="L605" i="26" s="1"/>
  <c r="A603" i="26"/>
  <c r="L603" i="26" s="1"/>
  <c r="A601" i="26"/>
  <c r="L601" i="26" s="1"/>
  <c r="A599" i="26"/>
  <c r="L599" i="26" s="1"/>
  <c r="A597" i="26"/>
  <c r="L597" i="26" s="1"/>
  <c r="A595" i="26"/>
  <c r="L595" i="26" s="1"/>
  <c r="A593" i="26"/>
  <c r="L593" i="26" s="1"/>
  <c r="A591" i="26"/>
  <c r="L591" i="26" s="1"/>
  <c r="A589" i="26"/>
  <c r="L589" i="26" s="1"/>
  <c r="A587" i="26"/>
  <c r="L587" i="26" s="1"/>
  <c r="A585" i="26"/>
  <c r="L585" i="26" s="1"/>
  <c r="A583" i="26"/>
  <c r="L583" i="26" s="1"/>
  <c r="A581" i="26"/>
  <c r="L581" i="26" s="1"/>
  <c r="A579" i="26"/>
  <c r="L579" i="26" s="1"/>
  <c r="A577" i="26"/>
  <c r="L577" i="26" s="1"/>
  <c r="A575" i="26"/>
  <c r="L575" i="26" s="1"/>
  <c r="A573" i="26"/>
  <c r="L573" i="26" s="1"/>
  <c r="A571" i="26"/>
  <c r="L571" i="26" s="1"/>
  <c r="A569" i="26"/>
  <c r="L569" i="26" s="1"/>
  <c r="A567" i="26"/>
  <c r="L567" i="26" s="1"/>
  <c r="A565" i="26"/>
  <c r="L565" i="26" s="1"/>
  <c r="A563" i="26"/>
  <c r="L563" i="26" s="1"/>
  <c r="A561" i="26"/>
  <c r="L561" i="26" s="1"/>
  <c r="A559" i="26"/>
  <c r="L559" i="26" s="1"/>
  <c r="A557" i="26"/>
  <c r="L557" i="26" s="1"/>
  <c r="A555" i="26"/>
  <c r="L555" i="26" s="1"/>
  <c r="A553" i="26"/>
  <c r="L553" i="26" s="1"/>
  <c r="A551" i="26"/>
  <c r="L551" i="26" s="1"/>
  <c r="A549" i="26"/>
  <c r="L549" i="26" s="1"/>
  <c r="A547" i="26"/>
  <c r="L547" i="26" s="1"/>
  <c r="A545" i="26"/>
  <c r="L545" i="26" s="1"/>
  <c r="A543" i="26"/>
  <c r="L543" i="26" s="1"/>
  <c r="A541" i="26"/>
  <c r="L541" i="26" s="1"/>
  <c r="A539" i="26"/>
  <c r="L539" i="26" s="1"/>
  <c r="A537" i="26"/>
  <c r="L537" i="26" s="1"/>
  <c r="A535" i="26"/>
  <c r="L535" i="26" s="1"/>
  <c r="A533" i="26"/>
  <c r="L533" i="26" s="1"/>
  <c r="A531" i="26"/>
  <c r="L531" i="26" s="1"/>
  <c r="A529" i="26"/>
  <c r="L529" i="26" s="1"/>
  <c r="A527" i="26"/>
  <c r="L527" i="26" s="1"/>
  <c r="A525" i="26"/>
  <c r="L525" i="26" s="1"/>
  <c r="A523" i="26"/>
  <c r="L523" i="26" s="1"/>
  <c r="A521" i="26"/>
  <c r="L521" i="26" s="1"/>
  <c r="A519" i="26"/>
  <c r="L519" i="26" s="1"/>
  <c r="A517" i="26"/>
  <c r="L517" i="26" s="1"/>
  <c r="A515" i="26"/>
  <c r="L515" i="26" s="1"/>
  <c r="A513" i="26"/>
  <c r="L513" i="26" s="1"/>
  <c r="A511" i="26"/>
  <c r="L511" i="26" s="1"/>
  <c r="A509" i="26"/>
  <c r="L509" i="26" s="1"/>
  <c r="A507" i="26"/>
  <c r="L507" i="26" s="1"/>
  <c r="A505" i="26"/>
  <c r="L505" i="26" s="1"/>
  <c r="A503" i="26"/>
  <c r="L503" i="26" s="1"/>
  <c r="A501" i="26"/>
  <c r="L501" i="26" s="1"/>
  <c r="A499" i="26"/>
  <c r="L499" i="26" s="1"/>
  <c r="A497" i="26"/>
  <c r="L497" i="26" s="1"/>
  <c r="A495" i="26"/>
  <c r="L495" i="26" s="1"/>
  <c r="A493" i="26"/>
  <c r="L493" i="26" s="1"/>
  <c r="A491" i="26"/>
  <c r="L491" i="26" s="1"/>
  <c r="A489" i="26"/>
  <c r="L489" i="26" s="1"/>
  <c r="A487" i="26"/>
  <c r="L487" i="26" s="1"/>
  <c r="A485" i="26"/>
  <c r="L485" i="26" s="1"/>
  <c r="A483" i="26"/>
  <c r="L483" i="26" s="1"/>
  <c r="A481" i="26"/>
  <c r="L481" i="26" s="1"/>
  <c r="A479" i="26"/>
  <c r="L479" i="26" s="1"/>
  <c r="A477" i="26"/>
  <c r="L477" i="26" s="1"/>
  <c r="A475" i="26"/>
  <c r="L475" i="26" s="1"/>
  <c r="A473" i="26"/>
  <c r="L473" i="26" s="1"/>
  <c r="A471" i="26"/>
  <c r="L471" i="26" s="1"/>
  <c r="A469" i="26"/>
  <c r="L469" i="26" s="1"/>
  <c r="A467" i="26"/>
  <c r="L467" i="26" s="1"/>
  <c r="A465" i="26"/>
  <c r="L465" i="26" s="1"/>
  <c r="A463" i="26"/>
  <c r="L463" i="26" s="1"/>
  <c r="A461" i="26"/>
  <c r="L461" i="26" s="1"/>
  <c r="A459" i="26"/>
  <c r="L459" i="26" s="1"/>
  <c r="A457" i="26"/>
  <c r="L457" i="26" s="1"/>
  <c r="A455" i="26"/>
  <c r="L455" i="26" s="1"/>
  <c r="A453" i="26"/>
  <c r="L453" i="26" s="1"/>
  <c r="A451" i="26"/>
  <c r="L451" i="26" s="1"/>
  <c r="A449" i="26"/>
  <c r="L449" i="26" s="1"/>
  <c r="A447" i="26"/>
  <c r="L447" i="26" s="1"/>
  <c r="A445" i="26"/>
  <c r="L445" i="26" s="1"/>
  <c r="A443" i="26"/>
  <c r="L443" i="26" s="1"/>
  <c r="A441" i="26"/>
  <c r="L441" i="26" s="1"/>
  <c r="A439" i="26"/>
  <c r="L439" i="26" s="1"/>
  <c r="A437" i="26"/>
  <c r="L437" i="26" s="1"/>
  <c r="A435" i="26"/>
  <c r="L435" i="26" s="1"/>
  <c r="A433" i="26"/>
  <c r="L433" i="26" s="1"/>
  <c r="A431" i="26"/>
  <c r="L431" i="26" s="1"/>
  <c r="A429" i="26"/>
  <c r="L429" i="26" s="1"/>
  <c r="A427" i="26"/>
  <c r="L427" i="26" s="1"/>
  <c r="A425" i="26"/>
  <c r="L425" i="26" s="1"/>
  <c r="A423" i="26"/>
  <c r="L423" i="26" s="1"/>
  <c r="A421" i="26"/>
  <c r="L421" i="26" s="1"/>
  <c r="A419" i="26"/>
  <c r="L419" i="26" s="1"/>
  <c r="A417" i="26"/>
  <c r="L417" i="26" s="1"/>
  <c r="A415" i="26"/>
  <c r="L415" i="26" s="1"/>
  <c r="A413" i="26"/>
  <c r="L413" i="26" s="1"/>
  <c r="A411" i="26"/>
  <c r="L411" i="26" s="1"/>
  <c r="A409" i="26"/>
  <c r="L409" i="26" s="1"/>
  <c r="A407" i="26"/>
  <c r="L407" i="26" s="1"/>
  <c r="A405" i="26"/>
  <c r="L405" i="26" s="1"/>
  <c r="A403" i="26"/>
  <c r="L403" i="26" s="1"/>
  <c r="A401" i="26"/>
  <c r="L401" i="26" s="1"/>
  <c r="A399" i="26"/>
  <c r="L399" i="26" s="1"/>
  <c r="A397" i="26"/>
  <c r="L397" i="26" s="1"/>
  <c r="A395" i="26"/>
  <c r="L395" i="26" s="1"/>
  <c r="A393" i="26"/>
  <c r="L393" i="26" s="1"/>
  <c r="A391" i="26"/>
  <c r="L391" i="26" s="1"/>
  <c r="A389" i="26"/>
  <c r="L389" i="26" s="1"/>
  <c r="A387" i="26"/>
  <c r="L387" i="26" s="1"/>
  <c r="A385" i="26"/>
  <c r="L385" i="26" s="1"/>
  <c r="A383" i="26"/>
  <c r="L383" i="26" s="1"/>
  <c r="A381" i="26"/>
  <c r="L381" i="26" s="1"/>
  <c r="A379" i="26"/>
  <c r="L379" i="26" s="1"/>
  <c r="A377" i="26"/>
  <c r="L377" i="26" s="1"/>
  <c r="A375" i="26"/>
  <c r="L375" i="26" s="1"/>
  <c r="A373" i="26"/>
  <c r="L373" i="26" s="1"/>
  <c r="A371" i="26"/>
  <c r="L371" i="26" s="1"/>
  <c r="A369" i="26"/>
  <c r="L369" i="26" s="1"/>
  <c r="A367" i="26"/>
  <c r="L367" i="26" s="1"/>
  <c r="A365" i="26"/>
  <c r="L365" i="26" s="1"/>
  <c r="A363" i="26"/>
  <c r="L363" i="26" s="1"/>
  <c r="A361" i="26"/>
  <c r="L361" i="26" s="1"/>
  <c r="A359" i="26"/>
  <c r="L359" i="26" s="1"/>
  <c r="A357" i="26"/>
  <c r="L357" i="26" s="1"/>
  <c r="A355" i="26"/>
  <c r="L355" i="26" s="1"/>
  <c r="A353" i="26"/>
  <c r="L353" i="26" s="1"/>
  <c r="A351" i="26"/>
  <c r="L351" i="26" s="1"/>
  <c r="A349" i="26"/>
  <c r="L349" i="26" s="1"/>
  <c r="A347" i="26"/>
  <c r="L347" i="26" s="1"/>
  <c r="A345" i="26"/>
  <c r="L345" i="26" s="1"/>
  <c r="A343" i="26"/>
  <c r="L343" i="26" s="1"/>
  <c r="A341" i="26"/>
  <c r="L341" i="26" s="1"/>
  <c r="A339" i="26"/>
  <c r="L339" i="26" s="1"/>
  <c r="A337" i="26"/>
  <c r="L337" i="26" s="1"/>
  <c r="A335" i="26"/>
  <c r="L335" i="26" s="1"/>
  <c r="A333" i="26"/>
  <c r="L333" i="26" s="1"/>
  <c r="A331" i="26"/>
  <c r="L331" i="26" s="1"/>
  <c r="A329" i="26"/>
  <c r="L329" i="26" s="1"/>
  <c r="A327" i="26"/>
  <c r="L327" i="26" s="1"/>
  <c r="A325" i="26"/>
  <c r="L325" i="26" s="1"/>
  <c r="A323" i="26"/>
  <c r="L323" i="26" s="1"/>
  <c r="A321" i="26"/>
  <c r="L321" i="26" s="1"/>
  <c r="A319" i="26"/>
  <c r="L319" i="26" s="1"/>
  <c r="A317" i="26"/>
  <c r="L317" i="26" s="1"/>
  <c r="A315" i="26"/>
  <c r="L315" i="26" s="1"/>
  <c r="A313" i="26"/>
  <c r="L313" i="26" s="1"/>
  <c r="A311" i="26"/>
  <c r="L311" i="26" s="1"/>
  <c r="A309" i="26"/>
  <c r="L309" i="26" s="1"/>
  <c r="A307" i="26"/>
  <c r="L307" i="26" s="1"/>
  <c r="A305" i="26"/>
  <c r="L305" i="26" s="1"/>
  <c r="A303" i="26"/>
  <c r="L303" i="26" s="1"/>
  <c r="A301" i="26"/>
  <c r="L301" i="26" s="1"/>
  <c r="A299" i="26"/>
  <c r="L299" i="26" s="1"/>
  <c r="A297" i="26"/>
  <c r="L297" i="26" s="1"/>
  <c r="A295" i="26"/>
  <c r="L295" i="26" s="1"/>
  <c r="A293" i="26"/>
  <c r="L293" i="26" s="1"/>
  <c r="A291" i="26"/>
  <c r="L291" i="26" s="1"/>
  <c r="A289" i="26"/>
  <c r="L289" i="26" s="1"/>
  <c r="A287" i="26"/>
  <c r="L287" i="26" s="1"/>
  <c r="A285" i="26"/>
  <c r="L285" i="26" s="1"/>
  <c r="A283" i="26"/>
  <c r="L283" i="26" s="1"/>
  <c r="A281" i="26"/>
  <c r="L281" i="26" s="1"/>
  <c r="A279" i="26"/>
  <c r="L279" i="26" s="1"/>
  <c r="A277" i="26"/>
  <c r="L277" i="26" s="1"/>
  <c r="A275" i="26"/>
  <c r="L275" i="26" s="1"/>
  <c r="A273" i="26"/>
  <c r="L273" i="26" s="1"/>
  <c r="A271" i="26"/>
  <c r="L271" i="26" s="1"/>
  <c r="A269" i="26"/>
  <c r="L269" i="26" s="1"/>
  <c r="A267" i="26"/>
  <c r="L267" i="26" s="1"/>
  <c r="A265" i="26"/>
  <c r="L265" i="26" s="1"/>
  <c r="A263" i="26"/>
  <c r="L263" i="26" s="1"/>
  <c r="A261" i="26"/>
  <c r="L261" i="26" s="1"/>
  <c r="A259" i="26"/>
  <c r="L259" i="26" s="1"/>
  <c r="A257" i="26"/>
  <c r="L257" i="26" s="1"/>
  <c r="A255" i="26"/>
  <c r="L255" i="26" s="1"/>
  <c r="A253" i="26"/>
  <c r="L253" i="26" s="1"/>
  <c r="A251" i="26"/>
  <c r="L251" i="26" s="1"/>
  <c r="A249" i="26"/>
  <c r="L249" i="26" s="1"/>
  <c r="A247" i="26"/>
  <c r="L247" i="26" s="1"/>
  <c r="A245" i="26"/>
  <c r="L245" i="26" s="1"/>
  <c r="A243" i="26"/>
  <c r="L243" i="26" s="1"/>
  <c r="A241" i="26"/>
  <c r="L241" i="26" s="1"/>
  <c r="A239" i="26"/>
  <c r="L239" i="26" s="1"/>
  <c r="A237" i="26"/>
  <c r="L237" i="26" s="1"/>
  <c r="A235" i="26"/>
  <c r="L235" i="26" s="1"/>
  <c r="A233" i="26"/>
  <c r="L233" i="26" s="1"/>
  <c r="A231" i="26"/>
  <c r="L231" i="26" s="1"/>
  <c r="A229" i="26"/>
  <c r="L229" i="26" s="1"/>
  <c r="A227" i="26"/>
  <c r="L227" i="26" s="1"/>
  <c r="A225" i="26"/>
  <c r="L225" i="26" s="1"/>
  <c r="A223" i="26"/>
  <c r="L223" i="26" s="1"/>
  <c r="A221" i="26"/>
  <c r="L221" i="26" s="1"/>
  <c r="A219" i="26"/>
  <c r="L219" i="26" s="1"/>
  <c r="A217" i="26"/>
  <c r="L217" i="26" s="1"/>
  <c r="A215" i="26"/>
  <c r="L215" i="26" s="1"/>
  <c r="A213" i="26"/>
  <c r="L213" i="26" s="1"/>
  <c r="A211" i="26"/>
  <c r="L211" i="26" s="1"/>
  <c r="A209" i="26"/>
  <c r="L209" i="26" s="1"/>
  <c r="A207" i="26"/>
  <c r="L207" i="26" s="1"/>
  <c r="A205" i="26"/>
  <c r="L205" i="26" s="1"/>
  <c r="A203" i="26"/>
  <c r="L203" i="26" s="1"/>
  <c r="A201" i="26"/>
  <c r="L201" i="26" s="1"/>
  <c r="A199" i="26"/>
  <c r="L199" i="26" s="1"/>
  <c r="A197" i="26"/>
  <c r="L197" i="26" s="1"/>
  <c r="A195" i="26"/>
  <c r="L195" i="26" s="1"/>
  <c r="A193" i="26"/>
  <c r="L193" i="26" s="1"/>
  <c r="A191" i="26"/>
  <c r="L191" i="26" s="1"/>
  <c r="A189" i="26"/>
  <c r="L189" i="26" s="1"/>
  <c r="A187" i="26"/>
  <c r="L187" i="26" s="1"/>
  <c r="A185" i="26"/>
  <c r="L185" i="26" s="1"/>
  <c r="A183" i="26"/>
  <c r="L183" i="26" s="1"/>
  <c r="A181" i="26"/>
  <c r="L181" i="26" s="1"/>
  <c r="A179" i="26"/>
  <c r="L179" i="26" s="1"/>
  <c r="A177" i="26"/>
  <c r="L177" i="26" s="1"/>
  <c r="A175" i="26"/>
  <c r="L175" i="26" s="1"/>
  <c r="A173" i="26"/>
  <c r="L173" i="26" s="1"/>
  <c r="A171" i="26"/>
  <c r="L171" i="26" s="1"/>
  <c r="A169" i="26"/>
  <c r="L169" i="26" s="1"/>
  <c r="A167" i="26"/>
  <c r="L167" i="26" s="1"/>
  <c r="A165" i="26"/>
  <c r="L165" i="26" s="1"/>
  <c r="A163" i="26"/>
  <c r="L163" i="26" s="1"/>
  <c r="A161" i="26"/>
  <c r="L161" i="26" s="1"/>
  <c r="A159" i="26"/>
  <c r="L159" i="26" s="1"/>
  <c r="A157" i="26"/>
  <c r="L157" i="26" s="1"/>
  <c r="A155" i="26"/>
  <c r="L155" i="26" s="1"/>
  <c r="A153" i="26"/>
  <c r="L153" i="26" s="1"/>
  <c r="A151" i="26"/>
  <c r="L151" i="26" s="1"/>
  <c r="A149" i="26"/>
  <c r="L149" i="26" s="1"/>
  <c r="A147" i="26"/>
  <c r="L147" i="26" s="1"/>
  <c r="A145" i="26"/>
  <c r="L145" i="26" s="1"/>
  <c r="A143" i="26"/>
  <c r="L143" i="26" s="1"/>
  <c r="A141" i="26"/>
  <c r="L141" i="26" s="1"/>
  <c r="A139" i="26"/>
  <c r="L139" i="26" s="1"/>
  <c r="A137" i="26"/>
  <c r="L137" i="26" s="1"/>
  <c r="A135" i="26"/>
  <c r="L135" i="26" s="1"/>
  <c r="A133" i="26"/>
  <c r="L133" i="26" s="1"/>
  <c r="A131" i="26"/>
  <c r="L131" i="26" s="1"/>
  <c r="A129" i="26"/>
  <c r="L129" i="26" s="1"/>
  <c r="A127" i="26"/>
  <c r="L127" i="26" s="1"/>
  <c r="A125" i="26"/>
  <c r="L125" i="26" s="1"/>
  <c r="A123" i="26"/>
  <c r="L123" i="26" s="1"/>
  <c r="A121" i="26"/>
  <c r="L121" i="26" s="1"/>
  <c r="A119" i="26"/>
  <c r="L119" i="26" s="1"/>
  <c r="A117" i="26"/>
  <c r="L117" i="26" s="1"/>
  <c r="A115" i="26"/>
  <c r="L115" i="26" s="1"/>
  <c r="A113" i="26"/>
  <c r="L113" i="26" s="1"/>
  <c r="A111" i="26"/>
  <c r="L111" i="26" s="1"/>
  <c r="A109" i="26"/>
  <c r="L109" i="26" s="1"/>
  <c r="A107" i="26"/>
  <c r="L107" i="26" s="1"/>
  <c r="A105" i="26"/>
  <c r="L105" i="26" s="1"/>
  <c r="A103" i="26"/>
  <c r="L103" i="26" s="1"/>
  <c r="A101" i="26"/>
  <c r="L101" i="26" s="1"/>
  <c r="A99" i="26"/>
  <c r="L99" i="26" s="1"/>
  <c r="A97" i="26"/>
  <c r="L97" i="26" s="1"/>
  <c r="A95" i="26"/>
  <c r="L95" i="26" s="1"/>
  <c r="A93" i="26"/>
  <c r="L93" i="26" s="1"/>
  <c r="A91" i="26"/>
  <c r="L91" i="26" s="1"/>
  <c r="A89" i="26"/>
  <c r="L89" i="26" s="1"/>
  <c r="A87" i="26"/>
  <c r="L87" i="26" s="1"/>
  <c r="A85" i="26"/>
  <c r="L85" i="26" s="1"/>
  <c r="A83" i="26"/>
  <c r="L83" i="26" s="1"/>
  <c r="A81" i="26"/>
  <c r="L81" i="26" s="1"/>
  <c r="A79" i="26"/>
  <c r="L79" i="26" s="1"/>
  <c r="A77" i="26"/>
  <c r="L77" i="26" s="1"/>
  <c r="A75" i="26"/>
  <c r="L75" i="26" s="1"/>
  <c r="A73" i="26"/>
  <c r="L73" i="26" s="1"/>
  <c r="A71" i="26"/>
  <c r="L71" i="26" s="1"/>
  <c r="A69" i="26"/>
  <c r="L69" i="26" s="1"/>
  <c r="A67" i="26"/>
  <c r="L67" i="26" s="1"/>
  <c r="A65" i="26"/>
  <c r="L65" i="26" s="1"/>
  <c r="A63" i="26"/>
  <c r="L63" i="26" s="1"/>
  <c r="A61" i="26"/>
  <c r="L61" i="26" s="1"/>
  <c r="A59" i="26"/>
  <c r="L59" i="26" s="1"/>
  <c r="A57" i="26"/>
  <c r="L57" i="26" s="1"/>
  <c r="A55" i="26"/>
  <c r="L55" i="26" s="1"/>
  <c r="A53" i="26"/>
  <c r="L53" i="26" s="1"/>
  <c r="A51" i="26"/>
  <c r="L51" i="26" s="1"/>
  <c r="A49" i="26"/>
  <c r="L49" i="26" s="1"/>
  <c r="A47" i="26"/>
  <c r="L47" i="26" s="1"/>
  <c r="A45" i="26"/>
  <c r="L45" i="26" s="1"/>
  <c r="A43" i="26"/>
  <c r="L43" i="26" s="1"/>
  <c r="A41" i="26"/>
  <c r="L41" i="26" s="1"/>
  <c r="A39" i="26"/>
  <c r="L39" i="26" s="1"/>
  <c r="A37" i="26"/>
  <c r="L37" i="26" s="1"/>
  <c r="A35" i="26"/>
  <c r="L35" i="26" s="1"/>
  <c r="A33" i="26"/>
  <c r="L33" i="26" s="1"/>
  <c r="A31" i="26"/>
  <c r="L31" i="26" s="1"/>
  <c r="A29" i="26"/>
  <c r="L29" i="26" s="1"/>
  <c r="A27" i="26"/>
  <c r="L27" i="26" s="1"/>
  <c r="A25" i="26"/>
  <c r="L25" i="26" s="1"/>
  <c r="A23" i="26"/>
  <c r="L23" i="26" s="1"/>
  <c r="A21" i="26"/>
  <c r="L21" i="26" s="1"/>
  <c r="A19" i="26"/>
  <c r="L19" i="26" s="1"/>
  <c r="A17" i="26"/>
  <c r="L17" i="26" s="1"/>
  <c r="A15" i="26"/>
  <c r="L15" i="26" s="1"/>
  <c r="A13" i="26"/>
  <c r="L13" i="26" s="1"/>
  <c r="A11" i="26"/>
  <c r="L11" i="26" s="1"/>
  <c r="A9" i="26"/>
  <c r="L9" i="26" s="1"/>
  <c r="A7" i="26"/>
  <c r="L7" i="26" s="1"/>
  <c r="A5" i="26"/>
  <c r="L5" i="26" s="1"/>
  <c r="A3" i="26"/>
  <c r="L3" i="26" s="1"/>
  <c r="A13" i="25"/>
  <c r="H13" i="25" s="1"/>
  <c r="A11" i="25"/>
  <c r="H11" i="25" s="1"/>
  <c r="A9" i="25"/>
  <c r="H9" i="25" s="1"/>
  <c r="A7" i="25"/>
  <c r="H7" i="25" s="1"/>
  <c r="A5" i="25"/>
  <c r="H5" i="25" s="1"/>
  <c r="A3" i="25"/>
  <c r="H3" i="25" s="1"/>
  <c r="A13" i="24"/>
  <c r="I13" i="24" s="1"/>
  <c r="A11" i="24"/>
  <c r="I11" i="24" s="1"/>
  <c r="A9" i="24"/>
  <c r="I9" i="24" s="1"/>
  <c r="A7" i="24"/>
  <c r="I7" i="24" s="1"/>
  <c r="A5" i="24"/>
  <c r="I5" i="24" s="1"/>
  <c r="A3" i="24"/>
  <c r="I3" i="24" s="1"/>
  <c r="A858" i="26"/>
  <c r="L858" i="26" s="1"/>
  <c r="A856" i="26"/>
  <c r="L856" i="26" s="1"/>
  <c r="A854" i="26"/>
  <c r="L854" i="26" s="1"/>
  <c r="A852" i="26"/>
  <c r="L852" i="26" s="1"/>
  <c r="A850" i="26"/>
  <c r="L850" i="26" s="1"/>
  <c r="A848" i="26"/>
  <c r="L848" i="26" s="1"/>
  <c r="A846" i="26"/>
  <c r="L846" i="26" s="1"/>
  <c r="A844" i="26"/>
  <c r="L844" i="26" s="1"/>
  <c r="A842" i="26"/>
  <c r="L842" i="26" s="1"/>
  <c r="A840" i="26"/>
  <c r="L840" i="26" s="1"/>
  <c r="A838" i="26"/>
  <c r="L838" i="26" s="1"/>
  <c r="A836" i="26"/>
  <c r="L836" i="26" s="1"/>
  <c r="A834" i="26"/>
  <c r="L834" i="26" s="1"/>
  <c r="A832" i="26"/>
  <c r="L832" i="26" s="1"/>
  <c r="A830" i="26"/>
  <c r="L830" i="26" s="1"/>
  <c r="A828" i="26"/>
  <c r="L828" i="26" s="1"/>
  <c r="A826" i="26"/>
  <c r="L826" i="26" s="1"/>
  <c r="A824" i="26"/>
  <c r="L824" i="26" s="1"/>
  <c r="A822" i="26"/>
  <c r="L822" i="26" s="1"/>
  <c r="A820" i="26"/>
  <c r="L820" i="26" s="1"/>
  <c r="A818" i="26"/>
  <c r="L818" i="26" s="1"/>
  <c r="A816" i="26"/>
  <c r="L816" i="26" s="1"/>
  <c r="A814" i="26"/>
  <c r="L814" i="26" s="1"/>
  <c r="A812" i="26"/>
  <c r="L812" i="26" s="1"/>
  <c r="A810" i="26"/>
  <c r="L810" i="26" s="1"/>
  <c r="A808" i="26"/>
  <c r="L808" i="26" s="1"/>
  <c r="A806" i="26"/>
  <c r="L806" i="26" s="1"/>
  <c r="A804" i="26"/>
  <c r="L804" i="26" s="1"/>
  <c r="A802" i="26"/>
  <c r="L802" i="26" s="1"/>
  <c r="A800" i="26"/>
  <c r="L800" i="26" s="1"/>
  <c r="A798" i="26"/>
  <c r="L798" i="26" s="1"/>
  <c r="A796" i="26"/>
  <c r="L796" i="26" s="1"/>
  <c r="A794" i="26"/>
  <c r="L794" i="26" s="1"/>
  <c r="A792" i="26"/>
  <c r="L792" i="26" s="1"/>
  <c r="A790" i="26"/>
  <c r="L790" i="26" s="1"/>
  <c r="A788" i="26"/>
  <c r="L788" i="26" s="1"/>
  <c r="A786" i="26"/>
  <c r="L786" i="26" s="1"/>
  <c r="A784" i="26"/>
  <c r="L784" i="26" s="1"/>
  <c r="A782" i="26"/>
  <c r="L782" i="26" s="1"/>
  <c r="A780" i="26"/>
  <c r="L780" i="26" s="1"/>
  <c r="A778" i="26"/>
  <c r="L778" i="26" s="1"/>
  <c r="A776" i="26"/>
  <c r="L776" i="26" s="1"/>
  <c r="A774" i="26"/>
  <c r="L774" i="26" s="1"/>
  <c r="A772" i="26"/>
  <c r="L772" i="26" s="1"/>
  <c r="A770" i="26"/>
  <c r="L770" i="26" s="1"/>
  <c r="A768" i="26"/>
  <c r="L768" i="26" s="1"/>
  <c r="A766" i="26"/>
  <c r="L766" i="26" s="1"/>
  <c r="A764" i="26"/>
  <c r="L764" i="26" s="1"/>
  <c r="A762" i="26"/>
  <c r="L762" i="26" s="1"/>
  <c r="A760" i="26"/>
  <c r="L760" i="26" s="1"/>
  <c r="A758" i="26"/>
  <c r="L758" i="26" s="1"/>
  <c r="A756" i="26"/>
  <c r="L756" i="26" s="1"/>
  <c r="A754" i="26"/>
  <c r="L754" i="26" s="1"/>
  <c r="A752" i="26"/>
  <c r="L752" i="26" s="1"/>
  <c r="A750" i="26"/>
  <c r="L750" i="26" s="1"/>
  <c r="A748" i="26"/>
  <c r="L748" i="26" s="1"/>
  <c r="A746" i="26"/>
  <c r="L746" i="26" s="1"/>
  <c r="A744" i="26"/>
  <c r="L744" i="26" s="1"/>
  <c r="A742" i="26"/>
  <c r="L742" i="26" s="1"/>
  <c r="A740" i="26"/>
  <c r="L740" i="26" s="1"/>
  <c r="A738" i="26"/>
  <c r="L738" i="26" s="1"/>
  <c r="A736" i="26"/>
  <c r="L736" i="26" s="1"/>
  <c r="A734" i="26"/>
  <c r="L734" i="26" s="1"/>
  <c r="A732" i="26"/>
  <c r="L732" i="26" s="1"/>
  <c r="A730" i="26"/>
  <c r="L730" i="26" s="1"/>
  <c r="A728" i="26"/>
  <c r="L728" i="26" s="1"/>
  <c r="A726" i="26"/>
  <c r="L726" i="26" s="1"/>
  <c r="A724" i="26"/>
  <c r="L724" i="26" s="1"/>
  <c r="A722" i="26"/>
  <c r="L722" i="26" s="1"/>
  <c r="A720" i="26"/>
  <c r="L720" i="26" s="1"/>
  <c r="A718" i="26"/>
  <c r="L718" i="26" s="1"/>
  <c r="A716" i="26"/>
  <c r="L716" i="26" s="1"/>
  <c r="A714" i="26"/>
  <c r="L714" i="26" s="1"/>
  <c r="A712" i="26"/>
  <c r="L712" i="26" s="1"/>
  <c r="A710" i="26"/>
  <c r="L710" i="26" s="1"/>
  <c r="A708" i="26"/>
  <c r="L708" i="26" s="1"/>
  <c r="A706" i="26"/>
  <c r="L706" i="26" s="1"/>
  <c r="A704" i="26"/>
  <c r="L704" i="26" s="1"/>
  <c r="A702" i="26"/>
  <c r="L702" i="26" s="1"/>
  <c r="A700" i="26"/>
  <c r="L700" i="26" s="1"/>
  <c r="A698" i="26"/>
  <c r="L698" i="26" s="1"/>
  <c r="A696" i="26"/>
  <c r="L696" i="26" s="1"/>
  <c r="A694" i="26"/>
  <c r="L694" i="26" s="1"/>
  <c r="A692" i="26"/>
  <c r="L692" i="26" s="1"/>
  <c r="A690" i="26"/>
  <c r="L690" i="26" s="1"/>
  <c r="A688" i="26"/>
  <c r="L688" i="26" s="1"/>
  <c r="A686" i="26"/>
  <c r="L686" i="26" s="1"/>
  <c r="A684" i="26"/>
  <c r="L684" i="26" s="1"/>
  <c r="A682" i="26"/>
  <c r="L682" i="26" s="1"/>
  <c r="A680" i="26"/>
  <c r="L680" i="26" s="1"/>
  <c r="A678" i="26"/>
  <c r="L678" i="26" s="1"/>
  <c r="A676" i="26"/>
  <c r="L676" i="26" s="1"/>
  <c r="A674" i="26"/>
  <c r="L674" i="26" s="1"/>
  <c r="A672" i="26"/>
  <c r="L672" i="26" s="1"/>
  <c r="A670" i="26"/>
  <c r="L670" i="26" s="1"/>
  <c r="A668" i="26"/>
  <c r="L668" i="26" s="1"/>
  <c r="A666" i="26"/>
  <c r="L666" i="26" s="1"/>
  <c r="A664" i="26"/>
  <c r="L664" i="26" s="1"/>
  <c r="A662" i="26"/>
  <c r="L662" i="26" s="1"/>
  <c r="A660" i="26"/>
  <c r="L660" i="26" s="1"/>
  <c r="A658" i="26"/>
  <c r="L658" i="26" s="1"/>
  <c r="A656" i="26"/>
  <c r="L656" i="26" s="1"/>
  <c r="A654" i="26"/>
  <c r="L654" i="26" s="1"/>
  <c r="A652" i="26"/>
  <c r="L652" i="26" s="1"/>
  <c r="A650" i="26"/>
  <c r="L650" i="26" s="1"/>
  <c r="A648" i="26"/>
  <c r="L648" i="26" s="1"/>
  <c r="A646" i="26"/>
  <c r="L646" i="26" s="1"/>
  <c r="A644" i="26"/>
  <c r="L644" i="26" s="1"/>
  <c r="A642" i="26"/>
  <c r="L642" i="26" s="1"/>
  <c r="A640" i="26"/>
  <c r="L640" i="26" s="1"/>
  <c r="A638" i="26"/>
  <c r="L638" i="26" s="1"/>
  <c r="A636" i="26"/>
  <c r="L636" i="26" s="1"/>
  <c r="A634" i="26"/>
  <c r="L634" i="26" s="1"/>
  <c r="A632" i="26"/>
  <c r="L632" i="26" s="1"/>
  <c r="A630" i="26"/>
  <c r="L630" i="26" s="1"/>
  <c r="A628" i="26"/>
  <c r="L628" i="26" s="1"/>
  <c r="A626" i="26"/>
  <c r="L626" i="26" s="1"/>
  <c r="A624" i="26"/>
  <c r="L624" i="26" s="1"/>
  <c r="A622" i="26"/>
  <c r="L622" i="26" s="1"/>
  <c r="A620" i="26"/>
  <c r="L620" i="26" s="1"/>
  <c r="A618" i="26"/>
  <c r="L618" i="26" s="1"/>
  <c r="A616" i="26"/>
  <c r="L616" i="26" s="1"/>
  <c r="A614" i="26"/>
  <c r="L614" i="26" s="1"/>
  <c r="A612" i="26"/>
  <c r="L612" i="26" s="1"/>
  <c r="A610" i="26"/>
  <c r="L610" i="26" s="1"/>
  <c r="A608" i="26"/>
  <c r="L608" i="26" s="1"/>
  <c r="A606" i="26"/>
  <c r="L606" i="26" s="1"/>
  <c r="A604" i="26"/>
  <c r="L604" i="26" s="1"/>
  <c r="A602" i="26"/>
  <c r="L602" i="26" s="1"/>
  <c r="A600" i="26"/>
  <c r="L600" i="26" s="1"/>
  <c r="A598" i="26"/>
  <c r="L598" i="26" s="1"/>
  <c r="A596" i="26"/>
  <c r="L596" i="26" s="1"/>
  <c r="A594" i="26"/>
  <c r="L594" i="26" s="1"/>
  <c r="A592" i="26"/>
  <c r="L592" i="26" s="1"/>
  <c r="A590" i="26"/>
  <c r="L590" i="26" s="1"/>
  <c r="A588" i="26"/>
  <c r="L588" i="26" s="1"/>
  <c r="A586" i="26"/>
  <c r="L586" i="26" s="1"/>
  <c r="A584" i="26"/>
  <c r="L584" i="26" s="1"/>
  <c r="A582" i="26"/>
  <c r="L582" i="26" s="1"/>
  <c r="A580" i="26"/>
  <c r="L580" i="26" s="1"/>
  <c r="A578" i="26"/>
  <c r="L578" i="26" s="1"/>
  <c r="A576" i="26"/>
  <c r="L576" i="26" s="1"/>
  <c r="A574" i="26"/>
  <c r="L574" i="26" s="1"/>
  <c r="A572" i="26"/>
  <c r="L572" i="26" s="1"/>
  <c r="A570" i="26"/>
  <c r="L570" i="26" s="1"/>
  <c r="A568" i="26"/>
  <c r="L568" i="26" s="1"/>
  <c r="A566" i="26"/>
  <c r="L566" i="26" s="1"/>
  <c r="A564" i="26"/>
  <c r="L564" i="26" s="1"/>
  <c r="A562" i="26"/>
  <c r="L562" i="26" s="1"/>
  <c r="A560" i="26"/>
  <c r="L560" i="26" s="1"/>
  <c r="A558" i="26"/>
  <c r="L558" i="26" s="1"/>
  <c r="A556" i="26"/>
  <c r="L556" i="26" s="1"/>
  <c r="A554" i="26"/>
  <c r="L554" i="26" s="1"/>
  <c r="A552" i="26"/>
  <c r="L552" i="26" s="1"/>
  <c r="A550" i="26"/>
  <c r="L550" i="26" s="1"/>
  <c r="A548" i="26"/>
  <c r="L548" i="26" s="1"/>
  <c r="A546" i="26"/>
  <c r="L546" i="26" s="1"/>
  <c r="A544" i="26"/>
  <c r="L544" i="26" s="1"/>
  <c r="A542" i="26"/>
  <c r="L542" i="26" s="1"/>
  <c r="A540" i="26"/>
  <c r="L540" i="26" s="1"/>
  <c r="A538" i="26"/>
  <c r="L538" i="26" s="1"/>
  <c r="A536" i="26"/>
  <c r="L536" i="26" s="1"/>
  <c r="A534" i="26"/>
  <c r="L534" i="26" s="1"/>
  <c r="A532" i="26"/>
  <c r="L532" i="26" s="1"/>
  <c r="A530" i="26"/>
  <c r="L530" i="26" s="1"/>
  <c r="A528" i="26"/>
  <c r="L528" i="26" s="1"/>
  <c r="A526" i="26"/>
  <c r="L526" i="26" s="1"/>
  <c r="A524" i="26"/>
  <c r="L524" i="26" s="1"/>
  <c r="A522" i="26"/>
  <c r="L522" i="26" s="1"/>
  <c r="A520" i="26"/>
  <c r="L520" i="26" s="1"/>
  <c r="A518" i="26"/>
  <c r="L518" i="26" s="1"/>
  <c r="A516" i="26"/>
  <c r="L516" i="26" s="1"/>
  <c r="A514" i="26"/>
  <c r="L514" i="26" s="1"/>
  <c r="A512" i="26"/>
  <c r="L512" i="26" s="1"/>
  <c r="A510" i="26"/>
  <c r="L510" i="26" s="1"/>
  <c r="A508" i="26"/>
  <c r="L508" i="26" s="1"/>
  <c r="A506" i="26"/>
  <c r="L506" i="26" s="1"/>
  <c r="A504" i="26"/>
  <c r="L504" i="26" s="1"/>
  <c r="A502" i="26"/>
  <c r="L502" i="26" s="1"/>
  <c r="A500" i="26"/>
  <c r="L500" i="26" s="1"/>
  <c r="A498" i="26"/>
  <c r="L498" i="26" s="1"/>
  <c r="A496" i="26"/>
  <c r="L496" i="26" s="1"/>
  <c r="A494" i="26"/>
  <c r="L494" i="26" s="1"/>
  <c r="A492" i="26"/>
  <c r="L492" i="26" s="1"/>
  <c r="A490" i="26"/>
  <c r="L490" i="26" s="1"/>
  <c r="A488" i="26"/>
  <c r="L488" i="26" s="1"/>
  <c r="A486" i="26"/>
  <c r="L486" i="26" s="1"/>
  <c r="A484" i="26"/>
  <c r="L484" i="26" s="1"/>
  <c r="A482" i="26"/>
  <c r="L482" i="26" s="1"/>
  <c r="A480" i="26"/>
  <c r="L480" i="26" s="1"/>
  <c r="A478" i="26"/>
  <c r="L478" i="26" s="1"/>
  <c r="A476" i="26"/>
  <c r="L476" i="26" s="1"/>
  <c r="A474" i="26"/>
  <c r="L474" i="26" s="1"/>
  <c r="A472" i="26"/>
  <c r="L472" i="26" s="1"/>
  <c r="A470" i="26"/>
  <c r="L470" i="26" s="1"/>
  <c r="A468" i="26"/>
  <c r="L468" i="26" s="1"/>
  <c r="A466" i="26"/>
  <c r="L466" i="26" s="1"/>
  <c r="A464" i="26"/>
  <c r="L464" i="26" s="1"/>
  <c r="A462" i="26"/>
  <c r="L462" i="26" s="1"/>
  <c r="A460" i="26"/>
  <c r="L460" i="26" s="1"/>
  <c r="A458" i="26"/>
  <c r="L458" i="26" s="1"/>
  <c r="A456" i="26"/>
  <c r="L456" i="26" s="1"/>
  <c r="A454" i="26"/>
  <c r="L454" i="26" s="1"/>
  <c r="A452" i="26"/>
  <c r="L452" i="26" s="1"/>
  <c r="A450" i="26"/>
  <c r="L450" i="26" s="1"/>
  <c r="A448" i="26"/>
  <c r="L448" i="26" s="1"/>
  <c r="A446" i="26"/>
  <c r="L446" i="26" s="1"/>
  <c r="A444" i="26"/>
  <c r="L444" i="26" s="1"/>
  <c r="A442" i="26"/>
  <c r="L442" i="26" s="1"/>
  <c r="A440" i="26"/>
  <c r="L440" i="26" s="1"/>
  <c r="A438" i="26"/>
  <c r="L438" i="26" s="1"/>
  <c r="A436" i="26"/>
  <c r="L436" i="26" s="1"/>
  <c r="A434" i="26"/>
  <c r="L434" i="26" s="1"/>
  <c r="A432" i="26"/>
  <c r="L432" i="26" s="1"/>
  <c r="A430" i="26"/>
  <c r="L430" i="26" s="1"/>
  <c r="A428" i="26"/>
  <c r="L428" i="26" s="1"/>
  <c r="A426" i="26"/>
  <c r="L426" i="26" s="1"/>
  <c r="A424" i="26"/>
  <c r="L424" i="26" s="1"/>
  <c r="A422" i="26"/>
  <c r="L422" i="26" s="1"/>
  <c r="A420" i="26"/>
  <c r="L420" i="26" s="1"/>
  <c r="A418" i="26"/>
  <c r="L418" i="26" s="1"/>
  <c r="A416" i="26"/>
  <c r="L416" i="26" s="1"/>
  <c r="A414" i="26"/>
  <c r="L414" i="26" s="1"/>
  <c r="A412" i="26"/>
  <c r="L412" i="26" s="1"/>
  <c r="A410" i="26"/>
  <c r="L410" i="26" s="1"/>
  <c r="A408" i="26"/>
  <c r="L408" i="26" s="1"/>
  <c r="A406" i="26"/>
  <c r="L406" i="26" s="1"/>
  <c r="A404" i="26"/>
  <c r="L404" i="26" s="1"/>
  <c r="A402" i="26"/>
  <c r="L402" i="26" s="1"/>
  <c r="A400" i="26"/>
  <c r="L400" i="26" s="1"/>
  <c r="A398" i="26"/>
  <c r="L398" i="26" s="1"/>
  <c r="A396" i="26"/>
  <c r="L396" i="26" s="1"/>
  <c r="A394" i="26"/>
  <c r="L394" i="26" s="1"/>
  <c r="A392" i="26"/>
  <c r="L392" i="26" s="1"/>
  <c r="A390" i="26"/>
  <c r="L390" i="26" s="1"/>
  <c r="A388" i="26"/>
  <c r="L388" i="26" s="1"/>
  <c r="A386" i="26"/>
  <c r="L386" i="26" s="1"/>
  <c r="A384" i="26"/>
  <c r="L384" i="26" s="1"/>
  <c r="A382" i="26"/>
  <c r="L382" i="26" s="1"/>
  <c r="A380" i="26"/>
  <c r="L380" i="26" s="1"/>
  <c r="A378" i="26"/>
  <c r="L378" i="26" s="1"/>
  <c r="A376" i="26"/>
  <c r="L376" i="26" s="1"/>
  <c r="A374" i="26"/>
  <c r="L374" i="26" s="1"/>
  <c r="A372" i="26"/>
  <c r="L372" i="26" s="1"/>
  <c r="A370" i="26"/>
  <c r="L370" i="26" s="1"/>
  <c r="A368" i="26"/>
  <c r="L368" i="26" s="1"/>
  <c r="A366" i="26"/>
  <c r="L366" i="26" s="1"/>
  <c r="A364" i="26"/>
  <c r="L364" i="26" s="1"/>
  <c r="A362" i="26"/>
  <c r="L362" i="26" s="1"/>
  <c r="A360" i="26"/>
  <c r="L360" i="26" s="1"/>
  <c r="A358" i="26"/>
  <c r="L358" i="26" s="1"/>
  <c r="A356" i="26"/>
  <c r="L356" i="26" s="1"/>
  <c r="A354" i="26"/>
  <c r="L354" i="26" s="1"/>
  <c r="A352" i="26"/>
  <c r="L352" i="26" s="1"/>
  <c r="A350" i="26"/>
  <c r="L350" i="26" s="1"/>
  <c r="A348" i="26"/>
  <c r="L348" i="26" s="1"/>
  <c r="A346" i="26"/>
  <c r="L346" i="26" s="1"/>
  <c r="A344" i="26"/>
  <c r="L344" i="26" s="1"/>
  <c r="A342" i="26"/>
  <c r="L342" i="26" s="1"/>
  <c r="A340" i="26"/>
  <c r="L340" i="26" s="1"/>
  <c r="A338" i="26"/>
  <c r="L338" i="26" s="1"/>
  <c r="A336" i="26"/>
  <c r="L336" i="26" s="1"/>
  <c r="A334" i="26"/>
  <c r="L334" i="26" s="1"/>
  <c r="A332" i="26"/>
  <c r="L332" i="26" s="1"/>
  <c r="A330" i="26"/>
  <c r="L330" i="26" s="1"/>
  <c r="A328" i="26"/>
  <c r="L328" i="26" s="1"/>
  <c r="A326" i="26"/>
  <c r="L326" i="26" s="1"/>
  <c r="A324" i="26"/>
  <c r="L324" i="26" s="1"/>
  <c r="A322" i="26"/>
  <c r="L322" i="26" s="1"/>
  <c r="A320" i="26"/>
  <c r="L320" i="26" s="1"/>
  <c r="A318" i="26"/>
  <c r="L318" i="26" s="1"/>
  <c r="A316" i="26"/>
  <c r="L316" i="26" s="1"/>
  <c r="A314" i="26"/>
  <c r="L314" i="26" s="1"/>
  <c r="A312" i="26"/>
  <c r="L312" i="26" s="1"/>
  <c r="A310" i="26"/>
  <c r="L310" i="26" s="1"/>
  <c r="A308" i="26"/>
  <c r="L308" i="26" s="1"/>
  <c r="A306" i="26"/>
  <c r="L306" i="26" s="1"/>
  <c r="A304" i="26"/>
  <c r="L304" i="26" s="1"/>
  <c r="A302" i="26"/>
  <c r="L302" i="26" s="1"/>
  <c r="A300" i="26"/>
  <c r="L300" i="26" s="1"/>
  <c r="A298" i="26"/>
  <c r="L298" i="26" s="1"/>
  <c r="A296" i="26"/>
  <c r="L296" i="26" s="1"/>
  <c r="A294" i="26"/>
  <c r="L294" i="26" s="1"/>
  <c r="A292" i="26"/>
  <c r="L292" i="26" s="1"/>
  <c r="A290" i="26"/>
  <c r="L290" i="26" s="1"/>
  <c r="A288" i="26"/>
  <c r="L288" i="26" s="1"/>
  <c r="A286" i="26"/>
  <c r="L286" i="26" s="1"/>
  <c r="A284" i="26"/>
  <c r="L284" i="26" s="1"/>
  <c r="A282" i="26"/>
  <c r="L282" i="26" s="1"/>
  <c r="A280" i="26"/>
  <c r="L280" i="26" s="1"/>
  <c r="A278" i="26"/>
  <c r="L278" i="26" s="1"/>
  <c r="A276" i="26"/>
  <c r="L276" i="26" s="1"/>
  <c r="A274" i="26"/>
  <c r="L274" i="26" s="1"/>
  <c r="A272" i="26"/>
  <c r="L272" i="26" s="1"/>
  <c r="A270" i="26"/>
  <c r="L270" i="26" s="1"/>
  <c r="A268" i="26"/>
  <c r="L268" i="26" s="1"/>
  <c r="A266" i="26"/>
  <c r="L266" i="26" s="1"/>
  <c r="A264" i="26"/>
  <c r="L264" i="26" s="1"/>
  <c r="A262" i="26"/>
  <c r="L262" i="26" s="1"/>
  <c r="A260" i="26"/>
  <c r="L260" i="26" s="1"/>
  <c r="A258" i="26"/>
  <c r="L258" i="26" s="1"/>
  <c r="A256" i="26"/>
  <c r="L256" i="26" s="1"/>
  <c r="A254" i="26"/>
  <c r="L254" i="26" s="1"/>
  <c r="A252" i="26"/>
  <c r="L252" i="26" s="1"/>
  <c r="A250" i="26"/>
  <c r="L250" i="26" s="1"/>
  <c r="A248" i="26"/>
  <c r="L248" i="26" s="1"/>
  <c r="A246" i="26"/>
  <c r="L246" i="26" s="1"/>
  <c r="A244" i="26"/>
  <c r="L244" i="26" s="1"/>
  <c r="A242" i="26"/>
  <c r="L242" i="26" s="1"/>
  <c r="A240" i="26"/>
  <c r="L240" i="26" s="1"/>
  <c r="A238" i="26"/>
  <c r="L238" i="26" s="1"/>
  <c r="A236" i="26"/>
  <c r="L236" i="26" s="1"/>
  <c r="A234" i="26"/>
  <c r="L234" i="26" s="1"/>
  <c r="A232" i="26"/>
  <c r="L232" i="26" s="1"/>
  <c r="A230" i="26"/>
  <c r="L230" i="26" s="1"/>
  <c r="A228" i="26"/>
  <c r="L228" i="26" s="1"/>
  <c r="A226" i="26"/>
  <c r="L226" i="26" s="1"/>
  <c r="A224" i="26"/>
  <c r="L224" i="26" s="1"/>
  <c r="A222" i="26"/>
  <c r="L222" i="26" s="1"/>
  <c r="A220" i="26"/>
  <c r="L220" i="26" s="1"/>
  <c r="A218" i="26"/>
  <c r="L218" i="26" s="1"/>
  <c r="A216" i="26"/>
  <c r="L216" i="26" s="1"/>
  <c r="A214" i="26"/>
  <c r="L214" i="26" s="1"/>
  <c r="A212" i="26"/>
  <c r="L212" i="26" s="1"/>
  <c r="A210" i="26"/>
  <c r="L210" i="26" s="1"/>
  <c r="A208" i="26"/>
  <c r="L208" i="26" s="1"/>
  <c r="A206" i="26"/>
  <c r="L206" i="26" s="1"/>
  <c r="A204" i="26"/>
  <c r="L204" i="26" s="1"/>
  <c r="A202" i="26"/>
  <c r="L202" i="26" s="1"/>
  <c r="A200" i="26"/>
  <c r="L200" i="26" s="1"/>
  <c r="A198" i="26"/>
  <c r="L198" i="26" s="1"/>
  <c r="A196" i="26"/>
  <c r="L196" i="26" s="1"/>
  <c r="A194" i="26"/>
  <c r="L194" i="26" s="1"/>
  <c r="A192" i="26"/>
  <c r="L192" i="26" s="1"/>
  <c r="A190" i="26"/>
  <c r="L190" i="26" s="1"/>
  <c r="A188" i="26"/>
  <c r="L188" i="26" s="1"/>
  <c r="A186" i="26"/>
  <c r="L186" i="26" s="1"/>
  <c r="A184" i="26"/>
  <c r="L184" i="26" s="1"/>
  <c r="A182" i="26"/>
  <c r="L182" i="26" s="1"/>
  <c r="A180" i="26"/>
  <c r="L180" i="26" s="1"/>
  <c r="A178" i="26"/>
  <c r="L178" i="26" s="1"/>
  <c r="A176" i="26"/>
  <c r="L176" i="26" s="1"/>
  <c r="A174" i="26"/>
  <c r="L174" i="26" s="1"/>
  <c r="A172" i="26"/>
  <c r="L172" i="26" s="1"/>
  <c r="A170" i="26"/>
  <c r="L170" i="26" s="1"/>
  <c r="A168" i="26"/>
  <c r="L168" i="26" s="1"/>
  <c r="A166" i="26"/>
  <c r="L166" i="26" s="1"/>
  <c r="A164" i="26"/>
  <c r="L164" i="26" s="1"/>
  <c r="A162" i="26"/>
  <c r="L162" i="26" s="1"/>
  <c r="A160" i="26"/>
  <c r="L160" i="26" s="1"/>
  <c r="A158" i="26"/>
  <c r="L158" i="26" s="1"/>
  <c r="A156" i="26"/>
  <c r="L156" i="26" s="1"/>
  <c r="A154" i="26"/>
  <c r="L154" i="26" s="1"/>
  <c r="A152" i="26"/>
  <c r="L152" i="26" s="1"/>
  <c r="A150" i="26"/>
  <c r="L150" i="26" s="1"/>
  <c r="A148" i="26"/>
  <c r="L148" i="26" s="1"/>
  <c r="A146" i="26"/>
  <c r="L146" i="26" s="1"/>
  <c r="A144" i="26"/>
  <c r="L144" i="26" s="1"/>
  <c r="A142" i="26"/>
  <c r="L142" i="26" s="1"/>
  <c r="A140" i="26"/>
  <c r="L140" i="26" s="1"/>
  <c r="A138" i="26"/>
  <c r="L138" i="26" s="1"/>
  <c r="A136" i="26"/>
  <c r="L136" i="26" s="1"/>
  <c r="A134" i="26"/>
  <c r="L134" i="26" s="1"/>
  <c r="A132" i="26"/>
  <c r="L132" i="26" s="1"/>
  <c r="A130" i="26"/>
  <c r="L130" i="26" s="1"/>
  <c r="A128" i="26"/>
  <c r="L128" i="26" s="1"/>
  <c r="A126" i="26"/>
  <c r="L126" i="26" s="1"/>
  <c r="A124" i="26"/>
  <c r="L124" i="26" s="1"/>
  <c r="A122" i="26"/>
  <c r="L122" i="26" s="1"/>
  <c r="A120" i="26"/>
  <c r="L120" i="26" s="1"/>
  <c r="A118" i="26"/>
  <c r="L118" i="26" s="1"/>
  <c r="A116" i="26"/>
  <c r="L116" i="26" s="1"/>
  <c r="A114" i="26"/>
  <c r="L114" i="26" s="1"/>
  <c r="A112" i="26"/>
  <c r="L112" i="26" s="1"/>
  <c r="A110" i="26"/>
  <c r="L110" i="26" s="1"/>
  <c r="A108" i="26"/>
  <c r="L108" i="26" s="1"/>
  <c r="A106" i="26"/>
  <c r="L106" i="26" s="1"/>
  <c r="A104" i="26"/>
  <c r="L104" i="26" s="1"/>
  <c r="A102" i="26"/>
  <c r="L102" i="26" s="1"/>
  <c r="A100" i="26"/>
  <c r="L100" i="26" s="1"/>
  <c r="A98" i="26"/>
  <c r="L98" i="26" s="1"/>
  <c r="A96" i="26"/>
  <c r="L96" i="26" s="1"/>
  <c r="A94" i="26"/>
  <c r="L94" i="26" s="1"/>
  <c r="A92" i="26"/>
  <c r="L92" i="26" s="1"/>
  <c r="A90" i="26"/>
  <c r="L90" i="26" s="1"/>
  <c r="A88" i="26"/>
  <c r="L88" i="26" s="1"/>
  <c r="A86" i="26"/>
  <c r="L86" i="26" s="1"/>
  <c r="A84" i="26"/>
  <c r="L84" i="26" s="1"/>
  <c r="A82" i="26"/>
  <c r="L82" i="26" s="1"/>
  <c r="A80" i="26"/>
  <c r="L80" i="26" s="1"/>
  <c r="A78" i="26"/>
  <c r="L78" i="26" s="1"/>
  <c r="A76" i="26"/>
  <c r="L76" i="26" s="1"/>
  <c r="A74" i="26"/>
  <c r="L74" i="26" s="1"/>
  <c r="A72" i="26"/>
  <c r="L72" i="26" s="1"/>
  <c r="A70" i="26"/>
  <c r="L70" i="26" s="1"/>
  <c r="A68" i="26"/>
  <c r="L68" i="26" s="1"/>
  <c r="A66" i="26"/>
  <c r="L66" i="26" s="1"/>
  <c r="A64" i="26"/>
  <c r="L64" i="26" s="1"/>
  <c r="A62" i="26"/>
  <c r="L62" i="26" s="1"/>
  <c r="A60" i="26"/>
  <c r="L60" i="26" s="1"/>
  <c r="A58" i="26"/>
  <c r="L58" i="26" s="1"/>
  <c r="A56" i="26"/>
  <c r="L56" i="26" s="1"/>
  <c r="A54" i="26"/>
  <c r="L54" i="26" s="1"/>
  <c r="A52" i="26"/>
  <c r="L52" i="26" s="1"/>
  <c r="A50" i="26"/>
  <c r="L50" i="26" s="1"/>
  <c r="A48" i="26"/>
  <c r="L48" i="26" s="1"/>
  <c r="A46" i="26"/>
  <c r="L46" i="26" s="1"/>
  <c r="A44" i="26"/>
  <c r="L44" i="26" s="1"/>
  <c r="A42" i="26"/>
  <c r="L42" i="26" s="1"/>
  <c r="A40" i="26"/>
  <c r="L40" i="26" s="1"/>
  <c r="A38" i="26"/>
  <c r="L38" i="26" s="1"/>
  <c r="A36" i="26"/>
  <c r="L36" i="26" s="1"/>
  <c r="A34" i="26"/>
  <c r="L34" i="26" s="1"/>
  <c r="A32" i="26"/>
  <c r="L32" i="26" s="1"/>
  <c r="A30" i="26"/>
  <c r="L30" i="26" s="1"/>
  <c r="A28" i="26"/>
  <c r="L28" i="26" s="1"/>
  <c r="A26" i="26"/>
  <c r="L26" i="26" s="1"/>
  <c r="A24" i="26"/>
  <c r="L24" i="26" s="1"/>
  <c r="A22" i="26"/>
  <c r="L22" i="26" s="1"/>
  <c r="A20" i="26"/>
  <c r="L20" i="26" s="1"/>
  <c r="A18" i="26"/>
  <c r="L18" i="26" s="1"/>
  <c r="A16" i="26"/>
  <c r="L16" i="26" s="1"/>
  <c r="A14" i="26"/>
  <c r="L14" i="26" s="1"/>
  <c r="A12" i="26"/>
  <c r="L12" i="26" s="1"/>
  <c r="A10" i="26"/>
  <c r="L10" i="26" s="1"/>
  <c r="A8" i="26"/>
  <c r="L8" i="26" s="1"/>
  <c r="A6" i="26"/>
  <c r="L6" i="26" s="1"/>
  <c r="A4" i="26"/>
  <c r="L4" i="26" s="1"/>
  <c r="A2" i="26"/>
  <c r="L2" i="26" s="1"/>
  <c r="A12" i="25"/>
  <c r="H12" i="25" s="1"/>
  <c r="A10" i="25"/>
  <c r="H10" i="25" s="1"/>
  <c r="A8" i="25"/>
  <c r="H8" i="25" s="1"/>
  <c r="A6" i="25"/>
  <c r="H6" i="25" s="1"/>
  <c r="A4" i="25"/>
  <c r="H4" i="25" s="1"/>
  <c r="A2" i="25"/>
  <c r="H2" i="25" s="1"/>
  <c r="A12" i="24"/>
  <c r="I12" i="24" s="1"/>
  <c r="A10" i="24"/>
  <c r="I10" i="24" s="1"/>
  <c r="A8" i="24"/>
  <c r="I8" i="24" s="1"/>
  <c r="A6" i="24"/>
  <c r="I6" i="24" s="1"/>
  <c r="A4" i="24"/>
  <c r="I4" i="24" s="1"/>
  <c r="A2" i="24"/>
  <c r="I2" i="24" s="1"/>
  <c r="A16" i="6"/>
  <c r="D45" i="7"/>
  <c r="D121" i="9"/>
  <c r="H3" i="13"/>
  <c r="G15" i="13"/>
  <c r="G17" i="13"/>
  <c r="G19" i="13"/>
  <c r="G21" i="13"/>
  <c r="G23" i="13"/>
  <c r="G26" i="13"/>
  <c r="H27" i="13"/>
  <c r="H29" i="13"/>
  <c r="G32" i="13"/>
  <c r="G34" i="13"/>
  <c r="H35" i="13"/>
  <c r="H38" i="13"/>
  <c r="G40" i="13"/>
  <c r="H41" i="13"/>
  <c r="G46" i="13"/>
  <c r="H47" i="13"/>
  <c r="G52" i="13"/>
  <c r="H55" i="13"/>
  <c r="G57" i="13"/>
  <c r="H5" i="14"/>
  <c r="H10" i="14"/>
  <c r="B2" i="18"/>
  <c r="C12" i="20"/>
  <c r="C29" i="20"/>
  <c r="C46" i="20"/>
  <c r="D11" i="23"/>
</calcChain>
</file>

<file path=xl/sharedStrings.xml><?xml version="1.0" encoding="utf-8"?>
<sst xmlns="http://schemas.openxmlformats.org/spreadsheetml/2006/main" count="94309" uniqueCount="31203">
  <si>
    <t>Install Options</t>
  </si>
  <si>
    <t>Source Ent Acct #</t>
  </si>
  <si>
    <t>Source DRS #</t>
  </si>
  <si>
    <t>S. Code Table #</t>
  </si>
  <si>
    <t>S. Ref Typs Scpd #</t>
  </si>
  <si>
    <t>S. Reports #</t>
  </si>
  <si>
    <t>S. Conf Groups #</t>
  </si>
  <si>
    <t>S Users #</t>
  </si>
  <si>
    <t>DRS Command</t>
  </si>
  <si>
    <t>Alternate DRS Command</t>
  </si>
  <si>
    <t>Advances Charge Level Detail</t>
  </si>
  <si>
    <t>n/a</t>
  </si>
  <si>
    <t>Advances User Daily Limits</t>
  </si>
  <si>
    <t>Carrier Appointment</t>
  </si>
  <si>
    <t>CarApp</t>
  </si>
  <si>
    <t>Carrier Invoice 2nd Audit</t>
  </si>
  <si>
    <t>CarInv2Aud</t>
  </si>
  <si>
    <t>Carrier Self Bill</t>
  </si>
  <si>
    <t>CarSelBil</t>
  </si>
  <si>
    <t>Commission</t>
  </si>
  <si>
    <t>Com</t>
  </si>
  <si>
    <t>Credit Management</t>
  </si>
  <si>
    <t>CreMan</t>
  </si>
  <si>
    <t>Customer Pickup</t>
  </si>
  <si>
    <t>CusPic</t>
  </si>
  <si>
    <t>Customer Portal</t>
  </si>
  <si>
    <t>CusPor</t>
  </si>
  <si>
    <t>Customer Quotes</t>
  </si>
  <si>
    <t>CusQuo</t>
  </si>
  <si>
    <t>Customer Rates &amp; Invoicing</t>
  </si>
  <si>
    <t>CusRat</t>
  </si>
  <si>
    <t>Margin Calc</t>
  </si>
  <si>
    <t>MarCal</t>
  </si>
  <si>
    <t>Mojo (TMS Configs)</t>
  </si>
  <si>
    <t>Moj</t>
  </si>
  <si>
    <t>Purchase Order</t>
  </si>
  <si>
    <t>PurOrd</t>
  </si>
  <si>
    <t>RateFriend (Carrier Only)</t>
  </si>
  <si>
    <t>RatFri</t>
  </si>
  <si>
    <t>RateFriend (Customer and Carrier)</t>
  </si>
  <si>
    <t>Sandbox Sub Hierarchy</t>
  </si>
  <si>
    <t>Template Scheduler</t>
  </si>
  <si>
    <t>Taxes</t>
  </si>
  <si>
    <t>Tax</t>
  </si>
  <si>
    <t>Vendor Invoice</t>
  </si>
  <si>
    <t>VenInv</t>
  </si>
  <si>
    <t>Vendor Invoice 2nd Audit</t>
  </si>
  <si>
    <t>VenInv2Aud</t>
  </si>
  <si>
    <t>zIntegrations - Comdata Advances</t>
  </si>
  <si>
    <t>zIntegrations - Hubtran Document Management</t>
  </si>
  <si>
    <t>HubDocMan</t>
  </si>
  <si>
    <t>zIntegrations - Load Post - 3Sixty (w Truck Search)</t>
  </si>
  <si>
    <t>zIntegrations - Load Post - ITS (w Truck Search)</t>
  </si>
  <si>
    <t>zIntegrations - Quickbooks Desktop Canada</t>
  </si>
  <si>
    <t>zIntegrations - Quickbooks Desktop US</t>
  </si>
  <si>
    <t>zIntegrations - Quickbooks Online US</t>
  </si>
  <si>
    <t>QuiOnlUS</t>
  </si>
  <si>
    <t>Option 29</t>
  </si>
  <si>
    <t>Option 30</t>
  </si>
  <si>
    <t>Option 31</t>
  </si>
  <si>
    <t>Option 32</t>
  </si>
  <si>
    <t>Option 33</t>
  </si>
  <si>
    <t>Option 34</t>
  </si>
  <si>
    <t>Option 35</t>
  </si>
  <si>
    <t>Option 36</t>
  </si>
  <si>
    <t>Option 37</t>
  </si>
  <si>
    <t>Option 38</t>
  </si>
  <si>
    <t>Option 39</t>
  </si>
  <si>
    <t>Option 40</t>
  </si>
  <si>
    <t>Option 41</t>
  </si>
  <si>
    <t>Option 42</t>
  </si>
  <si>
    <t>Option 43</t>
  </si>
  <si>
    <t>Option 44</t>
  </si>
  <si>
    <t>Option 45</t>
  </si>
  <si>
    <t>Option 46</t>
  </si>
  <si>
    <t>Option 47</t>
  </si>
  <si>
    <t>Option 48</t>
  </si>
  <si>
    <t>Option 49</t>
  </si>
  <si>
    <t xml:space="preserve"> </t>
  </si>
  <si>
    <t>Option 50</t>
  </si>
  <si>
    <t>Install Data Collection</t>
  </si>
  <si>
    <t>Instructions for completing the Install Data Collection</t>
  </si>
  <si>
    <t>Source Server Credentials</t>
  </si>
  <si>
    <t>Your username</t>
  </si>
  <si>
    <t>InstallUser</t>
  </si>
  <si>
    <t>Enter your username for the source server "genesis" here</t>
  </si>
  <si>
    <t>Your password</t>
  </si>
  <si>
    <t>B00stInst@11</t>
  </si>
  <si>
    <t>Enter your password for the source server "genesis" here</t>
  </si>
  <si>
    <t>New Install Information</t>
  </si>
  <si>
    <t>Install Server dns</t>
  </si>
  <si>
    <t>baseinstalls</t>
  </si>
  <si>
    <t>Enter the dns for the server we are installing to.  On the Boost Install Request Form submitted, this should be the answer provided for the "Server Requested" question. This can be found in the DNS column of the "Customer List" on the wiki (only include the dns as shown in the Customers List, DO NOT include the ".mercurygate.net" in this entry).</t>
  </si>
  <si>
    <t>Customer Install Name</t>
  </si>
  <si>
    <t>Enter the Customer Name we are doing the install for (On the Boost Install Request Form submitted, this should be the answer provided for the "Install Name" question. It may not be the same as the customer name.)</t>
  </si>
  <si>
    <t>MG Customer Top Cust Acct Number</t>
  </si>
  <si>
    <t>Enter an abbreviated version of the Customer name in B13 to use for the top enterprise account number.  Common practice is to use first 3 characters of each word in the name with no spaces.</t>
  </si>
  <si>
    <t>Customer Integration ID</t>
  </si>
  <si>
    <t>Demo</t>
  </si>
  <si>
    <t xml:space="preserve">Enter the Customer Integration ID as found on the "Customer List" on the wiki.  If the Customer is an existing customer, and does not have an IntegrationID, or is an internal install use the following:
 - Demotest if the install is on the test server.
 - Demo for all other installs. </t>
  </si>
  <si>
    <t>Parent Enterprise Name</t>
  </si>
  <si>
    <t>Prospera 2019 November</t>
  </si>
  <si>
    <t>Enter the name of the Parent Enterprise underneath which this install will occur. On the Boost Install Request Form submitted, this should be the answer provided for the "Parent Enterprise Name" question. See notes in cell A14-A15 for more information.</t>
  </si>
  <si>
    <t>Parent Enterprise Cust Acct Number</t>
  </si>
  <si>
    <t>Pro19Nov</t>
  </si>
  <si>
    <t>Enter the Customer Acct Number of the Parent Enterprise underneath which this install will occur.  On the Boost Install Request Form submitted, this should be the answer provided for the "Parent EnterpriseCustAcctNumber" question. See notes in cell A16 for more information.</t>
  </si>
  <si>
    <t xml:space="preserve">For a new customer project install, the parent enterprise would be “MercuryGate” enterprise on a shared server.  On a dedicated server, there could be a MG Administrative layer that exists underneath MercuryGate and this should be the parent enterprise.  </t>
  </si>
  <si>
    <t>For existing customers who are receiving a free install or initiating a transformation, the Boost Install Request Form will tell you where this ezVision install should be placed and therefore what the parent enterprise should be.</t>
  </si>
  <si>
    <t>To find the Customer Account Number for the parent enterprise, go to Admin &gt; Hierarchy and click the link on the parent enterprise name to navigate to that enterprise.  Then, go to Admin &gt; Current Company &gt; Details.  On this page, you will find that enterprise’s Customer Acct Number.</t>
  </si>
  <si>
    <t>Source Server Data (Calculated Fields - Do Not Edit)</t>
  </si>
  <si>
    <t>Source Server dns</t>
  </si>
  <si>
    <t>genesis</t>
  </si>
  <si>
    <t>Boost Top Enterprise Name</t>
  </si>
  <si>
    <t>Base November 2019</t>
  </si>
  <si>
    <t>Boost Top Cust Acct Number</t>
  </si>
  <si>
    <t>BasNov19</t>
  </si>
  <si>
    <t>Boost Admin Cust Acct Number</t>
  </si>
  <si>
    <t>Adm</t>
  </si>
  <si>
    <t>Boost Training Cust Acct Number</t>
  </si>
  <si>
    <t>Train</t>
  </si>
  <si>
    <t>Boost Operations Cust Acct Number</t>
  </si>
  <si>
    <t>Oper</t>
  </si>
  <si>
    <t>Boost Sandbox Cust Acct Number</t>
  </si>
  <si>
    <t>Sand</t>
  </si>
  <si>
    <t>Boost Sandbox "Customer" Enterprise Cust Acct Number</t>
  </si>
  <si>
    <t>CTop</t>
  </si>
  <si>
    <t>Boost Sandbox "Customer Regional" Enterprise Cust Acct Number</t>
  </si>
  <si>
    <t>CReg</t>
  </si>
  <si>
    <t>Boost Sandbox "Customer Warehouse" Enterprise Cust Acct Number</t>
  </si>
  <si>
    <t>CWH</t>
  </si>
  <si>
    <t>Boost Sandbox "Customer Warehouse A" Enterprise Cust Acct Number</t>
  </si>
  <si>
    <t>CWHA</t>
  </si>
  <si>
    <t>Boost Sandbox "Customer Inbound" Enterprise Cust Acct Number</t>
  </si>
  <si>
    <t>IB</t>
  </si>
  <si>
    <t>Boost Sandbox "Customer Inbound Vendor" Enterprise Cust Acct Number</t>
  </si>
  <si>
    <t>Ven</t>
  </si>
  <si>
    <t>Boost Sandbox "Customer Direct" Enterprise Cust Acct Number</t>
  </si>
  <si>
    <t>CusDir</t>
  </si>
  <si>
    <t>Boost Sandbox "Customer Direct Cust A" Enterprise Cust Acct Number</t>
  </si>
  <si>
    <t>CustA</t>
  </si>
  <si>
    <t>New Install Server Data (Calculated Fields - Do Not Edit)</t>
  </si>
  <si>
    <t>MG Customer Top Enterprise Name</t>
  </si>
  <si>
    <t>MG Customer Admin Enterprise Name</t>
  </si>
  <si>
    <t>MG Customer Admin Cust Acct Number</t>
  </si>
  <si>
    <t>MG Customer Operations Enterprise Name</t>
  </si>
  <si>
    <t>MG Customer Operations Cust Acct Number</t>
  </si>
  <si>
    <t>MG Customer Training Enterprise Name</t>
  </si>
  <si>
    <t>MG Customer Training Cust Acct Number</t>
  </si>
  <si>
    <t>MG Customer Sandbox Enterprise Name</t>
  </si>
  <si>
    <t>MG Customer Sandbox Cust Acct Number</t>
  </si>
  <si>
    <t>MG Customer Client Top Enterprise Name</t>
  </si>
  <si>
    <t>MG Customer Client Top Cust Acct Number</t>
  </si>
  <si>
    <t>MG Customer Client Region/Division Enterprise Name</t>
  </si>
  <si>
    <t>MG Customer Client Region/Division Cust Acct Number</t>
  </si>
  <si>
    <t>MG Customer Client Warehousing Enterprise Name</t>
  </si>
  <si>
    <t>MG Customer Client Warehousing Cust Acct Number</t>
  </si>
  <si>
    <t>MG Customer Client WH A Enterprise Name</t>
  </si>
  <si>
    <t>MG Customer Client WH A Cust Acct Number</t>
  </si>
  <si>
    <t>MG Customer Client Inbound Enterprise Name</t>
  </si>
  <si>
    <t>MG Customer Client Inbound Cust Acct Number</t>
  </si>
  <si>
    <t>MG Customer Client Vendor Enterprise Name</t>
  </si>
  <si>
    <t>MG Customer Client Vendor Cust Acct Number</t>
  </si>
  <si>
    <t>MG Customer Client Direct Enterprise Name</t>
  </si>
  <si>
    <t>MG Customer Client Direct Cust Acct Number</t>
  </si>
  <si>
    <t>MG Customer Client Customer Enterprise Name</t>
  </si>
  <si>
    <t>MG Customer Client Customer Cust Acct Number</t>
  </si>
  <si>
    <t>Select Options that apply below</t>
  </si>
  <si>
    <t>Install Verification</t>
  </si>
  <si>
    <t xml:space="preserve">Check through the installed environment to ensure, with both base and the options chosen, that the totals match up to those shown here. </t>
  </si>
  <si>
    <t>Base Standard</t>
  </si>
  <si>
    <t>Options Total</t>
  </si>
  <si>
    <t>Total</t>
  </si>
  <si>
    <t>Notes</t>
  </si>
  <si>
    <t>Install Final Numbers</t>
  </si>
  <si>
    <t>Dynamic Rulesets</t>
  </si>
  <si>
    <t>Code Tables</t>
  </si>
  <si>
    <t>105 base + 21 integration base, 46 potential modular</t>
  </si>
  <si>
    <t>Reference Types Scoped</t>
  </si>
  <si>
    <t>42 base, 48 potential modular</t>
  </si>
  <si>
    <t>Reports</t>
  </si>
  <si>
    <t>297 base, 15 Base integration, 4 potential modular and more modular integration</t>
  </si>
  <si>
    <t>Config Groups</t>
  </si>
  <si>
    <t>Users</t>
  </si>
  <si>
    <t>14 Admin + 1 Sandbox + 5 potential modular</t>
  </si>
  <si>
    <t>International Text</t>
  </si>
  <si>
    <t>(At least) Some servers have some already at the MG level that are inherited and in the count</t>
  </si>
  <si>
    <t>Company Documents</t>
  </si>
  <si>
    <t>Name</t>
  </si>
  <si>
    <t>Description</t>
  </si>
  <si>
    <t>AdminConsoleUnlock</t>
  </si>
  <si>
    <t>Enterprise reference needed to use Admin Console</t>
  </si>
  <si>
    <t>Advance Source</t>
  </si>
  <si>
    <t>User reference for Charge Level Advances to identify advance profile for user to honor</t>
  </si>
  <si>
    <t>AdvanceAutoApproveAmount</t>
  </si>
  <si>
    <t>User reference for advances approval limits.</t>
  </si>
  <si>
    <t>AdvanceAutoApprovePercent</t>
  </si>
  <si>
    <t>AltRateDoc</t>
  </si>
  <si>
    <t>Contract reference to identify name of AltRate file</t>
  </si>
  <si>
    <t>Arriving Flight</t>
  </si>
  <si>
    <t>Reference created if flight information completed on Execute Air screen</t>
  </si>
  <si>
    <t>AutoApproveAdjustFlat</t>
  </si>
  <si>
    <t>User/Enterprise Ref used for modify rate auto approve amount flat</t>
  </si>
  <si>
    <t>AutoApproveAdjustPercent</t>
  </si>
  <si>
    <t>User/Enterprise Ref used for modify rate auto approve amount % of total rate</t>
  </si>
  <si>
    <t>AWB Prefix</t>
  </si>
  <si>
    <t>Carrier Reference for prefix to match with sequence</t>
  </si>
  <si>
    <t>BOL</t>
  </si>
  <si>
    <t>EL/SO standard reference</t>
  </si>
  <si>
    <t>CarReqChargeDoc</t>
  </si>
  <si>
    <t>Enterprise reference to turn on charge document requirements for carrier invoices to get paid.</t>
  </si>
  <si>
    <t>CarReqDoc</t>
  </si>
  <si>
    <t>Enterprise reference to turn on document requirements for carrier invoices to get paid.</t>
  </si>
  <si>
    <t>CarReqRef</t>
  </si>
  <si>
    <t>Enterprise reference to turn on reference requirements for carrier invoices to get paid.</t>
  </si>
  <si>
    <t>Carriage Declared Value</t>
  </si>
  <si>
    <t>Execution Load IATA MAWB reference</t>
  </si>
  <si>
    <t>Carrier Mode</t>
  </si>
  <si>
    <t>Shipping Order reference to identify primary carrier mode of transport</t>
  </si>
  <si>
    <t>Carrier Tender Activity</t>
  </si>
  <si>
    <t>Carrier reference that enables Carrier Tender Response activity to be added to EL</t>
  </si>
  <si>
    <t>CarrierSelfBill</t>
  </si>
  <si>
    <t>Carrier reference to identify carrier that will self bill</t>
  </si>
  <si>
    <t>CASS Number</t>
  </si>
  <si>
    <t>CATaxExempt</t>
  </si>
  <si>
    <t>Enterprise reference used in tax calculation</t>
  </si>
  <si>
    <t>Claim Date</t>
  </si>
  <si>
    <t>Load reference used in Claim Process</t>
  </si>
  <si>
    <t>Claim Number</t>
  </si>
  <si>
    <t>Commission Type</t>
  </si>
  <si>
    <t>Vendor reference used to identify Sales Commissions</t>
  </si>
  <si>
    <t>Commission1VendorId</t>
  </si>
  <si>
    <t>Enterprise/Load reference containing the Vendor ID for commission calculation 1</t>
  </si>
  <si>
    <t>Commission2VendorId</t>
  </si>
  <si>
    <t>Enterprise/Load reference containing the Vendor ID for commission calculation 2</t>
  </si>
  <si>
    <t>Commission3VendorId</t>
  </si>
  <si>
    <t>Enterprise/Load reference containing the Vendor ID for commission calculation 3</t>
  </si>
  <si>
    <t>Commission4VendorId</t>
  </si>
  <si>
    <t>Enterprise/Load reference containing the Vendor ID for commission calculation 4</t>
  </si>
  <si>
    <t>Commodity Rate Class</t>
  </si>
  <si>
    <t>Complete Create EL</t>
  </si>
  <si>
    <t>Shipment/Load reference used to complete Create Execution Load activity</t>
  </si>
  <si>
    <t>Credit Invoice</t>
  </si>
  <si>
    <t>User reference indicating who is authorized to process a credit invoice</t>
  </si>
  <si>
    <t>Cross Border</t>
  </si>
  <si>
    <t>SO reference indicating if the SO origin and destination are in different countries (Cross Border Workflow)</t>
  </si>
  <si>
    <t>Cust Reference Number</t>
  </si>
  <si>
    <t>CustInvCreate</t>
  </si>
  <si>
    <t>SO reference indicating SO is ready for invoice creation</t>
  </si>
  <si>
    <t>Customs Status</t>
  </si>
  <si>
    <t>SO reference to track customs clearance</t>
  </si>
  <si>
    <t>CustRateTotal</t>
  </si>
  <si>
    <t>SO/EL reference used to Omit charges from the customer credit used</t>
  </si>
  <si>
    <t>CustReqChargeDoc</t>
  </si>
  <si>
    <t>Enterprise reference to turn on charge document requirements for customer invoices to get paid.</t>
  </si>
  <si>
    <t>CustReqDoc</t>
  </si>
  <si>
    <t>Enterprise reference to turn on document requirements for customer invoices to get paid.</t>
  </si>
  <si>
    <t>CustReqRef</t>
  </si>
  <si>
    <t>Enterprise reference to turn on reference requirements for customer invoices to get paid.</t>
  </si>
  <si>
    <t>DailyCashAdvanceLimit</t>
  </si>
  <si>
    <t>User reference for Advances daily limits to identify advance profile for user to honor</t>
  </si>
  <si>
    <t>Declared Value</t>
  </si>
  <si>
    <t>Delivery Number</t>
  </si>
  <si>
    <t>Departing Flight</t>
  </si>
  <si>
    <t>Dock Days Adjustment</t>
  </si>
  <si>
    <t>Enterprise/Location reference used for Dock Days Adjustment</t>
  </si>
  <si>
    <t>Dock Granted Access</t>
  </si>
  <si>
    <t>User/Load reference used for Dock Granted Access</t>
  </si>
  <si>
    <t>Dock Lead Hours</t>
  </si>
  <si>
    <t>Location reference used for Dock Lead Hours</t>
  </si>
  <si>
    <t>Dock Limit Carrier Drops</t>
  </si>
  <si>
    <t>User reference used for Dock Limit Carrier Drops</t>
  </si>
  <si>
    <t>Dock Limit Carrier Picks</t>
  </si>
  <si>
    <t>User reference used for Dock Limit Carrier Picks</t>
  </si>
  <si>
    <t>Dock Lock Hours-Sun</t>
  </si>
  <si>
    <t>Location reference used for Dock Lock Hours-Sun</t>
  </si>
  <si>
    <t>Dock Lock Hours-Mon</t>
  </si>
  <si>
    <t>Location reference used for Dock Lock Hours-Mon</t>
  </si>
  <si>
    <t>Dock Lock Hours-Tue</t>
  </si>
  <si>
    <t>Location reference used for Dock Lock Hours-Tue</t>
  </si>
  <si>
    <t>Dock Lock Hours-Wed</t>
  </si>
  <si>
    <t>Location reference used for Dock Lock Hours-Wed</t>
  </si>
  <si>
    <t>Dock Lock Hours-Thu</t>
  </si>
  <si>
    <t>Location reference used for Dock Lock Hours-Thu</t>
  </si>
  <si>
    <t>Dock Lock Hours-Fri</t>
  </si>
  <si>
    <t>Location reference used for Dock Lock Hours-Fri</t>
  </si>
  <si>
    <t>Dock Lock Hours-Sat</t>
  </si>
  <si>
    <t>Location reference used for Dock Lock Hours-Sat</t>
  </si>
  <si>
    <t>Dock Time Zone</t>
  </si>
  <si>
    <t>Location reference used for Dock Time Zone</t>
  </si>
  <si>
    <t>Factoring</t>
  </si>
  <si>
    <t>Carrier reference identifying they use a third party company for freight payments</t>
  </si>
  <si>
    <t>Fwdr Booking No</t>
  </si>
  <si>
    <t>Reference created if field completed in Execute Ocean screen</t>
  </si>
  <si>
    <t>IATA Code</t>
  </si>
  <si>
    <t>Insurance Amount</t>
  </si>
  <si>
    <t>Internal Rate Index</t>
  </si>
  <si>
    <t>EL reference added during value service rate lookup</t>
  </si>
  <si>
    <t>Invoice Method</t>
  </si>
  <si>
    <t>Invoice reference for identifying Mail, Email or Electronic invoicing used by third party integrations</t>
  </si>
  <si>
    <t>ITSIntegrationId</t>
  </si>
  <si>
    <t>User/Enterprise reference used to store Internet Truckstop Integtraion ID</t>
  </si>
  <si>
    <t>ITSPassword</t>
  </si>
  <si>
    <t>User/Enterprise reference used to store Internet Truckstop Password</t>
  </si>
  <si>
    <t>ITSUserName</t>
  </si>
  <si>
    <t>User/Enterprise reference used to store Internet Truckstop UserName</t>
  </si>
  <si>
    <t>Load ID</t>
  </si>
  <si>
    <t>Transport (Execution Load) Primary Reference</t>
  </si>
  <si>
    <t>Loss Value</t>
  </si>
  <si>
    <t>Lost Opportunity Reason</t>
  </si>
  <si>
    <t>Load reference to store the reason the customer quote was not accepted</t>
  </si>
  <si>
    <t>MacroPointTrackingNumber</t>
  </si>
  <si>
    <t>Load reference used to match status messages back in the Macropoint Integration</t>
  </si>
  <si>
    <t>MAWB Tax</t>
  </si>
  <si>
    <t>MyCarrier</t>
  </si>
  <si>
    <t>Carrier Reference to identify user id for MQ MyCarrier</t>
  </si>
  <si>
    <t>Ocean Booking No</t>
  </si>
  <si>
    <t>Reference created if field completed on Execute Ocean screen</t>
  </si>
  <si>
    <t>Order Number</t>
  </si>
  <si>
    <t>Purchase Order Primary Reference</t>
  </si>
  <si>
    <t>Original Load</t>
  </si>
  <si>
    <t>Placed on Load involved in TONU exception process</t>
  </si>
  <si>
    <t>PO Number</t>
  </si>
  <si>
    <t>Posting Sites</t>
  </si>
  <si>
    <t>Load reference listing the load boards the load is currently posted on.</t>
  </si>
  <si>
    <t>PRO</t>
  </si>
  <si>
    <t>Load Reference representing the Carrier Tracking Number</t>
  </si>
  <si>
    <t>QBClass</t>
  </si>
  <si>
    <t>Invoice reference representing the QuickBooks Class</t>
  </si>
  <si>
    <t>QBCompanyFileName</t>
  </si>
  <si>
    <t>Enterprise reference representing the pathname of the open company file for QB Web Connector.</t>
  </si>
  <si>
    <t>QBExistsInQuickBooks</t>
  </si>
  <si>
    <t>Carrier/Enterprise reference that indicates that it exists as a Vendor or Customer in Quickbooks</t>
  </si>
  <si>
    <t>QBItemClass</t>
  </si>
  <si>
    <t>Invoice reference representing the QuickBooks Item Class</t>
  </si>
  <si>
    <t>QBName</t>
  </si>
  <si>
    <t>Enterprise/Carrier reference representing the name of the Vendor or Customer in QuickBooks.</t>
  </si>
  <si>
    <t>QBTermDays</t>
  </si>
  <si>
    <t>Enterprise reference representing the payment terms for that customer.</t>
  </si>
  <si>
    <t>QBTfiCustomer</t>
  </si>
  <si>
    <t>Enterprise reference representing the QuickBooks internal id for the customer.</t>
  </si>
  <si>
    <t>QBTfiPayment</t>
  </si>
  <si>
    <t>Invoice reference representing the QuickBooks internal id for the payment.</t>
  </si>
  <si>
    <t>QBTxnId</t>
  </si>
  <si>
    <t>Invoice reference representing the QuickBooks internal id for the invoice.</t>
  </si>
  <si>
    <t>Quick Pay</t>
  </si>
  <si>
    <t>Carrier reference for a carrier discount</t>
  </si>
  <si>
    <t>Quote Number</t>
  </si>
  <si>
    <t>Customer quote Primary Reference</t>
  </si>
  <si>
    <t>Quote Process</t>
  </si>
  <si>
    <t>EL/SO reference used to identify loads in the customer quote process</t>
  </si>
  <si>
    <t>RateFriend Contract Index</t>
  </si>
  <si>
    <t>RateFriend Spot Index</t>
  </si>
  <si>
    <t>Salvage Value</t>
  </si>
  <si>
    <t>SCAC</t>
  </si>
  <si>
    <t>EL reference for SCAC of carrier on the selected pricesheet</t>
  </si>
  <si>
    <t>SCI Code</t>
  </si>
  <si>
    <t>Seal Number</t>
  </si>
  <si>
    <t>EL reference for Container/Trailer Seal Number</t>
  </si>
  <si>
    <t>Shipment ID</t>
  </si>
  <si>
    <t>Shipment Primary Reference</t>
  </si>
  <si>
    <t>Shipment Number</t>
  </si>
  <si>
    <t>Shipping Order Base Loader matching reference</t>
  </si>
  <si>
    <t>Shipping Order</t>
  </si>
  <si>
    <t>Transport (Shipping Order) Primary Reference</t>
  </si>
  <si>
    <t>Source Carrier</t>
  </si>
  <si>
    <t>User reference indicating whether to honor carrier advance charge limits before user limits</t>
  </si>
  <si>
    <t>Target Rate</t>
  </si>
  <si>
    <t>EL reference to identify the desired rate to pay for a load posted to any 3rd party load board</t>
  </si>
  <si>
    <t>Transcore3SixtyID</t>
  </si>
  <si>
    <t>User/Enterprise reference used to store Transcore360 User ID</t>
  </si>
  <si>
    <t>Transcore3SixtyPostingId</t>
  </si>
  <si>
    <t>EL reference created when posting to Transcore360 load board</t>
  </si>
  <si>
    <t>Transcore3SixtyPW</t>
  </si>
  <si>
    <t>User/Enterprise reference used to store Transcore360 Password</t>
  </si>
  <si>
    <t>TransCoreCallbackPhone</t>
  </si>
  <si>
    <t>User/Enterprise reference used to store phone number desired on load posting to Transcore</t>
  </si>
  <si>
    <t>Actual Commands to copy-paste into Admin console</t>
  </si>
  <si>
    <t>Success Message Expected</t>
  </si>
  <si>
    <t>1 Create Top Enterprise</t>
  </si>
  <si>
    <t>All commands successfully completed</t>
  </si>
  <si>
    <t>2 Create Admin and Sandbox Enterprises</t>
  </si>
  <si>
    <t>Modular Option</t>
  </si>
  <si>
    <t>ADMIN Reference Type</t>
  </si>
  <si>
    <t>Scoping</t>
  </si>
  <si>
    <t>Admin Console Commands (Safe to paste all of these at once in the admin console window)</t>
  </si>
  <si>
    <t>Base</t>
  </si>
  <si>
    <t>company,carrier</t>
  </si>
  <si>
    <t>zIntegrations - ComData Advances</t>
  </si>
  <si>
    <t>company</t>
  </si>
  <si>
    <t>load,carrier</t>
  </si>
  <si>
    <t>carrier</t>
  </si>
  <si>
    <t>load,company</t>
  </si>
  <si>
    <t>load</t>
  </si>
  <si>
    <t>shipment,load</t>
  </si>
  <si>
    <t>Enterprise Level</t>
  </si>
  <si>
    <t>Dropdown Name</t>
  </si>
  <si>
    <t>Type Name</t>
  </si>
  <si>
    <t>Display Name</t>
  </si>
  <si>
    <t>Pfx</t>
  </si>
  <si>
    <t>Start #</t>
  </si>
  <si>
    <t>End #</t>
  </si>
  <si>
    <t>By</t>
  </si>
  <si>
    <t>Sfx</t>
  </si>
  <si>
    <t>Check Digit</t>
  </si>
  <si>
    <t>Admin</t>
  </si>
  <si>
    <t>999999999999999999</t>
  </si>
  <si>
    <t>No message but, Added to list on screen</t>
  </si>
  <si>
    <t>Cust Load Reference</t>
  </si>
  <si>
    <t>Shipping Order ID</t>
  </si>
  <si>
    <t>SO</t>
  </si>
  <si>
    <t>CustInvExtract</t>
  </si>
  <si>
    <t>Customer Invoice Extract</t>
  </si>
  <si>
    <t>AR</t>
  </si>
  <si>
    <t>CustInvNo</t>
  </si>
  <si>
    <t>Customer Invoice</t>
  </si>
  <si>
    <t>CIN</t>
  </si>
  <si>
    <t>LocationCode</t>
  </si>
  <si>
    <t>Location Code</t>
  </si>
  <si>
    <t>LOC</t>
  </si>
  <si>
    <t>MBL Reference</t>
  </si>
  <si>
    <t>LD</t>
  </si>
  <si>
    <t>MastCustInvNo</t>
  </si>
  <si>
    <t>Master Customer Invoice</t>
  </si>
  <si>
    <t>MCIN</t>
  </si>
  <si>
    <t>Order Reference</t>
  </si>
  <si>
    <t>O</t>
  </si>
  <si>
    <t>Quote Reference</t>
  </si>
  <si>
    <t>QN</t>
  </si>
  <si>
    <t>Route ID</t>
  </si>
  <si>
    <t>RT</t>
  </si>
  <si>
    <t>SettlementExtract</t>
  </si>
  <si>
    <t>Carrier Invoice Extract</t>
  </si>
  <si>
    <t>AP</t>
  </si>
  <si>
    <t>Shipment Reference</t>
  </si>
  <si>
    <t>SN</t>
  </si>
  <si>
    <t>TransportExtract</t>
  </si>
  <si>
    <t>Transport Extract</t>
  </si>
  <si>
    <t>T</t>
  </si>
  <si>
    <t>Web Service Tracking Number</t>
  </si>
  <si>
    <t>Sandbox</t>
  </si>
  <si>
    <t>Air Bill Number</t>
  </si>
  <si>
    <t>MG Carrier 8 AWB Block</t>
  </si>
  <si>
    <t>888</t>
  </si>
  <si>
    <t>1234567</t>
  </si>
  <si>
    <t>2345678</t>
  </si>
  <si>
    <t>Check Digit: MOD7</t>
  </si>
  <si>
    <t>ADMIN Code Table Name</t>
  </si>
  <si>
    <t>Source Enterprise</t>
  </si>
  <si>
    <t>Manual</t>
  </si>
  <si>
    <t>Integration</t>
  </si>
  <si>
    <t>214Codes</t>
  </si>
  <si>
    <t>Countries</t>
  </si>
  <si>
    <t>ClCustomerBillExtractTypes</t>
  </si>
  <si>
    <t>AccessorialCode</t>
  </si>
  <si>
    <t>EM:Jasper_Transport</t>
  </si>
  <si>
    <t>AccessorialServices</t>
  </si>
  <si>
    <t>EM:XMLCarrierInv</t>
  </si>
  <si>
    <t>ActivityPriority</t>
  </si>
  <si>
    <t>EM:XMLCustomerInv</t>
  </si>
  <si>
    <t>ActivityStatus</t>
  </si>
  <si>
    <t>EM:XMLTransport</t>
  </si>
  <si>
    <t>ActivityType</t>
  </si>
  <si>
    <t>TransportExtractTypes</t>
  </si>
  <si>
    <t>ActivityTypeAttributes</t>
  </si>
  <si>
    <t>FreightBillExtractTypes</t>
  </si>
  <si>
    <t>AltRating</t>
  </si>
  <si>
    <t>IM:CSVCarrier</t>
  </si>
  <si>
    <t>BasePackageTypes</t>
  </si>
  <si>
    <t>IM:CSVEnterprise</t>
  </si>
  <si>
    <t>BidBoard</t>
  </si>
  <si>
    <t>IM:CSVLocation</t>
  </si>
  <si>
    <t>CallCheckETACalcTypes</t>
  </si>
  <si>
    <t>IM:CSVMasterItem</t>
  </si>
  <si>
    <t>CarrierScorecardGoals</t>
  </si>
  <si>
    <t>IM:CSVShippingOrder</t>
  </si>
  <si>
    <t>CarrierWebServices</t>
  </si>
  <si>
    <t>IM:CSVUser</t>
  </si>
  <si>
    <t>ChargeDescription:Charge</t>
  </si>
  <si>
    <t>IM:XMLContract</t>
  </si>
  <si>
    <t>ChargeDescription:Cost</t>
  </si>
  <si>
    <t>IM:XMLEnterprise</t>
  </si>
  <si>
    <t>Commodities</t>
  </si>
  <si>
    <t>IM:XMLLocation</t>
  </si>
  <si>
    <t>CompanyRankings</t>
  </si>
  <si>
    <t>IM:XMLOrderV2</t>
  </si>
  <si>
    <t>ContactTypes</t>
  </si>
  <si>
    <t>IM:XMLShippingOrder</t>
  </si>
  <si>
    <t>ContractReasonCode</t>
  </si>
  <si>
    <t>ImportOnline</t>
  </si>
  <si>
    <t>ContractServices</t>
  </si>
  <si>
    <t>Portlet_EZCInv_CarrierExtractTypes</t>
  </si>
  <si>
    <t>CurrencyCodes</t>
  </si>
  <si>
    <t>Portlet_EZCInv_CustomerLoadCustomerExtractTypes</t>
  </si>
  <si>
    <t>DataSummaryPreCache</t>
  </si>
  <si>
    <t>DistanceCalculators</t>
  </si>
  <si>
    <t>DocTypes</t>
  </si>
  <si>
    <t>DuplicateCheck</t>
  </si>
  <si>
    <t>EnterpriseType</t>
  </si>
  <si>
    <t>Equipment</t>
  </si>
  <si>
    <t>ETAHotStatusCalc</t>
  </si>
  <si>
    <t>EZClickInvListBlueBtn</t>
  </si>
  <si>
    <t>EZClickLoadListBlueBtn</t>
  </si>
  <si>
    <t>EZClickPOListBlueBtn</t>
  </si>
  <si>
    <t>EzClickSettlementReasonCode</t>
  </si>
  <si>
    <t>EZClickTransportRouteListBlueBtn</t>
  </si>
  <si>
    <t>Freight Class</t>
  </si>
  <si>
    <t>HolidayCalendar</t>
  </si>
  <si>
    <t>InternationalMoveTypes</t>
  </si>
  <si>
    <t>LateReasonCodes</t>
  </si>
  <si>
    <t>LinkTypes</t>
  </si>
  <si>
    <t>Locale</t>
  </si>
  <si>
    <t>LocationTypes</t>
  </si>
  <si>
    <t>ManageQuoteEmail</t>
  </si>
  <si>
    <t>MassUpdateLimitOps</t>
  </si>
  <si>
    <t>MercuryEdge</t>
  </si>
  <si>
    <t>Mode</t>
  </si>
  <si>
    <t>ModeIconMap</t>
  </si>
  <si>
    <t>More Actions EL</t>
  </si>
  <si>
    <t>More Actions EL Broker</t>
  </si>
  <si>
    <t>More Actions Route</t>
  </si>
  <si>
    <t>More Actions SO</t>
  </si>
  <si>
    <t>More Actions SO Broker</t>
  </si>
  <si>
    <t>NewsItemTypes</t>
  </si>
  <si>
    <t>NotesPriority</t>
  </si>
  <si>
    <t>NotesType</t>
  </si>
  <si>
    <t>PaymentTerms</t>
  </si>
  <si>
    <t>PortletConfig</t>
  </si>
  <si>
    <t>Portlets</t>
  </si>
  <si>
    <t>PortletsBroker</t>
  </si>
  <si>
    <t>PortletsNarrow</t>
  </si>
  <si>
    <t>PortletsWide</t>
  </si>
  <si>
    <t>PostLoad</t>
  </si>
  <si>
    <t>PostedEquipmentMode</t>
  </si>
  <si>
    <t>Printables</t>
  </si>
  <si>
    <t>PrintableWatermark</t>
  </si>
  <si>
    <t>PrintRemote:EZCInv_Carrier</t>
  </si>
  <si>
    <t>PublicallyEditableCodeTables</t>
  </si>
  <si>
    <t>QueueCarrierInvoice</t>
  </si>
  <si>
    <t>QuoteRequestDocument</t>
  </si>
  <si>
    <t>RateFriendEquipmentMap</t>
  </si>
  <si>
    <t>RateFriendModeMap</t>
  </si>
  <si>
    <t>RateQualifiers</t>
  </si>
  <si>
    <t>ReferenceTypes:CarrierInvoice</t>
  </si>
  <si>
    <t>RelatedParty</t>
  </si>
  <si>
    <t>RouteScheduleRadiusSelectBox</t>
  </si>
  <si>
    <t>RuleSetCategory</t>
  </si>
  <si>
    <t>RuleSetGroup</t>
  </si>
  <si>
    <t>ShipmentType</t>
  </si>
  <si>
    <t>ShipUnitPackageTypes</t>
  </si>
  <si>
    <t>ShipUnitPackageTypes:Air</t>
  </si>
  <si>
    <t>ShipUnitPackageTypes:Ocean</t>
  </si>
  <si>
    <t>ShipUnitPackageTypes:Rail</t>
  </si>
  <si>
    <t>SIC</t>
  </si>
  <si>
    <t>SR:Credit Reason</t>
  </si>
  <si>
    <t>StateCodesAUSTRALIA</t>
  </si>
  <si>
    <t>StateCodesCANADA</t>
  </si>
  <si>
    <t>StateCodesMEXICO</t>
  </si>
  <si>
    <t>StateCodesUS</t>
  </si>
  <si>
    <t>StatusAppointmentDrop</t>
  </si>
  <si>
    <t>StatusAppointmentPickup</t>
  </si>
  <si>
    <t>StatusCallCheck</t>
  </si>
  <si>
    <t>StatusCodeDrop</t>
  </si>
  <si>
    <t>StatusCompletionDrop</t>
  </si>
  <si>
    <t>StatusCompletionPickup</t>
  </si>
  <si>
    <t>StatusEstimateDrop</t>
  </si>
  <si>
    <t>StatusEstimatePickup</t>
  </si>
  <si>
    <t>TenderDocuments</t>
  </si>
  <si>
    <t>TenderReject</t>
  </si>
  <si>
    <t>TimeZones</t>
  </si>
  <si>
    <t>ToleranceRules</t>
  </si>
  <si>
    <t>UnitsLength</t>
  </si>
  <si>
    <t>UnitsTemperature</t>
  </si>
  <si>
    <t>UnitsVolume</t>
  </si>
  <si>
    <t>UnitsWeight</t>
  </si>
  <si>
    <t>VendorType</t>
  </si>
  <si>
    <t>Widgets</t>
  </si>
  <si>
    <t>EnterRequiredInfoRefs</t>
  </si>
  <si>
    <t>BrokerCommissionSplit</t>
  </si>
  <si>
    <t>SendCustomerConfirmationAttachments</t>
  </si>
  <si>
    <t>PrintRemote:EZCInv_Customer</t>
  </si>
  <si>
    <t>ReferenceTypes:CustomerInvoice</t>
  </si>
  <si>
    <t>ReferenceTypes:Charge</t>
  </si>
  <si>
    <t>MarginCalculator</t>
  </si>
  <si>
    <t>ExtAddShipmentPortletItemScreen</t>
  </si>
  <si>
    <t>ExtAddShipmentPortletLocationScreen</t>
  </si>
  <si>
    <t>ExtAddShipmentPortletShipUnitScreen</t>
  </si>
  <si>
    <t>ExtAddShipmentPortletSpecialInfoScreen</t>
  </si>
  <si>
    <t>RateFriendConfig</t>
  </si>
  <si>
    <t>RateFriend</t>
  </si>
  <si>
    <t>ValueService:Historical Analysis</t>
  </si>
  <si>
    <t>ValueService:RateFriendIndex</t>
  </si>
  <si>
    <t>ValueServices</t>
  </si>
  <si>
    <t>DuplicateCheckVendor</t>
  </si>
  <si>
    <t>ToleranceRulesVendor</t>
  </si>
  <si>
    <t>MarginExcludeTransportVendorInv</t>
  </si>
  <si>
    <t>EditableOverrideActivityTypes</t>
  </si>
  <si>
    <t>CODE TABLES THAT MUST BE COPIED MANUALLY - See Install Manual for instructions</t>
  </si>
  <si>
    <t>*|Countries|AD|ANDORRA</t>
  </si>
  <si>
    <t>*|Countries|AE|UNITED ARAB EMIRATES</t>
  </si>
  <si>
    <t>*|Countries|AF|AFGHANISTAN</t>
  </si>
  <si>
    <t>*|Countries|AG|ANTIGUA AND BARBUDA</t>
  </si>
  <si>
    <t>*|Countries|AI|ANGUILLA</t>
  </si>
  <si>
    <t>*|Countries|AL|ALBANIA</t>
  </si>
  <si>
    <t>*|Countries|AM|ARMENIA</t>
  </si>
  <si>
    <t>*|Countries|AO|ANGOLA</t>
  </si>
  <si>
    <t>*|Countries|AQ|ANTARCTICA</t>
  </si>
  <si>
    <t>*|Countries|AR|ARGENTINA</t>
  </si>
  <si>
    <t>*|Countries|AS|AMERICAN SAMOA</t>
  </si>
  <si>
    <t>*|Countries|AT|AUSTRIA</t>
  </si>
  <si>
    <t>*|Countries|AU|AUSTRALIA</t>
  </si>
  <si>
    <t>*|Countries|AW|ARUBA</t>
  </si>
  <si>
    <t>*|Countries|AX|ÅLAND ISLANDS</t>
  </si>
  <si>
    <t>*|Countries|AZ|AZERBAIJAN</t>
  </si>
  <si>
    <t>*|Countries|BA|BOSNIA AND HERZEGOVINA</t>
  </si>
  <si>
    <t>*|Countries|BB|BARBADOS</t>
  </si>
  <si>
    <t>*|Countries|BD|BANGLADESH</t>
  </si>
  <si>
    <t>*|Countries|BE|BELGIUM</t>
  </si>
  <si>
    <t>*|Countries|BF|BURKINA FASO</t>
  </si>
  <si>
    <t>*|Countries|BG|BULGARIA</t>
  </si>
  <si>
    <t>*|Countries|BH|BAHRAIN</t>
  </si>
  <si>
    <t>*|Countries|BI|BURUNDI</t>
  </si>
  <si>
    <t>*|Countries|BJ|BENIN</t>
  </si>
  <si>
    <t>*|Countries|BL|SAINT BARTHÉLEMY</t>
  </si>
  <si>
    <t>*|Countries|BM|BERMUDA</t>
  </si>
  <si>
    <t>*|Countries|BN|BRUNEI DARUSSALAM</t>
  </si>
  <si>
    <t>*|Countries|BO|BOLIVIA</t>
  </si>
  <si>
    <t>*|Countries|BQ|BONAIRE, SINT EUSTATIUS AND SABA</t>
  </si>
  <si>
    <t>*|Countries|BR|BRAZIL</t>
  </si>
  <si>
    <t>*|Countries|BS|BAHAMAS</t>
  </si>
  <si>
    <t>*|Countries|BT|BHUTAN</t>
  </si>
  <si>
    <t>*|Countries|BV|BOUVET ISLAND</t>
  </si>
  <si>
    <t>*|Countries|BW|BOTSWANA</t>
  </si>
  <si>
    <t>*|Countries|BY|BELARUS</t>
  </si>
  <si>
    <t>*|Countries|BZ|BELIZE</t>
  </si>
  <si>
    <t>*|Countries|CA|CANADA</t>
  </si>
  <si>
    <t>*|Countries|CC|COCOS (KEELING) ISLANDS</t>
  </si>
  <si>
    <t>*|Countries|CD|CONGO, DEMOCRATIC REPUBLIC OF THE</t>
  </si>
  <si>
    <t>*|Countries|CF|CENTRAL AFRICAN REPUBLIC</t>
  </si>
  <si>
    <t>*|Countries|CG|CONGO</t>
  </si>
  <si>
    <t>*|Countries|CH|SWITZERLAND</t>
  </si>
  <si>
    <t>*|Countries|CI|CÔTE D'IVOIRE</t>
  </si>
  <si>
    <t>*|Countries|CK|COOK ISLANDS</t>
  </si>
  <si>
    <t>*|Countries|CL|CHILE</t>
  </si>
  <si>
    <t>*|Countries|CM|CAMEROON</t>
  </si>
  <si>
    <t>*|Countries|CN|CHINA</t>
  </si>
  <si>
    <t>*|Countries|CO|COLOMBIA</t>
  </si>
  <si>
    <t>*|Countries|CR|COSTA RICA</t>
  </si>
  <si>
    <t>*|Countries|CV|CABO VERDE</t>
  </si>
  <si>
    <t>*|Countries|CW|CURAÇAO</t>
  </si>
  <si>
    <t>*|Countries|CX|CHRISTMAS ISLAND</t>
  </si>
  <si>
    <t>*|Countries|CY|CYPRUS</t>
  </si>
  <si>
    <t>*|Countries|CZ|CZECHIA</t>
  </si>
  <si>
    <t>*|Countries|DE|GERMANY</t>
  </si>
  <si>
    <t>*|Countries|DJ|DJIBOUTI</t>
  </si>
  <si>
    <t>*|Countries|DK|DENMARK</t>
  </si>
  <si>
    <t>*|Countries|DM|DOMINICA</t>
  </si>
  <si>
    <t>*|Countries|DO|DOMINICAN REPUBLIC</t>
  </si>
  <si>
    <t>*|Countries|DZ|ALGERIA</t>
  </si>
  <si>
    <t>*|Countries|EC|ECUADOR</t>
  </si>
  <si>
    <t>*|Countries|EE|ESTONIA</t>
  </si>
  <si>
    <t>*|Countries|EG|EGYPT</t>
  </si>
  <si>
    <t>*|Countries|EH|WESTERN SAHARA</t>
  </si>
  <si>
    <t>*|Countries|ER|ERITREA</t>
  </si>
  <si>
    <t>*|Countries|ES|SPAIN</t>
  </si>
  <si>
    <t>*|Countries|ET|ETHIOPIA</t>
  </si>
  <si>
    <t>*|Countries|FI|FINLAND</t>
  </si>
  <si>
    <t>*|Countries|FJ|FIJI</t>
  </si>
  <si>
    <t>*|Countries|FK|FALKLAND ISLANDS (MALVINAS)</t>
  </si>
  <si>
    <t>*|Countries|FM|MICRONESIA (FEDERATED STATES OF)</t>
  </si>
  <si>
    <t>*|Countries|FO|FAROE ISLANDS</t>
  </si>
  <si>
    <t>*|Countries|FR|FRANCE</t>
  </si>
  <si>
    <t>*|Countries|GA|GABON</t>
  </si>
  <si>
    <t>*|Countries|GB|UNITED KINGDOM OF GREAT BRITAIN AND NORTHERN IRELAND</t>
  </si>
  <si>
    <t>*|Countries|GD|GRENADA</t>
  </si>
  <si>
    <t>*|Countries|GE|GEORGIA</t>
  </si>
  <si>
    <t>*|Countries|GF|FRENCH GUIANA</t>
  </si>
  <si>
    <t>*|Countries|GG|GUERNSEY</t>
  </si>
  <si>
    <t>*|Countries|GH|GHANA</t>
  </si>
  <si>
    <t>*|Countries|GI|GIBRALTAR</t>
  </si>
  <si>
    <t>*|Countries|GL|GREENLAND</t>
  </si>
  <si>
    <t>*|Countries|GM|GAMBIA</t>
  </si>
  <si>
    <t>*|Countries|GN|GUINEA</t>
  </si>
  <si>
    <t>*|Countries|GP|GUADELOUPE</t>
  </si>
  <si>
    <t>*|Countries|GQ|EQUATORIAL GUINEA</t>
  </si>
  <si>
    <t>*|Countries|GR|GREECE</t>
  </si>
  <si>
    <t>*|Countries|GS|SOUTH GEORGIA AND THE SOUTH SANDWICH ISLANDS</t>
  </si>
  <si>
    <t>*|Countries|GT|GUATEMALA</t>
  </si>
  <si>
    <t>*|Countries|GU|GUAM</t>
  </si>
  <si>
    <t>*|Countries|GW|GUINEA-BISSAU</t>
  </si>
  <si>
    <t>*|Countries|GY|GUYANA</t>
  </si>
  <si>
    <t>*|Countries|HK|HONG KONG</t>
  </si>
  <si>
    <t>*|Countries|HM|HEARD ISLAND AND MCDONALD ISLANDS</t>
  </si>
  <si>
    <t>*|Countries|HN|HONDURAS</t>
  </si>
  <si>
    <t>*|Countries|HR|CROATIA</t>
  </si>
  <si>
    <t>*|Countries|HT|HAITI</t>
  </si>
  <si>
    <t>*|Countries|HU|HUNGARY</t>
  </si>
  <si>
    <t>*|Countries|ID|INDONESIA</t>
  </si>
  <si>
    <t>*|Countries|IE|IRELAND</t>
  </si>
  <si>
    <t>*|Countries|IL|ISRAEL</t>
  </si>
  <si>
    <t>*|Countries|IM|ISLE OF MAN</t>
  </si>
  <si>
    <t>*|Countries|IN|INDIA</t>
  </si>
  <si>
    <t>*|Countries|IO|BRITISH INDIAN OCEAN TERRITORY</t>
  </si>
  <si>
    <t>*|Countries|IQ|IRAQ</t>
  </si>
  <si>
    <t>*|Countries|IS|ICELAND</t>
  </si>
  <si>
    <t>*|Countries|IT|ITALY</t>
  </si>
  <si>
    <t>*|Countries|JE|JERSEY</t>
  </si>
  <si>
    <t>*|Countries|JM|JAMAICA</t>
  </si>
  <si>
    <t>*|Countries|JO|JORDAN</t>
  </si>
  <si>
    <t>*|Countries|JP|JAPAN</t>
  </si>
  <si>
    <t>*|Countries|KE|KENYA</t>
  </si>
  <si>
    <t>*|Countries|KG|KYRGYZSTAN</t>
  </si>
  <si>
    <t>*|Countries|KH|CAMBODIA</t>
  </si>
  <si>
    <t>*|Countries|KI|KIRIBATI</t>
  </si>
  <si>
    <t>*|Countries|KM|COMOROS</t>
  </si>
  <si>
    <t>*|Countries|KN|SAINT KITTS AND NEVIS</t>
  </si>
  <si>
    <t>*|Countries|KR|KOREA, REPUBLIC OF</t>
  </si>
  <si>
    <t>*|Countries|KW|KUWAIT</t>
  </si>
  <si>
    <t>*|Countries|KY|CAYMAN ISLANDS</t>
  </si>
  <si>
    <t>*|Countries|KZ|KAZAKHSTAN</t>
  </si>
  <si>
    <t>*|Countries|LA|LAO PEOPLE'S DEMOCRATIC REPUBLIC</t>
  </si>
  <si>
    <t>*|Countries|LB|LEBANON</t>
  </si>
  <si>
    <t>*|Countries|LC|SAINT LUCIA</t>
  </si>
  <si>
    <t>*|Countries|LI|LIECHTENSTEIN</t>
  </si>
  <si>
    <t>*|Countries|LK|SRI LANKA</t>
  </si>
  <si>
    <t>*|Countries|LR|LIBERIA</t>
  </si>
  <si>
    <t>*|Countries|LS|LESOTHO</t>
  </si>
  <si>
    <t>*|Countries|LT|LITHUANIA</t>
  </si>
  <si>
    <t>*|Countries|LU|LUXEMBOURG</t>
  </si>
  <si>
    <t>*|Countries|LV|LATVIA</t>
  </si>
  <si>
    <t>*|Countries|LY|LIBYA</t>
  </si>
  <si>
    <t>*|Countries|MA|MOROCCO</t>
  </si>
  <si>
    <t>*|Countries|MC|MONACO</t>
  </si>
  <si>
    <t>*|Countries|MD|MOLDOVA, REPUBLIC OF</t>
  </si>
  <si>
    <t>*|Countries|ME|MONTENEGRO</t>
  </si>
  <si>
    <t>*|Countries|MF|SAINT MARTIN (FRENCH PART)</t>
  </si>
  <si>
    <t>*|Countries|MG|MADAGASCAR</t>
  </si>
  <si>
    <t>*|Countries|MH|MARSHALL ISLANDS</t>
  </si>
  <si>
    <t>*|Countries|MK|MACEDONIA, THE FORMER YUGOSLAV REPUBLIC O</t>
  </si>
  <si>
    <t>*|Countries|ML|MALI</t>
  </si>
  <si>
    <t>*|Countries|MM|MYANMAR</t>
  </si>
  <si>
    <t>*|Countries|MN|MONGOLIA</t>
  </si>
  <si>
    <t>*|Countries|MO|MACAO</t>
  </si>
  <si>
    <t>*|Countries|MP|NORTHERN MARIANA ISLANDS</t>
  </si>
  <si>
    <t>*|Countries|MQ|MARTINIQUE</t>
  </si>
  <si>
    <t>*|Countries|MR|MAURITANIA</t>
  </si>
  <si>
    <t>*|Countries|MS|MONTSERRAT</t>
  </si>
  <si>
    <t>*|Countries|MT|MALTA</t>
  </si>
  <si>
    <t>*|Countries|MU|MAURITIUS</t>
  </si>
  <si>
    <t>*|Countries|MV|MALDIVES</t>
  </si>
  <si>
    <t>*|Countries|MW|MALAWI</t>
  </si>
  <si>
    <t>*|Countries|MX|MEXICO</t>
  </si>
  <si>
    <t>*|Countries|MY|MALAYSIA</t>
  </si>
  <si>
    <t>*|Countries|MZ|MOZAMBIQUE</t>
  </si>
  <si>
    <t>*|Countries|NA|NAMIBIA</t>
  </si>
  <si>
    <t>*|Countries|NC|NEW CALEDONIA</t>
  </si>
  <si>
    <t>*|Countries|NE|NIGER</t>
  </si>
  <si>
    <t>*|Countries|NF|NORFOLK ISLAND</t>
  </si>
  <si>
    <t>*|Countries|NG|NIGERIA</t>
  </si>
  <si>
    <t>*|Countries|NI|NICARAGUA</t>
  </si>
  <si>
    <t>*|Countries|NL|NETHERLANDS</t>
  </si>
  <si>
    <t>*|Countries|NO|NORWAY</t>
  </si>
  <si>
    <t>*|Countries|NP|NEPAL</t>
  </si>
  <si>
    <t>*|Countries|NR|NAURU</t>
  </si>
  <si>
    <t>*|Countries|NU|NIUE</t>
  </si>
  <si>
    <t>*|Countries|NZ|NEW ZEALAND</t>
  </si>
  <si>
    <t>*|Countries|OM|OMAN</t>
  </si>
  <si>
    <t>*|Countries|PA|PANAMA</t>
  </si>
  <si>
    <t>*|Countries|PE|PERU</t>
  </si>
  <si>
    <t>*|Countries|PF|FRENCH POLYNESIA</t>
  </si>
  <si>
    <t>*|Countries|PG|PAPUA NEW GUINEA</t>
  </si>
  <si>
    <t>*|Countries|PH|PHILIPPINES</t>
  </si>
  <si>
    <t>*|Countries|PK|PAKISTAN</t>
  </si>
  <si>
    <t>*|Countries|PL|POLAND</t>
  </si>
  <si>
    <t>*|Countries|PM|SAINT PIERRE AND MIQUELON</t>
  </si>
  <si>
    <t>*|Countries|PN|PITCAIRN</t>
  </si>
  <si>
    <t>*|Countries|PR|PUERTO RICO</t>
  </si>
  <si>
    <t>*|Countries|PS|PALESTINE, STATE OF</t>
  </si>
  <si>
    <t>*|Countries|PT|PORTUGAL</t>
  </si>
  <si>
    <t>*|Countries|PW|PALAU</t>
  </si>
  <si>
    <t>*|Countries|PY|PARAGUAY</t>
  </si>
  <si>
    <t>*|Countries|QA|QATAR</t>
  </si>
  <si>
    <t>*|Countries|RE|RÉUNION</t>
  </si>
  <si>
    <t>*|Countries|RO|ROMANIA</t>
  </si>
  <si>
    <t>*|Countries|RS|SERBIA</t>
  </si>
  <si>
    <t>*|Countries|RU|RUSSIAN FEDERATION</t>
  </si>
  <si>
    <t>*|Countries|RW|RWANDA</t>
  </si>
  <si>
    <t>*|Countries|SA|SAUDI ARABIA</t>
  </si>
  <si>
    <t>*|Countries|SB|SOLOMON ISLANDS</t>
  </si>
  <si>
    <t>*|Countries|SC|SEYCHELLES</t>
  </si>
  <si>
    <t>*|Countries|SE|SWEDEN</t>
  </si>
  <si>
    <t>*|Countries|SG|SINGAPORE</t>
  </si>
  <si>
    <t>*|Countries|SH|SAINT HELENA, ASCENSION AND TRISTAN DA CUNHA</t>
  </si>
  <si>
    <t>*|Countries|SI|SLOVENIA</t>
  </si>
  <si>
    <t>*|Countries|SJ|SVALBARD AND JAN MAYEN</t>
  </si>
  <si>
    <t>*|Countries|SK|SLOVAKIA</t>
  </si>
  <si>
    <t>*|Countries|SL|SIERRA LEONE</t>
  </si>
  <si>
    <t>*|Countries|SM|SAN MARINO</t>
  </si>
  <si>
    <t>*|Countries|SN|SENEGAL</t>
  </si>
  <si>
    <t>*|Countries|SO|SOMALIA</t>
  </si>
  <si>
    <t>*|Countries|SR|SURINAME</t>
  </si>
  <si>
    <t>*|Countries|SS|SOUTH SUDAN</t>
  </si>
  <si>
    <t>*|Countries|ST|SAO TOME AND PRINCIPE</t>
  </si>
  <si>
    <t>*|Countries|SV|EL SALVADOR</t>
  </si>
  <si>
    <t>*|Countries|SX|SAINT MAARTEN (DUTCH PART)</t>
  </si>
  <si>
    <t>*|Countries|SZ|ESWATINI</t>
  </si>
  <si>
    <t>*|Countries|TC|TURKS AND CAICOS ISLANDS</t>
  </si>
  <si>
    <t>*|Countries|TD|CHAD</t>
  </si>
  <si>
    <t>*|Countries|TF|FRENCH SOUTHERN TERRITORIES</t>
  </si>
  <si>
    <t>*|Countries|TG|TOGO</t>
  </si>
  <si>
    <t>*|Countries|TH|THAILAND</t>
  </si>
  <si>
    <t>*|Countries|TJ|TAJIKISTAN</t>
  </si>
  <si>
    <t>*|Countries|TK|TOKELAU</t>
  </si>
  <si>
    <t>*|Countries|TL|TIMOR-LESTE</t>
  </si>
  <si>
    <t>*|Countries|TM|TURKMENISTAN</t>
  </si>
  <si>
    <t>*|Countries|TN|TUNISIA</t>
  </si>
  <si>
    <t>*|Countries|TO|TONGA</t>
  </si>
  <si>
    <t>*|Countries|TR|TURKEY</t>
  </si>
  <si>
    <t>*|Countries|TT|TRINIDAD AND TOBAGO</t>
  </si>
  <si>
    <t>*|Countries|TV|TUVALU</t>
  </si>
  <si>
    <t>*|Countries|TW|TAIWAN, PROVINCE OF CHINA</t>
  </si>
  <si>
    <t>*|Countries|TZ|TANZANIA, UNITED REPUBLIC OF</t>
  </si>
  <si>
    <t>*|Countries|UA|UKRAINE</t>
  </si>
  <si>
    <t>*|Countries|UG|UGANDA</t>
  </si>
  <si>
    <t>*|Countries|UM|UNITED STATES MINOR OUTLYING ISLANDS</t>
  </si>
  <si>
    <t>*|Countries|US*|UNITED STATES OF AMERICA</t>
  </si>
  <si>
    <t>*|Countries|UY|URUGUAY</t>
  </si>
  <si>
    <t>*|Countries|UZ|UZBEKISTAN</t>
  </si>
  <si>
    <t>*|Countries|VA|HOLY SEE</t>
  </si>
  <si>
    <t>*|Countries|VC|SAINT VINCENT AND THE GRENADINES</t>
  </si>
  <si>
    <t>*|Countries|VE|VENEZUELA (BOLIVARIAN REPUBLIC OF)</t>
  </si>
  <si>
    <t>*|Countries|VG|VIRGIN ISLANDS (BRITISH)</t>
  </si>
  <si>
    <t>*|Countries|VI|VIRGIN ISLANDS (U.S.)</t>
  </si>
  <si>
    <t>*|Countries|VN|VIET NAM</t>
  </si>
  <si>
    <t>*|Countries|VU|VANUATU</t>
  </si>
  <si>
    <t>*|Countries|WF|WALLIS AND FUTUNA</t>
  </si>
  <si>
    <t>*|Countries|WS|SAMOA</t>
  </si>
  <si>
    <t>*|Countries|YE|YEMEN</t>
  </si>
  <si>
    <t>*|Countries|YT|MAYOTTE</t>
  </si>
  <si>
    <t>*|Countries|ZA|SOUTH AFRICA</t>
  </si>
  <si>
    <t>*|Countries|ZM|ZAMBIA</t>
  </si>
  <si>
    <t>*|Countries|ZW|ZIMBABWE</t>
  </si>
  <si>
    <t>Action</t>
  </si>
  <si>
    <t>Entry to Append</t>
  </si>
  <si>
    <t>Append</t>
  </si>
  <si>
    <t>*|Mode|CustomerPickup|CustomerPickup</t>
  </si>
  <si>
    <t>Success Code Table Mode created/updated</t>
  </si>
  <si>
    <t>*|More Actions EL|e:Capacity:b:RateFriend|action.openratefriend;subcategory=Rate Analysis</t>
  </si>
  <si>
    <t>Success Code Table More Actions EL created/updated</t>
  </si>
  <si>
    <t>*|More Actions EL|e:Capacity:c:Load Posting|action.manageloadpostings</t>
  </si>
  <si>
    <t>*|More Actions EL Broker|e:Capacity:b:RateFriend|action.openratefriend;subcategory=Rate Analysis</t>
  </si>
  <si>
    <t>Success Code Table More Actions EL Broker created/updated</t>
  </si>
  <si>
    <t>*|More Actions EL Broker|e:Capacity:c:Load Posting|action.manageloadpostings</t>
  </si>
  <si>
    <t>*|Portlets|/MercuryGate/portlet/ext/portletEZClickPurchaseOrders.jsp?configGroupId=BasePOConfiguration:subMenu=Operations|Purchase Orders</t>
  </si>
  <si>
    <t>Success Code Table Portlets created/updated</t>
  </si>
  <si>
    <t>*|Portlets|/MercuryGate/portlet/shipmenttemplates/portletShipmentTemplateSchedule.jsp:subMenu=Admin|Schedule Templates</t>
  </si>
  <si>
    <t>*|PortletsWide|/MercuryGate/portlet/ext/portletEZClickPurchaseOrders.jsp?mgConfigGroupId=SupplierPOConfiguration:subMenu=My Orders|Supplier Purchase Orders</t>
  </si>
  <si>
    <t>Success Code Table PortletsWide created/updated</t>
  </si>
  <si>
    <t>Change</t>
  </si>
  <si>
    <t>Change GraphType from "Carrier" to "Both"</t>
  </si>
  <si>
    <t>Success Code Table RateFriend created/updated</t>
  </si>
  <si>
    <t>BASE</t>
  </si>
  <si>
    <t>Config Group Type</t>
  </si>
  <si>
    <t>Config Group Name</t>
  </si>
  <si>
    <t>Admin Console Commands (THOSE HIGHLIGHTED IN GREEN CAN BE PASTED AND EXECUTED AT THE SAME TIME, OTHERS NEED TO DO ONE AT A TIME INTO THE WINDOW)</t>
  </si>
  <si>
    <t>AddExecutionLoadAirPortlet</t>
  </si>
  <si>
    <t>AddAirExecutionLoad</t>
  </si>
  <si>
    <t>EditExecutionLoadAir</t>
  </si>
  <si>
    <t>AddExecutionLoadOceanPortlet</t>
  </si>
  <si>
    <t>BaseAddOcean</t>
  </si>
  <si>
    <t>ApproveRateAdjustmentPortletActionConfigGroup</t>
  </si>
  <si>
    <t>RateAdjustment</t>
  </si>
  <si>
    <t>CGActivityEditConfigGroup</t>
  </si>
  <si>
    <t>AcceptQuote</t>
  </si>
  <si>
    <t>CreateExecutionLoadConfigGroup</t>
  </si>
  <si>
    <t>CreateExecutionLoad</t>
  </si>
  <si>
    <t>CreateRateAdjustment</t>
  </si>
  <si>
    <t>CustomerManagementPortlet</t>
  </si>
  <si>
    <t>BrokerCustManagement</t>
  </si>
  <si>
    <t>CustomerPortalConfigGroup</t>
  </si>
  <si>
    <t>BaseCustomerPortal</t>
  </si>
  <si>
    <t>EZActivitySubPanelConfigGroup</t>
  </si>
  <si>
    <t>ModifyRateViewCarrier</t>
  </si>
  <si>
    <t>EZClickAuditInvoiceConfigGroup</t>
  </si>
  <si>
    <t>10890739665</t>
  </si>
  <si>
    <t>CustInvAudit</t>
  </si>
  <si>
    <t>DisputeInvoice</t>
  </si>
  <si>
    <t>MultipleInvAudit</t>
  </si>
  <si>
    <t>OpenCharges</t>
  </si>
  <si>
    <t>VendorAudit</t>
  </si>
  <si>
    <t>EZClickInvoicesPortlet</t>
  </si>
  <si>
    <t>CarrierDisputeInvoices</t>
  </si>
  <si>
    <t>LSPBaseCarrierInvoices</t>
  </si>
  <si>
    <t>LSPBaseCustInvoice</t>
  </si>
  <si>
    <t>EZClickLoadListPortlet</t>
  </si>
  <si>
    <t>CarrierELReadOnlyView</t>
  </si>
  <si>
    <t>CustomerSvcELReadOnlyView</t>
  </si>
  <si>
    <t>CustomerViewLoads</t>
  </si>
  <si>
    <t>EZClickPurchaseOrderPortlet</t>
  </si>
  <si>
    <t>BasePOConfiguration</t>
  </si>
  <si>
    <t>SupplierPOConfiguration</t>
  </si>
  <si>
    <t>EZClickTransportRouteAssignRate</t>
  </si>
  <si>
    <t>RouteAssignRate</t>
  </si>
  <si>
    <t>EnterRequiredInfoPortletAction</t>
  </si>
  <si>
    <t>ERI</t>
  </si>
  <si>
    <t>GlobalNavConfigGroup</t>
  </si>
  <si>
    <t>GlobalNavBroker</t>
  </si>
  <si>
    <t>GlobalNavOps</t>
  </si>
  <si>
    <t>AdminGlobalNav</t>
  </si>
  <si>
    <t>ShipperOpsGlobalNav</t>
  </si>
  <si>
    <t>ManageClaimPortletAction</t>
  </si>
  <si>
    <t>ManageClaims</t>
  </si>
  <si>
    <t>ManageCreditRequests</t>
  </si>
  <si>
    <t>23900309642</t>
  </si>
  <si>
    <t>ManagePODPortletActionConfigGroup</t>
  </si>
  <si>
    <t>ConfirmDeliveryAir</t>
  </si>
  <si>
    <t>ManageRouteFinancials</t>
  </si>
  <si>
    <t>MatchInvoicePortletActionConfigGroup</t>
  </si>
  <si>
    <t>23899261965</t>
  </si>
  <si>
    <t>ReactAddTransportConfigGroup</t>
  </si>
  <si>
    <t>ReactQuickAddQuoteConfigGroup</t>
  </si>
  <si>
    <t>ReactRouteBoardConfigGroup</t>
  </si>
  <si>
    <t>BrokerezVision</t>
  </si>
  <si>
    <t>FinanceOpsComboezVision</t>
  </si>
  <si>
    <t>FinanceezVision</t>
  </si>
  <si>
    <t>OPSSupervisorezVision</t>
  </si>
  <si>
    <t>OperationsezVision</t>
  </si>
  <si>
    <t>ShipperOperationsezVision</t>
  </si>
  <si>
    <t>SearchAirSchedulesPortlet</t>
  </si>
  <si>
    <t>21328449368</t>
  </si>
  <si>
    <t>SendCustomerConfirmationConfigGroup</t>
  </si>
  <si>
    <t>SendCustConf</t>
  </si>
  <si>
    <t>SplitLoadConfigGroup</t>
  </si>
  <si>
    <t>BaseSplitLoad</t>
  </si>
  <si>
    <t>TakeSurveyPortletActionConfigGroup</t>
  </si>
  <si>
    <t>23899387531</t>
  </si>
  <si>
    <t>ValidateRailTenderPortletAction</t>
  </si>
  <si>
    <t>BaseRailTender</t>
  </si>
  <si>
    <t>ViewRateAdjustmentPortletActionConfigGroup</t>
  </si>
  <si>
    <t>ViewRateAdjustments</t>
  </si>
  <si>
    <t>Config Section</t>
  </si>
  <si>
    <t>Config Title</t>
  </si>
  <si>
    <t>Value</t>
  </si>
  <si>
    <t>AddMenuConfigGroup</t>
  </si>
  <si>
    <t>Settings</t>
  </si>
  <si>
    <t>Quick Post (Add Transport) Config Group</t>
  </si>
  <si>
    <t>BaseQuickPostQuote</t>
  </si>
  <si>
    <t>Settings saved.</t>
  </si>
  <si>
    <t>AddTransportConfigGroup</t>
  </si>
  <si>
    <t>Location Step</t>
  </si>
  <si>
    <t>Show Credit Limit</t>
  </si>
  <si>
    <t>ConsolidatedRateSearchConfigGroup</t>
  </si>
  <si>
    <t>External</t>
  </si>
  <si>
    <t>Sources</t>
  </si>
  <si>
    <t>Source</t>
  </si>
  <si>
    <t>Internet TS</t>
  </si>
  <si>
    <t>3 Sixty</t>
  </si>
  <si>
    <t>CustomerMgmtInternal</t>
  </si>
  <si>
    <t>Show QuickBooks Online Tab</t>
  </si>
  <si>
    <t>EnterprisePickerConfigGroup</t>
  </si>
  <si>
    <t>Show Credit LImit</t>
  </si>
  <si>
    <t>LSPBaseInvoicesInternal</t>
  </si>
  <si>
    <t>Invoice Types to Show</t>
  </si>
  <si>
    <t>Load Vendor Invoices-
OR
-Transport Vendor Invoices</t>
  </si>
  <si>
    <t>ShipperBaseInvoicesInternal</t>
  </si>
  <si>
    <t>Shipping Order Cust Inv-
OR
-Customer Load Cust Inv</t>
  </si>
  <si>
    <t>EZClickLoadListPortet</t>
  </si>
  <si>
    <t>Activity Types</t>
  </si>
  <si>
    <t>Activity Subpanel Config Group</t>
  </si>
  <si>
    <t>GlobalNavLegacyConfigGroup</t>
  </si>
  <si>
    <t>Add Screen Settings</t>
  </si>
  <si>
    <t>Add Customer Load</t>
  </si>
  <si>
    <t>RouteAddLoad</t>
  </si>
  <si>
    <t>ManageQuotesConfigGroup</t>
  </si>
  <si>
    <t>RateFriend Type</t>
  </si>
  <si>
    <t>On (use RateFriend)</t>
  </si>
  <si>
    <t>Reference Types</t>
  </si>
  <si>
    <t>Transport Detail Reference Types</t>
  </si>
  <si>
    <t>Internal Rate Index
RateFriend Contract Index
RateFriend Spot Index</t>
  </si>
  <si>
    <t>Financial Column</t>
  </si>
  <si>
    <t>Enable Request Advance for Els</t>
  </si>
  <si>
    <t>Enable Request Vendor Advance for Els</t>
  </si>
  <si>
    <t>Enable Request Vendor Advance for Sos</t>
  </si>
  <si>
    <t>ReactRouteBoardLegacyConfigGroup</t>
  </si>
  <si>
    <t>Financials</t>
  </si>
  <si>
    <t>Manage Credit Request Config Group</t>
  </si>
  <si>
    <t>ManageCredit</t>
  </si>
  <si>
    <t>Turn Off Credit Checks</t>
  </si>
  <si>
    <t>RequestAdvancePortletAction</t>
  </si>
  <si>
    <t>Sections</t>
  </si>
  <si>
    <t>Charge Level Advances</t>
  </si>
  <si>
    <t>Expanded</t>
  </si>
  <si>
    <t>Charges</t>
  </si>
  <si>
    <t>Charge Level Advances Code Table</t>
  </si>
  <si>
    <t>AdvanceChargeLevel</t>
  </si>
  <si>
    <t>Enterprise</t>
  </si>
  <si>
    <t>SysConfig Screen</t>
  </si>
  <si>
    <t>Tab</t>
  </si>
  <si>
    <t>Setting</t>
  </si>
  <si>
    <t>Expected Success Message</t>
  </si>
  <si>
    <t>Invoices</t>
  </si>
  <si>
    <t>Customer</t>
  </si>
  <si>
    <t>Master Invoice Sequence</t>
  </si>
  <si>
    <t>Settings Saved.</t>
  </si>
  <si>
    <t>Locations</t>
  </si>
  <si>
    <t>Location Code Sequence</t>
  </si>
  <si>
    <t>Miscellaneous</t>
  </si>
  <si>
    <t>Server URL</t>
  </si>
  <si>
    <t>The inputted 'Server URL' text has been successfully verified.</t>
  </si>
  <si>
    <t>Document Cloud Storage</t>
  </si>
  <si>
    <t>HubTran</t>
  </si>
  <si>
    <t>Purchase Orders -OR- Orders</t>
  </si>
  <si>
    <t>Autogenerated Primary Reference Sequence</t>
  </si>
  <si>
    <t>Primary Reference Type</t>
  </si>
  <si>
    <t>Quotes</t>
  </si>
  <si>
    <t>Autogenerated Quote Number Sequence</t>
  </si>
  <si>
    <t>Quote Number Reference Type</t>
  </si>
  <si>
    <t>Mode Mapping</t>
  </si>
  <si>
    <t>Mode of CustomerPickup</t>
  </si>
  <si>
    <t>Expedited</t>
  </si>
  <si>
    <t>Menu/Graphs Enabled</t>
  </si>
  <si>
    <t>Shipments</t>
  </si>
  <si>
    <t>Shipment Configuration</t>
  </si>
  <si>
    <t>Shipment Primary Reference Type</t>
  </si>
  <si>
    <t>Auto Create Transport -OR- Auto Create Load</t>
  </si>
  <si>
    <t>Transports -OR- Loads -OR- MBLs</t>
  </si>
  <si>
    <t>Load Configuration</t>
  </si>
  <si>
    <t>Customer Load Configuration</t>
  </si>
  <si>
    <t>Option</t>
  </si>
  <si>
    <t>Roles</t>
  </si>
  <si>
    <t>Roles and Misc saved.</t>
  </si>
  <si>
    <t>News and Information</t>
  </si>
  <si>
    <t>Admin,Carrier</t>
  </si>
  <si>
    <t>News and Information Admin</t>
  </si>
  <si>
    <t>Bid Requests</t>
  </si>
  <si>
    <t>Capacity</t>
  </si>
  <si>
    <t>Carrier Finance Route Board</t>
  </si>
  <si>
    <t>Admin,Carrier Finance</t>
  </si>
  <si>
    <t>Carrier Invoices</t>
  </si>
  <si>
    <t>Customer Invoices</t>
  </si>
  <si>
    <t>Admin,Customer,Customer Finance</t>
  </si>
  <si>
    <t>Customer Loads</t>
  </si>
  <si>
    <t>Admin,Customer</t>
  </si>
  <si>
    <t>Disputed Invoices</t>
  </si>
  <si>
    <t>Admin,Carrier,Carrier Finance</t>
  </si>
  <si>
    <t>EZClick Load List – Carrier</t>
  </si>
  <si>
    <t>EZClick Load List - Customer Service</t>
  </si>
  <si>
    <t>Admin,Customer Service</t>
  </si>
  <si>
    <t>Edit Posted Equipment</t>
  </si>
  <si>
    <t>Large Code Tables</t>
  </si>
  <si>
    <t>Routing Request Config</t>
  </si>
  <si>
    <t>x</t>
  </si>
  <si>
    <t>Supplier Purchase Orders</t>
  </si>
  <si>
    <t>Role</t>
  </si>
  <si>
    <t>BrokerOperations</t>
  </si>
  <si>
    <t>CustomerPortalNew</t>
  </si>
  <si>
    <t>Finance</t>
  </si>
  <si>
    <t>LSP Operations</t>
  </si>
  <si>
    <t>Ops Supv</t>
  </si>
  <si>
    <t>Shipper Operations</t>
  </si>
  <si>
    <t>Global Nav ID</t>
  </si>
  <si>
    <t>Route Board ID</t>
  </si>
  <si>
    <t>Customer Portal ID</t>
  </si>
  <si>
    <t>Success Message: None</t>
  </si>
  <si>
    <t>Modular</t>
  </si>
  <si>
    <t>Source User ID</t>
  </si>
  <si>
    <t>Install User Id</t>
  </si>
  <si>
    <t>Base November 2019 Admin</t>
  </si>
  <si>
    <t>Base November 2019 Broker</t>
  </si>
  <si>
    <t>Base November 2019 Carrier</t>
  </si>
  <si>
    <t>Base November 2019 CarFinance</t>
  </si>
  <si>
    <t>Base November 2019 Cust ezVision</t>
  </si>
  <si>
    <t>Base November 2019 Cust Invoicing</t>
  </si>
  <si>
    <t>Base November 2019 Cust ezClick</t>
  </si>
  <si>
    <t>Base November 2019 Finance</t>
  </si>
  <si>
    <t>Base November 2019 Ops Supv</t>
  </si>
  <si>
    <t>Base November 2019 LSP Operations</t>
  </si>
  <si>
    <t>Base November 2019 Report Writer</t>
  </si>
  <si>
    <t>Base November 2019 Shipper Operations</t>
  </si>
  <si>
    <t>Base November 2019 Supplier</t>
  </si>
  <si>
    <t>BasNov19LoaderID</t>
  </si>
  <si>
    <t>BasNov19MGC1</t>
  </si>
  <si>
    <t>BasNov19CustEZClickDemo</t>
  </si>
  <si>
    <t>BasNov19CustEZVisionDemo</t>
  </si>
  <si>
    <t>BasNov19VendorUser</t>
  </si>
  <si>
    <t>HubDocManHubTranExtract</t>
  </si>
  <si>
    <t>QuiOnlUSQBAdmin</t>
  </si>
  <si>
    <t>Reference Type</t>
  </si>
  <si>
    <t>Reference Value</t>
  </si>
  <si>
    <t>Success Message</t>
  </si>
  <si>
    <t>No message but, reference added to user screen</t>
  </si>
  <si>
    <t>5000.00</t>
  </si>
  <si>
    <t>20000.00</t>
  </si>
  <si>
    <t>Operations</t>
  </si>
  <si>
    <t>25.00</t>
  </si>
  <si>
    <t>Define|Report</t>
  </si>
  <si>
    <t>Name|Activities Past Due</t>
  </si>
  <si>
    <t>Reports Imported:</t>
  </si>
  <si>
    <t>Type|Activity</t>
  </si>
  <si>
    <t xml:space="preserve">Note: Each report will be listed by it's name but, if it says ERROR after the report, that report was not successful.  </t>
  </si>
  <si>
    <t>Scope|Role/Ops Supv Reports</t>
  </si>
  <si>
    <t>Prompt|false</t>
  </si>
  <si>
    <t>Column|ParentPrimaryReference</t>
  </si>
  <si>
    <t>Column|CreateDate</t>
  </si>
  <si>
    <t>Column|Type</t>
  </si>
  <si>
    <t>Column|PlannedDate</t>
  </si>
  <si>
    <t>Column|StatusDecode</t>
  </si>
  <si>
    <t>Sort|Type|true</t>
  </si>
  <si>
    <t>Sort|PlannedDate|true</t>
  </si>
  <si>
    <t>Filter|PlannedDate|-365,1,0|From Today|false|false|NativeDate</t>
  </si>
  <si>
    <t>Filter|CompletedDate||Equal|false|false|NativeDate</t>
  </si>
  <si>
    <t>Filter|StatusDecode|Complete|Not Equal|false|false|String</t>
  </si>
  <si>
    <t>Name|Activities by assigned user by date</t>
  </si>
  <si>
    <t>Column|AssigneeIds</t>
  </si>
  <si>
    <t>Sort|AssigneeIds|true</t>
  </si>
  <si>
    <t>Name|Activities by type by date</t>
  </si>
  <si>
    <t>Sort|CreateDate|true</t>
  </si>
  <si>
    <t>Name|Activities no planned date</t>
  </si>
  <si>
    <t>Filter|PlannedDate||Equal|false|false|NativeDate</t>
  </si>
  <si>
    <t>Name|Completed Activities By Type - Past 7 Days</t>
  </si>
  <si>
    <t>Forecast|0</t>
  </si>
  <si>
    <t>Aggregate|COUNT|Oid</t>
  </si>
  <si>
    <t>Group|Type</t>
  </si>
  <si>
    <t>Filter|CompletedDate|-7,0|From Today|false|false|NativeDate</t>
  </si>
  <si>
    <t>Filter|ParentPrimaryReference|Cancel|Not Contain|false|false|String</t>
  </si>
  <si>
    <t>Name|Completed Activities By Type - With Prompts</t>
  </si>
  <si>
    <t>Prompt|true</t>
  </si>
  <si>
    <t>Filter|CompletedDate||Greater Than Or Equal|false|false|NativeDate</t>
  </si>
  <si>
    <t>Filter|CompletedDate||Less Than Or Equal|false|false|NativeDate</t>
  </si>
  <si>
    <t>Filter|Type||Contains|false|true|String</t>
  </si>
  <si>
    <t>Name|Past Due Pending Activities</t>
  </si>
  <si>
    <t>Column|OwningEnterpriseName</t>
  </si>
  <si>
    <t>Column|ActivityNumber</t>
  </si>
  <si>
    <t>Column|Required</t>
  </si>
  <si>
    <t>Column|Priority</t>
  </si>
  <si>
    <t>Sort|OwningEnterpriseName|true</t>
  </si>
  <si>
    <t>Filter|PlannedDate|-999,-1|From Today|false|false|NativeDate</t>
  </si>
  <si>
    <t>Name|Pending Activities - High Priority</t>
  </si>
  <si>
    <t>Scope|Role/Operations Reports</t>
  </si>
  <si>
    <t>Filter|Priority|High|Equal|false|false|String</t>
  </si>
  <si>
    <t>Name|Pending Activities By Type - Past 7 Days</t>
  </si>
  <si>
    <t>Filter|PlannedDate|-7,0|From Today|false|false|NativeDate</t>
  </si>
  <si>
    <t>Name|Active Carriers</t>
  </si>
  <si>
    <t>Type|Carrier</t>
  </si>
  <si>
    <t>Column|Name</t>
  </si>
  <si>
    <t>Column|MCNumber</t>
  </si>
  <si>
    <t>Column|Scac</t>
  </si>
  <si>
    <t>Column|Modes</t>
  </si>
  <si>
    <t>Column|InsuranceExpiration</t>
  </si>
  <si>
    <t>Column|EquipmentDescriptions</t>
  </si>
  <si>
    <t>Column|PrimaryLocation.City</t>
  </si>
  <si>
    <t>Column|PrimaryLocation.State</t>
  </si>
  <si>
    <t>Column|PrimaryLocation.Type</t>
  </si>
  <si>
    <t>Column|Insurance0.Amount</t>
  </si>
  <si>
    <t>Column|Insurance0.Expiration</t>
  </si>
  <si>
    <t>Column|Insurance1.Amount</t>
  </si>
  <si>
    <t>Column|Insurance1.Expiration</t>
  </si>
  <si>
    <t>Column|Insurance2.Amount</t>
  </si>
  <si>
    <t>Column|Insurance2.Expiration</t>
  </si>
  <si>
    <t>Sort|Name|true</t>
  </si>
  <si>
    <t>Filter|Active|true|In|false|false|String</t>
  </si>
  <si>
    <t>Name|All Carriers</t>
  </si>
  <si>
    <t>Name|By Mode</t>
  </si>
  <si>
    <t>Group|Modes</t>
  </si>
  <si>
    <t>Name|Insurance Exp Next 30</t>
  </si>
  <si>
    <t>Column|QuoteEmail</t>
  </si>
  <si>
    <t>Sort|InsuranceExpiration|true</t>
  </si>
  <si>
    <t>Filter|InsuranceExpiration|0,30|From Today|false|false|LongDate</t>
  </si>
  <si>
    <t>Name|Insurance Exp Next 60</t>
  </si>
  <si>
    <t>Filter|InsuranceExpiration|0,60|From Today|false|false|LongDate</t>
  </si>
  <si>
    <t>Name|Template Carrier List</t>
  </si>
  <si>
    <t>Scope|Role/Finance Reports</t>
  </si>
  <si>
    <t>Column|SortableOwningEnterpriseName</t>
  </si>
  <si>
    <t>Column|CarrierId</t>
  </si>
  <si>
    <t>Column|USDOTNumber</t>
  </si>
  <si>
    <t>Column|TenderType</t>
  </si>
  <si>
    <t>Column|TenderEmail</t>
  </si>
  <si>
    <t>Column|QuoteType</t>
  </si>
  <si>
    <t>Column|Ref: Factoring</t>
  </si>
  <si>
    <t>Column|Ref: Quick Pay</t>
  </si>
  <si>
    <t>Column|Ref: MyCarrier</t>
  </si>
  <si>
    <t>Name|Full Vendor Invoice View</t>
  </si>
  <si>
    <t>Type|CarrierVendorInvoice</t>
  </si>
  <si>
    <t>Column|BilledPriceSheet.CarrierName</t>
  </si>
  <si>
    <t>Column|InvoiceNumber</t>
  </si>
  <si>
    <t>Column|TotalWeight.Value</t>
  </si>
  <si>
    <t>Column|CommissionInvoice</t>
  </si>
  <si>
    <t>Column|Inv ActStat: Audit Vendor Invoice</t>
  </si>
  <si>
    <t>Column|Inv ActStat: Audit Vendor Duplicate</t>
  </si>
  <si>
    <t>Column|Inv ActStat: Audit 2nd Vendor Invoice</t>
  </si>
  <si>
    <t>Column|Inv ActStat: Approve Vendor Invoice</t>
  </si>
  <si>
    <t>Column|Inv ActStat: Audit Invoice</t>
  </si>
  <si>
    <t>Name|ARExtractToFinance</t>
  </si>
  <si>
    <t>Type|ClCustomerBill</t>
  </si>
  <si>
    <t>Column|ParentPrimaryReferences</t>
  </si>
  <si>
    <t>Column|BilledPriceSheet.TotalAmount</t>
  </si>
  <si>
    <t>Column|InvoiceDate</t>
  </si>
  <si>
    <t>Column|ExtractDate</t>
  </si>
  <si>
    <t>Column|Inv ActStat: Approve Invoice</t>
  </si>
  <si>
    <t>Column|Inv ActStat: Ready to Extract</t>
  </si>
  <si>
    <t>Sort|InvoiceNumber|true</t>
  </si>
  <si>
    <t>Filter|ExtractDate||Equal|false|false|LongDate</t>
  </si>
  <si>
    <t>Filter|Inv ActStat: Ready to Extract|Pending|Equal|false|false|String</t>
  </si>
  <si>
    <t>Name|Full Customer Load View</t>
  </si>
  <si>
    <t>Column|Inv ActStat: Historical</t>
  </si>
  <si>
    <t>Column|Inv ActStat: Apply Cash</t>
  </si>
  <si>
    <t>Column|Inv ActStat: Credit and Rebill</t>
  </si>
  <si>
    <t>Column|Inv ActStat: Credit Invoice</t>
  </si>
  <si>
    <t>Column|Inv ActStat: Review Open Charges</t>
  </si>
  <si>
    <t>Name|Invoices Credited Check For Rebill</t>
  </si>
  <si>
    <t>Filter|Inv ActDate: Credit Invoice|0|From Month|false|false|NativeDate</t>
  </si>
  <si>
    <t>Name|Invoices Extracted This Month</t>
  </si>
  <si>
    <t>Column|ExtractNumber</t>
  </si>
  <si>
    <t>Filter|ExtractDate|0|From Month|false|false|LongDate</t>
  </si>
  <si>
    <t>Name|Invoices Missing Data</t>
  </si>
  <si>
    <t>Filter|Inv ActStat: Ready to Extract|Missing Required Data|Equal|false|false|String</t>
  </si>
  <si>
    <t>Name|Active Contracts</t>
  </si>
  <si>
    <t>Type|Contract</t>
  </si>
  <si>
    <t>Scope|Role/Admin Reports</t>
  </si>
  <si>
    <t>Column|Mode</t>
  </si>
  <si>
    <t>Column|Carrier.Name</t>
  </si>
  <si>
    <t>Column|Carrier.Scac</t>
  </si>
  <si>
    <t>Column|Service</t>
  </si>
  <si>
    <t>Column|EffectiveDate</t>
  </si>
  <si>
    <t>Column|ExpirationDate</t>
  </si>
  <si>
    <t>Column|UpdateDate</t>
  </si>
  <si>
    <t>Filter|ExpirationDate|0,99999|From Today|false|false|LongDate</t>
  </si>
  <si>
    <t>Name|Active Contracts By Mode</t>
  </si>
  <si>
    <t>Group|Mode</t>
  </si>
  <si>
    <t>Name|Active Contracts By Mode Service</t>
  </si>
  <si>
    <t>Group|Service</t>
  </si>
  <si>
    <t>Name|Active Contracts By Type</t>
  </si>
  <si>
    <t>Name|Active Contracts By carrier</t>
  </si>
  <si>
    <t>Group|Carrier.Name</t>
  </si>
  <si>
    <t>Name|All Contracts</t>
  </si>
  <si>
    <t>Name|Expires Soon</t>
  </si>
  <si>
    <t>Filter|ExpirationDate|0,60|From Today|false|false|LongDate</t>
  </si>
  <si>
    <t>Name|Template Contract List</t>
  </si>
  <si>
    <t>Column|ServiceDays</t>
  </si>
  <si>
    <t>Column|DistanceDeterminer</t>
  </si>
  <si>
    <t>Name|By Create Date</t>
  </si>
  <si>
    <t>Type|CustomerLoadList</t>
  </si>
  <si>
    <t>Column|PrimaryReference</t>
  </si>
  <si>
    <t>Column|ProNum</t>
  </si>
  <si>
    <t>Column|Status</t>
  </si>
  <si>
    <t>Column|CreateBy</t>
  </si>
  <si>
    <t>Column|ActStat: Send Customer Confirmation</t>
  </si>
  <si>
    <t>Column|ActStat: Accept Quote</t>
  </si>
  <si>
    <t>Column|ActStat: Finalize Quote</t>
  </si>
  <si>
    <t>Column|ActStat: Assign Customer Rate</t>
  </si>
  <si>
    <t>Sort|CreateDate|false</t>
  </si>
  <si>
    <t>Column|ActStat: Lost Opportunity</t>
  </si>
  <si>
    <t>Column|ActStat: Create Execution Load</t>
  </si>
  <si>
    <t>Name|Company Documents (Down)</t>
  </si>
  <si>
    <t>Type|Document</t>
  </si>
  <si>
    <t>Scope|Public/Everywhere</t>
  </si>
  <si>
    <t>Column|DisplayType</t>
  </si>
  <si>
    <t>Column|Filename</t>
  </si>
  <si>
    <t>Column|URI</t>
  </si>
  <si>
    <t>Column|Size</t>
  </si>
  <si>
    <t>Filter|Type|Document|Equal|false|false|String</t>
  </si>
  <si>
    <t>Name|Active Companies</t>
  </si>
  <si>
    <t>Type|Enterprise</t>
  </si>
  <si>
    <t>Column|AncestorCount</t>
  </si>
  <si>
    <t>Column|ChildCount</t>
  </si>
  <si>
    <t>Column|DescendantCount</t>
  </si>
  <si>
    <t>Column|TradingPartner</t>
  </si>
  <si>
    <t>Column|InactiveDate</t>
  </si>
  <si>
    <t>Column|AddressValidation</t>
  </si>
  <si>
    <t>Column|Description</t>
  </si>
  <si>
    <t>Filter|Active|true|Equal|false|false|String</t>
  </si>
  <si>
    <t>Name|CarrierValidationReferences</t>
  </si>
  <si>
    <t>Scope|Public/Here</t>
  </si>
  <si>
    <t>Column|CustomerAccountNumber</t>
  </si>
  <si>
    <t>Column|Ref: CarReqRef</t>
  </si>
  <si>
    <t>Column|Ref: CarReqDoc</t>
  </si>
  <si>
    <t>Column|Ref: CarReqChargeDoc</t>
  </si>
  <si>
    <t>Sort|HierarchyId|true</t>
  </si>
  <si>
    <t>Name|Company Report</t>
  </si>
  <si>
    <t>Column|Active</t>
  </si>
  <si>
    <t>Filter|Active|true, false|In|false|false|String</t>
  </si>
  <si>
    <t>Name|CustomerValidationReferences</t>
  </si>
  <si>
    <t>Column|Ref: CustReqRef</t>
  </si>
  <si>
    <t>Column|Ref: CustReqDoc</t>
  </si>
  <si>
    <t>Column|Ref: CustReqChargeDoc</t>
  </si>
  <si>
    <t>Name|Enterprise Report - Carrier Requirements</t>
  </si>
  <si>
    <t>Column|CreditLimit</t>
  </si>
  <si>
    <t>Column|SummaryAttribute.CustomerRateTotal</t>
  </si>
  <si>
    <t>Name|Enterprise Report - Customer Requirements</t>
  </si>
  <si>
    <t>Name|Inactive Companies</t>
  </si>
  <si>
    <t>Filter|Active|false|Equal|false|false|String</t>
  </si>
  <si>
    <t>Name|APExtractToFinance</t>
  </si>
  <si>
    <t>Type|FreightBill</t>
  </si>
  <si>
    <t>Column|ActualShipDate</t>
  </si>
  <si>
    <t>Column|ActualDeliveryDate</t>
  </si>
  <si>
    <t>Column|ChargePriceSheet.CarrierSCAC</t>
  </si>
  <si>
    <t>Column|ChargePriceSheet.TotalAmount</t>
  </si>
  <si>
    <t>Column|ParentStatus</t>
  </si>
  <si>
    <t>Name|Freight Spend by Carrier</t>
  </si>
  <si>
    <t>Aggregate|SUM|BilledPriceSheet.TotalAmount</t>
  </si>
  <si>
    <t>Aggregate|AVG|BilledPriceSheet.TotalAmount</t>
  </si>
  <si>
    <t>Group|InvoiceDateMonth</t>
  </si>
  <si>
    <t>Group|ChargePriceSheet.CarrierSCAC</t>
  </si>
  <si>
    <t>Filter|InvoiceDate|-12,0|From Month|false|false|NativeDate</t>
  </si>
  <si>
    <t>Name|Full Carrier Invoice View</t>
  </si>
  <si>
    <t>Column|Matched</t>
  </si>
  <si>
    <t>Column|BilledPriceSheet.GLCode</t>
  </si>
  <si>
    <t>Column|Inv ActStat: Find Match</t>
  </si>
  <si>
    <t>Column|Inv ActStat: Audit 2nd Invoice</t>
  </si>
  <si>
    <t>Column|Inv ActStat: Audit Duplicate</t>
  </si>
  <si>
    <t>Column|Inv ActStat: Audit By Accounting</t>
  </si>
  <si>
    <t>Column|Inv ActStat: Rejected Invoice</t>
  </si>
  <si>
    <t>Column|Inv ActStat: Dispute Invoice</t>
  </si>
  <si>
    <t>Sort|InvoiceNumber|false</t>
  </si>
  <si>
    <t>Name|Invoices Missing Required Data</t>
  </si>
  <si>
    <t>Sort|ActualDeliveryDate|true</t>
  </si>
  <si>
    <t>Filter|ParentStatus|Delivered|Equal|false|false|String</t>
  </si>
  <si>
    <t>Name|Rating Accuracy By Month Carrier</t>
  </si>
  <si>
    <t>Aggregate|SUM|ChargePriceSheet.TotalAmount</t>
  </si>
  <si>
    <t>Filter|BilledPriceSheet.TotalAmount|ChargePriceSheet.TotalAmount|Not Within 10|true|false|String</t>
  </si>
  <si>
    <t>Name|Unmatched</t>
  </si>
  <si>
    <t>Column|BilledPriceSheet.CarrierSCAC</t>
  </si>
  <si>
    <t>Filter|Matched|false|Equal|false|false|String</t>
  </si>
  <si>
    <t>Name|All Items</t>
  </si>
  <si>
    <t>Type|Item</t>
  </si>
  <si>
    <t>Column|Id</t>
  </si>
  <si>
    <t>Column|FreightClass</t>
  </si>
  <si>
    <t>Column|Hazardous</t>
  </si>
  <si>
    <t>Column|PackageType</t>
  </si>
  <si>
    <t>Column|Weight.Value</t>
  </si>
  <si>
    <t>Column|NmfcCode</t>
  </si>
  <si>
    <t>Name|Active Locations</t>
  </si>
  <si>
    <t>Type|Location</t>
  </si>
  <si>
    <t>Column|LocationCode</t>
  </si>
  <si>
    <t>Column|Residential</t>
  </si>
  <si>
    <t>Column|Address1</t>
  </si>
  <si>
    <t>Column|Address2</t>
  </si>
  <si>
    <t>Column|City</t>
  </si>
  <si>
    <t>Column|State</t>
  </si>
  <si>
    <t>Column|PostalCode</t>
  </si>
  <si>
    <t>Column|Country</t>
  </si>
  <si>
    <t>Column|GeoCoords</t>
  </si>
  <si>
    <t>Column|Docks</t>
  </si>
  <si>
    <t>Column|References</t>
  </si>
  <si>
    <t>Column|ServiceCodes</t>
  </si>
  <si>
    <t>Column|Validated</t>
  </si>
  <si>
    <t>Name|Active Locations By Type</t>
  </si>
  <si>
    <t>Name|Inactive Locations</t>
  </si>
  <si>
    <t>Name|Locations by User Defined State Region</t>
  </si>
  <si>
    <t>Filter|State||In|false|true|String</t>
  </si>
  <si>
    <t>Name|Summary By State</t>
  </si>
  <si>
    <t>Group|State</t>
  </si>
  <si>
    <t>Name|Summary By type</t>
  </si>
  <si>
    <t>Type|LocationDown</t>
  </si>
  <si>
    <t>Sort|State|true</t>
  </si>
  <si>
    <t>Name|All Locations</t>
  </si>
  <si>
    <t>Name|By State By Type</t>
  </si>
  <si>
    <t>Filter|Active|false|In|false|false|String</t>
  </si>
  <si>
    <t>Name|Summary Active By Company</t>
  </si>
  <si>
    <t>Group|OwningEnterpriseName</t>
  </si>
  <si>
    <t>Name|Summary By Company Type</t>
  </si>
  <si>
    <t>Name|By Location By Month</t>
  </si>
  <si>
    <t>Type|Order</t>
  </si>
  <si>
    <t>Group|Origin.City</t>
  </si>
  <si>
    <t>Group|Origin.State</t>
  </si>
  <si>
    <t>Group|CreateDateMonth</t>
  </si>
  <si>
    <t>Filter|Status|Fulfilled|Equal|false|false|String</t>
  </si>
  <si>
    <t>Filter|DeliveryEndDate|-24,0|From Month|false|false|LongDate</t>
  </si>
  <si>
    <t>Name|By Location By Month By Status</t>
  </si>
  <si>
    <t>Group|Status</t>
  </si>
  <si>
    <t>Name|Fulfilled Last month</t>
  </si>
  <si>
    <t>Group|Enterprise.Name</t>
  </si>
  <si>
    <t>Filter|DeliveryEndDate|-1,-1|From Month|false|false|LongDate</t>
  </si>
  <si>
    <t>Name|Orders Completed by Month by Customer</t>
  </si>
  <si>
    <t>Name|Orders last 60 days</t>
  </si>
  <si>
    <t>Column|Origin.City</t>
  </si>
  <si>
    <t>Column|Origin.State</t>
  </si>
  <si>
    <t>Column|Destination.City</t>
  </si>
  <si>
    <t>Column|Destination.State</t>
  </si>
  <si>
    <t>Column|ShipDates</t>
  </si>
  <si>
    <t>Column|DeliveryDates</t>
  </si>
  <si>
    <t>Sort|ShipEndDate|true</t>
  </si>
  <si>
    <t>Filter|CreateDate|-60,0|From Today|false|false|LongDate</t>
  </si>
  <si>
    <t>Name|Pending</t>
  </si>
  <si>
    <t>Filter|Status|Pending|In|false|false|String</t>
  </si>
  <si>
    <t>Filter|DeliveryEndDate|-365,-1|From Today|false|false|LongDate</t>
  </si>
  <si>
    <t>Name|Shipment Count By Origin</t>
  </si>
  <si>
    <t>Aggregate|AVG|ShipmentCount</t>
  </si>
  <si>
    <t>Name|Unfulfilled</t>
  </si>
  <si>
    <t>Filter|Status|Fulfilled|Not Equal|false|false|String</t>
  </si>
  <si>
    <t>Name|Unfulfilled By Vendor By Month</t>
  </si>
  <si>
    <t>Group|Origin.LocationCode</t>
  </si>
  <si>
    <t>Name|Appointment Missed</t>
  </si>
  <si>
    <t>Type|PlanEvent</t>
  </si>
  <si>
    <t>Column|Transport.PrimaryReference</t>
  </si>
  <si>
    <t>Column|CarrierPriceSheet.CarrierName</t>
  </si>
  <si>
    <t>Column|StartDate</t>
  </si>
  <si>
    <t>Column|EndDate</t>
  </si>
  <si>
    <t>Column|LateDays</t>
  </si>
  <si>
    <t>Column|LateCode</t>
  </si>
  <si>
    <t>Column|AppointmentDate</t>
  </si>
  <si>
    <t>Column|CurrentDate</t>
  </si>
  <si>
    <t>Column|Location.Name</t>
  </si>
  <si>
    <t>Column|Location.City</t>
  </si>
  <si>
    <t>Column|Location.State</t>
  </si>
  <si>
    <t>Column|Location.PostalCode</t>
  </si>
  <si>
    <t>Column|Location.Country</t>
  </si>
  <si>
    <t>Sort|AppointmentDate|true</t>
  </si>
  <si>
    <t>Filter|AppointmentDate||Not Equal|false|false|LongDate</t>
  </si>
  <si>
    <t>Filter|StartDate|-90,0|From Today|false|false|LongDate</t>
  </si>
  <si>
    <t>Filter|Transport.PrimaryReference|Cancelled|Not Contain|false|false|String</t>
  </si>
  <si>
    <t>Filter|CurrentDate|AppointmentDate|Within 1|true|false|LongDate</t>
  </si>
  <si>
    <t>Name|Late Appointment By Carrier Month Type</t>
  </si>
  <si>
    <t>Group|CarrierPriceSheet.CarrierName</t>
  </si>
  <si>
    <t>Filter|StartDate|-12,0|From Month|false|false|LongDate</t>
  </si>
  <si>
    <t>Filter|CurrentDate|AppointmentDate|Not Within 1|true|false|LongDate</t>
  </si>
  <si>
    <t>Name|Late Appointment By Carrier Type</t>
  </si>
  <si>
    <t>Name|Late Drops</t>
  </si>
  <si>
    <t>Sort|Status|false</t>
  </si>
  <si>
    <t>Filter|Type|Drop|Equal|false|false|String</t>
  </si>
  <si>
    <t>Filter|LateDays|0|Greater Than|false|false|Number</t>
  </si>
  <si>
    <t>Name|Late Drops By Carrier By Month</t>
  </si>
  <si>
    <t>Aggregate|AVG|LateDays</t>
  </si>
  <si>
    <t>Aggregate|MIN|LateDays</t>
  </si>
  <si>
    <t>Aggregate|MAX|LateDays</t>
  </si>
  <si>
    <t>Filter|StartDate|-365,0|From Today|false|false|LongDate</t>
  </si>
  <si>
    <t>Name|Late Drops By Month By Carrier</t>
  </si>
  <si>
    <t>Name|Late Drops By Month City Carrier</t>
  </si>
  <si>
    <t>Group|Location.City</t>
  </si>
  <si>
    <t>Group|Location.State</t>
  </si>
  <si>
    <t>Name|Late Events By Carrier By Month</t>
  </si>
  <si>
    <t>Filter|StartDate|-200|From Month|false|false|LongDate</t>
  </si>
  <si>
    <t>Filter|Status|Completed|Equal|false|false|String</t>
  </si>
  <si>
    <t>Name|Late Events By Month Carrier</t>
  </si>
  <si>
    <t>Filter|Type|Pickup|Equal|false|false|String</t>
  </si>
  <si>
    <t>Name|Late Pickups</t>
  </si>
  <si>
    <t>Name|Late Pickups By Carrier Month</t>
  </si>
  <si>
    <t>Name|Late Pickups By Month City Carrier</t>
  </si>
  <si>
    <t>Name|Missing Drop Appointment</t>
  </si>
  <si>
    <t>Filter|AppointmentDate||Equal|false|false|LongDate</t>
  </si>
  <si>
    <t>Filter|StartDate|1,90|From Today|false|false|LongDate</t>
  </si>
  <si>
    <t>Name|Missing Pickup Appointment</t>
  </si>
  <si>
    <t>Name|Subsequent Pickup Events</t>
  </si>
  <si>
    <t>Column|Sequence</t>
  </si>
  <si>
    <t>Sort|Location.City|true</t>
  </si>
  <si>
    <t>Sort|Location.State|true</t>
  </si>
  <si>
    <t>Filter|StartDate|0,1|From Month|false|false|LongDate</t>
  </si>
  <si>
    <t>Filter|Type|Pickups|Equal|false|false|String</t>
  </si>
  <si>
    <t>Filter|Sequence|2|Greater Than|false|false|Number</t>
  </si>
  <si>
    <t>Name|Quote Rate Results</t>
  </si>
  <si>
    <t>Type|Portlet:AddQuoteRatingResult</t>
  </si>
  <si>
    <t>Column|CustomerCarrierName</t>
  </si>
  <si>
    <t>Column|CustomerCarrierSCAC</t>
  </si>
  <si>
    <t>Column|CustomerTotalAmount</t>
  </si>
  <si>
    <t>Column|CustomerService</t>
  </si>
  <si>
    <t>Column|CustomerServiceDays</t>
  </si>
  <si>
    <t>Column|CustomerOriginService</t>
  </si>
  <si>
    <t>Column|CustomerDestinationService</t>
  </si>
  <si>
    <t>ColumnWidths|customerCarrierName:391~customerCarrierSCAC:100~customerTotalAmount:100~customerService:100~customerServiceDays:100~customerOriginService:100~customerDestinationService:100</t>
  </si>
  <si>
    <t>Name|Config Groups</t>
  </si>
  <si>
    <t>Type|Portlet:ConfigGroups</t>
  </si>
  <si>
    <t>Column|GroupType</t>
  </si>
  <si>
    <t>Column|GroupName</t>
  </si>
  <si>
    <t>Column|GroupDescription</t>
  </si>
  <si>
    <t>ColumnWidths|owningEnterpriseName:203~groupType:274~groupName:173~groupDescription:207~updateDate:129~createDate:137</t>
  </si>
  <si>
    <t>Sort|GroupType|true</t>
  </si>
  <si>
    <t>Sort|GroupName|true</t>
  </si>
  <si>
    <t>Filter|OwningEnterpriseName|MercuryGate|Not Equal|false|false|String</t>
  </si>
  <si>
    <t>Name|2:Carrier Invoices Extract Failed</t>
  </si>
  <si>
    <t>Type|Portlet:EZCInv:Carrier</t>
  </si>
  <si>
    <t>Column|OriginLocation.*</t>
  </si>
  <si>
    <t>Column|DestinationLocation.*</t>
  </si>
  <si>
    <t>Column|PrimaryReference.Name</t>
  </si>
  <si>
    <t>ColumnWidths|owningEnterpriseName:127~extractDate:119~extractNumber:117~billedPriceSheetCarrierSCAC:100~invoiceNumber:100~invoiceDate:112~billedPriceSheetTotalAmount:109~originLocation:145~destinationLocation:139</t>
  </si>
  <si>
    <t>JsonData|24000446545|24000446299|{"reportDashboardSettings":{"reportDashboardEnabled":false,"lowThreshold":null,"midThreshold":null,"highThreshold":null}}</t>
  </si>
  <si>
    <t>Sort|BilledPriceSheet.CarrierSCAC|true</t>
  </si>
  <si>
    <t>Sort|InvoiceDate|true</t>
  </si>
  <si>
    <t>Filter|Inv ActStat: Ready to Extract|Failed|Equal|false|false|String</t>
  </si>
  <si>
    <t>Name|2:Carrier Invoices Extracted</t>
  </si>
  <si>
    <t>JsonData|24000446546|24000446301|{"reportDashboardSettings":{"reportDashboardEnabled":false,"lowThreshold":null,"midThreshold":null,"highThreshold":null}}</t>
  </si>
  <si>
    <t>Sort|ExtractDate|true</t>
  </si>
  <si>
    <t>Filter|ExtractDate||Not Equal|false|false|LongDate</t>
  </si>
  <si>
    <t>Filter|Inv ActStat: Ready to Extract|Complete|Equal|false|false|String</t>
  </si>
  <si>
    <t>Name|2:Carrier Invoices In Audit</t>
  </si>
  <si>
    <t>Column|NextActivity.Type</t>
  </si>
  <si>
    <t>Column|NextActivity.PlannedDate</t>
  </si>
  <si>
    <t>ColumnWidths|owningEnterpriseName:100~nextActivityType:124~nextActivityPlannedDate:128~billedPriceSheetCarrierSCAC:100~invoiceNumber:100~invoiceDate:100~billedPriceSheetTotalAmount:100~originLocation:100~destinationLocation:100~parentStatus:100~invActStatAuditInvoice:159~invActStatAuditDuplicate:165~invActStatAudit2ndInvoice:100~invActStatAuditByAccounting:100</t>
  </si>
  <si>
    <t>JsonData|24000446547|24000446303|{"reportDashboardSettings":{}}</t>
  </si>
  <si>
    <t>Filter|NextActivity.Type|Audit Invoice,Audit 2nd Invoice,Audit Duplicate,Audit By Accounting,Dispute Invoice,Validate Invoice Details|In|false|false|String</t>
  </si>
  <si>
    <t>Name|2:Carrier Invoices Missing Data</t>
  </si>
  <si>
    <t>ColumnWidths|owningEnterpriseName:117~nextActivityType:100~nextActivityPlannedDate:134~invoiceNumber:100~invoiceDate:100~billedPriceSheetTotalAmount:100~billedPriceSheetGLCode:100~parentStatus:100~originLocation:124~destinationLocation:120~invActStatApproveInvoice:162~invActStatReadytoExtract:174</t>
  </si>
  <si>
    <t>JsonData|24000446548|24000446305|{"reportDashboardSettings":{"reportDashboardEnabled":false,"lowThreshold":null,"midThreshold":null,"highThreshold":null}}</t>
  </si>
  <si>
    <t>Sort|NextActivity.PlannedDate|false</t>
  </si>
  <si>
    <t>Name|2:Carrier Invoices Pending Extract</t>
  </si>
  <si>
    <t>Column|SRef: Modified Invoice</t>
  </si>
  <si>
    <t>ColumnWidths|owningEnterpriseName:100~nextActivityType:133~nextActivityPlannedDate:123~invoiceNumber:100~invoiceDate:100~billedPriceSheetTotalAmount:100~billedPriceSheetGLCode:100~parentStatus:100~originLocation:100~destinationLocation:100~invActStatReadytoExtract:151~sRefModifiedInvoice:100</t>
  </si>
  <si>
    <t>JsonData|24000446549|24000446307|{"reportDashboardSettings":{}}</t>
  </si>
  <si>
    <t>Name|2:Carrier Invoices Rejected</t>
  </si>
  <si>
    <t>ColumnWidths|owningEnterpriseName:117~billedPriceSheetCarrierSCAC:100~invoiceNumber:100~invoiceDate:100~billedPriceSheetTotalAmount:100~parentStatus:100~originLocation:124~destinationLocation:120~createBy:187~nextActivityType:150</t>
  </si>
  <si>
    <t>JsonData|24000446550|24000446309|{"reportDashboardSettings":{"reportDashboardEnabled":false,"lowThreshold":null,"midThreshold":null,"highThreshold":null}}</t>
  </si>
  <si>
    <t>Filter|Inv ActStat: Rejected Invoice|Pending|Equal|false|false|String</t>
  </si>
  <si>
    <t>Name|2:Carrier Invoices Unmatched</t>
  </si>
  <si>
    <t>Column|BilledPriceSheet.Mode</t>
  </si>
  <si>
    <t>ColumnWidths|owningEnterpriseName:135~nextActivityType:124~nextActivityPlannedDate:128~invoiceNumber:100~billedPriceSheetCarrierSCAC:100~invoiceDate:100~billedPriceSheetTotalAmount:100~billedPriceSheetMode:100~originLocation:145~actualShipDate:112~destinationLocation:147~actualDeliveryDate:115</t>
  </si>
  <si>
    <t>JsonData|24000446551|24000446311|{"reportDashboardSettings":{"reportDashboardEnabled":false,"lowThreshold":null,"midThreshold":null,"highThreshold":null}}</t>
  </si>
  <si>
    <t>Filter|NextActivity.Type|Find Match|Equal|false|false|String</t>
  </si>
  <si>
    <t>Name|2:Current Carrier Invoice Workflow</t>
  </si>
  <si>
    <t>ColumnWidths|owningEnterpriseName:117~nextActivityType:100~nextActivityPlannedDate:134~invoiceNumber:100~invoiceDate:100~billedPriceSheetTotalAmount:100~billedPriceSheetGLCode:100~parentStatus:100~originLocation:124~destinationLocation:120~invActStatApproveInvoice:100~invActStatReadytoExtract:100</t>
  </si>
  <si>
    <t>JsonData|24000446552|24000446313|{"reportDashboardSettings":{"reportDashboardEnabled":false,"lowThreshold":null,"midThreshold":null,"highThreshold":null}}</t>
  </si>
  <si>
    <t>Filter|Inv ActStat: Ready to Extract|Pending|Not Equal|false|false|String</t>
  </si>
  <si>
    <t>Filter|Inv ActStat: Rejected Invoice|Pending|Not Equal|false|false|String</t>
  </si>
  <si>
    <t>Filter|Inv ActStat: Historical|Pending|Not Equal|false|false|String</t>
  </si>
  <si>
    <t>Name|All Carrier Invoices</t>
  </si>
  <si>
    <t>Scope|Role/Carrier Reports</t>
  </si>
  <si>
    <t>Column|Inv ActDate: Approve Invoice</t>
  </si>
  <si>
    <t>Column|SettleChargeReasonCode</t>
  </si>
  <si>
    <t>ColumnWidths|nextActivityType:152~invActDateApproveInvoice:196~invoiceNumber:100~primaryReferenceName:100~invoiceDate:100~settleChargeReasonCode:206~billedPriceSheetTotalAmount:100~originLocation:155~destinationLocation:145</t>
  </si>
  <si>
    <t>JsonData|24000446553|24000446526|{"reportDashboardSettings":{}}</t>
  </si>
  <si>
    <t>Name|Carrier Invoices This Month</t>
  </si>
  <si>
    <t>JsonData|24000446554|24000446528|{"reportDashboardSettings":{}}</t>
  </si>
  <si>
    <t>Filter|CreateDate|0|From Month|false|false|NativeDate</t>
  </si>
  <si>
    <t>Name|Historical Carrier Invoices</t>
  </si>
  <si>
    <t>ColumnWidths|nextActivityType:100~invActDateApproveInvoice:192~invoiceNumber:100~invoiceDate:100~primaryReferenceName:100~billedPriceSheetTotalAmount:100~parentStatus:100~originLocation:100~destinationLocation:100~invActStatReadytoExtract:168~sRefModifiedInvoice:151</t>
  </si>
  <si>
    <t>JsonData|24000446555|24000446315|{"reportDashboardSettings":{}}</t>
  </si>
  <si>
    <t>Filter|NextActivity.Type|Historical|Equal|false|false|String</t>
  </si>
  <si>
    <t>Name|Just Created</t>
  </si>
  <si>
    <t>Column|Step</t>
  </si>
  <si>
    <t>ColumnWidths|owningEnterpriseName:100~nextActivityType:100~nextActivityPlannedDate:100~invoiceNumber:100~invoiceDate:100~billedPriceSheetTotalAmount:100~originLocation:100~destinationLocation:100~step:100</t>
  </si>
  <si>
    <t>JsonData|24000446556|24000446317|{"reportDashboardSettings":{}}</t>
  </si>
  <si>
    <t>Filter|CreateDate|-1|From Hour|false|false|NativeDate</t>
  </si>
  <si>
    <t>Name|Rejected Invoices</t>
  </si>
  <si>
    <t>ColumnWidths|invoiceNumber:100~primaryReferenceName:143~nextActivityType:172~settleChargeReasonCode:218~invoiceDate:100~billedPriceSheetTotalAmount:100~parentStatus:100~originLocation:148~destinationLocation:153</t>
  </si>
  <si>
    <t>JsonData|24000446557|24000446524|{"reportDashboardSettings":{}}</t>
  </si>
  <si>
    <t>Name|0- Approve Invoice</t>
  </si>
  <si>
    <t>Type|Portlet:EZCInv:Customer</t>
  </si>
  <si>
    <t>ColumnWidths|owningEnterpriseName:100~nextActivityType:100~nextActivityPlannedDate:100~invoiceNumber:100~invoiceDate:100~billedPriceSheetTotalAmount:100~originLocation:100~destinationLocation:100~invActStatReadytoExtract:100</t>
  </si>
  <si>
    <t>Filter|Inv ActStat: Approve Invoice|Pending |Equal|false|false|String</t>
  </si>
  <si>
    <t>Name|1 - Customer Invoices Missing Required Data</t>
  </si>
  <si>
    <t>Name|2 - Ready to Extract</t>
  </si>
  <si>
    <t>Name|3 - Available For Credit Process</t>
  </si>
  <si>
    <t>ColumnWidths|owningEnterpriseName:100~nextActivityType:100~nextActivityPlannedDate:100~invoiceNumber:100~invoiceDate:100~billedPriceSheetTotalAmount:100~originLocation:100~destinationLocation:100~invActStatCreditandRebill:100~invActStatCreditInvoice:100</t>
  </si>
  <si>
    <t>Name|Customer Inv w Payables</t>
  </si>
  <si>
    <t>Column|CheckNumber</t>
  </si>
  <si>
    <t>Column|CheckDate</t>
  </si>
  <si>
    <t>Column|CheckAmount</t>
  </si>
  <si>
    <t>ColumnWidths|owningEnterpriseName:100~nextActivityType:100~nextActivityPlannedDate:100~invoiceNumber:100~invoiceDate:100~billedPriceSheetTotalAmount:100~originLocation:100~destinationLocation:100~extractDate:100~invActStatReadytoExtract:100~checkNumber:100~checkDate:100~checkAmount:100</t>
  </si>
  <si>
    <t>Filter|CheckAmount||Not Equal|false|false|String</t>
  </si>
  <si>
    <t>Name|Customer Invoice Workflow</t>
  </si>
  <si>
    <t>Column|SRef: Credit Invoice</t>
  </si>
  <si>
    <t>ColumnWidths|owningEnterpriseName:100~nextActivityType:100~invActStatReadytoExtract:100~invoiceNumber:100~invoiceDate:100~billedPriceSheetTotalAmount:100~billedPriceSheetGLCode:177~originLocation:100~destinationLocation:100</t>
  </si>
  <si>
    <t>Sort|NextActivity.Type|true</t>
  </si>
  <si>
    <t>Name|Extracted Customer Invoices wo Payables</t>
  </si>
  <si>
    <t>Column|CheckPayee</t>
  </si>
  <si>
    <t>Column|CheckDepositDate</t>
  </si>
  <si>
    <t>ColumnWidths|owningEnterpriseName:100~nextActivityType:100~nextActivityPlannedDate:100~invoiceNumber:100~invoiceDate:100~billedPriceSheetTotalAmount:100~originLocation:100~destinationLocation:100~invActStatReadytoExtract:100~checkAmount:100~checkDate:100~checkNumber:100~checkPayee:100~checkDepositDate:100</t>
  </si>
  <si>
    <t>Filter|CheckAmount||Equal|false|false|String</t>
  </si>
  <si>
    <t>Name|Historical Portlet</t>
  </si>
  <si>
    <t>Column|Inv ActPlan: Historical</t>
  </si>
  <si>
    <t>ColumnWidths|owningEnterpriseName:100~nextActivityType:100~invActStatReadytoExtract:176~invoiceNumber:100~invoiceDate:100~billedPriceSheetTotalAmount:100~billedPriceSheetGLCode:177~originLocation:100~destinationLocation:100~sRefCreditInvoice:100~nextActivityPlannedDate:100~invActPlanHistorical:100</t>
  </si>
  <si>
    <t>Sort|Inv ActPlan: Historical|false</t>
  </si>
  <si>
    <t>Name|Credit Available</t>
  </si>
  <si>
    <t>Type|Portlet:EZCInv:CustomerLoadCustomer</t>
  </si>
  <si>
    <t>ColumnWidths|owningEnterpriseName:100~nextActivityType:142~invActStatReadytoExtract:100~nextActivityPlannedDate:100~invoiceNumber:100~invoiceDate:100~billedPriceSheetTotalAmount:100~originLocation:100~destinationLocation:100~extractDate:100~extractNumber:100</t>
  </si>
  <si>
    <t>JsonData|24000446558|24000446327|{"reportDashboardSettings":{}}</t>
  </si>
  <si>
    <t>Filter|InvoiceNumber|R|Not End With|false|false|String</t>
  </si>
  <si>
    <t>ColumnWidths|owningEnterpriseName:126~nextActivityType:100~nextActivityPlannedDate:100~invoiceNumber:100~invoiceDate:100~billedPriceSheetTotalAmount:100~originLocation:135~destinationLocation:117~parentPrimaryReferences:157</t>
  </si>
  <si>
    <t>JsonData|24000446559|24000446329|{"reportDashboardSettings":{}}</t>
  </si>
  <si>
    <t>Filter|NextActivity.Type|Historical|Not Equal|false|false|String</t>
  </si>
  <si>
    <t>ColumnWidths|owningEnterpriseName:100~nextActivityType:100~nextActivityPlannedDate:100~invoiceNumber:100~invoiceDate:100~billedPriceSheetTotalAmount:100~originLocation:100~destinationLocation:100</t>
  </si>
  <si>
    <t>Name|ComData Invoices</t>
  </si>
  <si>
    <t>Type|Portlet:EZCInv:TransVendor</t>
  </si>
  <si>
    <t>Column|Inv ActStat: Submit To ComData</t>
  </si>
  <si>
    <t>Name|Commission Invoices</t>
  </si>
  <si>
    <t>JsonData|24000446560|24000446333|{"reportDashboardSettings":{}}</t>
  </si>
  <si>
    <t>Filter|NextActivity.Type|Commission Invoice|Equal|false|false|String</t>
  </si>
  <si>
    <t>Name|Rejected Vendor Invoices</t>
  </si>
  <si>
    <t>JsonData|24000446561|24000446511|{"reportDashboardSettings":{}}</t>
  </si>
  <si>
    <t>Filter|NextActivity.Type|Rejected Invoice|Equal|false|false|String</t>
  </si>
  <si>
    <t>Name|Search for Load Commission</t>
  </si>
  <si>
    <t>JsonData|24000446562|24000446335|{"reportDashboardSettings":{}}</t>
  </si>
  <si>
    <t>Filter|Ref: Load ID||Equal|false|false|String</t>
  </si>
  <si>
    <t>Name|Vendor Invoice Workflow</t>
  </si>
  <si>
    <t>JsonData|24000446563|24000446337|{"reportDashboardSettings":{}}</t>
  </si>
  <si>
    <t>Filter|NextActivity.Type|Commission Invoice|Not Equal|false|false|String</t>
  </si>
  <si>
    <t>Name|Delivered Loads with Invoices</t>
  </si>
  <si>
    <t>Type|Portlet:EZClickAddCarInvSearch</t>
  </si>
  <si>
    <t>Column|FirstSelectedChargeSheet.CarrierSCAC</t>
  </si>
  <si>
    <t>Column|FirstSelectedChargeSheet.CarrierName</t>
  </si>
  <si>
    <t>Column|FirstSelectedChargeSheet.Mode</t>
  </si>
  <si>
    <t>Column|FirstPickupLocation.Name</t>
  </si>
  <si>
    <t>Column|FirstPickupLocation.State</t>
  </si>
  <si>
    <t>Column|LastDropLocation.Name</t>
  </si>
  <si>
    <t>Column|LastDropLocation.State</t>
  </si>
  <si>
    <t>ColumnWidths|primaryReference:120~createDate:100~firstSelectedChargeSheetCarrierSCAC:100~firstSelectedChargeSheetCarrierName:100~firstPickupLocationName:100~firstPickupLocationState:100~lastDropLocationName:100~lastDropLocationState:100~status:100</t>
  </si>
  <si>
    <t>Filter|Status|Delivered|Equal|false|false|String</t>
  </si>
  <si>
    <t>Filter|CarrierInvoiceCount|0|Not Equal|false|false|String</t>
  </si>
  <si>
    <t>Name|Delivered Loads without Invoices</t>
  </si>
  <si>
    <t>Filter|CarrierInvoiceCount|0|Equal|false|false|String</t>
  </si>
  <si>
    <t>Name|Quote Loads</t>
  </si>
  <si>
    <t>Type|Portlet:EZClickCarrierQuoteListV2</t>
  </si>
  <si>
    <t>Column|DateQuoteRequest</t>
  </si>
  <si>
    <t>Column|QuoteRequestExpiration</t>
  </si>
  <si>
    <t>Column|QuoteRequestCarrierExpiration</t>
  </si>
  <si>
    <t>Column|LoadID</t>
  </si>
  <si>
    <t>Column|Origin</t>
  </si>
  <si>
    <t>Column|PickupDates</t>
  </si>
  <si>
    <t>Column|Destination</t>
  </si>
  <si>
    <t>Column|DropDates</t>
  </si>
  <si>
    <t>Column|Mileage</t>
  </si>
  <si>
    <t>Column|NumberOfStops</t>
  </si>
  <si>
    <t>Column|QuoteAmount</t>
  </si>
  <si>
    <t>Column|RateAmount</t>
  </si>
  <si>
    <t>Column|QuoteStatus</t>
  </si>
  <si>
    <t>Column|Equipment</t>
  </si>
  <si>
    <t>Column|TotalItemCount</t>
  </si>
  <si>
    <t>Column|ItemTotalWeight</t>
  </si>
  <si>
    <t>Column|IsHazardous</t>
  </si>
  <si>
    <t>Column|QuoteComment</t>
  </si>
  <si>
    <t>Column|QuoteReplyComment</t>
  </si>
  <si>
    <t>ColumnWidths|dateQuoteRequest:100~quoteRequestExpiration:100~quoteRequestCarrierExpiration:100~loadID:100~origin:100~eTA:100~pickupDates:100~destination:100~dropDates:100~quoteNumber:100~mileage:100~numberOfStops:100~quoteAmount:100~rateAmount:100~quoteStatus:100~equipment:100~totalItemCount:100~itemTotalWeight:100~isHazardous:100~quoteComment:100~quoteReplyComment:100</t>
  </si>
  <si>
    <t>JsonData|24000446564|24000446495|{"reportDashboardSettings":{}}</t>
  </si>
  <si>
    <t>Sort|QuoteRequestCarrierExpiration|false</t>
  </si>
  <si>
    <t>Name|1. Current Open Loads</t>
  </si>
  <si>
    <t>Type|Portlet:EZClickLoadList</t>
  </si>
  <si>
    <t>Scope|Role/Customer Reports</t>
  </si>
  <si>
    <t>Column|EnterpriseName</t>
  </si>
  <si>
    <t>Column|HotStatus</t>
  </si>
  <si>
    <t>Column|AssignTo</t>
  </si>
  <si>
    <t>Column|PickupLocation.Name</t>
  </si>
  <si>
    <t>Column|PickupLocation.City</t>
  </si>
  <si>
    <t>Column|PickupLocation.State</t>
  </si>
  <si>
    <t>Column|PickupLocation.PostalCode</t>
  </si>
  <si>
    <t>Column|DropLocation.Name</t>
  </si>
  <si>
    <t>Column|ActualTotalQuantity</t>
  </si>
  <si>
    <t>Column|DropLocation.City</t>
  </si>
  <si>
    <t>Column|DropLocation.State</t>
  </si>
  <si>
    <t>Column|DropLocation.PostalCode</t>
  </si>
  <si>
    <t>Column|ActualTotalWeight.Value</t>
  </si>
  <si>
    <t>Column|ActualTotalWeight.Units</t>
  </si>
  <si>
    <t>Column|CarrierRate.CarrierName</t>
  </si>
  <si>
    <t>Column|CarrierRatePhone</t>
  </si>
  <si>
    <t>Column|CarrierRateFax</t>
  </si>
  <si>
    <t>Column|CarrierRate.TotalAmount</t>
  </si>
  <si>
    <t>Column|CustomerRate.CarrierName</t>
  </si>
  <si>
    <t>Column|CustomerRatePhone</t>
  </si>
  <si>
    <t>Column|CustomerRateFax</t>
  </si>
  <si>
    <t>Column|CustomerRate.TotalAmount</t>
  </si>
  <si>
    <t>Column|PickupStartDate</t>
  </si>
  <si>
    <t>Column|PickupEndDate</t>
  </si>
  <si>
    <t>Column|DropStartDate</t>
  </si>
  <si>
    <t>Column|DropEndDate</t>
  </si>
  <si>
    <t>Column|LockedBy</t>
  </si>
  <si>
    <t>Column|LockDate</t>
  </si>
  <si>
    <t>Column|LockExpirationDate</t>
  </si>
  <si>
    <t>ColumnWidths|primaryReference:100~enterpriseName:100~hotStatus:100~status:100~nextActivityType:100~nextActivityPlannedDate:100~assignTo:100~pickupLocationName:100~updateDate:100~pickupLocationCity:100~pickupLocationState:100~pickupLocationPostalCode:100~dropLocationName:100~actualTotalQuantity:100~dropLocationCity:100~dropLocationState:100~dropLocationPostalCode:100~actualTotalWeightValue:100~actualTotalWeightUnits:100~carrierRateCarrierName:100~carrierRatePhone:100~carrierRateFax:100~carrierRateTotalAmount:100~customerRateCarrierName:100~customerRatePhone:100~customerRateFax:100~customerRateTotalAmount:100~pickupStartDate:100~pickupEndDate:100~dropStartDate:100~dropEndDate:100~lockedBy:100~lockDate:100~lockExpirationDate:100</t>
  </si>
  <si>
    <t>JsonData|24000446565|24000446341|{"highlight":{}}</t>
  </si>
  <si>
    <t>Filter|Status|Cancelled, Delivered|Not In|false|false|String</t>
  </si>
  <si>
    <t>Filter|PickupStartDate|-20,30|From Today|false|false|LongDate</t>
  </si>
  <si>
    <t>Name|1. Tendered Loads</t>
  </si>
  <si>
    <t>Column|PickupDateRange</t>
  </si>
  <si>
    <t>Column|DropDateRange</t>
  </si>
  <si>
    <t>ColumnWidths|primaryReference:100~status:100~nextActivityType:100~nextActivityPlannedDate:100~pickupDateRange:100~carrierRateTotalAmount:100~carrierRateCarrierName:100~pickupLocationName:100~pickupLocationCity:100~pickupLocationState:100~dropDateRange:100~dropLocationName:100~dropLocationCity:100~dropLocationState:100</t>
  </si>
  <si>
    <t>Sort|NextActivity.PlannedDate|true</t>
  </si>
  <si>
    <t>Filter|NextActivity.Type|Book,Send Carrier Confirmation,Assign Carrier Rate|In|false|false|String</t>
  </si>
  <si>
    <t>Name|2. Dispatch</t>
  </si>
  <si>
    <t>JsonData|24000751809|24000446344|{"highlight":{},"reportDashboardSettings":{}}</t>
  </si>
  <si>
    <t>Filter|NextActivity.Type|Dispatch|Equal|false|false|String</t>
  </si>
  <si>
    <t>Name|3. Awaiting Acceptance</t>
  </si>
  <si>
    <t>JsonData|24000446566|24000446345|{"highlight":{},"reportDashboardSettings":{}}</t>
  </si>
  <si>
    <t>Filter|Status|Cancelled, Delivered, In Transit|Not In|false|false|String</t>
  </si>
  <si>
    <t>Filter|NextActivity.Type|Send Carrier Confirmation, Accept Quote|In|false|false|String</t>
  </si>
  <si>
    <t>Filter|PickupStartDate|-90,90|From Today|false|false|LongDate</t>
  </si>
  <si>
    <t>Name|3. Set Arrivals/Departures</t>
  </si>
  <si>
    <t>Filter|NextActivity.Type|Set Arrivals/Departures|Equal|false|false|String</t>
  </si>
  <si>
    <t>Name|4. Booking</t>
  </si>
  <si>
    <t>ColumnWidths|primaryReference:100~enterpriseName:100~hotStatus:100~status:100~nextActivityType:100~nextActivityPlannedDate:100~assignTo:100~pickupLocationName:100~updateDate:100~pickupLocationCity:100~pickupLocationState:100~pickupLocationPostalCode:100~dropLocationName:100~actualTotalQuantity:100~dropLocationCity:100~dropLocationState:100~dropLocationPostalCode:100~actualTotalWeightValue:100~actualTotalWeightUnits:100~customerRateCarrierName:100~customerRatePhone:100~customerRateFax:100~customerRateTotalAmount:100~pickupStartDate:100~pickupEndDate:100~dropStartDate:100~dropEndDate:100~lockedBy:100~lockDate:100~lockExpirationDate:100</t>
  </si>
  <si>
    <t>JsonData|24000446567|24000446348|{"highlight":{},"reportDashboardSettings":{}}</t>
  </si>
  <si>
    <t>Filter|NextActivity.Type|Finalize Quote, Booking|In|false|false|String</t>
  </si>
  <si>
    <t>Name|4. InTransit</t>
  </si>
  <si>
    <t>JsonData|24000751810|24000446350|{"highlight":{},"reportDashboardSettings":{}}</t>
  </si>
  <si>
    <t>Filter|Status|In Transit|In|false|false|String</t>
  </si>
  <si>
    <t>Name|5. In Transit</t>
  </si>
  <si>
    <t>JsonData|24000446568|24000446351|{"highlight":{},"reportDashboardSettings":{}}</t>
  </si>
  <si>
    <t>Filter|Status|In Transit|Equal|false|false|String</t>
  </si>
  <si>
    <t>Name|6. Call Check Intransit</t>
  </si>
  <si>
    <t>JsonData|24000751811|24000446353|{"highlight":{},"reportDashboardSettings":{}}</t>
  </si>
  <si>
    <t>Filter|NextActivity.Type|Call Check|Equal|false|false|String</t>
  </si>
  <si>
    <t>Name|6. Delivered</t>
  </si>
  <si>
    <t>Column|NextActivity.AssigneeIds</t>
  </si>
  <si>
    <t>Column|NextActivity.ActivityNumber</t>
  </si>
  <si>
    <t>Column|Shipper</t>
  </si>
  <si>
    <t>Column|PickupLocation.Address1</t>
  </si>
  <si>
    <t>Column|PickupLocation.Country</t>
  </si>
  <si>
    <t>Column|Consignee</t>
  </si>
  <si>
    <t>Column|DropLocation.Address1</t>
  </si>
  <si>
    <t>Column|DropLocation.Country</t>
  </si>
  <si>
    <t>JsonData|24000446569|24000446354|{"highlight":{},"reportDashboardSettings":{}}</t>
  </si>
  <si>
    <t>Sort|PrimaryReference|true</t>
  </si>
  <si>
    <t>Name|7. Delivered Loads</t>
  </si>
  <si>
    <t>ColumnWidths|primaryReference:67~enterpriseName:129~hotStatus:52~status:63~nextActivityType:133~nextActivityPlannedDate:119~pickupLocationCity:100~pickupLocationState:75~dropLocationCity:85~dropLocationState:92~customerRateTotalAmount:97~carrierRateTotalAmount:100~carrierRateCarrierName:67~actualTotalWeightValue:77~pickupDateRange:127</t>
  </si>
  <si>
    <t>JsonData|24000751812|24000446356|{"highlight":{},"reportDashboardSettings":{}}</t>
  </si>
  <si>
    <t>Filter|PickupStartDate|-60,30|From Today|false|false|LongDate</t>
  </si>
  <si>
    <t>Name|8. Enter Invoice</t>
  </si>
  <si>
    <t>ColumnWidths|primaryReference:67~enterpriseName:129~hotStatus:52~status:63~nextActivityType:133~nextActivityPlannedDate:119~pickupLocationCity:100~pickupLocationState:75~dropLocationCity:85~dropLocationState:92~customerRateTotalAmount:97~carrierRateTotalAmount:100~carrierRateCarrierName:66~actualTotalWeightValue:77~pickupDateRange:127</t>
  </si>
  <si>
    <t>JsonData|24000751813|24000446357|{"highlight":{},"reportDashboardSettings":{}}</t>
  </si>
  <si>
    <t>Filter|NextActivity.Type|Enter Invoice,Validate Carrier Rate|In|false|false|String</t>
  </si>
  <si>
    <t>Name|9. Historical</t>
  </si>
  <si>
    <t>ColumnWidths|primaryReference:67~enterpriseName:129~hotStatus:52~status:63~nextActivityType:133~nextActivityPlannedDate:119~pickupLocationCity:100~pickupLocationState:75~dropLocationCity:85~dropLocationState:92~customerRateTotalAmount:97~carrierRateTotalAmount:100~carrierRateCarrierName:65~actualTotalWeightValue:77~pickupDateRange:127</t>
  </si>
  <si>
    <t>JsonData|24000751814|24000446359|{"highlight":{},"reportDashboardSettings":{}}</t>
  </si>
  <si>
    <t>Name|Active Customer Portal Loads</t>
  </si>
  <si>
    <t>JsonData|24000446571|24000446360|{"highlight":{},"reportDashboardSettings":{}}</t>
  </si>
  <si>
    <t>Filter|Status|Cancelled,Delivered|Not In|false|false|String</t>
  </si>
  <si>
    <t>Name|Active Hot Loads</t>
  </si>
  <si>
    <t>ColumnWidths|primaryReference:67~enterpriseName:129~hotStatus:52~status:63~nextActivityType:133~nextActivityPlannedDate:119~pickupLocationCity:100~pickupLocationState:76~dropLocationCity:84~dropLocationState:92~customerRateTotalAmount:97~carrierRateTotalAmount:100~carrierRateCarrierName:68~actualTotalWeightValue:77~pickupDateRange:127</t>
  </si>
  <si>
    <t>JsonData|24000446572|24000446362|{"highlight":{}}</t>
  </si>
  <si>
    <t>Filter|HotStatus||Not Equal|false|false|String</t>
  </si>
  <si>
    <t>Name|Carrier Active Loads</t>
  </si>
  <si>
    <t>JsonData|24000751815|24000446364|{"highlight":{},"reportDashboardSettings":{}}</t>
  </si>
  <si>
    <t>Name|Carrier Rate Adjustments Pending</t>
  </si>
  <si>
    <t>JsonData|24000751816|24000446497|{"highlight":{},"reportDashboardSettings":{}}</t>
  </si>
  <si>
    <t>Filter|NextActivity.Type|View Pending Carrier Adjustment|Equal|false|false|String</t>
  </si>
  <si>
    <t>Name|Historical Purchase Orders</t>
  </si>
  <si>
    <t>Type|Portlet:EZClickPurchaseOrderList</t>
  </si>
  <si>
    <t>Scope|Role/Supplier Reports</t>
  </si>
  <si>
    <t>Column|Enterprise.Name</t>
  </si>
  <si>
    <t>Column|Origin.Name</t>
  </si>
  <si>
    <t>Column|Destination.Name</t>
  </si>
  <si>
    <t>Column|TotalItemQuantity</t>
  </si>
  <si>
    <t>Column|ShipmentCount</t>
  </si>
  <si>
    <t>ColumnWidths|enterpriseName:100~primaryReference:100~status:100~originName:140~destinationName:132~totalItemQuantity:112~shipDates:158~shipmentCount:82~createDate:122</t>
  </si>
  <si>
    <t>Name|Orders to Route</t>
  </si>
  <si>
    <t>Column|Destination.Country</t>
  </si>
  <si>
    <t>ColumnWidths|enterpriseName:119~primaryReference:100~nextActivityType:126~nextActivityPlannedDate:115~status:100~destinationName:199~destinationCity:135~destinationState:100~destinationCountry:100~createDate:120</t>
  </si>
  <si>
    <t>Name|Purchase Orders Not Routed</t>
  </si>
  <si>
    <t>Filter|Status|Pending|Equal|false|false|String</t>
  </si>
  <si>
    <t>Name|Purchase Orders Routed Not Fully Delivered</t>
  </si>
  <si>
    <t>Filter|Status|In Process|Equal|false|false|String</t>
  </si>
  <si>
    <t>Name|Carrier Quote Results</t>
  </si>
  <si>
    <t>Type|Portlet:EZClickSpotQuote</t>
  </si>
  <si>
    <t>Column|SelectedRate</t>
  </si>
  <si>
    <t>Column|CarrierSource</t>
  </si>
  <si>
    <t>Column|CarrierName</t>
  </si>
  <si>
    <t>Column|QuoteContact</t>
  </si>
  <si>
    <t>Column|AskAmount</t>
  </si>
  <si>
    <t>Column|QuoteTotalAmount</t>
  </si>
  <si>
    <t>Column|QuoteNumber</t>
  </si>
  <si>
    <t>Column|QuoteExpiration</t>
  </si>
  <si>
    <t>Column|QuoteSent</t>
  </si>
  <si>
    <t>Column|ReplyComment</t>
  </si>
  <si>
    <t>Column|UpdateBy</t>
  </si>
  <si>
    <t>ColumnWidths|selectedRate:53~carrierSource:100~carrierName:154~quoteContact:118~askAmount:100~quoteTotalAmount:100~quoteNumber:100~quoteExpiration:136~quoteSent:100~replyComment:100~quoteComment:100~createBy:146~createDate:118~updateBy:146~updateDate:118</t>
  </si>
  <si>
    <t>Sort|RateTotalAmount|true</t>
  </si>
  <si>
    <t>Name|Contract Rate Results</t>
  </si>
  <si>
    <t>Column|RateTotalAmount</t>
  </si>
  <si>
    <t>Column|CarrierLocation</t>
  </si>
  <si>
    <t>Column|CarrierLocationContact</t>
  </si>
  <si>
    <t>ColumnWidths|selectedRate:53~carrierSource:100~carrierName:154~carrierLocation:100~carrierLocationContact:109~quoteContact:100~askAmount:100~quoteTotalAmount:100~quoteNumber:100~quoteExpiration:100~quoteSent:100~eta:100~createBy:146~createDate:118~updateBy:146~updateDate:118</t>
  </si>
  <si>
    <t>Name|Expanded Carrier List</t>
  </si>
  <si>
    <t>Column|Score</t>
  </si>
  <si>
    <t>Column|CarrierMCNumber</t>
  </si>
  <si>
    <t>Column|QuoteResponseType</t>
  </si>
  <si>
    <t>Column|QuoteRequestEmail</t>
  </si>
  <si>
    <t>Column|eta</t>
  </si>
  <si>
    <t>ColumnWidths|selectedRate:100~carrierSource:100~scac:78~carrierName:100~score:70~carrierMCNumber:100~carrierLocation:100~mode:100~service:100~askAmount:100~rateTotalAmount:100~quoteTotalAmount:100~quoteNumber:100~quoteExpiration:100~quoteSent:100~quoteResponseType:100~quoteContact:100~quoteRequestEmail:100~eta:100~serviceDays:100~createBy:100~createDate:100~updateBy:100~updateDate:100</t>
  </si>
  <si>
    <t>Sort|CarrierName|true</t>
  </si>
  <si>
    <t>Name|Air Carriers</t>
  </si>
  <si>
    <t>Type|Portlet:EZClickSpotQuoteCarrierList</t>
  </si>
  <si>
    <t>Column|PrimaryLocation.Oid</t>
  </si>
  <si>
    <t>ColumnWidths|scac:100~mode:100~name:100~primaryLocationOid:100~quoteType:100</t>
  </si>
  <si>
    <t>Filter|Mode|Air|Equal|false|false|String</t>
  </si>
  <si>
    <t>Name|Cartage Carriers</t>
  </si>
  <si>
    <t>Filter|Mode|Cartage|Equal|false|false|String</t>
  </si>
  <si>
    <t>Name|Drayage Carriers</t>
  </si>
  <si>
    <t>Filter|Mode|Drayage|Equal|false|false|String</t>
  </si>
  <si>
    <t>Name|LTL Carriers</t>
  </si>
  <si>
    <t>Filter|Mode|LTL|Equal|false|false|String</t>
  </si>
  <si>
    <t>Name|Ocean Carriers</t>
  </si>
  <si>
    <t>Filter|Mode|Ocean|Equal|false|false|String</t>
  </si>
  <si>
    <t>Name|Parcel Carriers</t>
  </si>
  <si>
    <t>Filter|Mode|Parcel|Equal|false|false|String</t>
  </si>
  <si>
    <t>Name|Rail Carriers</t>
  </si>
  <si>
    <t>Filter|Mode|Rail|Equal|false|false|String</t>
  </si>
  <si>
    <t>Name|TL Carriers</t>
  </si>
  <si>
    <t>Filter|Mode|TL|Equal|false|false|String</t>
  </si>
  <si>
    <t>Name|Template Master Enterprise Lanes</t>
  </si>
  <si>
    <t>Type|Portlet:EntLaneList</t>
  </si>
  <si>
    <t>Column|Oid</t>
  </si>
  <si>
    <t>Column|Subtype</t>
  </si>
  <si>
    <t>Column|IdParent</t>
  </si>
  <si>
    <t>Column|OwningEnterpriseOid</t>
  </si>
  <si>
    <t>ColumnWidths|oid:100~name:100~owningEnterpriseName:100~type:100~subtype:100~carrierId:100~idParent:100~owningEnterpriseOid:100~createBy:100~createDate:100~updateBy:100~updateDate:100</t>
  </si>
  <si>
    <t>Name|Active Enterprises</t>
  </si>
  <si>
    <t>Type|Portlet:EnterpriseManagement-Master</t>
  </si>
  <si>
    <t>ColumnWidths|name:190~type:100~customerAccountNumber:141~active:65~nextActivityType:110~creditLimit:100~createDate:100</t>
  </si>
  <si>
    <t>Name|Inactive Enterprises</t>
  </si>
  <si>
    <t>ColumnWidths|name:190~type:100~customerAccountNumber:142~active:65~nextActivityType:110~creditLimit:100~createDate:100</t>
  </si>
  <si>
    <t>Name|LCTWorkflowView</t>
  </si>
  <si>
    <t>Type|Portlet:LargeCodeTableDetails</t>
  </si>
  <si>
    <t>Column|Code</t>
  </si>
  <si>
    <t>Column|Code2</t>
  </si>
  <si>
    <t>Column|Code3</t>
  </si>
  <si>
    <t>Column|Code4</t>
  </si>
  <si>
    <t>Column|Decode</t>
  </si>
  <si>
    <t>Column|Decode2</t>
  </si>
  <si>
    <t>Column|Decode3</t>
  </si>
  <si>
    <t>Column|Decode4</t>
  </si>
  <si>
    <t>Column|Decode5</t>
  </si>
  <si>
    <t>Column|Decode6</t>
  </si>
  <si>
    <t>Column|Decode7</t>
  </si>
  <si>
    <t>Column|Decode8</t>
  </si>
  <si>
    <t>Column|Decode9</t>
  </si>
  <si>
    <t>ColumnWidths|code:100~code2:100~code3:100~code4:100~decode:100~decode2:100~decode3:100~decode4:100</t>
  </si>
  <si>
    <t>Name|All Large Code Tables</t>
  </si>
  <si>
    <t>Type|Portlet:LargeCodeTableList</t>
  </si>
  <si>
    <t>Column|CodeTableName</t>
  </si>
  <si>
    <t>Column|NumberOfItems</t>
  </si>
  <si>
    <t>ColumnWidths|oid:100~owningEnterpriseName:100~codeTableName:100~numberOfItems:100~createBy:100~createDate:100~updateBy:100~updateDate:100</t>
  </si>
  <si>
    <t>Name|0. Planning</t>
  </si>
  <si>
    <t>Type|Portlet:ReactRouteList</t>
  </si>
  <si>
    <t>Column|oid</t>
  </si>
  <si>
    <t>JsonData|24000446575|24000446373|{"historical":false,"subType":"CL","reportDashboardSettings":{"reportDashboardEnabled":false,"lowThreshold":null,"midThreshold":null,"highThreshold":null}}</t>
  </si>
  <si>
    <t>Filter|nextActivity.type|Create Execution Load|Equal|false|false|String</t>
  </si>
  <si>
    <t>Name|1. Coverage Required</t>
  </si>
  <si>
    <t>JsonData|24000805030|24000446375|{"historical":false,"subType":"EL","reportDashboardSettings":{"reportDashboardEnabled":true,"lowThreshold":-2,"lowThresholdUnits":null,"midThreshold":1,"midThresholdUnits":null,"highThreshold":null,"highThresholdUnits":null}}</t>
  </si>
  <si>
    <t>Filter|nextActivity.type|Assign Rate,Assign Carrier Rate,Set Appointment,Send Tender,Book,Validate Rail Tender,Prepare Air Bill,Send Data to Airline,Send Pickup Request,Send Delivery Request,Prepare Ocean Bill,Request Booking|In|false|true|String</t>
  </si>
  <si>
    <t>Name|1. Quotes Awaiting Customer Acceptance</t>
  </si>
  <si>
    <t>JsonData|24000446577|24000446377|{"historical":false,"subType":"CL","reportDashboardSettings":{"reportDashboardEnabled":false,"lowThreshold":null,"lowThresholdUnits":null,"midThreshold":null,"midThresholdUnits":null,"highThreshold":null,"highThresholdUnits":null}}</t>
  </si>
  <si>
    <t>Filter|CL.ActStat: Accept Quote|Pending|Equal|false|false|String</t>
  </si>
  <si>
    <t>JsonData|24000446578|24000446379|{"historical":false,"subType":"EL","reportDashboardSettings":{"reportDashboardEnabled":true,"lowThreshold":-2,"midThreshold":1,"highThreshold":null}}</t>
  </si>
  <si>
    <t>Filter|nextActivity.type|Dispatch|In|false|false|String</t>
  </si>
  <si>
    <t>Name|2. Send Customer Confirmation</t>
  </si>
  <si>
    <t>JsonData|24000446579|24000446381|{"historical":false,"subType":"CL","reportDashboardSettings":{"reportDashboardEnabled":false,"lowThreshold":null,"lowThresholdUnits":null,"midThreshold":null,"midThresholdUnits":null,"highThreshold":null,"highThresholdUnits":null}}</t>
  </si>
  <si>
    <t>Filter|CL.ActStat: Send Customer Confirmation|Pending|Equal|false|false|String</t>
  </si>
  <si>
    <t>Name|3. Pending Pickup</t>
  </si>
  <si>
    <t>JsonData|24000805031|24000446383|{"historical":false,"subType":"EL","reportDashboardSettings":{"reportDashboardEnabled":true,"lowThreshold":-2,"lowThresholdUnits":null,"midThreshold":1,"midThresholdUnits":null,"highThreshold":null,"highThresholdUnits":null}}</t>
  </si>
  <si>
    <t>Filter|nextActivity.type| Set Arrival / Departure,Confirm Pickup,Set In-Gate / Departure,Confirm Tendered,Confirm Onboard Air,Confirm Flight Departure,Confirm Loaded,Confirm Onboard Ocean,Confirm Vessel Departure,Confirm Out Gate,Confirm Recovery|In|false|true|String</t>
  </si>
  <si>
    <t>Filter|EL.status|Booked|Equal|false|false|String</t>
  </si>
  <si>
    <t>Name|3. Quotes Accepted Need Review</t>
  </si>
  <si>
    <t>JsonData|24000446581|24000446385|{"historical":false,"subType":"CL","reportDashboardSettings":{"reportDashboardEnabled":false,"lowThreshold":null,"lowThresholdUnits":null,"midThreshold":null,"midThresholdUnits":null,"highThreshold":null,"highThresholdUnits":null}}</t>
  </si>
  <si>
    <t>Filter|CL.ActStat: Finalize Quote|Pending|Equal|false|false|String</t>
  </si>
  <si>
    <t>Name|4. Pending Delivery</t>
  </si>
  <si>
    <t>JsonData|24000805032|24000446387|{"historical":false,"subType":"EL","reportDashboardSettings":{"reportDashboardEnabled":true,"lowThreshold":-2,"lowThresholdUnits":null,"midThreshold":1,"midThresholdUnits":null,"highThreshold":null,"highThresholdUnits":null}}</t>
  </si>
  <si>
    <t>Filter|nextActivity.type| Set Arrival / Departure,Set Arrival / Out-Gate,Call Check,Status Check,Confirm Out for Delivery,Confirm Delivery,Confirm Flight Arrival,Confirm Ready for Recovery,Confirm Tendered,Confirm Recovery,Confirm Onboard Air,Confirm In Gate,Confirm Onboard Ocean,Confirm Vessel Departure,Confirm Vessel Arrival,Confirm Discharge,Confirm Out Gate,Confirm Drop Arrival|In|false|true|String</t>
  </si>
  <si>
    <t>Filter|EL.status|In Transit|Equal|false|false|String</t>
  </si>
  <si>
    <t>Name|5. Delivered Loads</t>
  </si>
  <si>
    <t>JsonData|24000805033|24000446389|{"historical":false,"subType":"EL","reportDashboardSettings":{"reportDashboardEnabled":true,"lowThreshold":-2,"lowThresholdUnits":null,"midThreshold":1,"midThresholdUnits":null,"highThreshold":null,"highThresholdUnits":null}}</t>
  </si>
  <si>
    <t>Filter|nextActivity.type|Add POD,Enter Invoice,Confirm Unloaded,Confirm Ready for Recovery,Confirm Recovery,Return Empty Container,Confirm Discharge|In|false|true|String</t>
  </si>
  <si>
    <t>Filter|EL.status|Delivered|Equal|false|false|String</t>
  </si>
  <si>
    <t>Name|6. Manage Exceptions</t>
  </si>
  <si>
    <t>JsonData|24000446584|24000446391|{"subType":"EL","reportDashboardSettings":{"reportDashboardEnabled":true,"lowThreshold":-2,"midThreshold":1,"highThreshold":null}}</t>
  </si>
  <si>
    <t>Filter|nextActivity.type|Review Customer Charges,Remove Customer Charges,Cancel Pickup,Reschedule Pickup,Assign TONU,Authorize Detention,Review Carrier Charges|In|false|true|String</t>
  </si>
  <si>
    <t>Name|7. Loads Missing Reference or Doc</t>
  </si>
  <si>
    <t>JsonData|24000805034|24000446393|{"historical":false,"subType":"EL","reportDashboardSettings":{"reportDashboardEnabled":true,"lowThreshold":-2,"lowThresholdUnits":null,"midThreshold":1,"midThresholdUnits":null,"highThreshold":null,"highThresholdUnits":null}}</t>
  </si>
  <si>
    <t>Filter|nextActivity.type|Validate Req|Begins With|false|true|String</t>
  </si>
  <si>
    <t>Name|8. Completed Loads</t>
  </si>
  <si>
    <t>JsonData|24000446586|24000446395|{"historical":true,"subType":"EL","reportDashboardSettings":{"reportDashboardEnabled":false,"lowThreshold":null,"midThreshold":null,"highThreshold":null}}</t>
  </si>
  <si>
    <t>Filter|nextActivity.type||Equal|false|false|String</t>
  </si>
  <si>
    <t>Name|Current Active Loads</t>
  </si>
  <si>
    <t>JsonData|24000446589|24000446397|{"subType":"EL","reportDashboardSettings":{"reportDashboardEnabled":false,"lowThreshold":null,"midThreshold":null,"highThreshold":null}}</t>
  </si>
  <si>
    <t>Name|Customer Portal Active Orders</t>
  </si>
  <si>
    <t>JsonData|24000446592|24000446399|{"historical":false,"subType":"CL","reportDashboardSettings":{"reportDashboardEnabled":false,"lowThreshold":null,"lowThresholdUnits":null,"midThreshold":null,"midThresholdUnits":null,"highThreshold":null,"highThresholdUnits":null}}</t>
  </si>
  <si>
    <t>Sort|createDate|false</t>
  </si>
  <si>
    <t>Filter|CL.status|Cancelled,Delivered|Not In|false|false|String</t>
  </si>
  <si>
    <t>Name|Customer Portal Booking</t>
  </si>
  <si>
    <t>JsonData|24000446593|24000446401|{"historical":false,"subType":"CL","reportDashboardSettings":{"reportDashboardEnabled":false,"lowThreshold":null,"lowThresholdUnits":null,"midThreshold":null,"midThresholdUnits":null,"highThreshold":null,"highThresholdUnits":null}}</t>
  </si>
  <si>
    <t>Filter|CL.ActStat: Booking|Pending|Equal|false|false|String</t>
  </si>
  <si>
    <t>Name|Customer Portal Delivered</t>
  </si>
  <si>
    <t>JsonData|24000446594|24000446403|{"historical":false,"subType":"CL","reportDashboardSettings":{"reportDashboardEnabled":false,"lowThreshold":null,"lowThresholdUnits":null,"midThreshold":null,"midThresholdUnits":null,"highThreshold":null,"highThresholdUnits":null}}</t>
  </si>
  <si>
    <t>Filter|CL.status|Delivered|Equal|false|false|String</t>
  </si>
  <si>
    <t>Name|Customer Portal In Transit</t>
  </si>
  <si>
    <t>JsonData|24000446595|24000446405|{"historical":false,"subType":"CL","reportDashboardSettings":{"reportDashboardEnabled":false,"lowThreshold":null,"lowThresholdUnits":null,"midThreshold":null,"midThresholdUnits":null,"highThreshold":null,"highThresholdUnits":null}}</t>
  </si>
  <si>
    <t>Filter|CL.status|In Transit|Equal|false|false|String</t>
  </si>
  <si>
    <t>Name|Customer Portal Quotes Pending Acceptance</t>
  </si>
  <si>
    <t>JsonData|24000446596|24000446407|{"historical":false,"subType":"CL","reportDashboardSettings":{"reportDashboardEnabled":false,"lowThreshold":null,"lowThresholdUnits":null,"midThreshold":null,"midThresholdUnits":null,"highThreshold":null,"highThresholdUnits":null}}</t>
  </si>
  <si>
    <t>Filter|CL.ActStat: Accept Quote|Pending,In Progress|In|false|true|String</t>
  </si>
  <si>
    <t>Name|Customer Portal This Month</t>
  </si>
  <si>
    <t>JsonData|24000446597|24000446409|{"historical":false,"subType":"CL","reportDashboardSettings":{"reportDashboardEnabled":false,"lowThreshold":null,"lowThresholdUnits":null,"midThreshold":null,"midThresholdUnits":null,"highThreshold":null,"highThresholdUnits":null}}</t>
  </si>
  <si>
    <t>Filter|CL.createDate|0,0|From Month|false|false|LongDate</t>
  </si>
  <si>
    <t>Name|Customer Quotes Pending</t>
  </si>
  <si>
    <t>JsonData|24000446598|24000446411|{"historical":false,"subType":"CL","reportDashboardSettings":{"reportDashboardEnabled":false,"lowThreshold":null,"midThreshold":null,"highThreshold":null}}</t>
  </si>
  <si>
    <t>Filter|nextActivity.type|Send Customer Confirmation,Accept Quote,Finalize Quote|In|false|false|String</t>
  </si>
  <si>
    <t>JsonData|24000446599|24000446413|{"subType":"EL","reportDashboardSettings":{"reportDashboardEnabled":false,"lowThreshold":null,"midThreshold":null,"highThreshold":null}}</t>
  </si>
  <si>
    <t>Filter|createDate|-.20,0|From Hour|false|false|NativeDate</t>
  </si>
  <si>
    <t>Name|All DRS</t>
  </si>
  <si>
    <t>Type|Portlet:RuleSetList</t>
  </si>
  <si>
    <t>Column|ActivitySequence</t>
  </si>
  <si>
    <t>Column|ParentActivitySequence</t>
  </si>
  <si>
    <t>Column|RuleSetName</t>
  </si>
  <si>
    <t>Column|Conditions</t>
  </si>
  <si>
    <t>Column|ActivityGroup</t>
  </si>
  <si>
    <t>Column|ActivityCategories</t>
  </si>
  <si>
    <t>Column|Title</t>
  </si>
  <si>
    <t>Column|Comments</t>
  </si>
  <si>
    <t>ColumnWidths|activitySequence:100~parentActivitySequence:100~ruleSetName:123~conditions:392~activityGroup:132~activityCategories:169~title:239~comments:175</t>
  </si>
  <si>
    <t>Sort|RuleSetName|true</t>
  </si>
  <si>
    <t>Name|Base Boost DRS</t>
  </si>
  <si>
    <t>Filter|ParentActivitySequence|BASEBOOST|Equal|false|false|String</t>
  </si>
  <si>
    <t>Name|Boost Modular DRS</t>
  </si>
  <si>
    <t>Filter|ParentActivitySequence|MOD|Equal|false|false|String</t>
  </si>
  <si>
    <t>Name|DRS Last Update</t>
  </si>
  <si>
    <t>Sort|UpdateDate|false</t>
  </si>
  <si>
    <t>Name|DRS OID</t>
  </si>
  <si>
    <t>ColumnWidths|ruleSetName:123~conditions:546~activitySequence:100~parentActivitySequence:100~title:239~oid:100</t>
  </si>
  <si>
    <t>Name|Rate Shop - Carrier Rates</t>
  </si>
  <si>
    <t>Type|RatingResult</t>
  </si>
  <si>
    <t>Column|ContractName</t>
  </si>
  <si>
    <t>Column|ServiceDaysType</t>
  </si>
  <si>
    <t>Column|Distance</t>
  </si>
  <si>
    <t>Column|TotalAmount</t>
  </si>
  <si>
    <t>Sort|TotalAmount|true</t>
  </si>
  <si>
    <t>Sort|CustomerTotalAmount|true</t>
  </si>
  <si>
    <t>Filter|CustomerTotalAmount||Equal|false|false|String</t>
  </si>
  <si>
    <t>Name|Rate Shop - Customer Rates</t>
  </si>
  <si>
    <t>Column|CustomerContractName</t>
  </si>
  <si>
    <t>Filter|CustomerTotalAmount||Not Equal|false|false|String</t>
  </si>
  <si>
    <t>Name|Rating Low Cost Carrier</t>
  </si>
  <si>
    <t>Name|Activity Reports</t>
  </si>
  <si>
    <t>Type|Report</t>
  </si>
  <si>
    <t>Column|DisplayName</t>
  </si>
  <si>
    <t>Column|DisplayScope</t>
  </si>
  <si>
    <t>Sort|DisplayName|true</t>
  </si>
  <si>
    <t>Filter|Type|Activity|Equal|false|false|String</t>
  </si>
  <si>
    <t>Name|All Reports</t>
  </si>
  <si>
    <t>Name|Carrier Invoice Reports</t>
  </si>
  <si>
    <t>Filter|Type|FreightBill|Equal|false|false|String</t>
  </si>
  <si>
    <t>Name|Customer Load Reports</t>
  </si>
  <si>
    <t>Filter|Type|CustomerLoadList|Equal|false|false|String</t>
  </si>
  <si>
    <t>Name|CustomerInvoiceReports</t>
  </si>
  <si>
    <t>Filter|Type|ClCustomerBill|Equal|false|false|String</t>
  </si>
  <si>
    <t>Name|EZClickLoadList Reports</t>
  </si>
  <si>
    <t>Filter|Type|Portlet:EZClickLoadList|Equal|false|false|String</t>
  </si>
  <si>
    <t>Name|Portlet Reports</t>
  </si>
  <si>
    <t>Column|SummaryOrDetail</t>
  </si>
  <si>
    <t>Filter|Type|Portlet|Begins With|false|false|String</t>
  </si>
  <si>
    <t>Name|Report By Create By</t>
  </si>
  <si>
    <t>Sort|EnterpriseName|true</t>
  </si>
  <si>
    <t>Filter|CreateBy||Equal|false|false|String</t>
  </si>
  <si>
    <t>Name|Report By Create Date</t>
  </si>
  <si>
    <t>Name|Report By Type</t>
  </si>
  <si>
    <t>Filter|Type|Shipment|Equal|false|false|String</t>
  </si>
  <si>
    <t>Name|Report by Type Ascending</t>
  </si>
  <si>
    <t>Column|LastExecutionDate</t>
  </si>
  <si>
    <t>Column|NextExecutionDate</t>
  </si>
  <si>
    <t>Name|Report with Schedules</t>
  </si>
  <si>
    <t>Filter|Scheduled|true|Equal|false|false|String</t>
  </si>
  <si>
    <t>Name|Reports Updated in Past 7 Days</t>
  </si>
  <si>
    <t>Filter|UpdateDate|-7,0|From Today|false|false|NativeDate</t>
  </si>
  <si>
    <t>Name|Tracking Reports</t>
  </si>
  <si>
    <t>Filter|Type|Tracking|Equal|false|false|String</t>
  </si>
  <si>
    <t>Name|Transport Reports</t>
  </si>
  <si>
    <t>Filter|Type|Transport|Equal|false|false|String</t>
  </si>
  <si>
    <t>Name|ezVision Reports</t>
  </si>
  <si>
    <t>Filter|Type|Portlet:React|Begins With|false|false|String</t>
  </si>
  <si>
    <t>Name|Airports</t>
  </si>
  <si>
    <t>Type|SelectLocation</t>
  </si>
  <si>
    <t>ColumnWidths|locationCode:80~type:97~name:200~city:100~state:40~postalCode:80~country:50</t>
  </si>
  <si>
    <t>Filter|Type|Airport|Equal|false|false|String</t>
  </si>
  <si>
    <t>Name|Railramps</t>
  </si>
  <si>
    <t>Name|Seaports</t>
  </si>
  <si>
    <t>Name|Detailed - Unmatched Tracking Messages</t>
  </si>
  <si>
    <t>Type|Tracking</t>
  </si>
  <si>
    <t>Filter|Matched|false|Equal|false|true|String</t>
  </si>
  <si>
    <t>Name|Matched vs Unmatched By Carrier - Prior Month</t>
  </si>
  <si>
    <t>Group|CarrierName</t>
  </si>
  <si>
    <t>Group|Matched</t>
  </si>
  <si>
    <t>Filter|DateActualDelivery|-1,-1|From Month|false|true|LongDate</t>
  </si>
  <si>
    <t>Name|Summary - Unmatched Tracking Messages</t>
  </si>
  <si>
    <t>Name|AP Accrual Loads</t>
  </si>
  <si>
    <t>Type|Transport</t>
  </si>
  <si>
    <t>Column|FirstSelectedChargeSheet.TotalAmount</t>
  </si>
  <si>
    <t>Column|CarrierInvoiceCount</t>
  </si>
  <si>
    <t>Sort|FirstSelectedChargeSheet.CarrierSCAC|true</t>
  </si>
  <si>
    <t>Filter|ActualDeliveryDate|-365,-1|From Today|false|false|LongDate</t>
  </si>
  <si>
    <t>Filter|CarrierInvoiceCount|0|Equal|false|false|Number</t>
  </si>
  <si>
    <t>Name|Activity 2 or more days Past Due</t>
  </si>
  <si>
    <t>Column|NextPlannedActivity.PlannedDate</t>
  </si>
  <si>
    <t>Column|NextPlannedActivity.Type</t>
  </si>
  <si>
    <t>Column|ActStat: Past Due</t>
  </si>
  <si>
    <t>Filter|Status|Tender Expired, Tender Rejected, Delivered|Not In|false|false|String</t>
  </si>
  <si>
    <t>Filter|NextPlannedActivity.PlannedDate|-9000,-2|From Today|false|false|NativeDate</t>
  </si>
  <si>
    <t>Name|By activity type</t>
  </si>
  <si>
    <t>Group|DeliveryDateMonth</t>
  </si>
  <si>
    <t>Group|Ref: Activity Type</t>
  </si>
  <si>
    <t>Filter|ActDate: Secured Business||Not Equal|false|false|NativeDate</t>
  </si>
  <si>
    <t>Name|By carrier by month</t>
  </si>
  <si>
    <t>Aggregate|SUM|FirstSelectedChargeSheet.TotalAmount</t>
  </si>
  <si>
    <t>Aggregate|AVG|FirstSelectedChargeSheet.TotalAmount</t>
  </si>
  <si>
    <t>Group|FirstSelectedChargeSheet.CarrierName</t>
  </si>
  <si>
    <t>Group|ShipDateMonth</t>
  </si>
  <si>
    <t>Filter|Status|Delivered,In Transit|In|false|false|String</t>
  </si>
  <si>
    <t>Filter|FirstSelectedChargeSheet.TotalAmount|0|Greater Than|false|false|String</t>
  </si>
  <si>
    <t>Filter|FirstSelectedCostSheet.TotalAmount|0|Greater Than|false|false|String</t>
  </si>
  <si>
    <t>Name|By carrier by month by state</t>
  </si>
  <si>
    <t>Group|FirstPickupLocation.State</t>
  </si>
  <si>
    <t>Group|LastDropLocation.State</t>
  </si>
  <si>
    <t>Name|By customer by month</t>
  </si>
  <si>
    <t>Aggregate|SUM|FirstSelectedCostSheet.TotalAmount</t>
  </si>
  <si>
    <t>Aggregate|SUM|CustomDefinedValue0</t>
  </si>
  <si>
    <t>Aggregate|AVG|CustomDefinedValue0</t>
  </si>
  <si>
    <t>Name|By lane by transit time</t>
  </si>
  <si>
    <t>Aggregate|AVG|CustomDefinedValue1</t>
  </si>
  <si>
    <t>Group|FirstSelectedChargeSheet.Mode</t>
  </si>
  <si>
    <t>Filter|CustomDefinedValue1|0|Greater Than|false|false|String</t>
  </si>
  <si>
    <t>Filter|CustomDefinedValue1|14|Less Than|false|false|String</t>
  </si>
  <si>
    <t>AggregateFilter|Oid|2|Greater Than|COUNT</t>
  </si>
  <si>
    <t>Name|By month by customer</t>
  </si>
  <si>
    <t>Group|FirstSelectedCostSheet.CarrierName</t>
  </si>
  <si>
    <t>Name|By origin state prompt</t>
  </si>
  <si>
    <t>Aggregate|MIN|FirstSelectedChargeSheet.TotalAmount</t>
  </si>
  <si>
    <t>Aggregate|MAX|FirstSelectedChargeSheet.TotalAmount</t>
  </si>
  <si>
    <t>Aggregate|SUM|FirstSelectedChargeSheet.Distance</t>
  </si>
  <si>
    <t>Aggregate|AVG|FirstSelectedChargeSheet.Distance</t>
  </si>
  <si>
    <t>Filter|FirstPickupLocation.State||In|false|false|String</t>
  </si>
  <si>
    <t>Name|Call Check - Book Late</t>
  </si>
  <si>
    <t>Column|FirstPickupLocation.City</t>
  </si>
  <si>
    <t>Column|LastDropLocation.City</t>
  </si>
  <si>
    <t>Column|ActDate: Book</t>
  </si>
  <si>
    <t>Column|ActStat: Book</t>
  </si>
  <si>
    <t>Column|ActStat: Call Check</t>
  </si>
  <si>
    <t>Column|ActDate: Call Check</t>
  </si>
  <si>
    <t>Filter|CreateDate|-100,0|From Today|false|false|LongDate</t>
  </si>
  <si>
    <t>Filter|Status|Booked|In|false|false|String</t>
  </si>
  <si>
    <t>Filter|ActDate: Book|-1000,-4|From Hour|false|false|NativeDate</t>
  </si>
  <si>
    <t>Name|Call Check - In Transit</t>
  </si>
  <si>
    <t>Name|Claims by carrier</t>
  </si>
  <si>
    <t>Filter|Ref: EZClaim Claim #||Not Equal|false|false|String</t>
  </si>
  <si>
    <t>Name|Customer Billing Transaction Report</t>
  </si>
  <si>
    <t>Column|AssignedTo</t>
  </si>
  <si>
    <t>Column|FirstPickupLocation.PostalCode</t>
  </si>
  <si>
    <t>Column|FirstPickupLocation.Country</t>
  </si>
  <si>
    <t>Column|LastDropLocation.PostalCode</t>
  </si>
  <si>
    <t>Column|LastDropLocation.Country</t>
  </si>
  <si>
    <t>Filter|ActStat: Send Carrier Confirmation|Complete|Equal|false|false|String</t>
  </si>
  <si>
    <t>Filter|ActDate: Send Carrier Confirmation|-1,-1|From Month|false|false|NativeDate</t>
  </si>
  <si>
    <t>Filter|Status|Cancelled|Not Equal|false|false|String</t>
  </si>
  <si>
    <t>Name|Delivered Loads Without Invoice</t>
  </si>
  <si>
    <t>Column|FirstPickupEvent.StartDate</t>
  </si>
  <si>
    <t>Filter|CreateDate|01/01/2014|Greater Than|false|false|LongDate</t>
  </si>
  <si>
    <t>Name|Dispatched but not picked up</t>
  </si>
  <si>
    <t>Column|FirstSelectedCostSheet.TotalAmount</t>
  </si>
  <si>
    <t>Column|FirstPickupEvent.AllDates</t>
  </si>
  <si>
    <t>Column|LastDropEvent.AllDates</t>
  </si>
  <si>
    <t>Column|Ref: Driver Name</t>
  </si>
  <si>
    <t>Column|Ref: Tractor Number</t>
  </si>
  <si>
    <t>Column|Ref: Trailer Number</t>
  </si>
  <si>
    <t>Column|ActStat: Secured Business</t>
  </si>
  <si>
    <t>Column|ActDate: Secured Business</t>
  </si>
  <si>
    <t>Sort|Ref: Tractor Number|true</t>
  </si>
  <si>
    <t>Filter|FirstPickupEvent.EndDate|-600,-1|From Today|false|false|LongDate</t>
  </si>
  <si>
    <t>Filter|Status|In Transit,Delivered|Not In|false|false|String</t>
  </si>
  <si>
    <t>Filter|Ref: Driver Name||Not Equal|false|false|String</t>
  </si>
  <si>
    <t>Filter|FirstSelectedCostSheet.TotalAmount||Not Equal|false|false|String</t>
  </si>
  <si>
    <t>Name|Financial Load View</t>
  </si>
  <si>
    <t>Column|ActStat: Validate Req Car Charge Docs</t>
  </si>
  <si>
    <t>Column|ActStat: Validate Req Car Docs</t>
  </si>
  <si>
    <t>Column|ActStat: Validate Req Car Refs</t>
  </si>
  <si>
    <t>Column|ActStat: Validate Req Cust Charge Docs</t>
  </si>
  <si>
    <t>Column|ActStat: Validate Req Cust Docs</t>
  </si>
  <si>
    <t>Column|ActStat: Validate Req Cust Refs</t>
  </si>
  <si>
    <t>Filter|Status|Rated|Not Equal|false|false|String</t>
  </si>
  <si>
    <t>Name|Freight spend by month by carrier</t>
  </si>
  <si>
    <t>Name|Incomplete Loads without Activities</t>
  </si>
  <si>
    <t>Column|NextPlannedActivity.ActivityNumber</t>
  </si>
  <si>
    <t>Sort|LastDropEvent.EndDate|false</t>
  </si>
  <si>
    <t>Filter|Status|Canceled,Delivered,Cancelled|Not In|false|false|String</t>
  </si>
  <si>
    <t>Filter|NextPlannedActivity.Type||Equal|false|false|String</t>
  </si>
  <si>
    <t>Name|Late Delivery</t>
  </si>
  <si>
    <t>Column|LastDropEvent.EndDate</t>
  </si>
  <si>
    <t>Column|InvoiceCount</t>
  </si>
  <si>
    <t>Sort|LastDropEvent.EndDate|true</t>
  </si>
  <si>
    <t>Sort|FirstSelectedChargeSheet.CarrierName|true</t>
  </si>
  <si>
    <t>Filter|LastDropEvent.EndDate|-390,-1|From Today|false|false|LongDate</t>
  </si>
  <si>
    <t>Name|Late deliveries by carrier</t>
  </si>
  <si>
    <t>Filter|LateDays|1|Greater Than|false|false|Number</t>
  </si>
  <si>
    <t>Filter|LateDays|20|Less Than|false|false|Number</t>
  </si>
  <si>
    <t>Name|Late deliveries by mode by carrier</t>
  </si>
  <si>
    <t>Name|Loads Delivered Yesterday</t>
  </si>
  <si>
    <t>Filter|PrimaryReference|Cancelled|Not Contain|false|false|String</t>
  </si>
  <si>
    <t>Filter|ActualDeliveryDate|-200|From Today|false|false|LongDate</t>
  </si>
  <si>
    <t>Name|Loads Late Pickup</t>
  </si>
  <si>
    <t>Column|FirstPickupEvent.EndDate</t>
  </si>
  <si>
    <t>Filter|Status|Booked,Tendered,Tender Rejected|In|false|false|String</t>
  </si>
  <si>
    <t>Filter|FirstPickupEvent.EndDate|-390,-1|From Today|false|false|LongDate</t>
  </si>
  <si>
    <t>Filter|ActualShipDate||Equal|false|false|LongDate</t>
  </si>
  <si>
    <t>Name|Loads by Month By Mode</t>
  </si>
  <si>
    <t>Name|Loads by dest state</t>
  </si>
  <si>
    <t>Name|Loads by origin state</t>
  </si>
  <si>
    <t>Name|Loads not able to cover</t>
  </si>
  <si>
    <t>Sort|FirstPickupEvent.StartDate|true</t>
  </si>
  <si>
    <t>Filter|FirstSelectedChargeSheet.CarrierName||Equal|false|false|String</t>
  </si>
  <si>
    <t>Filter|FirstPickupEvent.StartDate|0,2|From Today|false|false|LongDate</t>
  </si>
  <si>
    <t>Name|Loads should have been dispatched</t>
  </si>
  <si>
    <t>Column|RatingCount</t>
  </si>
  <si>
    <t>Sort|FirstSelectedCostSheet.TotalAmount|true</t>
  </si>
  <si>
    <t>Filter|FirstSelectedChargeSheet.CarrierName||Not Equal|false|false|String</t>
  </si>
  <si>
    <t>Filter|Ref: Driver Name||Equal|false|false|String</t>
  </si>
  <si>
    <t>Filter|FirstSelectedChargeSheet.TotalAmount|0|Not Equal|false|false|String</t>
  </si>
  <si>
    <t>Filter|FirstSelectedCostSheet.TotalAmount|0|Not Equal|false|false|String</t>
  </si>
  <si>
    <t>Filter|Status|Booked,Tendered|In|false|false|String</t>
  </si>
  <si>
    <t>Filter|FirstPickupEvent.StartDate|-300|From Today|false|false|LongDate</t>
  </si>
  <si>
    <t>Name|Loads that need re-tendered</t>
  </si>
  <si>
    <t>Column|InvestigateFlag</t>
  </si>
  <si>
    <t>Column|CustomDefinedValue0</t>
  </si>
  <si>
    <t>Filter|Status|Tendered|Equal|false|false|String</t>
  </si>
  <si>
    <t>Filter|InvestigateFlag|true|Equal|false|false|String</t>
  </si>
  <si>
    <t>Name|Loads to Investigate</t>
  </si>
  <si>
    <t>Sort|OwningEnterpriseName|false</t>
  </si>
  <si>
    <t>Name|Loads with claims</t>
  </si>
  <si>
    <t>Column|Ref: EZClaim Claim #</t>
  </si>
  <si>
    <t>Name|No Invoices</t>
  </si>
  <si>
    <t>Filter|InvoiceCount|0|Equal|false|false|Number</t>
  </si>
  <si>
    <t>Name|Re-classified</t>
  </si>
  <si>
    <t>Column|Ref: Re-classified</t>
  </si>
  <si>
    <t>Filter|Status|Booked,Tendered,Tender Rejected,In Transit,Delivered|In|false|false|String</t>
  </si>
  <si>
    <t>Filter|Ref: Re-classified|true|Equal|false|false|String</t>
  </si>
  <si>
    <t>Name|Re-weighed</t>
  </si>
  <si>
    <t>Column|Ref: Re-weighed</t>
  </si>
  <si>
    <t>Filter|Ref: Re-weighed|true|Equal|false|false|String</t>
  </si>
  <si>
    <t>Name|Ready To Book</t>
  </si>
  <si>
    <t>Name|Ready To Dispatch</t>
  </si>
  <si>
    <t>Sort|ActStat: Secured Business|true</t>
  </si>
  <si>
    <t>Filter|Status|Delivered,In Transit,Tender Rejected|Not In|false|false|String</t>
  </si>
  <si>
    <t>Filter|ActStat: Secured Business|Complete|Equal|false|false|String</t>
  </si>
  <si>
    <t>Name|Ready to Tender</t>
  </si>
  <si>
    <t>Filter|Status|Rated|Equal|false|false|String</t>
  </si>
  <si>
    <t>Name|Ready to Tender with Margin</t>
  </si>
  <si>
    <t>Name|Stale loads</t>
  </si>
  <si>
    <t>Sort|FirstSelectedChargeSheet.TotalAmount|false</t>
  </si>
  <si>
    <t>Filter|Ref: Status Check|true|Equal|false|false|String</t>
  </si>
  <si>
    <t>Name|Summary By Carrier</t>
  </si>
  <si>
    <t>Aggregate|STDDEV|FirstSelectedChargeSheet.TotalAmount</t>
  </si>
  <si>
    <t>Aggregate|SUM|ActualTotalWeight.Value</t>
  </si>
  <si>
    <t>Aggregate|AVG|ActualTotalWeight.Value</t>
  </si>
  <si>
    <t>Filter|LastDropEvent.EndDate|-390,0|From Today|false|false|LongDate</t>
  </si>
  <si>
    <t>AggregateFilter|Oid|200|Not Equal|COUNT</t>
  </si>
  <si>
    <t>Name|TONU Original Loads</t>
  </si>
  <si>
    <t>Column|ActStat: TONU Load</t>
  </si>
  <si>
    <t>Column|Ref: Original Load</t>
  </si>
  <si>
    <t>Filter|CreateDate|-.50,0|From Hour|false|false|LongDate</t>
  </si>
  <si>
    <t>Name|Tender Expired</t>
  </si>
  <si>
    <t>Filter|Status|Tender Expired|Equal|false|false|String</t>
  </si>
  <si>
    <t>Name|Tender Rejected</t>
  </si>
  <si>
    <t>Filter|Status|Tender Rejected|Equal|false|false|String</t>
  </si>
  <si>
    <t>Name|Todays Loads</t>
  </si>
  <si>
    <t>Filter|CreateDate|0|From Today|false|false|LongDate</t>
  </si>
  <si>
    <t>Name|Uncovered Loads</t>
  </si>
  <si>
    <t>Name|All Users</t>
  </si>
  <si>
    <t>Type|User</t>
  </si>
  <si>
    <t>Column|LastLoginDate</t>
  </si>
  <si>
    <t>Column|PasswordDate</t>
  </si>
  <si>
    <t>Column|FirstName</t>
  </si>
  <si>
    <t>Column|LastName</t>
  </si>
  <si>
    <t>Column|Email</t>
  </si>
  <si>
    <t>Column|Roles</t>
  </si>
  <si>
    <t>Column|LockoutStatus</t>
  </si>
  <si>
    <t>Name|By Userid</t>
  </si>
  <si>
    <t>Name|SOX Passwords updated over30days</t>
  </si>
  <si>
    <t>Sort|PasswordDate|true</t>
  </si>
  <si>
    <t>Filter|PasswordDate|-36,-1|From Month|false|false|LongDate</t>
  </si>
  <si>
    <t>Name|Template Users</t>
  </si>
  <si>
    <t>Name|User Approval Refs</t>
  </si>
  <si>
    <t>Column|Ref: AutoApproveAdjustFlat</t>
  </si>
  <si>
    <t>Column|Ref: AutoApproveAdjustPercent</t>
  </si>
  <si>
    <t>Column|Ref: AdvanceAutoApproveAmount</t>
  </si>
  <si>
    <t>Column|Ref: AdvanceAutoApprovePercent</t>
  </si>
  <si>
    <t>Column|Ref: Credit Invoice</t>
  </si>
  <si>
    <t>Filter|EnterpriseName|FutureBrokerAdmin|Equal|false|true|String</t>
  </si>
  <si>
    <t>Name|User not logged in past 60</t>
  </si>
  <si>
    <t>Filter|LastLoginDate|-999,-61|From Today|false|false|LongDate</t>
  </si>
  <si>
    <t>Name|Users Logged In Past 7 Days</t>
  </si>
  <si>
    <t>Filter|LastLoginDate|-7,0|From Today|false|false|LongDate</t>
  </si>
  <si>
    <t>Name|Users by Company Prompt</t>
  </si>
  <si>
    <t>Filter|EnterpriseName||Contains|false|true|String</t>
  </si>
  <si>
    <t>Name|Users by Last Name</t>
  </si>
  <si>
    <t>Sort|LastName|true</t>
  </si>
  <si>
    <t>Name|Users with role containing</t>
  </si>
  <si>
    <t>Filter|Role||Contains|false|false|String</t>
  </si>
  <si>
    <t>Name|Active Vendor List</t>
  </si>
  <si>
    <t>Type|SelectVendor</t>
  </si>
  <si>
    <t>Column|VendorId</t>
  </si>
  <si>
    <t>Column|VendorType</t>
  </si>
  <si>
    <t>ColumnWidths|name:300~active:100~vendorId:100~vendorType:100~owningEnterpriseName:100</t>
  </si>
  <si>
    <t>Name|All Today</t>
  </si>
  <si>
    <t>Type|Log</t>
  </si>
  <si>
    <t>Column|UserID</t>
  </si>
  <si>
    <t>Column|TimestampRaw</t>
  </si>
  <si>
    <t>Column|Action</t>
  </si>
  <si>
    <t>Column|ObjectType</t>
  </si>
  <si>
    <t>Column|ObjectReference</t>
  </si>
  <si>
    <t>Column|Data</t>
  </si>
  <si>
    <t>Sort|TimestampRaw|false</t>
  </si>
  <si>
    <t>Filter|TimestampRaw|0,0|From Today|false|false|NativeDate</t>
  </si>
  <si>
    <t>Name|Code Table Audit - Past 7 Days</t>
  </si>
  <si>
    <t>Filter|TimestampRaw|-7,0|From Today|false|false|NativeDate</t>
  </si>
  <si>
    <t>Filter|ObjectType|Code Table|Equal|false|false|String</t>
  </si>
  <si>
    <t>Name|Config Group Changes - Past 7 Days</t>
  </si>
  <si>
    <t>Column|EmulatorID</t>
  </si>
  <si>
    <t>Column|LogId</t>
  </si>
  <si>
    <t>Column|Process</t>
  </si>
  <si>
    <t>Column|Severity</t>
  </si>
  <si>
    <t>Column|Event</t>
  </si>
  <si>
    <t>Column|ObjectOid</t>
  </si>
  <si>
    <t>Column|Data1</t>
  </si>
  <si>
    <t>Filter|ObjectType|Config|Contains|false|false|String</t>
  </si>
  <si>
    <t>Name|Contract Changes 7 Days</t>
  </si>
  <si>
    <t>Sort|Process|true</t>
  </si>
  <si>
    <t>Filter|ObjectType|Contract|Equal|false|false|String</t>
  </si>
  <si>
    <t>Name|Daily Import Errors - 204</t>
  </si>
  <si>
    <t>Filter|TimestampRaw|0|From Today|false|false|NativeDate</t>
  </si>
  <si>
    <t>Filter|Action|IMPORT|Equal|false|false|String</t>
  </si>
  <si>
    <t>Filter|Severity|INFO|Not Equal|false|false|String</t>
  </si>
  <si>
    <t>Filter|Data2|204|Contains|false|false|String</t>
  </si>
  <si>
    <t>Name|Daily Import Errors - 210</t>
  </si>
  <si>
    <t>Filter|Data2|210|Contains|false|false|String</t>
  </si>
  <si>
    <t>Name|Daily Import Errors - 214</t>
  </si>
  <si>
    <t>Filter|Data2|214|Contains|false|false|String</t>
  </si>
  <si>
    <t>Name|Dynamic Rule Set Changes - Past 7 Days</t>
  </si>
  <si>
    <t>Column|Data5</t>
  </si>
  <si>
    <t>Sort|Action|true</t>
  </si>
  <si>
    <t>Filter|TimestampRaw|-120,0|From Today|false|false|NativeDate</t>
  </si>
  <si>
    <t>Filter|ObjectType|DynamicRuleSetAction|Equal|false|false|String</t>
  </si>
  <si>
    <t>Filter|Data5|Metadata changed.|Not Equal|false|false|String</t>
  </si>
  <si>
    <t>Name|Extracts Today</t>
  </si>
  <si>
    <t>Filter|Action|EXTRACT|Equal|false|false|String</t>
  </si>
  <si>
    <t>Name|Invoice Audit History Reports - 30 Days</t>
  </si>
  <si>
    <t>Column|Data6</t>
  </si>
  <si>
    <t>Column|Data2</t>
  </si>
  <si>
    <t>Column|Data8</t>
  </si>
  <si>
    <t>Filter|TimestampRaw|-30,0|From Today|false|false|NativeDate</t>
  </si>
  <si>
    <t>Filter|ObjectType|FreightBill|In|false|false|String</t>
  </si>
  <si>
    <t>Name|Login Failures</t>
  </si>
  <si>
    <t>Filter|TimestampRaw|-5,0|From Today|false|false|NativeDate</t>
  </si>
  <si>
    <t>Filter|Action|LOGIN|Equal|false|false|String</t>
  </si>
  <si>
    <t>Filter|Data|fail|Begins With|false|true|String</t>
  </si>
  <si>
    <t>Name|Login Summary</t>
  </si>
  <si>
    <t>Group|UserID</t>
  </si>
  <si>
    <t>Filter|UserID||Not Equal|false|false|String</t>
  </si>
  <si>
    <t>Name|Logins 24 Hours</t>
  </si>
  <si>
    <t>Filter|TimestampRaw|-24,0|From Hour|false|false|NativeDate</t>
  </si>
  <si>
    <t>Name|Logins Past Seven</t>
  </si>
  <si>
    <t>Name|New Reference Types Added</t>
  </si>
  <si>
    <t>Filter|Data|Added new reference type.|Equal|false|true|String</t>
  </si>
  <si>
    <t>Name|Recursive Rulesets</t>
  </si>
  <si>
    <t>Filter|Data|Recursive RuleSet Detected|Contains|false|false|String</t>
  </si>
  <si>
    <t>Name|Reference Type Scope Change</t>
  </si>
  <si>
    <t>Filter|Data|Reference Type Scope changed|Begins With|false|true|String</t>
  </si>
  <si>
    <t>Name|Release Code Table Changes</t>
  </si>
  <si>
    <t>Scope|Private/Everywhere</t>
  </si>
  <si>
    <t>Sort|TimestampRaw|true</t>
  </si>
  <si>
    <t>Filter|TimestampRaw|07/13/2018|Greater Than Or Equal|false|false|NativeDate</t>
  </si>
  <si>
    <t>Filter|ObjectType|Code|Begins With|false|false|String</t>
  </si>
  <si>
    <t>Name|Role Changes 2 Weeks</t>
  </si>
  <si>
    <t>Filter|TimestampRaw|-14,0|From Today|false|false|NativeDate</t>
  </si>
  <si>
    <t>Filter|ObjectType|MGRole|Equal|false|false|String</t>
  </si>
  <si>
    <t>Name|Scheduled Reports 24 Hours</t>
  </si>
  <si>
    <t>Filter|Action|SCHEDULED REPORT|Equal|false|false|String</t>
  </si>
  <si>
    <t>Name|Sequences 7 Days</t>
  </si>
  <si>
    <t>Filter|ObjectType|Sequence|Equal|false|false|String</t>
  </si>
  <si>
    <t>Name|Severe Errors Past 7</t>
  </si>
  <si>
    <t>Group|Action</t>
  </si>
  <si>
    <t>Filter|Severity|SEVERE|Equal|false|false|String</t>
  </si>
  <si>
    <t>Name|Severe Errors Today</t>
  </si>
  <si>
    <t>Name|Severe Import Errors</t>
  </si>
  <si>
    <t>Name|Sysconfig Changes - Past 7 Days</t>
  </si>
  <si>
    <t>Filter|ObjectType|Enterprise|Equal|false|false|String</t>
  </si>
  <si>
    <t>Filter|Data1|Sysconfig|Begins With|false|false|String</t>
  </si>
  <si>
    <t>Name|Tenders Today</t>
  </si>
  <si>
    <t>Sort|ObjectReference|true</t>
  </si>
  <si>
    <t>Filter|ObjectType|Transport|Equal|false|false|String</t>
  </si>
  <si>
    <t>Filter|Data|Tendered|Begins With|false|false|String</t>
  </si>
  <si>
    <t>Type|SelectCarrier</t>
  </si>
  <si>
    <t>ColumnWidths|name:300~scac:65~modes:100~sortableOwningEnterpriseName:100</t>
  </si>
  <si>
    <t>ColumnWidths|name:300~scac:65~modes:100~sortableOwningEnterpriseName:100~active:100</t>
  </si>
  <si>
    <t>MODULAR OPTION</t>
  </si>
  <si>
    <t>Report Parameters</t>
  </si>
  <si>
    <t>REPORT Import (each report is separated by a blank line)</t>
  </si>
  <si>
    <t>Name|Credit Limit Unlock Requests</t>
  </si>
  <si>
    <t>JsonData|23900409675|23900409674|{"historical":false,"subType":"EL","reportDashboardSettings":{"reportDashboardEnabled":false,"lowThreshold":null,"lowThresholdUnits":null,"midThreshold":null,"midThresholdUnits":null,"highThreshold":null,"highThresholdUnits":null}}</t>
  </si>
  <si>
    <t>Filter|EL.ActStat: Credit Limit Unlock|Pending|Equal|false|false|String</t>
  </si>
  <si>
    <t>Name|Customer Pickup Orders</t>
  </si>
  <si>
    <t>JsonData|23900413751|23900413748|{"historical":false,"subType":"EL","reportDashboardSettings":{"reportDashboardEnabled":false,"lowThreshold":null,"lowThresholdUnits":null,"midThreshold":null,"midThresholdUnits":null,"highThreshold":null,"highThresholdUnits":null}}</t>
  </si>
  <si>
    <t>Filter|EL.carrierPriceSheet.mode|CustomerPickup|Equal|false|false|String</t>
  </si>
  <si>
    <t>Name|AR to Extract to HubTran</t>
  </si>
  <si>
    <t>Column|ActStat: Extracted to HubTran</t>
  </si>
  <si>
    <t>Filter|ActStat: Extracted to HubTran|Pending|Equal|false|false|String</t>
  </si>
  <si>
    <t>zIntegrations - QuickBooks Online US</t>
  </si>
  <si>
    <t>Name|QBOnline Today</t>
  </si>
  <si>
    <t>Filter|Action|QBO|Begins With|false|false|String</t>
  </si>
  <si>
    <t>Drivers</t>
  </si>
  <si>
    <t>Hours per Driver</t>
  </si>
  <si>
    <t>Average MPH</t>
  </si>
  <si>
    <t>Layover Hours</t>
  </si>
  <si>
    <t>TransitTime File</t>
  </si>
  <si>
    <t>Transit Time Type</t>
  </si>
  <si>
    <t>Miles Per Day Result</t>
  </si>
  <si>
    <t>ETA Calculator</t>
  </si>
  <si>
    <t>Standard</t>
  </si>
  <si>
    <t>15 Copy International Text</t>
  </si>
  <si>
    <t>Workbench Group Name</t>
  </si>
  <si>
    <t>Admin Console Command for Integration Workbench (Safe to paste all of these at once in the admin console window)</t>
  </si>
  <si>
    <t>BoostPurchaseOrder</t>
  </si>
  <si>
    <t>ChargeLevelAdvanceLCTLoader</t>
  </si>
  <si>
    <t>UserDailyAdvanceLimitsLCTLoader</t>
  </si>
  <si>
    <t>TaxesLCTLoader</t>
  </si>
  <si>
    <t>BoostITS</t>
  </si>
  <si>
    <t>BoostTC360</t>
  </si>
  <si>
    <t>BoostComData</t>
  </si>
  <si>
    <t>QBUSDesktop</t>
  </si>
  <si>
    <t>QBCADesktop</t>
  </si>
  <si>
    <t>QBUSOnline</t>
  </si>
  <si>
    <t>Tab Name for Import File</t>
  </si>
  <si>
    <t>Loader Name</t>
  </si>
  <si>
    <t>ChargeLevelAdvance</t>
  </si>
  <si>
    <t>Advance Charge Level LCT (CSV)</t>
  </si>
  <si>
    <t>FILESTOP line exists and no FAIL lines</t>
  </si>
  <si>
    <t>AdvanceDailyLimit</t>
  </si>
  <si>
    <t>User Daily Advance Limits LCT (CSV)</t>
  </si>
  <si>
    <t>Taxes LCT (CSV/XLS)</t>
  </si>
  <si>
    <t>Owning Enterprise</t>
  </si>
  <si>
    <t>Code Table Name</t>
  </si>
  <si>
    <t>Charge Code</t>
  </si>
  <si>
    <t>Percent Max</t>
  </si>
  <si>
    <t>Amount Max</t>
  </si>
  <si>
    <t>Statuses</t>
  </si>
  <si>
    <t>Required Docs</t>
  </si>
  <si>
    <t>Text (.txt) file contents</t>
  </si>
  <si>
    <t>ITEM</t>
  </si>
  <si>
    <t>Delivered</t>
  </si>
  <si>
    <t>POD</t>
  </si>
  <si>
    <t>FUE</t>
  </si>
  <si>
    <t>Booked,In Transit,Delivered</t>
  </si>
  <si>
    <t>IDL</t>
  </si>
  <si>
    <t>Supv</t>
  </si>
  <si>
    <t>Required</t>
  </si>
  <si>
    <t>Optional</t>
  </si>
  <si>
    <t>Calculated column.</t>
  </si>
  <si>
    <t>This field must match exactly the Enterprise Name where the rules should be applied.  This is typically the "Admin" or "Operations" enterprise in the installed hierarchy.</t>
  </si>
  <si>
    <t>This value should match with the value entered in the RequestAdvancePortletAction config group.</t>
  </si>
  <si>
    <t>Enter any descriptive value here.  This value will match the value of the user reference "Advance Source" that is placed on the TMS user record.</t>
  </si>
  <si>
    <t>This is the EDI charge code that matches the TMS pricesheet being advanced</t>
  </si>
  <si>
    <t>Percent max allowed for the charge code.  100% would be entered as 100.</t>
  </si>
  <si>
    <t>Dollar amount maximum allowed for the charge code.</t>
  </si>
  <si>
    <t>Should match any load status applicable.  If any load status limits are set but not all statuses are declared, those not declared will be set to 0 and need approval.</t>
  </si>
  <si>
    <t>Comma Separated list of DocTypes that are required for the given status.</t>
  </si>
  <si>
    <t>You can copy the above column from row 2 through all records and paste into a notepad document.  Save and then it is ready for import.</t>
  </si>
  <si>
    <t>Type</t>
  </si>
  <si>
    <t>Load Status</t>
  </si>
  <si>
    <t>Required Doc types</t>
  </si>
  <si>
    <t>Limit</t>
  </si>
  <si>
    <t>UserDailyAdvanceLimits</t>
  </si>
  <si>
    <t>DAILY</t>
  </si>
  <si>
    <t>STATUS_FLAT</t>
  </si>
  <si>
    <t>Booked</t>
  </si>
  <si>
    <t>STATUS_PERCENT</t>
  </si>
  <si>
    <t>This value should never change and always stay "UserDailyAdvanceLimits"</t>
  </si>
  <si>
    <t>Enter any descriptive value here.  This value will match the value of the user reference "DailyCashAdvanceLimit" that is placed on the TMS user record.</t>
  </si>
  <si>
    <t>DAILY, STATUS_FLAT, STATUS_PERCENT are the valid values.</t>
  </si>
  <si>
    <t>Comma Separated list of DocTypes that are required for the given status. For example, you may require a POD before 100% can be advanced in Delivered status.</t>
  </si>
  <si>
    <t>Dollar amount or percent allowed.  100% would be entered as 100</t>
  </si>
  <si>
    <t>Instructions for Usage:</t>
  </si>
  <si>
    <t>Before Importing, delete rows 4-12 from the file</t>
  </si>
  <si>
    <t>Field Instructions as noted above below each column.</t>
  </si>
  <si>
    <t>Required = field must be filled in with a value.</t>
  </si>
  <si>
    <t>Best Practice = We suggest that you should provide a value for this field, but the loader does not require it.</t>
  </si>
  <si>
    <t>Optional = Complete only if you need this field to have a value.</t>
  </si>
  <si>
    <t>When you edit and save this file, save is as Excel 97-2003 Workbook type (not the newest excel format).</t>
  </si>
  <si>
    <t>CodeTableName</t>
  </si>
  <si>
    <t>OriginProvinceState</t>
  </si>
  <si>
    <t>OriginCountry</t>
  </si>
  <si>
    <t>DestProvinceState</t>
  </si>
  <si>
    <t>DestCountry</t>
  </si>
  <si>
    <t>Effective</t>
  </si>
  <si>
    <t>Expiration</t>
  </si>
  <si>
    <t>AccDescription</t>
  </si>
  <si>
    <t>AccCode</t>
  </si>
  <si>
    <t>Tax %</t>
  </si>
  <si>
    <t>CanadianTaxes</t>
  </si>
  <si>
    <t>AB</t>
  </si>
  <si>
    <t>CA</t>
  </si>
  <si>
    <t>10/1/2016 0:00</t>
  </si>
  <si>
    <t>12/31/2099 23:59</t>
  </si>
  <si>
    <t>GST Tax</t>
  </si>
  <si>
    <t>GST</t>
  </si>
  <si>
    <t>BC</t>
  </si>
  <si>
    <t>MB</t>
  </si>
  <si>
    <t>NB</t>
  </si>
  <si>
    <t>NL</t>
  </si>
  <si>
    <t>NS</t>
  </si>
  <si>
    <t>NT</t>
  </si>
  <si>
    <t>NU</t>
  </si>
  <si>
    <t>ON</t>
  </si>
  <si>
    <t>PE</t>
  </si>
  <si>
    <t>QC</t>
  </si>
  <si>
    <t>SK</t>
  </si>
  <si>
    <t>YT</t>
  </si>
  <si>
    <t>HST Tax</t>
  </si>
  <si>
    <t>HST</t>
  </si>
  <si>
    <t>YK</t>
  </si>
  <si>
    <t>QST Tax</t>
  </si>
  <si>
    <t>QST</t>
  </si>
  <si>
    <t>AE</t>
  </si>
  <si>
    <t>US</t>
  </si>
  <si>
    <t>AK</t>
  </si>
  <si>
    <t>AL</t>
  </si>
  <si>
    <t>AZ</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</si>
  <si>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</si>
  <si>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</si>
  <si>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</si>
  <si>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</si>
  <si>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</si>
  <si>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</si>
  <si>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</si>
  <si>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</si>
  <si>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</si>
  <si>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</si>
  <si>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</si>
  <si>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</si>
  <si>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</si>
  <si>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</si>
  <si>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</si>
  <si>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</si>
  <si>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</si>
  <si>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</si>
  <si>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</si>
  <si>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</si>
  <si>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</si>
  <si>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</si>
  <si>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</si>
  <si>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</si>
  <si>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</si>
  <si>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</si>
  <si>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</si>
  <si>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</si>
  <si>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</si>
  <si>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</si>
  <si>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</si>
  <si>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</si>
  <si>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</si>
  <si>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</si>
  <si>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</si>
  <si>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</si>
  <si>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</si>
  <si>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</si>
  <si>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</si>
  <si>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</si>
  <si>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</si>
  <si>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</si>
  <si>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</si>
  <si>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</si>
  <si>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</si>
  <si>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</si>
  <si>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Filename</t>
  </si>
  <si>
    <t>Comment</t>
  </si>
  <si>
    <t>Code Table Linkage</t>
  </si>
  <si>
    <t>BaseArrivalNotice.zip</t>
  </si>
  <si>
    <t>Transport Detail Print</t>
  </si>
  <si>
    <t>Base Printable Document</t>
  </si>
  <si>
    <t>None, but document will be in the list. No verfication needed after each doc, the isntall verification will catch if we missed one.</t>
  </si>
  <si>
    <t>BaseBookingConfirmation.zip</t>
  </si>
  <si>
    <t>BaseCarrierInvoice.zip</t>
  </si>
  <si>
    <t>Carrier Invoice Detail Print</t>
  </si>
  <si>
    <t>Printables,PrintRemote:EZCInv_Carrier</t>
  </si>
  <si>
    <t>BaseCarrierQuote.zip</t>
  </si>
  <si>
    <t>Quote Request Transport Print</t>
  </si>
  <si>
    <t>BaseCertificateOfOrigin.zip</t>
  </si>
  <si>
    <t>BaseCommercialInvoice.zip</t>
  </si>
  <si>
    <t>BaseCustomerInvoice.zip</t>
  </si>
  <si>
    <t>Customer Invoice Detail Print</t>
  </si>
  <si>
    <t>Printables, PrintRemote:EZCInv_Customer</t>
  </si>
  <si>
    <t>BaseCustomerQuote.zip</t>
  </si>
  <si>
    <t>Printables, SendCustomerConfirmationAttachments</t>
  </si>
  <si>
    <t>BaseDeliveryOrder.zip</t>
  </si>
  <si>
    <t>BaseHAWB.zip</t>
  </si>
  <si>
    <t>IATA_MAWB.zip</t>
  </si>
  <si>
    <t>Transport Detail Jasper Report</t>
  </si>
  <si>
    <t>BaseMasterCustomerInvoice.zip</t>
  </si>
  <si>
    <t>BaseMultiStopTransportBOL.zip</t>
  </si>
  <si>
    <t>BaseOceanHouseBill.zip</t>
  </si>
  <si>
    <t>BaseOceanMasterBill.zip</t>
  </si>
  <si>
    <t>BasePackingList.zip</t>
  </si>
  <si>
    <t>BasePalletLabel.zip</t>
  </si>
  <si>
    <t>BaseProformaInvoice.zip</t>
  </si>
  <si>
    <t>BaseShipExportDeclaration.zip</t>
  </si>
  <si>
    <t>BaseShipLetterofInst.zip</t>
  </si>
  <si>
    <t>BaseShippingOrderBOL.zip</t>
  </si>
  <si>
    <t>BaseTender.zip</t>
  </si>
  <si>
    <t>Tender Print</t>
  </si>
  <si>
    <t>Tender Email Attachment</t>
  </si>
  <si>
    <t>BaseTenderLocComments.zip</t>
  </si>
  <si>
    <t>BaseTransportBOL.zip</t>
  </si>
  <si>
    <t>BaseVICSBOL.zip</t>
  </si>
  <si>
    <t>QuoteNotAccepted.zip</t>
  </si>
  <si>
    <t>Quote Not Accepted Email Attachment</t>
  </si>
  <si>
    <t>Manage Quote Email</t>
  </si>
  <si>
    <t>RevokeTender.zip</t>
  </si>
  <si>
    <t>Revoke Tender Email Attachment</t>
  </si>
  <si>
    <t>BaseTenderEmailBody.html</t>
  </si>
  <si>
    <t>HTML Email Template</t>
  </si>
  <si>
    <t>Email Body for Tender and ReTender</t>
  </si>
  <si>
    <t>BaseTenderEmailBodyCancel.html</t>
  </si>
  <si>
    <t>Email Body for Revoke(Cancel) Tender</t>
  </si>
  <si>
    <t>Carriers.xls</t>
  </si>
  <si>
    <t>Loader Example</t>
  </si>
  <si>
    <t>Example Carrier Loader Template. USE ONLY IF YOU DO NOT USE CARMA. If you use Carma for carrier management, carriers should be loaded into the Carma system and synced to TMS.</t>
  </si>
  <si>
    <t>Enterprises.xls</t>
  </si>
  <si>
    <t>Example Enterprise Loader Template</t>
  </si>
  <si>
    <t>Items.xls</t>
  </si>
  <si>
    <t>Example Master Item Loader Template</t>
  </si>
  <si>
    <t>Locations.xls</t>
  </si>
  <si>
    <t>Example Locations Loader Template</t>
  </si>
  <si>
    <t>SO Loader.xls</t>
  </si>
  <si>
    <t>Example Shipping Order Loader Template</t>
  </si>
  <si>
    <t>Users.xls</t>
  </si>
  <si>
    <t>Example User Loader Template</t>
  </si>
  <si>
    <t>Confirm Customs Release.xml</t>
  </si>
  <si>
    <t>Survey Blue Button XML</t>
  </si>
  <si>
    <t>Confirm Discharge.xml</t>
  </si>
  <si>
    <t>Confirm Drop Arrival.xml</t>
  </si>
  <si>
    <t>Confirm Flight Arrival.xml</t>
  </si>
  <si>
    <t>Confirm Flight Departure.xml</t>
  </si>
  <si>
    <t>Confirm In Gate.xml</t>
  </si>
  <si>
    <t>Confirm Loaded.xml</t>
  </si>
  <si>
    <t>Confirm Onboard Air.xml</t>
  </si>
  <si>
    <t>Confirm Onboard Ocean.xml</t>
  </si>
  <si>
    <t>Confirm Out for Delivery.xml</t>
  </si>
  <si>
    <t>Confirm Out Gate.xml</t>
  </si>
  <si>
    <t>Confirm Pickup.xml</t>
  </si>
  <si>
    <t>Confirm Ready For Recovery.xml</t>
  </si>
  <si>
    <t>Confirm Recovery.xml</t>
  </si>
  <si>
    <t>Confirm Tendered.xml</t>
  </si>
  <si>
    <t>Confirm Unloaded.xml</t>
  </si>
  <si>
    <t>Confirm Vessel Arrival.xml</t>
  </si>
  <si>
    <t>Confirm Vessel Departure.xml</t>
  </si>
  <si>
    <t>Return Empty Container.xml</t>
  </si>
  <si>
    <t>Autogenerated Primary Reference Prefix</t>
  </si>
  <si>
    <t>SB</t>
  </si>
  <si>
    <t>{blank} so that it inherits from above</t>
  </si>
  <si>
    <t>Ship-To Default Location Code</t>
  </si>
  <si>
    <t>LOC13</t>
  </si>
  <si>
    <t>Ship-From Default Location Code</t>
  </si>
  <si>
    <t>LOC12</t>
  </si>
  <si>
    <t>Bill-To Default Location Code</t>
  </si>
  <si>
    <t>LOC10</t>
  </si>
  <si>
    <t>Autogenerated Quote Number Prefix</t>
  </si>
  <si>
    <t>Default Item ID</t>
  </si>
  <si>
    <t>FAK</t>
  </si>
  <si>
    <t xml:space="preserve">Primary Reference Prefix </t>
  </si>
  <si>
    <t>LOC11</t>
  </si>
  <si>
    <t>Customer Account Code</t>
  </si>
  <si>
    <t>Location Type</t>
  </si>
  <si>
    <t>Location Name</t>
  </si>
  <si>
    <t>Location Address1</t>
  </si>
  <si>
    <t>Location Address2</t>
  </si>
  <si>
    <t>Location City</t>
  </si>
  <si>
    <t>Location State</t>
  </si>
  <si>
    <t>Location Postal Code</t>
  </si>
  <si>
    <t>Location Country</t>
  </si>
  <si>
    <t>Location Contact Name</t>
  </si>
  <si>
    <t>Location Contact Phone</t>
  </si>
  <si>
    <t>Location Contact Fax</t>
  </si>
  <si>
    <t>Location Contact Email</t>
  </si>
  <si>
    <t>Location Reference 1 Value</t>
  </si>
  <si>
    <t>Location Reference 1 Type</t>
  </si>
  <si>
    <t>Location Reference 2 Value</t>
  </si>
  <si>
    <t>Location Reference 2 Type</t>
  </si>
  <si>
    <t>Location Reference 3 Value</t>
  </si>
  <si>
    <t>Location Reference 3 Type</t>
  </si>
  <si>
    <t>Location Comments</t>
  </si>
  <si>
    <t>#skip</t>
  </si>
  <si>
    <t>Bill To</t>
  </si>
  <si>
    <t>739 North Avenue</t>
  </si>
  <si>
    <t>Glendale Heights</t>
  </si>
  <si>
    <t>Contact</t>
  </si>
  <si>
    <t>contact@noemail.com</t>
  </si>
  <si>
    <t>#end</t>
  </si>
  <si>
    <t>ShipTo/From</t>
  </si>
  <si>
    <t>Sample Shipper</t>
  </si>
  <si>
    <t>123 Main Street</t>
  </si>
  <si>
    <t>Sample Consignee</t>
  </si>
  <si>
    <t>456 Long Drive</t>
  </si>
  <si>
    <t>Atlanta</t>
  </si>
  <si>
    <t>LOC21</t>
  </si>
  <si>
    <t>Vendor</t>
  </si>
  <si>
    <t>Lumpers R Us</t>
  </si>
  <si>
    <t>PO Box 123</t>
  </si>
  <si>
    <t>Cary</t>
  </si>
  <si>
    <t>LOC24</t>
  </si>
  <si>
    <t>Ningbo Manufacturing</t>
  </si>
  <si>
    <t>No 1234, JinJin Road</t>
  </si>
  <si>
    <t>Cidong Indsutrial District</t>
  </si>
  <si>
    <t>Cixi</t>
  </si>
  <si>
    <t>Zhejiang</t>
  </si>
  <si>
    <t>CN</t>
  </si>
  <si>
    <t>LOC25</t>
  </si>
  <si>
    <t>Products of Hawaii</t>
  </si>
  <si>
    <t>500 Kikiwaka Road</t>
  </si>
  <si>
    <t>Hilo</t>
  </si>
  <si>
    <t>LOC26</t>
  </si>
  <si>
    <t>Canadian Concoctions</t>
  </si>
  <si>
    <t>432 Main Place</t>
  </si>
  <si>
    <t>Winnipeg</t>
  </si>
  <si>
    <t>R2C 0A1</t>
  </si>
  <si>
    <t>CNNGB</t>
  </si>
  <si>
    <t>Seaport</t>
  </si>
  <si>
    <t>Ningbo Port</t>
  </si>
  <si>
    <t>Port Administration Office</t>
  </si>
  <si>
    <t>496 Yanjiang Dong Road</t>
  </si>
  <si>
    <t>Ningbo</t>
  </si>
  <si>
    <t>315200</t>
  </si>
  <si>
    <t>ORD</t>
  </si>
  <si>
    <t>Airport</t>
  </si>
  <si>
    <t>O'Hare International Airport</t>
  </si>
  <si>
    <t>10 000 West O'Hare</t>
  </si>
  <si>
    <t>Chicago</t>
  </si>
  <si>
    <t>60666</t>
  </si>
  <si>
    <t>USNYC</t>
  </si>
  <si>
    <t>New York Port</t>
  </si>
  <si>
    <t>225 Park Avenue South</t>
  </si>
  <si>
    <t>New York</t>
  </si>
  <si>
    <t>10003</t>
  </si>
  <si>
    <t>ATL</t>
  </si>
  <si>
    <t>Hartsfield-Jackson Atlanta International Airport</t>
  </si>
  <si>
    <t>6000 N Terminal Parkway</t>
  </si>
  <si>
    <t>30320</t>
  </si>
  <si>
    <t>NGB</t>
  </si>
  <si>
    <t>Ningbo Airport</t>
  </si>
  <si>
    <t>017 County Rd.</t>
  </si>
  <si>
    <t>315000</t>
  </si>
  <si>
    <t>USITO</t>
  </si>
  <si>
    <t>Hilo Port</t>
  </si>
  <si>
    <t>80 Kuhio St.</t>
  </si>
  <si>
    <t>96720</t>
  </si>
  <si>
    <t>RR96</t>
  </si>
  <si>
    <t>Railramp</t>
  </si>
  <si>
    <t>NS_Calumet</t>
  </si>
  <si>
    <t>2040 E 106th St</t>
  </si>
  <si>
    <t>60617</t>
  </si>
  <si>
    <t>RR76</t>
  </si>
  <si>
    <t>NS_Austell</t>
  </si>
  <si>
    <t>6000 Westside Rd</t>
  </si>
  <si>
    <t>30106</t>
  </si>
  <si>
    <t>RR146</t>
  </si>
  <si>
    <t>CN_Winnipeg Syming Yar</t>
  </si>
  <si>
    <t>560 Plessis Road</t>
  </si>
  <si>
    <t>R2C 2Z4</t>
  </si>
  <si>
    <t>USOAK</t>
  </si>
  <si>
    <t>Oakland Port</t>
  </si>
  <si>
    <t>530 Water St.</t>
  </si>
  <si>
    <t>Oakland</t>
  </si>
  <si>
    <t>94607</t>
  </si>
  <si>
    <t>Active</t>
  </si>
  <si>
    <t>Item ID</t>
  </si>
  <si>
    <t>Weight</t>
  </si>
  <si>
    <t>Weight UOM</t>
  </si>
  <si>
    <t>QTY</t>
  </si>
  <si>
    <t>Package Type</t>
  </si>
  <si>
    <t>Dim1</t>
  </si>
  <si>
    <t>Dim2</t>
  </si>
  <si>
    <t>Dim3</t>
  </si>
  <si>
    <t>Dim UOM</t>
  </si>
  <si>
    <t>Commodity</t>
  </si>
  <si>
    <t>Monetary Value</t>
  </si>
  <si>
    <t>Cube</t>
  </si>
  <si>
    <t>Cube UOM</t>
  </si>
  <si>
    <t>Stackability</t>
  </si>
  <si>
    <t>Yes</t>
  </si>
  <si>
    <t>POUND</t>
  </si>
  <si>
    <t>Pallets</t>
  </si>
  <si>
    <t>Inches</t>
  </si>
  <si>
    <t>Freight All Kind</t>
  </si>
  <si>
    <t>General</t>
  </si>
  <si>
    <t>Cubic Feet</t>
  </si>
  <si>
    <t>None, but item will be in the resulting list.</t>
  </si>
  <si>
    <t>Air AltRate v3</t>
  </si>
  <si>
    <t>Contract AltRate File</t>
  </si>
  <si>
    <t>Parcel_Flat</t>
  </si>
  <si>
    <t>Per_Mile_MultiStopV3</t>
  </si>
  <si>
    <t>Per_Weight_BreaksV3</t>
  </si>
  <si>
    <t>Per_Weight_MinV3</t>
  </si>
  <si>
    <t>Per_Weight_ZonesV3</t>
  </si>
  <si>
    <t>COSMR</t>
  </si>
  <si>
    <t>Santa Marta Port</t>
  </si>
  <si>
    <t>Cra 1a. No. 10A-12</t>
  </si>
  <si>
    <t>Santa Marta</t>
  </si>
  <si>
    <t>-</t>
  </si>
  <si>
    <t>655</t>
  </si>
  <si>
    <t>ARZAE</t>
  </si>
  <si>
    <t>Zarate Port</t>
  </si>
  <si>
    <t>Avda. Pagola 2007</t>
  </si>
  <si>
    <t>Buenos Aires</t>
  </si>
  <si>
    <t>Zarate</t>
  </si>
  <si>
    <t>2800</t>
  </si>
  <si>
    <t>COCTG</t>
  </si>
  <si>
    <t>Cartagena Port</t>
  </si>
  <si>
    <t>Manga Terminal Maritimo</t>
  </si>
  <si>
    <t>Cartagena A.A 7954</t>
  </si>
  <si>
    <t>Cartagena</t>
  </si>
  <si>
    <t>7954</t>
  </si>
  <si>
    <t>ARPMY</t>
  </si>
  <si>
    <t>Puerto Madryn Port</t>
  </si>
  <si>
    <t>Muelle Alte. Storni</t>
  </si>
  <si>
    <t>Ruta Provincial No 1 Chubut</t>
  </si>
  <si>
    <t>Puerto Madryn</t>
  </si>
  <si>
    <t>9120</t>
  </si>
  <si>
    <t>AEAUH</t>
  </si>
  <si>
    <t>Abu Dhabi Port</t>
  </si>
  <si>
    <t>Abu Dhabi Ports Company Building</t>
  </si>
  <si>
    <t>Mina Road Mina Zayed Area</t>
  </si>
  <si>
    <t>Abu Dhabi</t>
  </si>
  <si>
    <t>54477</t>
  </si>
  <si>
    <t>ASPPG</t>
  </si>
  <si>
    <t>Pago Pago Port</t>
  </si>
  <si>
    <t>Territory of American Samoa</t>
  </si>
  <si>
    <t>Pago Pago</t>
  </si>
  <si>
    <t>96799</t>
  </si>
  <si>
    <t>AS</t>
  </si>
  <si>
    <t>GPGUS</t>
  </si>
  <si>
    <t>Gustavia Port</t>
  </si>
  <si>
    <t>BP 695</t>
  </si>
  <si>
    <t>Gustavia</t>
  </si>
  <si>
    <t>97099</t>
  </si>
  <si>
    <t>GP</t>
  </si>
  <si>
    <t>BRARB</t>
  </si>
  <si>
    <t>Aratu Port</t>
  </si>
  <si>
    <t>Via Matoim - Baía de Aratu</t>
  </si>
  <si>
    <t>Candeias - Bahia</t>
  </si>
  <si>
    <t>Aratu</t>
  </si>
  <si>
    <t>43.800-000</t>
  </si>
  <si>
    <t>BR</t>
  </si>
  <si>
    <t>BEANR</t>
  </si>
  <si>
    <t>Antwerpen Port</t>
  </si>
  <si>
    <t>Havenhuis Entrepotkaai 1</t>
  </si>
  <si>
    <t>Antwerp</t>
  </si>
  <si>
    <t>Antwerpen</t>
  </si>
  <si>
    <t>B-2000</t>
  </si>
  <si>
    <t>BE</t>
  </si>
  <si>
    <t>BEZEE</t>
  </si>
  <si>
    <t>Zeebrugge Port</t>
  </si>
  <si>
    <t>P. Vandammehuis</t>
  </si>
  <si>
    <t>Isabellalaan 1 Bruges</t>
  </si>
  <si>
    <t>Zeebrugge</t>
  </si>
  <si>
    <t>B-8380</t>
  </si>
  <si>
    <t>BNMUA</t>
  </si>
  <si>
    <t>Muara Port</t>
  </si>
  <si>
    <t>The Director Of Ports</t>
  </si>
  <si>
    <t>Ports Department</t>
  </si>
  <si>
    <t>Muara</t>
  </si>
  <si>
    <t>BT 1728</t>
  </si>
  <si>
    <t>BN</t>
  </si>
  <si>
    <t>AEAJM</t>
  </si>
  <si>
    <t>Ajman Port</t>
  </si>
  <si>
    <t>PO Box 388</t>
  </si>
  <si>
    <t>Ajman</t>
  </si>
  <si>
    <t>AEFJR</t>
  </si>
  <si>
    <t>Al Fujayrah Port</t>
  </si>
  <si>
    <t>PO Box 787</t>
  </si>
  <si>
    <t>Al Fujayrah</t>
  </si>
  <si>
    <t>AEDXB</t>
  </si>
  <si>
    <t>Dubai Port</t>
  </si>
  <si>
    <t>Mina Rashid PO Box 17000</t>
  </si>
  <si>
    <t>Dubai</t>
  </si>
  <si>
    <t>AEJEA</t>
  </si>
  <si>
    <t>Jebel Ali Port</t>
  </si>
  <si>
    <t>DP World PO Box 17000</t>
  </si>
  <si>
    <t>Jebel Ali</t>
  </si>
  <si>
    <t>AEKLF</t>
  </si>
  <si>
    <t>Khor al Fakkan Port</t>
  </si>
  <si>
    <t>PO Box 510</t>
  </si>
  <si>
    <t>Khor al Fakkan</t>
  </si>
  <si>
    <t>AEKHL</t>
  </si>
  <si>
    <t>Mina Khalifa Port</t>
  </si>
  <si>
    <t>PO Box 54477</t>
  </si>
  <si>
    <t>Mina Khalifa</t>
  </si>
  <si>
    <t>AESHJ</t>
  </si>
  <si>
    <t>Sharjah Abu Dhabi Port</t>
  </si>
  <si>
    <t>Sharjah Abu Dhabi</t>
  </si>
  <si>
    <t>AEQIW</t>
  </si>
  <si>
    <t>Umm al Qaiwain Port</t>
  </si>
  <si>
    <t>PO Box 279</t>
  </si>
  <si>
    <t>Umm al Qaiwain</t>
  </si>
  <si>
    <t>AGSJO</t>
  </si>
  <si>
    <t>Saint Johns Port</t>
  </si>
  <si>
    <t>PO Box 1052</t>
  </si>
  <si>
    <t>Deep Water Harbour</t>
  </si>
  <si>
    <t>Saint Johns</t>
  </si>
  <si>
    <t>AG</t>
  </si>
  <si>
    <t>AIVAL</t>
  </si>
  <si>
    <t>Anguilla Port</t>
  </si>
  <si>
    <t>The Valley</t>
  </si>
  <si>
    <t>Anguilla</t>
  </si>
  <si>
    <t>AI</t>
  </si>
  <si>
    <t>AOCAB</t>
  </si>
  <si>
    <t>Cabinda Port</t>
  </si>
  <si>
    <t>CP 68</t>
  </si>
  <si>
    <t>Cabinda</t>
  </si>
  <si>
    <t>AO</t>
  </si>
  <si>
    <t>AOLAD</t>
  </si>
  <si>
    <t>Luanda Port</t>
  </si>
  <si>
    <t>Largo 4 de Fevereiro</t>
  </si>
  <si>
    <t>Luanda</t>
  </si>
  <si>
    <t>AOLOB</t>
  </si>
  <si>
    <t>Lobito Port</t>
  </si>
  <si>
    <t>Avenida da Independencia</t>
  </si>
  <si>
    <t>CP 16</t>
  </si>
  <si>
    <t>Lobito</t>
  </si>
  <si>
    <t>AOMSZ</t>
  </si>
  <si>
    <t>Namibe Port</t>
  </si>
  <si>
    <t>Namibe</t>
  </si>
  <si>
    <t>AOSOQ</t>
  </si>
  <si>
    <t>Soyo-Quinfuquena Terminal Port</t>
  </si>
  <si>
    <t>Soyo-Quinfuquena Terminal</t>
  </si>
  <si>
    <t>ARBHI</t>
  </si>
  <si>
    <t>Bahia Blanca Port</t>
  </si>
  <si>
    <t>Bahia Blanca City</t>
  </si>
  <si>
    <t>Buenos Aires Province</t>
  </si>
  <si>
    <t>Bahia Blanca</t>
  </si>
  <si>
    <t>ARBUE</t>
  </si>
  <si>
    <t>Buenos Aires Port</t>
  </si>
  <si>
    <t>Av. Ramón Castillo y Av. de los Inmigrantes</t>
  </si>
  <si>
    <t>AWORJ</t>
  </si>
  <si>
    <t>Oranjestad Port</t>
  </si>
  <si>
    <t>Port Administration Building</t>
  </si>
  <si>
    <t>L.G. Smith Blvd. #23</t>
  </si>
  <si>
    <t>Oranjestad</t>
  </si>
  <si>
    <t>AW</t>
  </si>
  <si>
    <t>BBBGI</t>
  </si>
  <si>
    <t>Bridgetown Port</t>
  </si>
  <si>
    <t>University Row</t>
  </si>
  <si>
    <t>Princess Alice Highway</t>
  </si>
  <si>
    <t>Bridgetown</t>
  </si>
  <si>
    <t>BB</t>
  </si>
  <si>
    <t>BDMGL</t>
  </si>
  <si>
    <t>Mongla Port</t>
  </si>
  <si>
    <t>Mongla Bagerhat</t>
  </si>
  <si>
    <t>Mongla</t>
  </si>
  <si>
    <t>BD</t>
  </si>
  <si>
    <t>BHBAH</t>
  </si>
  <si>
    <t>Bahrain International Airport Port</t>
  </si>
  <si>
    <t>Bahrain International Airport</t>
  </si>
  <si>
    <t>BH</t>
  </si>
  <si>
    <t>BHKBS</t>
  </si>
  <si>
    <t>Khalifa Bin Salman Port</t>
  </si>
  <si>
    <t>Shaikh Khalifa Bin Salman Causeway</t>
  </si>
  <si>
    <t>Khalifa Bin Salman</t>
  </si>
  <si>
    <t>BHMIN</t>
  </si>
  <si>
    <t>Mina Sulman Port Port</t>
  </si>
  <si>
    <t>PO Box 15</t>
  </si>
  <si>
    <t>Mina Sulman Port</t>
  </si>
  <si>
    <t>BJCOO</t>
  </si>
  <si>
    <t>Cotonou Port</t>
  </si>
  <si>
    <t>Cotonou</t>
  </si>
  <si>
    <t>BJ</t>
  </si>
  <si>
    <t>BMFPT</t>
  </si>
  <si>
    <t>Freeport Port</t>
  </si>
  <si>
    <t>Grand Bahama Island</t>
  </si>
  <si>
    <t>Freeport</t>
  </si>
  <si>
    <t>BM</t>
  </si>
  <si>
    <t>BZBGK</t>
  </si>
  <si>
    <t>Big Creek Port</t>
  </si>
  <si>
    <t>Stann Creek</t>
  </si>
  <si>
    <t>Big Creek</t>
  </si>
  <si>
    <t>BZ</t>
  </si>
  <si>
    <t>CGPNR</t>
  </si>
  <si>
    <t>Pointe Noire Port</t>
  </si>
  <si>
    <t>BP 711</t>
  </si>
  <si>
    <t>Pointe Noire</t>
  </si>
  <si>
    <t>CG</t>
  </si>
  <si>
    <t>CVRAI</t>
  </si>
  <si>
    <t>Praia Port</t>
  </si>
  <si>
    <t>C.P. 82</t>
  </si>
  <si>
    <t>Mindelo Sao Vicente</t>
  </si>
  <si>
    <t>Praia</t>
  </si>
  <si>
    <t>CV</t>
  </si>
  <si>
    <t>DJJIB</t>
  </si>
  <si>
    <t>Djibouti Port</t>
  </si>
  <si>
    <t>BP 2107</t>
  </si>
  <si>
    <t>Djibouti</t>
  </si>
  <si>
    <t>DJ</t>
  </si>
  <si>
    <t>GPPTP</t>
  </si>
  <si>
    <t>Pointe-a-Pitre Port</t>
  </si>
  <si>
    <t>97165 Pointe-a-Pitre</t>
  </si>
  <si>
    <t>Pointe-a-Pitre</t>
  </si>
  <si>
    <t>IDBTH</t>
  </si>
  <si>
    <t>Batam Port</t>
  </si>
  <si>
    <t>Kantor Pelabuhan Laut Batam</t>
  </si>
  <si>
    <t>Jl. Yos Sudarso No. 3</t>
  </si>
  <si>
    <t>Batam</t>
  </si>
  <si>
    <t>KNBAS</t>
  </si>
  <si>
    <t>Basseterre Saint Kitts Port</t>
  </si>
  <si>
    <t>Bird Rock</t>
  </si>
  <si>
    <t>Box 963</t>
  </si>
  <si>
    <t>Basseterre Saint Kitts</t>
  </si>
  <si>
    <t>KN</t>
  </si>
  <si>
    <t>BSMHH</t>
  </si>
  <si>
    <t>Marsh Harbour Port</t>
  </si>
  <si>
    <t>Marsh Harbour</t>
  </si>
  <si>
    <t>Abacos</t>
  </si>
  <si>
    <t>BS</t>
  </si>
  <si>
    <t>USANC</t>
  </si>
  <si>
    <t>Anchorage Port</t>
  </si>
  <si>
    <t>2000 Anchorage Port Road</t>
  </si>
  <si>
    <t>Anchorage</t>
  </si>
  <si>
    <t>99501</t>
  </si>
  <si>
    <t>USADQ</t>
  </si>
  <si>
    <t>Kodiak Port</t>
  </si>
  <si>
    <t>403 Marine Way</t>
  </si>
  <si>
    <t>Kodiak</t>
  </si>
  <si>
    <t>99615</t>
  </si>
  <si>
    <t>USDUT</t>
  </si>
  <si>
    <t>Dutch Harbor Port</t>
  </si>
  <si>
    <t>748 Ballyhoo Rd.</t>
  </si>
  <si>
    <t>Dutch Harbor</t>
  </si>
  <si>
    <t>99685</t>
  </si>
  <si>
    <t>USMOB</t>
  </si>
  <si>
    <t>Mobile Port</t>
  </si>
  <si>
    <t>250 N. Water St. #100</t>
  </si>
  <si>
    <t>Mobile</t>
  </si>
  <si>
    <t>36602</t>
  </si>
  <si>
    <t>BRMAO</t>
  </si>
  <si>
    <t>Manaus Port</t>
  </si>
  <si>
    <t>Rua Marques de Santa Cruz</t>
  </si>
  <si>
    <t>no25 - Centro</t>
  </si>
  <si>
    <t>Manaus</t>
  </si>
  <si>
    <t>Amazonas</t>
  </si>
  <si>
    <t>69005 050</t>
  </si>
  <si>
    <t>ITAOI</t>
  </si>
  <si>
    <t>Ancona Port</t>
  </si>
  <si>
    <t>Molo S. Maria</t>
  </si>
  <si>
    <t>Ancona</t>
  </si>
  <si>
    <t>AN</t>
  </si>
  <si>
    <t>60121</t>
  </si>
  <si>
    <t>IT</t>
  </si>
  <si>
    <t>INVTZ</t>
  </si>
  <si>
    <t>Visakhapatnam Port</t>
  </si>
  <si>
    <t>Visakhapatnam</t>
  </si>
  <si>
    <t>Andhra Pradesh</t>
  </si>
  <si>
    <t>530 035</t>
  </si>
  <si>
    <t>CLANF</t>
  </si>
  <si>
    <t>Antofagasta Port</t>
  </si>
  <si>
    <t>Avda. Grecia S-N</t>
  </si>
  <si>
    <t>Antofagasta</t>
  </si>
  <si>
    <t>CL</t>
  </si>
  <si>
    <t>CLPAG</t>
  </si>
  <si>
    <t>Puerto Angamos Port</t>
  </si>
  <si>
    <t>Nº 5500 Av. Longitudinal</t>
  </si>
  <si>
    <t>Puerto Angamos</t>
  </si>
  <si>
    <t>JPHHE</t>
  </si>
  <si>
    <t>Hachinohe Port</t>
  </si>
  <si>
    <t>1-131 Aza Kitanuma</t>
  </si>
  <si>
    <t>Oaza Kawaragi</t>
  </si>
  <si>
    <t>Hachinohe</t>
  </si>
  <si>
    <t>Aomori</t>
  </si>
  <si>
    <t>039-1161</t>
  </si>
  <si>
    <t>JP</t>
  </si>
  <si>
    <t>WSAPW</t>
  </si>
  <si>
    <t>Apia Port</t>
  </si>
  <si>
    <t>PO Box 2279</t>
  </si>
  <si>
    <t>Matautu-tai</t>
  </si>
  <si>
    <t>Apia</t>
  </si>
  <si>
    <t>WS</t>
  </si>
  <si>
    <t>CLARI</t>
  </si>
  <si>
    <t>Arica Port</t>
  </si>
  <si>
    <t>Maximo Lira #389</t>
  </si>
  <si>
    <t>Arica</t>
  </si>
  <si>
    <t>COBAQ</t>
  </si>
  <si>
    <t>Barranquilla Port</t>
  </si>
  <si>
    <t>Carrera 38 Calle 1</t>
  </si>
  <si>
    <t>Barranquilla</t>
  </si>
  <si>
    <t>Atlantico</t>
  </si>
  <si>
    <t>CLPCH</t>
  </si>
  <si>
    <t>Puerto Chacabuco Port</t>
  </si>
  <si>
    <t>Avenida Bernardo OHiggins s-n</t>
  </si>
  <si>
    <t>Puerto Chacabuco</t>
  </si>
  <si>
    <t>Aysen</t>
  </si>
  <si>
    <t>BRSSA</t>
  </si>
  <si>
    <t>Salvador Port</t>
  </si>
  <si>
    <t>Av. da Franca 155 I</t>
  </si>
  <si>
    <t>Comercio</t>
  </si>
  <si>
    <t>Salvador</t>
  </si>
  <si>
    <t>Bahia</t>
  </si>
  <si>
    <t>40.010-000</t>
  </si>
  <si>
    <t>BRMCP</t>
  </si>
  <si>
    <t>Macapa Port</t>
  </si>
  <si>
    <t>Companhia Docos do Para -CDP</t>
  </si>
  <si>
    <t>Rua Senador Felinto</t>
  </si>
  <si>
    <t>Macapa</t>
  </si>
  <si>
    <t>CDBNW</t>
  </si>
  <si>
    <t>Banana Port</t>
  </si>
  <si>
    <t>Office National des Transports - ONATRA</t>
  </si>
  <si>
    <t>Boulevard du 30 Juin</t>
  </si>
  <si>
    <t>Banana</t>
  </si>
  <si>
    <t>Bas Congo</t>
  </si>
  <si>
    <t>CD</t>
  </si>
  <si>
    <t>CDBOA</t>
  </si>
  <si>
    <t>Boma Port</t>
  </si>
  <si>
    <t>Boma</t>
  </si>
  <si>
    <t>CDMAT</t>
  </si>
  <si>
    <t>Matadi Port</t>
  </si>
  <si>
    <t>Matadi</t>
  </si>
  <si>
    <t>CISPY</t>
  </si>
  <si>
    <t>San-Pedro Port</t>
  </si>
  <si>
    <t>BP 109</t>
  </si>
  <si>
    <t>San-Pedro</t>
  </si>
  <si>
    <t>Bas-Sassandra</t>
  </si>
  <si>
    <t>CI</t>
  </si>
  <si>
    <t>MTMAR</t>
  </si>
  <si>
    <t>Marsaxlokk Port</t>
  </si>
  <si>
    <t>Freeport Centre</t>
  </si>
  <si>
    <t>Marsaxlokk</t>
  </si>
  <si>
    <t>BBG</t>
  </si>
  <si>
    <t>3011</t>
  </si>
  <si>
    <t>MXESE</t>
  </si>
  <si>
    <t>Ensenada Port</t>
  </si>
  <si>
    <t>Blvd. Teniente Azueta No. 224</t>
  </si>
  <si>
    <t>Recinto Portuario Col. Centro</t>
  </si>
  <si>
    <t>Ensenada</t>
  </si>
  <si>
    <t>22800</t>
  </si>
  <si>
    <t>MX</t>
  </si>
  <si>
    <t>CAVAN</t>
  </si>
  <si>
    <t>Vancouver Port</t>
  </si>
  <si>
    <t>100 The Pointe</t>
  </si>
  <si>
    <t>999 Canada Place</t>
  </si>
  <si>
    <t>Vancouver</t>
  </si>
  <si>
    <t>V6C 3T4</t>
  </si>
  <si>
    <t>CAPRR</t>
  </si>
  <si>
    <t>Prince Rupert Port</t>
  </si>
  <si>
    <t>200 - 215 Cow Bay Rd.</t>
  </si>
  <si>
    <t>Prince Rupert</t>
  </si>
  <si>
    <t>V8J 1A2</t>
  </si>
  <si>
    <t>CAWVR</t>
  </si>
  <si>
    <t>West Vancouver Port</t>
  </si>
  <si>
    <t>West Vancouver</t>
  </si>
  <si>
    <t>DZBJA</t>
  </si>
  <si>
    <t>Bejaia Port</t>
  </si>
  <si>
    <t>13 avenue des freres Amrani</t>
  </si>
  <si>
    <t>Bejaia</t>
  </si>
  <si>
    <t>06000</t>
  </si>
  <si>
    <t>DZ</t>
  </si>
  <si>
    <t>CLSVE</t>
  </si>
  <si>
    <t>San Vicente Port</t>
  </si>
  <si>
    <t>Avenida Blanco Encalada 547</t>
  </si>
  <si>
    <t>San Vicente</t>
  </si>
  <si>
    <t>Biobio</t>
  </si>
  <si>
    <t>GBBRS</t>
  </si>
  <si>
    <t>Bristol Port</t>
  </si>
  <si>
    <t>St. Andrews House St. Andrews Rd.</t>
  </si>
  <si>
    <t>Bristol</t>
  </si>
  <si>
    <t>BS11 9DQ</t>
  </si>
  <si>
    <t>GB</t>
  </si>
  <si>
    <t>USLAX</t>
  </si>
  <si>
    <t>Los Angeles Port</t>
  </si>
  <si>
    <t>425 S. Palos Verdes St.</t>
  </si>
  <si>
    <t>Los Angeles</t>
  </si>
  <si>
    <t>90731</t>
  </si>
  <si>
    <t>USSPQ</t>
  </si>
  <si>
    <t>San Pedro Port</t>
  </si>
  <si>
    <t>San Pedro</t>
  </si>
  <si>
    <t>USCRM</t>
  </si>
  <si>
    <t>Crockett Port</t>
  </si>
  <si>
    <t>830 Loring Ave.</t>
  </si>
  <si>
    <t>Crockett</t>
  </si>
  <si>
    <t>94525</t>
  </si>
  <si>
    <t>USLGB</t>
  </si>
  <si>
    <t>Long Beach Port</t>
  </si>
  <si>
    <t>925 Harbor Plaza</t>
  </si>
  <si>
    <t>Long Beach</t>
  </si>
  <si>
    <t>90801-0570</t>
  </si>
  <si>
    <t>USSAN</t>
  </si>
  <si>
    <t>San Diego Port</t>
  </si>
  <si>
    <t>3165 Pacific Highway</t>
  </si>
  <si>
    <t>San Diego</t>
  </si>
  <si>
    <t>92101-1128</t>
  </si>
  <si>
    <t>ESSDR</t>
  </si>
  <si>
    <t>Santander Port</t>
  </si>
  <si>
    <t>Edificio de Explotacion</t>
  </si>
  <si>
    <t>Muelle de Maliano s-n</t>
  </si>
  <si>
    <t>Santander</t>
  </si>
  <si>
    <t>Cantabria</t>
  </si>
  <si>
    <t>39009</t>
  </si>
  <si>
    <t>ES</t>
  </si>
  <si>
    <t>BRFOR</t>
  </si>
  <si>
    <t>Fortaleza Port</t>
  </si>
  <si>
    <t>Marfisa Maria de Aguiar Ferreira Ximenes</t>
  </si>
  <si>
    <t>Praca Amigos da Marinha S-n – Mucuripe</t>
  </si>
  <si>
    <t>Fortaleza</t>
  </si>
  <si>
    <t>Ceara</t>
  </si>
  <si>
    <t>60182 640</t>
  </si>
  <si>
    <t>BRPEC</t>
  </si>
  <si>
    <t>Pecem Port</t>
  </si>
  <si>
    <t>Esplanada do Pecem</t>
  </si>
  <si>
    <t>s-n - Distrito do Pecem</t>
  </si>
  <si>
    <t>Pecem</t>
  </si>
  <si>
    <t>Ceará</t>
  </si>
  <si>
    <t>62.674 - 000</t>
  </si>
  <si>
    <t>FRBAS</t>
  </si>
  <si>
    <t>Bassens Port</t>
  </si>
  <si>
    <t>Palais de la Bourse</t>
  </si>
  <si>
    <t>3 place Gabriel</t>
  </si>
  <si>
    <t>Bassens</t>
  </si>
  <si>
    <t>Cedex</t>
  </si>
  <si>
    <t>33075</t>
  </si>
  <si>
    <t>FR</t>
  </si>
  <si>
    <t>FRLEH</t>
  </si>
  <si>
    <t>Le Havre Port</t>
  </si>
  <si>
    <t>Terre-Plein de la Barre</t>
  </si>
  <si>
    <t>B.P. 1413</t>
  </si>
  <si>
    <t>Le Havre</t>
  </si>
  <si>
    <t>76067</t>
  </si>
  <si>
    <t>REREU</t>
  </si>
  <si>
    <t>Reunion Port</t>
  </si>
  <si>
    <t>5 Bis Rue de Paris</t>
  </si>
  <si>
    <t>BP 120 97463</t>
  </si>
  <si>
    <t>Reunion</t>
  </si>
  <si>
    <t>97821</t>
  </si>
  <si>
    <t>RE</t>
  </si>
  <si>
    <t>FRDKK</t>
  </si>
  <si>
    <t>Dunkerque Port</t>
  </si>
  <si>
    <t>Terre-Plein Guillain</t>
  </si>
  <si>
    <t>BP 6534</t>
  </si>
  <si>
    <t>Dunkerque</t>
  </si>
  <si>
    <t>Cedex 1</t>
  </si>
  <si>
    <t>59386</t>
  </si>
  <si>
    <t>FRFOS</t>
  </si>
  <si>
    <t>Fos-sur-Mer Port</t>
  </si>
  <si>
    <t>23 place de la Joliette</t>
  </si>
  <si>
    <t>BP 81965</t>
  </si>
  <si>
    <t>Fos-sur-Mer</t>
  </si>
  <si>
    <t>Cedex 2</t>
  </si>
  <si>
    <t>13226</t>
  </si>
  <si>
    <t>FRMRS</t>
  </si>
  <si>
    <t>Marseille Port</t>
  </si>
  <si>
    <t>Marseille</t>
  </si>
  <si>
    <t>FRURO</t>
  </si>
  <si>
    <t>Rouen Port</t>
  </si>
  <si>
    <t>34 Boulevard de Boisguilbert</t>
  </si>
  <si>
    <t>BP 4075</t>
  </si>
  <si>
    <t>Rouen</t>
  </si>
  <si>
    <t>Cedex 3</t>
  </si>
  <si>
    <t>76022</t>
  </si>
  <si>
    <t>JPCHB</t>
  </si>
  <si>
    <t>Chiba Port</t>
  </si>
  <si>
    <t>1-6-1 Chuoko</t>
  </si>
  <si>
    <t>Chuo-ku</t>
  </si>
  <si>
    <t>Chiba</t>
  </si>
  <si>
    <t>Chiba Pref</t>
  </si>
  <si>
    <t>260-8667</t>
  </si>
  <si>
    <t>THSRI</t>
  </si>
  <si>
    <t>Sriracha Port</t>
  </si>
  <si>
    <t>31-4 Moo 4</t>
  </si>
  <si>
    <t>Sriracha</t>
  </si>
  <si>
    <t>Chonburi</t>
  </si>
  <si>
    <t>20110</t>
  </si>
  <si>
    <t>TH</t>
  </si>
  <si>
    <t>MXZLO</t>
  </si>
  <si>
    <t>Manzanillo Port</t>
  </si>
  <si>
    <t>Av. Teniente Azueta No. 9</t>
  </si>
  <si>
    <t>Col. Burocrata</t>
  </si>
  <si>
    <t>Manzanillo</t>
  </si>
  <si>
    <t>28250</t>
  </si>
  <si>
    <t>HNPCA</t>
  </si>
  <si>
    <t>Puerto Castilla Port</t>
  </si>
  <si>
    <t>Puerto Castilla</t>
  </si>
  <si>
    <t>Colon</t>
  </si>
  <si>
    <t>HN</t>
  </si>
  <si>
    <t>HNPCR</t>
  </si>
  <si>
    <t>Puerto Cortes Port</t>
  </si>
  <si>
    <t>Puerto Cortes</t>
  </si>
  <si>
    <t>HNSLO</t>
  </si>
  <si>
    <t>San Lorenzo Port</t>
  </si>
  <si>
    <t>San Lorenzo</t>
  </si>
  <si>
    <t>CLCNL</t>
  </si>
  <si>
    <t>Coronel Port</t>
  </si>
  <si>
    <t>Cousino 49</t>
  </si>
  <si>
    <t>Coronel</t>
  </si>
  <si>
    <t>Concepcion</t>
  </si>
  <si>
    <t>CLLQN</t>
  </si>
  <si>
    <t>Lirquen Port</t>
  </si>
  <si>
    <t>Casilla 937</t>
  </si>
  <si>
    <t>RCTO Portuario s-n</t>
  </si>
  <si>
    <t>Lirquen</t>
  </si>
  <si>
    <t>ITCTA</t>
  </si>
  <si>
    <t>Catania Port</t>
  </si>
  <si>
    <t>Via Cardinale Dusmet 2-P CIRCUM</t>
  </si>
  <si>
    <t>Catania</t>
  </si>
  <si>
    <t>95131</t>
  </si>
  <si>
    <t>USILG</t>
  </si>
  <si>
    <t>Wilmington Port</t>
  </si>
  <si>
    <t>1 Hausel Rd.</t>
  </si>
  <si>
    <t>Wilmington</t>
  </si>
  <si>
    <t>19801</t>
  </si>
  <si>
    <t>UAMPW</t>
  </si>
  <si>
    <t>Mariupol Port</t>
  </si>
  <si>
    <t>99 Admiral Lunin Av.</t>
  </si>
  <si>
    <t>Mariupol</t>
  </si>
  <si>
    <t>Donetsk</t>
  </si>
  <si>
    <t>87500</t>
  </si>
  <si>
    <t>UA</t>
  </si>
  <si>
    <t>VEPBL</t>
  </si>
  <si>
    <t>Puerto Cabello Port</t>
  </si>
  <si>
    <t>Final Calle Puerto Cabello</t>
  </si>
  <si>
    <t>Edif IPAPC Piso 6</t>
  </si>
  <si>
    <t>Puerto Cabello</t>
  </si>
  <si>
    <t>Edo Carabobo</t>
  </si>
  <si>
    <t>VE</t>
  </si>
  <si>
    <t>VEEGU</t>
  </si>
  <si>
    <t>El Guamache Port</t>
  </si>
  <si>
    <t>Municipio Tubores</t>
  </si>
  <si>
    <t>El Guamache</t>
  </si>
  <si>
    <t>Edo Nuevo Esparta</t>
  </si>
  <si>
    <t>VEMAR</t>
  </si>
  <si>
    <t>Maracaibo Port</t>
  </si>
  <si>
    <t>Av 2 El Milagro</t>
  </si>
  <si>
    <t>Edo. Zulia</t>
  </si>
  <si>
    <t>Maracaibo</t>
  </si>
  <si>
    <t>JPMYJ</t>
  </si>
  <si>
    <t>Matsuyama Port</t>
  </si>
  <si>
    <t>Port Admin Office</t>
  </si>
  <si>
    <t>6-29 Mitsu 1-chome</t>
  </si>
  <si>
    <t>Matsuyama</t>
  </si>
  <si>
    <t>Ehime</t>
  </si>
  <si>
    <t>791-8061</t>
  </si>
  <si>
    <t>JPIMB</t>
  </si>
  <si>
    <t>Imabari Port</t>
  </si>
  <si>
    <t>Imabari Port Administration</t>
  </si>
  <si>
    <t>2 Katahara-cho 1-chome</t>
  </si>
  <si>
    <t>Imabari</t>
  </si>
  <si>
    <t>794-0013</t>
  </si>
  <si>
    <t>CLCQQ</t>
  </si>
  <si>
    <t>Coquimbo Port</t>
  </si>
  <si>
    <t>Melgarejo No 676</t>
  </si>
  <si>
    <t>Coquimbo</t>
  </si>
  <si>
    <t>Elqui</t>
  </si>
  <si>
    <t>BRVIX</t>
  </si>
  <si>
    <t>Vitoria Port</t>
  </si>
  <si>
    <t>Av. Getulio Vargas</t>
  </si>
  <si>
    <t>556</t>
  </si>
  <si>
    <t>Vitoria</t>
  </si>
  <si>
    <t>Espírito Santo</t>
  </si>
  <si>
    <t>29.020-030</t>
  </si>
  <si>
    <t>GBTIL</t>
  </si>
  <si>
    <t>Tilbury Port</t>
  </si>
  <si>
    <t>Leslie Ford House</t>
  </si>
  <si>
    <t>Tilbury Freeport</t>
  </si>
  <si>
    <t>Tilbury</t>
  </si>
  <si>
    <t>Essex</t>
  </si>
  <si>
    <t>RM18 7EH</t>
  </si>
  <si>
    <t>GBLGP</t>
  </si>
  <si>
    <t>London Gateway Port Port</t>
  </si>
  <si>
    <t>The Manorway</t>
  </si>
  <si>
    <t>Stanford-le-Hope</t>
  </si>
  <si>
    <t>London Gateway Port</t>
  </si>
  <si>
    <t>SS17 9PD</t>
  </si>
  <si>
    <t>VEGUT</t>
  </si>
  <si>
    <t>Guanta Port</t>
  </si>
  <si>
    <t>Avenida Raul Leoni</t>
  </si>
  <si>
    <t>Guanta</t>
  </si>
  <si>
    <t>Estado Anzoategui</t>
  </si>
  <si>
    <t>6023</t>
  </si>
  <si>
    <t>VELAG</t>
  </si>
  <si>
    <t>La Guaira Port</t>
  </si>
  <si>
    <t>Terminal Maritimo Dr. Jose Maria Vargas</t>
  </si>
  <si>
    <t>Av. Soublette</t>
  </si>
  <si>
    <t>La Guaira</t>
  </si>
  <si>
    <t>Estado Vargas</t>
  </si>
  <si>
    <t>USJAX</t>
  </si>
  <si>
    <t>Jacksonville Port</t>
  </si>
  <si>
    <t>2831 Talleyrand Ave.</t>
  </si>
  <si>
    <t>Jacksonville</t>
  </si>
  <si>
    <t>32206</t>
  </si>
  <si>
    <t>USMIA</t>
  </si>
  <si>
    <t>Miami Port</t>
  </si>
  <si>
    <t>1015 N. America Way</t>
  </si>
  <si>
    <t>Miami</t>
  </si>
  <si>
    <t>33132</t>
  </si>
  <si>
    <t>USPEF</t>
  </si>
  <si>
    <t>Port Everglades Port</t>
  </si>
  <si>
    <t>1850 Eller Dr.</t>
  </si>
  <si>
    <t>Port Everglades</t>
  </si>
  <si>
    <t>33316</t>
  </si>
  <si>
    <t>USPAB</t>
  </si>
  <si>
    <t>Palm Beach Port</t>
  </si>
  <si>
    <t>1 East 11th St. Suite 600</t>
  </si>
  <si>
    <t>Palm Beach</t>
  </si>
  <si>
    <t>33404</t>
  </si>
  <si>
    <t>USTPA</t>
  </si>
  <si>
    <t>Tampa Port</t>
  </si>
  <si>
    <t>1101 Channelside Drive</t>
  </si>
  <si>
    <t>Tampa</t>
  </si>
  <si>
    <t>33602-2192</t>
  </si>
  <si>
    <t>CNFOC</t>
  </si>
  <si>
    <t>Fuzhou Port</t>
  </si>
  <si>
    <t>Gangkou Road</t>
  </si>
  <si>
    <t>Fuzhou</t>
  </si>
  <si>
    <t>Fujian</t>
  </si>
  <si>
    <t>350015</t>
  </si>
  <si>
    <t>CNXMN</t>
  </si>
  <si>
    <t>Xiamen Port</t>
  </si>
  <si>
    <t>127 Dongdu Rd.</t>
  </si>
  <si>
    <t>Fujian 361012</t>
  </si>
  <si>
    <t>Xiamen</t>
  </si>
  <si>
    <t>361012</t>
  </si>
  <si>
    <t>CNQZJ</t>
  </si>
  <si>
    <t>Quanzhou Port</t>
  </si>
  <si>
    <t>Harbour Building</t>
  </si>
  <si>
    <t>Quanzhou</t>
  </si>
  <si>
    <t>362000</t>
  </si>
  <si>
    <t>CNFQG</t>
  </si>
  <si>
    <t>Fuqing Port</t>
  </si>
  <si>
    <t>Fuqing</t>
  </si>
  <si>
    <t>JPHKT</t>
  </si>
  <si>
    <t>Hakata Port</t>
  </si>
  <si>
    <t>Fukuoka City Office</t>
  </si>
  <si>
    <t>13-13 Sekijo-machi Hakata-ku</t>
  </si>
  <si>
    <t>Hakata</t>
  </si>
  <si>
    <t>Fukuoka</t>
  </si>
  <si>
    <t>812-8620</t>
  </si>
  <si>
    <t>JPONA</t>
  </si>
  <si>
    <t>Onahama Port</t>
  </si>
  <si>
    <t>38-1 Aza-Tatsumi-cho</t>
  </si>
  <si>
    <t>Onahama</t>
  </si>
  <si>
    <t>Fukushima</t>
  </si>
  <si>
    <t>971-8101</t>
  </si>
  <si>
    <t>USSAV</t>
  </si>
  <si>
    <t>Savannah Port</t>
  </si>
  <si>
    <t>2 Main St.</t>
  </si>
  <si>
    <t>Savannah</t>
  </si>
  <si>
    <t>31407</t>
  </si>
  <si>
    <t>DZALG</t>
  </si>
  <si>
    <t>Alger Port</t>
  </si>
  <si>
    <t>02 Rue d Angkor</t>
  </si>
  <si>
    <t>BP 259</t>
  </si>
  <si>
    <t>Alger</t>
  </si>
  <si>
    <t>Gare</t>
  </si>
  <si>
    <t>259</t>
  </si>
  <si>
    <t>ITGOA</t>
  </si>
  <si>
    <t>Genova Port</t>
  </si>
  <si>
    <t>Palazzo SanGiogio</t>
  </si>
  <si>
    <t>Via della Mercanzia 2</t>
  </si>
  <si>
    <t>Genova</t>
  </si>
  <si>
    <t>GE</t>
  </si>
  <si>
    <t>16123</t>
  </si>
  <si>
    <t>TRGEB</t>
  </si>
  <si>
    <t>Gebze Port</t>
  </si>
  <si>
    <t>Diliskelesi Mevkii</t>
  </si>
  <si>
    <t>Gebze</t>
  </si>
  <si>
    <t>Gebze-Kocaeli</t>
  </si>
  <si>
    <t>41455</t>
  </si>
  <si>
    <t>TR</t>
  </si>
  <si>
    <t>INMRM</t>
  </si>
  <si>
    <t>Marmugao Port</t>
  </si>
  <si>
    <t>Headland</t>
  </si>
  <si>
    <t>Marmugao</t>
  </si>
  <si>
    <t>Goa</t>
  </si>
  <si>
    <t>403804</t>
  </si>
  <si>
    <t>MXACA</t>
  </si>
  <si>
    <t>Acapulco Port</t>
  </si>
  <si>
    <t>Av. Costera Miguel Aleman s-n</t>
  </si>
  <si>
    <t>Malecon Fiscal Col. Centro</t>
  </si>
  <si>
    <t>Acapulco</t>
  </si>
  <si>
    <t>GR</t>
  </si>
  <si>
    <t>39300</t>
  </si>
  <si>
    <t>KYGEC</t>
  </si>
  <si>
    <t>Georgetown Grand Cayman Port</t>
  </si>
  <si>
    <t>Harbour Drive</t>
  </si>
  <si>
    <t>PO Box 1358</t>
  </si>
  <si>
    <t>Georgetown Grand Cayman</t>
  </si>
  <si>
    <t>Grand Cayman BWI</t>
  </si>
  <si>
    <t>SBHIR</t>
  </si>
  <si>
    <t>Honiara Guadalcanal Is Port</t>
  </si>
  <si>
    <t>PO Box 307</t>
  </si>
  <si>
    <t>Guadalcanal Island</t>
  </si>
  <si>
    <t>Honiara Guadalcanal Is</t>
  </si>
  <si>
    <t>CNSWA</t>
  </si>
  <si>
    <t>Shantou Port</t>
  </si>
  <si>
    <t>1 Shang Ping Rd.</t>
  </si>
  <si>
    <t>Shantou</t>
  </si>
  <si>
    <t>Guangdong</t>
  </si>
  <si>
    <t>515011</t>
  </si>
  <si>
    <t>CNSZX</t>
  </si>
  <si>
    <t>Shenzhen Port</t>
  </si>
  <si>
    <t>Highway Hub Management and Control Center</t>
  </si>
  <si>
    <t>Zhuziling Shennan Road Futian District</t>
  </si>
  <si>
    <t>Shenzhen</t>
  </si>
  <si>
    <t>518040</t>
  </si>
  <si>
    <t>CNMWN</t>
  </si>
  <si>
    <t>Mawan Port</t>
  </si>
  <si>
    <t>27 Mawan Ave.</t>
  </si>
  <si>
    <t>Mawan</t>
  </si>
  <si>
    <t>518054</t>
  </si>
  <si>
    <t>CNCWN</t>
  </si>
  <si>
    <t>Chiwan Port</t>
  </si>
  <si>
    <t>c-o China Ocean Shpg Agency</t>
  </si>
  <si>
    <t>Gangwan Yi Road Shekou</t>
  </si>
  <si>
    <t>Chiwan</t>
  </si>
  <si>
    <t>518067</t>
  </si>
  <si>
    <t>CNSHK</t>
  </si>
  <si>
    <t>Shekou Port</t>
  </si>
  <si>
    <t>Gang Wan Yi Lu</t>
  </si>
  <si>
    <t>Shekou Industrial Zone</t>
  </si>
  <si>
    <t>Shekou</t>
  </si>
  <si>
    <t>CNYTN</t>
  </si>
  <si>
    <t>Yantian Port</t>
  </si>
  <si>
    <t>Yantian</t>
  </si>
  <si>
    <t>518081</t>
  </si>
  <si>
    <t>CNDCB</t>
  </si>
  <si>
    <t>Da Chan Bay Port</t>
  </si>
  <si>
    <t>Xi Xiang</t>
  </si>
  <si>
    <t>Bao An District</t>
  </si>
  <si>
    <t>Da Chan Bay</t>
  </si>
  <si>
    <t>518102</t>
  </si>
  <si>
    <t>CNGLN</t>
  </si>
  <si>
    <t>Gaolan Port</t>
  </si>
  <si>
    <t>Administration Office</t>
  </si>
  <si>
    <t>Nanshui Yongshu Wan</t>
  </si>
  <si>
    <t>Gaolan</t>
  </si>
  <si>
    <t>519000</t>
  </si>
  <si>
    <t>CNXB0</t>
  </si>
  <si>
    <t>Xinhaida Terminal Port</t>
  </si>
  <si>
    <t>3 Haibin No 5 Rd.</t>
  </si>
  <si>
    <t>Xinhaida Terminal</t>
  </si>
  <si>
    <t>524003</t>
  </si>
  <si>
    <t>CNZHA</t>
  </si>
  <si>
    <t>Zhanjiang Port</t>
  </si>
  <si>
    <t>1 You Yi Rd. Xiashan</t>
  </si>
  <si>
    <t>Zhanjiang</t>
  </si>
  <si>
    <t>524027</t>
  </si>
  <si>
    <t>CNGON</t>
  </si>
  <si>
    <t>CNHUA</t>
  </si>
  <si>
    <t>Huangpu Port</t>
  </si>
  <si>
    <t>Huangpu</t>
  </si>
  <si>
    <t>CNNSA</t>
  </si>
  <si>
    <t>Nansha Port</t>
  </si>
  <si>
    <t>Nansha</t>
  </si>
  <si>
    <t>CNFAN</t>
  </si>
  <si>
    <t>Fangcheng Port</t>
  </si>
  <si>
    <t>22 Youyi Rd.</t>
  </si>
  <si>
    <t>Fangcheng</t>
  </si>
  <si>
    <t>Guangxi</t>
  </si>
  <si>
    <t>538001</t>
  </si>
  <si>
    <t>INMUN</t>
  </si>
  <si>
    <t>Mundra Port</t>
  </si>
  <si>
    <t>Post Box No. 1</t>
  </si>
  <si>
    <t>Mundra</t>
  </si>
  <si>
    <t>Gujarat</t>
  </si>
  <si>
    <t>370421</t>
  </si>
  <si>
    <t>INPAV</t>
  </si>
  <si>
    <t>Pipavav Port Port</t>
  </si>
  <si>
    <t>Port of Pipavav</t>
  </si>
  <si>
    <t>Post Uchaiya via Rajula</t>
  </si>
  <si>
    <t>Pipavav Port</t>
  </si>
  <si>
    <t>365 560</t>
  </si>
  <si>
    <t>KRPTK</t>
  </si>
  <si>
    <t>Pyeongtaek Port</t>
  </si>
  <si>
    <t>566 Manho-Ii Poseung-myun</t>
  </si>
  <si>
    <t>Pyeongtaek</t>
  </si>
  <si>
    <t>Gyeonggi</t>
  </si>
  <si>
    <t>451-821</t>
  </si>
  <si>
    <t>KR</t>
  </si>
  <si>
    <t>CNYPG</t>
  </si>
  <si>
    <t>Yangpu Port</t>
  </si>
  <si>
    <t>Xinpu Building</t>
  </si>
  <si>
    <t>Yangpu Economic Dev Zone</t>
  </si>
  <si>
    <t>Yangpu</t>
  </si>
  <si>
    <t>Hainan</t>
  </si>
  <si>
    <t>GBPME</t>
  </si>
  <si>
    <t>Portsmouth Port</t>
  </si>
  <si>
    <t>Harbour Offices</t>
  </si>
  <si>
    <t>George Byng Way</t>
  </si>
  <si>
    <t>Portsmouth</t>
  </si>
  <si>
    <t>Hampshire</t>
  </si>
  <si>
    <t>PO2 8SP</t>
  </si>
  <si>
    <t>GBSOU</t>
  </si>
  <si>
    <t>Southampton Port</t>
  </si>
  <si>
    <t>Ocean Gate</t>
  </si>
  <si>
    <t>Atlantic Way</t>
  </si>
  <si>
    <t>Southampton</t>
  </si>
  <si>
    <t>SO14 3QN</t>
  </si>
  <si>
    <t>EETLL</t>
  </si>
  <si>
    <t>Tallinn Port</t>
  </si>
  <si>
    <t>Sadama 25</t>
  </si>
  <si>
    <t>Tallinn</t>
  </si>
  <si>
    <t>Harju</t>
  </si>
  <si>
    <t>15051</t>
  </si>
  <si>
    <t>EE</t>
  </si>
  <si>
    <t>CNTSN</t>
  </si>
  <si>
    <t>Tianjin Port</t>
  </si>
  <si>
    <t>35 Xingang Rd. No 2</t>
  </si>
  <si>
    <t>Tanggu</t>
  </si>
  <si>
    <t>Tianjin</t>
  </si>
  <si>
    <t>Heibei</t>
  </si>
  <si>
    <t>300456</t>
  </si>
  <si>
    <t>USLNY</t>
  </si>
  <si>
    <t>Lanai City Port</t>
  </si>
  <si>
    <t>103 Ala Luina St.</t>
  </si>
  <si>
    <t>Lanai City</t>
  </si>
  <si>
    <t>96732</t>
  </si>
  <si>
    <t>USOGG</t>
  </si>
  <si>
    <t>Kahului Port</t>
  </si>
  <si>
    <t>Kahului</t>
  </si>
  <si>
    <t>USKWH</t>
  </si>
  <si>
    <t>Kawaihae Port</t>
  </si>
  <si>
    <t>Pier 2</t>
  </si>
  <si>
    <t>Kawaihae</t>
  </si>
  <si>
    <t>96743</t>
  </si>
  <si>
    <t>USKUA</t>
  </si>
  <si>
    <t>Kaunakakai Port</t>
  </si>
  <si>
    <t>Kaunakakai Wharf</t>
  </si>
  <si>
    <t>Kaunakakai</t>
  </si>
  <si>
    <t>96748</t>
  </si>
  <si>
    <t>USNIJ</t>
  </si>
  <si>
    <t>Nawiliwili Port</t>
  </si>
  <si>
    <t>3242 Waapa Rd.</t>
  </si>
  <si>
    <t>Nawiliwili</t>
  </si>
  <si>
    <t>96766</t>
  </si>
  <si>
    <t>USHNL</t>
  </si>
  <si>
    <t>Honolulu Port</t>
  </si>
  <si>
    <t>700 Fort Street Mall</t>
  </si>
  <si>
    <t>Honolulu</t>
  </si>
  <si>
    <t>96813</t>
  </si>
  <si>
    <t>JPHIJ</t>
  </si>
  <si>
    <t>Hiroshima Port</t>
  </si>
  <si>
    <t>10-52 Motomachi</t>
  </si>
  <si>
    <t>Nakaku</t>
  </si>
  <si>
    <t>Hiroshima</t>
  </si>
  <si>
    <t>730-8511</t>
  </si>
  <si>
    <t>JPHKD</t>
  </si>
  <si>
    <t>Hakodate Port</t>
  </si>
  <si>
    <t>4-13 Shinonome-cho</t>
  </si>
  <si>
    <t>Hakodate</t>
  </si>
  <si>
    <t>Hokkaido</t>
  </si>
  <si>
    <t>040-0036</t>
  </si>
  <si>
    <t>JPMUR</t>
  </si>
  <si>
    <t>Muroran Port</t>
  </si>
  <si>
    <t>Mubanchi</t>
  </si>
  <si>
    <t>Kaigan-cho 1-chome</t>
  </si>
  <si>
    <t>Muroran</t>
  </si>
  <si>
    <t>051-0022</t>
  </si>
  <si>
    <t>JPISI</t>
  </si>
  <si>
    <t>Ishikari Port</t>
  </si>
  <si>
    <t>202 Shinko-chou 1-chome PO</t>
  </si>
  <si>
    <t>PO Box 061-3242</t>
  </si>
  <si>
    <t>Ishikari</t>
  </si>
  <si>
    <t>061-3242</t>
  </si>
  <si>
    <t>JPKUH</t>
  </si>
  <si>
    <t>Kushiro Port</t>
  </si>
  <si>
    <t>1-100-17 Nishi-ko</t>
  </si>
  <si>
    <t>Kushiro</t>
  </si>
  <si>
    <t>084-0904</t>
  </si>
  <si>
    <t>JPTMK</t>
  </si>
  <si>
    <t>Tomakomai Port</t>
  </si>
  <si>
    <t>6-38 Minato-machi</t>
  </si>
  <si>
    <t>1-chome</t>
  </si>
  <si>
    <t>Tomakomai</t>
  </si>
  <si>
    <t>HKHKG</t>
  </si>
  <si>
    <t>Hong Kong Port</t>
  </si>
  <si>
    <t>38 Pier Road</t>
  </si>
  <si>
    <t>Hong Kong</t>
  </si>
  <si>
    <t>HK</t>
  </si>
  <si>
    <t>JPHIC</t>
  </si>
  <si>
    <t>Hitachinaka Port</t>
  </si>
  <si>
    <t>978-6 Kasahara-cho</t>
  </si>
  <si>
    <t>Hitachinaka</t>
  </si>
  <si>
    <t>Ibaraki</t>
  </si>
  <si>
    <t>310-8555</t>
  </si>
  <si>
    <t>CLIQQ</t>
  </si>
  <si>
    <t>Iquique Port</t>
  </si>
  <si>
    <t>Avenida Jorge Barrera #62</t>
  </si>
  <si>
    <t>Iquique</t>
  </si>
  <si>
    <t>JPKNZ</t>
  </si>
  <si>
    <t>Kanazawa Port</t>
  </si>
  <si>
    <t>12 Minato 4-chome</t>
  </si>
  <si>
    <t>Kanazawa</t>
  </si>
  <si>
    <t>Ishikawa</t>
  </si>
  <si>
    <t>920-0211</t>
  </si>
  <si>
    <t>GTSTC</t>
  </si>
  <si>
    <t>Puerto Santo Tomas de Castilla Port</t>
  </si>
  <si>
    <t>Santo Tomas de Castilla</t>
  </si>
  <si>
    <t>Puerto Santo Tomas de Castilla</t>
  </si>
  <si>
    <t>Izabal</t>
  </si>
  <si>
    <t>GT</t>
  </si>
  <si>
    <t>IDTPP</t>
  </si>
  <si>
    <t>Tanjung Priok Port</t>
  </si>
  <si>
    <t>JL.Raya Pelabuhan No.9</t>
  </si>
  <si>
    <t>Tanjung Priok</t>
  </si>
  <si>
    <t>Jakarta</t>
  </si>
  <si>
    <t>14310</t>
  </si>
  <si>
    <t>IDJKT</t>
  </si>
  <si>
    <t>Jakarta Java Port</t>
  </si>
  <si>
    <t>Jalan Raya Pelabuhan Nomor 9</t>
  </si>
  <si>
    <t>Jakarta Java</t>
  </si>
  <si>
    <t>Jakarta Utara</t>
  </si>
  <si>
    <t>IDSRG</t>
  </si>
  <si>
    <t>Semarang Port</t>
  </si>
  <si>
    <t>Pelabuhan Indonesia lll</t>
  </si>
  <si>
    <t>Jl Coaster No 10</t>
  </si>
  <si>
    <t>Semarang</t>
  </si>
  <si>
    <t>Jawa Tengah</t>
  </si>
  <si>
    <t>CNJGY</t>
  </si>
  <si>
    <t>Jiangyin Fujian Port</t>
  </si>
  <si>
    <t>201 Tongjiang Rd.</t>
  </si>
  <si>
    <t>Jiangyin Fujian</t>
  </si>
  <si>
    <t>Jiangsu</t>
  </si>
  <si>
    <t>214433</t>
  </si>
  <si>
    <t>CNLYG</t>
  </si>
  <si>
    <t>Lianyungang Port</t>
  </si>
  <si>
    <t>Administration Bureau</t>
  </si>
  <si>
    <t>99 Zhongshan Dong Rd.</t>
  </si>
  <si>
    <t>Lianyungang</t>
  </si>
  <si>
    <t>222046</t>
  </si>
  <si>
    <t>MYPGU</t>
  </si>
  <si>
    <t>Pasir Gudang Johor Port</t>
  </si>
  <si>
    <t>PO Box 151</t>
  </si>
  <si>
    <t>Pasir Gudang Johor</t>
  </si>
  <si>
    <t>Johor</t>
  </si>
  <si>
    <t>81700</t>
  </si>
  <si>
    <t>MY</t>
  </si>
  <si>
    <t>MYTPP</t>
  </si>
  <si>
    <t>Tanjung Pelepas Port</t>
  </si>
  <si>
    <t>Bangunan Pentadbiran Pelabuhan</t>
  </si>
  <si>
    <t>Jalan Pelabuhan Tanjung Pelepas</t>
  </si>
  <si>
    <t>Tanjung Pelepas</t>
  </si>
  <si>
    <t>Johor Darul Takzim</t>
  </si>
  <si>
    <t>81560</t>
  </si>
  <si>
    <t>DKAAR</t>
  </si>
  <si>
    <t>Arhus Port</t>
  </si>
  <si>
    <t>Mindet 2</t>
  </si>
  <si>
    <t>Postboks 130</t>
  </si>
  <si>
    <t>Arhus</t>
  </si>
  <si>
    <t>Jutland</t>
  </si>
  <si>
    <t>DK-8100</t>
  </si>
  <si>
    <t>DK</t>
  </si>
  <si>
    <t>JPTAK</t>
  </si>
  <si>
    <t>Takamatsu Port</t>
  </si>
  <si>
    <t>10-10 Tamamo-cho</t>
  </si>
  <si>
    <t>Takamatsu</t>
  </si>
  <si>
    <t>Kagawa</t>
  </si>
  <si>
    <t>760-0030</t>
  </si>
  <si>
    <t>JPSBS</t>
  </si>
  <si>
    <t>Shibushi Port</t>
  </si>
  <si>
    <t>Port and Harbour Section Kagoshima</t>
  </si>
  <si>
    <t>14-50 Yamashita-cho</t>
  </si>
  <si>
    <t>Shibushi</t>
  </si>
  <si>
    <t>Kagoshima</t>
  </si>
  <si>
    <t>892-0816</t>
  </si>
  <si>
    <t>JPKWS</t>
  </si>
  <si>
    <t>Kawasaki Port</t>
  </si>
  <si>
    <t>1 Miyamoto-cho</t>
  </si>
  <si>
    <t>Kawasaki-ku</t>
  </si>
  <si>
    <t>Kawasaki</t>
  </si>
  <si>
    <t>Kanagawa</t>
  </si>
  <si>
    <t>210-0004</t>
  </si>
  <si>
    <t>GBTHP</t>
  </si>
  <si>
    <t>Thamesport Port</t>
  </si>
  <si>
    <t>Grain Road</t>
  </si>
  <si>
    <t>Isle Of Grain</t>
  </si>
  <si>
    <t>Thamesport</t>
  </si>
  <si>
    <t>Kent</t>
  </si>
  <si>
    <t>ME3 0EP</t>
  </si>
  <si>
    <t>KHPNH</t>
  </si>
  <si>
    <t>Phnom Penh Port</t>
  </si>
  <si>
    <t>No. 2 Baksei Cham Krong St.</t>
  </si>
  <si>
    <t>Sangkat Wat Phnom</t>
  </si>
  <si>
    <t>Phnom Penh</t>
  </si>
  <si>
    <t>Khan Daun Penh</t>
  </si>
  <si>
    <t>KH</t>
  </si>
  <si>
    <t>TRIZT</t>
  </si>
  <si>
    <t>Izmit Port</t>
  </si>
  <si>
    <t>Mehmet Akif Ersoy Cad No 34</t>
  </si>
  <si>
    <t>Izmit</t>
  </si>
  <si>
    <t>Kocaeli</t>
  </si>
  <si>
    <t>41740</t>
  </si>
  <si>
    <t>JPKCZ</t>
  </si>
  <si>
    <t>Kochi Port</t>
  </si>
  <si>
    <t>1-2-2 Marunouchi</t>
  </si>
  <si>
    <t>Kochi</t>
  </si>
  <si>
    <t>780-8570</t>
  </si>
  <si>
    <t>RUNVS</t>
  </si>
  <si>
    <t>Novorossiysk Port</t>
  </si>
  <si>
    <t>2 Mira st.</t>
  </si>
  <si>
    <t>Novorossiysk</t>
  </si>
  <si>
    <t>Krasnodar</t>
  </si>
  <si>
    <t>353900</t>
  </si>
  <si>
    <t>RU</t>
  </si>
  <si>
    <t>USMSY</t>
  </si>
  <si>
    <t>New Orleans Port</t>
  </si>
  <si>
    <t>1350 Port of New Orleans Place</t>
  </si>
  <si>
    <t>New Orleans</t>
  </si>
  <si>
    <t>70130</t>
  </si>
  <si>
    <t>NGAPP</t>
  </si>
  <si>
    <t>Apapa Port</t>
  </si>
  <si>
    <t>P.M.B 1021</t>
  </si>
  <si>
    <t>Apapa</t>
  </si>
  <si>
    <t>Lagos</t>
  </si>
  <si>
    <t>NG</t>
  </si>
  <si>
    <t>CIABJ</t>
  </si>
  <si>
    <t>Abidjan Port</t>
  </si>
  <si>
    <t>PO Box 85</t>
  </si>
  <si>
    <t>Abidjan</t>
  </si>
  <si>
    <t>Lagunes</t>
  </si>
  <si>
    <t>ITLIV</t>
  </si>
  <si>
    <t>Livorno Port</t>
  </si>
  <si>
    <t>Palazzo Rosciano 6</t>
  </si>
  <si>
    <t>Livorno</t>
  </si>
  <si>
    <t>LI</t>
  </si>
  <si>
    <t>57123</t>
  </si>
  <si>
    <t>CNDLC</t>
  </si>
  <si>
    <t>Dalian Port</t>
  </si>
  <si>
    <t>1 Gangwan St.</t>
  </si>
  <si>
    <t>Zhongshan District</t>
  </si>
  <si>
    <t>Dalian</t>
  </si>
  <si>
    <t>Liaoning</t>
  </si>
  <si>
    <t>116004</t>
  </si>
  <si>
    <t>GBIMM</t>
  </si>
  <si>
    <t>Immingham Port</t>
  </si>
  <si>
    <t>Dock Office</t>
  </si>
  <si>
    <t>Immingham</t>
  </si>
  <si>
    <t>Lincolnshire</t>
  </si>
  <si>
    <t>DN40 2LZ</t>
  </si>
  <si>
    <t>PTLIS</t>
  </si>
  <si>
    <t>Lisboa Port</t>
  </si>
  <si>
    <t>Rua da Junqueira 94</t>
  </si>
  <si>
    <t>Lisboa</t>
  </si>
  <si>
    <t>Lisbon</t>
  </si>
  <si>
    <t>1349-026</t>
  </si>
  <si>
    <t>PT</t>
  </si>
  <si>
    <t>CMDLA</t>
  </si>
  <si>
    <t>Douala Port</t>
  </si>
  <si>
    <t>5 Boulevard Leclerc</t>
  </si>
  <si>
    <t>BP 4020</t>
  </si>
  <si>
    <t>Douala</t>
  </si>
  <si>
    <t>Littoral</t>
  </si>
  <si>
    <t>CM</t>
  </si>
  <si>
    <t>LVRIX</t>
  </si>
  <si>
    <t>Riga Port</t>
  </si>
  <si>
    <t>12 O. Kalpaka blvd.</t>
  </si>
  <si>
    <t>Riga</t>
  </si>
  <si>
    <t>LV</t>
  </si>
  <si>
    <t>1050</t>
  </si>
  <si>
    <t>USBOS</t>
  </si>
  <si>
    <t>Boston Port</t>
  </si>
  <si>
    <t>1 Harborside Dr. #200F</t>
  </si>
  <si>
    <t>Boston</t>
  </si>
  <si>
    <t>02128</t>
  </si>
  <si>
    <t>CLPUQ</t>
  </si>
  <si>
    <t>Punta Arenas Port</t>
  </si>
  <si>
    <t>Casilla 193</t>
  </si>
  <si>
    <t>Libertador Bernardo 1385</t>
  </si>
  <si>
    <t>Punta Arenas</t>
  </si>
  <si>
    <t>Magallanes and Antartica Chilena</t>
  </si>
  <si>
    <t>SCPOV</t>
  </si>
  <si>
    <t>Port Victoria Port</t>
  </si>
  <si>
    <t>PO Box 47</t>
  </si>
  <si>
    <t>Mahe</t>
  </si>
  <si>
    <t>Port Victoria</t>
  </si>
  <si>
    <t>USBAL</t>
  </si>
  <si>
    <t>Baltimore Port</t>
  </si>
  <si>
    <t>401 E. Pratt St.</t>
  </si>
  <si>
    <t>Baltimore</t>
  </si>
  <si>
    <t>21202</t>
  </si>
  <si>
    <t>USFPO</t>
  </si>
  <si>
    <t>30 Main St.</t>
  </si>
  <si>
    <t>04032</t>
  </si>
  <si>
    <t>GBLIV</t>
  </si>
  <si>
    <t>Liverpool Port</t>
  </si>
  <si>
    <t>Maritime Centre</t>
  </si>
  <si>
    <t>Liverpool</t>
  </si>
  <si>
    <t>Merseyside</t>
  </si>
  <si>
    <t>L21 1LA</t>
  </si>
  <si>
    <t>MXLZC</t>
  </si>
  <si>
    <t>Lazaro Cardenas Port</t>
  </si>
  <si>
    <t>Prol. Av. Lazaro Cardenas No. 1</t>
  </si>
  <si>
    <t>Colonia Centro</t>
  </si>
  <si>
    <t>Lazaro Cardenas</t>
  </si>
  <si>
    <t>60950</t>
  </si>
  <si>
    <t>JPYKK</t>
  </si>
  <si>
    <t>Yokkaichi Port</t>
  </si>
  <si>
    <t>1 Kasumi 2 - Chome</t>
  </si>
  <si>
    <t>Yokkaichi</t>
  </si>
  <si>
    <t>Mie</t>
  </si>
  <si>
    <t>510-0011</t>
  </si>
  <si>
    <t>JPHSM</t>
  </si>
  <si>
    <t>Hososhima Port</t>
  </si>
  <si>
    <t>17371-2 Shinkai</t>
  </si>
  <si>
    <t>Hososhima</t>
  </si>
  <si>
    <t>Miyazaki</t>
  </si>
  <si>
    <t>883-0062</t>
  </si>
  <si>
    <t>DZMOS</t>
  </si>
  <si>
    <t>Mostaganem Port</t>
  </si>
  <si>
    <t>BP 131</t>
  </si>
  <si>
    <t>Mostaganem</t>
  </si>
  <si>
    <t>27000</t>
  </si>
  <si>
    <t>USGPT</t>
  </si>
  <si>
    <t>Gulfport Port</t>
  </si>
  <si>
    <t>2510 14th St. Suite 1450</t>
  </si>
  <si>
    <t>Gulfport</t>
  </si>
  <si>
    <t>39501</t>
  </si>
  <si>
    <t>ITNAP</t>
  </si>
  <si>
    <t>Napoli Port</t>
  </si>
  <si>
    <t>Piazzale Pisacane</t>
  </si>
  <si>
    <t>Napoli</t>
  </si>
  <si>
    <t>NA</t>
  </si>
  <si>
    <t>80133</t>
  </si>
  <si>
    <t>JPNGS</t>
  </si>
  <si>
    <t>Nagasaki Port</t>
  </si>
  <si>
    <t>2-11 Dejima-cho</t>
  </si>
  <si>
    <t>Nagasaki</t>
  </si>
  <si>
    <t>850-0862</t>
  </si>
  <si>
    <t>CASJB</t>
  </si>
  <si>
    <t>Saint-John Port</t>
  </si>
  <si>
    <t>111 Water St.</t>
  </si>
  <si>
    <t>Saint-John</t>
  </si>
  <si>
    <t>E2L 0B1</t>
  </si>
  <si>
    <t>USILM</t>
  </si>
  <si>
    <t>2202 Burnett Blvd.</t>
  </si>
  <si>
    <t>28402</t>
  </si>
  <si>
    <t>BSNAS</t>
  </si>
  <si>
    <t>Nassau Port</t>
  </si>
  <si>
    <t>PO Box N-8175</t>
  </si>
  <si>
    <t>Nassau</t>
  </si>
  <si>
    <t>New Providence Island</t>
  </si>
  <si>
    <t>AUSYD</t>
  </si>
  <si>
    <t>Sydney Port</t>
  </si>
  <si>
    <t>20 Windmill St. Level 4</t>
  </si>
  <si>
    <t>Sydney</t>
  </si>
  <si>
    <t>New South Wales</t>
  </si>
  <si>
    <t>2000</t>
  </si>
  <si>
    <t>AU</t>
  </si>
  <si>
    <t>CYLMS</t>
  </si>
  <si>
    <t>Limassol Port</t>
  </si>
  <si>
    <t>23 Crete St.</t>
  </si>
  <si>
    <t>P.O.Box 22007</t>
  </si>
  <si>
    <t>Limassol</t>
  </si>
  <si>
    <t>Nicosia</t>
  </si>
  <si>
    <t>1516</t>
  </si>
  <si>
    <t>CY</t>
  </si>
  <si>
    <t>JPKIJ</t>
  </si>
  <si>
    <t>Niigata Port</t>
  </si>
  <si>
    <t>4-1 Shinko-cho</t>
  </si>
  <si>
    <t>Niigata</t>
  </si>
  <si>
    <t>950-8570</t>
  </si>
  <si>
    <t>USEWR</t>
  </si>
  <si>
    <t>Newark Port</t>
  </si>
  <si>
    <t>260 Kellogg St.</t>
  </si>
  <si>
    <t>Newark</t>
  </si>
  <si>
    <t>07114</t>
  </si>
  <si>
    <t>USPEB</t>
  </si>
  <si>
    <t>Port Elizabeth Port</t>
  </si>
  <si>
    <t>5080 McLester St.</t>
  </si>
  <si>
    <t>Port Elizabeth</t>
  </si>
  <si>
    <t>07207</t>
  </si>
  <si>
    <t>USPPS</t>
  </si>
  <si>
    <t>Pennsauken Port</t>
  </si>
  <si>
    <t>1 Betsy Ross Bridge Plaza</t>
  </si>
  <si>
    <t>Pennsauken</t>
  </si>
  <si>
    <t>08110</t>
  </si>
  <si>
    <t>NLAMS</t>
  </si>
  <si>
    <t>Amsterdam Port</t>
  </si>
  <si>
    <t>De Ruyterkade 7</t>
  </si>
  <si>
    <t>1013 AA Amsterdam Postbus 19406</t>
  </si>
  <si>
    <t>Amsterdam</t>
  </si>
  <si>
    <t>North Holland</t>
  </si>
  <si>
    <t>1000 GK</t>
  </si>
  <si>
    <t>GBTEE</t>
  </si>
  <si>
    <t>Teesport Port</t>
  </si>
  <si>
    <t>17-27 Queens Square</t>
  </si>
  <si>
    <t>Teesport</t>
  </si>
  <si>
    <t>North Yorkshire</t>
  </si>
  <si>
    <t>TS2 1AH</t>
  </si>
  <si>
    <t>GBBEL</t>
  </si>
  <si>
    <t>Belfast Port</t>
  </si>
  <si>
    <t>Harbour Office</t>
  </si>
  <si>
    <t>Corporation Square</t>
  </si>
  <si>
    <t>Belfast</t>
  </si>
  <si>
    <t>Northern Ireland</t>
  </si>
  <si>
    <t>BT1 3AL</t>
  </si>
  <si>
    <t>AUDRW</t>
  </si>
  <si>
    <t>Darwin Port</t>
  </si>
  <si>
    <t>GPO Box 390</t>
  </si>
  <si>
    <t>Darwin</t>
  </si>
  <si>
    <t>Northern Territory</t>
  </si>
  <si>
    <t>0801</t>
  </si>
  <si>
    <t>CAHAL</t>
  </si>
  <si>
    <t>Halifax Port</t>
  </si>
  <si>
    <t>1215 Marginal Rd.</t>
  </si>
  <si>
    <t>Halifax</t>
  </si>
  <si>
    <t>B3H 4P8</t>
  </si>
  <si>
    <t>CASPN</t>
  </si>
  <si>
    <t>Spaniards Bay Port</t>
  </si>
  <si>
    <t>Spaniards Bay</t>
  </si>
  <si>
    <t>USBOY</t>
  </si>
  <si>
    <t>Brooklyn Port</t>
  </si>
  <si>
    <t>90 Columbia St.</t>
  </si>
  <si>
    <t>Brooklyn</t>
  </si>
  <si>
    <t>11201</t>
  </si>
  <si>
    <t>UAYUZ</t>
  </si>
  <si>
    <t>Yuzhnyy Port</t>
  </si>
  <si>
    <t>Yuzhnyy</t>
  </si>
  <si>
    <t>Odessa</t>
  </si>
  <si>
    <t>65481</t>
  </si>
  <si>
    <t>UAILK</t>
  </si>
  <si>
    <t>Illichivsk Port</t>
  </si>
  <si>
    <t>6 Truda Sq.</t>
  </si>
  <si>
    <t>Illichivsk</t>
  </si>
  <si>
    <t>68001</t>
  </si>
  <si>
    <t>JPOIT</t>
  </si>
  <si>
    <t>Oita Port</t>
  </si>
  <si>
    <t>1-1 3 Chome</t>
  </si>
  <si>
    <t>Otemachi</t>
  </si>
  <si>
    <t>Oita</t>
  </si>
  <si>
    <t>870-8501</t>
  </si>
  <si>
    <t>JPMIZ</t>
  </si>
  <si>
    <t>Mizushima Port</t>
  </si>
  <si>
    <t>Mizushima Port Office</t>
  </si>
  <si>
    <t>1-12 Mizushima Fukuzaki-cho</t>
  </si>
  <si>
    <t>Mizushima</t>
  </si>
  <si>
    <t>Okayama</t>
  </si>
  <si>
    <t>712-8056</t>
  </si>
  <si>
    <t>CATOR</t>
  </si>
  <si>
    <t>Toronto Port</t>
  </si>
  <si>
    <t>60 Harbour St.</t>
  </si>
  <si>
    <t>Toronto</t>
  </si>
  <si>
    <t>M5J 1B7</t>
  </si>
  <si>
    <t>USPDX</t>
  </si>
  <si>
    <t>Portland Port</t>
  </si>
  <si>
    <t>121 NW Everett Street</t>
  </si>
  <si>
    <t>Portland</t>
  </si>
  <si>
    <t>97209-4049</t>
  </si>
  <si>
    <t>DZORN</t>
  </si>
  <si>
    <t>Oran Port</t>
  </si>
  <si>
    <t>1 Rue du 20 Aout</t>
  </si>
  <si>
    <t>Oran</t>
  </si>
  <si>
    <t>31000</t>
  </si>
  <si>
    <t>JPOSA</t>
  </si>
  <si>
    <t>Osaka Port</t>
  </si>
  <si>
    <t>1-14-16 Nanko-kita</t>
  </si>
  <si>
    <t>Suminoe-ku Osaka Pref</t>
  </si>
  <si>
    <t>Osaka</t>
  </si>
  <si>
    <t>Osaka Pref</t>
  </si>
  <si>
    <t>559-0034</t>
  </si>
  <si>
    <t>DKAAL</t>
  </si>
  <si>
    <t>Aalborg Port</t>
  </si>
  <si>
    <t>Langerak 19</t>
  </si>
  <si>
    <t>Postboks 8530</t>
  </si>
  <si>
    <t>Aalborg</t>
  </si>
  <si>
    <t>Ost</t>
  </si>
  <si>
    <t>DK-9220</t>
  </si>
  <si>
    <t>USCHT</t>
  </si>
  <si>
    <t>Chester Port</t>
  </si>
  <si>
    <t>3460 N. Delaware Ave.</t>
  </si>
  <si>
    <t>Chester</t>
  </si>
  <si>
    <t>19134</t>
  </si>
  <si>
    <t>USPHL</t>
  </si>
  <si>
    <t>Philadelphia Port</t>
  </si>
  <si>
    <t>3460 N. Delaware Avenue</t>
  </si>
  <si>
    <t>Philadelphia</t>
  </si>
  <si>
    <t>MYKUA</t>
  </si>
  <si>
    <t>Kuantan Port</t>
  </si>
  <si>
    <t>Tanjung Gelang</t>
  </si>
  <si>
    <t>Peti Surat 161</t>
  </si>
  <si>
    <t>Kuantan</t>
  </si>
  <si>
    <t>Pahang Darul Makmur</t>
  </si>
  <si>
    <t>25720</t>
  </si>
  <si>
    <t>BRBEL</t>
  </si>
  <si>
    <t>Belem Port</t>
  </si>
  <si>
    <t>Endereco Av. Marechal Hermes s-n</t>
  </si>
  <si>
    <t>Cais do Porto</t>
  </si>
  <si>
    <t>Belem</t>
  </si>
  <si>
    <t>Para</t>
  </si>
  <si>
    <t>66010-000</t>
  </si>
  <si>
    <t>BRVLC</t>
  </si>
  <si>
    <t>Vila do Conde Port</t>
  </si>
  <si>
    <t>Endereco Rodovia PA-481</t>
  </si>
  <si>
    <t>Km 2-3 Vila do Conde</t>
  </si>
  <si>
    <t>Vila do Conde</t>
  </si>
  <si>
    <t>68.447-000</t>
  </si>
  <si>
    <t>BRSTM</t>
  </si>
  <si>
    <t>Santarem Port</t>
  </si>
  <si>
    <t>Endereco Rodovia Cuiaba-Santarem s-n</t>
  </si>
  <si>
    <t>bairro - Sale</t>
  </si>
  <si>
    <t>Santarem</t>
  </si>
  <si>
    <t>68040-400</t>
  </si>
  <si>
    <t>BRPNG</t>
  </si>
  <si>
    <t>Paranagua Port</t>
  </si>
  <si>
    <t>Rua Antonio Pereira</t>
  </si>
  <si>
    <t>161</t>
  </si>
  <si>
    <t>Paranagua</t>
  </si>
  <si>
    <t>Parana</t>
  </si>
  <si>
    <t>83221-030</t>
  </si>
  <si>
    <t>MYPKG</t>
  </si>
  <si>
    <t>Port Klang Port</t>
  </si>
  <si>
    <t>Mail Bag Service 202</t>
  </si>
  <si>
    <t>Jalan</t>
  </si>
  <si>
    <t>Port Klang</t>
  </si>
  <si>
    <t>Pelabuhan</t>
  </si>
  <si>
    <t>42005</t>
  </si>
  <si>
    <t>BRSUA</t>
  </si>
  <si>
    <t>Suape Port</t>
  </si>
  <si>
    <t>Suape Port and Industrial Complex</t>
  </si>
  <si>
    <t>Km 10 - Rodovia PE-60</t>
  </si>
  <si>
    <t>Suape</t>
  </si>
  <si>
    <t>Pernambuco</t>
  </si>
  <si>
    <t>5590-000</t>
  </si>
  <si>
    <t>FMPNI</t>
  </si>
  <si>
    <t>Pohnpei Port</t>
  </si>
  <si>
    <t>PO Box 1150</t>
  </si>
  <si>
    <t>Pohnpei</t>
  </si>
  <si>
    <t>96941</t>
  </si>
  <si>
    <t>FM</t>
  </si>
  <si>
    <t>CAMTR</t>
  </si>
  <si>
    <t>Montreal Port</t>
  </si>
  <si>
    <t>Port of Montreal Building</t>
  </si>
  <si>
    <t>Wing No. 1 Cite du Havre</t>
  </si>
  <si>
    <t>Montreal</t>
  </si>
  <si>
    <t>PQ</t>
  </si>
  <si>
    <t>H3C 3R5</t>
  </si>
  <si>
    <t>RUNJK</t>
  </si>
  <si>
    <t>Nakhodka Port</t>
  </si>
  <si>
    <t>Portovaya 22</t>
  </si>
  <si>
    <t>Primorskiy</t>
  </si>
  <si>
    <t>Nakhodka</t>
  </si>
  <si>
    <t>692900</t>
  </si>
  <si>
    <t>RUVYP</t>
  </si>
  <si>
    <t>Vostochnyy Port Port</t>
  </si>
  <si>
    <t>Vnutriportovaya</t>
  </si>
  <si>
    <t>Vrangel 1</t>
  </si>
  <si>
    <t>Vostochnyy Port</t>
  </si>
  <si>
    <t>Primorskiy Kray</t>
  </si>
  <si>
    <t>692941</t>
  </si>
  <si>
    <t>MXPMS</t>
  </si>
  <si>
    <t>Puerto Morelos Port</t>
  </si>
  <si>
    <t>Puerto Morelos</t>
  </si>
  <si>
    <t>QR</t>
  </si>
  <si>
    <t>AUBNE</t>
  </si>
  <si>
    <t>Brisbane Port</t>
  </si>
  <si>
    <t>1 Sandpiper Ave.</t>
  </si>
  <si>
    <t>Brisbane</t>
  </si>
  <si>
    <t>Queensland</t>
  </si>
  <si>
    <t>4178</t>
  </si>
  <si>
    <t>AUTRO</t>
  </si>
  <si>
    <t>Torres Strait Port</t>
  </si>
  <si>
    <t>Cnr Grafton and Hartley Streets</t>
  </si>
  <si>
    <t>Torres Strait</t>
  </si>
  <si>
    <t>4870</t>
  </si>
  <si>
    <t>ITRAN</t>
  </si>
  <si>
    <t>Ravenna Port</t>
  </si>
  <si>
    <t>Via Magazzini Anteriori 63</t>
  </si>
  <si>
    <t>Ravenna</t>
  </si>
  <si>
    <t>RA</t>
  </si>
  <si>
    <t>48100</t>
  </si>
  <si>
    <t>THTPT</t>
  </si>
  <si>
    <t>Bangkok Thai Prosperity Terminal Port</t>
  </si>
  <si>
    <t>199-2 M. 3</t>
  </si>
  <si>
    <t>Bangkok Thai Prosperity Terminal</t>
  </si>
  <si>
    <t>Rayong</t>
  </si>
  <si>
    <t>21150</t>
  </si>
  <si>
    <t>ITGIT</t>
  </si>
  <si>
    <t>Gioia Tauro Port</t>
  </si>
  <si>
    <t>Contrada Lamia</t>
  </si>
  <si>
    <t>Gioia Tauro</t>
  </si>
  <si>
    <t>RC</t>
  </si>
  <si>
    <t>89013</t>
  </si>
  <si>
    <t>BRRIO</t>
  </si>
  <si>
    <t>Rio de Janeiro Port</t>
  </si>
  <si>
    <t>Avenida Rodrigues Alves</t>
  </si>
  <si>
    <t>n 20 Praca Maua</t>
  </si>
  <si>
    <t>Rio de Janeiro</t>
  </si>
  <si>
    <t>20081-250</t>
  </si>
  <si>
    <t>BRIGI</t>
  </si>
  <si>
    <t>Itaguai Port</t>
  </si>
  <si>
    <t>Estrada da Ilha da Madeira</t>
  </si>
  <si>
    <t>km 2-5</t>
  </si>
  <si>
    <t>Itaguai</t>
  </si>
  <si>
    <t>23824-410</t>
  </si>
  <si>
    <t>BRSEP</t>
  </si>
  <si>
    <t>Sepetiba Port</t>
  </si>
  <si>
    <t>Sepetiba</t>
  </si>
  <si>
    <t>BRSPB</t>
  </si>
  <si>
    <t>Port of Itaguai Port</t>
  </si>
  <si>
    <t>Port of Itaguai</t>
  </si>
  <si>
    <t>BRNAT</t>
  </si>
  <si>
    <t>Natal Port</t>
  </si>
  <si>
    <t>Av. Eng Hildebrando de Gois</t>
  </si>
  <si>
    <t>220 - Ribeira</t>
  </si>
  <si>
    <t>Natal</t>
  </si>
  <si>
    <t>Rio Grande do Norte</t>
  </si>
  <si>
    <t>BRRIG</t>
  </si>
  <si>
    <t>Rio Grande Port</t>
  </si>
  <si>
    <t>hondrio Bicalho Ave W-N</t>
  </si>
  <si>
    <t>Mailbox 198</t>
  </si>
  <si>
    <t>Rio Grande</t>
  </si>
  <si>
    <t>Rio Grande do Sul</t>
  </si>
  <si>
    <t>96201-020</t>
  </si>
  <si>
    <t>ITCVV</t>
  </si>
  <si>
    <t>Civitavecchia Port</t>
  </si>
  <si>
    <t>Molo Vespucci</t>
  </si>
  <si>
    <t>Civitavecchia</t>
  </si>
  <si>
    <t>RM</t>
  </si>
  <si>
    <t>00053</t>
  </si>
  <si>
    <t>ZACPT</t>
  </si>
  <si>
    <t>Cape Town Port</t>
  </si>
  <si>
    <t>PO Box 4245</t>
  </si>
  <si>
    <t>Roggebaai 8000</t>
  </si>
  <si>
    <t>Cape Town</t>
  </si>
  <si>
    <t>Roggebaai</t>
  </si>
  <si>
    <t>8000</t>
  </si>
  <si>
    <t>ZA</t>
  </si>
  <si>
    <t>RUTAG</t>
  </si>
  <si>
    <t>Taganrog Port</t>
  </si>
  <si>
    <t>Komsomolsky Spusk 2</t>
  </si>
  <si>
    <t>Taganrog</t>
  </si>
  <si>
    <t>Rostov</t>
  </si>
  <si>
    <t>347922</t>
  </si>
  <si>
    <t>ITSAL</t>
  </si>
  <si>
    <t>Salerno Port</t>
  </si>
  <si>
    <t>Via A Sabatini 8</t>
  </si>
  <si>
    <t>Salerno</t>
  </si>
  <si>
    <t>SA</t>
  </si>
  <si>
    <t>84121</t>
  </si>
  <si>
    <t>JPIMI</t>
  </si>
  <si>
    <t>Imari Port</t>
  </si>
  <si>
    <t>Public Works Office</t>
  </si>
  <si>
    <t>122-4 Shinten-cho</t>
  </si>
  <si>
    <t>Imari</t>
  </si>
  <si>
    <t>Saga</t>
  </si>
  <si>
    <t>848-0041</t>
  </si>
  <si>
    <t>CLSAI</t>
  </si>
  <si>
    <t>San Antonio Port</t>
  </si>
  <si>
    <t>Alan Macowan</t>
  </si>
  <si>
    <t>San Antonio</t>
  </si>
  <si>
    <t>0245</t>
  </si>
  <si>
    <t>BRITJ</t>
  </si>
  <si>
    <t>Itajai Port</t>
  </si>
  <si>
    <t>Rua Blumenau</t>
  </si>
  <si>
    <t>05</t>
  </si>
  <si>
    <t>Itajai</t>
  </si>
  <si>
    <t>Santa Catarina</t>
  </si>
  <si>
    <t>88.305-101</t>
  </si>
  <si>
    <t>BRNVT</t>
  </si>
  <si>
    <t>Navegantes Port</t>
  </si>
  <si>
    <t>Anibal Gaya 707 Centro</t>
  </si>
  <si>
    <t>Navegantes</t>
  </si>
  <si>
    <t>88375-000</t>
  </si>
  <si>
    <t>BRSFS</t>
  </si>
  <si>
    <t>Sao Francisco do Sul Port</t>
  </si>
  <si>
    <t>Av Eng Leite Ribeiro 782</t>
  </si>
  <si>
    <t>Bairro Centro</t>
  </si>
  <si>
    <t>Sao Francisco do Sul</t>
  </si>
  <si>
    <t>89240-000</t>
  </si>
  <si>
    <t>BRIOA</t>
  </si>
  <si>
    <t>Itapoa Port</t>
  </si>
  <si>
    <t>Avenida Beira Mar 05</t>
  </si>
  <si>
    <t>no 2900</t>
  </si>
  <si>
    <t>Itapoa</t>
  </si>
  <si>
    <t>89249-000</t>
  </si>
  <si>
    <t>BRIBB</t>
  </si>
  <si>
    <t>Imbituba Port</t>
  </si>
  <si>
    <t>Av. Presidente Vargas</t>
  </si>
  <si>
    <t>100</t>
  </si>
  <si>
    <t>Imbituba</t>
  </si>
  <si>
    <t>BRSSZ</t>
  </si>
  <si>
    <t>Santos Port</t>
  </si>
  <si>
    <t>Companhia Docas do Estado de Sao Paulo -CODESP</t>
  </si>
  <si>
    <t>Avenida Rodrigues Alves s-n</t>
  </si>
  <si>
    <t>Santos</t>
  </si>
  <si>
    <t>Sao Baulo</t>
  </si>
  <si>
    <t>11015-900</t>
  </si>
  <si>
    <t>BRITQ</t>
  </si>
  <si>
    <t>Itaqui Port</t>
  </si>
  <si>
    <t>Av. dos Portugueses s-n</t>
  </si>
  <si>
    <t>Itaqui</t>
  </si>
  <si>
    <t>Sao Luis</t>
  </si>
  <si>
    <t>65085-370</t>
  </si>
  <si>
    <t>MYKCH</t>
  </si>
  <si>
    <t>Kuching Sarawak Port</t>
  </si>
  <si>
    <t>Jalan Pelabuhan</t>
  </si>
  <si>
    <t>Sarawak P.O. Box 530</t>
  </si>
  <si>
    <t>Kuching Sarawak</t>
  </si>
  <si>
    <t>Sarawak</t>
  </si>
  <si>
    <t>93710</t>
  </si>
  <si>
    <t>MYSBW</t>
  </si>
  <si>
    <t>Sibu Sarawak Port</t>
  </si>
  <si>
    <t>Jalan Pulau</t>
  </si>
  <si>
    <t>Sibu Sarawak</t>
  </si>
  <si>
    <t>96000</t>
  </si>
  <si>
    <t>MYBTU</t>
  </si>
  <si>
    <t>Bintulu Sarawak Port</t>
  </si>
  <si>
    <t>Lot 15 Block 20 Kemena Land District</t>
  </si>
  <si>
    <t>12th Mile Tanjung Kidurong Rd.</t>
  </si>
  <si>
    <t>Bintulu Sarawak</t>
  </si>
  <si>
    <t>97008</t>
  </si>
  <si>
    <t>USCHS</t>
  </si>
  <si>
    <t>Charleston Port</t>
  </si>
  <si>
    <t>176 Concord Street</t>
  </si>
  <si>
    <t>Charleston</t>
  </si>
  <si>
    <t>29401</t>
  </si>
  <si>
    <t>CNTAO</t>
  </si>
  <si>
    <t>Qingdao Port</t>
  </si>
  <si>
    <t>6 Gangqing Road</t>
  </si>
  <si>
    <t>Qingdao</t>
  </si>
  <si>
    <t>Shandong</t>
  </si>
  <si>
    <t>266011</t>
  </si>
  <si>
    <t>CNYAN</t>
  </si>
  <si>
    <t>Yangshan Port Port</t>
  </si>
  <si>
    <t>Floor 5 No. 13</t>
  </si>
  <si>
    <t>Zhongshan Rd. - East.1</t>
  </si>
  <si>
    <t>Yangshan Port</t>
  </si>
  <si>
    <t>Shanghai</t>
  </si>
  <si>
    <t>200002</t>
  </si>
  <si>
    <t>CNSHA</t>
  </si>
  <si>
    <t>Shanghai Port</t>
  </si>
  <si>
    <t>358 East Daming Rd.</t>
  </si>
  <si>
    <t>200080</t>
  </si>
  <si>
    <t>JPHMD</t>
  </si>
  <si>
    <t>Hamada Port</t>
  </si>
  <si>
    <t>1 Tono-machi</t>
  </si>
  <si>
    <t>Hamada</t>
  </si>
  <si>
    <t>Shimane</t>
  </si>
  <si>
    <t>690-0887</t>
  </si>
  <si>
    <t>JPOMZ</t>
  </si>
  <si>
    <t>Omaezaki Port</t>
  </si>
  <si>
    <t>6129-1 Omaezaki</t>
  </si>
  <si>
    <t>Omazaeki-chou</t>
  </si>
  <si>
    <t>Omaezaki</t>
  </si>
  <si>
    <t>Shizuoka</t>
  </si>
  <si>
    <t>421-0601</t>
  </si>
  <si>
    <t>JPSMZ</t>
  </si>
  <si>
    <t>Shimizu Port</t>
  </si>
  <si>
    <t>9-25 Hinode</t>
  </si>
  <si>
    <t>Shimizu-ku Shizuoka Prefecture</t>
  </si>
  <si>
    <t>Shimizu</t>
  </si>
  <si>
    <t>Shizuoka Prefecture</t>
  </si>
  <si>
    <t>424-0922</t>
  </si>
  <si>
    <t>GBPRU</t>
  </si>
  <si>
    <t>Portbury Port</t>
  </si>
  <si>
    <t>Portbury</t>
  </si>
  <si>
    <t>Somerset</t>
  </si>
  <si>
    <t>AUADL</t>
  </si>
  <si>
    <t>Adelaide Port</t>
  </si>
  <si>
    <t>296 St Vincent St.</t>
  </si>
  <si>
    <t>Adelaide</t>
  </si>
  <si>
    <t>South Australia</t>
  </si>
  <si>
    <t>5015</t>
  </si>
  <si>
    <t>AUPAE</t>
  </si>
  <si>
    <t>Port Adelaide Port</t>
  </si>
  <si>
    <t>Port Adelaide</t>
  </si>
  <si>
    <t>NLRTM</t>
  </si>
  <si>
    <t>Rotterdam Port</t>
  </si>
  <si>
    <t>PO Box 6622</t>
  </si>
  <si>
    <t>Rotterdam</t>
  </si>
  <si>
    <t>South Holland</t>
  </si>
  <si>
    <t>3002 AP</t>
  </si>
  <si>
    <t>IDPLM</t>
  </si>
  <si>
    <t>Palembang Sumatra Port</t>
  </si>
  <si>
    <t>Jl. Blinyu nomor 1</t>
  </si>
  <si>
    <t>Boom Baru</t>
  </si>
  <si>
    <t>Palembang Sumatra</t>
  </si>
  <si>
    <t>South Sumatera</t>
  </si>
  <si>
    <t>ITSPE</t>
  </si>
  <si>
    <t>La Spezia Port</t>
  </si>
  <si>
    <t>Via del Molo 1</t>
  </si>
  <si>
    <t>La Spezia</t>
  </si>
  <si>
    <t>SP</t>
  </si>
  <si>
    <t>19126</t>
  </si>
  <si>
    <t>VICTD</t>
  </si>
  <si>
    <t>Christiansted Port</t>
  </si>
  <si>
    <t>Henry E. Rohlsen Airport Terminal</t>
  </si>
  <si>
    <t>PO Box 1134</t>
  </si>
  <si>
    <t>Christiansted</t>
  </si>
  <si>
    <t>St. Croix</t>
  </si>
  <si>
    <t>00821</t>
  </si>
  <si>
    <t>VI</t>
  </si>
  <si>
    <t>GBGRG</t>
  </si>
  <si>
    <t>Grangemouth Port</t>
  </si>
  <si>
    <t>Port Office</t>
  </si>
  <si>
    <t>Grangemouth</t>
  </si>
  <si>
    <t>Stirlingshire</t>
  </si>
  <si>
    <t>FK3 8UE</t>
  </si>
  <si>
    <t>VEPSU</t>
  </si>
  <si>
    <t>Puerto Sucre Port</t>
  </si>
  <si>
    <t>Puerto Sucre</t>
  </si>
  <si>
    <t>Sucre</t>
  </si>
  <si>
    <t>GBFXT</t>
  </si>
  <si>
    <t>Felixstowe Port</t>
  </si>
  <si>
    <t>Tomline House The Dock</t>
  </si>
  <si>
    <t>Felixstowe</t>
  </si>
  <si>
    <t>Suffolk</t>
  </si>
  <si>
    <t>IP11 3SY</t>
  </si>
  <si>
    <t>IDBLW</t>
  </si>
  <si>
    <t>Belawan Sumatra Port</t>
  </si>
  <si>
    <t>Jalan Sumatera No. 1</t>
  </si>
  <si>
    <t>Sumatera Utara 20411</t>
  </si>
  <si>
    <t>Belawan Sumatra</t>
  </si>
  <si>
    <t>Sumatera Utara</t>
  </si>
  <si>
    <t>20411</t>
  </si>
  <si>
    <t>ITVDL</t>
  </si>
  <si>
    <t>Vado Ligure Port</t>
  </si>
  <si>
    <t>Via Gramsci 14</t>
  </si>
  <si>
    <t>Vado Ligure</t>
  </si>
  <si>
    <t>SV</t>
  </si>
  <si>
    <t>17100</t>
  </si>
  <si>
    <t>ITTAR</t>
  </si>
  <si>
    <t>Taranto Port</t>
  </si>
  <si>
    <t>Porto Mercantile CP 267</t>
  </si>
  <si>
    <t>Taranto</t>
  </si>
  <si>
    <t>TA</t>
  </si>
  <si>
    <t>74100</t>
  </si>
  <si>
    <t>INMAA</t>
  </si>
  <si>
    <t>Chennai Port</t>
  </si>
  <si>
    <t>Rajaji Salai</t>
  </si>
  <si>
    <t>Chennai</t>
  </si>
  <si>
    <t>Tamil Nadu</t>
  </si>
  <si>
    <t>600 001</t>
  </si>
  <si>
    <t>MYBKI</t>
  </si>
  <si>
    <t>Kota Kinabalu Sabah Port</t>
  </si>
  <si>
    <t>Sabah Ports Authority Building</t>
  </si>
  <si>
    <t>Jalan Tun Fuad Tanjong Lipat</t>
  </si>
  <si>
    <t>Kota Kinabalu Sabah</t>
  </si>
  <si>
    <t>Tanjong Lipat</t>
  </si>
  <si>
    <t>88617</t>
  </si>
  <si>
    <t>KITRW</t>
  </si>
  <si>
    <t>Tarawa Port</t>
  </si>
  <si>
    <t>PO Box 50</t>
  </si>
  <si>
    <t>Tarawa</t>
  </si>
  <si>
    <t>KI</t>
  </si>
  <si>
    <t>EEPUS</t>
  </si>
  <si>
    <t>Pusi Port</t>
  </si>
  <si>
    <t>Pusi</t>
  </si>
  <si>
    <t>Tartu</t>
  </si>
  <si>
    <t>DZGHZ</t>
  </si>
  <si>
    <t>Ghazaouet Port</t>
  </si>
  <si>
    <t>BP 217</t>
  </si>
  <si>
    <t>Ghazaouet</t>
  </si>
  <si>
    <t>Tlemcen</t>
  </si>
  <si>
    <t>13400</t>
  </si>
  <si>
    <t>MXTAM</t>
  </si>
  <si>
    <t>Tampico Port</t>
  </si>
  <si>
    <t>Edificio API Tampico S-N Recinto Portuario</t>
  </si>
  <si>
    <t>Zona Centro Tampico</t>
  </si>
  <si>
    <t>Tampico</t>
  </si>
  <si>
    <t>TM</t>
  </si>
  <si>
    <t>89000</t>
  </si>
  <si>
    <t>MXATM</t>
  </si>
  <si>
    <t>Altamira Port</t>
  </si>
  <si>
    <t>Calle Rio Tamesí km. 0+800</t>
  </si>
  <si>
    <t>Altamira</t>
  </si>
  <si>
    <t>89608</t>
  </si>
  <si>
    <t>VGRAD</t>
  </si>
  <si>
    <t>Road Town Tortola Port</t>
  </si>
  <si>
    <t>PO Box 4</t>
  </si>
  <si>
    <t>Road Town Tortola</t>
  </si>
  <si>
    <t>Tortola</t>
  </si>
  <si>
    <t>VG</t>
  </si>
  <si>
    <t>JPSMN</t>
  </si>
  <si>
    <t>Sakaiminato Port</t>
  </si>
  <si>
    <t>Sakae-machi</t>
  </si>
  <si>
    <t>Sakaiminato</t>
  </si>
  <si>
    <t>Tottori</t>
  </si>
  <si>
    <t>684-0000</t>
  </si>
  <si>
    <t>JPTOY</t>
  </si>
  <si>
    <t>Toyama Port</t>
  </si>
  <si>
    <t>5 Kaigan-dori</t>
  </si>
  <si>
    <t>Toyama</t>
  </si>
  <si>
    <t>931-8358</t>
  </si>
  <si>
    <t>ITTPS</t>
  </si>
  <si>
    <t>Trapani Port</t>
  </si>
  <si>
    <t>Capitaneria di Porto</t>
  </si>
  <si>
    <t>Via Le Regina Elena</t>
  </si>
  <si>
    <t>Trapani</t>
  </si>
  <si>
    <t>TP</t>
  </si>
  <si>
    <t>91100</t>
  </si>
  <si>
    <t>ITTRS</t>
  </si>
  <si>
    <t>Trieste Port</t>
  </si>
  <si>
    <t>Via Von Bruck</t>
  </si>
  <si>
    <t>3</t>
  </si>
  <si>
    <t>Trieste</t>
  </si>
  <si>
    <t>TS</t>
  </si>
  <si>
    <t>34143</t>
  </si>
  <si>
    <t>USHOU</t>
  </si>
  <si>
    <t>Houston Port</t>
  </si>
  <si>
    <t>111 East Loop North</t>
  </si>
  <si>
    <t>Houston</t>
  </si>
  <si>
    <t>77252-2562</t>
  </si>
  <si>
    <t>USORF</t>
  </si>
  <si>
    <t>Norfolk Port</t>
  </si>
  <si>
    <t>7737 Hampton Blvd.</t>
  </si>
  <si>
    <t>Norfolk</t>
  </si>
  <si>
    <t>23505</t>
  </si>
  <si>
    <t>USPTM</t>
  </si>
  <si>
    <t>2000 Seaboard Ave.</t>
  </si>
  <si>
    <t>23707</t>
  </si>
  <si>
    <t>CLVAP</t>
  </si>
  <si>
    <t>Valparaiso Port</t>
  </si>
  <si>
    <t>Av. Errazuriz # 25</t>
  </si>
  <si>
    <t>Valparaiso</t>
  </si>
  <si>
    <t>ITVCE</t>
  </si>
  <si>
    <t>Venezia Port</t>
  </si>
  <si>
    <t>Zatere</t>
  </si>
  <si>
    <t>1401</t>
  </si>
  <si>
    <t>Venezia</t>
  </si>
  <si>
    <t>30123</t>
  </si>
  <si>
    <t>MXVER</t>
  </si>
  <si>
    <t>Veracruz Port</t>
  </si>
  <si>
    <t>Av. Marina Mercante No. 210 7 piso</t>
  </si>
  <si>
    <t>Col. Centro</t>
  </si>
  <si>
    <t>Veracruz</t>
  </si>
  <si>
    <t>91700</t>
  </si>
  <si>
    <t>MEBAR</t>
  </si>
  <si>
    <t>Bar Port</t>
  </si>
  <si>
    <t>Cetinjski put</t>
  </si>
  <si>
    <t>Bar</t>
  </si>
  <si>
    <t>Vektra</t>
  </si>
  <si>
    <t>2</t>
  </si>
  <si>
    <t>AUMEL</t>
  </si>
  <si>
    <t>Melbourne Port</t>
  </si>
  <si>
    <t>530 Collins Street Level 4</t>
  </si>
  <si>
    <t>Melbourne</t>
  </si>
  <si>
    <t>Victoria</t>
  </si>
  <si>
    <t>3000</t>
  </si>
  <si>
    <t>MTMLA</t>
  </si>
  <si>
    <t>Malta Port</t>
  </si>
  <si>
    <t>Marina Pinto</t>
  </si>
  <si>
    <t>Malta</t>
  </si>
  <si>
    <t>VLT</t>
  </si>
  <si>
    <t>01</t>
  </si>
  <si>
    <t>USSEA</t>
  </si>
  <si>
    <t>Seattle Port</t>
  </si>
  <si>
    <t>2711 Alaskan Way</t>
  </si>
  <si>
    <t>Seattle</t>
  </si>
  <si>
    <t>98121</t>
  </si>
  <si>
    <t>USPAE</t>
  </si>
  <si>
    <t>Everett Port</t>
  </si>
  <si>
    <t>2911 Bond St.</t>
  </si>
  <si>
    <t>Everett</t>
  </si>
  <si>
    <t>98206</t>
  </si>
  <si>
    <t>USTIW</t>
  </si>
  <si>
    <t>Tacoma Port</t>
  </si>
  <si>
    <t>1 Sitcum Plaza</t>
  </si>
  <si>
    <t>Tacoma</t>
  </si>
  <si>
    <t>98421</t>
  </si>
  <si>
    <t>USGHC</t>
  </si>
  <si>
    <t>Grays Harbor City Port</t>
  </si>
  <si>
    <t>117 S. Maple St.</t>
  </si>
  <si>
    <t>Grays Harbor City</t>
  </si>
  <si>
    <t>98520</t>
  </si>
  <si>
    <t>USLOG</t>
  </si>
  <si>
    <t>Longview Port</t>
  </si>
  <si>
    <t>10 Port Way</t>
  </si>
  <si>
    <t>Longview</t>
  </si>
  <si>
    <t>98632</t>
  </si>
  <si>
    <t>USVAN</t>
  </si>
  <si>
    <t>3103 Lower River Rd.</t>
  </si>
  <si>
    <t>98660</t>
  </si>
  <si>
    <t>INHAL</t>
  </si>
  <si>
    <t>Haldia Port</t>
  </si>
  <si>
    <t>Haldia</t>
  </si>
  <si>
    <t>West Bengal</t>
  </si>
  <si>
    <t>721657</t>
  </si>
  <si>
    <t>VCKTN</t>
  </si>
  <si>
    <t>Kingstown Port</t>
  </si>
  <si>
    <t>PO Box 1237</t>
  </si>
  <si>
    <t>Kingstown</t>
  </si>
  <si>
    <t>West Indies</t>
  </si>
  <si>
    <t>VC</t>
  </si>
  <si>
    <t>AUFRE</t>
  </si>
  <si>
    <t>Fremantle Port</t>
  </si>
  <si>
    <t>1 Cliff St.</t>
  </si>
  <si>
    <t>Fremantle</t>
  </si>
  <si>
    <t>Western Australia</t>
  </si>
  <si>
    <t>6160</t>
  </si>
  <si>
    <t>JPIWK</t>
  </si>
  <si>
    <t>Iwakuni Port</t>
  </si>
  <si>
    <t>557-15 Shozoku</t>
  </si>
  <si>
    <t>6-chome</t>
  </si>
  <si>
    <t>Iwakuni</t>
  </si>
  <si>
    <t>Yamaguchi</t>
  </si>
  <si>
    <t>740-0001</t>
  </si>
  <si>
    <t>JPTKY</t>
  </si>
  <si>
    <t>Tokuyama Port</t>
  </si>
  <si>
    <t>Shunan Port Admin Office</t>
  </si>
  <si>
    <t>111 Chikko-cho</t>
  </si>
  <si>
    <t>Tokuyama</t>
  </si>
  <si>
    <t>745-0025</t>
  </si>
  <si>
    <t>GBHUL</t>
  </si>
  <si>
    <t>Hull Port</t>
  </si>
  <si>
    <t>Port House</t>
  </si>
  <si>
    <t>Northern Gateway</t>
  </si>
  <si>
    <t>Hull</t>
  </si>
  <si>
    <t>Yorkshire</t>
  </si>
  <si>
    <t>HU9 5PQ</t>
  </si>
  <si>
    <t>MXPGO</t>
  </si>
  <si>
    <t>Progreso Port</t>
  </si>
  <si>
    <t>Calle 32 Muelle Fiscal lado poniente</t>
  </si>
  <si>
    <t>Progreso</t>
  </si>
  <si>
    <t>YU</t>
  </si>
  <si>
    <t>97320</t>
  </si>
  <si>
    <t>CNZOS</t>
  </si>
  <si>
    <t>Zhoushan Port</t>
  </si>
  <si>
    <t>Zhoushan</t>
  </si>
  <si>
    <t>316000</t>
  </si>
  <si>
    <t>IEDUB</t>
  </si>
  <si>
    <t>Dublin Port</t>
  </si>
  <si>
    <t>Port Centre-Alexandra Rd.</t>
  </si>
  <si>
    <t>Dublin</t>
  </si>
  <si>
    <t>1</t>
  </si>
  <si>
    <t>IE</t>
  </si>
  <si>
    <t>LKCMB</t>
  </si>
  <si>
    <t>Colombo Port</t>
  </si>
  <si>
    <t>No. 19 Chaithya Road</t>
  </si>
  <si>
    <t>PO Box 59</t>
  </si>
  <si>
    <t>Colombo</t>
  </si>
  <si>
    <t>LK</t>
  </si>
  <si>
    <t>OMMCT</t>
  </si>
  <si>
    <t>Muscat Port</t>
  </si>
  <si>
    <t>Post Box 133</t>
  </si>
  <si>
    <t>Muscat</t>
  </si>
  <si>
    <t>113</t>
  </si>
  <si>
    <t>OM</t>
  </si>
  <si>
    <t>OMSLL</t>
  </si>
  <si>
    <t>Salalah Port</t>
  </si>
  <si>
    <t>PO Box 105</t>
  </si>
  <si>
    <t>Salalah</t>
  </si>
  <si>
    <t>118</t>
  </si>
  <si>
    <t>OMSOH</t>
  </si>
  <si>
    <t>Sohar Port</t>
  </si>
  <si>
    <t>PO Box 366</t>
  </si>
  <si>
    <t>Sohar</t>
  </si>
  <si>
    <t>325</t>
  </si>
  <si>
    <t>VICHA</t>
  </si>
  <si>
    <t>Charlotte Amalie Port</t>
  </si>
  <si>
    <t>PO Box 301707</t>
  </si>
  <si>
    <t>Charlotte Amalie</t>
  </si>
  <si>
    <t>00803</t>
  </si>
  <si>
    <t>PRSJU</t>
  </si>
  <si>
    <t>San Juan Port</t>
  </si>
  <si>
    <t>Calle Lindbergh #64</t>
  </si>
  <si>
    <t>San Juan</t>
  </si>
  <si>
    <t>00907</t>
  </si>
  <si>
    <t>PR</t>
  </si>
  <si>
    <t>NOMSS</t>
  </si>
  <si>
    <t>Moss Port</t>
  </si>
  <si>
    <t>Strandgate 10</t>
  </si>
  <si>
    <t>Postboks 118</t>
  </si>
  <si>
    <t>Moss</t>
  </si>
  <si>
    <t>1501</t>
  </si>
  <si>
    <t>NO</t>
  </si>
  <si>
    <t>NOFRK</t>
  </si>
  <si>
    <t>Fredrikstad Port</t>
  </si>
  <si>
    <t>Oraveien 27</t>
  </si>
  <si>
    <t>Postboks 1205</t>
  </si>
  <si>
    <t>Fredrikstad</t>
  </si>
  <si>
    <t>1631</t>
  </si>
  <si>
    <t>ALDRZ</t>
  </si>
  <si>
    <t>Durres Port</t>
  </si>
  <si>
    <t>Kapitenerija e Portit</t>
  </si>
  <si>
    <t>L Nr 1 Rruga Tregtare</t>
  </si>
  <si>
    <t>Durres</t>
  </si>
  <si>
    <t>2001</t>
  </si>
  <si>
    <t>ZAZBA</t>
  </si>
  <si>
    <t>Coega Port</t>
  </si>
  <si>
    <t>PO Box 32696</t>
  </si>
  <si>
    <t>Coega</t>
  </si>
  <si>
    <t>2017</t>
  </si>
  <si>
    <t>PTLEI</t>
  </si>
  <si>
    <t>Leixoes Port</t>
  </si>
  <si>
    <t>Avenida da Liberdade</t>
  </si>
  <si>
    <t>4451-851 Leca da Palmeira</t>
  </si>
  <si>
    <t>Leixoes</t>
  </si>
  <si>
    <t>3004</t>
  </si>
  <si>
    <t>TNBIZ</t>
  </si>
  <si>
    <t>Bizerte Port</t>
  </si>
  <si>
    <t>Administrative building-2060</t>
  </si>
  <si>
    <t>Bizerte</t>
  </si>
  <si>
    <t>3029</t>
  </si>
  <si>
    <t>TNLGN</t>
  </si>
  <si>
    <t>La Goulette Nord Port</t>
  </si>
  <si>
    <t>La Goulette Nord</t>
  </si>
  <si>
    <t>NZTRG</t>
  </si>
  <si>
    <t>Tauranga Port</t>
  </si>
  <si>
    <t>Salisbury Ave.</t>
  </si>
  <si>
    <t>Post Bag 1</t>
  </si>
  <si>
    <t>Tauranga</t>
  </si>
  <si>
    <t>3030</t>
  </si>
  <si>
    <t>NZ</t>
  </si>
  <si>
    <t>NOLAR</t>
  </si>
  <si>
    <t>Larvik Port</t>
  </si>
  <si>
    <t>Havnegt. 5 Sentrum</t>
  </si>
  <si>
    <t>PO Box 246</t>
  </si>
  <si>
    <t>Larvik</t>
  </si>
  <si>
    <t>3251</t>
  </si>
  <si>
    <t>ZARCB</t>
  </si>
  <si>
    <t>Richards Bay Port</t>
  </si>
  <si>
    <t>PO Box 181</t>
  </si>
  <si>
    <t>Richards Bay</t>
  </si>
  <si>
    <t>3900</t>
  </si>
  <si>
    <t>NOBVK</t>
  </si>
  <si>
    <t>Brevik Port</t>
  </si>
  <si>
    <t>Postboks 20</t>
  </si>
  <si>
    <t>Brevik</t>
  </si>
  <si>
    <t>3991</t>
  </si>
  <si>
    <t>ZADUR</t>
  </si>
  <si>
    <t>Durban Port</t>
  </si>
  <si>
    <t>PO Box 1027</t>
  </si>
  <si>
    <t>Durban</t>
  </si>
  <si>
    <t>4000</t>
  </si>
  <si>
    <t>ESLEI</t>
  </si>
  <si>
    <t>Almeria Port</t>
  </si>
  <si>
    <t>Muelle Levante s-n</t>
  </si>
  <si>
    <t>Almeria</t>
  </si>
  <si>
    <t>04071</t>
  </si>
  <si>
    <t>BDCGP</t>
  </si>
  <si>
    <t>Chittagong Port</t>
  </si>
  <si>
    <t>Bandar Bhaban</t>
  </si>
  <si>
    <t>PO Box 2013</t>
  </si>
  <si>
    <t>Chittagong</t>
  </si>
  <si>
    <t>4100</t>
  </si>
  <si>
    <t>NZNPL</t>
  </si>
  <si>
    <t>Port Taranaki Port</t>
  </si>
  <si>
    <t>Breakwater Rd.</t>
  </si>
  <si>
    <t>PO Box 348</t>
  </si>
  <si>
    <t>Port Taranaki</t>
  </si>
  <si>
    <t>4340</t>
  </si>
  <si>
    <t>NOKRS</t>
  </si>
  <si>
    <t>Kristiansand Port</t>
  </si>
  <si>
    <t>Gravane 4</t>
  </si>
  <si>
    <t>PO Box 114</t>
  </si>
  <si>
    <t>Kristiansand</t>
  </si>
  <si>
    <t>4662</t>
  </si>
  <si>
    <t>ZAPLZ</t>
  </si>
  <si>
    <t>PO Box 162</t>
  </si>
  <si>
    <t>6000</t>
  </si>
  <si>
    <t>NZWLG</t>
  </si>
  <si>
    <t>Wellington Port</t>
  </si>
  <si>
    <t>CentrePort House</t>
  </si>
  <si>
    <t>Harbour Quays</t>
  </si>
  <si>
    <t>Wellington</t>
  </si>
  <si>
    <t>6011</t>
  </si>
  <si>
    <t>SIKOP</t>
  </si>
  <si>
    <t>Koper Port</t>
  </si>
  <si>
    <t>Vojkovo nabrezje 38</t>
  </si>
  <si>
    <t>Koper</t>
  </si>
  <si>
    <t>6501</t>
  </si>
  <si>
    <t>SI</t>
  </si>
  <si>
    <t>TRAYT</t>
  </si>
  <si>
    <t>Antalya Port</t>
  </si>
  <si>
    <t>Buyuk Liman</t>
  </si>
  <si>
    <t>Antalya</t>
  </si>
  <si>
    <t>07070</t>
  </si>
  <si>
    <t>PHDVO</t>
  </si>
  <si>
    <t>Davao Mindanao Port</t>
  </si>
  <si>
    <t>Sasa Wharf</t>
  </si>
  <si>
    <t>P.O. Box 502</t>
  </si>
  <si>
    <t>Davao Mindanao</t>
  </si>
  <si>
    <t>PH</t>
  </si>
  <si>
    <t>ESBCN</t>
  </si>
  <si>
    <t>Barcelona Port</t>
  </si>
  <si>
    <t>World Trade Center</t>
  </si>
  <si>
    <t>Barcelona wharf</t>
  </si>
  <si>
    <t>Barcelona</t>
  </si>
  <si>
    <t>08039</t>
  </si>
  <si>
    <t>ROCND</t>
  </si>
  <si>
    <t>Constanta Port</t>
  </si>
  <si>
    <t>Incinta Port</t>
  </si>
  <si>
    <t>Gara Maritima</t>
  </si>
  <si>
    <t>Constanta</t>
  </si>
  <si>
    <t>8700</t>
  </si>
  <si>
    <t>RO</t>
  </si>
  <si>
    <t>BGVAR</t>
  </si>
  <si>
    <t>Varna Port</t>
  </si>
  <si>
    <t>1 Slaveikov Square</t>
  </si>
  <si>
    <t>Varna</t>
  </si>
  <si>
    <t>9000</t>
  </si>
  <si>
    <t>BG</t>
  </si>
  <si>
    <t>ITCAG</t>
  </si>
  <si>
    <t>Cagliari Port</t>
  </si>
  <si>
    <t>Molo Sanita Porto di Cagliari</t>
  </si>
  <si>
    <t>Cagliari</t>
  </si>
  <si>
    <t>09123</t>
  </si>
  <si>
    <t>NZBLU</t>
  </si>
  <si>
    <t>Bluff Port</t>
  </si>
  <si>
    <t>Island Harbour</t>
  </si>
  <si>
    <t>PO Box 1</t>
  </si>
  <si>
    <t>Bluff</t>
  </si>
  <si>
    <t>9842</t>
  </si>
  <si>
    <t>THSGZ</t>
  </si>
  <si>
    <t>Songkhla Port</t>
  </si>
  <si>
    <t>1278 Yotha Road</t>
  </si>
  <si>
    <t>Taladnoi Samphanthawong</t>
  </si>
  <si>
    <t>Songkhla</t>
  </si>
  <si>
    <t>10100</t>
  </si>
  <si>
    <t>THLCH</t>
  </si>
  <si>
    <t>Laem Chabang Port</t>
  </si>
  <si>
    <t>444 Tarua Road</t>
  </si>
  <si>
    <t>Klongtoey</t>
  </si>
  <si>
    <t>Laem Chabang</t>
  </si>
  <si>
    <t>10110</t>
  </si>
  <si>
    <t>THBKK</t>
  </si>
  <si>
    <t>Bangkok Port</t>
  </si>
  <si>
    <t>120 Suksawad Rd. Mu 2</t>
  </si>
  <si>
    <t>Pak Khlong Bang Plakot Phra Samut Chedi</t>
  </si>
  <si>
    <t>Bangkok</t>
  </si>
  <si>
    <t>10290</t>
  </si>
  <si>
    <t>THBMT</t>
  </si>
  <si>
    <t>Bangkok Modern Terminals Port</t>
  </si>
  <si>
    <t>Bangkok Modern Terminals</t>
  </si>
  <si>
    <t>MYPEN</t>
  </si>
  <si>
    <t>Penang Port</t>
  </si>
  <si>
    <t>3A-6 Bangunan Sri Weld</t>
  </si>
  <si>
    <t>Pangkalan Weld</t>
  </si>
  <si>
    <t>Penang</t>
  </si>
  <si>
    <t>10300</t>
  </si>
  <si>
    <t>ESCAD</t>
  </si>
  <si>
    <t>Cadiz Port</t>
  </si>
  <si>
    <t>Pza. de Espana</t>
  </si>
  <si>
    <t>17</t>
  </si>
  <si>
    <t>Cadiz</t>
  </si>
  <si>
    <t>11006</t>
  </si>
  <si>
    <t>ESALG</t>
  </si>
  <si>
    <t>Algeciras Port</t>
  </si>
  <si>
    <t>Paseo de la Conferencia s-n</t>
  </si>
  <si>
    <t>Algeciras</t>
  </si>
  <si>
    <t>11207</t>
  </si>
  <si>
    <t>KWSAA</t>
  </si>
  <si>
    <t>Shuaiba Port</t>
  </si>
  <si>
    <t>PO Box 3874</t>
  </si>
  <si>
    <t>Shuaiba</t>
  </si>
  <si>
    <t>13039</t>
  </si>
  <si>
    <t>KW</t>
  </si>
  <si>
    <t>KWSWK</t>
  </si>
  <si>
    <t>Shuwaikh Port</t>
  </si>
  <si>
    <t>Shuwaikh</t>
  </si>
  <si>
    <t>TRGEM</t>
  </si>
  <si>
    <t>Gemlik Port</t>
  </si>
  <si>
    <t>Kocacukur Mevkii</t>
  </si>
  <si>
    <t>P.K. 101</t>
  </si>
  <si>
    <t>Gemlik</t>
  </si>
  <si>
    <t>16600</t>
  </si>
  <si>
    <t>FRLRH</t>
  </si>
  <si>
    <t>La Rochelle Port</t>
  </si>
  <si>
    <t>Chaussee de Ceinture Nord</t>
  </si>
  <si>
    <t>BP 2057</t>
  </si>
  <si>
    <t>La Rochelle</t>
  </si>
  <si>
    <t>17010</t>
  </si>
  <si>
    <t>TRCKZ</t>
  </si>
  <si>
    <t>Canakkale Port</t>
  </si>
  <si>
    <t>Liman Baskanligi</t>
  </si>
  <si>
    <t>Canakkale</t>
  </si>
  <si>
    <t>MVMLE</t>
  </si>
  <si>
    <t>Male Port</t>
  </si>
  <si>
    <t>Boduthakurufaanu Magu</t>
  </si>
  <si>
    <t>Maafannu</t>
  </si>
  <si>
    <t>Male</t>
  </si>
  <si>
    <t>20250</t>
  </si>
  <si>
    <t>MV</t>
  </si>
  <si>
    <t>DEHAM</t>
  </si>
  <si>
    <t>Hamburg Port</t>
  </si>
  <si>
    <t>Mattentwiete 2</t>
  </si>
  <si>
    <t>Hamburg</t>
  </si>
  <si>
    <t>20457</t>
  </si>
  <si>
    <t>HRSPU</t>
  </si>
  <si>
    <t>Split Port</t>
  </si>
  <si>
    <t>Gat Sv. Duje 1</t>
  </si>
  <si>
    <t>Split 21000</t>
  </si>
  <si>
    <t>Split</t>
  </si>
  <si>
    <t>21000</t>
  </si>
  <si>
    <t>HR</t>
  </si>
  <si>
    <t>SAJED</t>
  </si>
  <si>
    <t>Jeddah Port</t>
  </si>
  <si>
    <t>PO Box 9285</t>
  </si>
  <si>
    <t>Jeddah</t>
  </si>
  <si>
    <t>21188</t>
  </si>
  <si>
    <t>DEKEL</t>
  </si>
  <si>
    <t>Kiel Port</t>
  </si>
  <si>
    <t>Kommanditgesellschaft</t>
  </si>
  <si>
    <t>Bollhornkai 1</t>
  </si>
  <si>
    <t>Kiel</t>
  </si>
  <si>
    <t>24103</t>
  </si>
  <si>
    <t>DEBRB</t>
  </si>
  <si>
    <t>Brunsbuttel Port</t>
  </si>
  <si>
    <t>Elbehafen</t>
  </si>
  <si>
    <t>Brunsbuttel</t>
  </si>
  <si>
    <t>25541</t>
  </si>
  <si>
    <t>FIRAU</t>
  </si>
  <si>
    <t>Rauma Port</t>
  </si>
  <si>
    <t>Hakunintie 19</t>
  </si>
  <si>
    <t>Rauma</t>
  </si>
  <si>
    <t>26100</t>
  </si>
  <si>
    <t>FI</t>
  </si>
  <si>
    <t>DEWVN</t>
  </si>
  <si>
    <t>Wilhelmshaven Port</t>
  </si>
  <si>
    <t>Niederlassung Wilhelmshaven</t>
  </si>
  <si>
    <t>Neckarstrasse 10</t>
  </si>
  <si>
    <t>Wilhelmshaven</t>
  </si>
  <si>
    <t>26382</t>
  </si>
  <si>
    <t>EGALY</t>
  </si>
  <si>
    <t>Alexandria Port</t>
  </si>
  <si>
    <t>106 El Horria Avenu- Alex Fouad St.</t>
  </si>
  <si>
    <t>Alexandria 26514</t>
  </si>
  <si>
    <t>Alexandria</t>
  </si>
  <si>
    <t>26514</t>
  </si>
  <si>
    <t>EG</t>
  </si>
  <si>
    <t>ESAGP</t>
  </si>
  <si>
    <t>Malaga Port</t>
  </si>
  <si>
    <t>Muelle de Canovas s-n</t>
  </si>
  <si>
    <t>Malaga</t>
  </si>
  <si>
    <t>29001</t>
  </si>
  <si>
    <t>FRBES</t>
  </si>
  <si>
    <t>Brest Port</t>
  </si>
  <si>
    <t>Avenue de KIEL</t>
  </si>
  <si>
    <t>Brest</t>
  </si>
  <si>
    <t>29200</t>
  </si>
  <si>
    <t>ESCAR</t>
  </si>
  <si>
    <t>Plaza Heroes de Cavite</t>
  </si>
  <si>
    <t>30201</t>
  </si>
  <si>
    <t>SADMM</t>
  </si>
  <si>
    <t>Ad Dammam Port</t>
  </si>
  <si>
    <t>PO Box 28062</t>
  </si>
  <si>
    <t>Ad Dammam</t>
  </si>
  <si>
    <t>31188</t>
  </si>
  <si>
    <t>ESGIJ</t>
  </si>
  <si>
    <t>Gijon Port</t>
  </si>
  <si>
    <t>Claudio Alvargonzalez 32</t>
  </si>
  <si>
    <t>Gijon</t>
  </si>
  <si>
    <t>33201</t>
  </si>
  <si>
    <t>EGDAM</t>
  </si>
  <si>
    <t>Dumyat Port</t>
  </si>
  <si>
    <t>PO Box 13</t>
  </si>
  <si>
    <t>Dumyat</t>
  </si>
  <si>
    <t>34511</t>
  </si>
  <si>
    <t>TRAMR</t>
  </si>
  <si>
    <t>Ambarli Port</t>
  </si>
  <si>
    <t>Ambarli Tesisleri</t>
  </si>
  <si>
    <t>Angurya Ciftligi Mevkii Yakuplu - B Cekmece</t>
  </si>
  <si>
    <t>Ambarli</t>
  </si>
  <si>
    <t>34900</t>
  </si>
  <si>
    <t>ESLPA</t>
  </si>
  <si>
    <t>Las Palmas de Gran Canaria Port</t>
  </si>
  <si>
    <t>Tomas Quevedo Ramírez s-n Edif. A.P.L.P.</t>
  </si>
  <si>
    <t>Las Palmas de Gran Canaria</t>
  </si>
  <si>
    <t>35008</t>
  </si>
  <si>
    <t>ESMPG</t>
  </si>
  <si>
    <t>Marin Pontevedra Port</t>
  </si>
  <si>
    <t>Avenida de las Corbaceiras s-n</t>
  </si>
  <si>
    <t>Marin Pontevedra</t>
  </si>
  <si>
    <t>36002</t>
  </si>
  <si>
    <t>ESVGO</t>
  </si>
  <si>
    <t>Vigo Port</t>
  </si>
  <si>
    <t>Plaza de la Estrella n-1</t>
  </si>
  <si>
    <t>Vigo</t>
  </si>
  <si>
    <t>36201</t>
  </si>
  <si>
    <t>ESTAR</t>
  </si>
  <si>
    <t>Tarragona Port</t>
  </si>
  <si>
    <t>Passeig de la Escullera s-n</t>
  </si>
  <si>
    <t>Tarragona</t>
  </si>
  <si>
    <t>43004</t>
  </si>
  <si>
    <t>ESVLC</t>
  </si>
  <si>
    <t>Valencia Port</t>
  </si>
  <si>
    <t>Avda. del Muelle del Turia s-n</t>
  </si>
  <si>
    <t>Valencia</t>
  </si>
  <si>
    <t>46024</t>
  </si>
  <si>
    <t>ESBIO</t>
  </si>
  <si>
    <t>Bilbao Port</t>
  </si>
  <si>
    <t>Campo Volant?n</t>
  </si>
  <si>
    <t>37</t>
  </si>
  <si>
    <t>Bilbao</t>
  </si>
  <si>
    <t>48007</t>
  </si>
  <si>
    <t>HRRJK</t>
  </si>
  <si>
    <t>Rijeka Port</t>
  </si>
  <si>
    <t>LUKA Rijeka d.d.</t>
  </si>
  <si>
    <t>Riva 1</t>
  </si>
  <si>
    <t>Rijeka</t>
  </si>
  <si>
    <t>51000</t>
  </si>
  <si>
    <t>TRSSX</t>
  </si>
  <si>
    <t>Samsun Port</t>
  </si>
  <si>
    <t>TCDD Liman Isletmesi Mudurlugu</t>
  </si>
  <si>
    <t>Samsun</t>
  </si>
  <si>
    <t>55100</t>
  </si>
  <si>
    <t>IDSUB</t>
  </si>
  <si>
    <t>Surabaya Port</t>
  </si>
  <si>
    <t>Jl. Tanjung Mutiara 1</t>
  </si>
  <si>
    <t>Surabaya</t>
  </si>
  <si>
    <t>60177</t>
  </si>
  <si>
    <t>ILASH</t>
  </si>
  <si>
    <t>Ashdod Port</t>
  </si>
  <si>
    <t>Derech Petach Tikva 74</t>
  </si>
  <si>
    <t>Tel Aviv 61201 P.O.Box 20121</t>
  </si>
  <si>
    <t>Ashdod</t>
  </si>
  <si>
    <t>61201</t>
  </si>
  <si>
    <t>ILETH</t>
  </si>
  <si>
    <t>Elat Port</t>
  </si>
  <si>
    <t>Elat</t>
  </si>
  <si>
    <t>ILHFA</t>
  </si>
  <si>
    <t>Haifa Port</t>
  </si>
  <si>
    <t>Haifa</t>
  </si>
  <si>
    <t>UAODS</t>
  </si>
  <si>
    <t>Odessa Port</t>
  </si>
  <si>
    <t>1 Customs Sg.</t>
  </si>
  <si>
    <t>65026</t>
  </si>
  <si>
    <t>PKKHI</t>
  </si>
  <si>
    <t>Karachi Port</t>
  </si>
  <si>
    <t>Eduljee Dinshaw Rd.</t>
  </si>
  <si>
    <t>Karachi</t>
  </si>
  <si>
    <t>74000</t>
  </si>
  <si>
    <t>PK</t>
  </si>
  <si>
    <t>PKBQM</t>
  </si>
  <si>
    <t>Muhammad Bin Qasim Port</t>
  </si>
  <si>
    <t>Bin Qasim</t>
  </si>
  <si>
    <t>Muhammad Bin Qasim</t>
  </si>
  <si>
    <t>75020</t>
  </si>
  <si>
    <t>JOAQB</t>
  </si>
  <si>
    <t>Aqaba Port</t>
  </si>
  <si>
    <t>PO Box 115</t>
  </si>
  <si>
    <t>Aqaba</t>
  </si>
  <si>
    <t>77110</t>
  </si>
  <si>
    <t>JO</t>
  </si>
  <si>
    <t>JOAQJ</t>
  </si>
  <si>
    <t>Al Aqabah Port</t>
  </si>
  <si>
    <t>Al Aqabah</t>
  </si>
  <si>
    <t>MYLBU</t>
  </si>
  <si>
    <t>Labuan Sabah Port</t>
  </si>
  <si>
    <t>W-2 Liberty Port Storage Area</t>
  </si>
  <si>
    <t>P.O. Box 81858</t>
  </si>
  <si>
    <t>Labuan Sabah</t>
  </si>
  <si>
    <t>87028</t>
  </si>
  <si>
    <t>GUGUM</t>
  </si>
  <si>
    <t>Guam Port</t>
  </si>
  <si>
    <t>1026 Cabras Highway</t>
  </si>
  <si>
    <t>Suite 201</t>
  </si>
  <si>
    <t>Guam</t>
  </si>
  <si>
    <t>96915</t>
  </si>
  <si>
    <t>GU</t>
  </si>
  <si>
    <t>FMYAP</t>
  </si>
  <si>
    <t>Yap Port</t>
  </si>
  <si>
    <t>Sea Transportation Office</t>
  </si>
  <si>
    <t>PO Box 290</t>
  </si>
  <si>
    <t>Yap</t>
  </si>
  <si>
    <t>96943</t>
  </si>
  <si>
    <t>MPROP</t>
  </si>
  <si>
    <t>Rota Port</t>
  </si>
  <si>
    <t>P.O. Box 501055</t>
  </si>
  <si>
    <t>Rota</t>
  </si>
  <si>
    <t>96950</t>
  </si>
  <si>
    <t>MP</t>
  </si>
  <si>
    <t>MPSPN</t>
  </si>
  <si>
    <t>Saipan Port</t>
  </si>
  <si>
    <t>Saipan</t>
  </si>
  <si>
    <t>GFDDC</t>
  </si>
  <si>
    <t>Degrad des Cannes Port</t>
  </si>
  <si>
    <t>Degrad des Cannes</t>
  </si>
  <si>
    <t>97354</t>
  </si>
  <si>
    <t>GF</t>
  </si>
  <si>
    <t>PFPPT</t>
  </si>
  <si>
    <t>Papeete Port</t>
  </si>
  <si>
    <t>BP 9164 Motu Uta</t>
  </si>
  <si>
    <t>Papeete</t>
  </si>
  <si>
    <t>98715</t>
  </si>
  <si>
    <t>PF</t>
  </si>
  <si>
    <t>NCNOU</t>
  </si>
  <si>
    <t>Noumea Port</t>
  </si>
  <si>
    <t>BP 14 Avenue Cook</t>
  </si>
  <si>
    <t>Noumea</t>
  </si>
  <si>
    <t>98845</t>
  </si>
  <si>
    <t>SGSIN</t>
  </si>
  <si>
    <t>Singapore Port</t>
  </si>
  <si>
    <t>460 Alexandra Rd.</t>
  </si>
  <si>
    <t>#19-00 PSA Building</t>
  </si>
  <si>
    <t>Singapore</t>
  </si>
  <si>
    <t>119963</t>
  </si>
  <si>
    <t>SG</t>
  </si>
  <si>
    <t>RUULU</t>
  </si>
  <si>
    <t>Ust-Luga Port</t>
  </si>
  <si>
    <t>Ust-Luga</t>
  </si>
  <si>
    <t>190000</t>
  </si>
  <si>
    <t>RULED</t>
  </si>
  <si>
    <t>Saint Petersburg Port</t>
  </si>
  <si>
    <t>10 Gapsalskaya St.</t>
  </si>
  <si>
    <t>Saint Petersburg</t>
  </si>
  <si>
    <t>198035</t>
  </si>
  <si>
    <t>RUKGD</t>
  </si>
  <si>
    <t>Kaliningrad Port</t>
  </si>
  <si>
    <t>24 Portvaya St.</t>
  </si>
  <si>
    <t>Kaliningrad</t>
  </si>
  <si>
    <t>236003</t>
  </si>
  <si>
    <t>GEPTI</t>
  </si>
  <si>
    <t>Poti Port</t>
  </si>
  <si>
    <t>ul David Agmashenebeli 52</t>
  </si>
  <si>
    <t>Poti</t>
  </si>
  <si>
    <t>384691</t>
  </si>
  <si>
    <t>INIXE</t>
  </si>
  <si>
    <t>Mangalore Port</t>
  </si>
  <si>
    <t>Panambur</t>
  </si>
  <si>
    <t>Mangalore</t>
  </si>
  <si>
    <t>575010</t>
  </si>
  <si>
    <t>INCOK</t>
  </si>
  <si>
    <t>Cochin Port</t>
  </si>
  <si>
    <t>Willingdon Island</t>
  </si>
  <si>
    <t>Cochin 682009</t>
  </si>
  <si>
    <t>Cochin</t>
  </si>
  <si>
    <t>682009</t>
  </si>
  <si>
    <t>RUVVO</t>
  </si>
  <si>
    <t>Vladivostok Port</t>
  </si>
  <si>
    <t>9 Strelnikova St.</t>
  </si>
  <si>
    <t>Vladivostok</t>
  </si>
  <si>
    <t>690950</t>
  </si>
  <si>
    <t>VICZB</t>
  </si>
  <si>
    <t>Cruz Bay Port</t>
  </si>
  <si>
    <t>Cruz Bay</t>
  </si>
  <si>
    <t>00803-1707</t>
  </si>
  <si>
    <t>SESTO</t>
  </si>
  <si>
    <t>Stockholm Port</t>
  </si>
  <si>
    <t>Magasin 3 Frihamnen</t>
  </si>
  <si>
    <t>P.O. Box 27314</t>
  </si>
  <si>
    <t>Stockholm</t>
  </si>
  <si>
    <t>102 54</t>
  </si>
  <si>
    <t>SE</t>
  </si>
  <si>
    <t>JPTYO</t>
  </si>
  <si>
    <t>Tokyo Port</t>
  </si>
  <si>
    <t>8-1 Nishishinjuku</t>
  </si>
  <si>
    <t>2-chome Shinjuku-ku</t>
  </si>
  <si>
    <t>Tokyo</t>
  </si>
  <si>
    <t>163-8001</t>
  </si>
  <si>
    <t>GRPIR</t>
  </si>
  <si>
    <t>Piraeus Port</t>
  </si>
  <si>
    <t>10 Akti Miaouli</t>
  </si>
  <si>
    <t>Piraeus</t>
  </si>
  <si>
    <t>185 38</t>
  </si>
  <si>
    <t>HRPLE</t>
  </si>
  <si>
    <t>Ploce Port</t>
  </si>
  <si>
    <t>Trg Kralja Tomislava 21</t>
  </si>
  <si>
    <t>Ploce</t>
  </si>
  <si>
    <t>20 340</t>
  </si>
  <si>
    <t>JPYOK</t>
  </si>
  <si>
    <t>Yokohama Port</t>
  </si>
  <si>
    <t>2 Yamashita-cho Naka-ku</t>
  </si>
  <si>
    <t>Yokohama</t>
  </si>
  <si>
    <t>231-0023</t>
  </si>
  <si>
    <t>SEHEL</t>
  </si>
  <si>
    <t>Helsingborg Port</t>
  </si>
  <si>
    <t>Box 821</t>
  </si>
  <si>
    <t>Helsingborg</t>
  </si>
  <si>
    <t>251 08</t>
  </si>
  <si>
    <t>PTSET</t>
  </si>
  <si>
    <t>Setubal Port</t>
  </si>
  <si>
    <t>Praca da Republica</t>
  </si>
  <si>
    <t>Setubal</t>
  </si>
  <si>
    <t>2904-508</t>
  </si>
  <si>
    <t>SEAHU</t>
  </si>
  <si>
    <t>Ahus Port</t>
  </si>
  <si>
    <t>Krangatan 2</t>
  </si>
  <si>
    <t>Ahus</t>
  </si>
  <si>
    <t>296 32</t>
  </si>
  <si>
    <t>SEHAD</t>
  </si>
  <si>
    <t>Halmstad Port</t>
  </si>
  <si>
    <t>Halmstad</t>
  </si>
  <si>
    <t>301 02</t>
  </si>
  <si>
    <t>SEGOT</t>
  </si>
  <si>
    <t>Goteborg Port</t>
  </si>
  <si>
    <t>Port of Goteborg</t>
  </si>
  <si>
    <t>Goteborg</t>
  </si>
  <si>
    <t>403 38</t>
  </si>
  <si>
    <t>SEUDD</t>
  </si>
  <si>
    <t>Uddevalla Port</t>
  </si>
  <si>
    <t>Bastiongatan 5</t>
  </si>
  <si>
    <t>PO Box 543</t>
  </si>
  <si>
    <t>Uddevalla</t>
  </si>
  <si>
    <t>451 21</t>
  </si>
  <si>
    <t>JPNGO</t>
  </si>
  <si>
    <t>Nagoya Aichi Port</t>
  </si>
  <si>
    <t>8-21 Irifune 1-chome</t>
  </si>
  <si>
    <t>Minato-ku Aichi</t>
  </si>
  <si>
    <t>Nagoya Aichi</t>
  </si>
  <si>
    <t>455-8686</t>
  </si>
  <si>
    <t>SEWAL</t>
  </si>
  <si>
    <t>Wallhamn Port</t>
  </si>
  <si>
    <t>Wallhamn</t>
  </si>
  <si>
    <t>471 99</t>
  </si>
  <si>
    <t>INKRI</t>
  </si>
  <si>
    <t>Krishnapatnam Port</t>
  </si>
  <si>
    <t>1259 Laxmi Towers</t>
  </si>
  <si>
    <t>Road No.36 Jubilee Hills</t>
  </si>
  <si>
    <t>Krishnapatnam</t>
  </si>
  <si>
    <t>500 033</t>
  </si>
  <si>
    <t>GRSKG</t>
  </si>
  <si>
    <t>Thessaloniki Port</t>
  </si>
  <si>
    <t>P.O. Box 10467</t>
  </si>
  <si>
    <t>PO Box 10467</t>
  </si>
  <si>
    <t>Thessaloniki</t>
  </si>
  <si>
    <t>541 10</t>
  </si>
  <si>
    <t>KRKAN</t>
  </si>
  <si>
    <t>Gwangyang Port</t>
  </si>
  <si>
    <t>335-1 Sujeong-dong</t>
  </si>
  <si>
    <t>Gwangyang</t>
  </si>
  <si>
    <t>550-705</t>
  </si>
  <si>
    <t>KRKWA</t>
  </si>
  <si>
    <t>Kwangyang Port</t>
  </si>
  <si>
    <t>Kwangyang</t>
  </si>
  <si>
    <t>SENRK</t>
  </si>
  <si>
    <t>Norrkoping Port</t>
  </si>
  <si>
    <t>PO Box 6075</t>
  </si>
  <si>
    <t>Norrkoping</t>
  </si>
  <si>
    <t>600 06</t>
  </si>
  <si>
    <t>KRPUS</t>
  </si>
  <si>
    <t>Busan Port</t>
  </si>
  <si>
    <t>79-9 Jungan-Dong 4GA</t>
  </si>
  <si>
    <t>Jung-Gu</t>
  </si>
  <si>
    <t>Busan</t>
  </si>
  <si>
    <t>600-016</t>
  </si>
  <si>
    <t>INTUT</t>
  </si>
  <si>
    <t>Tuticorin Port</t>
  </si>
  <si>
    <t>Tuticorin</t>
  </si>
  <si>
    <t>628 004</t>
  </si>
  <si>
    <t>JPUKB</t>
  </si>
  <si>
    <t>Kobe Port</t>
  </si>
  <si>
    <t>Kobe C.I.T. Bldg 16F 1-14</t>
  </si>
  <si>
    <t>Hamabe-Dori 5-chome Chuo-ku</t>
  </si>
  <si>
    <t>Kobe</t>
  </si>
  <si>
    <t>651-0083</t>
  </si>
  <si>
    <t>INCCU</t>
  </si>
  <si>
    <t>Kolkata Port</t>
  </si>
  <si>
    <t>15 Strand Rd.</t>
  </si>
  <si>
    <t>Kolkata</t>
  </si>
  <si>
    <t>700 001</t>
  </si>
  <si>
    <t>PLSZZ</t>
  </si>
  <si>
    <t>Szczecin Port</t>
  </si>
  <si>
    <t>Bytomska 7 St.</t>
  </si>
  <si>
    <t>Szczecin</t>
  </si>
  <si>
    <t>70-603</t>
  </si>
  <si>
    <t>PL</t>
  </si>
  <si>
    <t>PTSIE</t>
  </si>
  <si>
    <t>Sines Port</t>
  </si>
  <si>
    <t>Apartado 16</t>
  </si>
  <si>
    <t>Sines</t>
  </si>
  <si>
    <t>7520-953</t>
  </si>
  <si>
    <t>JPMOJ</t>
  </si>
  <si>
    <t>Moji Port</t>
  </si>
  <si>
    <t>Port and Harbour Bureau 2-7 Nishi Kaigan</t>
  </si>
  <si>
    <t>1-chome Moji-ku Fukuoka</t>
  </si>
  <si>
    <t>Moji</t>
  </si>
  <si>
    <t>801-0841</t>
  </si>
  <si>
    <t>JPHBK</t>
  </si>
  <si>
    <t>Hibikishinko Port</t>
  </si>
  <si>
    <t>1-2-7 Nishi-Kaigan</t>
  </si>
  <si>
    <t>Moji-Ku</t>
  </si>
  <si>
    <t>Hibikishinko</t>
  </si>
  <si>
    <t>801-8555</t>
  </si>
  <si>
    <t>SEGVX</t>
  </si>
  <si>
    <t>Gavle Port</t>
  </si>
  <si>
    <t>Fredriksskans</t>
  </si>
  <si>
    <t>Gavle</t>
  </si>
  <si>
    <t>805 95</t>
  </si>
  <si>
    <t>PLGDN</t>
  </si>
  <si>
    <t>Gdansk Port</t>
  </si>
  <si>
    <t>18 Zamknieta St.</t>
  </si>
  <si>
    <t>Gdansk</t>
  </si>
  <si>
    <t>80-955</t>
  </si>
  <si>
    <t>PLGDY</t>
  </si>
  <si>
    <t>Gdynia Port</t>
  </si>
  <si>
    <t>Rotterdamska 9</t>
  </si>
  <si>
    <t>PO Box 225</t>
  </si>
  <si>
    <t>Gdynia</t>
  </si>
  <si>
    <t>81-337</t>
  </si>
  <si>
    <t>DKCPH</t>
  </si>
  <si>
    <t>Copenhagen Port</t>
  </si>
  <si>
    <t>Containervej 9</t>
  </si>
  <si>
    <t>P.O.Box 900</t>
  </si>
  <si>
    <t>Copenhagen</t>
  </si>
  <si>
    <t>DK-2100</t>
  </si>
  <si>
    <t>DKKAL</t>
  </si>
  <si>
    <t>Kalundborg Port</t>
  </si>
  <si>
    <t>Baltic Plads</t>
  </si>
  <si>
    <t>Postboks 54</t>
  </si>
  <si>
    <t>Kalundborg</t>
  </si>
  <si>
    <t>DK-4400</t>
  </si>
  <si>
    <t>DKEBJ</t>
  </si>
  <si>
    <t>Esbjerg Port</t>
  </si>
  <si>
    <t>Hulvejen 1</t>
  </si>
  <si>
    <t>Esbjerg</t>
  </si>
  <si>
    <t>DK-6700</t>
  </si>
  <si>
    <t>DKFRC</t>
  </si>
  <si>
    <t>Fredericia Port</t>
  </si>
  <si>
    <t>Vesthavnsvej 33</t>
  </si>
  <si>
    <t>Fredericia</t>
  </si>
  <si>
    <t>DK-7000</t>
  </si>
  <si>
    <t>FIHEL</t>
  </si>
  <si>
    <t>Helsinki Port</t>
  </si>
  <si>
    <t>Olympiaranta 3</t>
  </si>
  <si>
    <t>P.O. Box 800</t>
  </si>
  <si>
    <t>Helsinki</t>
  </si>
  <si>
    <t>FIN-00099</t>
  </si>
  <si>
    <t>FIKTK</t>
  </si>
  <si>
    <t>Kotka Port</t>
  </si>
  <si>
    <t>Laivurinkatu 7</t>
  </si>
  <si>
    <t>Kotka</t>
  </si>
  <si>
    <t>FIN-48100</t>
  </si>
  <si>
    <t>LTKLJ</t>
  </si>
  <si>
    <t>Klaipeda Port</t>
  </si>
  <si>
    <t>J. Janonio g. 24</t>
  </si>
  <si>
    <t>Klaipeda</t>
  </si>
  <si>
    <t>LT-92251</t>
  </si>
  <si>
    <t>LT</t>
  </si>
  <si>
    <t>NOOSL</t>
  </si>
  <si>
    <t>Oslo Port</t>
  </si>
  <si>
    <t>PO Box 230 Sentrum</t>
  </si>
  <si>
    <t>Oslo</t>
  </si>
  <si>
    <t>N-0103</t>
  </si>
  <si>
    <t>GBGRK</t>
  </si>
  <si>
    <t>Greenock Port</t>
  </si>
  <si>
    <t>Patrick Street</t>
  </si>
  <si>
    <t>Greenock</t>
  </si>
  <si>
    <t>PA16 8UP</t>
  </si>
  <si>
    <t>AIAXA</t>
  </si>
  <si>
    <t>BSFPO</t>
  </si>
  <si>
    <t>Freeport Grand Bahama Port</t>
  </si>
  <si>
    <t>Container Port Road</t>
  </si>
  <si>
    <t>Queens Highway</t>
  </si>
  <si>
    <t>Freeport Grand Bahama</t>
  </si>
  <si>
    <t>BZBZE</t>
  </si>
  <si>
    <t>Belize City Port</t>
  </si>
  <si>
    <t>Caesar Ridge Road</t>
  </si>
  <si>
    <t>Belize City</t>
  </si>
  <si>
    <t>CNJYN</t>
  </si>
  <si>
    <t>Jinyun Port</t>
  </si>
  <si>
    <t>Jinyun</t>
  </si>
  <si>
    <t>CNTXG</t>
  </si>
  <si>
    <t>Tianjin Xingang Port</t>
  </si>
  <si>
    <t>Tianjin Xingang</t>
  </si>
  <si>
    <t>CNYBU</t>
  </si>
  <si>
    <t>Yanbu Port</t>
  </si>
  <si>
    <t>Yanbu</t>
  </si>
  <si>
    <t>COBUN</t>
  </si>
  <si>
    <t>Buenaventura Port</t>
  </si>
  <si>
    <t>Avenida Portuaria</t>
  </si>
  <si>
    <t>Edificio de Administracon</t>
  </si>
  <si>
    <t>Buenaventura</t>
  </si>
  <si>
    <t>COPNM</t>
  </si>
  <si>
    <t>Puerto Limon Port</t>
  </si>
  <si>
    <t>Puerto Limon</t>
  </si>
  <si>
    <t>CRCAL</t>
  </si>
  <si>
    <t>Caldera Port</t>
  </si>
  <si>
    <t>Caldera</t>
  </si>
  <si>
    <t>CR</t>
  </si>
  <si>
    <t>CRLIO</t>
  </si>
  <si>
    <t>PO Box 1320-7300</t>
  </si>
  <si>
    <t>CRMOB</t>
  </si>
  <si>
    <t>Moin Port</t>
  </si>
  <si>
    <t>Moin</t>
  </si>
  <si>
    <t>CRPTC</t>
  </si>
  <si>
    <t>Puerto Caldera Port</t>
  </si>
  <si>
    <t>Puerto Caldera</t>
  </si>
  <si>
    <t>CUHAV</t>
  </si>
  <si>
    <t>La Habana Port</t>
  </si>
  <si>
    <t>La Habana</t>
  </si>
  <si>
    <t>CU</t>
  </si>
  <si>
    <t>CUSCU</t>
  </si>
  <si>
    <t>Santiago de Cuba Port</t>
  </si>
  <si>
    <t>Santiago de Cuba</t>
  </si>
  <si>
    <t>CVMIN</t>
  </si>
  <si>
    <t>Mindelo Port</t>
  </si>
  <si>
    <t>Mindelo</t>
  </si>
  <si>
    <t>CWCUR</t>
  </si>
  <si>
    <t>Curacao Port</t>
  </si>
  <si>
    <t>Werf de Wilde z-n</t>
  </si>
  <si>
    <t>P.O. Box 689</t>
  </si>
  <si>
    <t>Curacao</t>
  </si>
  <si>
    <t>CW</t>
  </si>
  <si>
    <t>CWWIL</t>
  </si>
  <si>
    <t>Willemstad Port</t>
  </si>
  <si>
    <t>Willemstad</t>
  </si>
  <si>
    <t>DEBRV</t>
  </si>
  <si>
    <t>Bremerhaven Port</t>
  </si>
  <si>
    <t>Hansestadt Bremisches</t>
  </si>
  <si>
    <t>Ueberseetor 2</t>
  </si>
  <si>
    <t>Bremerhaven</t>
  </si>
  <si>
    <t>DECKL</t>
  </si>
  <si>
    <t>Kiel Canal Port</t>
  </si>
  <si>
    <t>Kiel Canal</t>
  </si>
  <si>
    <t>DMRSU</t>
  </si>
  <si>
    <t>Roseau Port</t>
  </si>
  <si>
    <t>PO Box 243</t>
  </si>
  <si>
    <t>Roseau</t>
  </si>
  <si>
    <t>DM</t>
  </si>
  <si>
    <t>DOBCC</t>
  </si>
  <si>
    <t>Boca Chica Port</t>
  </si>
  <si>
    <t>Boca Chica</t>
  </si>
  <si>
    <t>DO</t>
  </si>
  <si>
    <t>DOCAU</t>
  </si>
  <si>
    <t>Caucedo Port</t>
  </si>
  <si>
    <t>Caucedo</t>
  </si>
  <si>
    <t>DOHAI</t>
  </si>
  <si>
    <t>Rio Haina Port</t>
  </si>
  <si>
    <t>Rio Haina</t>
  </si>
  <si>
    <t>DOPOP</t>
  </si>
  <si>
    <t>Puerto Plata Port</t>
  </si>
  <si>
    <t>Puerto Plata</t>
  </si>
  <si>
    <t>ECGYQ</t>
  </si>
  <si>
    <t>Guayaquil Port</t>
  </si>
  <si>
    <t>Guayaquil</t>
  </si>
  <si>
    <t>EC</t>
  </si>
  <si>
    <t>ECMEC</t>
  </si>
  <si>
    <t>Manta Port</t>
  </si>
  <si>
    <t>Avda. Malecon S-N</t>
  </si>
  <si>
    <t>Manta</t>
  </si>
  <si>
    <t>ECSLR</t>
  </si>
  <si>
    <t>EGAIS</t>
  </si>
  <si>
    <t>Ain Sukhna Port</t>
  </si>
  <si>
    <t>432 Al-Geish Ave.</t>
  </si>
  <si>
    <t>Ain Sukhna</t>
  </si>
  <si>
    <t>EGEDK</t>
  </si>
  <si>
    <t>El Dekheila Port</t>
  </si>
  <si>
    <t>106 El Horreya St.</t>
  </si>
  <si>
    <t>El Dekheila</t>
  </si>
  <si>
    <t>EGPSD</t>
  </si>
  <si>
    <t>Port Said Port</t>
  </si>
  <si>
    <t>Intersection of Mostafa Kamel and Azmy Street</t>
  </si>
  <si>
    <t>Port Said</t>
  </si>
  <si>
    <t>EGSOK</t>
  </si>
  <si>
    <t>Sokhna Port Port</t>
  </si>
  <si>
    <t>Ein El-Sokhna Port</t>
  </si>
  <si>
    <t>Sokhna Port</t>
  </si>
  <si>
    <t>EGSUZ</t>
  </si>
  <si>
    <t>As Suways Port</t>
  </si>
  <si>
    <t>Port Tawfik</t>
  </si>
  <si>
    <t>As Suways</t>
  </si>
  <si>
    <t>FJLTK</t>
  </si>
  <si>
    <t>Lautoka Port</t>
  </si>
  <si>
    <t>P.O.Box 132</t>
  </si>
  <si>
    <t>Lautoka</t>
  </si>
  <si>
    <t>FJ</t>
  </si>
  <si>
    <t>FJSUV</t>
  </si>
  <si>
    <t>Suva Port</t>
  </si>
  <si>
    <t>Kaunikula House Flagstaff</t>
  </si>
  <si>
    <t>G.P.O Box 780</t>
  </si>
  <si>
    <t>Suva</t>
  </si>
  <si>
    <t>FMKSA</t>
  </si>
  <si>
    <t>Kosrae Port</t>
  </si>
  <si>
    <t>Kosrae</t>
  </si>
  <si>
    <t>FMTKK</t>
  </si>
  <si>
    <t>Chuuk Port</t>
  </si>
  <si>
    <t>Chuuk</t>
  </si>
  <si>
    <t>FRFTB</t>
  </si>
  <si>
    <t>Fort-Batard Port</t>
  </si>
  <si>
    <t>Fort-Batard</t>
  </si>
  <si>
    <t>FRMTX</t>
  </si>
  <si>
    <t>Montoir-de-Bretagne Port</t>
  </si>
  <si>
    <t>Montoir-de-Bretagne</t>
  </si>
  <si>
    <t>FRPOV</t>
  </si>
  <si>
    <t>Port-Vendres Port</t>
  </si>
  <si>
    <t>Capitainerie du Port</t>
  </si>
  <si>
    <t>Quai Francois Joly</t>
  </si>
  <si>
    <t>Port-Vendres</t>
  </si>
  <si>
    <t>FRRDM</t>
  </si>
  <si>
    <t>La Couarde-sur-Mer Port</t>
  </si>
  <si>
    <t>La Couarde-sur-Mer</t>
  </si>
  <si>
    <t>GALBV</t>
  </si>
  <si>
    <t>Libreville Port</t>
  </si>
  <si>
    <t>Owendo</t>
  </si>
  <si>
    <t>Po Box 1051</t>
  </si>
  <si>
    <t>Libreville</t>
  </si>
  <si>
    <t>GAPOG</t>
  </si>
  <si>
    <t>Port Gentil Port</t>
  </si>
  <si>
    <t>Port Gentil</t>
  </si>
  <si>
    <t>GDSTG</t>
  </si>
  <si>
    <t>Saint Georges Port</t>
  </si>
  <si>
    <t>The Carenage</t>
  </si>
  <si>
    <t>PO Box 494</t>
  </si>
  <si>
    <t>Saint Georges</t>
  </si>
  <si>
    <t>GD</t>
  </si>
  <si>
    <t>GHTEM</t>
  </si>
  <si>
    <t>Tema Port</t>
  </si>
  <si>
    <t>PO Box 488</t>
  </si>
  <si>
    <t>Tema</t>
  </si>
  <si>
    <t>GH</t>
  </si>
  <si>
    <t>GHTKD</t>
  </si>
  <si>
    <t>Takoradi Port</t>
  </si>
  <si>
    <t>PO Box 708</t>
  </si>
  <si>
    <t>Takoradi</t>
  </si>
  <si>
    <t>GMBJL</t>
  </si>
  <si>
    <t>Banjul Port</t>
  </si>
  <si>
    <t>34 Liberation Ave</t>
  </si>
  <si>
    <t>PO Box 617</t>
  </si>
  <si>
    <t>Banjul</t>
  </si>
  <si>
    <t>GM</t>
  </si>
  <si>
    <t>GNCKY</t>
  </si>
  <si>
    <t>Conakry Port</t>
  </si>
  <si>
    <t>BP 805</t>
  </si>
  <si>
    <t>Conakry</t>
  </si>
  <si>
    <t>GN</t>
  </si>
  <si>
    <t>GPPTL</t>
  </si>
  <si>
    <t>Port-Louis Port</t>
  </si>
  <si>
    <t>Port-Louis</t>
  </si>
  <si>
    <t>GQBSG</t>
  </si>
  <si>
    <t>Bata Port</t>
  </si>
  <si>
    <t>Puerto de Bata</t>
  </si>
  <si>
    <t>Bata</t>
  </si>
  <si>
    <t>GQ</t>
  </si>
  <si>
    <t>GQSSG</t>
  </si>
  <si>
    <t>Malabo Port</t>
  </si>
  <si>
    <t>Port Captain</t>
  </si>
  <si>
    <t>Malabo</t>
  </si>
  <si>
    <t>GTPBR</t>
  </si>
  <si>
    <t>Puerto Barrios Port</t>
  </si>
  <si>
    <t>9a. Calle 1a. y 2a. Ave.</t>
  </si>
  <si>
    <t>Terminal Portuaria</t>
  </si>
  <si>
    <t>Puerto Barrios</t>
  </si>
  <si>
    <t>GTPRQ</t>
  </si>
  <si>
    <t>Puerto Quetzal Port</t>
  </si>
  <si>
    <t>Puerto Quetzal</t>
  </si>
  <si>
    <t>GWOXB</t>
  </si>
  <si>
    <t>Bissau Port</t>
  </si>
  <si>
    <t>CP 25 Capitania dos Portos</t>
  </si>
  <si>
    <t>Bissau</t>
  </si>
  <si>
    <t>GW</t>
  </si>
  <si>
    <t>GYGEO</t>
  </si>
  <si>
    <t>Georgetown Port</t>
  </si>
  <si>
    <t>5 - 9 Lombard St.</t>
  </si>
  <si>
    <t>Georgetown</t>
  </si>
  <si>
    <t>GY</t>
  </si>
  <si>
    <t>HKHI0</t>
  </si>
  <si>
    <t>Hong Kong HIT Port</t>
  </si>
  <si>
    <t>Hong Kong HIT</t>
  </si>
  <si>
    <t>HKHJ0</t>
  </si>
  <si>
    <t>Hong Kong Modern Terminal Port</t>
  </si>
  <si>
    <t>Container Port Road South</t>
  </si>
  <si>
    <t>Terminal 4</t>
  </si>
  <si>
    <t>Hong Kong Modern Terminal</t>
  </si>
  <si>
    <t>HTPAP</t>
  </si>
  <si>
    <t>Port-au-Prince Port</t>
  </si>
  <si>
    <t>Blvd La Saline</t>
  </si>
  <si>
    <t>PO Box 616</t>
  </si>
  <si>
    <t>Port-au-Prince</t>
  </si>
  <si>
    <t>HT</t>
  </si>
  <si>
    <t>IDBUR</t>
  </si>
  <si>
    <t>Batu Ampar Port</t>
  </si>
  <si>
    <t>Batu Ampar</t>
  </si>
  <si>
    <t>IDMAK</t>
  </si>
  <si>
    <t>Makassar Port</t>
  </si>
  <si>
    <t>Makassar</t>
  </si>
  <si>
    <t>IDMRK</t>
  </si>
  <si>
    <t>Merak Java Port</t>
  </si>
  <si>
    <t>Merak Java</t>
  </si>
  <si>
    <t>IDPNJ</t>
  </si>
  <si>
    <t>Panjang Port</t>
  </si>
  <si>
    <t>Panjang</t>
  </si>
  <si>
    <t>IDPNK</t>
  </si>
  <si>
    <t>Pontianak Kalimantan Port</t>
  </si>
  <si>
    <t>Pontianak</t>
  </si>
  <si>
    <t>Pontianak Kalimantan</t>
  </si>
  <si>
    <t>IEORK</t>
  </si>
  <si>
    <t>Cork Port</t>
  </si>
  <si>
    <t>Custom House Street</t>
  </si>
  <si>
    <t>Cork</t>
  </si>
  <si>
    <t>INHZA</t>
  </si>
  <si>
    <t>Hazira Port</t>
  </si>
  <si>
    <t>Hazira</t>
  </si>
  <si>
    <t>INNSA</t>
  </si>
  <si>
    <t>Nhava Sheva Port</t>
  </si>
  <si>
    <t>Nhava Sheva</t>
  </si>
  <si>
    <t>IQUQR</t>
  </si>
  <si>
    <t>Umm Qasr Port Port</t>
  </si>
  <si>
    <t>Umm Qasr Port</t>
  </si>
  <si>
    <t>IQ</t>
  </si>
  <si>
    <t>IRBND</t>
  </si>
  <si>
    <t>Bandar Abbas Port</t>
  </si>
  <si>
    <t>Bandar Abbas</t>
  </si>
  <si>
    <t>IR</t>
  </si>
  <si>
    <t>IRBUZ</t>
  </si>
  <si>
    <t>Bushehr Port</t>
  </si>
  <si>
    <t>PO Box 7513749797</t>
  </si>
  <si>
    <t>Bushehr</t>
  </si>
  <si>
    <t>JMKIN</t>
  </si>
  <si>
    <t>Kingston Port</t>
  </si>
  <si>
    <t>15-17 Duke Street</t>
  </si>
  <si>
    <t>Kingston</t>
  </si>
  <si>
    <t>JM</t>
  </si>
  <si>
    <t>JMMBJ</t>
  </si>
  <si>
    <t>Montego Bay Port</t>
  </si>
  <si>
    <t>Montego Bay</t>
  </si>
  <si>
    <t>JPAXT</t>
  </si>
  <si>
    <t>Akita Port</t>
  </si>
  <si>
    <t>7-1 Tsuchizaki-minato</t>
  </si>
  <si>
    <t>Nishi 1-chome</t>
  </si>
  <si>
    <t>Akita</t>
  </si>
  <si>
    <t>JPICW</t>
  </si>
  <si>
    <t>Ishikariwan Shinko Port</t>
  </si>
  <si>
    <t>Ishikariwan Shinko</t>
  </si>
  <si>
    <t>JPIYM</t>
  </si>
  <si>
    <t>Iyomishima Port</t>
  </si>
  <si>
    <t>Iyomishima</t>
  </si>
  <si>
    <t>JPKNM</t>
  </si>
  <si>
    <t>Kanmon Port</t>
  </si>
  <si>
    <t>Kanmon</t>
  </si>
  <si>
    <t>JPNAH</t>
  </si>
  <si>
    <t>Naha Okinawa Port</t>
  </si>
  <si>
    <t>Naha Okinawa</t>
  </si>
  <si>
    <t>JPNAN</t>
  </si>
  <si>
    <t>Nakanoseki Port</t>
  </si>
  <si>
    <t>Nakanoseki</t>
  </si>
  <si>
    <t>JPOTK</t>
  </si>
  <si>
    <t>Otake Port</t>
  </si>
  <si>
    <t>Otake</t>
  </si>
  <si>
    <t>JPSDJ</t>
  </si>
  <si>
    <t>Sendai Miyagi Port</t>
  </si>
  <si>
    <t>Sendai Miyagi</t>
  </si>
  <si>
    <t>JPSDS</t>
  </si>
  <si>
    <t>Sendaishinko Port</t>
  </si>
  <si>
    <t>Sendaishinko</t>
  </si>
  <si>
    <t>JPSEN</t>
  </si>
  <si>
    <t>Satsumasendai Kagoshima Port</t>
  </si>
  <si>
    <t>Satsumasendai Kagoshima</t>
  </si>
  <si>
    <t>JPTBT</t>
  </si>
  <si>
    <t>Tobata Port</t>
  </si>
  <si>
    <t>Tobata</t>
  </si>
  <si>
    <t>JPTKS</t>
  </si>
  <si>
    <t>Tokushima Port</t>
  </si>
  <si>
    <t>Tokushima</t>
  </si>
  <si>
    <t>JPTOS</t>
  </si>
  <si>
    <t>Toyamashinko Port</t>
  </si>
  <si>
    <t>Toyamashinko</t>
  </si>
  <si>
    <t>JPTRG</t>
  </si>
  <si>
    <t>Tsuruga Port</t>
  </si>
  <si>
    <t>Tsuruga</t>
  </si>
  <si>
    <t>JPZAE</t>
  </si>
  <si>
    <t>Minato-Ku Tokyo Port</t>
  </si>
  <si>
    <t>Minato-Ku Tokyo</t>
  </si>
  <si>
    <t>KEMBA</t>
  </si>
  <si>
    <t>Mombasa Port</t>
  </si>
  <si>
    <t>PO Box 95009</t>
  </si>
  <si>
    <t>Mombasa</t>
  </si>
  <si>
    <t>KE</t>
  </si>
  <si>
    <t>KHSIH</t>
  </si>
  <si>
    <t>Kampong Saom Port</t>
  </si>
  <si>
    <t>Vithei Phe</t>
  </si>
  <si>
    <t>Kampong Saom</t>
  </si>
  <si>
    <t>KMMUT</t>
  </si>
  <si>
    <t>Mutsamudu Anjouan Port</t>
  </si>
  <si>
    <t>Mutsamudu Anjouan</t>
  </si>
  <si>
    <t>KM</t>
  </si>
  <si>
    <t>KMYVA</t>
  </si>
  <si>
    <t>Moroni Port</t>
  </si>
  <si>
    <t>Moroni</t>
  </si>
  <si>
    <t>KNNEV</t>
  </si>
  <si>
    <t>Nevis Port</t>
  </si>
  <si>
    <t>Nevis</t>
  </si>
  <si>
    <t>KNSKB</t>
  </si>
  <si>
    <t>Saint Kitts Port</t>
  </si>
  <si>
    <t>Saint Kitts</t>
  </si>
  <si>
    <t>KRINC</t>
  </si>
  <si>
    <t>Incheon Port</t>
  </si>
  <si>
    <t>Seohaero 193 1-17 7 chil ga Hang-dong</t>
  </si>
  <si>
    <t>Jung-gu</t>
  </si>
  <si>
    <t>Incheon</t>
  </si>
  <si>
    <t>KRUSN</t>
  </si>
  <si>
    <t>Ulsan Port</t>
  </si>
  <si>
    <t>139-19 Maeamdong Namgu</t>
  </si>
  <si>
    <t>Ulsan</t>
  </si>
  <si>
    <t>KWKWI</t>
  </si>
  <si>
    <t>Kuwait Port</t>
  </si>
  <si>
    <t>Kuwait</t>
  </si>
  <si>
    <t>LBBEY</t>
  </si>
  <si>
    <t>Beirut Port</t>
  </si>
  <si>
    <t>Beirut - Quarantaine Region</t>
  </si>
  <si>
    <t>PO Box 1490</t>
  </si>
  <si>
    <t>Beirut</t>
  </si>
  <si>
    <t>LB</t>
  </si>
  <si>
    <t>LCCAS</t>
  </si>
  <si>
    <t>Castries Port</t>
  </si>
  <si>
    <t>P.O. Box 651</t>
  </si>
  <si>
    <t>Castries</t>
  </si>
  <si>
    <t>LC</t>
  </si>
  <si>
    <t>LCVIF</t>
  </si>
  <si>
    <t>Vieux Fort Port</t>
  </si>
  <si>
    <t>Vieux Fort</t>
  </si>
  <si>
    <t>LRMLW</t>
  </si>
  <si>
    <t>Monrovia Port</t>
  </si>
  <si>
    <t>C-O National Port Authority</t>
  </si>
  <si>
    <t>PO Box 14</t>
  </si>
  <si>
    <t>Monrovia</t>
  </si>
  <si>
    <t>LR</t>
  </si>
  <si>
    <t>LVBMT</t>
  </si>
  <si>
    <t>Baltmarine Terminal Port</t>
  </si>
  <si>
    <t>Baltmarine Terminal</t>
  </si>
  <si>
    <t>LYBEN</t>
  </si>
  <si>
    <t>Benghazi Port</t>
  </si>
  <si>
    <t>PO Box 18342</t>
  </si>
  <si>
    <t>Benghazi</t>
  </si>
  <si>
    <t>LY</t>
  </si>
  <si>
    <t>LYMRA</t>
  </si>
  <si>
    <t>Misurata Port</t>
  </si>
  <si>
    <t>Misurata</t>
  </si>
  <si>
    <t>MAAGA</t>
  </si>
  <si>
    <t>Agadir Port</t>
  </si>
  <si>
    <t>Agadir</t>
  </si>
  <si>
    <t>MACAS</t>
  </si>
  <si>
    <t>Casablanca Port</t>
  </si>
  <si>
    <t>Casablanca</t>
  </si>
  <si>
    <t>MAPTM</t>
  </si>
  <si>
    <t>Tanger Med Port</t>
  </si>
  <si>
    <t>Tanger Med</t>
  </si>
  <si>
    <t>MATNG</t>
  </si>
  <si>
    <t>Tangier Port</t>
  </si>
  <si>
    <t>Tangier</t>
  </si>
  <si>
    <t>MGDIE</t>
  </si>
  <si>
    <t>Antsiranana Port</t>
  </si>
  <si>
    <t>Antsiranana</t>
  </si>
  <si>
    <t>MG</t>
  </si>
  <si>
    <t>MGEHL</t>
  </si>
  <si>
    <t>Ehoala Port</t>
  </si>
  <si>
    <t>Ehoala</t>
  </si>
  <si>
    <t>MGMJN</t>
  </si>
  <si>
    <t>Majunga Port</t>
  </si>
  <si>
    <t>BP 36</t>
  </si>
  <si>
    <t>Maritime District of Majunga</t>
  </si>
  <si>
    <t>Majunga</t>
  </si>
  <si>
    <t>MGNOS</t>
  </si>
  <si>
    <t>Nosy-Be Port</t>
  </si>
  <si>
    <t>Nosy-Be</t>
  </si>
  <si>
    <t>MGTLE</t>
  </si>
  <si>
    <t>Toliara Port</t>
  </si>
  <si>
    <t>Toliara</t>
  </si>
  <si>
    <t>MGTMM</t>
  </si>
  <si>
    <t>Tamatave Port</t>
  </si>
  <si>
    <t>Tamatave</t>
  </si>
  <si>
    <t>MGTOA</t>
  </si>
  <si>
    <t>Toamasina Port</t>
  </si>
  <si>
    <t>Soc d Exploitation du Port</t>
  </si>
  <si>
    <t>Toamasina</t>
  </si>
  <si>
    <t>MGVOH</t>
  </si>
  <si>
    <t>Vohemar Port</t>
  </si>
  <si>
    <t>Vohemar</t>
  </si>
  <si>
    <t>MHKWA</t>
  </si>
  <si>
    <t>Kwajalein Port</t>
  </si>
  <si>
    <t>PO Box 194</t>
  </si>
  <si>
    <t>Kwajalein</t>
  </si>
  <si>
    <t>MH</t>
  </si>
  <si>
    <t>MHMAJ</t>
  </si>
  <si>
    <t>Majuro Port</t>
  </si>
  <si>
    <t>Majuro</t>
  </si>
  <si>
    <t>MMRGN</t>
  </si>
  <si>
    <t>Yangon Port</t>
  </si>
  <si>
    <t>Traffic Dept Agency Div 83-91</t>
  </si>
  <si>
    <t>Bo Aung Gyaw Street</t>
  </si>
  <si>
    <t>Yangon</t>
  </si>
  <si>
    <t>MM</t>
  </si>
  <si>
    <t>MQFDF</t>
  </si>
  <si>
    <t>Fort-de-France Port</t>
  </si>
  <si>
    <t>Fort-de-France</t>
  </si>
  <si>
    <t>MQ</t>
  </si>
  <si>
    <t>MRNDB</t>
  </si>
  <si>
    <t>Nouadhibou Port</t>
  </si>
  <si>
    <t>BP 236</t>
  </si>
  <si>
    <t>Nouadhibou</t>
  </si>
  <si>
    <t>MR</t>
  </si>
  <si>
    <t>MRNKC</t>
  </si>
  <si>
    <t>Nouakchott Port</t>
  </si>
  <si>
    <t>BP 5103</t>
  </si>
  <si>
    <t>Nouakchott</t>
  </si>
  <si>
    <t>MSPLY</t>
  </si>
  <si>
    <t>Plymouth Port</t>
  </si>
  <si>
    <t>PO Box 383</t>
  </si>
  <si>
    <t>Little Bay</t>
  </si>
  <si>
    <t>Plymouth</t>
  </si>
  <si>
    <t>MUPLU</t>
  </si>
  <si>
    <t>Port Louis Port</t>
  </si>
  <si>
    <t>H.Ramnarain Building</t>
  </si>
  <si>
    <t>Mer RougePort Louis</t>
  </si>
  <si>
    <t>Port Louis</t>
  </si>
  <si>
    <t>MU</t>
  </si>
  <si>
    <t>MYLPK</t>
  </si>
  <si>
    <t>Northport Port</t>
  </si>
  <si>
    <t>Northport</t>
  </si>
  <si>
    <t>MYTMP</t>
  </si>
  <si>
    <t>Tanjung Manis Port</t>
  </si>
  <si>
    <t>Tanjung Manis</t>
  </si>
  <si>
    <t>MYWSP</t>
  </si>
  <si>
    <t>Westport Port</t>
  </si>
  <si>
    <t>Westport</t>
  </si>
  <si>
    <t>MZBEW</t>
  </si>
  <si>
    <t>Beira Port</t>
  </si>
  <si>
    <t>Largo dos CFM</t>
  </si>
  <si>
    <t>C.P. No. 236</t>
  </si>
  <si>
    <t>Beira</t>
  </si>
  <si>
    <t>MZ</t>
  </si>
  <si>
    <t>MZMNC</t>
  </si>
  <si>
    <t>Nacala Port</t>
  </si>
  <si>
    <t>Praca dos trabalhadores</t>
  </si>
  <si>
    <t>C.P. No. 2159</t>
  </si>
  <si>
    <t>Nacala</t>
  </si>
  <si>
    <t>MZMPM</t>
  </si>
  <si>
    <t>Maputo Port</t>
  </si>
  <si>
    <t>PO Box 2841</t>
  </si>
  <si>
    <t>Maputo</t>
  </si>
  <si>
    <t>MZPOL</t>
  </si>
  <si>
    <t>Pemba Port</t>
  </si>
  <si>
    <t>Pemba</t>
  </si>
  <si>
    <t>NAWVB</t>
  </si>
  <si>
    <t>Walvis Bay Port</t>
  </si>
  <si>
    <t>No 17 13th Rd.</t>
  </si>
  <si>
    <t>PO Box 361</t>
  </si>
  <si>
    <t>Walvis Bay</t>
  </si>
  <si>
    <t>NGLOS</t>
  </si>
  <si>
    <t>Lagos Port</t>
  </si>
  <si>
    <t>28 Burma Rd.</t>
  </si>
  <si>
    <t>PO Box 265</t>
  </si>
  <si>
    <t>NGONN</t>
  </si>
  <si>
    <t>Onne Port</t>
  </si>
  <si>
    <t>Onne Port Complex</t>
  </si>
  <si>
    <t>Onne</t>
  </si>
  <si>
    <t>NGTIN</t>
  </si>
  <si>
    <t>Tincan Port</t>
  </si>
  <si>
    <t>Tincan</t>
  </si>
  <si>
    <t>NICIO</t>
  </si>
  <si>
    <t>Corinto Port</t>
  </si>
  <si>
    <t>De la Optica Nicaraguense 1-2 cuadra al lago</t>
  </si>
  <si>
    <t>1 cuadra abajo</t>
  </si>
  <si>
    <t>Corinto</t>
  </si>
  <si>
    <t>NI</t>
  </si>
  <si>
    <t>NIMGA</t>
  </si>
  <si>
    <t>Managua Port</t>
  </si>
  <si>
    <t>Managua</t>
  </si>
  <si>
    <t>NZAKL</t>
  </si>
  <si>
    <t>Auckland Port</t>
  </si>
  <si>
    <t>Ports of Auckland Building</t>
  </si>
  <si>
    <t>Sunderland Street</t>
  </si>
  <si>
    <t>Auckland</t>
  </si>
  <si>
    <t>NZLYT</t>
  </si>
  <si>
    <t>Lyttelton Port</t>
  </si>
  <si>
    <t>Private Bag 501</t>
  </si>
  <si>
    <t>Norwich Quay</t>
  </si>
  <si>
    <t>Lyttelton</t>
  </si>
  <si>
    <t>NZNPE</t>
  </si>
  <si>
    <t>Napier Port</t>
  </si>
  <si>
    <t>Breakwater Road</t>
  </si>
  <si>
    <t>PO Box 947</t>
  </si>
  <si>
    <t>Napier</t>
  </si>
  <si>
    <t>NZNSN</t>
  </si>
  <si>
    <t>Nelson Port</t>
  </si>
  <si>
    <t>PO Box 844</t>
  </si>
  <si>
    <t>Nelson</t>
  </si>
  <si>
    <t>NZPOE</t>
  </si>
  <si>
    <t>Port Chalmers Port</t>
  </si>
  <si>
    <t>Beach St.</t>
  </si>
  <si>
    <t>PO Box 8</t>
  </si>
  <si>
    <t>Port Chalmers</t>
  </si>
  <si>
    <t>NZTIU</t>
  </si>
  <si>
    <t>Timaru Port</t>
  </si>
  <si>
    <t>PO Box 544</t>
  </si>
  <si>
    <t>Timaru</t>
  </si>
  <si>
    <t>OMOPQ</t>
  </si>
  <si>
    <t>Port Qaboos Port</t>
  </si>
  <si>
    <t>Port Qaboos</t>
  </si>
  <si>
    <t>OMSUL</t>
  </si>
  <si>
    <t>Port Sultan Port</t>
  </si>
  <si>
    <t>Port Sultan</t>
  </si>
  <si>
    <t>PABLB</t>
  </si>
  <si>
    <t>Balboa Port</t>
  </si>
  <si>
    <t>Arnulfo Arias Madrid Ave.</t>
  </si>
  <si>
    <t>Building 1501 P.O. Box 0843-00574</t>
  </si>
  <si>
    <t>Balboa</t>
  </si>
  <si>
    <t>PACOL</t>
  </si>
  <si>
    <t>Puerto Colon Port</t>
  </si>
  <si>
    <t>Puerto Colon</t>
  </si>
  <si>
    <t>PACTB</t>
  </si>
  <si>
    <t>Cristobal Port</t>
  </si>
  <si>
    <t>Building 1010 Roosevelt Ave.</t>
  </si>
  <si>
    <t>PO Box 0301-03240</t>
  </si>
  <si>
    <t>Cristobal</t>
  </si>
  <si>
    <t>PAMIT</t>
  </si>
  <si>
    <t>Manzanillo International Terminal Port</t>
  </si>
  <si>
    <t>Colon Free Zone</t>
  </si>
  <si>
    <t>P.O.Box 0302-00239</t>
  </si>
  <si>
    <t>Manzanillo International Terminal</t>
  </si>
  <si>
    <t>PAONX</t>
  </si>
  <si>
    <t>Colon Port</t>
  </si>
  <si>
    <t>Coco Solo Norte</t>
  </si>
  <si>
    <t>PO Box 0301-04335</t>
  </si>
  <si>
    <t>PAPCN</t>
  </si>
  <si>
    <t>Panama Canal Port</t>
  </si>
  <si>
    <t>Panama Canal</t>
  </si>
  <si>
    <t>PAPSA</t>
  </si>
  <si>
    <t>Panama International Terminal Port</t>
  </si>
  <si>
    <t>Panama International Terminal</t>
  </si>
  <si>
    <t>PAPTY</t>
  </si>
  <si>
    <t>Panama City Port</t>
  </si>
  <si>
    <t>Panama City</t>
  </si>
  <si>
    <t>PEARI</t>
  </si>
  <si>
    <t>PECLL</t>
  </si>
  <si>
    <t>Callao Port</t>
  </si>
  <si>
    <t>Av. Contralmirante Raygada 110</t>
  </si>
  <si>
    <t>Callao</t>
  </si>
  <si>
    <t>PEILQ</t>
  </si>
  <si>
    <t>Ilo Port</t>
  </si>
  <si>
    <t>Ilo</t>
  </si>
  <si>
    <t>PEMRI</t>
  </si>
  <si>
    <t>Matarani Port</t>
  </si>
  <si>
    <t>Matarani</t>
  </si>
  <si>
    <t>PEPAI</t>
  </si>
  <si>
    <t>Paita Port</t>
  </si>
  <si>
    <t>Paita</t>
  </si>
  <si>
    <t>PGLAE</t>
  </si>
  <si>
    <t>Lae Port</t>
  </si>
  <si>
    <t>PO Box 671</t>
  </si>
  <si>
    <t>Lae</t>
  </si>
  <si>
    <t>PG</t>
  </si>
  <si>
    <t>PGPOM</t>
  </si>
  <si>
    <t>Port Moresby Port</t>
  </si>
  <si>
    <t>Port Moresby</t>
  </si>
  <si>
    <t>PHCEB</t>
  </si>
  <si>
    <t>Cebu Port</t>
  </si>
  <si>
    <t>Cebu</t>
  </si>
  <si>
    <t>PHCGY</t>
  </si>
  <si>
    <t>Cagayan de Oro Mindanao Port</t>
  </si>
  <si>
    <t>Port Area</t>
  </si>
  <si>
    <t>Macabalan</t>
  </si>
  <si>
    <t>Cagayan de Oro Mindanao</t>
  </si>
  <si>
    <t>PHGES</t>
  </si>
  <si>
    <t>General Santos Port</t>
  </si>
  <si>
    <t>PPA Administration Building</t>
  </si>
  <si>
    <t>Makar</t>
  </si>
  <si>
    <t>General Santos</t>
  </si>
  <si>
    <t>PHMNL</t>
  </si>
  <si>
    <t>Manila Port</t>
  </si>
  <si>
    <t>PNR Building</t>
  </si>
  <si>
    <t>South Harbor</t>
  </si>
  <si>
    <t>Manila</t>
  </si>
  <si>
    <t>PHMNN</t>
  </si>
  <si>
    <t>Manila North Harbour Port</t>
  </si>
  <si>
    <t>Manila North Harbour</t>
  </si>
  <si>
    <t>PHMNS</t>
  </si>
  <si>
    <t>Manila South Harbour Port</t>
  </si>
  <si>
    <t>Manila South Harbour</t>
  </si>
  <si>
    <t>PHSFS</t>
  </si>
  <si>
    <t>Subic Bay Port</t>
  </si>
  <si>
    <t>Subic Bay</t>
  </si>
  <si>
    <t>PKKIA</t>
  </si>
  <si>
    <t>Kiamari Port</t>
  </si>
  <si>
    <t>Kiamari</t>
  </si>
  <si>
    <t>PWROR</t>
  </si>
  <si>
    <t>Koror Port</t>
  </si>
  <si>
    <t>Koror</t>
  </si>
  <si>
    <t>PW</t>
  </si>
  <si>
    <t>QADOH</t>
  </si>
  <si>
    <t>Doha Port</t>
  </si>
  <si>
    <t>Department of Ports</t>
  </si>
  <si>
    <t>PO Box 81</t>
  </si>
  <si>
    <t>Doha</t>
  </si>
  <si>
    <t>QA</t>
  </si>
  <si>
    <t>QAMES</t>
  </si>
  <si>
    <t>Mesaieed Port</t>
  </si>
  <si>
    <t>PO Box 50070</t>
  </si>
  <si>
    <t>Mesaieed</t>
  </si>
  <si>
    <t>RELPT</t>
  </si>
  <si>
    <t>Le Port Port</t>
  </si>
  <si>
    <t>Le Port</t>
  </si>
  <si>
    <t>REPDG</t>
  </si>
  <si>
    <t>Port de Pointe des Galets Port</t>
  </si>
  <si>
    <t>Port de Pointe des Galets</t>
  </si>
  <si>
    <t>RUKDT</t>
  </si>
  <si>
    <t>Kronshtadt Port</t>
  </si>
  <si>
    <t>Kronshtadt</t>
  </si>
  <si>
    <t>SAJBI</t>
  </si>
  <si>
    <t>Al Jubayl Industrial City Port</t>
  </si>
  <si>
    <t>Al Jubayl Industrial City</t>
  </si>
  <si>
    <t>SAJUB</t>
  </si>
  <si>
    <t>Jubail Port</t>
  </si>
  <si>
    <t>PO Box 276</t>
  </si>
  <si>
    <t>Jubail</t>
  </si>
  <si>
    <t>SDPZU</t>
  </si>
  <si>
    <t>Port Sudan Port</t>
  </si>
  <si>
    <t>Port Sudan</t>
  </si>
  <si>
    <t>SLFNA</t>
  </si>
  <si>
    <t>Freetown Port</t>
  </si>
  <si>
    <t>Queen Elizabeth II Quay</t>
  </si>
  <si>
    <t>PMB 386 Cline Town</t>
  </si>
  <si>
    <t>Freetown</t>
  </si>
  <si>
    <t>SL</t>
  </si>
  <si>
    <t>SNDKR</t>
  </si>
  <si>
    <t>Dakar Port</t>
  </si>
  <si>
    <t>BP 3195</t>
  </si>
  <si>
    <t>21 Boulevard de la Liberation</t>
  </si>
  <si>
    <t>Dakar</t>
  </si>
  <si>
    <t>SRPBM</t>
  </si>
  <si>
    <t>Paramaribo Port</t>
  </si>
  <si>
    <t>Vant Hogerhuysstraat</t>
  </si>
  <si>
    <t>Paramaribo</t>
  </si>
  <si>
    <t>SR</t>
  </si>
  <si>
    <t>SVAQJ</t>
  </si>
  <si>
    <t>Acajutla Port</t>
  </si>
  <si>
    <t>Bulevar Colonia San Benito</t>
  </si>
  <si>
    <t>Sergio de Mello #508</t>
  </si>
  <si>
    <t>Acajutla</t>
  </si>
  <si>
    <t>SVSAL</t>
  </si>
  <si>
    <t>San Salvador Port</t>
  </si>
  <si>
    <t>San Salvador</t>
  </si>
  <si>
    <t>SXPHI</t>
  </si>
  <si>
    <t>Philipsburg Port</t>
  </si>
  <si>
    <t>Philipsburg</t>
  </si>
  <si>
    <t>SX</t>
  </si>
  <si>
    <t>SYLTK</t>
  </si>
  <si>
    <t>Latakia Port</t>
  </si>
  <si>
    <t>Baghdad st.</t>
  </si>
  <si>
    <t>PO Box 220</t>
  </si>
  <si>
    <t>Latakia</t>
  </si>
  <si>
    <t>SY</t>
  </si>
  <si>
    <t>SYTTS</t>
  </si>
  <si>
    <t>Tartus Port</t>
  </si>
  <si>
    <t>BP 86</t>
  </si>
  <si>
    <t>Tartus</t>
  </si>
  <si>
    <t>TCGDT</t>
  </si>
  <si>
    <t>Grand Turk Island Port</t>
  </si>
  <si>
    <t>Butterfield Square</t>
  </si>
  <si>
    <t>Providenciales</t>
  </si>
  <si>
    <t>Grand Turk Island</t>
  </si>
  <si>
    <t>TC</t>
  </si>
  <si>
    <t>TCPLS</t>
  </si>
  <si>
    <t>Providenciales Port</t>
  </si>
  <si>
    <t>TCXSC</t>
  </si>
  <si>
    <t>South Caicos Port</t>
  </si>
  <si>
    <t>South Caicos</t>
  </si>
  <si>
    <t>TGLFW</t>
  </si>
  <si>
    <t>Lome Port</t>
  </si>
  <si>
    <t>PO Box 1225</t>
  </si>
  <si>
    <t>Lome</t>
  </si>
  <si>
    <t>TG</t>
  </si>
  <si>
    <t>TNTUN</t>
  </si>
  <si>
    <t>Tunis Port</t>
  </si>
  <si>
    <t>Tunis</t>
  </si>
  <si>
    <t>TOTBU</t>
  </si>
  <si>
    <t>Nukualofa Port</t>
  </si>
  <si>
    <t>Queen Halaevalu Wharf</t>
  </si>
  <si>
    <t>Neiafu</t>
  </si>
  <si>
    <t>Nukualofa</t>
  </si>
  <si>
    <t>TO</t>
  </si>
  <si>
    <t>TRALI</t>
  </si>
  <si>
    <t>Aliaga Port</t>
  </si>
  <si>
    <t>Kultur Mahallesi</t>
  </si>
  <si>
    <t>Fevzipasa Cad No 10</t>
  </si>
  <si>
    <t>Aliaga</t>
  </si>
  <si>
    <t>TRBS0</t>
  </si>
  <si>
    <t>Bosphorus Strait Port</t>
  </si>
  <si>
    <t>Bosphorus Strait</t>
  </si>
  <si>
    <t>TREYP</t>
  </si>
  <si>
    <t>Evyap Port Port</t>
  </si>
  <si>
    <t>Meclisi Mebusan Cad No 52</t>
  </si>
  <si>
    <t>Salipazari</t>
  </si>
  <si>
    <t>Evyap Port</t>
  </si>
  <si>
    <t>TRHAY</t>
  </si>
  <si>
    <t>Haydarpasa Port</t>
  </si>
  <si>
    <t>Haydarpasa</t>
  </si>
  <si>
    <t>TRISK</t>
  </si>
  <si>
    <t>Iskenderun Port</t>
  </si>
  <si>
    <t>Iskenderun</t>
  </si>
  <si>
    <t>TRIST</t>
  </si>
  <si>
    <t>Istanbul Port</t>
  </si>
  <si>
    <t>Istanbul</t>
  </si>
  <si>
    <t>TRIZM</t>
  </si>
  <si>
    <t>Izmir Port</t>
  </si>
  <si>
    <t>Izmir</t>
  </si>
  <si>
    <t>TRMER</t>
  </si>
  <si>
    <t>Mersin Port</t>
  </si>
  <si>
    <t>Mersin</t>
  </si>
  <si>
    <t>TRTZX</t>
  </si>
  <si>
    <t>Trabzon Port</t>
  </si>
  <si>
    <t>Trabzon Liman Isletmesi Mudurlugu</t>
  </si>
  <si>
    <t>Trabzon</t>
  </si>
  <si>
    <t>TTPOS</t>
  </si>
  <si>
    <t>Port-of-Spain Port</t>
  </si>
  <si>
    <t>Administrative Building</t>
  </si>
  <si>
    <t>1 Dock Road</t>
  </si>
  <si>
    <t>Port-of-Spain</t>
  </si>
  <si>
    <t>TT</t>
  </si>
  <si>
    <t>TTPTS</t>
  </si>
  <si>
    <t>Point Lisas Port</t>
  </si>
  <si>
    <t>Point Lisas Industrial Estate</t>
  </si>
  <si>
    <t>Orinoco Dr.</t>
  </si>
  <si>
    <t>Point Lisas</t>
  </si>
  <si>
    <t>TWKEL</t>
  </si>
  <si>
    <t>Keelung Port</t>
  </si>
  <si>
    <t>No.1 Chung-Cheng RD.</t>
  </si>
  <si>
    <t>Keelung</t>
  </si>
  <si>
    <t>TW</t>
  </si>
  <si>
    <t>TWKHH</t>
  </si>
  <si>
    <t>Kaohsiung Port</t>
  </si>
  <si>
    <t>No. 62 Linhai 2nd Road. Gushan District</t>
  </si>
  <si>
    <t>Kaohsiung</t>
  </si>
  <si>
    <t>TWMLI</t>
  </si>
  <si>
    <t>Mai-liao Port</t>
  </si>
  <si>
    <t>Mai-liao</t>
  </si>
  <si>
    <t>TWTPE</t>
  </si>
  <si>
    <t>Taipei Port</t>
  </si>
  <si>
    <t>No.123 Shan Gang Rd.</t>
  </si>
  <si>
    <t>Bali Township</t>
  </si>
  <si>
    <t>Taipei</t>
  </si>
  <si>
    <t>TWTXG</t>
  </si>
  <si>
    <t>Taichung Port</t>
  </si>
  <si>
    <t>No.2 Chung-Chi Rd.</t>
  </si>
  <si>
    <t>Sec. 3</t>
  </si>
  <si>
    <t>Taichung</t>
  </si>
  <si>
    <t>TZDAR</t>
  </si>
  <si>
    <t>Dar es Salaam Port</t>
  </si>
  <si>
    <t>Main Quay Number 1</t>
  </si>
  <si>
    <t>P.O. Box 1130</t>
  </si>
  <si>
    <t>Dar es Salaam</t>
  </si>
  <si>
    <t>TZ</t>
  </si>
  <si>
    <t>TZTGT</t>
  </si>
  <si>
    <t>Tanga Port</t>
  </si>
  <si>
    <t>PO Box 443</t>
  </si>
  <si>
    <t>Tanga</t>
  </si>
  <si>
    <t>TZZNZ</t>
  </si>
  <si>
    <t>Zanzibar Port</t>
  </si>
  <si>
    <t>PO Box 263</t>
  </si>
  <si>
    <t>Zanzibar</t>
  </si>
  <si>
    <t>UYMVD</t>
  </si>
  <si>
    <t>Montevideo Port</t>
  </si>
  <si>
    <t>NA½ 160 Rambla 25 de Agosto de 1825</t>
  </si>
  <si>
    <t>Main Building</t>
  </si>
  <si>
    <t>Montevideo</t>
  </si>
  <si>
    <t>UY</t>
  </si>
  <si>
    <t>VCSVD</t>
  </si>
  <si>
    <t>Saint Vincent Port</t>
  </si>
  <si>
    <t>Saint Vincent</t>
  </si>
  <si>
    <t>VEETV</t>
  </si>
  <si>
    <t>El Tablazo Port</t>
  </si>
  <si>
    <t>El Tablazo</t>
  </si>
  <si>
    <t>VEGUA</t>
  </si>
  <si>
    <t>Guaranao Port</t>
  </si>
  <si>
    <t>Guaranao</t>
  </si>
  <si>
    <t>VEGUB</t>
  </si>
  <si>
    <t>Guaranao Bay Port</t>
  </si>
  <si>
    <t>Guaranao Bay</t>
  </si>
  <si>
    <t>VEIDM</t>
  </si>
  <si>
    <t>Isla de Margarita Port</t>
  </si>
  <si>
    <t>Isla de Margarita</t>
  </si>
  <si>
    <t>VGTOV</t>
  </si>
  <si>
    <t>Tortola Port</t>
  </si>
  <si>
    <t>VGVIJ</t>
  </si>
  <si>
    <t>Virgin Gorda Port</t>
  </si>
  <si>
    <t>Virgin Gorda</t>
  </si>
  <si>
    <t>VISTT</t>
  </si>
  <si>
    <t>Saint Thomas Port</t>
  </si>
  <si>
    <t>Saint Thomas</t>
  </si>
  <si>
    <t>VISTX</t>
  </si>
  <si>
    <t>Saint Croix Port</t>
  </si>
  <si>
    <t>Saint Croix</t>
  </si>
  <si>
    <t>VNCLI</t>
  </si>
  <si>
    <t>Cat Lai Port</t>
  </si>
  <si>
    <t>Cat Lai</t>
  </si>
  <si>
    <t>VN</t>
  </si>
  <si>
    <t>VNCMT</t>
  </si>
  <si>
    <t>Cai Mep International Terminal Port</t>
  </si>
  <si>
    <t>No. 2 Ngo Duc Ke Street District 1</t>
  </si>
  <si>
    <t>Melinh Point Tower Unit 805 8th Floor</t>
  </si>
  <si>
    <t>Cai Mep International Terminal</t>
  </si>
  <si>
    <t>VNDAD</t>
  </si>
  <si>
    <t>Da Nang Port</t>
  </si>
  <si>
    <t>26 Bach Dang St.</t>
  </si>
  <si>
    <t>Da Nang</t>
  </si>
  <si>
    <t>VNHAP</t>
  </si>
  <si>
    <t>Hai Phong Port</t>
  </si>
  <si>
    <t>8A Tran Phu st.</t>
  </si>
  <si>
    <t>Hai Phong</t>
  </si>
  <si>
    <t>VNHPH</t>
  </si>
  <si>
    <t>Haiphong Port</t>
  </si>
  <si>
    <t>Haiphong</t>
  </si>
  <si>
    <t>VNPHG</t>
  </si>
  <si>
    <t>Phuoc Long Port</t>
  </si>
  <si>
    <t>Phuoc Long</t>
  </si>
  <si>
    <t>VNSGN</t>
  </si>
  <si>
    <t>Ho Chi Minh City Port</t>
  </si>
  <si>
    <t>End of Dien Bien Phu st. ward 22</t>
  </si>
  <si>
    <t>Binh Thanh district</t>
  </si>
  <si>
    <t>Ho Chi Minh City</t>
  </si>
  <si>
    <t>VNTCG</t>
  </si>
  <si>
    <t>Tan Cang Port</t>
  </si>
  <si>
    <t>Tan Cang</t>
  </si>
  <si>
    <t>VNUIH</t>
  </si>
  <si>
    <t>Qui Nhon Port</t>
  </si>
  <si>
    <t>Qui Nhon</t>
  </si>
  <si>
    <t>VNVIC</t>
  </si>
  <si>
    <t>Ho Chi Minh VICT Port</t>
  </si>
  <si>
    <t>Ho Chi Minh VICT</t>
  </si>
  <si>
    <t>VNVUT</t>
  </si>
  <si>
    <t>Vung Tau Port</t>
  </si>
  <si>
    <t>Vung Tau</t>
  </si>
  <si>
    <t>VUSON</t>
  </si>
  <si>
    <t>Espiritu Santo Port</t>
  </si>
  <si>
    <t>Ports and Marine Department</t>
  </si>
  <si>
    <t>PO Box 148</t>
  </si>
  <si>
    <t>Espiritu Santo</t>
  </si>
  <si>
    <t>VU</t>
  </si>
  <si>
    <t>VUVLI</t>
  </si>
  <si>
    <t>Port Vila Port</t>
  </si>
  <si>
    <t>Harbour Master</t>
  </si>
  <si>
    <t>PO Box 46</t>
  </si>
  <si>
    <t>Port Vila</t>
  </si>
  <si>
    <t>YEADE</t>
  </si>
  <si>
    <t>Aden Port</t>
  </si>
  <si>
    <t>PO Box 1316</t>
  </si>
  <si>
    <t>Tawahi</t>
  </si>
  <si>
    <t>Aden</t>
  </si>
  <si>
    <t>YE</t>
  </si>
  <si>
    <t>YEHOD</t>
  </si>
  <si>
    <t>Hodeidah Port</t>
  </si>
  <si>
    <t>PO Box 3183</t>
  </si>
  <si>
    <t>Hodeidah</t>
  </si>
  <si>
    <t>YTLON</t>
  </si>
  <si>
    <t>Longoni Port</t>
  </si>
  <si>
    <t>Longoni</t>
  </si>
  <si>
    <t>ZANG0</t>
  </si>
  <si>
    <t>Port of Ngqura Port</t>
  </si>
  <si>
    <t>Port of Ngqura</t>
  </si>
  <si>
    <t>ZANOL</t>
  </si>
  <si>
    <t>Port Nolloth Port</t>
  </si>
  <si>
    <t>Port Nolloth</t>
  </si>
  <si>
    <t>CLO</t>
  </si>
  <si>
    <t>Alfonso B. Aragon Airport</t>
  </si>
  <si>
    <t>Cali</t>
  </si>
  <si>
    <t>Valle del Cauca</t>
  </si>
  <si>
    <t>YTF</t>
  </si>
  <si>
    <t>Alma Airport</t>
  </si>
  <si>
    <t>Alma</t>
  </si>
  <si>
    <t>Canada</t>
  </si>
  <si>
    <t>RHP</t>
  </si>
  <si>
    <t>Ramechhap Airport</t>
  </si>
  <si>
    <t>Ramechhap</t>
  </si>
  <si>
    <t>Nepal</t>
  </si>
  <si>
    <t>NP</t>
  </si>
  <si>
    <t>BJU</t>
  </si>
  <si>
    <t>Bajura Airport</t>
  </si>
  <si>
    <t>Bajura</t>
  </si>
  <si>
    <t>AWT</t>
  </si>
  <si>
    <t>Awantipur</t>
  </si>
  <si>
    <t>India</t>
  </si>
  <si>
    <t>ESL</t>
  </si>
  <si>
    <t>Elista Airport</t>
  </si>
  <si>
    <t>Elista</t>
  </si>
  <si>
    <t>Russian Federation</t>
  </si>
  <si>
    <t>VKT</t>
  </si>
  <si>
    <t>Vorkuta Airport</t>
  </si>
  <si>
    <t>Vorkuta</t>
  </si>
  <si>
    <t>RTM</t>
  </si>
  <si>
    <t>Rotterdam The Hague Airport</t>
  </si>
  <si>
    <t>Zuid-Holland</t>
  </si>
  <si>
    <t>DDU</t>
  </si>
  <si>
    <t>Dadu Airport</t>
  </si>
  <si>
    <t>Dadu</t>
  </si>
  <si>
    <t>Pakistan</t>
  </si>
  <si>
    <t>IXG</t>
  </si>
  <si>
    <t>Sambre Airport</t>
  </si>
  <si>
    <t>Belgaum</t>
  </si>
  <si>
    <t>Karnataka</t>
  </si>
  <si>
    <t>ITA</t>
  </si>
  <si>
    <t>Itacoatiara Airport</t>
  </si>
  <si>
    <t>Itacoatiara</t>
  </si>
  <si>
    <t>Brazil</t>
  </si>
  <si>
    <t>AOK</t>
  </si>
  <si>
    <t>Karpathos Airport</t>
  </si>
  <si>
    <t>Karpathos</t>
  </si>
  <si>
    <t>Greece</t>
  </si>
  <si>
    <t>HTY</t>
  </si>
  <si>
    <t>Hatay Airport</t>
  </si>
  <si>
    <t>Antakya</t>
  </si>
  <si>
    <t>Turkey</t>
  </si>
  <si>
    <t>IZA</t>
  </si>
  <si>
    <t>Zona da Mata Regional Airport</t>
  </si>
  <si>
    <t>Juiz de Fora</t>
  </si>
  <si>
    <t>BUD</t>
  </si>
  <si>
    <t>Liszt Ferenc International Airport</t>
  </si>
  <si>
    <t>Budapest</t>
  </si>
  <si>
    <t>HU</t>
  </si>
  <si>
    <t>BQG</t>
  </si>
  <si>
    <t>Bogorodskoye Airport</t>
  </si>
  <si>
    <t>Bogorodskoye</t>
  </si>
  <si>
    <t>KGT</t>
  </si>
  <si>
    <t>Kangding Airport</t>
  </si>
  <si>
    <t>Kangding</t>
  </si>
  <si>
    <t>Sichuan</t>
  </si>
  <si>
    <t>KJI</t>
  </si>
  <si>
    <t>Kanasi Airport</t>
  </si>
  <si>
    <t>Buerjin</t>
  </si>
  <si>
    <t>China</t>
  </si>
  <si>
    <t>VDH</t>
  </si>
  <si>
    <t>Dong Hoi Airport</t>
  </si>
  <si>
    <t>Dong Hoi</t>
  </si>
  <si>
    <t>Viet Nam</t>
  </si>
  <si>
    <t>DUR</t>
  </si>
  <si>
    <t>King Shaka International Airport</t>
  </si>
  <si>
    <t>KwaZulu-Natal</t>
  </si>
  <si>
    <t>DMM</t>
  </si>
  <si>
    <t>King Fahad International Airport</t>
  </si>
  <si>
    <t>Dammam</t>
  </si>
  <si>
    <t>Ash Sharqiyah</t>
  </si>
  <si>
    <t>NOU</t>
  </si>
  <si>
    <t>Tontouta Airport</t>
  </si>
  <si>
    <t>New Caledonia</t>
  </si>
  <si>
    <t>AGX</t>
  </si>
  <si>
    <t>Agatti Island Airport</t>
  </si>
  <si>
    <t>Agatti Island</t>
  </si>
  <si>
    <t>CBI</t>
  </si>
  <si>
    <t>Cape Barren Island Airport</t>
  </si>
  <si>
    <t>Cape Barren Island</t>
  </si>
  <si>
    <t>Australia</t>
  </si>
  <si>
    <t>HIJ</t>
  </si>
  <si>
    <t>Hiroshima International Airport</t>
  </si>
  <si>
    <t>64-31 Hongocho Zennyuji  Mihara</t>
  </si>
  <si>
    <t>KMS</t>
  </si>
  <si>
    <t>Kumasi Airport</t>
  </si>
  <si>
    <t>Kumasi</t>
  </si>
  <si>
    <t>Ashanti</t>
  </si>
  <si>
    <t>PSR</t>
  </si>
  <si>
    <t>Abruzzo Airport</t>
  </si>
  <si>
    <t>Pescara</t>
  </si>
  <si>
    <t>Abruzzi</t>
  </si>
  <si>
    <t>ODO</t>
  </si>
  <si>
    <t>Bodaybo Airport</t>
  </si>
  <si>
    <t>Bodaybo</t>
  </si>
  <si>
    <t>HUW</t>
  </si>
  <si>
    <t>Humaita</t>
  </si>
  <si>
    <t>AEB</t>
  </si>
  <si>
    <t>Baise Airport</t>
  </si>
  <si>
    <t>Baise</t>
  </si>
  <si>
    <t>DQA</t>
  </si>
  <si>
    <t>Daqing Shi Airport</t>
  </si>
  <si>
    <t>G10 Suiman Expy</t>
  </si>
  <si>
    <t>Daqing</t>
  </si>
  <si>
    <t>Heilongjiang</t>
  </si>
  <si>
    <t>NKG</t>
  </si>
  <si>
    <t>Nanjing Lukou International Airport</t>
  </si>
  <si>
    <t>Yingbin Rd</t>
  </si>
  <si>
    <t>Nanking</t>
  </si>
  <si>
    <t>EBL</t>
  </si>
  <si>
    <t>Erbil International Airport</t>
  </si>
  <si>
    <t>Erbil</t>
  </si>
  <si>
    <t>Iraq</t>
  </si>
  <si>
    <t>GNY</t>
  </si>
  <si>
    <t>Sanliurfa Airport</t>
  </si>
  <si>
    <t>Sanliurfa</t>
  </si>
  <si>
    <t>BKZ</t>
  </si>
  <si>
    <t>Bukoba Airport</t>
  </si>
  <si>
    <t>Bukoba</t>
  </si>
  <si>
    <t>United Republic of Tanzania</t>
  </si>
  <si>
    <t>ZPC</t>
  </si>
  <si>
    <t>Pucon Airport</t>
  </si>
  <si>
    <t>Pucon</t>
  </si>
  <si>
    <t>Araucania</t>
  </si>
  <si>
    <t>LUW</t>
  </si>
  <si>
    <t>Luwuk Airport</t>
  </si>
  <si>
    <t>Luwuk</t>
  </si>
  <si>
    <t>Indonesia</t>
  </si>
  <si>
    <t>AKT</t>
  </si>
  <si>
    <t>Akrotiri Royal Air Force</t>
  </si>
  <si>
    <t>Akrotiri</t>
  </si>
  <si>
    <t>Cyprus</t>
  </si>
  <si>
    <t>IWO</t>
  </si>
  <si>
    <t>Iwo Jima Air Base</t>
  </si>
  <si>
    <t>Iwo Jima Vol</t>
  </si>
  <si>
    <t>Japan</t>
  </si>
  <si>
    <t>KRB</t>
  </si>
  <si>
    <t>Karumba Airport</t>
  </si>
  <si>
    <t>Karumba</t>
  </si>
  <si>
    <t>DCN</t>
  </si>
  <si>
    <t>RAAF Curtin</t>
  </si>
  <si>
    <t>Curtin</t>
  </si>
  <si>
    <t>TGZ</t>
  </si>
  <si>
    <t>Angel Albino Corzo International Airport</t>
  </si>
  <si>
    <t>Tuxtla Gutierrez</t>
  </si>
  <si>
    <t>Chiapas</t>
  </si>
  <si>
    <t>ULD</t>
  </si>
  <si>
    <t>Prince Mangosuthu Buthelezi Airport</t>
  </si>
  <si>
    <t>Ulundi</t>
  </si>
  <si>
    <t>South Africa</t>
  </si>
  <si>
    <t>SFG</t>
  </si>
  <si>
    <t>Esperance Airport</t>
  </si>
  <si>
    <t>Saint Martin</t>
  </si>
  <si>
    <t>MF</t>
  </si>
  <si>
    <t>THU</t>
  </si>
  <si>
    <t>Pituffik Airport</t>
  </si>
  <si>
    <t>Pituffik</t>
  </si>
  <si>
    <t>Greenland</t>
  </si>
  <si>
    <t>GL</t>
  </si>
  <si>
    <t>CVJ</t>
  </si>
  <si>
    <t>Cuernavaca Airport</t>
  </si>
  <si>
    <t>Cuernavaca</t>
  </si>
  <si>
    <t>Morelos</t>
  </si>
  <si>
    <t>TII</t>
  </si>
  <si>
    <t>Tirinkot Airport</t>
  </si>
  <si>
    <t>Tirinkot</t>
  </si>
  <si>
    <t>Afghanistan</t>
  </si>
  <si>
    <t>AF</t>
  </si>
  <si>
    <t>KTR</t>
  </si>
  <si>
    <t>Tindal Airport</t>
  </si>
  <si>
    <t>Katherine</t>
  </si>
  <si>
    <t>MPW</t>
  </si>
  <si>
    <t>Mariupol Airport</t>
  </si>
  <si>
    <t>Donets'ka Oblast'</t>
  </si>
  <si>
    <t>AOT</t>
  </si>
  <si>
    <t>Corrado Gex Airport</t>
  </si>
  <si>
    <t>Aosta</t>
  </si>
  <si>
    <t>Valle d'Aosta</t>
  </si>
  <si>
    <t>DLE</t>
  </si>
  <si>
    <t>Tavaux Airport</t>
  </si>
  <si>
    <t>Dole</t>
  </si>
  <si>
    <t>France</t>
  </si>
  <si>
    <t>SQQ</t>
  </si>
  <si>
    <t>Siauliai Airport</t>
  </si>
  <si>
    <t>Siauliai</t>
  </si>
  <si>
    <t>Siauliu Apskritis</t>
  </si>
  <si>
    <t>BVV</t>
  </si>
  <si>
    <t>Burevestnik Airport</t>
  </si>
  <si>
    <t>Burevestnik</t>
  </si>
  <si>
    <t>RUN</t>
  </si>
  <si>
    <t>Reunion Roland Garros Airport</t>
  </si>
  <si>
    <t>Saint Denis de la Reunion</t>
  </si>
  <si>
    <t>YCU</t>
  </si>
  <si>
    <t>Zhangxiao</t>
  </si>
  <si>
    <t>1 Guangong W St.</t>
  </si>
  <si>
    <t>Yuncheng</t>
  </si>
  <si>
    <t>Shanxi</t>
  </si>
  <si>
    <t>OPS</t>
  </si>
  <si>
    <t>Sinop Airport</t>
  </si>
  <si>
    <t>Sinop</t>
  </si>
  <si>
    <t>FDH</t>
  </si>
  <si>
    <t>Friedrichshafen Airport</t>
  </si>
  <si>
    <t>Friedrichshafen</t>
  </si>
  <si>
    <t>Baden-Wurttemberg</t>
  </si>
  <si>
    <t>YZV</t>
  </si>
  <si>
    <t>Sept-Iles Airport</t>
  </si>
  <si>
    <t>Sept-Iles</t>
  </si>
  <si>
    <t>Quebec</t>
  </si>
  <si>
    <t>PKR</t>
  </si>
  <si>
    <t>Pokhara Airport</t>
  </si>
  <si>
    <t>Pokhara</t>
  </si>
  <si>
    <t>SUJ</t>
  </si>
  <si>
    <t>Satu Mare Airport</t>
  </si>
  <si>
    <t>Satu Mare</t>
  </si>
  <si>
    <t>DTM</t>
  </si>
  <si>
    <t>Dortmund Airport</t>
  </si>
  <si>
    <t>Dortmund</t>
  </si>
  <si>
    <t>Nordrhein-Westfalen</t>
  </si>
  <si>
    <t>SIP</t>
  </si>
  <si>
    <t>Simferopol Airport</t>
  </si>
  <si>
    <t>Simferopol</t>
  </si>
  <si>
    <t>Ukraine</t>
  </si>
  <si>
    <t>BHV</t>
  </si>
  <si>
    <t>Bahawalpur Airport</t>
  </si>
  <si>
    <t>Bahawalpur</t>
  </si>
  <si>
    <t>KBP</t>
  </si>
  <si>
    <t>Kiev/Kyiv - Borispol Airport</t>
  </si>
  <si>
    <t>Kiev/Kyiv</t>
  </si>
  <si>
    <t>MMY</t>
  </si>
  <si>
    <t>Hirara Airport</t>
  </si>
  <si>
    <t>1179 Nishizato  Hirara</t>
  </si>
  <si>
    <t>Miyako</t>
  </si>
  <si>
    <t>CRA</t>
  </si>
  <si>
    <t>Craiova Airport</t>
  </si>
  <si>
    <t>Craiova</t>
  </si>
  <si>
    <t>Dolj</t>
  </si>
  <si>
    <t>PGK</t>
  </si>
  <si>
    <t>Pangkalpinang Airport</t>
  </si>
  <si>
    <t>Pangkalpinang</t>
  </si>
  <si>
    <t>LHR</t>
  </si>
  <si>
    <t>London Heathrow Airport</t>
  </si>
  <si>
    <t>London</t>
  </si>
  <si>
    <t>England</t>
  </si>
  <si>
    <t>BAH</t>
  </si>
  <si>
    <t>Bahrain</t>
  </si>
  <si>
    <t>CGN</t>
  </si>
  <si>
    <t>Cologne Bonn Airport</t>
  </si>
  <si>
    <t>Cologne</t>
  </si>
  <si>
    <t>GYA</t>
  </si>
  <si>
    <t>Guayaramerin Airport</t>
  </si>
  <si>
    <t>Guayaramerin</t>
  </si>
  <si>
    <t>El Beni</t>
  </si>
  <si>
    <t>BO</t>
  </si>
  <si>
    <t>KXK</t>
  </si>
  <si>
    <t>Komsomolsk Na Amure Airport</t>
  </si>
  <si>
    <t>Komsomolsk Na Amure</t>
  </si>
  <si>
    <t>WLH</t>
  </si>
  <si>
    <t>Walaha Airport</t>
  </si>
  <si>
    <t>Walaha</t>
  </si>
  <si>
    <t>Vanuatu</t>
  </si>
  <si>
    <t>BUS</t>
  </si>
  <si>
    <t>Batumi Airport</t>
  </si>
  <si>
    <t>Batumi</t>
  </si>
  <si>
    <t>Georgia</t>
  </si>
  <si>
    <t>PUJ</t>
  </si>
  <si>
    <t>Punta Cana International Airport</t>
  </si>
  <si>
    <t>Punta Cana</t>
  </si>
  <si>
    <t>La Altagracia</t>
  </si>
  <si>
    <t>GEA</t>
  </si>
  <si>
    <t>Magenta Airport</t>
  </si>
  <si>
    <t>PAS</t>
  </si>
  <si>
    <t>Paros Airport</t>
  </si>
  <si>
    <t>Paros</t>
  </si>
  <si>
    <t>ZKE</t>
  </si>
  <si>
    <t>Kaschechewan Airport</t>
  </si>
  <si>
    <t>Kaschechewan</t>
  </si>
  <si>
    <t>TAY</t>
  </si>
  <si>
    <t>Tartu Airport</t>
  </si>
  <si>
    <t>Tartumaa</t>
  </si>
  <si>
    <t>DJB</t>
  </si>
  <si>
    <t>Sultan Taha Syarifudn Airport</t>
  </si>
  <si>
    <t>Jambi</t>
  </si>
  <si>
    <t>TUJ</t>
  </si>
  <si>
    <t>Tum Airport</t>
  </si>
  <si>
    <t>Tum</t>
  </si>
  <si>
    <t>Ethiopia</t>
  </si>
  <si>
    <t>ET</t>
  </si>
  <si>
    <t>KZD</t>
  </si>
  <si>
    <t>Krakor Airport</t>
  </si>
  <si>
    <t>Krakor</t>
  </si>
  <si>
    <t>Cambodia</t>
  </si>
  <si>
    <t>TNL</t>
  </si>
  <si>
    <t>Ternopol Airport</t>
  </si>
  <si>
    <t>Ternopol</t>
  </si>
  <si>
    <t>SGS</t>
  </si>
  <si>
    <t>Sanga Sanga Airport</t>
  </si>
  <si>
    <t>Sanga Sanga</t>
  </si>
  <si>
    <t>Philippines</t>
  </si>
  <si>
    <t>DRK</t>
  </si>
  <si>
    <t>Drake Bay Airport</t>
  </si>
  <si>
    <t>Drake Bay</t>
  </si>
  <si>
    <t>Costa Rica</t>
  </si>
  <si>
    <t>BXB</t>
  </si>
  <si>
    <t>Babo Airport</t>
  </si>
  <si>
    <t>Babo</t>
  </si>
  <si>
    <t>SZW</t>
  </si>
  <si>
    <t>Parchim Airport</t>
  </si>
  <si>
    <t>Schwerin</t>
  </si>
  <si>
    <t>Mecklenburg-Vorpommern</t>
  </si>
  <si>
    <t>ISU</t>
  </si>
  <si>
    <t>Sulaimaniyah International Airport</t>
  </si>
  <si>
    <t>Sulaimaniyah</t>
  </si>
  <si>
    <t>EBH</t>
  </si>
  <si>
    <t>El Bayadh Airport</t>
  </si>
  <si>
    <t>El Bayadh</t>
  </si>
  <si>
    <t>Algeria</t>
  </si>
  <si>
    <t>SJZ</t>
  </si>
  <si>
    <t>Sao Jorge Island Airport</t>
  </si>
  <si>
    <t>Sao Jorge Island</t>
  </si>
  <si>
    <t>Portugal</t>
  </si>
  <si>
    <t>MYQ</t>
  </si>
  <si>
    <t>Mysore Airport</t>
  </si>
  <si>
    <t>Mysore</t>
  </si>
  <si>
    <t>HYD</t>
  </si>
  <si>
    <t>Rajiv Gandhi International Airport</t>
  </si>
  <si>
    <t>Hyderabad</t>
  </si>
  <si>
    <t>BER</t>
  </si>
  <si>
    <t>Berlin Brandenburg Airport</t>
  </si>
  <si>
    <t>Berlin</t>
  </si>
  <si>
    <t>NBE</t>
  </si>
  <si>
    <t>Enfidha - Hammamet International Airport</t>
  </si>
  <si>
    <t>Enfidha</t>
  </si>
  <si>
    <t>Tunisia</t>
  </si>
  <si>
    <t>SWT</t>
  </si>
  <si>
    <t>Strzhewoi Airport</t>
  </si>
  <si>
    <t>Strzhewoi</t>
  </si>
  <si>
    <t>JKL</t>
  </si>
  <si>
    <t>Kalymnos Island National Airport</t>
  </si>
  <si>
    <t>Kalymnos</t>
  </si>
  <si>
    <t>APO</t>
  </si>
  <si>
    <t>Apartado Airport</t>
  </si>
  <si>
    <t>Apartado</t>
  </si>
  <si>
    <t>Antioquia</t>
  </si>
  <si>
    <t>CAJ</t>
  </si>
  <si>
    <t>Canaima Airport</t>
  </si>
  <si>
    <t>Canaima</t>
  </si>
  <si>
    <t>Venezuela</t>
  </si>
  <si>
    <t>GOU</t>
  </si>
  <si>
    <t>Garoua Airport</t>
  </si>
  <si>
    <t>Garoua</t>
  </si>
  <si>
    <t>Cameroon</t>
  </si>
  <si>
    <t>YCK</t>
  </si>
  <si>
    <t>Colville Lake Airport</t>
  </si>
  <si>
    <t>Colville Lake</t>
  </si>
  <si>
    <t>BII</t>
  </si>
  <si>
    <t>Enyu Airfield</t>
  </si>
  <si>
    <t>Bikini Atoll</t>
  </si>
  <si>
    <t>Marshall Islands</t>
  </si>
  <si>
    <t>TFS</t>
  </si>
  <si>
    <t>Tenerife South Airport</t>
  </si>
  <si>
    <t>Tenerife</t>
  </si>
  <si>
    <t>Spain and Canary Islands</t>
  </si>
  <si>
    <t>NAQ</t>
  </si>
  <si>
    <t>Qaanaaq Airport</t>
  </si>
  <si>
    <t>Qaanaaq</t>
  </si>
  <si>
    <t>MVR</t>
  </si>
  <si>
    <t>Salam Airport</t>
  </si>
  <si>
    <t>Maroua</t>
  </si>
  <si>
    <t>TIQ</t>
  </si>
  <si>
    <t>Tinian Airport</t>
  </si>
  <si>
    <t>Tinian</t>
  </si>
  <si>
    <t>Northern Mariana Islands</t>
  </si>
  <si>
    <t>PZI</t>
  </si>
  <si>
    <t>Pan Zhi Hua Bao An Ying</t>
  </si>
  <si>
    <t>Airport Rd</t>
  </si>
  <si>
    <t>Pan Zhi Hua</t>
  </si>
  <si>
    <t>SYM</t>
  </si>
  <si>
    <t>Simao Airport</t>
  </si>
  <si>
    <t>156 County Rd.</t>
  </si>
  <si>
    <t>Simao</t>
  </si>
  <si>
    <t>HLH</t>
  </si>
  <si>
    <t>Ulanhot Airport</t>
  </si>
  <si>
    <t>Airport Rd.</t>
  </si>
  <si>
    <t>Ulanhot</t>
  </si>
  <si>
    <t>FEZ</t>
  </si>
  <si>
    <t>Sais Airport</t>
  </si>
  <si>
    <t>Fez</t>
  </si>
  <si>
    <t>Fes</t>
  </si>
  <si>
    <t>IXI</t>
  </si>
  <si>
    <t>Lilabari Airport</t>
  </si>
  <si>
    <t>Lilabari</t>
  </si>
  <si>
    <t>SRY</t>
  </si>
  <si>
    <t>Dashte Naz Airport</t>
  </si>
  <si>
    <t>Sary</t>
  </si>
  <si>
    <t>Iran</t>
  </si>
  <si>
    <t>YSJ</t>
  </si>
  <si>
    <t>Saint John Airport</t>
  </si>
  <si>
    <t>Saint John</t>
  </si>
  <si>
    <t>New Brunswick</t>
  </si>
  <si>
    <t>AXA</t>
  </si>
  <si>
    <t>Wallblake Airport</t>
  </si>
  <si>
    <t>SVU</t>
  </si>
  <si>
    <t>Savusavu Airport</t>
  </si>
  <si>
    <t>Savusavu</t>
  </si>
  <si>
    <t>Fiji</t>
  </si>
  <si>
    <t>ROR</t>
  </si>
  <si>
    <t>Airai Airport</t>
  </si>
  <si>
    <t>Palau</t>
  </si>
  <si>
    <t>SXV</t>
  </si>
  <si>
    <t>Salem Airport</t>
  </si>
  <si>
    <t>Salem</t>
  </si>
  <si>
    <t>GUM</t>
  </si>
  <si>
    <t>A.B. Won Pat International Airport</t>
  </si>
  <si>
    <t>FTU</t>
  </si>
  <si>
    <t>Marillac Airport</t>
  </si>
  <si>
    <t>Fort Dauphin</t>
  </si>
  <si>
    <t>Madagascar</t>
  </si>
  <si>
    <t>TAT</t>
  </si>
  <si>
    <t>Poprad/Tatry Airport</t>
  </si>
  <si>
    <t>Poprad/Tatry</t>
  </si>
  <si>
    <t>Slovakia</t>
  </si>
  <si>
    <t>YTQ</t>
  </si>
  <si>
    <t>Tasiujuaq Airport</t>
  </si>
  <si>
    <t>Tasiujuaq</t>
  </si>
  <si>
    <t>ASD</t>
  </si>
  <si>
    <t>Andros Town Airport</t>
  </si>
  <si>
    <t>Andros Town</t>
  </si>
  <si>
    <t>Bahamas</t>
  </si>
  <si>
    <t>IFN</t>
  </si>
  <si>
    <t>Isfahan Airport</t>
  </si>
  <si>
    <t>Isfahan</t>
  </si>
  <si>
    <t>MOC</t>
  </si>
  <si>
    <t>Montes Claros Airport</t>
  </si>
  <si>
    <t>Montes Claros</t>
  </si>
  <si>
    <t>VTZ</t>
  </si>
  <si>
    <t>Vishakhapatnam Airport</t>
  </si>
  <si>
    <t>Vishakhapatnam</t>
  </si>
  <si>
    <t>VXO</t>
  </si>
  <si>
    <t>Vaxjo Airport</t>
  </si>
  <si>
    <t>Vaxjo</t>
  </si>
  <si>
    <t>Kronobergs Lan</t>
  </si>
  <si>
    <t>DBV</t>
  </si>
  <si>
    <t>Dubrovnik Airport</t>
  </si>
  <si>
    <t>Dubrovnik</t>
  </si>
  <si>
    <t>Dubrovacko-Neretvanska</t>
  </si>
  <si>
    <t>MVB</t>
  </si>
  <si>
    <t>Franceville/Mvengue Airport</t>
  </si>
  <si>
    <t>Franceville</t>
  </si>
  <si>
    <t>Gabon</t>
  </si>
  <si>
    <t>YOC</t>
  </si>
  <si>
    <t>Old Crow Airport</t>
  </si>
  <si>
    <t>Old Crow</t>
  </si>
  <si>
    <t>Yukon Territory</t>
  </si>
  <si>
    <t>WVB</t>
  </si>
  <si>
    <t>Rooikop Airport</t>
  </si>
  <si>
    <t>Erongo</t>
  </si>
  <si>
    <t>AVV</t>
  </si>
  <si>
    <t>Avalon Airport</t>
  </si>
  <si>
    <t>Avalon</t>
  </si>
  <si>
    <t>BGA</t>
  </si>
  <si>
    <t>Palo Negro Airport</t>
  </si>
  <si>
    <t>Bucaramanga</t>
  </si>
  <si>
    <t>MMX</t>
  </si>
  <si>
    <t>Sturup Airport</t>
  </si>
  <si>
    <t>Malmo</t>
  </si>
  <si>
    <t>Sweden</t>
  </si>
  <si>
    <t>PMY</t>
  </si>
  <si>
    <t>El Tehuelche Airport</t>
  </si>
  <si>
    <t>Chubut</t>
  </si>
  <si>
    <t>SRJ</t>
  </si>
  <si>
    <t>Capitan G Q Guardia Airport</t>
  </si>
  <si>
    <t>San Borja</t>
  </si>
  <si>
    <t>ABS</t>
  </si>
  <si>
    <t>Abu Simbel Airport</t>
  </si>
  <si>
    <t>Abu Simbel</t>
  </si>
  <si>
    <t>Egypt</t>
  </si>
  <si>
    <t>LCE</t>
  </si>
  <si>
    <t>Goloson International Airport</t>
  </si>
  <si>
    <t>La Ceiba</t>
  </si>
  <si>
    <t>Islas de la Bahia</t>
  </si>
  <si>
    <t>MYA</t>
  </si>
  <si>
    <t>Moruya Airport</t>
  </si>
  <si>
    <t>Moruya</t>
  </si>
  <si>
    <t>DGO</t>
  </si>
  <si>
    <t>Guadalupe Victoria Airport</t>
  </si>
  <si>
    <t>Durango</t>
  </si>
  <si>
    <t>YFC</t>
  </si>
  <si>
    <t>Fredericton Airport</t>
  </si>
  <si>
    <t>Fredericton</t>
  </si>
  <si>
    <t>CMA</t>
  </si>
  <si>
    <t>Cunnamulla Airport</t>
  </si>
  <si>
    <t>Cunnamulla</t>
  </si>
  <si>
    <t>NEV</t>
  </si>
  <si>
    <t>Newcastle Airport</t>
  </si>
  <si>
    <t>St. Kitts and Nevis</t>
  </si>
  <si>
    <t>OPU</t>
  </si>
  <si>
    <t>Balimo Airport</t>
  </si>
  <si>
    <t>Balimo</t>
  </si>
  <si>
    <t>Papua New Guinea</t>
  </si>
  <si>
    <t>YLE</t>
  </si>
  <si>
    <t>Wha Ti Airport</t>
  </si>
  <si>
    <t>Wha Ti/Lac La Martre</t>
  </si>
  <si>
    <t>BOO</t>
  </si>
  <si>
    <t>Bodo Airport</t>
  </si>
  <si>
    <t>Bodo</t>
  </si>
  <si>
    <t>Nordland</t>
  </si>
  <si>
    <t>TWB</t>
  </si>
  <si>
    <t>Toowoomba Airport</t>
  </si>
  <si>
    <t>Toowoomba</t>
  </si>
  <si>
    <t>KAC</t>
  </si>
  <si>
    <t>Kameshli Airport</t>
  </si>
  <si>
    <t>Kameshli</t>
  </si>
  <si>
    <t>Syrian Arab Republic</t>
  </si>
  <si>
    <t>DAD</t>
  </si>
  <si>
    <t>Da Nang Airport</t>
  </si>
  <si>
    <t>FRS</t>
  </si>
  <si>
    <t>Santa Elena Airport</t>
  </si>
  <si>
    <t>Flores</t>
  </si>
  <si>
    <t>Guatemala</t>
  </si>
  <si>
    <t>KLU</t>
  </si>
  <si>
    <t>Klagenfurt Airport</t>
  </si>
  <si>
    <t>Klagenfurt</t>
  </si>
  <si>
    <t>Karnten</t>
  </si>
  <si>
    <t>AT</t>
  </si>
  <si>
    <t>PNI</t>
  </si>
  <si>
    <t>Pohnpei Airport</t>
  </si>
  <si>
    <t>Pohnpei  Caroline Islands</t>
  </si>
  <si>
    <t>Micronesia</t>
  </si>
  <si>
    <t>LBD</t>
  </si>
  <si>
    <t>Khudzhand Airport</t>
  </si>
  <si>
    <t>Khudzhand</t>
  </si>
  <si>
    <t>Tajikistan</t>
  </si>
  <si>
    <t>TJ</t>
  </si>
  <si>
    <t>XQP</t>
  </si>
  <si>
    <t>Quepos Airport</t>
  </si>
  <si>
    <t>Quepos</t>
  </si>
  <si>
    <t>BDA</t>
  </si>
  <si>
    <t>Bermuda International Airport</t>
  </si>
  <si>
    <t>Bermuda</t>
  </si>
  <si>
    <t>MZL</t>
  </si>
  <si>
    <t>La Nubia Airport</t>
  </si>
  <si>
    <t>Manizales</t>
  </si>
  <si>
    <t>Caldas</t>
  </si>
  <si>
    <t>EBD</t>
  </si>
  <si>
    <t>El Obeid Airport</t>
  </si>
  <si>
    <t>El Obeid</t>
  </si>
  <si>
    <t>Sudan</t>
  </si>
  <si>
    <t>BHI</t>
  </si>
  <si>
    <t>Comandante Airport</t>
  </si>
  <si>
    <t>KZI</t>
  </si>
  <si>
    <t>Philippos Airport</t>
  </si>
  <si>
    <t>Kozani</t>
  </si>
  <si>
    <t>LZC</t>
  </si>
  <si>
    <t>Lazaro Cardenas Airport</t>
  </si>
  <si>
    <t>Nayarit</t>
  </si>
  <si>
    <t>UBP</t>
  </si>
  <si>
    <t>Muang Ubon Airport</t>
  </si>
  <si>
    <t>Ubon Ratchathani</t>
  </si>
  <si>
    <t>Thailand</t>
  </si>
  <si>
    <t>YGW</t>
  </si>
  <si>
    <t>Kuujjuarapik Airport</t>
  </si>
  <si>
    <t>Kuujjuarapik</t>
  </si>
  <si>
    <t>BST</t>
  </si>
  <si>
    <t>Bost Airport</t>
  </si>
  <si>
    <t>Bost</t>
  </si>
  <si>
    <t>GJL</t>
  </si>
  <si>
    <t>Jijel Airport</t>
  </si>
  <si>
    <t>Jijel</t>
  </si>
  <si>
    <t>LRR</t>
  </si>
  <si>
    <t>Lar Airport</t>
  </si>
  <si>
    <t>Lar</t>
  </si>
  <si>
    <t>Fars</t>
  </si>
  <si>
    <t>MSU</t>
  </si>
  <si>
    <t>Moshoeshoe International Airport</t>
  </si>
  <si>
    <t>Maseru</t>
  </si>
  <si>
    <t>LS</t>
  </si>
  <si>
    <t>AAE</t>
  </si>
  <si>
    <t>Les Salines Airport</t>
  </si>
  <si>
    <t>Annaba</t>
  </si>
  <si>
    <t>Skikda</t>
  </si>
  <si>
    <t>BMV</t>
  </si>
  <si>
    <t>Phung-Duc Airport</t>
  </si>
  <si>
    <t>Banmethuot</t>
  </si>
  <si>
    <t>YFA</t>
  </si>
  <si>
    <t>Fort Albany Airport</t>
  </si>
  <si>
    <t>Fort Albany</t>
  </si>
  <si>
    <t>BEY</t>
  </si>
  <si>
    <t>Beirut International Airport</t>
  </si>
  <si>
    <t>Beyrouth</t>
  </si>
  <si>
    <t>VEY</t>
  </si>
  <si>
    <t>Vestmannaeyjar Airport</t>
  </si>
  <si>
    <t>Vestmannaeyjar</t>
  </si>
  <si>
    <t>Rang·rvallasysla</t>
  </si>
  <si>
    <t>IS</t>
  </si>
  <si>
    <t>PZO</t>
  </si>
  <si>
    <t>Puerto Ordaz Airport</t>
  </si>
  <si>
    <t>Puerto Ordaz</t>
  </si>
  <si>
    <t>Bolivar</t>
  </si>
  <si>
    <t>RNS</t>
  </si>
  <si>
    <t>St Jacques Airport</t>
  </si>
  <si>
    <t>Rennes</t>
  </si>
  <si>
    <t>Bretagne</t>
  </si>
  <si>
    <t>TRO</t>
  </si>
  <si>
    <t>Taree Airport</t>
  </si>
  <si>
    <t>Taree</t>
  </si>
  <si>
    <t>VGA</t>
  </si>
  <si>
    <t>Vijayawada Airport</t>
  </si>
  <si>
    <t>Vijayawada</t>
  </si>
  <si>
    <t>GVR</t>
  </si>
  <si>
    <t>Governador Valadares Airport</t>
  </si>
  <si>
    <t>Governador Valadares</t>
  </si>
  <si>
    <t>SDE</t>
  </si>
  <si>
    <t>Santiago Del Estero Airport</t>
  </si>
  <si>
    <t>Santiago Del Estero</t>
  </si>
  <si>
    <t>Santiago del Estero</t>
  </si>
  <si>
    <t>INZ</t>
  </si>
  <si>
    <t>In Salah Airport</t>
  </si>
  <si>
    <t>In Salah</t>
  </si>
  <si>
    <t>VHM</t>
  </si>
  <si>
    <t>Vilhelmina Airport</t>
  </si>
  <si>
    <t>Vilhelmina</t>
  </si>
  <si>
    <t>Vasterbottens Lan</t>
  </si>
  <si>
    <t>YQQ</t>
  </si>
  <si>
    <t>Comox Airport</t>
  </si>
  <si>
    <t>Comox</t>
  </si>
  <si>
    <t>British Columbia</t>
  </si>
  <si>
    <t>YBL</t>
  </si>
  <si>
    <t>Campbell River Airport</t>
  </si>
  <si>
    <t>Campbell River</t>
  </si>
  <si>
    <t>ARK</t>
  </si>
  <si>
    <t>Arusha Airport</t>
  </si>
  <si>
    <t>Arusha</t>
  </si>
  <si>
    <t>LOK</t>
  </si>
  <si>
    <t>Lodwar Airport</t>
  </si>
  <si>
    <t>Lodwar</t>
  </si>
  <si>
    <t>Kenya</t>
  </si>
  <si>
    <t>ASK</t>
  </si>
  <si>
    <t>Yamoussoukro Airport</t>
  </si>
  <si>
    <t>Yamoussoukro</t>
  </si>
  <si>
    <t>SDJ</t>
  </si>
  <si>
    <t>Sendai Airport</t>
  </si>
  <si>
    <t>28 Konuma  Shimomasuda  Natori</t>
  </si>
  <si>
    <t>Sendai</t>
  </si>
  <si>
    <t>Miyagi</t>
  </si>
  <si>
    <t>MNU</t>
  </si>
  <si>
    <t>Maulmyine Airport</t>
  </si>
  <si>
    <t>Maulmyine</t>
  </si>
  <si>
    <t>Myanmar</t>
  </si>
  <si>
    <t>MUX</t>
  </si>
  <si>
    <t>Multan Airport</t>
  </si>
  <si>
    <t>Multan</t>
  </si>
  <si>
    <t>Punjab</t>
  </si>
  <si>
    <t>REP</t>
  </si>
  <si>
    <t>Siem Reap Airport</t>
  </si>
  <si>
    <t>Siem Reap</t>
  </si>
  <si>
    <t>Siem Reab</t>
  </si>
  <si>
    <t>LOP</t>
  </si>
  <si>
    <t>Lombok International Airport</t>
  </si>
  <si>
    <t>Praya</t>
  </si>
  <si>
    <t>Nusa Tenggara Barat</t>
  </si>
  <si>
    <t>CAI</t>
  </si>
  <si>
    <t>Cairo International Airport</t>
  </si>
  <si>
    <t>Cairo</t>
  </si>
  <si>
    <t>Al Qahirah</t>
  </si>
  <si>
    <t>CYZ</t>
  </si>
  <si>
    <t>Cauayan Airport</t>
  </si>
  <si>
    <t>Cauayan</t>
  </si>
  <si>
    <t>GDL</t>
  </si>
  <si>
    <t>Miguel Hidal Airport</t>
  </si>
  <si>
    <t>Guadalajara</t>
  </si>
  <si>
    <t>Jalisco</t>
  </si>
  <si>
    <t>IBZ</t>
  </si>
  <si>
    <t>Ibiza Airport</t>
  </si>
  <si>
    <t>Ibiza</t>
  </si>
  <si>
    <t>Islas Baleares</t>
  </si>
  <si>
    <t>BOD</t>
  </si>
  <si>
    <t>Bordeaux Airport</t>
  </si>
  <si>
    <t>Bordeaux</t>
  </si>
  <si>
    <t>Aquitaine</t>
  </si>
  <si>
    <t>JUJ</t>
  </si>
  <si>
    <t>El Cadillal Airport</t>
  </si>
  <si>
    <t>Jujuy</t>
  </si>
  <si>
    <t>Argentina</t>
  </si>
  <si>
    <t>PZE</t>
  </si>
  <si>
    <t>Penzance Airport</t>
  </si>
  <si>
    <t>Penzance</t>
  </si>
  <si>
    <t>SHY</t>
  </si>
  <si>
    <t>Shinyanga Airport</t>
  </si>
  <si>
    <t>Shinyanga</t>
  </si>
  <si>
    <t>AKL</t>
  </si>
  <si>
    <t>Auckland Airport</t>
  </si>
  <si>
    <t>DPO</t>
  </si>
  <si>
    <t>Devonport Airport</t>
  </si>
  <si>
    <t>Devonport</t>
  </si>
  <si>
    <t>Tasmania</t>
  </si>
  <si>
    <t>EYK</t>
  </si>
  <si>
    <t>Beloyarsky Airport</t>
  </si>
  <si>
    <t>Beloyarsky</t>
  </si>
  <si>
    <t>HIR</t>
  </si>
  <si>
    <t>Henderson International Airport</t>
  </si>
  <si>
    <t>Honiara</t>
  </si>
  <si>
    <t>Guadalcanal</t>
  </si>
  <si>
    <t>WUS</t>
  </si>
  <si>
    <t>Fujian Province Airport</t>
  </si>
  <si>
    <t>Gaosuban Rd.</t>
  </si>
  <si>
    <t>Wuyishan</t>
  </si>
  <si>
    <t>KZS</t>
  </si>
  <si>
    <t>Kastelorizo Airport</t>
  </si>
  <si>
    <t>Kastelorizo</t>
  </si>
  <si>
    <t>NOZ</t>
  </si>
  <si>
    <t>Novokuznetsk Airport</t>
  </si>
  <si>
    <t>Novokuznetsk</t>
  </si>
  <si>
    <t>FPO</t>
  </si>
  <si>
    <t>Grand Bahama International Airport</t>
  </si>
  <si>
    <t>YCO</t>
  </si>
  <si>
    <t>Kugluktuk Airport</t>
  </si>
  <si>
    <t>Kugluktuk/Coppermine</t>
  </si>
  <si>
    <t>IRA</t>
  </si>
  <si>
    <t>Kirakira Airport</t>
  </si>
  <si>
    <t>Kirakira</t>
  </si>
  <si>
    <t>Solomon Islands</t>
  </si>
  <si>
    <t>EGS</t>
  </si>
  <si>
    <t>Egilsstadir Airport</t>
  </si>
  <si>
    <t>Egilsstadir</t>
  </si>
  <si>
    <t>Nordur-Mulasysla</t>
  </si>
  <si>
    <t>THE</t>
  </si>
  <si>
    <t>Teresina Airport</t>
  </si>
  <si>
    <t>Teresina</t>
  </si>
  <si>
    <t>Piauí</t>
  </si>
  <si>
    <t>FMM</t>
  </si>
  <si>
    <t>Memmingen Airport</t>
  </si>
  <si>
    <t>Memmingen</t>
  </si>
  <si>
    <t>Bayern</t>
  </si>
  <si>
    <t>WLS</t>
  </si>
  <si>
    <t>Wallis Island Airport</t>
  </si>
  <si>
    <t>Wallis Island</t>
  </si>
  <si>
    <t>Wallis and Futuna Islands</t>
  </si>
  <si>
    <t>WF</t>
  </si>
  <si>
    <t>PIK</t>
  </si>
  <si>
    <t>Prestwick Airport</t>
  </si>
  <si>
    <t>Glasgow</t>
  </si>
  <si>
    <t>Scotland</t>
  </si>
  <si>
    <t>CIJ</t>
  </si>
  <si>
    <t>E. Beltram Airport</t>
  </si>
  <si>
    <t>Cobija</t>
  </si>
  <si>
    <t>Bolivia</t>
  </si>
  <si>
    <t>GWY</t>
  </si>
  <si>
    <t>Carnmore Airport</t>
  </si>
  <si>
    <t>Galway</t>
  </si>
  <si>
    <t>KKE</t>
  </si>
  <si>
    <t>Kerikeri Airport</t>
  </si>
  <si>
    <t>Kerikeri</t>
  </si>
  <si>
    <t>New Zealand</t>
  </si>
  <si>
    <t>ABD</t>
  </si>
  <si>
    <t>Abadan Airport</t>
  </si>
  <si>
    <t>Abadan</t>
  </si>
  <si>
    <t>CVU</t>
  </si>
  <si>
    <t>Corvo Island (Azores) Airport</t>
  </si>
  <si>
    <t>Corvo Island (Azores)</t>
  </si>
  <si>
    <t>SZX</t>
  </si>
  <si>
    <t>Shenzhen Bao'an International Airport</t>
  </si>
  <si>
    <t>Airport 9th Rd</t>
  </si>
  <si>
    <t>EZV</t>
  </si>
  <si>
    <t>Beryozovo Airport</t>
  </si>
  <si>
    <t>Beryozovo</t>
  </si>
  <si>
    <t>CHE</t>
  </si>
  <si>
    <t>Reenroe Airport</t>
  </si>
  <si>
    <t>Caherciveen</t>
  </si>
  <si>
    <t>Ireland</t>
  </si>
  <si>
    <t>WJA</t>
  </si>
  <si>
    <t>Woja Airport</t>
  </si>
  <si>
    <t>Woja</t>
  </si>
  <si>
    <t>YLL</t>
  </si>
  <si>
    <t>Lloydminster Airport</t>
  </si>
  <si>
    <t>Lloydminster</t>
  </si>
  <si>
    <t>Alberta</t>
  </si>
  <si>
    <t>YWM</t>
  </si>
  <si>
    <t>Williams Harbour Airport</t>
  </si>
  <si>
    <t>Williams Harbour</t>
  </si>
  <si>
    <t>CIF</t>
  </si>
  <si>
    <t>Chifeng Airport</t>
  </si>
  <si>
    <t>Fuhe St.</t>
  </si>
  <si>
    <t>Chifeng</t>
  </si>
  <si>
    <t>Nei Mongol</t>
  </si>
  <si>
    <t>CDG</t>
  </si>
  <si>
    <t>Charles de Gaulle Airport</t>
  </si>
  <si>
    <t>95711  Roissy Charles de Gaulle</t>
  </si>
  <si>
    <t>Paris</t>
  </si>
  <si>
    <t>Ile-De-France</t>
  </si>
  <si>
    <t>LNE</t>
  </si>
  <si>
    <t>Lonorore Airport</t>
  </si>
  <si>
    <t>Lonorore</t>
  </si>
  <si>
    <t>ZLT</t>
  </si>
  <si>
    <t>La Tabatiere Airport</t>
  </si>
  <si>
    <t>La Tabatiere</t>
  </si>
  <si>
    <t>DDG</t>
  </si>
  <si>
    <t>Dandong Airport</t>
  </si>
  <si>
    <t>Shengsan Line</t>
  </si>
  <si>
    <t>Dandong</t>
  </si>
  <si>
    <t>Guizhou</t>
  </si>
  <si>
    <t>NAT</t>
  </si>
  <si>
    <t>Augusto Severo Airport</t>
  </si>
  <si>
    <t>BNC</t>
  </si>
  <si>
    <t>Beni Airport</t>
  </si>
  <si>
    <t>Beni</t>
  </si>
  <si>
    <t>The Democratic Republic of The Congo</t>
  </si>
  <si>
    <t>PPN</t>
  </si>
  <si>
    <t>Machangara Airport</t>
  </si>
  <si>
    <t>Popayan</t>
  </si>
  <si>
    <t>Cauca</t>
  </si>
  <si>
    <t>BJM</t>
  </si>
  <si>
    <t>Bujumbura International Airport</t>
  </si>
  <si>
    <t>Bujumbura</t>
  </si>
  <si>
    <t>BI</t>
  </si>
  <si>
    <t>CPV</t>
  </si>
  <si>
    <t>Joao Suassuna Airport</t>
  </si>
  <si>
    <t>Campina Grande</t>
  </si>
  <si>
    <t>Paraíba</t>
  </si>
  <si>
    <t>RBR</t>
  </si>
  <si>
    <t>Pres. Medici Airport</t>
  </si>
  <si>
    <t>Rio Branco</t>
  </si>
  <si>
    <t>Acre</t>
  </si>
  <si>
    <t>NCL</t>
  </si>
  <si>
    <t>Newcastle</t>
  </si>
  <si>
    <t>Wales</t>
  </si>
  <si>
    <t>EDI</t>
  </si>
  <si>
    <t>Edinburgh Airport</t>
  </si>
  <si>
    <t>Edinburgh</t>
  </si>
  <si>
    <t>MQL</t>
  </si>
  <si>
    <t>Mildura Airport</t>
  </si>
  <si>
    <t>Mildura</t>
  </si>
  <si>
    <t>PHW</t>
  </si>
  <si>
    <t>Phalaborwa Airport</t>
  </si>
  <si>
    <t>Phalaborwa</t>
  </si>
  <si>
    <t>Northern Province</t>
  </si>
  <si>
    <t>ASP</t>
  </si>
  <si>
    <t>Alice Springs Airport</t>
  </si>
  <si>
    <t>Alice Springs</t>
  </si>
  <si>
    <t>ULO</t>
  </si>
  <si>
    <t>Ulaangom Airport</t>
  </si>
  <si>
    <t>Ulaangom</t>
  </si>
  <si>
    <t>Uvs</t>
  </si>
  <si>
    <t>LBS</t>
  </si>
  <si>
    <t>Labasa Airport</t>
  </si>
  <si>
    <t>Labasa</t>
  </si>
  <si>
    <t>SZB</t>
  </si>
  <si>
    <t>Sultan Abdul Aziz Shah Airport</t>
  </si>
  <si>
    <t>Kuala Lumpur</t>
  </si>
  <si>
    <t>Wilayah Persekutuan</t>
  </si>
  <si>
    <t>TBO</t>
  </si>
  <si>
    <t>Tabora Airport</t>
  </si>
  <si>
    <t>Tabora</t>
  </si>
  <si>
    <t>DOM</t>
  </si>
  <si>
    <t>Melville Hall Airport</t>
  </si>
  <si>
    <t>Dominica</t>
  </si>
  <si>
    <t>JUV</t>
  </si>
  <si>
    <t>Upernavik Heliport</t>
  </si>
  <si>
    <t>Upernavik</t>
  </si>
  <si>
    <t>Vestgronland</t>
  </si>
  <si>
    <t>SPU</t>
  </si>
  <si>
    <t>Split Airport</t>
  </si>
  <si>
    <t>Splitsko-Dalmatinska</t>
  </si>
  <si>
    <t>BNI</t>
  </si>
  <si>
    <t>Benin City Airport</t>
  </si>
  <si>
    <t>Benin City</t>
  </si>
  <si>
    <t>Edo</t>
  </si>
  <si>
    <t>YGR</t>
  </si>
  <si>
    <t>Iles De La Madeleine Airport</t>
  </si>
  <si>
    <t>Iles De La Madeleine</t>
  </si>
  <si>
    <t>HRE</t>
  </si>
  <si>
    <t>Harare Airport</t>
  </si>
  <si>
    <t>Harare</t>
  </si>
  <si>
    <t>Mashonaland Central</t>
  </si>
  <si>
    <t>ZW</t>
  </si>
  <si>
    <t>CFE</t>
  </si>
  <si>
    <t>Aulnat Airport</t>
  </si>
  <si>
    <t>Clermont-Ferrand</t>
  </si>
  <si>
    <t>Auvergne</t>
  </si>
  <si>
    <t>SHW</t>
  </si>
  <si>
    <t>Sharurah Airport</t>
  </si>
  <si>
    <t>Sharurah</t>
  </si>
  <si>
    <t>Saudi Arabia</t>
  </si>
  <si>
    <t>EJA</t>
  </si>
  <si>
    <t>Variguies Airport</t>
  </si>
  <si>
    <t>Barrancabermeja</t>
  </si>
  <si>
    <t>TKK</t>
  </si>
  <si>
    <t>Truk Airport</t>
  </si>
  <si>
    <t>Truk  Caroline Islands</t>
  </si>
  <si>
    <t>ZNA</t>
  </si>
  <si>
    <t>Harbour Airport</t>
  </si>
  <si>
    <t>Nanaimo</t>
  </si>
  <si>
    <t>AUC</t>
  </si>
  <si>
    <t>Arauca Airport</t>
  </si>
  <si>
    <t>Arauca</t>
  </si>
  <si>
    <t>UYL</t>
  </si>
  <si>
    <t>Nyala Airport</t>
  </si>
  <si>
    <t>Nyala</t>
  </si>
  <si>
    <t>CAC</t>
  </si>
  <si>
    <t>Cascavel Airport</t>
  </si>
  <si>
    <t>Cascavel</t>
  </si>
  <si>
    <t>Paraná</t>
  </si>
  <si>
    <t>YZZ</t>
  </si>
  <si>
    <t>Trail</t>
  </si>
  <si>
    <t>MTS</t>
  </si>
  <si>
    <t>Matsapha International Airport</t>
  </si>
  <si>
    <t>Manzini</t>
  </si>
  <si>
    <t>SZ</t>
  </si>
  <si>
    <t>OCC</t>
  </si>
  <si>
    <t>Coca Airport</t>
  </si>
  <si>
    <t>Coca</t>
  </si>
  <si>
    <t>Ecuador</t>
  </si>
  <si>
    <t>DPS</t>
  </si>
  <si>
    <t>Ngurah Rai Airport</t>
  </si>
  <si>
    <t>Denpasar Bali</t>
  </si>
  <si>
    <t>REN</t>
  </si>
  <si>
    <t>Orenburg Airport</t>
  </si>
  <si>
    <t>Orenburg</t>
  </si>
  <si>
    <t>Orenburgskaya Oblast'</t>
  </si>
  <si>
    <t>RUA</t>
  </si>
  <si>
    <t>Arua Airport</t>
  </si>
  <si>
    <t>Arua</t>
  </si>
  <si>
    <t>Uganda</t>
  </si>
  <si>
    <t>UG</t>
  </si>
  <si>
    <t>GYD</t>
  </si>
  <si>
    <t>Heydar Aliyev International Airport</t>
  </si>
  <si>
    <t>Baku</t>
  </si>
  <si>
    <t>Abseron</t>
  </si>
  <si>
    <t>ABX</t>
  </si>
  <si>
    <t>Albury Airport</t>
  </si>
  <si>
    <t>Albury</t>
  </si>
  <si>
    <t>BEN</t>
  </si>
  <si>
    <t>Benina International Airport</t>
  </si>
  <si>
    <t>Libyan Arab Jamahiriya</t>
  </si>
  <si>
    <t>PNQ</t>
  </si>
  <si>
    <t>Pune Airport</t>
  </si>
  <si>
    <t>Pune</t>
  </si>
  <si>
    <t>Maharashtra</t>
  </si>
  <si>
    <t>MAO</t>
  </si>
  <si>
    <t>Eduardo Gomes International Airport</t>
  </si>
  <si>
    <t>MGA</t>
  </si>
  <si>
    <t>Augusto C Sandino Airport</t>
  </si>
  <si>
    <t>BQS</t>
  </si>
  <si>
    <t>Blagoveschensk Airport</t>
  </si>
  <si>
    <t>Blagoveschensk</t>
  </si>
  <si>
    <t>SMR</t>
  </si>
  <si>
    <t>Simon Bolivar Airport</t>
  </si>
  <si>
    <t>Magdalena</t>
  </si>
  <si>
    <t>GGM</t>
  </si>
  <si>
    <t>Kakamega</t>
  </si>
  <si>
    <t>Western</t>
  </si>
  <si>
    <t>KMJ</t>
  </si>
  <si>
    <t>Kumamoto Airport</t>
  </si>
  <si>
    <t>1801 Oyatsu  Mashiki</t>
  </si>
  <si>
    <t>Kumamoto</t>
  </si>
  <si>
    <t>IFO</t>
  </si>
  <si>
    <t>Ivano-Frankovsk Airport</t>
  </si>
  <si>
    <t>Ivano-Frankovsk</t>
  </si>
  <si>
    <t>BIR</t>
  </si>
  <si>
    <t>Biratnagar Airport</t>
  </si>
  <si>
    <t>Biratnagar</t>
  </si>
  <si>
    <t>GIB</t>
  </si>
  <si>
    <t>North Front Airport</t>
  </si>
  <si>
    <t>Gibraltar</t>
  </si>
  <si>
    <t>GI</t>
  </si>
  <si>
    <t>YGK</t>
  </si>
  <si>
    <t>Kingston Airport</t>
  </si>
  <si>
    <t>Ontario</t>
  </si>
  <si>
    <t>GDT</t>
  </si>
  <si>
    <t>Grand Turk Island Airport</t>
  </si>
  <si>
    <t>Turks and Caicos Islands</t>
  </si>
  <si>
    <t>KME</t>
  </si>
  <si>
    <t>Kamembe Airport</t>
  </si>
  <si>
    <t>Kamembe</t>
  </si>
  <si>
    <t>Rwanda</t>
  </si>
  <si>
    <t>RW</t>
  </si>
  <si>
    <t>YOP</t>
  </si>
  <si>
    <t>Rainbow Lake Airport</t>
  </si>
  <si>
    <t>Rainbow Lake</t>
  </si>
  <si>
    <t>INN</t>
  </si>
  <si>
    <t>Innsbruck Airport</t>
  </si>
  <si>
    <t>Innsbruck</t>
  </si>
  <si>
    <t>Tirol</t>
  </si>
  <si>
    <t>BVC</t>
  </si>
  <si>
    <t>Rabil Airport</t>
  </si>
  <si>
    <t>Boa Vista</t>
  </si>
  <si>
    <t>Cape Verde</t>
  </si>
  <si>
    <t>VCA</t>
  </si>
  <si>
    <t>Can Tho Airport</t>
  </si>
  <si>
    <t>Can Tho</t>
  </si>
  <si>
    <t>HMB</t>
  </si>
  <si>
    <t>Mubarak International Airport</t>
  </si>
  <si>
    <t>Sohag</t>
  </si>
  <si>
    <t>GOQ</t>
  </si>
  <si>
    <t>Golmud Airport</t>
  </si>
  <si>
    <t>Gemang Hwy.</t>
  </si>
  <si>
    <t>Golmud</t>
  </si>
  <si>
    <t>Qinghai</t>
  </si>
  <si>
    <t>DBB</t>
  </si>
  <si>
    <t>Al Alamain International Airport</t>
  </si>
  <si>
    <t>Dabaa</t>
  </si>
  <si>
    <t>MEE</t>
  </si>
  <si>
    <t>Mare Airport</t>
  </si>
  <si>
    <t>Mare</t>
  </si>
  <si>
    <t>NOJ</t>
  </si>
  <si>
    <t>Nojabrxsk Airport</t>
  </si>
  <si>
    <t>Nojabrxsk</t>
  </si>
  <si>
    <t>TBH</t>
  </si>
  <si>
    <t>Tablas Airport</t>
  </si>
  <si>
    <t>Tablas</t>
  </si>
  <si>
    <t>YTL</t>
  </si>
  <si>
    <t>Big Trout Airport</t>
  </si>
  <si>
    <t>Big Trout</t>
  </si>
  <si>
    <t>IWA</t>
  </si>
  <si>
    <t>Ivanovo Airport</t>
  </si>
  <si>
    <t>Ivanovo</t>
  </si>
  <si>
    <t>Ivanovskaya Oblast'</t>
  </si>
  <si>
    <t>YKU</t>
  </si>
  <si>
    <t>Chisasibi Airport</t>
  </si>
  <si>
    <t>Chisasibi</t>
  </si>
  <si>
    <t>OKT</t>
  </si>
  <si>
    <t>Oktiabrskij Airport</t>
  </si>
  <si>
    <t>Oktiabrskij</t>
  </si>
  <si>
    <t>NEF</t>
  </si>
  <si>
    <t>Neftekamsk Airport</t>
  </si>
  <si>
    <t>Neftekamsk</t>
  </si>
  <si>
    <t>JCH</t>
  </si>
  <si>
    <t>Qasigiannguit Airport</t>
  </si>
  <si>
    <t>Qasigiannguit</t>
  </si>
  <si>
    <t>OVB</t>
  </si>
  <si>
    <t>Tolmachevo Airport</t>
  </si>
  <si>
    <t>Novosibirsk</t>
  </si>
  <si>
    <t>Novosibirskaya Oblast'</t>
  </si>
  <si>
    <t>SIF</t>
  </si>
  <si>
    <t>Simara Airport</t>
  </si>
  <si>
    <t>Simara</t>
  </si>
  <si>
    <t>CWB</t>
  </si>
  <si>
    <t>Afonso Pena Airport</t>
  </si>
  <si>
    <t>Curitiba</t>
  </si>
  <si>
    <t>TWT</t>
  </si>
  <si>
    <t>Tawitawi Airport</t>
  </si>
  <si>
    <t>Tawitawi</t>
  </si>
  <si>
    <t>TLL</t>
  </si>
  <si>
    <t>Tallinn Airport</t>
  </si>
  <si>
    <t>Harjumaa</t>
  </si>
  <si>
    <t>GRO</t>
  </si>
  <si>
    <t>Costa Brava Airport</t>
  </si>
  <si>
    <t>Girona</t>
  </si>
  <si>
    <t>Cataluña</t>
  </si>
  <si>
    <t>SNU</t>
  </si>
  <si>
    <t>Santa Clara Airport</t>
  </si>
  <si>
    <t>Santa Clara</t>
  </si>
  <si>
    <t>Cuba</t>
  </si>
  <si>
    <t>GNB</t>
  </si>
  <si>
    <t>Grenoble-Isere Airport</t>
  </si>
  <si>
    <t>Grenoble</t>
  </si>
  <si>
    <t>Rhone-Alpes</t>
  </si>
  <si>
    <t>HAQ</t>
  </si>
  <si>
    <t>Hanimaadhoo Airport</t>
  </si>
  <si>
    <t>Hanimaadhoo</t>
  </si>
  <si>
    <t>Maldives</t>
  </si>
  <si>
    <t>CPA</t>
  </si>
  <si>
    <t>A. Tubman Airport</t>
  </si>
  <si>
    <t>Cape Palmas</t>
  </si>
  <si>
    <t>Liberia</t>
  </si>
  <si>
    <t>EAE</t>
  </si>
  <si>
    <t>Emae Airport</t>
  </si>
  <si>
    <t>Emae</t>
  </si>
  <si>
    <t>ABV</t>
  </si>
  <si>
    <t>Abuja International Airport</t>
  </si>
  <si>
    <t>Abuja</t>
  </si>
  <si>
    <t>Abuja Capital Territory</t>
  </si>
  <si>
    <t>NCY</t>
  </si>
  <si>
    <t>Annecy-Meythet Airport</t>
  </si>
  <si>
    <t>Annecy</t>
  </si>
  <si>
    <t>LOH</t>
  </si>
  <si>
    <t>Loja Airport</t>
  </si>
  <si>
    <t>Loja</t>
  </si>
  <si>
    <t>TRS</t>
  </si>
  <si>
    <t>Dei Legionari Airport</t>
  </si>
  <si>
    <t>Friuli-Venezia Giulia</t>
  </si>
  <si>
    <t>JCU</t>
  </si>
  <si>
    <t>Ceuta Heliport</t>
  </si>
  <si>
    <t>Ceuta</t>
  </si>
  <si>
    <t>ANF</t>
  </si>
  <si>
    <t>Cerro Moreno Airport</t>
  </si>
  <si>
    <t>LEQ</t>
  </si>
  <si>
    <t>Lands End Airport</t>
  </si>
  <si>
    <t>Lands End</t>
  </si>
  <si>
    <t>United Kingdom</t>
  </si>
  <si>
    <t>HAU</t>
  </si>
  <si>
    <t>Haugesund Airport</t>
  </si>
  <si>
    <t>Haugesund</t>
  </si>
  <si>
    <t>Rogaland</t>
  </si>
  <si>
    <t>MHH</t>
  </si>
  <si>
    <t>Marsh Harbour International Airport</t>
  </si>
  <si>
    <t>ZKG</t>
  </si>
  <si>
    <t>Kegaska Airport</t>
  </si>
  <si>
    <t>Kegaska</t>
  </si>
  <si>
    <t>XCH</t>
  </si>
  <si>
    <t>Christmas Island Airport</t>
  </si>
  <si>
    <t>Christmas Island</t>
  </si>
  <si>
    <t>CX</t>
  </si>
  <si>
    <t>AHE</t>
  </si>
  <si>
    <t>Ahe Airport</t>
  </si>
  <si>
    <t>Ahe</t>
  </si>
  <si>
    <t>French Polynesia</t>
  </si>
  <si>
    <t>BZK</t>
  </si>
  <si>
    <t>Briansk Airport</t>
  </si>
  <si>
    <t>Briansk</t>
  </si>
  <si>
    <t>SCV</t>
  </si>
  <si>
    <t>Salcea Airport</t>
  </si>
  <si>
    <t>Suceava</t>
  </si>
  <si>
    <t>Romania</t>
  </si>
  <si>
    <t>DIR</t>
  </si>
  <si>
    <t>Aba Tenna D Yilma Airport</t>
  </si>
  <si>
    <t>Dire Dawa</t>
  </si>
  <si>
    <t>CMF</t>
  </si>
  <si>
    <t>Chambery Airport</t>
  </si>
  <si>
    <t>Chambery</t>
  </si>
  <si>
    <t>PER</t>
  </si>
  <si>
    <t>Perth Airport</t>
  </si>
  <si>
    <t>Perth</t>
  </si>
  <si>
    <t>EDR</t>
  </si>
  <si>
    <t>Edward River Airport</t>
  </si>
  <si>
    <t>Edward River</t>
  </si>
  <si>
    <t>PVR</t>
  </si>
  <si>
    <t>Gustavo Diaz Ordaz Airport</t>
  </si>
  <si>
    <t>Puerto Vallarta</t>
  </si>
  <si>
    <t>ERS</t>
  </si>
  <si>
    <t>Eros Airport</t>
  </si>
  <si>
    <t>Windhoek</t>
  </si>
  <si>
    <t>Khomas</t>
  </si>
  <si>
    <t>HOR</t>
  </si>
  <si>
    <t>Horta Airport</t>
  </si>
  <si>
    <t>Horta (Azores)</t>
  </si>
  <si>
    <t>SLY</t>
  </si>
  <si>
    <t>Salehard Airport</t>
  </si>
  <si>
    <t>Salekhard</t>
  </si>
  <si>
    <t>ASB</t>
  </si>
  <si>
    <t>Ashgabat Airport</t>
  </si>
  <si>
    <t>Ashgabat</t>
  </si>
  <si>
    <t>Ahal</t>
  </si>
  <si>
    <t>PBO</t>
  </si>
  <si>
    <t>Paraburdoo Airport</t>
  </si>
  <si>
    <t>Paraburdoo</t>
  </si>
  <si>
    <t>PXM</t>
  </si>
  <si>
    <t>Puerto Escondido Airport</t>
  </si>
  <si>
    <t>Puerto Escondido</t>
  </si>
  <si>
    <t>Oaxaca</t>
  </si>
  <si>
    <t>IAS</t>
  </si>
  <si>
    <t>Iasi Airport</t>
  </si>
  <si>
    <t>Iasi</t>
  </si>
  <si>
    <t>JED</t>
  </si>
  <si>
    <t>King Abdulaziz International Airport</t>
  </si>
  <si>
    <t>Makkah</t>
  </si>
  <si>
    <t>CTG</t>
  </si>
  <si>
    <t>Rafael Nunez Airport</t>
  </si>
  <si>
    <t>YEK</t>
  </si>
  <si>
    <t>Arviat Airport</t>
  </si>
  <si>
    <t>Arviat</t>
  </si>
  <si>
    <t>IRJ</t>
  </si>
  <si>
    <t>La Rioja Airport</t>
  </si>
  <si>
    <t>La Rioja</t>
  </si>
  <si>
    <t>KUL</t>
  </si>
  <si>
    <t>Kuala Lumpur International Airport</t>
  </si>
  <si>
    <t>MLE</t>
  </si>
  <si>
    <t>Male International Airport</t>
  </si>
  <si>
    <t>Maale</t>
  </si>
  <si>
    <t>DAX</t>
  </si>
  <si>
    <t>Daxian Airport</t>
  </si>
  <si>
    <t>South St.</t>
  </si>
  <si>
    <t>Daxian</t>
  </si>
  <si>
    <t>CEI</t>
  </si>
  <si>
    <t>Chiang Rai Airport</t>
  </si>
  <si>
    <t>Chiang Rai</t>
  </si>
  <si>
    <t>CUZ</t>
  </si>
  <si>
    <t>Velazco Astete Airport</t>
  </si>
  <si>
    <t>Cuzco</t>
  </si>
  <si>
    <t>Cusco</t>
  </si>
  <si>
    <t>ULN</t>
  </si>
  <si>
    <t>Chinggis Khaan International Airport</t>
  </si>
  <si>
    <t>Ulaanbaatar</t>
  </si>
  <si>
    <t>HEA</t>
  </si>
  <si>
    <t>Herat Airport</t>
  </si>
  <si>
    <t>Herat</t>
  </si>
  <si>
    <t>IXL</t>
  </si>
  <si>
    <t>Leh Airport</t>
  </si>
  <si>
    <t>Leh</t>
  </si>
  <si>
    <t>Jammu and Kashmir</t>
  </si>
  <si>
    <t>MHP</t>
  </si>
  <si>
    <t>Minsk International 1 Airport</t>
  </si>
  <si>
    <t>Minsk</t>
  </si>
  <si>
    <t>Minskaya Voblasts'</t>
  </si>
  <si>
    <t>BY</t>
  </si>
  <si>
    <t>MTT</t>
  </si>
  <si>
    <t>Minatitlan Airport</t>
  </si>
  <si>
    <t>Minatitlan</t>
  </si>
  <si>
    <t>Mexico</t>
  </si>
  <si>
    <t>MFF</t>
  </si>
  <si>
    <t>Moanda Airport</t>
  </si>
  <si>
    <t>Moanda</t>
  </si>
  <si>
    <t>WFI</t>
  </si>
  <si>
    <t>Fianarantsoa Airport</t>
  </si>
  <si>
    <t>Fianarantsoa</t>
  </si>
  <si>
    <t>MEQ</t>
  </si>
  <si>
    <t>Seunagan Airport</t>
  </si>
  <si>
    <t>Meulaboh</t>
  </si>
  <si>
    <t>Aceh (Atjeh)</t>
  </si>
  <si>
    <t>AEG</t>
  </si>
  <si>
    <t>Aek Godang Airport</t>
  </si>
  <si>
    <t>Aek Godang</t>
  </si>
  <si>
    <t>TOB</t>
  </si>
  <si>
    <t>Tobruk Airport</t>
  </si>
  <si>
    <t>Tobruk</t>
  </si>
  <si>
    <t>PED</t>
  </si>
  <si>
    <t>Pardubice Airport</t>
  </si>
  <si>
    <t>Pardubice</t>
  </si>
  <si>
    <t>Pardubicky Kraj</t>
  </si>
  <si>
    <t>CZ</t>
  </si>
  <si>
    <t>OLJ</t>
  </si>
  <si>
    <t>West Cost Santo Airport</t>
  </si>
  <si>
    <t>Olpoi</t>
  </si>
  <si>
    <t>PEZ</t>
  </si>
  <si>
    <t>Penza Airport</t>
  </si>
  <si>
    <t>Penza</t>
  </si>
  <si>
    <t>Penzenskaya Oblast'</t>
  </si>
  <si>
    <t>DWC</t>
  </si>
  <si>
    <t>Al Maktoum International</t>
  </si>
  <si>
    <t>Dubayy</t>
  </si>
  <si>
    <t>HZH</t>
  </si>
  <si>
    <t>Liping Airport</t>
  </si>
  <si>
    <t>Liping</t>
  </si>
  <si>
    <t>LBV</t>
  </si>
  <si>
    <t>Libreville Airport</t>
  </si>
  <si>
    <t>Estuaire</t>
  </si>
  <si>
    <t>CBQ</t>
  </si>
  <si>
    <t>Calabar Airport</t>
  </si>
  <si>
    <t>Calabar</t>
  </si>
  <si>
    <t>Nigeria</t>
  </si>
  <si>
    <t>UME</t>
  </si>
  <si>
    <t>Umea Airport</t>
  </si>
  <si>
    <t>Umea</t>
  </si>
  <si>
    <t>YKA</t>
  </si>
  <si>
    <t>Kamloops Airport</t>
  </si>
  <si>
    <t>Kamloops</t>
  </si>
  <si>
    <t>CVM</t>
  </si>
  <si>
    <t>Ciudad Victoria Airport</t>
  </si>
  <si>
    <t>Ciudad Victoria</t>
  </si>
  <si>
    <t>Tamaulipas</t>
  </si>
  <si>
    <t>TBW</t>
  </si>
  <si>
    <t>Tambov Airport</t>
  </si>
  <si>
    <t>Tambov</t>
  </si>
  <si>
    <t>Tambovskaya Oblast'</t>
  </si>
  <si>
    <t>MAS</t>
  </si>
  <si>
    <t>Momote Airport</t>
  </si>
  <si>
    <t>Manus Island</t>
  </si>
  <si>
    <t>URJ</t>
  </si>
  <si>
    <t>Uraj Airport</t>
  </si>
  <si>
    <t>Uraj</t>
  </si>
  <si>
    <t>ZIH</t>
  </si>
  <si>
    <t>Ixtapa/Zihuatanejo Internacional Airport</t>
  </si>
  <si>
    <t>Ixtapa/Zihuatanejo</t>
  </si>
  <si>
    <t>GDX</t>
  </si>
  <si>
    <t>Magadan Airport</t>
  </si>
  <si>
    <t>Magadan</t>
  </si>
  <si>
    <t>IKI</t>
  </si>
  <si>
    <t>Iki Airport</t>
  </si>
  <si>
    <t>1636 Ishidacho Tsutsukihigashifure</t>
  </si>
  <si>
    <t>Iki</t>
  </si>
  <si>
    <t>PQQ</t>
  </si>
  <si>
    <t>Port Macquarie Airport</t>
  </si>
  <si>
    <t>Port Macquarie</t>
  </si>
  <si>
    <t>KER</t>
  </si>
  <si>
    <t>Kerman Airport</t>
  </si>
  <si>
    <t>Kerman</t>
  </si>
  <si>
    <t>ELQ</t>
  </si>
  <si>
    <t>Gassim Airport</t>
  </si>
  <si>
    <t>Gassim</t>
  </si>
  <si>
    <t>LIS</t>
  </si>
  <si>
    <t>Lisbon Portela Airport</t>
  </si>
  <si>
    <t>EBU</t>
  </si>
  <si>
    <t>Boutheon Airport</t>
  </si>
  <si>
    <t>Saint Etienne</t>
  </si>
  <si>
    <t>BLJ</t>
  </si>
  <si>
    <t>Batna Airport</t>
  </si>
  <si>
    <t>Batna</t>
  </si>
  <si>
    <t>XKS</t>
  </si>
  <si>
    <t>Kasabonika Airport</t>
  </si>
  <si>
    <t>Kasabonika</t>
  </si>
  <si>
    <t>ZEL</t>
  </si>
  <si>
    <t>Bella Bella Airport</t>
  </si>
  <si>
    <t>Bella Bella</t>
  </si>
  <si>
    <t>STW</t>
  </si>
  <si>
    <t>Stavropol Airport</t>
  </si>
  <si>
    <t>Stavropol</t>
  </si>
  <si>
    <t>RGN</t>
  </si>
  <si>
    <t>Mingaladon Airport</t>
  </si>
  <si>
    <t>KMV</t>
  </si>
  <si>
    <t>Kalemyo Airport</t>
  </si>
  <si>
    <t>Kalemyo</t>
  </si>
  <si>
    <t>VKO</t>
  </si>
  <si>
    <t>Vnukovo Airport</t>
  </si>
  <si>
    <t>Moscow</t>
  </si>
  <si>
    <t>Moskva</t>
  </si>
  <si>
    <t>YNO</t>
  </si>
  <si>
    <t>North Spirit Lake Airport</t>
  </si>
  <si>
    <t>North Spirit Lake</t>
  </si>
  <si>
    <t>EKS</t>
  </si>
  <si>
    <t>Shakhtyorsk Airport</t>
  </si>
  <si>
    <t>Shakhtyorsk</t>
  </si>
  <si>
    <t>FBA</t>
  </si>
  <si>
    <t>Fonte Boa</t>
  </si>
  <si>
    <t>DLU</t>
  </si>
  <si>
    <t>Dali Airport</t>
  </si>
  <si>
    <t>Dali City</t>
  </si>
  <si>
    <t>NAG</t>
  </si>
  <si>
    <t>Sonegaon Airport</t>
  </si>
  <si>
    <t>Nagpur</t>
  </si>
  <si>
    <t>SDV</t>
  </si>
  <si>
    <t>Sde-Dov Airport</t>
  </si>
  <si>
    <t>Tel Aviv-Yafo</t>
  </si>
  <si>
    <t>Israel</t>
  </si>
  <si>
    <t>TGU</t>
  </si>
  <si>
    <t>Toncontin Airport</t>
  </si>
  <si>
    <t>Tegucigalpa</t>
  </si>
  <si>
    <t>Francisco Morazan</t>
  </si>
  <si>
    <t>ATZ</t>
  </si>
  <si>
    <t>Assiut Airport</t>
  </si>
  <si>
    <t>Assiut</t>
  </si>
  <si>
    <t>GOT</t>
  </si>
  <si>
    <t>Landvetter Airport</t>
  </si>
  <si>
    <t>Gothenburg</t>
  </si>
  <si>
    <t>Vastra Gotaland</t>
  </si>
  <si>
    <t>HME</t>
  </si>
  <si>
    <t>Oued Irara Airport</t>
  </si>
  <si>
    <t>Hassi Messaoud</t>
  </si>
  <si>
    <t>MPH</t>
  </si>
  <si>
    <t>Malay Airport</t>
  </si>
  <si>
    <t>Caticlan</t>
  </si>
  <si>
    <t>CYP</t>
  </si>
  <si>
    <t>Calbayog Airport</t>
  </si>
  <si>
    <t>Calbayog</t>
  </si>
  <si>
    <t>FTE</t>
  </si>
  <si>
    <t>El Calafate</t>
  </si>
  <si>
    <t>CIA</t>
  </si>
  <si>
    <t>Ciampino Airport</t>
  </si>
  <si>
    <t>Rome</t>
  </si>
  <si>
    <t>Lazio</t>
  </si>
  <si>
    <t>INV</t>
  </si>
  <si>
    <t>Inverness Airport</t>
  </si>
  <si>
    <t>Inverness</t>
  </si>
  <si>
    <t>TMC</t>
  </si>
  <si>
    <t>Tambolaka Airport</t>
  </si>
  <si>
    <t>Tambolaka</t>
  </si>
  <si>
    <t>BXU</t>
  </si>
  <si>
    <t>Butuan Airport</t>
  </si>
  <si>
    <t>Butuan</t>
  </si>
  <si>
    <t>GXF</t>
  </si>
  <si>
    <t>Seiyun Airport</t>
  </si>
  <si>
    <t>Seiyun</t>
  </si>
  <si>
    <t>Republic of Yemen</t>
  </si>
  <si>
    <t>LBU</t>
  </si>
  <si>
    <t>Labuan Airport</t>
  </si>
  <si>
    <t>Labuan</t>
  </si>
  <si>
    <t>Sabah</t>
  </si>
  <si>
    <t>BLZ</t>
  </si>
  <si>
    <t>Chileka Airport</t>
  </si>
  <si>
    <t>Blantyre</t>
  </si>
  <si>
    <t>MW</t>
  </si>
  <si>
    <t>DXB</t>
  </si>
  <si>
    <t>Dubai Airport</t>
  </si>
  <si>
    <t>PEI</t>
  </si>
  <si>
    <t>Matecana Airport</t>
  </si>
  <si>
    <t>Pereira</t>
  </si>
  <si>
    <t>Risaralda</t>
  </si>
  <si>
    <t>NCU</t>
  </si>
  <si>
    <t>Nukus Airport</t>
  </si>
  <si>
    <t>Nukus</t>
  </si>
  <si>
    <t>Uzbekistan</t>
  </si>
  <si>
    <t>UZ</t>
  </si>
  <si>
    <t>MDZ</t>
  </si>
  <si>
    <t>El Plumerillo Airport</t>
  </si>
  <si>
    <t>Mendoza</t>
  </si>
  <si>
    <t>KSN</t>
  </si>
  <si>
    <t>Kostanay Airport</t>
  </si>
  <si>
    <t>Kostanay</t>
  </si>
  <si>
    <t>Kazakhstan</t>
  </si>
  <si>
    <t>KZ</t>
  </si>
  <si>
    <t>MNL</t>
  </si>
  <si>
    <t>Ninoy Aquino International Airport</t>
  </si>
  <si>
    <t>VGO</t>
  </si>
  <si>
    <t>Vigo Airport</t>
  </si>
  <si>
    <t>Galicia</t>
  </si>
  <si>
    <t>MCP</t>
  </si>
  <si>
    <t>Macapa Internacional Airport</t>
  </si>
  <si>
    <t>NHA</t>
  </si>
  <si>
    <t>Nha Trang Airport</t>
  </si>
  <si>
    <t>Nha Trang</t>
  </si>
  <si>
    <t>GET</t>
  </si>
  <si>
    <t>Geraldton Airport</t>
  </si>
  <si>
    <t>Geraldton</t>
  </si>
  <si>
    <t>KIN</t>
  </si>
  <si>
    <t>Norman Manley Airport</t>
  </si>
  <si>
    <t>TTQ</t>
  </si>
  <si>
    <t>Tortuquero Airport</t>
  </si>
  <si>
    <t>Tortuquero</t>
  </si>
  <si>
    <t>EOH</t>
  </si>
  <si>
    <t>Enrique Olaya Herrera Airport</t>
  </si>
  <si>
    <t>Medellin</t>
  </si>
  <si>
    <t>OND</t>
  </si>
  <si>
    <t>Ondangwa Airport</t>
  </si>
  <si>
    <t>Ondangwa</t>
  </si>
  <si>
    <t>Namibia</t>
  </si>
  <si>
    <t>YKG</t>
  </si>
  <si>
    <t>Kangirsuk Airport</t>
  </si>
  <si>
    <t>Kangirsuk</t>
  </si>
  <si>
    <t>YPM</t>
  </si>
  <si>
    <t>Pikangikum Airport</t>
  </si>
  <si>
    <t>Pikangikum</t>
  </si>
  <si>
    <t>IRM</t>
  </si>
  <si>
    <t>Igrim Airport</t>
  </si>
  <si>
    <t>Igrim</t>
  </si>
  <si>
    <t>GZP</t>
  </si>
  <si>
    <t>Gazipasa Airport</t>
  </si>
  <si>
    <t>Gazipasa</t>
  </si>
  <si>
    <t>BLR</t>
  </si>
  <si>
    <t>Bengaluru International Airport</t>
  </si>
  <si>
    <t>118 Gayathri Lakefront  Outer Ring Road</t>
  </si>
  <si>
    <t>Bangalore</t>
  </si>
  <si>
    <t>OHH</t>
  </si>
  <si>
    <t>Novostroyka Airport</t>
  </si>
  <si>
    <t>Okha</t>
  </si>
  <si>
    <t>Arkhangel'skaya Oblast'</t>
  </si>
  <si>
    <t>PYY</t>
  </si>
  <si>
    <t>Pai Airport</t>
  </si>
  <si>
    <t>Pai</t>
  </si>
  <si>
    <t>THX</t>
  </si>
  <si>
    <t>Turukhansk Airport</t>
  </si>
  <si>
    <t>Turukhansk</t>
  </si>
  <si>
    <t>ULH</t>
  </si>
  <si>
    <t>Majeed bin Abdul Aziz Airport</t>
  </si>
  <si>
    <t>Al Ula</t>
  </si>
  <si>
    <t>ULV</t>
  </si>
  <si>
    <t>Ulyanovsk Baratayeveka Airport</t>
  </si>
  <si>
    <t>Baratayeveka</t>
  </si>
  <si>
    <t>UTS</t>
  </si>
  <si>
    <t>Ust-Tsylma Airport</t>
  </si>
  <si>
    <t>Ust-Tsylma</t>
  </si>
  <si>
    <t>GMO</t>
  </si>
  <si>
    <t>Gombe Airport</t>
  </si>
  <si>
    <t>Gombe</t>
  </si>
  <si>
    <t>KDZ</t>
  </si>
  <si>
    <t>Polgolla Reservoir Airport</t>
  </si>
  <si>
    <t>Kandy</t>
  </si>
  <si>
    <t>Sri Lanka</t>
  </si>
  <si>
    <t>TJU</t>
  </si>
  <si>
    <t>Kulyab Airport</t>
  </si>
  <si>
    <t>Kulyab</t>
  </si>
  <si>
    <t>RKZ</t>
  </si>
  <si>
    <t>Shigatse Peace Airport</t>
  </si>
  <si>
    <t>318 National Rd.</t>
  </si>
  <si>
    <t>Shigatse</t>
  </si>
  <si>
    <t>DYG</t>
  </si>
  <si>
    <t>Dayong Airport</t>
  </si>
  <si>
    <t>Dayong</t>
  </si>
  <si>
    <t>HDG</t>
  </si>
  <si>
    <t>Handan Airport</t>
  </si>
  <si>
    <t>Handan</t>
  </si>
  <si>
    <t>JIC</t>
  </si>
  <si>
    <t>Jinchuan Airport</t>
  </si>
  <si>
    <t>Taian Rd.</t>
  </si>
  <si>
    <t>Jinchang</t>
  </si>
  <si>
    <t>JXA</t>
  </si>
  <si>
    <t>Jixi Airport</t>
  </si>
  <si>
    <t>Beihuan Middle Rd.</t>
  </si>
  <si>
    <t>Jixi</t>
  </si>
  <si>
    <t>Beijing</t>
  </si>
  <si>
    <t>HIA</t>
  </si>
  <si>
    <t>Huai'an Lianshui Airport</t>
  </si>
  <si>
    <t>101 County Rd.</t>
  </si>
  <si>
    <t>Huai'an</t>
  </si>
  <si>
    <t>HJJ</t>
  </si>
  <si>
    <t>Zhijiang Airport</t>
  </si>
  <si>
    <t>Jiefang Rd.</t>
  </si>
  <si>
    <t>Huaihua</t>
  </si>
  <si>
    <t>ANR</t>
  </si>
  <si>
    <t>Deurne Airport</t>
  </si>
  <si>
    <t>BGO</t>
  </si>
  <si>
    <t>Flesland Airport</t>
  </si>
  <si>
    <t>Bergen</t>
  </si>
  <si>
    <t>Hordaland</t>
  </si>
  <si>
    <t>LTN</t>
  </si>
  <si>
    <t>London Luton Airport</t>
  </si>
  <si>
    <t>YDN</t>
  </si>
  <si>
    <t>Dauphin Airport</t>
  </si>
  <si>
    <t>Dauphin</t>
  </si>
  <si>
    <t>Manitoba</t>
  </si>
  <si>
    <t>AYP</t>
  </si>
  <si>
    <t>Yanamilla Airport</t>
  </si>
  <si>
    <t>Ayacucho</t>
  </si>
  <si>
    <t>Peru</t>
  </si>
  <si>
    <t>DIN</t>
  </si>
  <si>
    <t>Dien Bien Airport</t>
  </si>
  <si>
    <t>Dien Bien Phu</t>
  </si>
  <si>
    <t>YMO</t>
  </si>
  <si>
    <t>Moosonee Airport</t>
  </si>
  <si>
    <t>Moosonee</t>
  </si>
  <si>
    <t>BKI</t>
  </si>
  <si>
    <t>Kota Kinabalu Airport</t>
  </si>
  <si>
    <t>Kota Kinabalu</t>
  </si>
  <si>
    <t>MLW</t>
  </si>
  <si>
    <t>Spriggs Payne Airport</t>
  </si>
  <si>
    <t>Montserrado</t>
  </si>
  <si>
    <t>OER</t>
  </si>
  <si>
    <t>Ornskoldsvik Airport</t>
  </si>
  <si>
    <t>Ornskoldsvik</t>
  </si>
  <si>
    <t>KIM</t>
  </si>
  <si>
    <t>Kimberley Airport</t>
  </si>
  <si>
    <t>Kimberley</t>
  </si>
  <si>
    <t>Northern Cape</t>
  </si>
  <si>
    <t>CYI</t>
  </si>
  <si>
    <t>Chiayi Airport</t>
  </si>
  <si>
    <t>Chiayi</t>
  </si>
  <si>
    <t>Republic of China Taiwan</t>
  </si>
  <si>
    <t>UKK</t>
  </si>
  <si>
    <t>Ust-Kamenogorsk Airport</t>
  </si>
  <si>
    <t>Ust-Kamenogorsk</t>
  </si>
  <si>
    <t>BMA</t>
  </si>
  <si>
    <t>Bromma Airport</t>
  </si>
  <si>
    <t>Stockholms Lan</t>
  </si>
  <si>
    <t>TJA</t>
  </si>
  <si>
    <t>Tarija Airport</t>
  </si>
  <si>
    <t>Tarija</t>
  </si>
  <si>
    <t>YRL</t>
  </si>
  <si>
    <t>Red Lake Airport</t>
  </si>
  <si>
    <t>Red Lake</t>
  </si>
  <si>
    <t>YER</t>
  </si>
  <si>
    <t>Fort Severn Airport</t>
  </si>
  <si>
    <t>Fort Severn</t>
  </si>
  <si>
    <t>CZJ</t>
  </si>
  <si>
    <t>Corazon De Jesus Airport</t>
  </si>
  <si>
    <t>Corazon De Jesus</t>
  </si>
  <si>
    <t>Panama</t>
  </si>
  <si>
    <t>BBU</t>
  </si>
  <si>
    <t>Baneasa Airport</t>
  </si>
  <si>
    <t>Bucharest</t>
  </si>
  <si>
    <t>Bucuresti</t>
  </si>
  <si>
    <t>PHG</t>
  </si>
  <si>
    <t>Port Harcourt City Airport</t>
  </si>
  <si>
    <t>Port Harcourt</t>
  </si>
  <si>
    <t>Rivers</t>
  </si>
  <si>
    <t>MSJ</t>
  </si>
  <si>
    <t>Misawa Airport</t>
  </si>
  <si>
    <t>158 Kitayama</t>
  </si>
  <si>
    <t>Misawa</t>
  </si>
  <si>
    <t>MJF</t>
  </si>
  <si>
    <t>Kjaerstad Airport</t>
  </si>
  <si>
    <t>Mosjoen</t>
  </si>
  <si>
    <t>HGN</t>
  </si>
  <si>
    <t>Mae Hong Son Airport</t>
  </si>
  <si>
    <t>Mae Hong Son</t>
  </si>
  <si>
    <t>MME</t>
  </si>
  <si>
    <t>Durham Tees Valley Airport</t>
  </si>
  <si>
    <t>Durham Tees Valley</t>
  </si>
  <si>
    <t>NNM</t>
  </si>
  <si>
    <t>Naryan-Mar Airport</t>
  </si>
  <si>
    <t>Naryan-Mar</t>
  </si>
  <si>
    <t>ENU</t>
  </si>
  <si>
    <t>Enugu Airport</t>
  </si>
  <si>
    <t>Enugu</t>
  </si>
  <si>
    <t>TNG</t>
  </si>
  <si>
    <t>Boukhalef Airport</t>
  </si>
  <si>
    <t>Tanger</t>
  </si>
  <si>
    <t>MCX</t>
  </si>
  <si>
    <t>Makhachkala Airport</t>
  </si>
  <si>
    <t>Makhachkala</t>
  </si>
  <si>
    <t>Dagestan</t>
  </si>
  <si>
    <t>NTY</t>
  </si>
  <si>
    <t>Pilansberg Airport</t>
  </si>
  <si>
    <t>Sun City</t>
  </si>
  <si>
    <t>SHJ</t>
  </si>
  <si>
    <t>Sharjah Airport</t>
  </si>
  <si>
    <t>Sharjah</t>
  </si>
  <si>
    <t>Ash Shariqah</t>
  </si>
  <si>
    <t>PUM</t>
  </si>
  <si>
    <t>Pomala Airport</t>
  </si>
  <si>
    <t>Pomala</t>
  </si>
  <si>
    <t>JBQ</t>
  </si>
  <si>
    <t>La Isabela International Airport</t>
  </si>
  <si>
    <t>Santo Domingo</t>
  </si>
  <si>
    <t>Distrito Nacional</t>
  </si>
  <si>
    <t>TGC</t>
  </si>
  <si>
    <t>Sarikei Airport</t>
  </si>
  <si>
    <t>Sarikei</t>
  </si>
  <si>
    <t>Malaysia</t>
  </si>
  <si>
    <t>FUG</t>
  </si>
  <si>
    <t>Fuyang Airport</t>
  </si>
  <si>
    <t>021 Country Rd.</t>
  </si>
  <si>
    <t>Fuyang</t>
  </si>
  <si>
    <t>WNH</t>
  </si>
  <si>
    <t>Wenshan Airport</t>
  </si>
  <si>
    <t>N Ring Rd.</t>
  </si>
  <si>
    <t>Wenshan</t>
  </si>
  <si>
    <t>JDR</t>
  </si>
  <si>
    <t>Sao Joao Del Rei</t>
  </si>
  <si>
    <t>POZ</t>
  </si>
  <si>
    <t>Lawica Airport</t>
  </si>
  <si>
    <t>Poznan</t>
  </si>
  <si>
    <t>Wielkopolskie</t>
  </si>
  <si>
    <t>PBJ</t>
  </si>
  <si>
    <t>Paama Airport</t>
  </si>
  <si>
    <t>Paama</t>
  </si>
  <si>
    <t>YYQ</t>
  </si>
  <si>
    <t>Metropolitan Area Airport</t>
  </si>
  <si>
    <t>Churchill</t>
  </si>
  <si>
    <t>BRE</t>
  </si>
  <si>
    <t>Bremen Airport</t>
  </si>
  <si>
    <t>Bremen</t>
  </si>
  <si>
    <t>UGC</t>
  </si>
  <si>
    <t>Urgench Airport</t>
  </si>
  <si>
    <t>Urgench</t>
  </si>
  <si>
    <t>Khorazm</t>
  </si>
  <si>
    <t>TOE</t>
  </si>
  <si>
    <t>Tozeur Airport</t>
  </si>
  <si>
    <t>Tozeur</t>
  </si>
  <si>
    <t>TTT</t>
  </si>
  <si>
    <t>Taitung Airport</t>
  </si>
  <si>
    <t>Taitung</t>
  </si>
  <si>
    <t>BUQ</t>
  </si>
  <si>
    <t>Bulawayo Airport</t>
  </si>
  <si>
    <t>Bulawayo</t>
  </si>
  <si>
    <t>Zimbabwe</t>
  </si>
  <si>
    <t>GCI</t>
  </si>
  <si>
    <t>Guernsey Airport</t>
  </si>
  <si>
    <t>Guernsey</t>
  </si>
  <si>
    <t>TRN</t>
  </si>
  <si>
    <t>Citta Di Torino Airport</t>
  </si>
  <si>
    <t>Turin</t>
  </si>
  <si>
    <t>Piemonte</t>
  </si>
  <si>
    <t>OIM</t>
  </si>
  <si>
    <t>Oshima Airport</t>
  </si>
  <si>
    <t>270 Kitanoyama  Motomachi</t>
  </si>
  <si>
    <t>Oshima</t>
  </si>
  <si>
    <t>LUG</t>
  </si>
  <si>
    <t>Lugano Airport</t>
  </si>
  <si>
    <t>Lugano</t>
  </si>
  <si>
    <t>Ticino</t>
  </si>
  <si>
    <t>CH</t>
  </si>
  <si>
    <t>GDN</t>
  </si>
  <si>
    <t>Rebiechowo Airport</t>
  </si>
  <si>
    <t>Pomorskie</t>
  </si>
  <si>
    <t>GZT</t>
  </si>
  <si>
    <t>Gaziantep Airport</t>
  </si>
  <si>
    <t>Gaziantep</t>
  </si>
  <si>
    <t>GAN</t>
  </si>
  <si>
    <t>Gan/Seenu Airport</t>
  </si>
  <si>
    <t>Gan Island</t>
  </si>
  <si>
    <t>YXT</t>
  </si>
  <si>
    <t>Terrace Airport</t>
  </si>
  <si>
    <t>Terrace</t>
  </si>
  <si>
    <t>TRV</t>
  </si>
  <si>
    <t>Trivandrum International Airport</t>
  </si>
  <si>
    <t>Thiruvananthapuram</t>
  </si>
  <si>
    <t>Kerala</t>
  </si>
  <si>
    <t>SFA</t>
  </si>
  <si>
    <t>Sfax El Maou Airport</t>
  </si>
  <si>
    <t>Sfax</t>
  </si>
  <si>
    <t>LLK</t>
  </si>
  <si>
    <t>Lankaran International Airport</t>
  </si>
  <si>
    <t>Lankaran</t>
  </si>
  <si>
    <t>Azerbaijan</t>
  </si>
  <si>
    <t>ESR</t>
  </si>
  <si>
    <t>El Salvador Airport</t>
  </si>
  <si>
    <t>El Salvador</t>
  </si>
  <si>
    <t>Chile</t>
  </si>
  <si>
    <t>KWL</t>
  </si>
  <si>
    <t>Guilin Airport</t>
  </si>
  <si>
    <t>306 Provincial Rd.</t>
  </si>
  <si>
    <t>Guilin</t>
  </si>
  <si>
    <t>YZS</t>
  </si>
  <si>
    <t>Coral Harbour Airport</t>
  </si>
  <si>
    <t>Coral Harbour</t>
  </si>
  <si>
    <t>YCY</t>
  </si>
  <si>
    <t>Clyde River Airport</t>
  </si>
  <si>
    <t>Clyde River</t>
  </si>
  <si>
    <t>YKL</t>
  </si>
  <si>
    <t>Schefferville Airport</t>
  </si>
  <si>
    <t>Schefferville</t>
  </si>
  <si>
    <t>NRL</t>
  </si>
  <si>
    <t>North Ronaldsay Airport</t>
  </si>
  <si>
    <t>North Ronaldsay</t>
  </si>
  <si>
    <t>GOP</t>
  </si>
  <si>
    <t>Gorakhpur Airport</t>
  </si>
  <si>
    <t>Gorakhpur</t>
  </si>
  <si>
    <t>Uttar Pradesh</t>
  </si>
  <si>
    <t>YXY</t>
  </si>
  <si>
    <t>Whitehorse Airport</t>
  </si>
  <si>
    <t>Whitehorse</t>
  </si>
  <si>
    <t>BVH</t>
  </si>
  <si>
    <t>Vilhena Airport</t>
  </si>
  <si>
    <t>Vilhena</t>
  </si>
  <si>
    <t>KRF</t>
  </si>
  <si>
    <t>Kramfors Airport</t>
  </si>
  <si>
    <t>Kramfors</t>
  </si>
  <si>
    <t>Vasternorrlands Lan</t>
  </si>
  <si>
    <t>REX</t>
  </si>
  <si>
    <t>Gen Lucio Blanco Airport</t>
  </si>
  <si>
    <t>Reynosa</t>
  </si>
  <si>
    <t>ABT</t>
  </si>
  <si>
    <t>Al-Aqiq Airport</t>
  </si>
  <si>
    <t>Al-Baha</t>
  </si>
  <si>
    <t>RAS</t>
  </si>
  <si>
    <t>Rasht Airport</t>
  </si>
  <si>
    <t>Rasht</t>
  </si>
  <si>
    <t>JOI</t>
  </si>
  <si>
    <t>Cubatao Airport</t>
  </si>
  <si>
    <t>Joinville</t>
  </si>
  <si>
    <t>SDG</t>
  </si>
  <si>
    <t>Sanandaj Airport</t>
  </si>
  <si>
    <t>Sanandaj</t>
  </si>
  <si>
    <t>KDM</t>
  </si>
  <si>
    <t>Kaadedhdhoo Airport</t>
  </si>
  <si>
    <t>Kaadedhdhoo</t>
  </si>
  <si>
    <t>OVD</t>
  </si>
  <si>
    <t>Asturias Airport</t>
  </si>
  <si>
    <t>Asturias</t>
  </si>
  <si>
    <t>SPN</t>
  </si>
  <si>
    <t>Saipan International Airport</t>
  </si>
  <si>
    <t>VNX</t>
  </si>
  <si>
    <t>Vilanculos Airport</t>
  </si>
  <si>
    <t>Vilanculos</t>
  </si>
  <si>
    <t>Mozambique</t>
  </si>
  <si>
    <t>TMJ</t>
  </si>
  <si>
    <t>Termez Airport</t>
  </si>
  <si>
    <t>Termez</t>
  </si>
  <si>
    <t>YAX</t>
  </si>
  <si>
    <t>Angling Lake Airport</t>
  </si>
  <si>
    <t>Angling Lake</t>
  </si>
  <si>
    <t>BSO</t>
  </si>
  <si>
    <t>Basco Airport</t>
  </si>
  <si>
    <t>Basco</t>
  </si>
  <si>
    <t>KVD</t>
  </si>
  <si>
    <t>Gyandzha Airport</t>
  </si>
  <si>
    <t>Gyandzha</t>
  </si>
  <si>
    <t>OTD</t>
  </si>
  <si>
    <t>Contadora Airport</t>
  </si>
  <si>
    <t>Contadora</t>
  </si>
  <si>
    <t>IXU</t>
  </si>
  <si>
    <t>Chikkalthana Airport</t>
  </si>
  <si>
    <t>Aurangabad</t>
  </si>
  <si>
    <t>Bihar</t>
  </si>
  <si>
    <t>SAH</t>
  </si>
  <si>
    <t>Sana'a International Airport</t>
  </si>
  <si>
    <t>Sana'a</t>
  </si>
  <si>
    <t>MYG</t>
  </si>
  <si>
    <t>Mayaguana Airport</t>
  </si>
  <si>
    <t>Mayaguana</t>
  </si>
  <si>
    <t>GUA</t>
  </si>
  <si>
    <t>La Aurora Airport</t>
  </si>
  <si>
    <t>Guatemala City</t>
  </si>
  <si>
    <t>AJL</t>
  </si>
  <si>
    <t>Aizawl Airport</t>
  </si>
  <si>
    <t>Aizawl</t>
  </si>
  <si>
    <t>KUU</t>
  </si>
  <si>
    <t>Bhuntar Airport</t>
  </si>
  <si>
    <t>Kulu</t>
  </si>
  <si>
    <t>VQS</t>
  </si>
  <si>
    <t>Vieques Airport</t>
  </si>
  <si>
    <t>Vieques</t>
  </si>
  <si>
    <t>Puerto Rico</t>
  </si>
  <si>
    <t>YPH</t>
  </si>
  <si>
    <t>Inukjuak Airport</t>
  </si>
  <si>
    <t>Inukjuak</t>
  </si>
  <si>
    <t>TCG</t>
  </si>
  <si>
    <t>Tacheng Airport</t>
  </si>
  <si>
    <t>Chata Section</t>
  </si>
  <si>
    <t>Tacheng</t>
  </si>
  <si>
    <t>Yunnan</t>
  </si>
  <si>
    <t>YSK</t>
  </si>
  <si>
    <t>Sanikiluaq Airport</t>
  </si>
  <si>
    <t>Sanikiluaq</t>
  </si>
  <si>
    <t>RAO</t>
  </si>
  <si>
    <t>Leite Lopes Airport</t>
  </si>
  <si>
    <t>Ribeirao Preto</t>
  </si>
  <si>
    <t>TGG</t>
  </si>
  <si>
    <t>Sultan Mahmood Airport</t>
  </si>
  <si>
    <t>Kuala Terengganu</t>
  </si>
  <si>
    <t>Terengganu</t>
  </si>
  <si>
    <t>WJR</t>
  </si>
  <si>
    <t>Wajir Airport</t>
  </si>
  <si>
    <t>Wajir</t>
  </si>
  <si>
    <t>CJJ</t>
  </si>
  <si>
    <t>Cheongju Airport</t>
  </si>
  <si>
    <t>Cheongju</t>
  </si>
  <si>
    <t>Republic of Korea</t>
  </si>
  <si>
    <t>BIM</t>
  </si>
  <si>
    <t>Bimini International Airport</t>
  </si>
  <si>
    <t>Bimini</t>
  </si>
  <si>
    <t>GLA</t>
  </si>
  <si>
    <t>Glasgow International Airport</t>
  </si>
  <si>
    <t>PLS</t>
  </si>
  <si>
    <t>Providenciales International Airport</t>
  </si>
  <si>
    <t>SCL</t>
  </si>
  <si>
    <t>Arturo Merino Benitez Airport</t>
  </si>
  <si>
    <t>Santiago</t>
  </si>
  <si>
    <t>Region Metropolitana</t>
  </si>
  <si>
    <t>HVB</t>
  </si>
  <si>
    <t>Hervey Bay Airport</t>
  </si>
  <si>
    <t>Hervey Bay</t>
  </si>
  <si>
    <t>RHO</t>
  </si>
  <si>
    <t>Diagoras Airport</t>
  </si>
  <si>
    <t>Rhodes</t>
  </si>
  <si>
    <t>Dhodhekanisos</t>
  </si>
  <si>
    <t>BBQ</t>
  </si>
  <si>
    <t>Barbuda Airport</t>
  </si>
  <si>
    <t>Barbuda</t>
  </si>
  <si>
    <t>Antigua and Barbuda</t>
  </si>
  <si>
    <t>OYG</t>
  </si>
  <si>
    <t>Moyo Airport</t>
  </si>
  <si>
    <t>Moyo</t>
  </si>
  <si>
    <t>NQU</t>
  </si>
  <si>
    <t>Nuqui Airport</t>
  </si>
  <si>
    <t>Nuqui</t>
  </si>
  <si>
    <t>Colombia</t>
  </si>
  <si>
    <t>AGP</t>
  </si>
  <si>
    <t>Malaga Airport</t>
  </si>
  <si>
    <t>Andalucia</t>
  </si>
  <si>
    <t>TZX</t>
  </si>
  <si>
    <t>Trabzon Airport</t>
  </si>
  <si>
    <t>NYU</t>
  </si>
  <si>
    <t>Nyaung-u Airport</t>
  </si>
  <si>
    <t>Nyaung-u</t>
  </si>
  <si>
    <t>RVK</t>
  </si>
  <si>
    <t>Ryumsjoen Airport</t>
  </si>
  <si>
    <t>Roervik</t>
  </si>
  <si>
    <t>Norway</t>
  </si>
  <si>
    <t>NDR</t>
  </si>
  <si>
    <t>Nador Airport</t>
  </si>
  <si>
    <t>Nador</t>
  </si>
  <si>
    <t>Morocco</t>
  </si>
  <si>
    <t>JHL</t>
  </si>
  <si>
    <t>Albian Aerodrome</t>
  </si>
  <si>
    <t>Fort MacKay</t>
  </si>
  <si>
    <t>T0E 1S0</t>
  </si>
  <si>
    <t>SLV</t>
  </si>
  <si>
    <t>Simla Airport</t>
  </si>
  <si>
    <t>Simla</t>
  </si>
  <si>
    <t>Himachal Pradesh</t>
  </si>
  <si>
    <t>EGN</t>
  </si>
  <si>
    <t>Geneina Airport</t>
  </si>
  <si>
    <t>Geneina</t>
  </si>
  <si>
    <t>BDH</t>
  </si>
  <si>
    <t>Bandar Lengeh Airport</t>
  </si>
  <si>
    <t>Bandar Lengeh</t>
  </si>
  <si>
    <t>CCZ</t>
  </si>
  <si>
    <t>Chub Cay Airport</t>
  </si>
  <si>
    <t>Chub Cay</t>
  </si>
  <si>
    <t>AHB</t>
  </si>
  <si>
    <t>Abha Airport</t>
  </si>
  <si>
    <t>Abha</t>
  </si>
  <si>
    <t>'Asir</t>
  </si>
  <si>
    <t>SDU</t>
  </si>
  <si>
    <t>Santos Dumont Airport</t>
  </si>
  <si>
    <t>Rio De Janeiro</t>
  </si>
  <si>
    <t>CNX</t>
  </si>
  <si>
    <t>Chiang Mai International Airport</t>
  </si>
  <si>
    <t>Chiang Mai</t>
  </si>
  <si>
    <t>URA</t>
  </si>
  <si>
    <t>Uralsk Airport</t>
  </si>
  <si>
    <t>Uralsk</t>
  </si>
  <si>
    <t>TXL</t>
  </si>
  <si>
    <t>Tegel Airport</t>
  </si>
  <si>
    <t>IPI</t>
  </si>
  <si>
    <t>San Luis Airport</t>
  </si>
  <si>
    <t>Ipiales</t>
  </si>
  <si>
    <t>Narino</t>
  </si>
  <si>
    <t>PIU</t>
  </si>
  <si>
    <t>Piura Airport</t>
  </si>
  <si>
    <t>Piura</t>
  </si>
  <si>
    <t>YHO</t>
  </si>
  <si>
    <t>Hopedale Airport</t>
  </si>
  <si>
    <t>Hopedale</t>
  </si>
  <si>
    <t>CCS</t>
  </si>
  <si>
    <t>Caracas</t>
  </si>
  <si>
    <t>Distrito Federal</t>
  </si>
  <si>
    <t>SOU</t>
  </si>
  <si>
    <t>Southampton Airport</t>
  </si>
  <si>
    <t>LKO</t>
  </si>
  <si>
    <t>Amausi Airport</t>
  </si>
  <si>
    <t>Lucknow</t>
  </si>
  <si>
    <t>FOG</t>
  </si>
  <si>
    <t>Gino Lisa Airport</t>
  </si>
  <si>
    <t>Foggia</t>
  </si>
  <si>
    <t>Puglia</t>
  </si>
  <si>
    <t>CNS</t>
  </si>
  <si>
    <t>Cairns Airport</t>
  </si>
  <si>
    <t>Cairns</t>
  </si>
  <si>
    <t>TNO</t>
  </si>
  <si>
    <t>Tamarindo Airport</t>
  </si>
  <si>
    <t>Tamarindo</t>
  </si>
  <si>
    <t>FRL</t>
  </si>
  <si>
    <t>Luigi Ridolfi Airport</t>
  </si>
  <si>
    <t>Forli</t>
  </si>
  <si>
    <t>Emilia-Romagna</t>
  </si>
  <si>
    <t>DAM</t>
  </si>
  <si>
    <t>Damascus International Airport</t>
  </si>
  <si>
    <t>Damascus</t>
  </si>
  <si>
    <t>Dimashq</t>
  </si>
  <si>
    <t>BIA</t>
  </si>
  <si>
    <t>Poretta Airport</t>
  </si>
  <si>
    <t>Bastia</t>
  </si>
  <si>
    <t>HOQ</t>
  </si>
  <si>
    <t>Hof Airport</t>
  </si>
  <si>
    <t>Hof</t>
  </si>
  <si>
    <t>JTC</t>
  </si>
  <si>
    <t>Bauru-Arealva Airport</t>
  </si>
  <si>
    <t>Baura-Arealva</t>
  </si>
  <si>
    <t>GBE</t>
  </si>
  <si>
    <t>Sir Seretse Khama International Airport</t>
  </si>
  <si>
    <t>Gaborone</t>
  </si>
  <si>
    <t>SouthEast</t>
  </si>
  <si>
    <t>BW</t>
  </si>
  <si>
    <t>ACH</t>
  </si>
  <si>
    <t>Altenrhein Airport</t>
  </si>
  <si>
    <t>Altenrhein</t>
  </si>
  <si>
    <t>Switzerland</t>
  </si>
  <si>
    <t>REL</t>
  </si>
  <si>
    <t>Trelew Airport</t>
  </si>
  <si>
    <t>Trelew</t>
  </si>
  <si>
    <t>HJR</t>
  </si>
  <si>
    <t>Khajuraho Airport</t>
  </si>
  <si>
    <t>Khajuraho</t>
  </si>
  <si>
    <t>SKD</t>
  </si>
  <si>
    <t>Samarkand Airport</t>
  </si>
  <si>
    <t>Samarkand</t>
  </si>
  <si>
    <t>Samarqand</t>
  </si>
  <si>
    <t>MOQ</t>
  </si>
  <si>
    <t>Morondava Airport</t>
  </si>
  <si>
    <t>Morondava</t>
  </si>
  <si>
    <t>IKT</t>
  </si>
  <si>
    <t>Irkutsk Airport</t>
  </si>
  <si>
    <t>Irkutsk</t>
  </si>
  <si>
    <t>Irkutskaya Oblast'</t>
  </si>
  <si>
    <t>JDH</t>
  </si>
  <si>
    <t>Jodhpur Airport</t>
  </si>
  <si>
    <t>Jodhpur</t>
  </si>
  <si>
    <t>Rajasthan</t>
  </si>
  <si>
    <t>YDP</t>
  </si>
  <si>
    <t>Nain Airport</t>
  </si>
  <si>
    <t>Nain</t>
  </si>
  <si>
    <t>YTS</t>
  </si>
  <si>
    <t>Timmins Airport</t>
  </si>
  <si>
    <t>Timmins</t>
  </si>
  <si>
    <t>LLA</t>
  </si>
  <si>
    <t>Kallax Airport</t>
  </si>
  <si>
    <t>Lulea</t>
  </si>
  <si>
    <t>ODS</t>
  </si>
  <si>
    <t>Odessa-Central Airport</t>
  </si>
  <si>
    <t>Odes'ka Oblast</t>
  </si>
  <si>
    <t>PVA</t>
  </si>
  <si>
    <t>Providencia Airport</t>
  </si>
  <si>
    <t>Providencia</t>
  </si>
  <si>
    <t>RUR</t>
  </si>
  <si>
    <t>Rurutu Airport</t>
  </si>
  <si>
    <t>Rurutu</t>
  </si>
  <si>
    <t>YPC</t>
  </si>
  <si>
    <t>Paulatuk Airport</t>
  </si>
  <si>
    <t>Paulatuk</t>
  </si>
  <si>
    <t>KPO</t>
  </si>
  <si>
    <t>Pohang Airport</t>
  </si>
  <si>
    <t>Pohang</t>
  </si>
  <si>
    <t>Cheju-do</t>
  </si>
  <si>
    <t>AEP</t>
  </si>
  <si>
    <t>Jorge Newbery Airport</t>
  </si>
  <si>
    <t>EGC</t>
  </si>
  <si>
    <t>Roumanieres Airport</t>
  </si>
  <si>
    <t>Bergerac</t>
  </si>
  <si>
    <t>KQT</t>
  </si>
  <si>
    <t>Qurghonteppa International Airport</t>
  </si>
  <si>
    <t>Kurgon-Tyube</t>
  </si>
  <si>
    <t>PPB</t>
  </si>
  <si>
    <t>A. De Barros Airport</t>
  </si>
  <si>
    <t>Presidente Prudente</t>
  </si>
  <si>
    <t>PBC</t>
  </si>
  <si>
    <t>Huejotsingo Airport</t>
  </si>
  <si>
    <t>Puebla</t>
  </si>
  <si>
    <t>AUH</t>
  </si>
  <si>
    <t>Abu Dhabi International Airport</t>
  </si>
  <si>
    <t>Abu Zaby</t>
  </si>
  <si>
    <t>DWD</t>
  </si>
  <si>
    <t>Dawadmi Airport</t>
  </si>
  <si>
    <t>Dawadmi</t>
  </si>
  <si>
    <t>LIL</t>
  </si>
  <si>
    <t>Lesquin Airport</t>
  </si>
  <si>
    <t>Lille</t>
  </si>
  <si>
    <t>Nord-Pas-de-Calais</t>
  </si>
  <si>
    <t>GLK</t>
  </si>
  <si>
    <t>Galcaio Airport</t>
  </si>
  <si>
    <t>Galcaio</t>
  </si>
  <si>
    <t>Somalia</t>
  </si>
  <si>
    <t>YQD</t>
  </si>
  <si>
    <t>The Pas Airport</t>
  </si>
  <si>
    <t>The Pas</t>
  </si>
  <si>
    <t>AAL</t>
  </si>
  <si>
    <t>Aalborg Airport</t>
  </si>
  <si>
    <t>Nordjylland</t>
  </si>
  <si>
    <t>FIH</t>
  </si>
  <si>
    <t>N'Djili Airport</t>
  </si>
  <si>
    <t>Kinshasa</t>
  </si>
  <si>
    <t>MAG</t>
  </si>
  <si>
    <t>Madang Airport</t>
  </si>
  <si>
    <t>Madang</t>
  </si>
  <si>
    <t>UBA</t>
  </si>
  <si>
    <t>Uberaba Airport</t>
  </si>
  <si>
    <t>Uberaba</t>
  </si>
  <si>
    <t>Minas Gerais</t>
  </si>
  <si>
    <t>PXU</t>
  </si>
  <si>
    <t>Pleiku Airport</t>
  </si>
  <si>
    <t>Pleiku</t>
  </si>
  <si>
    <t>RNB</t>
  </si>
  <si>
    <t>Kallinge Airport</t>
  </si>
  <si>
    <t>Ronneby</t>
  </si>
  <si>
    <t>Blekinge Lan</t>
  </si>
  <si>
    <t>CJC</t>
  </si>
  <si>
    <t>El Loa Airport</t>
  </si>
  <si>
    <t>Calama</t>
  </si>
  <si>
    <t>KWI</t>
  </si>
  <si>
    <t>Kuwait International Airport</t>
  </si>
  <si>
    <t>Al Kuwayt</t>
  </si>
  <si>
    <t>KNS</t>
  </si>
  <si>
    <t>King Island Airport</t>
  </si>
  <si>
    <t>King Island</t>
  </si>
  <si>
    <t>OST</t>
  </si>
  <si>
    <t>Ostend Airport</t>
  </si>
  <si>
    <t>Ostend</t>
  </si>
  <si>
    <t>West-Vlaanderen</t>
  </si>
  <si>
    <t>DLM</t>
  </si>
  <si>
    <t>Dalaman Airport</t>
  </si>
  <si>
    <t>Dalaman</t>
  </si>
  <si>
    <t>Mugla</t>
  </si>
  <si>
    <t>NKC</t>
  </si>
  <si>
    <t>Nouakchott Airport</t>
  </si>
  <si>
    <t>YEG</t>
  </si>
  <si>
    <t>Edmonton International Airport</t>
  </si>
  <si>
    <t>Edmonton</t>
  </si>
  <si>
    <t>T5J 2T2</t>
  </si>
  <si>
    <t>IZO</t>
  </si>
  <si>
    <t>Izumo Airport</t>
  </si>
  <si>
    <t>2633 Hikawacho Okinosu</t>
  </si>
  <si>
    <t>Izumo</t>
  </si>
  <si>
    <t>Wakayama</t>
  </si>
  <si>
    <t>CUF</t>
  </si>
  <si>
    <t>Levaldigi Airport</t>
  </si>
  <si>
    <t>Cuneo</t>
  </si>
  <si>
    <t>VIL</t>
  </si>
  <si>
    <t>Dakhla Airport</t>
  </si>
  <si>
    <t>Dakhla</t>
  </si>
  <si>
    <t>KNQ</t>
  </si>
  <si>
    <t>Kone Airport</t>
  </si>
  <si>
    <t>Kone</t>
  </si>
  <si>
    <t>VLC</t>
  </si>
  <si>
    <t>Valencia Airport</t>
  </si>
  <si>
    <t>Valenciana</t>
  </si>
  <si>
    <t>GRJ</t>
  </si>
  <si>
    <t>George Airport</t>
  </si>
  <si>
    <t>George</t>
  </si>
  <si>
    <t>Western Cape</t>
  </si>
  <si>
    <t>LAU</t>
  </si>
  <si>
    <t>Lamu Airport</t>
  </si>
  <si>
    <t>Lamu</t>
  </si>
  <si>
    <t>ASR</t>
  </si>
  <si>
    <t>Kayseri Airport</t>
  </si>
  <si>
    <t>Kayseri</t>
  </si>
  <si>
    <t>CAG</t>
  </si>
  <si>
    <t>Elmas Airport</t>
  </si>
  <si>
    <t>Sardegna</t>
  </si>
  <si>
    <t>LEN</t>
  </si>
  <si>
    <t>Leon Airport</t>
  </si>
  <si>
    <t>Leon</t>
  </si>
  <si>
    <t>Castilla y Leon</t>
  </si>
  <si>
    <t>HUU</t>
  </si>
  <si>
    <t>Huanuco Airport</t>
  </si>
  <si>
    <t>Huanuco</t>
  </si>
  <si>
    <t>NAN</t>
  </si>
  <si>
    <t>Nadi International Airport</t>
  </si>
  <si>
    <t>Nadi</t>
  </si>
  <si>
    <t>TIM</t>
  </si>
  <si>
    <t>Timika Airport</t>
  </si>
  <si>
    <t>Tembagapura</t>
  </si>
  <si>
    <t>BHX</t>
  </si>
  <si>
    <t>Birmingham International Airport</t>
  </si>
  <si>
    <t>Birmingham</t>
  </si>
  <si>
    <t>TBP</t>
  </si>
  <si>
    <t>Tumbes Airport</t>
  </si>
  <si>
    <t>Tumbes</t>
  </si>
  <si>
    <t>VCE</t>
  </si>
  <si>
    <t>Venice Marco Polo Airport</t>
  </si>
  <si>
    <t>Venice</t>
  </si>
  <si>
    <t>Veneto</t>
  </si>
  <si>
    <t>KCZ</t>
  </si>
  <si>
    <t>Kochi Airport</t>
  </si>
  <si>
    <t>804 Shimojima  Nankoku</t>
  </si>
  <si>
    <t>PPP</t>
  </si>
  <si>
    <t>Whitsunday Coast Airport</t>
  </si>
  <si>
    <t>Proserpine</t>
  </si>
  <si>
    <t>PUS</t>
  </si>
  <si>
    <t>Gimhae International Airport</t>
  </si>
  <si>
    <t>HZP</t>
  </si>
  <si>
    <t>Fort MacKay/Horizon Airport</t>
  </si>
  <si>
    <t>HAV</t>
  </si>
  <si>
    <t>Jose Marti International Airport</t>
  </si>
  <si>
    <t>Havana</t>
  </si>
  <si>
    <t>Ciudad de La Habana</t>
  </si>
  <si>
    <t>RMF</t>
  </si>
  <si>
    <t>Marsa Alam Airport</t>
  </si>
  <si>
    <t>Marsa Alam</t>
  </si>
  <si>
    <t>TTJ</t>
  </si>
  <si>
    <t>Tottori Airport</t>
  </si>
  <si>
    <t>4??262  Koyamachonishi</t>
  </si>
  <si>
    <t>POL</t>
  </si>
  <si>
    <t>Pemba Airport</t>
  </si>
  <si>
    <t>PFO</t>
  </si>
  <si>
    <t>Paphos International Airport</t>
  </si>
  <si>
    <t>Paphos</t>
  </si>
  <si>
    <t>DJE</t>
  </si>
  <si>
    <t>Melita Airport</t>
  </si>
  <si>
    <t>Djerba</t>
  </si>
  <si>
    <t>Madanin</t>
  </si>
  <si>
    <t>POJ</t>
  </si>
  <si>
    <t>Patos De Minas Airport</t>
  </si>
  <si>
    <t>Patos De Minas</t>
  </si>
  <si>
    <t>GUR</t>
  </si>
  <si>
    <t>Gurney Airport</t>
  </si>
  <si>
    <t>Alotau</t>
  </si>
  <si>
    <t>WEF</t>
  </si>
  <si>
    <t>Weifang Airport</t>
  </si>
  <si>
    <t>1 Airport Rd.</t>
  </si>
  <si>
    <t>Weifang</t>
  </si>
  <si>
    <t>CLJ</t>
  </si>
  <si>
    <t>Napoca Airport</t>
  </si>
  <si>
    <t>Cluj</t>
  </si>
  <si>
    <t>GOV</t>
  </si>
  <si>
    <t>Nhulunbuy Airport</t>
  </si>
  <si>
    <t>Gove</t>
  </si>
  <si>
    <t>LTU</t>
  </si>
  <si>
    <t>Latur Airport</t>
  </si>
  <si>
    <t>Chincholiraowadi</t>
  </si>
  <si>
    <t>DZA</t>
  </si>
  <si>
    <t>Dzaoudzi Airport</t>
  </si>
  <si>
    <t>Dzaoudzi</t>
  </si>
  <si>
    <t>Mayotte</t>
  </si>
  <si>
    <t>IGT</t>
  </si>
  <si>
    <t>Sleptsovkskaya Airport</t>
  </si>
  <si>
    <t>Sleptsovkskaya</t>
  </si>
  <si>
    <t>ZNZ</t>
  </si>
  <si>
    <t>Kisauni Airport</t>
  </si>
  <si>
    <t>Zanzibar Urban//West</t>
  </si>
  <si>
    <t>MLG</t>
  </si>
  <si>
    <t>Malang Airport</t>
  </si>
  <si>
    <t>Malang</t>
  </si>
  <si>
    <t>Jawa Timur (Djawa Timur)</t>
  </si>
  <si>
    <t>BOB</t>
  </si>
  <si>
    <t>Motu-mute Airport</t>
  </si>
  <si>
    <t>Bora Bora</t>
  </si>
  <si>
    <t>MAM</t>
  </si>
  <si>
    <t>Matamoros Airport</t>
  </si>
  <si>
    <t>Matamoros</t>
  </si>
  <si>
    <t>RJA</t>
  </si>
  <si>
    <t>Rajahmundry Airport</t>
  </si>
  <si>
    <t>Rajahmundry</t>
  </si>
  <si>
    <t>ORY</t>
  </si>
  <si>
    <t>Paris Orly Airport</t>
  </si>
  <si>
    <t>94396 Orly A?rogare</t>
  </si>
  <si>
    <t>ZAH</t>
  </si>
  <si>
    <t>Zahedan Airport</t>
  </si>
  <si>
    <t>Zahedan</t>
  </si>
  <si>
    <t>Sistan va Baluchestan</t>
  </si>
  <si>
    <t>THR</t>
  </si>
  <si>
    <t>Mehrabad Airport</t>
  </si>
  <si>
    <t>Tehran</t>
  </si>
  <si>
    <t>ELS</t>
  </si>
  <si>
    <t>East London Airport</t>
  </si>
  <si>
    <t>East London</t>
  </si>
  <si>
    <t>Eastern Cape</t>
  </si>
  <si>
    <t>PHE</t>
  </si>
  <si>
    <t>Port Hedland Airport</t>
  </si>
  <si>
    <t>Port Hedland</t>
  </si>
  <si>
    <t>SKG</t>
  </si>
  <si>
    <t>Makedonia Airport</t>
  </si>
  <si>
    <t>KTT</t>
  </si>
  <si>
    <t>Kittila Airport</t>
  </si>
  <si>
    <t>Kittila</t>
  </si>
  <si>
    <t>Finland</t>
  </si>
  <si>
    <t>AUU</t>
  </si>
  <si>
    <t>Aurukun Mission Airport</t>
  </si>
  <si>
    <t>Aurukun Mission</t>
  </si>
  <si>
    <t>MDL</t>
  </si>
  <si>
    <t>Annisaton Airport</t>
  </si>
  <si>
    <t>Mandalay</t>
  </si>
  <si>
    <t>ZCO</t>
  </si>
  <si>
    <t>Temuco Airport</t>
  </si>
  <si>
    <t>Temuco</t>
  </si>
  <si>
    <t>BAL</t>
  </si>
  <si>
    <t>Batman Airport</t>
  </si>
  <si>
    <t>Batman</t>
  </si>
  <si>
    <t>AZD</t>
  </si>
  <si>
    <t>Yazd Airport</t>
  </si>
  <si>
    <t>Yazd</t>
  </si>
  <si>
    <t>IKS</t>
  </si>
  <si>
    <t>Tiksi Airport</t>
  </si>
  <si>
    <t>Tiksi</t>
  </si>
  <si>
    <t>JRH</t>
  </si>
  <si>
    <t>Rowriah Airport</t>
  </si>
  <si>
    <t>Jorhat</t>
  </si>
  <si>
    <t>Assam</t>
  </si>
  <si>
    <t>RGA</t>
  </si>
  <si>
    <t>Rio Grande Airport</t>
  </si>
  <si>
    <t>EFL</t>
  </si>
  <si>
    <t>Argostolion Airport</t>
  </si>
  <si>
    <t>Kefallinia</t>
  </si>
  <si>
    <t>MTV</t>
  </si>
  <si>
    <t>Mota Lava Airport</t>
  </si>
  <si>
    <t>Mota Lava</t>
  </si>
  <si>
    <t>SXL</t>
  </si>
  <si>
    <t>Collooney Airport</t>
  </si>
  <si>
    <t>Sligo</t>
  </si>
  <si>
    <t>NNY</t>
  </si>
  <si>
    <t>Nanyang Airport</t>
  </si>
  <si>
    <t>312 National Rd.</t>
  </si>
  <si>
    <t>Nanyang</t>
  </si>
  <si>
    <t>PNL</t>
  </si>
  <si>
    <t>Pantelleria Airport</t>
  </si>
  <si>
    <t>Pantelleria</t>
  </si>
  <si>
    <t>Italy</t>
  </si>
  <si>
    <t>YHU</t>
  </si>
  <si>
    <t>St. Hubert Airport</t>
  </si>
  <si>
    <t>YMX</t>
  </si>
  <si>
    <t>Mirabel International Airport</t>
  </si>
  <si>
    <t>WHK</t>
  </si>
  <si>
    <t>Whakatane Airport</t>
  </si>
  <si>
    <t>Whakatane</t>
  </si>
  <si>
    <t>Bay of Plenty</t>
  </si>
  <si>
    <t>MZT</t>
  </si>
  <si>
    <t>Gen Rafael Buelna Airport</t>
  </si>
  <si>
    <t>Mazatlan</t>
  </si>
  <si>
    <t>Sinaloa</t>
  </si>
  <si>
    <t>TMP</t>
  </si>
  <si>
    <t>Tampere-Pirkkala Airport</t>
  </si>
  <si>
    <t>Tampere</t>
  </si>
  <si>
    <t>Etela-Suomen Laani</t>
  </si>
  <si>
    <t>ELG</t>
  </si>
  <si>
    <t>El Golea Airport</t>
  </si>
  <si>
    <t>El Golea</t>
  </si>
  <si>
    <t>HAD</t>
  </si>
  <si>
    <t>Halmstad Airport</t>
  </si>
  <si>
    <t>Hallands Lan</t>
  </si>
  <si>
    <t>TRE</t>
  </si>
  <si>
    <t>Tiree Airport</t>
  </si>
  <si>
    <t>Tiree  Inner Hebrides</t>
  </si>
  <si>
    <t>QSR</t>
  </si>
  <si>
    <t>Salerno Costa d'Amalfi Airport</t>
  </si>
  <si>
    <t>Campania</t>
  </si>
  <si>
    <t>YHI</t>
  </si>
  <si>
    <t>Holman Airport</t>
  </si>
  <si>
    <t>Holman</t>
  </si>
  <si>
    <t>MKX</t>
  </si>
  <si>
    <t>Mukalla Airport</t>
  </si>
  <si>
    <t>Mukalla</t>
  </si>
  <si>
    <t>Hadramawt</t>
  </si>
  <si>
    <t>MZI</t>
  </si>
  <si>
    <t>Mopti Airport</t>
  </si>
  <si>
    <t>Mopti</t>
  </si>
  <si>
    <t>ML</t>
  </si>
  <si>
    <t>POS</t>
  </si>
  <si>
    <t>Piarco Airport</t>
  </si>
  <si>
    <t>Port Of Spain</t>
  </si>
  <si>
    <t>TFN</t>
  </si>
  <si>
    <t>Norte Los Rodeos Airport</t>
  </si>
  <si>
    <t>KKN</t>
  </si>
  <si>
    <t>Hoeybuktmoen Airport</t>
  </si>
  <si>
    <t>Kirkenes</t>
  </si>
  <si>
    <t>RAI</t>
  </si>
  <si>
    <t>Francisco Mendes Airport</t>
  </si>
  <si>
    <t>CYC</t>
  </si>
  <si>
    <t>Caye Chapel Airport</t>
  </si>
  <si>
    <t>Caye Chapel</t>
  </si>
  <si>
    <t>Belize</t>
  </si>
  <si>
    <t>APL</t>
  </si>
  <si>
    <t>Nampula Airport</t>
  </si>
  <si>
    <t>Nampula</t>
  </si>
  <si>
    <t>BPN</t>
  </si>
  <si>
    <t>Sepingan Airport</t>
  </si>
  <si>
    <t>Balikpapan</t>
  </si>
  <si>
    <t>Kalimantan Timur</t>
  </si>
  <si>
    <t>TIN</t>
  </si>
  <si>
    <t>Tindouf Airport</t>
  </si>
  <si>
    <t>Tindouf</t>
  </si>
  <si>
    <t>YGT</t>
  </si>
  <si>
    <t>Igloolik Airport</t>
  </si>
  <si>
    <t>Igloolik</t>
  </si>
  <si>
    <t>KCM</t>
  </si>
  <si>
    <t>Kahramanmaras Airport</t>
  </si>
  <si>
    <t>Kahramanmaras</t>
  </si>
  <si>
    <t>MUN</t>
  </si>
  <si>
    <t>Quiriquire Airport</t>
  </si>
  <si>
    <t>Maturin</t>
  </si>
  <si>
    <t>Monagas</t>
  </si>
  <si>
    <t>RVV</t>
  </si>
  <si>
    <t>Raivavae Airport</t>
  </si>
  <si>
    <t>Rairua</t>
  </si>
  <si>
    <t>MHG</t>
  </si>
  <si>
    <t>Mannheim Airport</t>
  </si>
  <si>
    <t>Mannheim</t>
  </si>
  <si>
    <t>SYO</t>
  </si>
  <si>
    <t>Shonai Airport</t>
  </si>
  <si>
    <t>Shonai</t>
  </si>
  <si>
    <t>THL</t>
  </si>
  <si>
    <t>Tachilek Airport</t>
  </si>
  <si>
    <t>Tachilek</t>
  </si>
  <si>
    <t>BHQ</t>
  </si>
  <si>
    <t>Broken Hill Airport</t>
  </si>
  <si>
    <t>Broken Hill</t>
  </si>
  <si>
    <t>MLO</t>
  </si>
  <si>
    <t>Milos Airport</t>
  </si>
  <si>
    <t>Milos</t>
  </si>
  <si>
    <t>YIO</t>
  </si>
  <si>
    <t>Pond Inlet Airport</t>
  </si>
  <si>
    <t>Pond Inlet</t>
  </si>
  <si>
    <t>WLG</t>
  </si>
  <si>
    <t>Wellington International Airport</t>
  </si>
  <si>
    <t>ERC</t>
  </si>
  <si>
    <t>Erzincan Airport</t>
  </si>
  <si>
    <t>Erzincan</t>
  </si>
  <si>
    <t>LDB</t>
  </si>
  <si>
    <t>Londrina Airport</t>
  </si>
  <si>
    <t>Londrina</t>
  </si>
  <si>
    <t>MXL</t>
  </si>
  <si>
    <t>Mexicali Airport</t>
  </si>
  <si>
    <t>Mexicali</t>
  </si>
  <si>
    <t>Baja California</t>
  </si>
  <si>
    <t>PJM</t>
  </si>
  <si>
    <t>Puerto Jimenez Airport</t>
  </si>
  <si>
    <t>Puerto Jimenez</t>
  </si>
  <si>
    <t>BEB</t>
  </si>
  <si>
    <t>Benbecula Airport</t>
  </si>
  <si>
    <t>Benbecula</t>
  </si>
  <si>
    <t>NBW</t>
  </si>
  <si>
    <t>Guantanamo Naval Air Station</t>
  </si>
  <si>
    <t>Guantanamo</t>
  </si>
  <si>
    <t>LAD</t>
  </si>
  <si>
    <t>4 de Fevereiro Airport</t>
  </si>
  <si>
    <t>Uige</t>
  </si>
  <si>
    <t>ETZ</t>
  </si>
  <si>
    <t>Metz-Nancy-Lorraine Airport</t>
  </si>
  <si>
    <t>Metz/Nancy</t>
  </si>
  <si>
    <t>KGI</t>
  </si>
  <si>
    <t>Kalgoorlie Airport</t>
  </si>
  <si>
    <t>Kalgoorlie</t>
  </si>
  <si>
    <t>UPN</t>
  </si>
  <si>
    <t>Uruapan Airport</t>
  </si>
  <si>
    <t>Uruapan</t>
  </si>
  <si>
    <t>Michoacan de Ocampo</t>
  </si>
  <si>
    <t>LQN</t>
  </si>
  <si>
    <t>Qala Nau Airport</t>
  </si>
  <si>
    <t>Qala Nau</t>
  </si>
  <si>
    <t>EMA</t>
  </si>
  <si>
    <t>East Midlands Airport</t>
  </si>
  <si>
    <t>Leicestershire</t>
  </si>
  <si>
    <t>YSR</t>
  </si>
  <si>
    <t>Nanisivik Airport</t>
  </si>
  <si>
    <t>Nanisivik</t>
  </si>
  <si>
    <t>DBO</t>
  </si>
  <si>
    <t>Dubbo Airport</t>
  </si>
  <si>
    <t>Dubbo</t>
  </si>
  <si>
    <t>ORN</t>
  </si>
  <si>
    <t>Es Senia Airport</t>
  </si>
  <si>
    <t>GRX</t>
  </si>
  <si>
    <t>Granada Airport</t>
  </si>
  <si>
    <t>Granada</t>
  </si>
  <si>
    <t>AOE</t>
  </si>
  <si>
    <t>Anadolu University Airport</t>
  </si>
  <si>
    <t>Eskisehir</t>
  </si>
  <si>
    <t>YCD</t>
  </si>
  <si>
    <t>Nanaimo Airport</t>
  </si>
  <si>
    <t>BJR</t>
  </si>
  <si>
    <t>Bahar Dar Airport</t>
  </si>
  <si>
    <t>Bahar Dar</t>
  </si>
  <si>
    <t>BPY</t>
  </si>
  <si>
    <t>Besalampy Airport</t>
  </si>
  <si>
    <t>Besalampy</t>
  </si>
  <si>
    <t>CHX</t>
  </si>
  <si>
    <t>Changuinola Airport</t>
  </si>
  <si>
    <t>Changuinola</t>
  </si>
  <si>
    <t>Bocas del Toro</t>
  </si>
  <si>
    <t>TOF</t>
  </si>
  <si>
    <t>Tomsk Airport</t>
  </si>
  <si>
    <t>Tomsk</t>
  </si>
  <si>
    <t>Tomskaya Oblast'</t>
  </si>
  <si>
    <t>YQT</t>
  </si>
  <si>
    <t>Thunder Bay Airport</t>
  </si>
  <si>
    <t>Thunder Bay</t>
  </si>
  <si>
    <t>PUY</t>
  </si>
  <si>
    <t>Pula Airport</t>
  </si>
  <si>
    <t>Pula</t>
  </si>
  <si>
    <t>Istarska</t>
  </si>
  <si>
    <t>RIX</t>
  </si>
  <si>
    <t>Riga Airport</t>
  </si>
  <si>
    <t>YQN</t>
  </si>
  <si>
    <t>Nakina Airport</t>
  </si>
  <si>
    <t>Nakina</t>
  </si>
  <si>
    <t>MID</t>
  </si>
  <si>
    <t>Rejon Airport</t>
  </si>
  <si>
    <t>Merida</t>
  </si>
  <si>
    <t>Yucatan</t>
  </si>
  <si>
    <t>LIR</t>
  </si>
  <si>
    <t>Liberia Airport</t>
  </si>
  <si>
    <t>Guanacaste</t>
  </si>
  <si>
    <t>MAR</t>
  </si>
  <si>
    <t>La Chinita Airport</t>
  </si>
  <si>
    <t>Zulia</t>
  </si>
  <si>
    <t>UAK</t>
  </si>
  <si>
    <t>Narsarsuaq Airport</t>
  </si>
  <si>
    <t>Narsarsuaq</t>
  </si>
  <si>
    <t>VNO</t>
  </si>
  <si>
    <t>Vilnius Airport</t>
  </si>
  <si>
    <t>Vilnius</t>
  </si>
  <si>
    <t>Vilniaus Apskritis</t>
  </si>
  <si>
    <t>BAX</t>
  </si>
  <si>
    <t>Barnaul Airport</t>
  </si>
  <si>
    <t>Barnaul</t>
  </si>
  <si>
    <t>Altayskiy Kray</t>
  </si>
  <si>
    <t>SML</t>
  </si>
  <si>
    <t>Estate Airstrip</t>
  </si>
  <si>
    <t>Stella Maris</t>
  </si>
  <si>
    <t>BZO</t>
  </si>
  <si>
    <t>Bolzano Airport</t>
  </si>
  <si>
    <t>Bolzano</t>
  </si>
  <si>
    <t>Trentino-Alto Adige</t>
  </si>
  <si>
    <t>VOG</t>
  </si>
  <si>
    <t>Volgograd Airport</t>
  </si>
  <si>
    <t>Volgograd</t>
  </si>
  <si>
    <t>Volgogradskaya Oblast'</t>
  </si>
  <si>
    <t>KUV</t>
  </si>
  <si>
    <t>Gunsan Airport</t>
  </si>
  <si>
    <t>Gunsan</t>
  </si>
  <si>
    <t>SRG</t>
  </si>
  <si>
    <t>Achmad Yani Airport</t>
  </si>
  <si>
    <t>Jawa Tengah (Djawa Tengah)</t>
  </si>
  <si>
    <t>DVO</t>
  </si>
  <si>
    <t>Francisco Bangoy Intl Airport</t>
  </si>
  <si>
    <t>Davao</t>
  </si>
  <si>
    <t>Davao City</t>
  </si>
  <si>
    <t>BDJ</t>
  </si>
  <si>
    <t>Sjamsudin Noor Airport</t>
  </si>
  <si>
    <t>Banjarmasin</t>
  </si>
  <si>
    <t>Kalimantan Selatan</t>
  </si>
  <si>
    <t>BRQ</t>
  </si>
  <si>
    <t>Turany Airport</t>
  </si>
  <si>
    <t>Brno</t>
  </si>
  <si>
    <t>Jihomoravsky Kraj</t>
  </si>
  <si>
    <t>VXE</t>
  </si>
  <si>
    <t>San Pedro Airport</t>
  </si>
  <si>
    <t>Sao Vicente</t>
  </si>
  <si>
    <t>RSD</t>
  </si>
  <si>
    <t>South Eleuthera Airport</t>
  </si>
  <si>
    <t>Rock Sound</t>
  </si>
  <si>
    <t>BSC</t>
  </si>
  <si>
    <t>Bahia Solano Airport</t>
  </si>
  <si>
    <t>Bahia Solano</t>
  </si>
  <si>
    <t>AMH</t>
  </si>
  <si>
    <t>Arba Mintch Airport</t>
  </si>
  <si>
    <t>Arba Mintch</t>
  </si>
  <si>
    <t>YFH</t>
  </si>
  <si>
    <t>Fort Hope Airport</t>
  </si>
  <si>
    <t>Fort Hope</t>
  </si>
  <si>
    <t>YDF</t>
  </si>
  <si>
    <t>Deer Lake Airport</t>
  </si>
  <si>
    <t>Deer Lake</t>
  </si>
  <si>
    <t>Newfoundland and Labrador</t>
  </si>
  <si>
    <t>YYU</t>
  </si>
  <si>
    <t>Kapuskasing Airport</t>
  </si>
  <si>
    <t>Kapuskasing</t>
  </si>
  <si>
    <t>DIL</t>
  </si>
  <si>
    <t>Comoro Airport</t>
  </si>
  <si>
    <t>Dili</t>
  </si>
  <si>
    <t>East Timor</t>
  </si>
  <si>
    <t>NVT</t>
  </si>
  <si>
    <t>Navegantes Airport</t>
  </si>
  <si>
    <t>SKO</t>
  </si>
  <si>
    <t>Sokoto Airport</t>
  </si>
  <si>
    <t>Sokoto</t>
  </si>
  <si>
    <t>LIG</t>
  </si>
  <si>
    <t>Bellegarde Airport</t>
  </si>
  <si>
    <t>Limoges</t>
  </si>
  <si>
    <t>Limousin</t>
  </si>
  <si>
    <t>PEN</t>
  </si>
  <si>
    <t>Penang International Airport</t>
  </si>
  <si>
    <t>Pulau Pinang</t>
  </si>
  <si>
    <t>TRG</t>
  </si>
  <si>
    <t>Tauranga Airport</t>
  </si>
  <si>
    <t>NAA</t>
  </si>
  <si>
    <t>Narrabri Airport</t>
  </si>
  <si>
    <t>Narrabri</t>
  </si>
  <si>
    <t>SHL</t>
  </si>
  <si>
    <t>Shillong Airport</t>
  </si>
  <si>
    <t>Shillong</t>
  </si>
  <si>
    <t>Meghalaya</t>
  </si>
  <si>
    <t>PGU</t>
  </si>
  <si>
    <t>Ala'Marvdasht Airport</t>
  </si>
  <si>
    <t>Ala'Marvdasht</t>
  </si>
  <si>
    <t>YHD</t>
  </si>
  <si>
    <t>Dryden Municipal Airport</t>
  </si>
  <si>
    <t>Dryden</t>
  </si>
  <si>
    <t>HDY</t>
  </si>
  <si>
    <t>Hat Yai Airport</t>
  </si>
  <si>
    <t>Hat Yai</t>
  </si>
  <si>
    <t>XBE</t>
  </si>
  <si>
    <t>Bearskin Lake Airport</t>
  </si>
  <si>
    <t>Bearskin Lake</t>
  </si>
  <si>
    <t>YQZ</t>
  </si>
  <si>
    <t>Quesnel Airport</t>
  </si>
  <si>
    <t>Quesnel</t>
  </si>
  <si>
    <t>OBX</t>
  </si>
  <si>
    <t>Obo Airport</t>
  </si>
  <si>
    <t>Obo</t>
  </si>
  <si>
    <t>WGA</t>
  </si>
  <si>
    <t>Forrest Hill Airport</t>
  </si>
  <si>
    <t>Wagga Wagga</t>
  </si>
  <si>
    <t>FKB</t>
  </si>
  <si>
    <t>Soellingen Airport</t>
  </si>
  <si>
    <t>Karlsruhe/Baden Baden</t>
  </si>
  <si>
    <t>Germany</t>
  </si>
  <si>
    <t>UGT</t>
  </si>
  <si>
    <t>Umnugobitour Airport</t>
  </si>
  <si>
    <t>Umnugobitour</t>
  </si>
  <si>
    <t>Mongolia</t>
  </si>
  <si>
    <t>NAW</t>
  </si>
  <si>
    <t>Narathiwat Airport</t>
  </si>
  <si>
    <t>Narathiwat</t>
  </si>
  <si>
    <t>PNK</t>
  </si>
  <si>
    <t>Supadio Airport</t>
  </si>
  <si>
    <t>Kalimantan Barat</t>
  </si>
  <si>
    <t>PNP</t>
  </si>
  <si>
    <t>Girua Airport</t>
  </si>
  <si>
    <t>Popondetta</t>
  </si>
  <si>
    <t>PCL</t>
  </si>
  <si>
    <t>Capitan Rolden Airport</t>
  </si>
  <si>
    <t>Pucallpa</t>
  </si>
  <si>
    <t>Lima</t>
  </si>
  <si>
    <t>UDJ</t>
  </si>
  <si>
    <t>Uzhgorod Airport</t>
  </si>
  <si>
    <t>Uzhgorod</t>
  </si>
  <si>
    <t>Zakarpats'ka Oblast'</t>
  </si>
  <si>
    <t>AAX</t>
  </si>
  <si>
    <t>Araxa Airport</t>
  </si>
  <si>
    <t>Araxa</t>
  </si>
  <si>
    <t>GNA</t>
  </si>
  <si>
    <t>Grodno Airport</t>
  </si>
  <si>
    <t>Grodno</t>
  </si>
  <si>
    <t>Belarus</t>
  </si>
  <si>
    <t>TAP</t>
  </si>
  <si>
    <t>Tapachula International Airport</t>
  </si>
  <si>
    <t>Tapachula</t>
  </si>
  <si>
    <t>PMW</t>
  </si>
  <si>
    <t>Palmas Airport</t>
  </si>
  <si>
    <t>Palmas</t>
  </si>
  <si>
    <t>Tocantins</t>
  </si>
  <si>
    <t>SQO</t>
  </si>
  <si>
    <t>Gunnarn Airport</t>
  </si>
  <si>
    <t>Storuman</t>
  </si>
  <si>
    <t>KRP</t>
  </si>
  <si>
    <t>Karup Airport</t>
  </si>
  <si>
    <t>Karup</t>
  </si>
  <si>
    <t>Vestsjalland</t>
  </si>
  <si>
    <t>TRF</t>
  </si>
  <si>
    <t>Sandefjord Airport</t>
  </si>
  <si>
    <t>FLA</t>
  </si>
  <si>
    <t>Capitolio Airport</t>
  </si>
  <si>
    <t>Florencia</t>
  </si>
  <si>
    <t>QRO</t>
  </si>
  <si>
    <t>Queretaro Airport</t>
  </si>
  <si>
    <t>Queretaro</t>
  </si>
  <si>
    <t>Queretaro de Arteaga</t>
  </si>
  <si>
    <t>IXB</t>
  </si>
  <si>
    <t>Bagdogra Airport</t>
  </si>
  <si>
    <t>Bagdogra</t>
  </si>
  <si>
    <t>LGI</t>
  </si>
  <si>
    <t>Deadmans Cay Airport</t>
  </si>
  <si>
    <t>Deadmans Cay</t>
  </si>
  <si>
    <t>SRP</t>
  </si>
  <si>
    <t>Stord Airport</t>
  </si>
  <si>
    <t>Stord</t>
  </si>
  <si>
    <t>QBC</t>
  </si>
  <si>
    <t>Bella Coola Airport</t>
  </si>
  <si>
    <t>Bella Coola</t>
  </si>
  <si>
    <t>GGT</t>
  </si>
  <si>
    <t>Exuma International Airport</t>
  </si>
  <si>
    <t>George Town</t>
  </si>
  <si>
    <t>LLW</t>
  </si>
  <si>
    <t>Lilongwe International Airport</t>
  </si>
  <si>
    <t>Lilongwe</t>
  </si>
  <si>
    <t>CHM</t>
  </si>
  <si>
    <t>Chimbote Airport</t>
  </si>
  <si>
    <t>Chimbote</t>
  </si>
  <si>
    <t>Ancash</t>
  </si>
  <si>
    <t>MQX</t>
  </si>
  <si>
    <t>Makale Airport</t>
  </si>
  <si>
    <t>Makale</t>
  </si>
  <si>
    <t>VAN</t>
  </si>
  <si>
    <t>Van Airport</t>
  </si>
  <si>
    <t>Van</t>
  </si>
  <si>
    <t>VLV</t>
  </si>
  <si>
    <t>Carvajal Airport</t>
  </si>
  <si>
    <t>Valera</t>
  </si>
  <si>
    <t>Trujillo</t>
  </si>
  <si>
    <t>SDR</t>
  </si>
  <si>
    <t>Santander Airport</t>
  </si>
  <si>
    <t>MCM</t>
  </si>
  <si>
    <t>Monte Carlo Heliport</t>
  </si>
  <si>
    <t>Monte Carlo</t>
  </si>
  <si>
    <t>Monaco</t>
  </si>
  <si>
    <t>MC</t>
  </si>
  <si>
    <t>SJD</t>
  </si>
  <si>
    <t>Los Cabos Airport</t>
  </si>
  <si>
    <t>San Jose Cabo</t>
  </si>
  <si>
    <t>RAR</t>
  </si>
  <si>
    <t>Rarotonga Airport</t>
  </si>
  <si>
    <t>Rarotonga</t>
  </si>
  <si>
    <t>Cook Islands</t>
  </si>
  <si>
    <t>CK</t>
  </si>
  <si>
    <t>PDG</t>
  </si>
  <si>
    <t>Minangkabau International Airport</t>
  </si>
  <si>
    <t>Padang</t>
  </si>
  <si>
    <t>VUP</t>
  </si>
  <si>
    <t>Valledupar Airport</t>
  </si>
  <si>
    <t>Valledupar</t>
  </si>
  <si>
    <t>Cesar</t>
  </si>
  <si>
    <t>ASV</t>
  </si>
  <si>
    <t>Amboseli Airport</t>
  </si>
  <si>
    <t>Amboseli</t>
  </si>
  <si>
    <t>ZMY</t>
  </si>
  <si>
    <t>Songji Hwy</t>
  </si>
  <si>
    <t>PBP</t>
  </si>
  <si>
    <t>Punta Islita Airport</t>
  </si>
  <si>
    <t>Punta Islita</t>
  </si>
  <si>
    <t>RNP</t>
  </si>
  <si>
    <t>Rongelap Airport</t>
  </si>
  <si>
    <t>Rongelap</t>
  </si>
  <si>
    <t>LEI</t>
  </si>
  <si>
    <t>Almeria Airport</t>
  </si>
  <si>
    <t>YKT</t>
  </si>
  <si>
    <t>Klemtu Airport</t>
  </si>
  <si>
    <t>Klemtu</t>
  </si>
  <si>
    <t>MLX</t>
  </si>
  <si>
    <t>Malatya Airport</t>
  </si>
  <si>
    <t>Malatya</t>
  </si>
  <si>
    <t>LKL</t>
  </si>
  <si>
    <t>Banak Airport</t>
  </si>
  <si>
    <t>Lakselv</t>
  </si>
  <si>
    <t>YPJ</t>
  </si>
  <si>
    <t>Aupaluk Airport</t>
  </si>
  <si>
    <t>Aupaluk</t>
  </si>
  <si>
    <t>FEN</t>
  </si>
  <si>
    <t>Fernando De Noronha Airport</t>
  </si>
  <si>
    <t>Fernando De Noronha</t>
  </si>
  <si>
    <t>LLI</t>
  </si>
  <si>
    <t>Lalibela Airport</t>
  </si>
  <si>
    <t>Lalibela</t>
  </si>
  <si>
    <t>LNZ</t>
  </si>
  <si>
    <t>Hoersching Airport</t>
  </si>
  <si>
    <t>Linz</t>
  </si>
  <si>
    <t>Oberosterreich</t>
  </si>
  <si>
    <t>MQF</t>
  </si>
  <si>
    <t>Magnitogorsk Airport</t>
  </si>
  <si>
    <t>Magnitogorsk</t>
  </si>
  <si>
    <t>OUL</t>
  </si>
  <si>
    <t>Oulu Airport</t>
  </si>
  <si>
    <t>Oulu</t>
  </si>
  <si>
    <t>Oulu Laani</t>
  </si>
  <si>
    <t>GNS</t>
  </si>
  <si>
    <t>Gunungsitoli Airport</t>
  </si>
  <si>
    <t>Gunungsitoli</t>
  </si>
  <si>
    <t>YYG</t>
  </si>
  <si>
    <t>Charlottetown Airport</t>
  </si>
  <si>
    <t>Charlottetown</t>
  </si>
  <si>
    <t>Prince Edward Island</t>
  </si>
  <si>
    <t>CMW</t>
  </si>
  <si>
    <t>Ign Agramonte International Airport</t>
  </si>
  <si>
    <t>Camaguey</t>
  </si>
  <si>
    <t>MKY</t>
  </si>
  <si>
    <t>Mackay Airport</t>
  </si>
  <si>
    <t>Mackay</t>
  </si>
  <si>
    <t>VCS</t>
  </si>
  <si>
    <t>Coong Airport</t>
  </si>
  <si>
    <t>Con Dao</t>
  </si>
  <si>
    <t>CCV</t>
  </si>
  <si>
    <t>Craig Cove Airport</t>
  </si>
  <si>
    <t>Craig Cove</t>
  </si>
  <si>
    <t>CJB</t>
  </si>
  <si>
    <t>Peelamedu Airport</t>
  </si>
  <si>
    <t>Coimbatore</t>
  </si>
  <si>
    <t>OMS</t>
  </si>
  <si>
    <t>Omsk Airport</t>
  </si>
  <si>
    <t>Omsk</t>
  </si>
  <si>
    <t>Omskaya Oblast'</t>
  </si>
  <si>
    <t>KIX</t>
  </si>
  <si>
    <t>Kansai International Airport</t>
  </si>
  <si>
    <t>1 Senshukukokita  Izumisano</t>
  </si>
  <si>
    <t>Osaka Prefecture</t>
  </si>
  <si>
    <t>YYB</t>
  </si>
  <si>
    <t>North Bay Airport</t>
  </si>
  <si>
    <t>North Bay</t>
  </si>
  <si>
    <t>XSP</t>
  </si>
  <si>
    <t>Seletar Airport</t>
  </si>
  <si>
    <t>AQP</t>
  </si>
  <si>
    <t>Rodriguez Ballon Airport</t>
  </si>
  <si>
    <t>Arequipa</t>
  </si>
  <si>
    <t>DIU</t>
  </si>
  <si>
    <t>Diu Airport</t>
  </si>
  <si>
    <t>Diu</t>
  </si>
  <si>
    <t>Daman and Diu</t>
  </si>
  <si>
    <t>HOG</t>
  </si>
  <si>
    <t>Frank Pais Airport</t>
  </si>
  <si>
    <t>Holguin</t>
  </si>
  <si>
    <t>YZG</t>
  </si>
  <si>
    <t>Salluit Airport</t>
  </si>
  <si>
    <t>Salluit</t>
  </si>
  <si>
    <t>MJN</t>
  </si>
  <si>
    <t>Amborovy Airport</t>
  </si>
  <si>
    <t>RCB</t>
  </si>
  <si>
    <t>Richards Bay Airport</t>
  </si>
  <si>
    <t>SXR</t>
  </si>
  <si>
    <t>Srinagar Airport</t>
  </si>
  <si>
    <t>Srinagar</t>
  </si>
  <si>
    <t>MEY</t>
  </si>
  <si>
    <t>Meghauli Airport</t>
  </si>
  <si>
    <t>Meghauli</t>
  </si>
  <si>
    <t>RPR</t>
  </si>
  <si>
    <t>Raipur Airport</t>
  </si>
  <si>
    <t>Raipur</t>
  </si>
  <si>
    <t>Chhattisgarh</t>
  </si>
  <si>
    <t>KNX</t>
  </si>
  <si>
    <t>Kununurra Airport</t>
  </si>
  <si>
    <t>Kununurra</t>
  </si>
  <si>
    <t>YPX</t>
  </si>
  <si>
    <t>Puvirnituq Airport</t>
  </si>
  <si>
    <t>Povungnituk</t>
  </si>
  <si>
    <t>VFA</t>
  </si>
  <si>
    <t>Victoria Falls Airport</t>
  </si>
  <si>
    <t>Victoria Falls</t>
  </si>
  <si>
    <t>Matabeleland North</t>
  </si>
  <si>
    <t>LYP</t>
  </si>
  <si>
    <t>Faisalabad Airport</t>
  </si>
  <si>
    <t>Faisalabad</t>
  </si>
  <si>
    <t>NSK</t>
  </si>
  <si>
    <t>Noril'sk Airport</t>
  </si>
  <si>
    <t>Noril'sk</t>
  </si>
  <si>
    <t>KZO</t>
  </si>
  <si>
    <t>Kzyl-Orda Airport</t>
  </si>
  <si>
    <t>Kzyl-Orda</t>
  </si>
  <si>
    <t>VNS</t>
  </si>
  <si>
    <t>Varanasi Airport</t>
  </si>
  <si>
    <t>Varanasi</t>
  </si>
  <si>
    <t>AKF</t>
  </si>
  <si>
    <t>Kufrah Airport</t>
  </si>
  <si>
    <t>Kufrah</t>
  </si>
  <si>
    <t>SLZ</t>
  </si>
  <si>
    <t>Mal. Cunha Machado Airport</t>
  </si>
  <si>
    <t>Sao Luiz</t>
  </si>
  <si>
    <t>UFA</t>
  </si>
  <si>
    <t>Ufa Airport</t>
  </si>
  <si>
    <t>Ufa</t>
  </si>
  <si>
    <t>Bashkortostan</t>
  </si>
  <si>
    <t>HAM</t>
  </si>
  <si>
    <t>Hamburg Airport</t>
  </si>
  <si>
    <t>PUF</t>
  </si>
  <si>
    <t>Uzein Airport</t>
  </si>
  <si>
    <t>Pau</t>
  </si>
  <si>
    <t>WSZ</t>
  </si>
  <si>
    <t>Westport Airport</t>
  </si>
  <si>
    <t>XMH</t>
  </si>
  <si>
    <t>Manihi Airport</t>
  </si>
  <si>
    <t>Manihi</t>
  </si>
  <si>
    <t>YUB</t>
  </si>
  <si>
    <t>Tuktoyaktuk Airport</t>
  </si>
  <si>
    <t>Tuktoyaktuk</t>
  </si>
  <si>
    <t>TRZ</t>
  </si>
  <si>
    <t>Tiruchirapalli International Airport</t>
  </si>
  <si>
    <t>Tiruchirappalli</t>
  </si>
  <si>
    <t>NVA</t>
  </si>
  <si>
    <t>La Marguita Airport</t>
  </si>
  <si>
    <t>Neiva</t>
  </si>
  <si>
    <t>Huila</t>
  </si>
  <si>
    <t>SVJ</t>
  </si>
  <si>
    <t>Helle Airport</t>
  </si>
  <si>
    <t>Svolvaer</t>
  </si>
  <si>
    <t>BVG</t>
  </si>
  <si>
    <t>Berlevag Airport</t>
  </si>
  <si>
    <t>Berlevag</t>
  </si>
  <si>
    <t>SMS</t>
  </si>
  <si>
    <t>Sainte Marie Airport</t>
  </si>
  <si>
    <t>Sainte Marie</t>
  </si>
  <si>
    <t>IXE</t>
  </si>
  <si>
    <t>Bajpe Airport</t>
  </si>
  <si>
    <t>VIJ</t>
  </si>
  <si>
    <t>Virgin Gorda Airport</t>
  </si>
  <si>
    <t>British Virgin Islands</t>
  </si>
  <si>
    <t>SBZ</t>
  </si>
  <si>
    <t>Sibiu Airport</t>
  </si>
  <si>
    <t>Sibiu</t>
  </si>
  <si>
    <t>YXC</t>
  </si>
  <si>
    <t>Cranbrook Airport</t>
  </si>
  <si>
    <t>Cranbrook</t>
  </si>
  <si>
    <t>ZMT</t>
  </si>
  <si>
    <t>Masset Airport</t>
  </si>
  <si>
    <t>Masset</t>
  </si>
  <si>
    <t>ICN</t>
  </si>
  <si>
    <t>Incheon International Airport</t>
  </si>
  <si>
    <t>Seoul</t>
  </si>
  <si>
    <t>Kyonggi-do</t>
  </si>
  <si>
    <t>YPB</t>
  </si>
  <si>
    <t>Port Alberni Airport</t>
  </si>
  <si>
    <t>Port Alberni</t>
  </si>
  <si>
    <t>ZAD</t>
  </si>
  <si>
    <t>Zadar Airport</t>
  </si>
  <si>
    <t>Zadar</t>
  </si>
  <si>
    <t>Zadarska</t>
  </si>
  <si>
    <t>POA</t>
  </si>
  <si>
    <t>Salgado Filho Airport</t>
  </si>
  <si>
    <t>Porto Alegre</t>
  </si>
  <si>
    <t>CKY</t>
  </si>
  <si>
    <t>Conakry Airport</t>
  </si>
  <si>
    <t>ZSA</t>
  </si>
  <si>
    <t>San Salvador Airport</t>
  </si>
  <si>
    <t>CEB</t>
  </si>
  <si>
    <t>Mactan International Airport</t>
  </si>
  <si>
    <t>Cebu City</t>
  </si>
  <si>
    <t>ADL</t>
  </si>
  <si>
    <t>Adelaide Airport</t>
  </si>
  <si>
    <t>BJZ</t>
  </si>
  <si>
    <t>Talaveral La Real Airport</t>
  </si>
  <si>
    <t>Badajoz</t>
  </si>
  <si>
    <t>Extremadura</t>
  </si>
  <si>
    <t>AJA</t>
  </si>
  <si>
    <t>Campo Dell Oro Airport</t>
  </si>
  <si>
    <t>Ajaccio</t>
  </si>
  <si>
    <t>OSL</t>
  </si>
  <si>
    <t>Oslo Gardermoen Airport</t>
  </si>
  <si>
    <t>YGL</t>
  </si>
  <si>
    <t>La Grande Airport</t>
  </si>
  <si>
    <t>La Grande</t>
  </si>
  <si>
    <t>MJU</t>
  </si>
  <si>
    <t>Mamuju Airport</t>
  </si>
  <si>
    <t>Mamuju</t>
  </si>
  <si>
    <t>SLU</t>
  </si>
  <si>
    <t>Vigie Field</t>
  </si>
  <si>
    <t>Saint Lucia</t>
  </si>
  <si>
    <t>TSR</t>
  </si>
  <si>
    <t>Timisoara Airport</t>
  </si>
  <si>
    <t>Timisoara</t>
  </si>
  <si>
    <t>Timis</t>
  </si>
  <si>
    <t>VPG</t>
  </si>
  <si>
    <t>Vipingo Airport</t>
  </si>
  <si>
    <t>Vipingo</t>
  </si>
  <si>
    <t>CUC</t>
  </si>
  <si>
    <t>Camilo Dazo Airport</t>
  </si>
  <si>
    <t>Cucuta</t>
  </si>
  <si>
    <t>Norte de Santander</t>
  </si>
  <si>
    <t>ALA</t>
  </si>
  <si>
    <t>Almaty Airport</t>
  </si>
  <si>
    <t>Almaty</t>
  </si>
  <si>
    <t>SSB</t>
  </si>
  <si>
    <t>St. Croix Sea Plane Base</t>
  </si>
  <si>
    <t>U.S. Virgin Islands</t>
  </si>
  <si>
    <t>FRW</t>
  </si>
  <si>
    <t>Francistown Airport</t>
  </si>
  <si>
    <t>Francistown</t>
  </si>
  <si>
    <t>Botswana</t>
  </si>
  <si>
    <t>CIX</t>
  </si>
  <si>
    <t>Cornel Ruiz Airport</t>
  </si>
  <si>
    <t>Chiclayo</t>
  </si>
  <si>
    <t>JAU</t>
  </si>
  <si>
    <t>Jauja Airport</t>
  </si>
  <si>
    <t>Jauja</t>
  </si>
  <si>
    <t>TOD</t>
  </si>
  <si>
    <t>Tioman Airport</t>
  </si>
  <si>
    <t>Tioman</t>
  </si>
  <si>
    <t>IOS</t>
  </si>
  <si>
    <t>Eduardo Gomes Airport</t>
  </si>
  <si>
    <t>Ilheus</t>
  </si>
  <si>
    <t>AXR</t>
  </si>
  <si>
    <t>Arutua Airport</t>
  </si>
  <si>
    <t>Arutua</t>
  </si>
  <si>
    <t>GMB</t>
  </si>
  <si>
    <t>Gambela Airport</t>
  </si>
  <si>
    <t>Gambela</t>
  </si>
  <si>
    <t>YYJ</t>
  </si>
  <si>
    <t>Victoria International Airport</t>
  </si>
  <si>
    <t>PHS</t>
  </si>
  <si>
    <t>Phitsanulok Airport</t>
  </si>
  <si>
    <t>Phitsanulok</t>
  </si>
  <si>
    <t>PLH</t>
  </si>
  <si>
    <t>Plymouth Airport</t>
  </si>
  <si>
    <t>ACA</t>
  </si>
  <si>
    <t>Alvarez International Airport</t>
  </si>
  <si>
    <t>Guerrero</t>
  </si>
  <si>
    <t>DNK</t>
  </si>
  <si>
    <t>Dnepropetrovsk Airport</t>
  </si>
  <si>
    <t>Dnepropetrovsk</t>
  </si>
  <si>
    <t>Dnipropetrovs'ka Oblast'</t>
  </si>
  <si>
    <t>TPQ</t>
  </si>
  <si>
    <t>Tepic Airport</t>
  </si>
  <si>
    <t>Tepic</t>
  </si>
  <si>
    <t>AXT</t>
  </si>
  <si>
    <t>Akita Airport</t>
  </si>
  <si>
    <t>UTT</t>
  </si>
  <si>
    <t>Umtata Airport</t>
  </si>
  <si>
    <t>Umtata</t>
  </si>
  <si>
    <t>USH</t>
  </si>
  <si>
    <t>Islas Malvinas Airport</t>
  </si>
  <si>
    <t>Ushuaia</t>
  </si>
  <si>
    <t>Antartida e Islas del Atlan Tierra del Fuego</t>
  </si>
  <si>
    <t>WAT</t>
  </si>
  <si>
    <t>Waterford Airport</t>
  </si>
  <si>
    <t>Waterford</t>
  </si>
  <si>
    <t>GES</t>
  </si>
  <si>
    <t>Buayan Airport</t>
  </si>
  <si>
    <t>PLO</t>
  </si>
  <si>
    <t>Port Lincoln Airport</t>
  </si>
  <si>
    <t>Port Lincoln</t>
  </si>
  <si>
    <t>SLX</t>
  </si>
  <si>
    <t>Salt Cay Airport</t>
  </si>
  <si>
    <t>Salt Cay</t>
  </si>
  <si>
    <t>FAV</t>
  </si>
  <si>
    <t>Fakarava Airport</t>
  </si>
  <si>
    <t>Fakarava</t>
  </si>
  <si>
    <t>KSQ</t>
  </si>
  <si>
    <t>Karshi Airport</t>
  </si>
  <si>
    <t>Karshi</t>
  </si>
  <si>
    <t>CFU</t>
  </si>
  <si>
    <t>I. Kapodistrias Airport</t>
  </si>
  <si>
    <t>Kerkyra</t>
  </si>
  <si>
    <t>LUX</t>
  </si>
  <si>
    <t>Luxembourg Airport</t>
  </si>
  <si>
    <t>Luxembourg</t>
  </si>
  <si>
    <t>LU</t>
  </si>
  <si>
    <t>UDI</t>
  </si>
  <si>
    <t>Uberlandia</t>
  </si>
  <si>
    <t>NVI</t>
  </si>
  <si>
    <t>Navoi Airport</t>
  </si>
  <si>
    <t>Navoi</t>
  </si>
  <si>
    <t>YMM</t>
  </si>
  <si>
    <t>Fort McMurray Airport</t>
  </si>
  <si>
    <t>Fort McMurray</t>
  </si>
  <si>
    <t>WRE</t>
  </si>
  <si>
    <t>Whangarei Airport</t>
  </si>
  <si>
    <t>Whangarei</t>
  </si>
  <si>
    <t>Northland</t>
  </si>
  <si>
    <t>LXS</t>
  </si>
  <si>
    <t>Limnos Airport</t>
  </si>
  <si>
    <t>Limnos</t>
  </si>
  <si>
    <t>WIC</t>
  </si>
  <si>
    <t>Wick Airport</t>
  </si>
  <si>
    <t>Wick</t>
  </si>
  <si>
    <t>MUR</t>
  </si>
  <si>
    <t>Marudi Airport</t>
  </si>
  <si>
    <t>Marudi</t>
  </si>
  <si>
    <t>XKH</t>
  </si>
  <si>
    <t>Xieng Khouang Airport</t>
  </si>
  <si>
    <t>Xieng Khouang</t>
  </si>
  <si>
    <t>Lao People's Democratic Republic</t>
  </si>
  <si>
    <t>HGO</t>
  </si>
  <si>
    <t>Korhogo Airport</t>
  </si>
  <si>
    <t>Korhogo</t>
  </si>
  <si>
    <t>Cote d'Ivoire</t>
  </si>
  <si>
    <t>CGR</t>
  </si>
  <si>
    <t>Campo Grande Internacional Airport</t>
  </si>
  <si>
    <t>Campo Grande</t>
  </si>
  <si>
    <t>Mato Grosso do Sul</t>
  </si>
  <si>
    <t>MQP</t>
  </si>
  <si>
    <t>Kruger Mpumalanga International Airport</t>
  </si>
  <si>
    <t>Nelspruit</t>
  </si>
  <si>
    <t>Mpumalanga</t>
  </si>
  <si>
    <t>TDD</t>
  </si>
  <si>
    <t>Trinidad Airport</t>
  </si>
  <si>
    <t>Trinidad</t>
  </si>
  <si>
    <t>Pando</t>
  </si>
  <si>
    <t>YSB</t>
  </si>
  <si>
    <t>Sudbury Airport</t>
  </si>
  <si>
    <t>Sudbury</t>
  </si>
  <si>
    <t>AJR</t>
  </si>
  <si>
    <t>Arvidsjaur Airport</t>
  </si>
  <si>
    <t>Arvidsjaur</t>
  </si>
  <si>
    <t>Norrbottens Lan</t>
  </si>
  <si>
    <t>FAC</t>
  </si>
  <si>
    <t>Faaite Airport</t>
  </si>
  <si>
    <t>Faaite</t>
  </si>
  <si>
    <t>IDR</t>
  </si>
  <si>
    <t>Indore Airport</t>
  </si>
  <si>
    <t>Indore</t>
  </si>
  <si>
    <t>Madhya Pradesh</t>
  </si>
  <si>
    <t>BJB</t>
  </si>
  <si>
    <t>Bojnord Airport</t>
  </si>
  <si>
    <t>Bojnord</t>
  </si>
  <si>
    <t>VXC</t>
  </si>
  <si>
    <t>Lichinga Airport</t>
  </si>
  <si>
    <t>Lichinga</t>
  </si>
  <si>
    <t>GRW</t>
  </si>
  <si>
    <t>Graciosa Island Airport</t>
  </si>
  <si>
    <t>Graciosa Island (Azores)</t>
  </si>
  <si>
    <t>KMA</t>
  </si>
  <si>
    <t>Kerema Airport</t>
  </si>
  <si>
    <t>Kerema</t>
  </si>
  <si>
    <t>BWA</t>
  </si>
  <si>
    <t>Bhairawa Airport</t>
  </si>
  <si>
    <t>Bhairawa</t>
  </si>
  <si>
    <t>NJF</t>
  </si>
  <si>
    <t>Al-Najaf International Airport</t>
  </si>
  <si>
    <t>Al-Najaf</t>
  </si>
  <si>
    <t>TIR</t>
  </si>
  <si>
    <t>Tirupati Airport</t>
  </si>
  <si>
    <t>Tirupati</t>
  </si>
  <si>
    <t>JAV</t>
  </si>
  <si>
    <t>Ilulissat Airport</t>
  </si>
  <si>
    <t>Ilulissat</t>
  </si>
  <si>
    <t>MKW</t>
  </si>
  <si>
    <t>Rendani Airport</t>
  </si>
  <si>
    <t>Manokwari</t>
  </si>
  <si>
    <t>Papua</t>
  </si>
  <si>
    <t>MQM</t>
  </si>
  <si>
    <t>Mardin Airport</t>
  </si>
  <si>
    <t>Mardin</t>
  </si>
  <si>
    <t>VIE</t>
  </si>
  <si>
    <t>Vienna International Airport</t>
  </si>
  <si>
    <t>Vienna</t>
  </si>
  <si>
    <t>Wien</t>
  </si>
  <si>
    <t>BHE</t>
  </si>
  <si>
    <t>Blenheim Airport</t>
  </si>
  <si>
    <t>Blenheim</t>
  </si>
  <si>
    <t>Marlborough</t>
  </si>
  <si>
    <t>EGM</t>
  </si>
  <si>
    <t>Sege Airport</t>
  </si>
  <si>
    <t>Sege</t>
  </si>
  <si>
    <t>RXS</t>
  </si>
  <si>
    <t>Roxas City Airport</t>
  </si>
  <si>
    <t>Roxas City</t>
  </si>
  <si>
    <t>YSO</t>
  </si>
  <si>
    <t>Postville Airport</t>
  </si>
  <si>
    <t>Postville</t>
  </si>
  <si>
    <t>BUA</t>
  </si>
  <si>
    <t>Buka Airport</t>
  </si>
  <si>
    <t>Buka</t>
  </si>
  <si>
    <t>BOH</t>
  </si>
  <si>
    <t>Bournemouth Airport</t>
  </si>
  <si>
    <t>Bournemouth</t>
  </si>
  <si>
    <t>MBE</t>
  </si>
  <si>
    <t>Monbetsu Airport</t>
  </si>
  <si>
    <t>19 Komukai</t>
  </si>
  <si>
    <t>Monbetsu</t>
  </si>
  <si>
    <t>TPE</t>
  </si>
  <si>
    <t>Taiwan Taoyuan International Airport</t>
  </si>
  <si>
    <t>T'ai-pei</t>
  </si>
  <si>
    <t>MII</t>
  </si>
  <si>
    <t>Dr Gastao Vidigal Airport</t>
  </si>
  <si>
    <t>Marilia</t>
  </si>
  <si>
    <t>AGH</t>
  </si>
  <si>
    <t>Angelholm Airport</t>
  </si>
  <si>
    <t>Angelholm/Helsingborg</t>
  </si>
  <si>
    <t>ARM</t>
  </si>
  <si>
    <t>Armidale Airport</t>
  </si>
  <si>
    <t>Armidale</t>
  </si>
  <si>
    <t>MNF</t>
  </si>
  <si>
    <t>Mana Island Airstrip</t>
  </si>
  <si>
    <t>Mana Island</t>
  </si>
  <si>
    <t>BGI</t>
  </si>
  <si>
    <t>Grantley Adams International Airport</t>
  </si>
  <si>
    <t>Saint Michael</t>
  </si>
  <si>
    <t>TLV</t>
  </si>
  <si>
    <t>Ben Gurion International Airport</t>
  </si>
  <si>
    <t>BAY</t>
  </si>
  <si>
    <t>Baia Mare Airport</t>
  </si>
  <si>
    <t>Baia Mare</t>
  </si>
  <si>
    <t>Maramures</t>
  </si>
  <si>
    <t>MCZ</t>
  </si>
  <si>
    <t>Palmares Airport</t>
  </si>
  <si>
    <t>Maceio</t>
  </si>
  <si>
    <t>AMD</t>
  </si>
  <si>
    <t>Ahmedabad Airport</t>
  </si>
  <si>
    <t>Ahmedabad</t>
  </si>
  <si>
    <t>KTE</t>
  </si>
  <si>
    <t>Kerteh Airport</t>
  </si>
  <si>
    <t>Kerteh</t>
  </si>
  <si>
    <t>MRS</t>
  </si>
  <si>
    <t>Marseille Airport</t>
  </si>
  <si>
    <t>Provence-Alpes-Cote d'Azur</t>
  </si>
  <si>
    <t>UYU</t>
  </si>
  <si>
    <t>Uyuni Airport</t>
  </si>
  <si>
    <t>Uyuni</t>
  </si>
  <si>
    <t>La Paz</t>
  </si>
  <si>
    <t>WNN</t>
  </si>
  <si>
    <t>Wunnummin Lake Airport</t>
  </si>
  <si>
    <t>Wunnummin Lake</t>
  </si>
  <si>
    <t>HUH</t>
  </si>
  <si>
    <t>Huahine Airport</t>
  </si>
  <si>
    <t>Huahine</t>
  </si>
  <si>
    <t>HBE</t>
  </si>
  <si>
    <t>Borg El Arab Airport</t>
  </si>
  <si>
    <t>Suhaj</t>
  </si>
  <si>
    <t>ZRJ</t>
  </si>
  <si>
    <t>Round Lake Airport</t>
  </si>
  <si>
    <t>Round Lake</t>
  </si>
  <si>
    <t>CJS</t>
  </si>
  <si>
    <t>Abraham Gonzalez International Airport</t>
  </si>
  <si>
    <t>Ciudad Juarez</t>
  </si>
  <si>
    <t>Chihuahua</t>
  </si>
  <si>
    <t>DCM</t>
  </si>
  <si>
    <t>Mazamet Airport</t>
  </si>
  <si>
    <t>Castres</t>
  </si>
  <si>
    <t>RBX</t>
  </si>
  <si>
    <t>Rumbek Airport</t>
  </si>
  <si>
    <t>Rumbek</t>
  </si>
  <si>
    <t>SCU</t>
  </si>
  <si>
    <t>Antonio Maceo Airport</t>
  </si>
  <si>
    <t>EGO</t>
  </si>
  <si>
    <t>Belgorod Airport</t>
  </si>
  <si>
    <t>Belgorod</t>
  </si>
  <si>
    <t>WYA</t>
  </si>
  <si>
    <t>Whyalla Airport</t>
  </si>
  <si>
    <t>Whyalla</t>
  </si>
  <si>
    <t>CCU</t>
  </si>
  <si>
    <t>Netaji Subhas Chandra Bose Airport</t>
  </si>
  <si>
    <t>KEM</t>
  </si>
  <si>
    <t>Kemi/Tornio Airport</t>
  </si>
  <si>
    <t>Kemi/Tornio</t>
  </si>
  <si>
    <t>MYD</t>
  </si>
  <si>
    <t>Malindi Airport</t>
  </si>
  <si>
    <t>Malindi</t>
  </si>
  <si>
    <t>BBI</t>
  </si>
  <si>
    <t>Bhubaneswar Airport</t>
  </si>
  <si>
    <t>Bhubaneswar</t>
  </si>
  <si>
    <t>Orissa</t>
  </si>
  <si>
    <t>HBX</t>
  </si>
  <si>
    <t>Hubli Airport</t>
  </si>
  <si>
    <t>Hubli</t>
  </si>
  <si>
    <t>IXZ</t>
  </si>
  <si>
    <t>Port Blair Airport</t>
  </si>
  <si>
    <t>Port Blair</t>
  </si>
  <si>
    <t>Andaman and Nicobar Islands</t>
  </si>
  <si>
    <t>ARN</t>
  </si>
  <si>
    <t>Stockholm Arlanda Airport</t>
  </si>
  <si>
    <t>LFW</t>
  </si>
  <si>
    <t>Lome Airport</t>
  </si>
  <si>
    <t>Maritime</t>
  </si>
  <si>
    <t>JHS</t>
  </si>
  <si>
    <t>Sisimiut Airport</t>
  </si>
  <si>
    <t>Sisimiut</t>
  </si>
  <si>
    <t>CRD</t>
  </si>
  <si>
    <t>Comodoro Rivadavia Airport</t>
  </si>
  <si>
    <t>Comodoro Rivadavia</t>
  </si>
  <si>
    <t>AEY</t>
  </si>
  <si>
    <t>Akureyri Airport</t>
  </si>
  <si>
    <t>Akureyri</t>
  </si>
  <si>
    <t>PMO</t>
  </si>
  <si>
    <t>Punta Raisi Airport</t>
  </si>
  <si>
    <t>Palermo</t>
  </si>
  <si>
    <t>Sicilia</t>
  </si>
  <si>
    <t>LYB</t>
  </si>
  <si>
    <t>Little Cayman Airport</t>
  </si>
  <si>
    <t>Little Cayman</t>
  </si>
  <si>
    <t>Cayman Islands</t>
  </si>
  <si>
    <t>TOU</t>
  </si>
  <si>
    <t>Touho Airport</t>
  </si>
  <si>
    <t>Touho</t>
  </si>
  <si>
    <t>AGT</t>
  </si>
  <si>
    <t>Alejo Garcia Airport</t>
  </si>
  <si>
    <t>Ciudad del Este</t>
  </si>
  <si>
    <t>Alto Parana</t>
  </si>
  <si>
    <t>PY</t>
  </si>
  <si>
    <t>TVU</t>
  </si>
  <si>
    <t>Matei Airport</t>
  </si>
  <si>
    <t>Taveuni</t>
  </si>
  <si>
    <t>PCR</t>
  </si>
  <si>
    <t>Puerto Carreno Airport</t>
  </si>
  <si>
    <t>Puerto Carreno</t>
  </si>
  <si>
    <t>LIM</t>
  </si>
  <si>
    <t>J Chavez International Airport</t>
  </si>
  <si>
    <t>ATM</t>
  </si>
  <si>
    <t>Altamira Airport</t>
  </si>
  <si>
    <t>KGC</t>
  </si>
  <si>
    <t>Kingscote Airport</t>
  </si>
  <si>
    <t>Kingscote</t>
  </si>
  <si>
    <t>CPT</t>
  </si>
  <si>
    <t>Cape Town International Airport</t>
  </si>
  <si>
    <t>IGA</t>
  </si>
  <si>
    <t>Inagua Airport</t>
  </si>
  <si>
    <t>Inagua</t>
  </si>
  <si>
    <t>KMC</t>
  </si>
  <si>
    <t>King Khalid Military City Airport</t>
  </si>
  <si>
    <t>King Khalid Military City</t>
  </si>
  <si>
    <t>LBC</t>
  </si>
  <si>
    <t>Blankensee Airport</t>
  </si>
  <si>
    <t>PTY</t>
  </si>
  <si>
    <t>Tocumen International Airport</t>
  </si>
  <si>
    <t>PSO</t>
  </si>
  <si>
    <t>Cano Airport</t>
  </si>
  <si>
    <t>Pasto</t>
  </si>
  <si>
    <t>HUY</t>
  </si>
  <si>
    <t>Humberside Airport</t>
  </si>
  <si>
    <t>Humberside</t>
  </si>
  <si>
    <t>SNN</t>
  </si>
  <si>
    <t>Shannon Airport</t>
  </si>
  <si>
    <t>Shannon</t>
  </si>
  <si>
    <t>Clare</t>
  </si>
  <si>
    <t>ELH</t>
  </si>
  <si>
    <t>North Eleuthera International Airport</t>
  </si>
  <si>
    <t>North Eleuthera</t>
  </si>
  <si>
    <t>BTJ</t>
  </si>
  <si>
    <t>Blang Bintang Airport</t>
  </si>
  <si>
    <t>Banda Aceh</t>
  </si>
  <si>
    <t>VAR</t>
  </si>
  <si>
    <t>Varna Airport</t>
  </si>
  <si>
    <t>BLL</t>
  </si>
  <si>
    <t>Billund Airport</t>
  </si>
  <si>
    <t>Billund</t>
  </si>
  <si>
    <t>Denmark</t>
  </si>
  <si>
    <t>KWA</t>
  </si>
  <si>
    <t>Kwajalein Airport</t>
  </si>
  <si>
    <t>UAQ</t>
  </si>
  <si>
    <t>San Juan Airport</t>
  </si>
  <si>
    <t>MNG</t>
  </si>
  <si>
    <t>Maningrida Airport</t>
  </si>
  <si>
    <t>Maningrida</t>
  </si>
  <si>
    <t>USM</t>
  </si>
  <si>
    <t>Koh Samui Airport</t>
  </si>
  <si>
    <t>Koh Samui</t>
  </si>
  <si>
    <t>Surat Thani</t>
  </si>
  <si>
    <t>KVA</t>
  </si>
  <si>
    <t>Kavala International Airport</t>
  </si>
  <si>
    <t>Kavala</t>
  </si>
  <si>
    <t>TST</t>
  </si>
  <si>
    <t>Trang Airport</t>
  </si>
  <si>
    <t>Trang</t>
  </si>
  <si>
    <t>BHK</t>
  </si>
  <si>
    <t>Bukhara Airport</t>
  </si>
  <si>
    <t>Bukhara</t>
  </si>
  <si>
    <t>Bukhoro</t>
  </si>
  <si>
    <t>YVB</t>
  </si>
  <si>
    <t>Bonaventure Airport</t>
  </si>
  <si>
    <t>Bonaventure</t>
  </si>
  <si>
    <t>PMZ</t>
  </si>
  <si>
    <t>Palmur'Sur Airport</t>
  </si>
  <si>
    <t>Palmar</t>
  </si>
  <si>
    <t>MES</t>
  </si>
  <si>
    <t>Polonia Airport</t>
  </si>
  <si>
    <t>Medan</t>
  </si>
  <si>
    <t>GPI</t>
  </si>
  <si>
    <t>Guapi Airport</t>
  </si>
  <si>
    <t>Guapi</t>
  </si>
  <si>
    <t>BRM</t>
  </si>
  <si>
    <t>Barquisimeto Airport</t>
  </si>
  <si>
    <t>Barquisimeto</t>
  </si>
  <si>
    <t>Lara</t>
  </si>
  <si>
    <t>YMN</t>
  </si>
  <si>
    <t>Makkovik Airport</t>
  </si>
  <si>
    <t>Makkovik</t>
  </si>
  <si>
    <t>WWK</t>
  </si>
  <si>
    <t>Boram Airport</t>
  </si>
  <si>
    <t>Wewak</t>
  </si>
  <si>
    <t>XGR</t>
  </si>
  <si>
    <t>Kangiqsualujjuaq Airport</t>
  </si>
  <si>
    <t>Kangiqsualujjuaq</t>
  </si>
  <si>
    <t>WAG</t>
  </si>
  <si>
    <t>Wanganui Airport</t>
  </si>
  <si>
    <t>Wanganui</t>
  </si>
  <si>
    <t>Wanganui-Manawatu</t>
  </si>
  <si>
    <t>NUX</t>
  </si>
  <si>
    <t>Novyj Urengoj Airport</t>
  </si>
  <si>
    <t>Novyj Urengoj</t>
  </si>
  <si>
    <t>GTZ</t>
  </si>
  <si>
    <t>Kirawira B Aerodrome</t>
  </si>
  <si>
    <t>Grumeti Game Reserve</t>
  </si>
  <si>
    <t>AAR</t>
  </si>
  <si>
    <t>Tirstrup Airport</t>
  </si>
  <si>
    <t>Aarhus</t>
  </si>
  <si>
    <t>AKR</t>
  </si>
  <si>
    <t>Akure Airport</t>
  </si>
  <si>
    <t>Akure</t>
  </si>
  <si>
    <t>JLR</t>
  </si>
  <si>
    <t>Jabalpur Airport</t>
  </si>
  <si>
    <t>Jabalpur</t>
  </si>
  <si>
    <t>BLA</t>
  </si>
  <si>
    <t>Gen J A Anzoategui Airport</t>
  </si>
  <si>
    <t>PKE</t>
  </si>
  <si>
    <t>Parkes Airport</t>
  </si>
  <si>
    <t>Parkes</t>
  </si>
  <si>
    <t>LSY</t>
  </si>
  <si>
    <t>Lismore Airport</t>
  </si>
  <si>
    <t>Lismore</t>
  </si>
  <si>
    <t>YAG</t>
  </si>
  <si>
    <t>Fort Frances Municipal Airport</t>
  </si>
  <si>
    <t>Fort Frances</t>
  </si>
  <si>
    <t>PIS</t>
  </si>
  <si>
    <t>Biard Airport</t>
  </si>
  <si>
    <t>Poitiers</t>
  </si>
  <si>
    <t>Poitou-Charentes</t>
  </si>
  <si>
    <t>CME</t>
  </si>
  <si>
    <t>Ciudad Del Carmen Airport</t>
  </si>
  <si>
    <t>Ciudad Del Carmen</t>
  </si>
  <si>
    <t>Campeche</t>
  </si>
  <si>
    <t>TKG</t>
  </si>
  <si>
    <t>Branti Airport</t>
  </si>
  <si>
    <t>Bandar Lampung</t>
  </si>
  <si>
    <t>Lampung</t>
  </si>
  <si>
    <t>CLY</t>
  </si>
  <si>
    <t>Sainte Catherine Airport</t>
  </si>
  <si>
    <t>Calvi</t>
  </si>
  <si>
    <t>BUZ</t>
  </si>
  <si>
    <t>Bushehr Airport</t>
  </si>
  <si>
    <t>PBH</t>
  </si>
  <si>
    <t>Paro Airport</t>
  </si>
  <si>
    <t>Paro</t>
  </si>
  <si>
    <t>Bhutan</t>
  </si>
  <si>
    <t>BT</t>
  </si>
  <si>
    <t>BNX</t>
  </si>
  <si>
    <t>Banja Luka Airport</t>
  </si>
  <si>
    <t>Banja Luka</t>
  </si>
  <si>
    <t>Republika Srpska</t>
  </si>
  <si>
    <t>BA</t>
  </si>
  <si>
    <t>TKX</t>
  </si>
  <si>
    <t>Takaroa Airport</t>
  </si>
  <si>
    <t>Takaroa</t>
  </si>
  <si>
    <t>MGQ</t>
  </si>
  <si>
    <t>Mogadishu International Airport</t>
  </si>
  <si>
    <t>Mogadishu</t>
  </si>
  <si>
    <t>OLP</t>
  </si>
  <si>
    <t>Olympic Dam Airport</t>
  </si>
  <si>
    <t>Olympic Dam</t>
  </si>
  <si>
    <t>YOG</t>
  </si>
  <si>
    <t>Ogoki Airport</t>
  </si>
  <si>
    <t>Ogoki</t>
  </si>
  <si>
    <t>MJD</t>
  </si>
  <si>
    <t>Mohenjo Daro Airport</t>
  </si>
  <si>
    <t>Mohenjo Daro</t>
  </si>
  <si>
    <t>TBB</t>
  </si>
  <si>
    <t>Tuy Hoa Airport</t>
  </si>
  <si>
    <t>Tuy Hoa</t>
  </si>
  <si>
    <t>BDB</t>
  </si>
  <si>
    <t>Bundaberg Airport</t>
  </si>
  <si>
    <t>Bundaberg</t>
  </si>
  <si>
    <t>COO</t>
  </si>
  <si>
    <t>Cotonou Airport</t>
  </si>
  <si>
    <t>Atlantique</t>
  </si>
  <si>
    <t>GMP</t>
  </si>
  <si>
    <t>Gimpo International Airport</t>
  </si>
  <si>
    <t>MEB</t>
  </si>
  <si>
    <t>Essendon Airport</t>
  </si>
  <si>
    <t>RGL</t>
  </si>
  <si>
    <t>Rio Gallegos Internacional Airport</t>
  </si>
  <si>
    <t>Rio Gallegos</t>
  </si>
  <si>
    <t>APW</t>
  </si>
  <si>
    <t>Faleolo Airport</t>
  </si>
  <si>
    <t>Samoa</t>
  </si>
  <si>
    <t>QOW</t>
  </si>
  <si>
    <t>Imo International Cargo Airport</t>
  </si>
  <si>
    <t>Imo</t>
  </si>
  <si>
    <t>PSS</t>
  </si>
  <si>
    <t>Posadas Airport</t>
  </si>
  <si>
    <t>Posadas</t>
  </si>
  <si>
    <t>BPX</t>
  </si>
  <si>
    <t>Bangda Airport</t>
  </si>
  <si>
    <t>214 National Rd</t>
  </si>
  <si>
    <t>Bangda</t>
  </si>
  <si>
    <t>BHR</t>
  </si>
  <si>
    <t>Bharatpur Airport</t>
  </si>
  <si>
    <t>Bharatpur</t>
  </si>
  <si>
    <t>ADE</t>
  </si>
  <si>
    <t>Aden International Airport</t>
  </si>
  <si>
    <t>ZZO</t>
  </si>
  <si>
    <t>Zonalnoye Airport</t>
  </si>
  <si>
    <t>Tymovskoye</t>
  </si>
  <si>
    <t>PZU</t>
  </si>
  <si>
    <t>Port Sudan Airport</t>
  </si>
  <si>
    <t>Al Babr al Ahmar</t>
  </si>
  <si>
    <t>SCO</t>
  </si>
  <si>
    <t>Aktau Airport</t>
  </si>
  <si>
    <t>Aktau</t>
  </si>
  <si>
    <t>SAL</t>
  </si>
  <si>
    <t>Comalapa International Airport</t>
  </si>
  <si>
    <t>LGW</t>
  </si>
  <si>
    <t>London Gatwick Airport</t>
  </si>
  <si>
    <t>IXD</t>
  </si>
  <si>
    <t>Bamrauli Airport</t>
  </si>
  <si>
    <t>Allahabad</t>
  </si>
  <si>
    <t>RGS</t>
  </si>
  <si>
    <t>Villafria</t>
  </si>
  <si>
    <t>Burgos</t>
  </si>
  <si>
    <t>PTG</t>
  </si>
  <si>
    <t>Polokwane Airport</t>
  </si>
  <si>
    <t>Polokwane</t>
  </si>
  <si>
    <t>KTW</t>
  </si>
  <si>
    <t>Katowice International Airport</t>
  </si>
  <si>
    <t>Katowice</t>
  </si>
  <si>
    <t>Slaskie</t>
  </si>
  <si>
    <t>ONG</t>
  </si>
  <si>
    <t>Mornington Airport</t>
  </si>
  <si>
    <t>Mornington</t>
  </si>
  <si>
    <t>UPG</t>
  </si>
  <si>
    <t>Hasanudin Airport</t>
  </si>
  <si>
    <t>Ujung Pandang</t>
  </si>
  <si>
    <t>Sulawesi Selatan</t>
  </si>
  <si>
    <t>BRN</t>
  </si>
  <si>
    <t>Belp Airport</t>
  </si>
  <si>
    <t>Berne</t>
  </si>
  <si>
    <t>CUL</t>
  </si>
  <si>
    <t>Fedl De Bachigualato Airport</t>
  </si>
  <si>
    <t>Culiacan</t>
  </si>
  <si>
    <t>HIN</t>
  </si>
  <si>
    <t>Sacheon Airport</t>
  </si>
  <si>
    <t>Jinju</t>
  </si>
  <si>
    <t>CRV</t>
  </si>
  <si>
    <t>Crotone Airport</t>
  </si>
  <si>
    <t>Crotone</t>
  </si>
  <si>
    <t>Calabria</t>
  </si>
  <si>
    <t>KUN</t>
  </si>
  <si>
    <t>Kaunas Airport</t>
  </si>
  <si>
    <t>Kaunas</t>
  </si>
  <si>
    <t>Kauno Apskritis</t>
  </si>
  <si>
    <t>MGF</t>
  </si>
  <si>
    <t>Regional De Maringa</t>
  </si>
  <si>
    <t>Maringa</t>
  </si>
  <si>
    <t>IVC</t>
  </si>
  <si>
    <t>Invercargill Airport</t>
  </si>
  <si>
    <t>Invercargill</t>
  </si>
  <si>
    <t>Southland</t>
  </si>
  <si>
    <t>APK</t>
  </si>
  <si>
    <t>Apataki Airport</t>
  </si>
  <si>
    <t>Apataki</t>
  </si>
  <si>
    <t>DED</t>
  </si>
  <si>
    <t>Dehra Dun Airport</t>
  </si>
  <si>
    <t>Dehra Dun</t>
  </si>
  <si>
    <t>Uttaranchal</t>
  </si>
  <si>
    <t>MUB</t>
  </si>
  <si>
    <t>Maun Airport</t>
  </si>
  <si>
    <t>Maun</t>
  </si>
  <si>
    <t>STD</t>
  </si>
  <si>
    <t>Mayo Guerrero Airport</t>
  </si>
  <si>
    <t>FUT</t>
  </si>
  <si>
    <t>Futuna Island Airport</t>
  </si>
  <si>
    <t>Futuna Island</t>
  </si>
  <si>
    <t>TSE</t>
  </si>
  <si>
    <t>Astana Airport</t>
  </si>
  <si>
    <t>Astana</t>
  </si>
  <si>
    <t>YTE</t>
  </si>
  <si>
    <t>Cape Dorset Airport</t>
  </si>
  <si>
    <t>Cape Dorset</t>
  </si>
  <si>
    <t>NAS</t>
  </si>
  <si>
    <t>Nassau International Airport</t>
  </si>
  <si>
    <t>New Providence</t>
  </si>
  <si>
    <t>KWJ</t>
  </si>
  <si>
    <t>Gwangju Airport</t>
  </si>
  <si>
    <t>Gwangju</t>
  </si>
  <si>
    <t>BJX</t>
  </si>
  <si>
    <t>Del Bajio Airport</t>
  </si>
  <si>
    <t>Leon/Guanajuato</t>
  </si>
  <si>
    <t>ADB</t>
  </si>
  <si>
    <t>Adnan Menderes Airport</t>
  </si>
  <si>
    <t>HPH</t>
  </si>
  <si>
    <t>Catbi Airport</t>
  </si>
  <si>
    <t>YLW</t>
  </si>
  <si>
    <t>Kelowna Airport</t>
  </si>
  <si>
    <t>Kelowna</t>
  </si>
  <si>
    <t>CAH</t>
  </si>
  <si>
    <t>Ca Mau Airport</t>
  </si>
  <si>
    <t>Ca Mau</t>
  </si>
  <si>
    <t>RAK</t>
  </si>
  <si>
    <t>Menara Airport</t>
  </si>
  <si>
    <t>Marrakech</t>
  </si>
  <si>
    <t>SGD</t>
  </si>
  <si>
    <t>Sonderborg Airport</t>
  </si>
  <si>
    <t>Sonderborg</t>
  </si>
  <si>
    <t>Sonderjylland</t>
  </si>
  <si>
    <t>DRW</t>
  </si>
  <si>
    <t>Darwin Airport</t>
  </si>
  <si>
    <t>YQU</t>
  </si>
  <si>
    <t>Grande Prairie Airport</t>
  </si>
  <si>
    <t>Grande Prairie</t>
  </si>
  <si>
    <t>MXT</t>
  </si>
  <si>
    <t>Maintirano Airport</t>
  </si>
  <si>
    <t>Maintirano</t>
  </si>
  <si>
    <t>DZN</t>
  </si>
  <si>
    <t>Zhezhazgan Airport</t>
  </si>
  <si>
    <t>Zhezkazgan</t>
  </si>
  <si>
    <t>GSM</t>
  </si>
  <si>
    <t>Gheshm Airport</t>
  </si>
  <si>
    <t>Gheshm</t>
  </si>
  <si>
    <t>KAO</t>
  </si>
  <si>
    <t>Kuusamo Airport</t>
  </si>
  <si>
    <t>Kuusamo</t>
  </si>
  <si>
    <t>GER</t>
  </si>
  <si>
    <t>Rafael Cabrera Airport</t>
  </si>
  <si>
    <t>Nueva Gerona</t>
  </si>
  <si>
    <t>ALP</t>
  </si>
  <si>
    <t>Aleppo International Airport</t>
  </si>
  <si>
    <t>Aleppo</t>
  </si>
  <si>
    <t>Halab</t>
  </si>
  <si>
    <t>AKU</t>
  </si>
  <si>
    <t>Aksu Airport</t>
  </si>
  <si>
    <t>S209</t>
  </si>
  <si>
    <t>Aksu</t>
  </si>
  <si>
    <t>DMU</t>
  </si>
  <si>
    <t>Dimapur Airport</t>
  </si>
  <si>
    <t>Dimapur</t>
  </si>
  <si>
    <t>TUI</t>
  </si>
  <si>
    <t>Turaif Airport</t>
  </si>
  <si>
    <t>Turaif</t>
  </si>
  <si>
    <t>DUB</t>
  </si>
  <si>
    <t>Dublin Airport</t>
  </si>
  <si>
    <t>HAH</t>
  </si>
  <si>
    <t>Prince Said Ibrahim In Airport</t>
  </si>
  <si>
    <t>Comoros</t>
  </si>
  <si>
    <t>LST</t>
  </si>
  <si>
    <t>Launceston Airport</t>
  </si>
  <si>
    <t>Launceston</t>
  </si>
  <si>
    <t>GHB</t>
  </si>
  <si>
    <t>Governor's Harbour Airport</t>
  </si>
  <si>
    <t>Governor's Harbour</t>
  </si>
  <si>
    <t>TPP</t>
  </si>
  <si>
    <t>Tarapoto Airport</t>
  </si>
  <si>
    <t>Tarapoto</t>
  </si>
  <si>
    <t>AKV</t>
  </si>
  <si>
    <t>Akulivik Airport</t>
  </si>
  <si>
    <t>Akulivik</t>
  </si>
  <si>
    <t>CCC</t>
  </si>
  <si>
    <t>Cayo Coco Airport</t>
  </si>
  <si>
    <t>Cayo Coco</t>
  </si>
  <si>
    <t>PLU</t>
  </si>
  <si>
    <t>Pampulha Airport</t>
  </si>
  <si>
    <t>Belo Horizonte</t>
  </si>
  <si>
    <t>BHH</t>
  </si>
  <si>
    <t>Bisha Airport</t>
  </si>
  <si>
    <t>Bisha</t>
  </si>
  <si>
    <t>ESB</t>
  </si>
  <si>
    <t>Esenboga Airport</t>
  </si>
  <si>
    <t>Ankara</t>
  </si>
  <si>
    <t>PLQ</t>
  </si>
  <si>
    <t>Palanga International Airport</t>
  </si>
  <si>
    <t>Palanga</t>
  </si>
  <si>
    <t>Klaipedos Apskritis</t>
  </si>
  <si>
    <t>YQL</t>
  </si>
  <si>
    <t>Lethbridge Airport</t>
  </si>
  <si>
    <t>Lethbridge</t>
  </si>
  <si>
    <t>BCN</t>
  </si>
  <si>
    <t>Barcelona-El Prat Airport</t>
  </si>
  <si>
    <t>IQT</t>
  </si>
  <si>
    <t>C.F. Secada Airport</t>
  </si>
  <si>
    <t>Iquitos</t>
  </si>
  <si>
    <t>Loreto</t>
  </si>
  <si>
    <t>PSA</t>
  </si>
  <si>
    <t>Gal Galilei Airport</t>
  </si>
  <si>
    <t>Pisa</t>
  </si>
  <si>
    <t>Toscana</t>
  </si>
  <si>
    <t>RIB</t>
  </si>
  <si>
    <t>Gen Buech Airport</t>
  </si>
  <si>
    <t>Riberalta</t>
  </si>
  <si>
    <t>PRA</t>
  </si>
  <si>
    <t>Parana Airport</t>
  </si>
  <si>
    <t>KEP</t>
  </si>
  <si>
    <t>Nepalganj Airport</t>
  </si>
  <si>
    <t>Nepalganj</t>
  </si>
  <si>
    <t>BDP</t>
  </si>
  <si>
    <t>Bhadrapur Airport</t>
  </si>
  <si>
    <t>Bhadrapur</t>
  </si>
  <si>
    <t>YQI</t>
  </si>
  <si>
    <t>Yarmouth Airport</t>
  </si>
  <si>
    <t>Yarmouth</t>
  </si>
  <si>
    <t>Nova Scotia</t>
  </si>
  <si>
    <t>YUD</t>
  </si>
  <si>
    <t>Umiujag Airport</t>
  </si>
  <si>
    <t>Umiujag</t>
  </si>
  <si>
    <t>STR</t>
  </si>
  <si>
    <t>Stuttgart Airport</t>
  </si>
  <si>
    <t>Stuttgart</t>
  </si>
  <si>
    <t>NQN</t>
  </si>
  <si>
    <t>Neuquen Airport</t>
  </si>
  <si>
    <t>Neuquen</t>
  </si>
  <si>
    <t>NDB</t>
  </si>
  <si>
    <t>Nouadhibou Airport</t>
  </si>
  <si>
    <t>Mauritania</t>
  </si>
  <si>
    <t>DMK</t>
  </si>
  <si>
    <t>Don Muang International Airport</t>
  </si>
  <si>
    <t>Krung Thep Mahanakhon</t>
  </si>
  <si>
    <t>LGK</t>
  </si>
  <si>
    <t>Langkawi Airport</t>
  </si>
  <si>
    <t>Langkawi</t>
  </si>
  <si>
    <t>ZAG</t>
  </si>
  <si>
    <t>Pleso Airport</t>
  </si>
  <si>
    <t>Zagreb</t>
  </si>
  <si>
    <t>Grad Zagreb</t>
  </si>
  <si>
    <t>OSS</t>
  </si>
  <si>
    <t>Osh Airport</t>
  </si>
  <si>
    <t>Osh</t>
  </si>
  <si>
    <t>Kyrgyzstan</t>
  </si>
  <si>
    <t>KG</t>
  </si>
  <si>
    <t>TGH</t>
  </si>
  <si>
    <t>Tongoa Airport</t>
  </si>
  <si>
    <t>Tongoa</t>
  </si>
  <si>
    <t>BJF</t>
  </si>
  <si>
    <t>Batsfjord Airport</t>
  </si>
  <si>
    <t>Batsfjord</t>
  </si>
  <si>
    <t>SKP</t>
  </si>
  <si>
    <t>Skopje Airport</t>
  </si>
  <si>
    <t>Skopje</t>
  </si>
  <si>
    <t>Aracinovo</t>
  </si>
  <si>
    <t>MK</t>
  </si>
  <si>
    <t>KRR</t>
  </si>
  <si>
    <t>Krasnodar Airport</t>
  </si>
  <si>
    <t>Krasnodarskiy Kray</t>
  </si>
  <si>
    <t>TBJ</t>
  </si>
  <si>
    <t>Tabarka Airport</t>
  </si>
  <si>
    <t>Tabarka</t>
  </si>
  <si>
    <t>SFT</t>
  </si>
  <si>
    <t>Skelleftea Airport</t>
  </si>
  <si>
    <t>Skelleftea</t>
  </si>
  <si>
    <t>LPL</t>
  </si>
  <si>
    <t>Liverpool John Lennon Airport</t>
  </si>
  <si>
    <t>WRY</t>
  </si>
  <si>
    <t>Westray Airport</t>
  </si>
  <si>
    <t>Westray</t>
  </si>
  <si>
    <t>HAJ</t>
  </si>
  <si>
    <t>Hanover Airport</t>
  </si>
  <si>
    <t>Hanover</t>
  </si>
  <si>
    <t>ROS</t>
  </si>
  <si>
    <t>Fisherton Airport</t>
  </si>
  <si>
    <t>Rosario</t>
  </si>
  <si>
    <t>Santa Fe</t>
  </si>
  <si>
    <t>VDE</t>
  </si>
  <si>
    <t>Hierro Airport</t>
  </si>
  <si>
    <t>Valverde</t>
  </si>
  <si>
    <t>ADZ</t>
  </si>
  <si>
    <t>San Andres Island Airport</t>
  </si>
  <si>
    <t>San Andres Island</t>
  </si>
  <si>
    <t>LSH</t>
  </si>
  <si>
    <t>Lashio Airport</t>
  </si>
  <si>
    <t>Lashio</t>
  </si>
  <si>
    <t>VLY</t>
  </si>
  <si>
    <t>Valley Airport</t>
  </si>
  <si>
    <t>Valley</t>
  </si>
  <si>
    <t>YRC</t>
  </si>
  <si>
    <t>Chicoutimi/St-Honore Airport</t>
  </si>
  <si>
    <t>Chicoutimi</t>
  </si>
  <si>
    <t>LNJ</t>
  </si>
  <si>
    <t>Lincang Airport</t>
  </si>
  <si>
    <t>Lincang</t>
  </si>
  <si>
    <t>LYA</t>
  </si>
  <si>
    <t>Luoyang Airport</t>
  </si>
  <si>
    <t>Luoyang</t>
  </si>
  <si>
    <t>Henan</t>
  </si>
  <si>
    <t>RKA</t>
  </si>
  <si>
    <t>Aratika Airport</t>
  </si>
  <si>
    <t>Aratika</t>
  </si>
  <si>
    <t>RMT</t>
  </si>
  <si>
    <t>Rimatara Airport</t>
  </si>
  <si>
    <t>Rimatara</t>
  </si>
  <si>
    <t>LZH</t>
  </si>
  <si>
    <t>Liuzhou Airport</t>
  </si>
  <si>
    <t>Yingbin Rd.</t>
  </si>
  <si>
    <t>Liuzhou</t>
  </si>
  <si>
    <t>MIG</t>
  </si>
  <si>
    <t>Mian Yang Airport</t>
  </si>
  <si>
    <t>88 Airport West Rd</t>
  </si>
  <si>
    <t>Mian Yang</t>
  </si>
  <si>
    <t>YMU</t>
  </si>
  <si>
    <t>Umiujaq Airport</t>
  </si>
  <si>
    <t>Umiujaq</t>
  </si>
  <si>
    <t>RRR</t>
  </si>
  <si>
    <t>Raroia Airport</t>
  </si>
  <si>
    <t>Raroia</t>
  </si>
  <si>
    <t>MXZ</t>
  </si>
  <si>
    <t>Mei Xian Airport</t>
  </si>
  <si>
    <t>118 Country Rd.</t>
  </si>
  <si>
    <t>Mei Xian</t>
  </si>
  <si>
    <t>TCZ</t>
  </si>
  <si>
    <t>Tengchong Airport</t>
  </si>
  <si>
    <t>002 Country Rd.</t>
  </si>
  <si>
    <t>Tengchong</t>
  </si>
  <si>
    <t>XQC</t>
  </si>
  <si>
    <t>Balad Airbase</t>
  </si>
  <si>
    <t>Balad</t>
  </si>
  <si>
    <t>OAI</t>
  </si>
  <si>
    <t>Logistics Support Area Anaconda</t>
  </si>
  <si>
    <t>Bagram</t>
  </si>
  <si>
    <t>TQL</t>
  </si>
  <si>
    <t>Tarko-Sale Airport</t>
  </si>
  <si>
    <t>Tarko-Sale</t>
  </si>
  <si>
    <t>NTG</t>
  </si>
  <si>
    <t>Nantong Airport</t>
  </si>
  <si>
    <t>Nantong</t>
  </si>
  <si>
    <t>YUS</t>
  </si>
  <si>
    <t>Ba Tong Airport</t>
  </si>
  <si>
    <t>Ba Tong</t>
  </si>
  <si>
    <t>LZY</t>
  </si>
  <si>
    <t>Nyingchi Airport</t>
  </si>
  <si>
    <t>Nyingchi</t>
  </si>
  <si>
    <t>Xizang</t>
  </si>
  <si>
    <t>ZHY</t>
  </si>
  <si>
    <t>Zhongwei Airport</t>
  </si>
  <si>
    <t>Yinghu Rd.</t>
  </si>
  <si>
    <t>Zhongwei</t>
  </si>
  <si>
    <t>NUE</t>
  </si>
  <si>
    <t>Nuremberg Airport</t>
  </si>
  <si>
    <t>Nuremberg</t>
  </si>
  <si>
    <t>JUZ</t>
  </si>
  <si>
    <t>Quzhou Airport</t>
  </si>
  <si>
    <t>Qujiang North Rd.</t>
  </si>
  <si>
    <t>Quzhou  Zhejiang Province</t>
  </si>
  <si>
    <t>SWA</t>
  </si>
  <si>
    <t>Shantou Airport</t>
  </si>
  <si>
    <t>Yingbin South Rd.</t>
  </si>
  <si>
    <t>SWQ</t>
  </si>
  <si>
    <t>Brang Bidji Airport</t>
  </si>
  <si>
    <t>Sumbawa Besar</t>
  </si>
  <si>
    <t>SQN</t>
  </si>
  <si>
    <t>Sanana Airport</t>
  </si>
  <si>
    <t>Sanana</t>
  </si>
  <si>
    <t>ARD</t>
  </si>
  <si>
    <t>Alor Island Airport</t>
  </si>
  <si>
    <t>Alor Island</t>
  </si>
  <si>
    <t>WNZ</t>
  </si>
  <si>
    <t>Wenzhou Airport</t>
  </si>
  <si>
    <t>25 Airport North Rd.</t>
  </si>
  <si>
    <t>Wenzhou</t>
  </si>
  <si>
    <t>XFN</t>
  </si>
  <si>
    <t>Xiangfan Airport</t>
  </si>
  <si>
    <t>316 National Rd.</t>
  </si>
  <si>
    <t>Xiangfan</t>
  </si>
  <si>
    <t>GME</t>
  </si>
  <si>
    <t>Gomel Airport</t>
  </si>
  <si>
    <t>Gomel</t>
  </si>
  <si>
    <t>LWE</t>
  </si>
  <si>
    <t>Lewoleba Airport</t>
  </si>
  <si>
    <t>Lewoleba</t>
  </si>
  <si>
    <t>YIH</t>
  </si>
  <si>
    <t>Yichang Airport</t>
  </si>
  <si>
    <t>Yichang</t>
  </si>
  <si>
    <t>ZUH</t>
  </si>
  <si>
    <t>Zhuhai Airport</t>
  </si>
  <si>
    <t>272 Provincial Rd.</t>
  </si>
  <si>
    <t>Zhuhai</t>
  </si>
  <si>
    <t>YIN</t>
  </si>
  <si>
    <t>Yining Airport</t>
  </si>
  <si>
    <t>Yining</t>
  </si>
  <si>
    <t>Jiangxi</t>
  </si>
  <si>
    <t>YZY</t>
  </si>
  <si>
    <t>Zhangye Ganzhou Airport</t>
  </si>
  <si>
    <t>227 National Rd.</t>
  </si>
  <si>
    <t>Zhangye</t>
  </si>
  <si>
    <t>Gansu</t>
  </si>
  <si>
    <t>YIW</t>
  </si>
  <si>
    <t>Yiwu Airport</t>
  </si>
  <si>
    <t>W Ring Rd.</t>
  </si>
  <si>
    <t>Yiwu</t>
  </si>
  <si>
    <t>NOP</t>
  </si>
  <si>
    <t>Sinop Airport - Turkey</t>
  </si>
  <si>
    <t>ZOS</t>
  </si>
  <si>
    <t>Canal Bajo Airport</t>
  </si>
  <si>
    <t>Osorno</t>
  </si>
  <si>
    <t>ZHA</t>
  </si>
  <si>
    <t>Zhanjiang Airport</t>
  </si>
  <si>
    <t>MLA</t>
  </si>
  <si>
    <t>Malta Luqa Airport</t>
  </si>
  <si>
    <t>YOW</t>
  </si>
  <si>
    <t>Ottawa/Macdonald-Cartier International Airport</t>
  </si>
  <si>
    <t>50 Airport Road</t>
  </si>
  <si>
    <t>Ottawa</t>
  </si>
  <si>
    <t>IQN</t>
  </si>
  <si>
    <t>Qingyang Airport</t>
  </si>
  <si>
    <t>49 Lianyu St.</t>
  </si>
  <si>
    <t>Qingyang</t>
  </si>
  <si>
    <t>BVA</t>
  </si>
  <si>
    <t>Beauvais-Tille Airport</t>
  </si>
  <si>
    <t>Tille 60000  Beauvais</t>
  </si>
  <si>
    <t>ZIZ</t>
  </si>
  <si>
    <t>Zamzama Heliport</t>
  </si>
  <si>
    <t>Sindh</t>
  </si>
  <si>
    <t>BPL</t>
  </si>
  <si>
    <t>Bole Airport</t>
  </si>
  <si>
    <t>205 Provincial Rd</t>
  </si>
  <si>
    <t>Bole</t>
  </si>
  <si>
    <t>DIW</t>
  </si>
  <si>
    <t>Mawella Lagoon Airport</t>
  </si>
  <si>
    <t>Dikwella</t>
  </si>
  <si>
    <t>LPI</t>
  </si>
  <si>
    <t>Linkoping City Airport</t>
  </si>
  <si>
    <t>Linkoping</t>
  </si>
  <si>
    <t>DKA</t>
  </si>
  <si>
    <t>Katsina Airport</t>
  </si>
  <si>
    <t>Katsina</t>
  </si>
  <si>
    <t>BEG</t>
  </si>
  <si>
    <t>Belgrad Nikola Tesla Airport</t>
  </si>
  <si>
    <t>Belgrade</t>
  </si>
  <si>
    <t>Republic of Serbia</t>
  </si>
  <si>
    <t>RS</t>
  </si>
  <si>
    <t>KKQ</t>
  </si>
  <si>
    <t>Krasnosel'Kup Airport</t>
  </si>
  <si>
    <t>Krasnosel'Kup</t>
  </si>
  <si>
    <t>KVR</t>
  </si>
  <si>
    <t>Kavalerovo Airport</t>
  </si>
  <si>
    <t>Kavalerovo</t>
  </si>
  <si>
    <t>HNO</t>
  </si>
  <si>
    <t>Herceg-Novi Airport</t>
  </si>
  <si>
    <t>Hercegnovi</t>
  </si>
  <si>
    <t>Montenegro</t>
  </si>
  <si>
    <t>TGD</t>
  </si>
  <si>
    <t>Podgorica Airport</t>
  </si>
  <si>
    <t>Podgorica</t>
  </si>
  <si>
    <t>IVG</t>
  </si>
  <si>
    <t>Berane-Ivangrad Airport</t>
  </si>
  <si>
    <t>Ivangrad</t>
  </si>
  <si>
    <t>OZG</t>
  </si>
  <si>
    <t>Zagora</t>
  </si>
  <si>
    <t>LLB</t>
  </si>
  <si>
    <t>Libo County Libo City Airport</t>
  </si>
  <si>
    <t>Libo Airport Bridge</t>
  </si>
  <si>
    <t>Libo City</t>
  </si>
  <si>
    <t>THQ</t>
  </si>
  <si>
    <t>Tianshui Airfield</t>
  </si>
  <si>
    <t>Xihuang Ave.</t>
  </si>
  <si>
    <t>Tianshui</t>
  </si>
  <si>
    <t>ZBK</t>
  </si>
  <si>
    <t>Zabljak Airport</t>
  </si>
  <si>
    <t>Zabljak</t>
  </si>
  <si>
    <t>PRN</t>
  </si>
  <si>
    <t>Pristina International Airport</t>
  </si>
  <si>
    <t>Pristina</t>
  </si>
  <si>
    <t>NIU</t>
  </si>
  <si>
    <t>Niau Airport</t>
  </si>
  <si>
    <t>Fakarava Niau</t>
  </si>
  <si>
    <t>UZC</t>
  </si>
  <si>
    <t>Ponikve Airport</t>
  </si>
  <si>
    <t>Uzice</t>
  </si>
  <si>
    <t>UYN</t>
  </si>
  <si>
    <t>Yulin Airport</t>
  </si>
  <si>
    <t>210 National Rd.</t>
  </si>
  <si>
    <t>Yulin</t>
  </si>
  <si>
    <t>Hebei</t>
  </si>
  <si>
    <t>ERL</t>
  </si>
  <si>
    <t>Eren Hot Airport</t>
  </si>
  <si>
    <t>926 County Rd.</t>
  </si>
  <si>
    <t>Eren Hot</t>
  </si>
  <si>
    <t>DIG</t>
  </si>
  <si>
    <t>Diqing Airport</t>
  </si>
  <si>
    <t>214 National Rd.</t>
  </si>
  <si>
    <t>Diqing</t>
  </si>
  <si>
    <t>HSN</t>
  </si>
  <si>
    <t>Zhoushan Airport</t>
  </si>
  <si>
    <t>Yinyan Rd.</t>
  </si>
  <si>
    <t>ENY</t>
  </si>
  <si>
    <t>Yan'an Airport</t>
  </si>
  <si>
    <t>Yan'an</t>
  </si>
  <si>
    <t>YNJ</t>
  </si>
  <si>
    <t>Yanji Airport</t>
  </si>
  <si>
    <t>302 National Rd.</t>
  </si>
  <si>
    <t>Yanji</t>
  </si>
  <si>
    <t>Hubei</t>
  </si>
  <si>
    <t>SJW</t>
  </si>
  <si>
    <t>Daguocun Airport</t>
  </si>
  <si>
    <t>Beimen Rd.</t>
  </si>
  <si>
    <t>Shijiazhuang</t>
  </si>
  <si>
    <t>JDZ</t>
  </si>
  <si>
    <t>Jingdezhen Airport</t>
  </si>
  <si>
    <t>014 Country Rd.</t>
  </si>
  <si>
    <t>Jingdezhen</t>
  </si>
  <si>
    <t>TNA</t>
  </si>
  <si>
    <t>Jinan Airport</t>
  </si>
  <si>
    <t>Jinan</t>
  </si>
  <si>
    <t>JIU</t>
  </si>
  <si>
    <t>Jiujiang Airport</t>
  </si>
  <si>
    <t>Shengli Ave.</t>
  </si>
  <si>
    <t>Jiujiang</t>
  </si>
  <si>
    <t>KHG</t>
  </si>
  <si>
    <t>Kashi Airport</t>
  </si>
  <si>
    <t>Yingbin Ave.</t>
  </si>
  <si>
    <t>Kashi</t>
  </si>
  <si>
    <t>Xinjiang</t>
  </si>
  <si>
    <t>JMU</t>
  </si>
  <si>
    <t>Jiamusi Airport</t>
  </si>
  <si>
    <t>Wusulijiang St.</t>
  </si>
  <si>
    <t>Jiamusi</t>
  </si>
  <si>
    <t>HHA</t>
  </si>
  <si>
    <t>Changsha Huanghua Airport</t>
  </si>
  <si>
    <t>Changsha Ave.</t>
  </si>
  <si>
    <t>Huanghua</t>
  </si>
  <si>
    <t>HAK</t>
  </si>
  <si>
    <t>Haikou Airport</t>
  </si>
  <si>
    <t>Qiongwen Ave</t>
  </si>
  <si>
    <t>Haikou</t>
  </si>
  <si>
    <t>HEK</t>
  </si>
  <si>
    <t>Heihe Airport</t>
  </si>
  <si>
    <t>310 Provincial Rd</t>
  </si>
  <si>
    <t>Heihe</t>
  </si>
  <si>
    <t>TYN</t>
  </si>
  <si>
    <t>Taiyuan Airport</t>
  </si>
  <si>
    <t>Airport Special Line</t>
  </si>
  <si>
    <t>Taiyuan</t>
  </si>
  <si>
    <t>LZO</t>
  </si>
  <si>
    <t>Luzhou Airport</t>
  </si>
  <si>
    <t>022 Country Rd.</t>
  </si>
  <si>
    <t>Luzhou</t>
  </si>
  <si>
    <t>GYS</t>
  </si>
  <si>
    <t>Guang Yuan Airport</t>
  </si>
  <si>
    <t>212 National Rd.</t>
  </si>
  <si>
    <t>Guang Yuan</t>
  </si>
  <si>
    <t>LZN</t>
  </si>
  <si>
    <t>Nangan Airport (Matsu Islands)</t>
  </si>
  <si>
    <t>Matsu Islands</t>
  </si>
  <si>
    <t>Nangan</t>
  </si>
  <si>
    <t>BAV</t>
  </si>
  <si>
    <t>Baotou Airport</t>
  </si>
  <si>
    <t>Airport Expressway Exit</t>
  </si>
  <si>
    <t>Baotou</t>
  </si>
  <si>
    <t>INC</t>
  </si>
  <si>
    <t>Yinchuan Airport</t>
  </si>
  <si>
    <t>Yingu Expressway Exit</t>
  </si>
  <si>
    <t>Yinchuan</t>
  </si>
  <si>
    <t>JNZ</t>
  </si>
  <si>
    <t>Liaoning Province Airport</t>
  </si>
  <si>
    <t>Jinzhou</t>
  </si>
  <si>
    <t>KRL</t>
  </si>
  <si>
    <t>Korla Airport</t>
  </si>
  <si>
    <t>229 County Rd.</t>
  </si>
  <si>
    <t>Korla</t>
  </si>
  <si>
    <t>NGQ</t>
  </si>
  <si>
    <t>Ngari Airport</t>
  </si>
  <si>
    <t>219 National Rd.</t>
  </si>
  <si>
    <t>Ngari</t>
  </si>
  <si>
    <t>CIH</t>
  </si>
  <si>
    <t>Changzhi Airport</t>
  </si>
  <si>
    <t>102 Provincial Rd</t>
  </si>
  <si>
    <t>Changzhi</t>
  </si>
  <si>
    <t>DNH</t>
  </si>
  <si>
    <t>Dunhuang Airport</t>
  </si>
  <si>
    <t>217 Provincial Rd.</t>
  </si>
  <si>
    <t>Dunhuang</t>
  </si>
  <si>
    <t>LHW</t>
  </si>
  <si>
    <t>Lanzhou Airport</t>
  </si>
  <si>
    <t>Paihong Rd.</t>
  </si>
  <si>
    <t>Lanzhou</t>
  </si>
  <si>
    <t>SHP</t>
  </si>
  <si>
    <t>Qinhuangdao Airport</t>
  </si>
  <si>
    <t>266 Provincial Rd.</t>
  </si>
  <si>
    <t>Qinhuangdao</t>
  </si>
  <si>
    <t>LYG</t>
  </si>
  <si>
    <t>Lianyungang Airport</t>
  </si>
  <si>
    <t>Airport Hwy.</t>
  </si>
  <si>
    <t>NBS</t>
  </si>
  <si>
    <t>Changbaishan Airport</t>
  </si>
  <si>
    <t>Songtian Line</t>
  </si>
  <si>
    <t>Baishan</t>
  </si>
  <si>
    <t>FUD</t>
  </si>
  <si>
    <t>Sui Fen He Airport</t>
  </si>
  <si>
    <t>Sui Fen He</t>
  </si>
  <si>
    <t>GHN</t>
  </si>
  <si>
    <t>Guanghan Airport</t>
  </si>
  <si>
    <t>Guanghan</t>
  </si>
  <si>
    <t>OTT</t>
  </si>
  <si>
    <t>Andre Maggi Airport</t>
  </si>
  <si>
    <t>Cotriguacu</t>
  </si>
  <si>
    <t>LUZ</t>
  </si>
  <si>
    <t>Lublin Airport</t>
  </si>
  <si>
    <t>Swidnik</t>
  </si>
  <si>
    <t>Poland</t>
  </si>
  <si>
    <t>BJY</t>
  </si>
  <si>
    <t>Batajnica Airbase</t>
  </si>
  <si>
    <t>HRJ</t>
  </si>
  <si>
    <t>Chaurjhari Airport</t>
  </si>
  <si>
    <t>Chaurjhari</t>
  </si>
  <si>
    <t>LHK</t>
  </si>
  <si>
    <t>Guanghua Airport</t>
  </si>
  <si>
    <t>Guanghua</t>
  </si>
  <si>
    <t>LIA</t>
  </si>
  <si>
    <t>Liangping Airport</t>
  </si>
  <si>
    <t>Liangping</t>
  </si>
  <si>
    <t>LZD</t>
  </si>
  <si>
    <t>Lanzhoudong Airport</t>
  </si>
  <si>
    <t>QET</t>
  </si>
  <si>
    <t>Daedeok Airport</t>
  </si>
  <si>
    <t>Daedeok</t>
  </si>
  <si>
    <t>RUD</t>
  </si>
  <si>
    <t>Shahroud Airport</t>
  </si>
  <si>
    <t>Shahroud</t>
  </si>
  <si>
    <t>PNJ</t>
  </si>
  <si>
    <t>Sha He Kou Airport</t>
  </si>
  <si>
    <t>Peng Lai</t>
  </si>
  <si>
    <t>FBO</t>
  </si>
  <si>
    <t>Fonte Boa Airport</t>
  </si>
  <si>
    <t>YQJ</t>
  </si>
  <si>
    <t>Quadra Island Airport</t>
  </si>
  <si>
    <t>Quadra Island</t>
  </si>
  <si>
    <t>TLY</t>
  </si>
  <si>
    <t>Plastun Airport</t>
  </si>
  <si>
    <t>Plastun</t>
  </si>
  <si>
    <t>YMK</t>
  </si>
  <si>
    <t>Mys Kamennyy Airport</t>
  </si>
  <si>
    <t>Mys Kamennyy</t>
  </si>
  <si>
    <t>RUG</t>
  </si>
  <si>
    <t>Rugao Airport</t>
  </si>
  <si>
    <t>Rugao</t>
  </si>
  <si>
    <t>SHF</t>
  </si>
  <si>
    <t>Shanhaiguan Airport</t>
  </si>
  <si>
    <t>Shanhaiguan</t>
  </si>
  <si>
    <t>SHS</t>
  </si>
  <si>
    <t>Shashi Airport</t>
  </si>
  <si>
    <t>Shashi</t>
  </si>
  <si>
    <t>WHU</t>
  </si>
  <si>
    <t>Wuhu Airport</t>
  </si>
  <si>
    <t>Wuhu</t>
  </si>
  <si>
    <t>XNT</t>
  </si>
  <si>
    <t>Xingtai Airport</t>
  </si>
  <si>
    <t>Xingtai</t>
  </si>
  <si>
    <t>DZU</t>
  </si>
  <si>
    <t>Dazu Airport</t>
  </si>
  <si>
    <t>Dazu</t>
  </si>
  <si>
    <t>YUA</t>
  </si>
  <si>
    <t>Yuanmou Airport</t>
  </si>
  <si>
    <t>Yuanmou</t>
  </si>
  <si>
    <t>HUZ</t>
  </si>
  <si>
    <t>Huizhou Airport</t>
  </si>
  <si>
    <t>Huizhou</t>
  </si>
  <si>
    <t>CNI</t>
  </si>
  <si>
    <t>Changhai Airport</t>
  </si>
  <si>
    <t>Changhai</t>
  </si>
  <si>
    <t>TXN</t>
  </si>
  <si>
    <t>Tunxi Airport</t>
  </si>
  <si>
    <t>Tunxi</t>
  </si>
  <si>
    <t>HRB</t>
  </si>
  <si>
    <t>Harbin Airport</t>
  </si>
  <si>
    <t>Yingbin 1st Rd</t>
  </si>
  <si>
    <t>Harbin</t>
  </si>
  <si>
    <t>AOG</t>
  </si>
  <si>
    <t>Anshan Airport</t>
  </si>
  <si>
    <t>Ningzhang Line</t>
  </si>
  <si>
    <t>Anshan</t>
  </si>
  <si>
    <t>XUZ</t>
  </si>
  <si>
    <t>Xuzhou Airport</t>
  </si>
  <si>
    <t>Xuzhou</t>
  </si>
  <si>
    <t>KHN</t>
  </si>
  <si>
    <t>Nanchang Airport</t>
  </si>
  <si>
    <t>Xisan Rd</t>
  </si>
  <si>
    <t>Nanchang</t>
  </si>
  <si>
    <t>WEH</t>
  </si>
  <si>
    <t>Weihai Airport</t>
  </si>
  <si>
    <t>01 County Rd.</t>
  </si>
  <si>
    <t>Weihai</t>
  </si>
  <si>
    <t>HYN</t>
  </si>
  <si>
    <t>Huangyan Airport</t>
  </si>
  <si>
    <t>955 Airport Rd.</t>
  </si>
  <si>
    <t>Huangyan</t>
  </si>
  <si>
    <t>CGQ</t>
  </si>
  <si>
    <t>Changchun Airport</t>
  </si>
  <si>
    <t>105 Provincial Rd</t>
  </si>
  <si>
    <t>Changchun</t>
  </si>
  <si>
    <t>MDG</t>
  </si>
  <si>
    <t>Mudanjiang Airport</t>
  </si>
  <si>
    <t>201 Guo Dao</t>
  </si>
  <si>
    <t>Mudanjiang</t>
  </si>
  <si>
    <t>JIQ</t>
  </si>
  <si>
    <t>Qianjiang Wulingshan Airport</t>
  </si>
  <si>
    <t>001 Country Rd.</t>
  </si>
  <si>
    <t>Qianjiang</t>
  </si>
  <si>
    <t>HNY</t>
  </si>
  <si>
    <t>Hengyang Airport</t>
  </si>
  <si>
    <t>Hengyang</t>
  </si>
  <si>
    <t>LXI</t>
  </si>
  <si>
    <t>Linxi Airport</t>
  </si>
  <si>
    <t>Linxi</t>
  </si>
  <si>
    <t>XIN</t>
  </si>
  <si>
    <t>Xingning Airport</t>
  </si>
  <si>
    <t>Xingning</t>
  </si>
  <si>
    <t>SZO</t>
  </si>
  <si>
    <t>Shanzhou Airport</t>
  </si>
  <si>
    <t>Shanzhou</t>
  </si>
  <si>
    <t>ZGC</t>
  </si>
  <si>
    <t>Zhongchuan Airport</t>
  </si>
  <si>
    <t>571 Donggang West Rd.</t>
  </si>
  <si>
    <t>FYN</t>
  </si>
  <si>
    <t>Fuyun Airport</t>
  </si>
  <si>
    <t>Fuyun</t>
  </si>
  <si>
    <t>HSC</t>
  </si>
  <si>
    <t>Shaoguan Airport</t>
  </si>
  <si>
    <t>Shaoguan</t>
  </si>
  <si>
    <t>TIV</t>
  </si>
  <si>
    <t>Tivat Airport</t>
  </si>
  <si>
    <t>Tivat</t>
  </si>
  <si>
    <t>PRG</t>
  </si>
  <si>
    <t>Vaclav Havel Airport Prague</t>
  </si>
  <si>
    <t>Prague</t>
  </si>
  <si>
    <t>Hlavni Mesto Praha</t>
  </si>
  <si>
    <t>TVS</t>
  </si>
  <si>
    <t>Tangshan Airport</t>
  </si>
  <si>
    <t>Tangshan</t>
  </si>
  <si>
    <t>ZTU</t>
  </si>
  <si>
    <t>Zaqatala Airport</t>
  </si>
  <si>
    <t>Zaqatala</t>
  </si>
  <si>
    <t>TGK</t>
  </si>
  <si>
    <t>Taganrog Yuzhny Airport</t>
  </si>
  <si>
    <t>AVA</t>
  </si>
  <si>
    <t>An Shun/Huang Guo Shu Airport</t>
  </si>
  <si>
    <t>An Shun</t>
  </si>
  <si>
    <t>BFU</t>
  </si>
  <si>
    <t>Bengbu Airport</t>
  </si>
  <si>
    <t>Bengbu</t>
  </si>
  <si>
    <t>CHW</t>
  </si>
  <si>
    <t>Jiuquan Airport</t>
  </si>
  <si>
    <t>Jiuquan</t>
  </si>
  <si>
    <t>XEN</t>
  </si>
  <si>
    <t>Xingcheng Airport</t>
  </si>
  <si>
    <t>Xingcheng</t>
  </si>
  <si>
    <t>HLD</t>
  </si>
  <si>
    <t>Hailar Airport</t>
  </si>
  <si>
    <t>Airport St.</t>
  </si>
  <si>
    <t>Hailar</t>
  </si>
  <si>
    <t>JZH</t>
  </si>
  <si>
    <t>Jiu Zhai Huang Long Airport</t>
  </si>
  <si>
    <t>301 Provincial Rd.</t>
  </si>
  <si>
    <t>Song Pan</t>
  </si>
  <si>
    <t>CGD</t>
  </si>
  <si>
    <t>Changde Airport</t>
  </si>
  <si>
    <t>281 Country Rd</t>
  </si>
  <si>
    <t>Changde</t>
  </si>
  <si>
    <t>Hunan</t>
  </si>
  <si>
    <t>FUO</t>
  </si>
  <si>
    <t>Fuoshan Airport</t>
  </si>
  <si>
    <t>Langxing Rd.</t>
  </si>
  <si>
    <t>Fuoshan</t>
  </si>
  <si>
    <t>HZG</t>
  </si>
  <si>
    <t>Hanzhong Airport</t>
  </si>
  <si>
    <t>W 1st Ring Rd.</t>
  </si>
  <si>
    <t>Hanzhong</t>
  </si>
  <si>
    <t>HMI</t>
  </si>
  <si>
    <t>Hami Airport</t>
  </si>
  <si>
    <t>51366 County Rd.</t>
  </si>
  <si>
    <t>Hami</t>
  </si>
  <si>
    <t>KWE</t>
  </si>
  <si>
    <t>Guiyang Airport</t>
  </si>
  <si>
    <t>No. 3 Rd</t>
  </si>
  <si>
    <t>Guiyang</t>
  </si>
  <si>
    <t>XIC</t>
  </si>
  <si>
    <t>Xichang Airport</t>
  </si>
  <si>
    <t>055 Country Rd.</t>
  </si>
  <si>
    <t>Xichang</t>
  </si>
  <si>
    <t>NNG</t>
  </si>
  <si>
    <t>Nanning Airport</t>
  </si>
  <si>
    <t>Nanning</t>
  </si>
  <si>
    <t>JGN</t>
  </si>
  <si>
    <t>Jiayuguan Airport</t>
  </si>
  <si>
    <t>5 Jiaxing East Rd.</t>
  </si>
  <si>
    <t>Jiayuguan</t>
  </si>
  <si>
    <t>HTN</t>
  </si>
  <si>
    <t>Hotan Airport</t>
  </si>
  <si>
    <t>47 Yingbin Rd.</t>
  </si>
  <si>
    <t>Hotan</t>
  </si>
  <si>
    <t>KCA</t>
  </si>
  <si>
    <t>Kuqa Airport</t>
  </si>
  <si>
    <t>Wenhua East Rd.</t>
  </si>
  <si>
    <t>Kuqa</t>
  </si>
  <si>
    <t>DAT</t>
  </si>
  <si>
    <t>Datong Airport</t>
  </si>
  <si>
    <t>302 Provincial Rd.</t>
  </si>
  <si>
    <t>Datong</t>
  </si>
  <si>
    <t>XNN</t>
  </si>
  <si>
    <t>Xining Airport</t>
  </si>
  <si>
    <t>G6 Jingzang Expressway Exit</t>
  </si>
  <si>
    <t>Xining</t>
  </si>
  <si>
    <t>TGO</t>
  </si>
  <si>
    <t>Tongliao Airport</t>
  </si>
  <si>
    <t>111 National Rd.</t>
  </si>
  <si>
    <t>Tongliao</t>
  </si>
  <si>
    <t>JNG</t>
  </si>
  <si>
    <t>Jining Airport</t>
  </si>
  <si>
    <t>W Outer Ring Rd.</t>
  </si>
  <si>
    <t>Jining</t>
  </si>
  <si>
    <t>IQM</t>
  </si>
  <si>
    <t>Qiemo Airport</t>
  </si>
  <si>
    <t>Aita Rd.</t>
  </si>
  <si>
    <t>Qiemo</t>
  </si>
  <si>
    <t>TSN</t>
  </si>
  <si>
    <t>Tianjin Airport</t>
  </si>
  <si>
    <t>Airport Jinchang Rd</t>
  </si>
  <si>
    <t>LLF</t>
  </si>
  <si>
    <t>Ling Ling Airport</t>
  </si>
  <si>
    <t>Yongzhou</t>
  </si>
  <si>
    <t>HET</t>
  </si>
  <si>
    <t>Hohhot Airport</t>
  </si>
  <si>
    <t>Airport Expressway Side Rd.</t>
  </si>
  <si>
    <t>Hohhot</t>
  </si>
  <si>
    <t>CHG</t>
  </si>
  <si>
    <t>Chaoyang Airport</t>
  </si>
  <si>
    <t>206 Provincial Rd</t>
  </si>
  <si>
    <t>Chaoyang</t>
  </si>
  <si>
    <t>WUA</t>
  </si>
  <si>
    <t>Wu Hai Airport</t>
  </si>
  <si>
    <t>110 National Rd.</t>
  </si>
  <si>
    <t>Wu Hai</t>
  </si>
  <si>
    <t>NDG</t>
  </si>
  <si>
    <t>Qiqihar Airport</t>
  </si>
  <si>
    <t>299 Qi'ang Hwy.</t>
  </si>
  <si>
    <t>Qiqihar</t>
  </si>
  <si>
    <t>HFE</t>
  </si>
  <si>
    <t>Hefei Airport</t>
  </si>
  <si>
    <t>002 County Rd.</t>
  </si>
  <si>
    <t>Hefei</t>
  </si>
  <si>
    <t>Anhui</t>
  </si>
  <si>
    <t>ENH</t>
  </si>
  <si>
    <t>Enshi Airport</t>
  </si>
  <si>
    <t>567 Shizhou Ave.</t>
  </si>
  <si>
    <t>Enshi</t>
  </si>
  <si>
    <t>XIL</t>
  </si>
  <si>
    <t>Xilinhot Airport</t>
  </si>
  <si>
    <t>023 Country Rd.</t>
  </si>
  <si>
    <t>Xilinhot</t>
  </si>
  <si>
    <t>YNZ</t>
  </si>
  <si>
    <t>Yancheng Airport</t>
  </si>
  <si>
    <t>Minhang Rd.</t>
  </si>
  <si>
    <t>Yancheng</t>
  </si>
  <si>
    <t>ULK</t>
  </si>
  <si>
    <t>Lensk Airport</t>
  </si>
  <si>
    <t>Lensk</t>
  </si>
  <si>
    <t>LXA</t>
  </si>
  <si>
    <t>Lhasa Airport</t>
  </si>
  <si>
    <t>101 Provincial Rd.</t>
  </si>
  <si>
    <t>Lhasa</t>
  </si>
  <si>
    <t>Ningxia</t>
  </si>
  <si>
    <t>OLC</t>
  </si>
  <si>
    <t>Sao Paulo De Olivenca Airport</t>
  </si>
  <si>
    <t>Sao Paulo De Olivenca</t>
  </si>
  <si>
    <t>DSN</t>
  </si>
  <si>
    <t>Dongsheng Airport</t>
  </si>
  <si>
    <t>Dongsheng Ring Rd.</t>
  </si>
  <si>
    <t>Dongsheng</t>
  </si>
  <si>
    <t>RUK</t>
  </si>
  <si>
    <t>Rukumkot Airport</t>
  </si>
  <si>
    <t>Rukumkot</t>
  </si>
  <si>
    <t>QYI</t>
  </si>
  <si>
    <t>Hilversum Railway Service</t>
  </si>
  <si>
    <t>Hilversum</t>
  </si>
  <si>
    <t>Noord-Holland</t>
  </si>
  <si>
    <t>IRZ</t>
  </si>
  <si>
    <t>Santa Isabel Rio Negro Airport</t>
  </si>
  <si>
    <t>Santa Isabel Rio Negro</t>
  </si>
  <si>
    <t>DTI</t>
  </si>
  <si>
    <t>Diamantina Airport</t>
  </si>
  <si>
    <t>Diamantina</t>
  </si>
  <si>
    <t>Zagora Airport</t>
  </si>
  <si>
    <t>HKT</t>
  </si>
  <si>
    <t>Phuket International Airport</t>
  </si>
  <si>
    <t>Phuket</t>
  </si>
  <si>
    <t>QUO</t>
  </si>
  <si>
    <t>Akwa Ibom Airport</t>
  </si>
  <si>
    <t>Uyo</t>
  </si>
  <si>
    <t>NYA</t>
  </si>
  <si>
    <t>Nyagan Airport</t>
  </si>
  <si>
    <t>Nyagan</t>
  </si>
  <si>
    <t>TSF</t>
  </si>
  <si>
    <t>Treviso Airport</t>
  </si>
  <si>
    <t>LDS</t>
  </si>
  <si>
    <t>Yichun Shi Airport</t>
  </si>
  <si>
    <t>S303</t>
  </si>
  <si>
    <t>Yichun</t>
  </si>
  <si>
    <t>OHE</t>
  </si>
  <si>
    <t>Mohe Airport</t>
  </si>
  <si>
    <t>Z041</t>
  </si>
  <si>
    <t>Mohe</t>
  </si>
  <si>
    <t>OVS</t>
  </si>
  <si>
    <t>Sovetsky Airport</t>
  </si>
  <si>
    <t>Sovetsky</t>
  </si>
  <si>
    <t>QRW</t>
  </si>
  <si>
    <t>Osubi Airstrip</t>
  </si>
  <si>
    <t>Warri</t>
  </si>
  <si>
    <t>Delta</t>
  </si>
  <si>
    <t>CTA</t>
  </si>
  <si>
    <t>Fontanarossa Airport</t>
  </si>
  <si>
    <t>KRK</t>
  </si>
  <si>
    <t>J. Paul II International Airport Krakow-Balice</t>
  </si>
  <si>
    <t>Krakow</t>
  </si>
  <si>
    <t>Malopolskie</t>
  </si>
  <si>
    <t>PMI</t>
  </si>
  <si>
    <t>Palma de Mallorca Airport</t>
  </si>
  <si>
    <t>Palma Mallorca</t>
  </si>
  <si>
    <t>SVO</t>
  </si>
  <si>
    <t>Sheremetyevo International Airport</t>
  </si>
  <si>
    <t>SDD</t>
  </si>
  <si>
    <t>Lubango Airport</t>
  </si>
  <si>
    <t>Lubango</t>
  </si>
  <si>
    <t>SIN</t>
  </si>
  <si>
    <t>Changi International Airport</t>
  </si>
  <si>
    <t>JGS</t>
  </si>
  <si>
    <t>Ji'An/Jing Gang Shan Airport</t>
  </si>
  <si>
    <t>319 National Rd.</t>
  </si>
  <si>
    <t>Ji'An</t>
  </si>
  <si>
    <t>YYT</t>
  </si>
  <si>
    <t>St. John's International Airport</t>
  </si>
  <si>
    <t>St. John's</t>
  </si>
  <si>
    <t>DUN</t>
  </si>
  <si>
    <t>Dundas Airport</t>
  </si>
  <si>
    <t>Dundas</t>
  </si>
  <si>
    <t>HNN</t>
  </si>
  <si>
    <t>Honinabi Airport</t>
  </si>
  <si>
    <t>Honinabi</t>
  </si>
  <si>
    <t>AEI</t>
  </si>
  <si>
    <t>Algeciras Airport</t>
  </si>
  <si>
    <t>CKG</t>
  </si>
  <si>
    <t>Chongqing Airport</t>
  </si>
  <si>
    <t>Airport Expressway Entrance</t>
  </si>
  <si>
    <t>Chongqing</t>
  </si>
  <si>
    <t>PEK</t>
  </si>
  <si>
    <t>Beijing Capital International Airport</t>
  </si>
  <si>
    <t>Capital Airport Rd</t>
  </si>
  <si>
    <t>XMN</t>
  </si>
  <si>
    <t>Xiamen Gaoqi International Airport</t>
  </si>
  <si>
    <t>117 Xiangyun 1st Rd</t>
  </si>
  <si>
    <t>DLC</t>
  </si>
  <si>
    <t>Dalian Airport</t>
  </si>
  <si>
    <t>100 Yingke Road</t>
  </si>
  <si>
    <t>WUH</t>
  </si>
  <si>
    <t>Wuhan Airport</t>
  </si>
  <si>
    <t>Tianhe St</t>
  </si>
  <si>
    <t>Wuhan</t>
  </si>
  <si>
    <t>HGH</t>
  </si>
  <si>
    <t>Hangzhou Xiaoshan International Airport</t>
  </si>
  <si>
    <t>14th Rd</t>
  </si>
  <si>
    <t>Hangzhou</t>
  </si>
  <si>
    <t>CSX</t>
  </si>
  <si>
    <t>Changsha Airport</t>
  </si>
  <si>
    <t>Changsha Ave</t>
  </si>
  <si>
    <t>Changsha</t>
  </si>
  <si>
    <t>SHA</t>
  </si>
  <si>
    <t>Shanghai Hongqiao International Airport</t>
  </si>
  <si>
    <t>700 Yingbin 1st Rd</t>
  </si>
  <si>
    <t>FOC</t>
  </si>
  <si>
    <t>Fuzhou Airport</t>
  </si>
  <si>
    <t>Changye Rd</t>
  </si>
  <si>
    <t>URC</t>
  </si>
  <si>
    <t>Urumqi Airport</t>
  </si>
  <si>
    <t>Airport Expressway Entrance &amp; Wuchang Hwy</t>
  </si>
  <si>
    <t>Urumqi</t>
  </si>
  <si>
    <t>XIY</t>
  </si>
  <si>
    <t>Xianyang Airport</t>
  </si>
  <si>
    <t>Airport Ave</t>
  </si>
  <si>
    <t>Xian</t>
  </si>
  <si>
    <t>Shaanxi</t>
  </si>
  <si>
    <t>CGO</t>
  </si>
  <si>
    <t>Zhengzhou Airport</t>
  </si>
  <si>
    <t>Ping'an Rd</t>
  </si>
  <si>
    <t>Zhengzhou</t>
  </si>
  <si>
    <t>KMG</t>
  </si>
  <si>
    <t>Kunming Changshui International Airport</t>
  </si>
  <si>
    <t>004 County Rd</t>
  </si>
  <si>
    <t>Kunming</t>
  </si>
  <si>
    <t>TAO</t>
  </si>
  <si>
    <t>Qingdao Airport</t>
  </si>
  <si>
    <t>No.99 Minhang Road</t>
  </si>
  <si>
    <t>PVG</t>
  </si>
  <si>
    <t>Shanghai Pudong International Airport</t>
  </si>
  <si>
    <t>No.300 Qihang Road</t>
  </si>
  <si>
    <t>BSD</t>
  </si>
  <si>
    <t>Baoshan Airport</t>
  </si>
  <si>
    <t>X200  Longyang</t>
  </si>
  <si>
    <t>Baoshan</t>
  </si>
  <si>
    <t>AQG</t>
  </si>
  <si>
    <t>Anqing Airport</t>
  </si>
  <si>
    <t>Anzong Rd</t>
  </si>
  <si>
    <t>Anqing</t>
  </si>
  <si>
    <t>BHY</t>
  </si>
  <si>
    <t>Beihai Airport</t>
  </si>
  <si>
    <t>G209  Hepu</t>
  </si>
  <si>
    <t>Beihai</t>
  </si>
  <si>
    <t>DRV</t>
  </si>
  <si>
    <t>Dharavandhoo AIrport</t>
  </si>
  <si>
    <t>Dharavandhoo Island</t>
  </si>
  <si>
    <t>ERG</t>
  </si>
  <si>
    <t>Erbogachen Airport</t>
  </si>
  <si>
    <t>Erbogachen</t>
  </si>
  <si>
    <t>CZX</t>
  </si>
  <si>
    <t>Changzhou Airport</t>
  </si>
  <si>
    <t>Changzhou</t>
  </si>
  <si>
    <t>YZD</t>
  </si>
  <si>
    <t>Downsview Airport</t>
  </si>
  <si>
    <t>DVD</t>
  </si>
  <si>
    <t>Andavadoaka Airport</t>
  </si>
  <si>
    <t>Andavadoaka</t>
  </si>
  <si>
    <t>ERQ</t>
  </si>
  <si>
    <t>Elrose Mine Airport</t>
  </si>
  <si>
    <t>Elrose Mine</t>
  </si>
  <si>
    <t>KZR</t>
  </si>
  <si>
    <t>Zafer Airport</t>
  </si>
  <si>
    <t>Kutahya</t>
  </si>
  <si>
    <t>MHC</t>
  </si>
  <si>
    <t>Mocopulli Airport</t>
  </si>
  <si>
    <t>Castro</t>
  </si>
  <si>
    <t>ETR</t>
  </si>
  <si>
    <t>Coronel Artilleria Victor Larrea Airport</t>
  </si>
  <si>
    <t>Santa Rosa</t>
  </si>
  <si>
    <t>FVM</t>
  </si>
  <si>
    <t>Fuvahmulaku Island Airport</t>
  </si>
  <si>
    <t>Fuvahmulah Island</t>
  </si>
  <si>
    <t>RLR</t>
  </si>
  <si>
    <t>Relais de la Reine Airport</t>
  </si>
  <si>
    <t>Isalo</t>
  </si>
  <si>
    <t>TGP</t>
  </si>
  <si>
    <t>Podkamennaya Tunguska Airport</t>
  </si>
  <si>
    <t>Bor</t>
  </si>
  <si>
    <t>ZDY</t>
  </si>
  <si>
    <t>Delma Island Airport</t>
  </si>
  <si>
    <t>Delma Island</t>
  </si>
  <si>
    <t>United Arab Emirates</t>
  </si>
  <si>
    <t>GKK</t>
  </si>
  <si>
    <t>Kooddoo Island Airport</t>
  </si>
  <si>
    <t>Kooddoo Island</t>
  </si>
  <si>
    <t>GPD</t>
  </si>
  <si>
    <t>Mount Gordon Mine Airport</t>
  </si>
  <si>
    <t>Mount Gordon</t>
  </si>
  <si>
    <t>LOE</t>
  </si>
  <si>
    <t>Loei Airport</t>
  </si>
  <si>
    <t>Loei</t>
  </si>
  <si>
    <t>HRI</t>
  </si>
  <si>
    <t>Mattala Rajapaksa International Airport</t>
  </si>
  <si>
    <t>Hambantota</t>
  </si>
  <si>
    <t>IGD</t>
  </si>
  <si>
    <t>Igdir Airport</t>
  </si>
  <si>
    <t>Igdir</t>
  </si>
  <si>
    <t>IWK</t>
  </si>
  <si>
    <t>Iwakuni Kintaikyo Airport</t>
  </si>
  <si>
    <t>RGK</t>
  </si>
  <si>
    <t>Gorno-Altaysk Airport</t>
  </si>
  <si>
    <t>Gorno-Altaysk</t>
  </si>
  <si>
    <t>THD</t>
  </si>
  <si>
    <t>Sao Vang (Gold Star) Airport</t>
  </si>
  <si>
    <t>Thanh Hoa</t>
  </si>
  <si>
    <t>KRG</t>
  </si>
  <si>
    <t>Karasabai Airport</t>
  </si>
  <si>
    <t>Karasabai</t>
  </si>
  <si>
    <t>Guyana</t>
  </si>
  <si>
    <t>LJA</t>
  </si>
  <si>
    <t>Lodja Airport</t>
  </si>
  <si>
    <t>Lodja</t>
  </si>
  <si>
    <t>JGD</t>
  </si>
  <si>
    <t>Jiagedaqi Airport</t>
  </si>
  <si>
    <t>Z001  Jagdaqi  Da Hinggan Ling  Heilongjiang</t>
  </si>
  <si>
    <t>Jiagedaqi District</t>
  </si>
  <si>
    <t>JJA</t>
  </si>
  <si>
    <t>Jajao Airport</t>
  </si>
  <si>
    <t>Santa Isabel Island</t>
  </si>
  <si>
    <t>OKE</t>
  </si>
  <si>
    <t>Okino Erabu Airport</t>
  </si>
  <si>
    <t>4414-3 Kunigami  Wadomari</t>
  </si>
  <si>
    <t>Oshima District</t>
  </si>
  <si>
    <t>Okino Erabu</t>
  </si>
  <si>
    <t>NGK</t>
  </si>
  <si>
    <t>Nogliki Airport</t>
  </si>
  <si>
    <t>Nogliki</t>
  </si>
  <si>
    <t>OGM</t>
  </si>
  <si>
    <t>Ogobsucum Airport</t>
  </si>
  <si>
    <t>Ustupu Island</t>
  </si>
  <si>
    <t>XSB</t>
  </si>
  <si>
    <t>Sir Bani Yas Island Airport</t>
  </si>
  <si>
    <t>Sir Bani Yas Island</t>
  </si>
  <si>
    <t>NLT</t>
  </si>
  <si>
    <t>Nalati Airport</t>
  </si>
  <si>
    <t>745 County Road</t>
  </si>
  <si>
    <t>Xinyuan</t>
  </si>
  <si>
    <t>YTY</t>
  </si>
  <si>
    <t>Yangzhou Taizhou Airport</t>
  </si>
  <si>
    <t>Yangzhou</t>
  </si>
  <si>
    <t>NGO</t>
  </si>
  <si>
    <t>Chubu Centrair International Airport</t>
  </si>
  <si>
    <t>Aichi Prefecture</t>
  </si>
  <si>
    <t>Nagoya</t>
  </si>
  <si>
    <t>Aichi</t>
  </si>
  <si>
    <t>MBX</t>
  </si>
  <si>
    <t>Maribor Edvard Rusjan Airport</t>
  </si>
  <si>
    <t>Maribor</t>
  </si>
  <si>
    <t>CTS</t>
  </si>
  <si>
    <t>New Chitose Airport</t>
  </si>
  <si>
    <t>987 Bibi  Chitose</t>
  </si>
  <si>
    <t>Hokkaido Prefecture</t>
  </si>
  <si>
    <t>Sapporo</t>
  </si>
  <si>
    <t>HND</t>
  </si>
  <si>
    <t>Haneda Airport</t>
  </si>
  <si>
    <t>3?? Hanedakuko  Ota</t>
  </si>
  <si>
    <t>GRU</t>
  </si>
  <si>
    <t>Sao Paulo-Guarulhos International Airport</t>
  </si>
  <si>
    <t>Sao Paulo</t>
  </si>
  <si>
    <t>HBA</t>
  </si>
  <si>
    <t>Hobart International Airport</t>
  </si>
  <si>
    <t>Hobart</t>
  </si>
  <si>
    <t>NRT</t>
  </si>
  <si>
    <t>Narita International Airport</t>
  </si>
  <si>
    <t>Chiba Prefecture</t>
  </si>
  <si>
    <t>SRI</t>
  </si>
  <si>
    <t>Samarinda Airport</t>
  </si>
  <si>
    <t>Samarinda</t>
  </si>
  <si>
    <t>BFW</t>
  </si>
  <si>
    <t>Sidi Belabbes Airport</t>
  </si>
  <si>
    <t>Sidi Belabbes</t>
  </si>
  <si>
    <t>SQG</t>
  </si>
  <si>
    <t>Sintang Airport</t>
  </si>
  <si>
    <t>Sintang</t>
  </si>
  <si>
    <t>GND</t>
  </si>
  <si>
    <t>Maurice Bishop International Airport</t>
  </si>
  <si>
    <t>Grenada</t>
  </si>
  <si>
    <t>ASJ</t>
  </si>
  <si>
    <t>Amami O Shima Airport</t>
  </si>
  <si>
    <t>2231 Kasaricho Oaza Manya</t>
  </si>
  <si>
    <t>Amami O Shima</t>
  </si>
  <si>
    <t>AOJ</t>
  </si>
  <si>
    <t>Aomori Airport</t>
  </si>
  <si>
    <t>KMQ</t>
  </si>
  <si>
    <t>Komatsu Airport</t>
  </si>
  <si>
    <t>Yo21 Ukiyanagimachi</t>
  </si>
  <si>
    <t>Komatsu</t>
  </si>
  <si>
    <t>ONJ</t>
  </si>
  <si>
    <t>Odate Noshiro Airport</t>
  </si>
  <si>
    <t>21 Karamushitai  Wakigami  Kitaakita</t>
  </si>
  <si>
    <t>Odate Noshiro</t>
  </si>
  <si>
    <t>UEO</t>
  </si>
  <si>
    <t>Kume-jima Airport</t>
  </si>
  <si>
    <t>566 Kitahara</t>
  </si>
  <si>
    <t>Shimajiri District</t>
  </si>
  <si>
    <t>Kume-jima</t>
  </si>
  <si>
    <t>FUJ</t>
  </si>
  <si>
    <t>Fukue Airport</t>
  </si>
  <si>
    <t>2192 Kamiozucho  Goto</t>
  </si>
  <si>
    <t>Fukue</t>
  </si>
  <si>
    <t>HAC</t>
  </si>
  <si>
    <t>Hachijo Jima Airport</t>
  </si>
  <si>
    <t>2839 Okago  Hachijo</t>
  </si>
  <si>
    <t>Hachijo Jima</t>
  </si>
  <si>
    <t>HNA</t>
  </si>
  <si>
    <t>Hanamaki Airport</t>
  </si>
  <si>
    <t>Oshu Highway (Rikuu Highway)</t>
  </si>
  <si>
    <t>Hanamaki</t>
  </si>
  <si>
    <t>Iwate</t>
  </si>
  <si>
    <t>FKS</t>
  </si>
  <si>
    <t>Fukushima Airport</t>
  </si>
  <si>
    <t>KKJ</t>
  </si>
  <si>
    <t>Kokura Airport</t>
  </si>
  <si>
    <t>6 Kuto Kitamachi  Kokuraminami Ward</t>
  </si>
  <si>
    <t>Kita Kyushu</t>
  </si>
  <si>
    <t>OIT</t>
  </si>
  <si>
    <t>Oita Airport</t>
  </si>
  <si>
    <t>3286-14 Musashimachi Itoharu</t>
  </si>
  <si>
    <t>TOY</t>
  </si>
  <si>
    <t>Toyama Airport</t>
  </si>
  <si>
    <t>35 Akigashima</t>
  </si>
  <si>
    <t>IEJ</t>
  </si>
  <si>
    <t>Iejima Airport</t>
  </si>
  <si>
    <t>3992 Higashieue  Ie</t>
  </si>
  <si>
    <t>Kunigami District</t>
  </si>
  <si>
    <t>Iejima</t>
  </si>
  <si>
    <t>KUH</t>
  </si>
  <si>
    <t>Kushiro Airport</t>
  </si>
  <si>
    <t>2 Tsuruoka</t>
  </si>
  <si>
    <t>IWJ</t>
  </si>
  <si>
    <t>Hagi-Iwami Airport</t>
  </si>
  <si>
    <t>597 Uchidacho</t>
  </si>
  <si>
    <t>Masuda</t>
  </si>
  <si>
    <t>KMI</t>
  </si>
  <si>
    <t>Miyazaki Airport</t>
  </si>
  <si>
    <t>3421 Tayoshi</t>
  </si>
  <si>
    <t>NTQ</t>
  </si>
  <si>
    <t>Noto Airport</t>
  </si>
  <si>
    <t>10 Miimachi Sue</t>
  </si>
  <si>
    <t>Wajima</t>
  </si>
  <si>
    <t>YGJ</t>
  </si>
  <si>
    <t>Miho Airport</t>
  </si>
  <si>
    <t>Yonago</t>
  </si>
  <si>
    <t>HIW</t>
  </si>
  <si>
    <t>Hiroshima West Airport</t>
  </si>
  <si>
    <t>RNJ</t>
  </si>
  <si>
    <t>Yoronjima Airport</t>
  </si>
  <si>
    <t>552 Ritcho  Yoron</t>
  </si>
  <si>
    <t>Yoronjima</t>
  </si>
  <si>
    <t>SHI</t>
  </si>
  <si>
    <t>Shimojishima Airport</t>
  </si>
  <si>
    <t>1739 Sawada  Irabu</t>
  </si>
  <si>
    <t>Miyakojima</t>
  </si>
  <si>
    <t>Shimojishima</t>
  </si>
  <si>
    <t>MMD</t>
  </si>
  <si>
    <t>Maridor Airport</t>
  </si>
  <si>
    <t>258 Kyuto</t>
  </si>
  <si>
    <t>Minami Daito</t>
  </si>
  <si>
    <t>KTD</t>
  </si>
  <si>
    <t>Kitadaito Airport</t>
  </si>
  <si>
    <t>19 Kitadaito Minami</t>
  </si>
  <si>
    <t>Kitadaito</t>
  </si>
  <si>
    <t>OGN</t>
  </si>
  <si>
    <t>Yonaguni Airport</t>
  </si>
  <si>
    <t>4350 Yonaguni</t>
  </si>
  <si>
    <t>Yaeyama District</t>
  </si>
  <si>
    <t>Yonaguni</t>
  </si>
  <si>
    <t>SHB</t>
  </si>
  <si>
    <t>Nakashibetsu Airport</t>
  </si>
  <si>
    <t>16-9 Kitanaka</t>
  </si>
  <si>
    <t>Shibetsu District</t>
  </si>
  <si>
    <t>Nakashibetsu</t>
  </si>
  <si>
    <t>MMB</t>
  </si>
  <si>
    <t>Memanbetsu Airport</t>
  </si>
  <si>
    <t>201 Memanbetsuchuo  Ozora</t>
  </si>
  <si>
    <t>Abashiri District</t>
  </si>
  <si>
    <t>Memanbetsu</t>
  </si>
  <si>
    <t>AKJ</t>
  </si>
  <si>
    <t>Asahikawa Airport</t>
  </si>
  <si>
    <t>Higashi 2 Sen  16 Go9 8  Higashikagura</t>
  </si>
  <si>
    <t>Kamikawa District</t>
  </si>
  <si>
    <t>Asahikawa</t>
  </si>
  <si>
    <t>MEA</t>
  </si>
  <si>
    <t>Macae Airport</t>
  </si>
  <si>
    <t>Macae</t>
  </si>
  <si>
    <t>OKJ</t>
  </si>
  <si>
    <t>Okayama Airport</t>
  </si>
  <si>
    <t>RIS</t>
  </si>
  <si>
    <t>Rishiri Airport</t>
  </si>
  <si>
    <t>Rishiri</t>
  </si>
  <si>
    <t>TKS</t>
  </si>
  <si>
    <t>Tokushima Airport</t>
  </si>
  <si>
    <t>Itano District</t>
  </si>
  <si>
    <t>GAJ</t>
  </si>
  <si>
    <t>Junmachi Airport</t>
  </si>
  <si>
    <t>3008 Hanyu  Higashine</t>
  </si>
  <si>
    <t>Yamagata</t>
  </si>
  <si>
    <t>HHE</t>
  </si>
  <si>
    <t>Hachinohe Airport</t>
  </si>
  <si>
    <t>18-7 Nakasaki  Kawaragi</t>
  </si>
  <si>
    <t>TRA</t>
  </si>
  <si>
    <t>Tarama Airport</t>
  </si>
  <si>
    <t>2351 Nakasuji</t>
  </si>
  <si>
    <t>Miyako District</t>
  </si>
  <si>
    <t>Taramajima</t>
  </si>
  <si>
    <t>TNE</t>
  </si>
  <si>
    <t>Tanegashima Airport</t>
  </si>
  <si>
    <t>2692 Masuda  Nakatane</t>
  </si>
  <si>
    <t>Kumage District</t>
  </si>
  <si>
    <t>Tanegashima</t>
  </si>
  <si>
    <t>RBJ</t>
  </si>
  <si>
    <t>Rebun Airport</t>
  </si>
  <si>
    <t>11 Horotomari  Funadomarimura</t>
  </si>
  <si>
    <t>Rebun District</t>
  </si>
  <si>
    <t>Rebun</t>
  </si>
  <si>
    <t>SEW</t>
  </si>
  <si>
    <t>Siwa Airport</t>
  </si>
  <si>
    <t>Siwa</t>
  </si>
  <si>
    <t>SHM</t>
  </si>
  <si>
    <t>Shirahama Airport</t>
  </si>
  <si>
    <t>3031-56 Sonota</t>
  </si>
  <si>
    <t>Nishimuro District</t>
  </si>
  <si>
    <t>Shirahama</t>
  </si>
  <si>
    <t>NKM</t>
  </si>
  <si>
    <t>Nagoya/Komaki Airport</t>
  </si>
  <si>
    <t>Nishikasugai District</t>
  </si>
  <si>
    <t>YCQ</t>
  </si>
  <si>
    <t>Chetwynd Airport</t>
  </si>
  <si>
    <t>Chetwynd</t>
  </si>
  <si>
    <t>DVK</t>
  </si>
  <si>
    <t>Diavik Airport</t>
  </si>
  <si>
    <t>Diavik</t>
  </si>
  <si>
    <t>SSX</t>
  </si>
  <si>
    <t>Samsun Airport</t>
  </si>
  <si>
    <t>SYW</t>
  </si>
  <si>
    <t>Sehwen Sharif Airport</t>
  </si>
  <si>
    <t>Sehwen Sharif</t>
  </si>
  <si>
    <t>DAC</t>
  </si>
  <si>
    <t>Hazrat Shahjalal International Airport</t>
  </si>
  <si>
    <t>Dhaka</t>
  </si>
  <si>
    <t>YIE</t>
  </si>
  <si>
    <t>Arxan Airport</t>
  </si>
  <si>
    <t>Arxan</t>
  </si>
  <si>
    <t>QCU</t>
  </si>
  <si>
    <t>Heliport</t>
  </si>
  <si>
    <t>Akunnaaq</t>
  </si>
  <si>
    <t>ARL</t>
  </si>
  <si>
    <t>Arly Airport</t>
  </si>
  <si>
    <t>Arly</t>
  </si>
  <si>
    <t>Burkina Faso</t>
  </si>
  <si>
    <t>BF</t>
  </si>
  <si>
    <t>GIY</t>
  </si>
  <si>
    <t>Giyani Airport</t>
  </si>
  <si>
    <t>Giyani</t>
  </si>
  <si>
    <t>GLC</t>
  </si>
  <si>
    <t>Geladi Airport</t>
  </si>
  <si>
    <t>Geladi</t>
  </si>
  <si>
    <t>MTB</t>
  </si>
  <si>
    <t>Montel Libano Airport</t>
  </si>
  <si>
    <t>Montel Libano</t>
  </si>
  <si>
    <t>NVG</t>
  </si>
  <si>
    <t>Nueva Guinea Airport</t>
  </si>
  <si>
    <t>Nueva Guinea</t>
  </si>
  <si>
    <t>Nicaragua</t>
  </si>
  <si>
    <t>NVY</t>
  </si>
  <si>
    <t>Neyveli Airport</t>
  </si>
  <si>
    <t>Neyveli</t>
  </si>
  <si>
    <t>PPR</t>
  </si>
  <si>
    <t>Pasir Pangarayan Airport</t>
  </si>
  <si>
    <t>Pasir Pangarayan</t>
  </si>
  <si>
    <t>RAX</t>
  </si>
  <si>
    <t>Oram Airport</t>
  </si>
  <si>
    <t>Oram</t>
  </si>
  <si>
    <t>SIZ</t>
  </si>
  <si>
    <t>Sissano Airport</t>
  </si>
  <si>
    <t>Sissano</t>
  </si>
  <si>
    <t>TFT</t>
  </si>
  <si>
    <t>Taftan Airport</t>
  </si>
  <si>
    <t>Taftan</t>
  </si>
  <si>
    <t>TSQ</t>
  </si>
  <si>
    <t>Torres Airport</t>
  </si>
  <si>
    <t>Torres</t>
  </si>
  <si>
    <t>WZY</t>
  </si>
  <si>
    <t>Paradise Island-Seaplane Base</t>
  </si>
  <si>
    <t>XBO</t>
  </si>
  <si>
    <t>Boulsa Airport</t>
  </si>
  <si>
    <t>Boulsa</t>
  </si>
  <si>
    <t>KTQ</t>
  </si>
  <si>
    <t>Kitee Airport</t>
  </si>
  <si>
    <t>Kitee</t>
  </si>
  <si>
    <t>GUI</t>
  </si>
  <si>
    <t>Guiria Airport</t>
  </si>
  <si>
    <t>Guiria</t>
  </si>
  <si>
    <t>MHY</t>
  </si>
  <si>
    <t>Morehead Airport</t>
  </si>
  <si>
    <t>Morehead</t>
  </si>
  <si>
    <t>MUY</t>
  </si>
  <si>
    <t>Mouyondzi Airport</t>
  </si>
  <si>
    <t>Mouyondzi</t>
  </si>
  <si>
    <t>Congo</t>
  </si>
  <si>
    <t>NDM</t>
  </si>
  <si>
    <t>Mendi Airport</t>
  </si>
  <si>
    <t>Mendi</t>
  </si>
  <si>
    <t>NMN</t>
  </si>
  <si>
    <t>Nomane Airport</t>
  </si>
  <si>
    <t>Nomane</t>
  </si>
  <si>
    <t>NUG</t>
  </si>
  <si>
    <t>Nuguria Airport</t>
  </si>
  <si>
    <t>Nuguria</t>
  </si>
  <si>
    <t>PSD</t>
  </si>
  <si>
    <t>Port Said Airport</t>
  </si>
  <si>
    <t>Bur Sa'id</t>
  </si>
  <si>
    <t>RRK</t>
  </si>
  <si>
    <t>Rourkela Airport</t>
  </si>
  <si>
    <t>Rourkela</t>
  </si>
  <si>
    <t>RZY</t>
  </si>
  <si>
    <t>Rezayieh Airport</t>
  </si>
  <si>
    <t>Rezayieh</t>
  </si>
  <si>
    <t>SZQ</t>
  </si>
  <si>
    <t>Saenz Pena Airport</t>
  </si>
  <si>
    <t>Saenz Pena</t>
  </si>
  <si>
    <t>YLS</t>
  </si>
  <si>
    <t>Lebel-Sur-Quevillon Airport</t>
  </si>
  <si>
    <t>Lebel-Sur-Quevillon</t>
  </si>
  <si>
    <t>SFH</t>
  </si>
  <si>
    <t>San Felipe Airport</t>
  </si>
  <si>
    <t>San Felipe</t>
  </si>
  <si>
    <t>ARP</t>
  </si>
  <si>
    <t>Aragip Airport</t>
  </si>
  <si>
    <t>Aragip</t>
  </si>
  <si>
    <t>SIL</t>
  </si>
  <si>
    <t>Sila Airport</t>
  </si>
  <si>
    <t>Sila</t>
  </si>
  <si>
    <t>IES</t>
  </si>
  <si>
    <t>Riesa Airport</t>
  </si>
  <si>
    <t>Riesa</t>
  </si>
  <si>
    <t>Sachsen</t>
  </si>
  <si>
    <t>WTE</t>
  </si>
  <si>
    <t>Wotje Airport</t>
  </si>
  <si>
    <t>Wotje</t>
  </si>
  <si>
    <t>ACO</t>
  </si>
  <si>
    <t>Ascona Airport</t>
  </si>
  <si>
    <t>Ascona</t>
  </si>
  <si>
    <t>AOU</t>
  </si>
  <si>
    <t>Attopeu Airport</t>
  </si>
  <si>
    <t>Attopeu</t>
  </si>
  <si>
    <t>BBP</t>
  </si>
  <si>
    <t>Bembridge Airport</t>
  </si>
  <si>
    <t>Bembridge</t>
  </si>
  <si>
    <t>BKJ</t>
  </si>
  <si>
    <t>Boke Airport</t>
  </si>
  <si>
    <t>Boke</t>
  </si>
  <si>
    <t>Guinea</t>
  </si>
  <si>
    <t>BUG</t>
  </si>
  <si>
    <t>Gen V Deslandes Airport</t>
  </si>
  <si>
    <t>Benguela</t>
  </si>
  <si>
    <t>BEF</t>
  </si>
  <si>
    <t>Bluefields Airport</t>
  </si>
  <si>
    <t>Bluefields</t>
  </si>
  <si>
    <t>Atlantico Sur</t>
  </si>
  <si>
    <t>FLH</t>
  </si>
  <si>
    <t>Flotta Airport</t>
  </si>
  <si>
    <t>Flotta</t>
  </si>
  <si>
    <t>IKP</t>
  </si>
  <si>
    <t>Inkerman Airport</t>
  </si>
  <si>
    <t>Inkerman</t>
  </si>
  <si>
    <t>XMC</t>
  </si>
  <si>
    <t>Mallacoota Airport</t>
  </si>
  <si>
    <t>Mallacoota</t>
  </si>
  <si>
    <t>YBH</t>
  </si>
  <si>
    <t>Bull Harbour Airport</t>
  </si>
  <si>
    <t>Bull Harbour</t>
  </si>
  <si>
    <t>YBJ</t>
  </si>
  <si>
    <t>Baie Johan Beetz Airport</t>
  </si>
  <si>
    <t>Baie Johan Beetz</t>
  </si>
  <si>
    <t>RYO</t>
  </si>
  <si>
    <t>Rio Turbio Airport</t>
  </si>
  <si>
    <t>Rio Turbio</t>
  </si>
  <si>
    <t>BFH</t>
  </si>
  <si>
    <t>Bacacheri Airport</t>
  </si>
  <si>
    <t>CMV</t>
  </si>
  <si>
    <t>Coromandel Airport</t>
  </si>
  <si>
    <t>Coromandel</t>
  </si>
  <si>
    <t>KUG</t>
  </si>
  <si>
    <t>Kubin Island Airport</t>
  </si>
  <si>
    <t>Kubin Island</t>
  </si>
  <si>
    <t>FCO</t>
  </si>
  <si>
    <t>Leonardo da Vinci-Fiumicino Airport</t>
  </si>
  <si>
    <t>GOI</t>
  </si>
  <si>
    <t>Dabolim Airport</t>
  </si>
  <si>
    <t>WUX</t>
  </si>
  <si>
    <t>Wuxi Airport</t>
  </si>
  <si>
    <t>Airport Branch Rd</t>
  </si>
  <si>
    <t>Wuxi</t>
  </si>
  <si>
    <t>JJN</t>
  </si>
  <si>
    <t>Jinjiang Airport</t>
  </si>
  <si>
    <t>Jinjiang</t>
  </si>
  <si>
    <t>NZH</t>
  </si>
  <si>
    <t>Manzhouli Airport</t>
  </si>
  <si>
    <t>Manzhouli</t>
  </si>
  <si>
    <t>BAQ</t>
  </si>
  <si>
    <t>E Cortissoz Airport</t>
  </si>
  <si>
    <t>EBB</t>
  </si>
  <si>
    <t>Entebbe Airport</t>
  </si>
  <si>
    <t>Entebbe</t>
  </si>
  <si>
    <t>SKC</t>
  </si>
  <si>
    <t>Suki Airport</t>
  </si>
  <si>
    <t>Suki</t>
  </si>
  <si>
    <t>WRO</t>
  </si>
  <si>
    <t>Strachowice Airport</t>
  </si>
  <si>
    <t>Wroclaw</t>
  </si>
  <si>
    <t>Dolnoslaskie</t>
  </si>
  <si>
    <t>NDY</t>
  </si>
  <si>
    <t>Sanday Airport</t>
  </si>
  <si>
    <t>Sanday</t>
  </si>
  <si>
    <t>GAP</t>
  </si>
  <si>
    <t>Gusap Airport</t>
  </si>
  <si>
    <t>Gusap</t>
  </si>
  <si>
    <t>KHV</t>
  </si>
  <si>
    <t>Novyy Airport</t>
  </si>
  <si>
    <t>Khabarovsk</t>
  </si>
  <si>
    <t>Khabarovskiy Kray</t>
  </si>
  <si>
    <t>IOP</t>
  </si>
  <si>
    <t>Ioma Airport</t>
  </si>
  <si>
    <t>Ioma</t>
  </si>
  <si>
    <t>VAO</t>
  </si>
  <si>
    <t>Suavanao Airstrip</t>
  </si>
  <si>
    <t>Suavanao</t>
  </si>
  <si>
    <t>NAY</t>
  </si>
  <si>
    <t>Nanyuan Airport</t>
  </si>
  <si>
    <t>36 Tuanhe Rd</t>
  </si>
  <si>
    <t>TKN</t>
  </si>
  <si>
    <t>Tokunoshima Airport</t>
  </si>
  <si>
    <t>306-6 Asama  Amagi</t>
  </si>
  <si>
    <t>Tokunoshima</t>
  </si>
  <si>
    <t>PRY</t>
  </si>
  <si>
    <t>Wonderboom Airport</t>
  </si>
  <si>
    <t>Pretoria</t>
  </si>
  <si>
    <t>Gauteng</t>
  </si>
  <si>
    <t>CUM</t>
  </si>
  <si>
    <t>Cumana Airport</t>
  </si>
  <si>
    <t>Cumana</t>
  </si>
  <si>
    <t>MMW</t>
  </si>
  <si>
    <t>Moma Airport</t>
  </si>
  <si>
    <t>Moma</t>
  </si>
  <si>
    <t>SJF</t>
  </si>
  <si>
    <t>St. John Island Airport</t>
  </si>
  <si>
    <t>Saint John Island</t>
  </si>
  <si>
    <t>KJK</t>
  </si>
  <si>
    <t>Kortrijk Airport</t>
  </si>
  <si>
    <t>Kortrijk</t>
  </si>
  <si>
    <t>LAG</t>
  </si>
  <si>
    <t>La Guaira Airport</t>
  </si>
  <si>
    <t>Vargas</t>
  </si>
  <si>
    <t>LVA</t>
  </si>
  <si>
    <t>Entrammes Airport</t>
  </si>
  <si>
    <t>Laval</t>
  </si>
  <si>
    <t>Pays de la Loire</t>
  </si>
  <si>
    <t>MMC</t>
  </si>
  <si>
    <t>Ciudad Mante Airport</t>
  </si>
  <si>
    <t>Ciudad Mante</t>
  </si>
  <si>
    <t>MMF</t>
  </si>
  <si>
    <t>Mamfe Airport</t>
  </si>
  <si>
    <t>Mamfe</t>
  </si>
  <si>
    <t>MMP</t>
  </si>
  <si>
    <t>Mompos Airport</t>
  </si>
  <si>
    <t>Mompos</t>
  </si>
  <si>
    <t>NCG</t>
  </si>
  <si>
    <t>Nueva Casas Grandes Airport</t>
  </si>
  <si>
    <t>Nueva Casas Grandes</t>
  </si>
  <si>
    <t>NTR</t>
  </si>
  <si>
    <t>Aeropuerto Del Norte</t>
  </si>
  <si>
    <t>Monterrey</t>
  </si>
  <si>
    <t>Nuevo Leon</t>
  </si>
  <si>
    <t>OKF</t>
  </si>
  <si>
    <t>Okaukuejo Airport</t>
  </si>
  <si>
    <t>Okaukuejo</t>
  </si>
  <si>
    <t>PSH</t>
  </si>
  <si>
    <t>St. Peter Airport</t>
  </si>
  <si>
    <t>Saint Peter</t>
  </si>
  <si>
    <t>QUF</t>
  </si>
  <si>
    <t>Pirita Harbour Airport</t>
  </si>
  <si>
    <t>SNV</t>
  </si>
  <si>
    <t>Santa Elena</t>
  </si>
  <si>
    <t>MVZ</t>
  </si>
  <si>
    <t>Masvingo Airport</t>
  </si>
  <si>
    <t>Masvingo</t>
  </si>
  <si>
    <t>XMI</t>
  </si>
  <si>
    <t>Masasi Airport</t>
  </si>
  <si>
    <t>Masasi</t>
  </si>
  <si>
    <t>YDI</t>
  </si>
  <si>
    <t>Davis Inlet Airport</t>
  </si>
  <si>
    <t>Davis Inlet</t>
  </si>
  <si>
    <t>YDK</t>
  </si>
  <si>
    <t>Main Duck Island Airport</t>
  </si>
  <si>
    <t>Main Duck Island</t>
  </si>
  <si>
    <t>SGX</t>
  </si>
  <si>
    <t>Songea Airport</t>
  </si>
  <si>
    <t>Songea</t>
  </si>
  <si>
    <t>YVD</t>
  </si>
  <si>
    <t>Yeva Airport</t>
  </si>
  <si>
    <t>Yeva</t>
  </si>
  <si>
    <t>YLN</t>
  </si>
  <si>
    <t>Yilan Airport</t>
  </si>
  <si>
    <t>Yilan</t>
  </si>
  <si>
    <t>NGV</t>
  </si>
  <si>
    <t>Ngiva Airport</t>
  </si>
  <si>
    <t>Ngiva</t>
  </si>
  <si>
    <t>Angola</t>
  </si>
  <si>
    <t>KBU</t>
  </si>
  <si>
    <t>Kotabaru Airport</t>
  </si>
  <si>
    <t>Kotabaru</t>
  </si>
  <si>
    <t>JIL</t>
  </si>
  <si>
    <t>Jilin Airport</t>
  </si>
  <si>
    <t>Jilin</t>
  </si>
  <si>
    <t>KHC</t>
  </si>
  <si>
    <t>Kerch Airport</t>
  </si>
  <si>
    <t>Kerch</t>
  </si>
  <si>
    <t>NAR</t>
  </si>
  <si>
    <t>Nare Airport</t>
  </si>
  <si>
    <t>Nare</t>
  </si>
  <si>
    <t>BUP</t>
  </si>
  <si>
    <t>Bhatinda Airport</t>
  </si>
  <si>
    <t>Bhatinda</t>
  </si>
  <si>
    <t>XRR</t>
  </si>
  <si>
    <t>Ross River Airport</t>
  </si>
  <si>
    <t>Ross River</t>
  </si>
  <si>
    <t>PNT</t>
  </si>
  <si>
    <t>Teniente J. Gallardo Airport</t>
  </si>
  <si>
    <t>Puerto Natales</t>
  </si>
  <si>
    <t>KOO</t>
  </si>
  <si>
    <t>Kongolo Airport</t>
  </si>
  <si>
    <t>Kongolo</t>
  </si>
  <si>
    <t>BCH</t>
  </si>
  <si>
    <t>English Madeira Airport</t>
  </si>
  <si>
    <t>Baucau</t>
  </si>
  <si>
    <t>BCU</t>
  </si>
  <si>
    <t>Bauchi Airport</t>
  </si>
  <si>
    <t>Bauchi</t>
  </si>
  <si>
    <t>CZY</t>
  </si>
  <si>
    <t>Cluny Airport</t>
  </si>
  <si>
    <t>Cluny</t>
  </si>
  <si>
    <t>EPS</t>
  </si>
  <si>
    <t>El Portillo Airport</t>
  </si>
  <si>
    <t>El Portillo/Samana</t>
  </si>
  <si>
    <t>Dominican Republic</t>
  </si>
  <si>
    <t>CUG</t>
  </si>
  <si>
    <t>Cudal Airport</t>
  </si>
  <si>
    <t>Cudal</t>
  </si>
  <si>
    <t>PQM</t>
  </si>
  <si>
    <t>Palenque Airport</t>
  </si>
  <si>
    <t>Palenque</t>
  </si>
  <si>
    <t>UAC</t>
  </si>
  <si>
    <t>San Luis Rio Colorado Airport</t>
  </si>
  <si>
    <t>San Luis Rio Colorado</t>
  </si>
  <si>
    <t>Sonora</t>
  </si>
  <si>
    <t>UPV</t>
  </si>
  <si>
    <t>Upavon Airport</t>
  </si>
  <si>
    <t>Upavon</t>
  </si>
  <si>
    <t>WSU</t>
  </si>
  <si>
    <t>Wasu Airport</t>
  </si>
  <si>
    <t>Wasu</t>
  </si>
  <si>
    <t>CEH</t>
  </si>
  <si>
    <t>Chelinda Airport</t>
  </si>
  <si>
    <t>Chelinda</t>
  </si>
  <si>
    <t>Malawi</t>
  </si>
  <si>
    <t>QYW</t>
  </si>
  <si>
    <t>Cannes Vieux Port Ferry Service</t>
  </si>
  <si>
    <t>Cannes</t>
  </si>
  <si>
    <t>RBP</t>
  </si>
  <si>
    <t>Rabaraba Airport</t>
  </si>
  <si>
    <t>Rabaraba</t>
  </si>
  <si>
    <t>CHJ</t>
  </si>
  <si>
    <t>Chipinge Airport</t>
  </si>
  <si>
    <t>Chipinge</t>
  </si>
  <si>
    <t>NCE</t>
  </si>
  <si>
    <t>Cote D'Azur Airport</t>
  </si>
  <si>
    <t>Nice</t>
  </si>
  <si>
    <t>LBA</t>
  </si>
  <si>
    <t>Leeds/Bradford Airport</t>
  </si>
  <si>
    <t>Leeds</t>
  </si>
  <si>
    <t>BRI</t>
  </si>
  <si>
    <t>Palese Airport</t>
  </si>
  <si>
    <t>Bari</t>
  </si>
  <si>
    <t>BHG</t>
  </si>
  <si>
    <t>Brus Laguna Airport</t>
  </si>
  <si>
    <t>Brus Laguna</t>
  </si>
  <si>
    <t>Honduras</t>
  </si>
  <si>
    <t>BAU</t>
  </si>
  <si>
    <t>Bauru Airport</t>
  </si>
  <si>
    <t>Bauru</t>
  </si>
  <si>
    <t>São Paulo</t>
  </si>
  <si>
    <t>VPE</t>
  </si>
  <si>
    <t>Ongiva Airport</t>
  </si>
  <si>
    <t>Ongiva</t>
  </si>
  <si>
    <t>OBN</t>
  </si>
  <si>
    <t>Connel Airport</t>
  </si>
  <si>
    <t>Oban</t>
  </si>
  <si>
    <t>KSZ</t>
  </si>
  <si>
    <t>Kotlas Airport</t>
  </si>
  <si>
    <t>Kotlas</t>
  </si>
  <si>
    <t>KOW</t>
  </si>
  <si>
    <t>Ganzhou Airport</t>
  </si>
  <si>
    <t>927 Country Rd.</t>
  </si>
  <si>
    <t>Ganzhou</t>
  </si>
  <si>
    <t>PRS</t>
  </si>
  <si>
    <t>Parasi Airport</t>
  </si>
  <si>
    <t>Parasi</t>
  </si>
  <si>
    <t>KIS</t>
  </si>
  <si>
    <t>Kisumu Airport</t>
  </si>
  <si>
    <t>Kisumu</t>
  </si>
  <si>
    <t>Nyanza</t>
  </si>
  <si>
    <t>LSA</t>
  </si>
  <si>
    <t>Losuia Airport</t>
  </si>
  <si>
    <t>Losuia</t>
  </si>
  <si>
    <t>KRI</t>
  </si>
  <si>
    <t>Kikori Airport</t>
  </si>
  <si>
    <t>Kikori</t>
  </si>
  <si>
    <t>CHY</t>
  </si>
  <si>
    <t>Choiseul Bay Airport</t>
  </si>
  <si>
    <t>Choiseul Bay</t>
  </si>
  <si>
    <t>PKG</t>
  </si>
  <si>
    <t>Pangkor Airport</t>
  </si>
  <si>
    <t>Pangkor</t>
  </si>
  <si>
    <t>MXH</t>
  </si>
  <si>
    <t>Moro Airport</t>
  </si>
  <si>
    <t>Moro</t>
  </si>
  <si>
    <t>OAG</t>
  </si>
  <si>
    <t>Springhill Airport</t>
  </si>
  <si>
    <t>Orange</t>
  </si>
  <si>
    <t>ZAZ</t>
  </si>
  <si>
    <t>Zaragoza Airport</t>
  </si>
  <si>
    <t>Zaragoza</t>
  </si>
  <si>
    <t>Aragon</t>
  </si>
  <si>
    <t>PEE</t>
  </si>
  <si>
    <t>Perm Airport</t>
  </si>
  <si>
    <t>Perm</t>
  </si>
  <si>
    <t>BOT</t>
  </si>
  <si>
    <t>Boset Airport</t>
  </si>
  <si>
    <t>Boset</t>
  </si>
  <si>
    <t>BJV</t>
  </si>
  <si>
    <t>Milas Airport</t>
  </si>
  <si>
    <t>Bodrum</t>
  </si>
  <si>
    <t>HSG</t>
  </si>
  <si>
    <t>Saga Airport</t>
  </si>
  <si>
    <t>9476-187 Kawasoemachi Oaza Inuido</t>
  </si>
  <si>
    <t>LUH</t>
  </si>
  <si>
    <t>Ludhiana Airport</t>
  </si>
  <si>
    <t>Ludhiana</t>
  </si>
  <si>
    <t>PHR</t>
  </si>
  <si>
    <t>Pacific Harbor Airport</t>
  </si>
  <si>
    <t>Pacific Harbor</t>
  </si>
  <si>
    <t>VMU</t>
  </si>
  <si>
    <t>Baimuru Airport</t>
  </si>
  <si>
    <t>Baimuru</t>
  </si>
  <si>
    <t>COL</t>
  </si>
  <si>
    <t>Coll Island Airport</t>
  </si>
  <si>
    <t>Coll Island</t>
  </si>
  <si>
    <t>YBI</t>
  </si>
  <si>
    <t>Black Tickle Airport</t>
  </si>
  <si>
    <t>Black Tickle</t>
  </si>
  <si>
    <t>MBD</t>
  </si>
  <si>
    <t>Mmabatho International Airport</t>
  </si>
  <si>
    <t>Mmabatho</t>
  </si>
  <si>
    <t>LKY</t>
  </si>
  <si>
    <t>Lake Manyara Airport</t>
  </si>
  <si>
    <t>Lake Manyara</t>
  </si>
  <si>
    <t>Podor Airport</t>
  </si>
  <si>
    <t>Podor</t>
  </si>
  <si>
    <t>Senegal</t>
  </si>
  <si>
    <t>SEU</t>
  </si>
  <si>
    <t>Seronera Airport</t>
  </si>
  <si>
    <t>Seronera</t>
  </si>
  <si>
    <t>GOZ</t>
  </si>
  <si>
    <t>Gorna Orechovitsa Airport</t>
  </si>
  <si>
    <t>Gorna Orechovitsa</t>
  </si>
  <si>
    <t>Bulgaria</t>
  </si>
  <si>
    <t>JAR</t>
  </si>
  <si>
    <t>Jahrom Airport</t>
  </si>
  <si>
    <t>Jahrom</t>
  </si>
  <si>
    <t>LUJ</t>
  </si>
  <si>
    <t>Lusikisiki Airport</t>
  </si>
  <si>
    <t>Lusikisiki</t>
  </si>
  <si>
    <t>ILD</t>
  </si>
  <si>
    <t>Aeroport Lleida-Alguaire</t>
  </si>
  <si>
    <t>Alguaire</t>
  </si>
  <si>
    <t>OOL</t>
  </si>
  <si>
    <t>Gold Coast Airport</t>
  </si>
  <si>
    <t>Coolangatta (Gold Coast)</t>
  </si>
  <si>
    <t>QUB</t>
  </si>
  <si>
    <t>Ubari Airport</t>
  </si>
  <si>
    <t>Ubari</t>
  </si>
  <si>
    <t>ROU</t>
  </si>
  <si>
    <t>Rousse Airport</t>
  </si>
  <si>
    <t>Rousse</t>
  </si>
  <si>
    <t>YOL</t>
  </si>
  <si>
    <t>Yola Airport</t>
  </si>
  <si>
    <t>Yola</t>
  </si>
  <si>
    <t>YRF</t>
  </si>
  <si>
    <t>Cartwright Airport</t>
  </si>
  <si>
    <t>Cartwright</t>
  </si>
  <si>
    <t>FGI</t>
  </si>
  <si>
    <t>Fagali I Airport</t>
  </si>
  <si>
    <t>BAK</t>
  </si>
  <si>
    <t>Metropolitan Area</t>
  </si>
  <si>
    <t>MIU</t>
  </si>
  <si>
    <t>Maiduguri Airport</t>
  </si>
  <si>
    <t>Maiduguri</t>
  </si>
  <si>
    <t>WAO</t>
  </si>
  <si>
    <t>Wabo Airport</t>
  </si>
  <si>
    <t>Wabo</t>
  </si>
  <si>
    <t>AAM</t>
  </si>
  <si>
    <t>Mala Mala Airport</t>
  </si>
  <si>
    <t>Mala Mala</t>
  </si>
  <si>
    <t>MKQ</t>
  </si>
  <si>
    <t>Mopah Airport</t>
  </si>
  <si>
    <t>Merauke</t>
  </si>
  <si>
    <t>LLU</t>
  </si>
  <si>
    <t>Alluitsup Paa Airport</t>
  </si>
  <si>
    <t>Alluitsup Paa</t>
  </si>
  <si>
    <t>ALL</t>
  </si>
  <si>
    <t>Albenga Airport</t>
  </si>
  <si>
    <t>Albenga</t>
  </si>
  <si>
    <t>Liguria</t>
  </si>
  <si>
    <t>YQA</t>
  </si>
  <si>
    <t>Muskoka Airport</t>
  </si>
  <si>
    <t>Muskoka</t>
  </si>
  <si>
    <t>OKO</t>
  </si>
  <si>
    <t>Yokota Air Force Base</t>
  </si>
  <si>
    <t>WHF</t>
  </si>
  <si>
    <t>Wadi Halfa Airport</t>
  </si>
  <si>
    <t>Wadi Halfa</t>
  </si>
  <si>
    <t>MEZ</t>
  </si>
  <si>
    <t>Messina Airport</t>
  </si>
  <si>
    <t>Messina</t>
  </si>
  <si>
    <t>SJU</t>
  </si>
  <si>
    <t>Luis Munoz Marin International Airport</t>
  </si>
  <si>
    <t>YYZ</t>
  </si>
  <si>
    <t>Pearson International Airport</t>
  </si>
  <si>
    <t>L5P 1B2</t>
  </si>
  <si>
    <t>DGM</t>
  </si>
  <si>
    <t>Dongguan Airport</t>
  </si>
  <si>
    <t>Zhentouxincun St.</t>
  </si>
  <si>
    <t>Dongguan</t>
  </si>
  <si>
    <t>HEI</t>
  </si>
  <si>
    <t>Heide-Buesum Airport</t>
  </si>
  <si>
    <t>Heide-Buesum</t>
  </si>
  <si>
    <t>ENS</t>
  </si>
  <si>
    <t>Twente Airport</t>
  </si>
  <si>
    <t>Enschede</t>
  </si>
  <si>
    <t>Overijssel</t>
  </si>
  <si>
    <t>GRA</t>
  </si>
  <si>
    <t>Gamarra Airport</t>
  </si>
  <si>
    <t>Gamarra</t>
  </si>
  <si>
    <t>RUP</t>
  </si>
  <si>
    <t>Rupsi Airport</t>
  </si>
  <si>
    <t>Rupsi</t>
  </si>
  <si>
    <t>NAC</t>
  </si>
  <si>
    <t>Naracoorte Airport</t>
  </si>
  <si>
    <t>Naracoorte</t>
  </si>
  <si>
    <t>OFI</t>
  </si>
  <si>
    <t>Ouango Fitini Airport</t>
  </si>
  <si>
    <t>Ouango Fitini</t>
  </si>
  <si>
    <t>FNE</t>
  </si>
  <si>
    <t>Fane Airport</t>
  </si>
  <si>
    <t>Fane</t>
  </si>
  <si>
    <t>WMN</t>
  </si>
  <si>
    <t>Maroantsetra Airport</t>
  </si>
  <si>
    <t>Maroantsetra</t>
  </si>
  <si>
    <t>ACU</t>
  </si>
  <si>
    <t>Achutupo Airport</t>
  </si>
  <si>
    <t>Achutupo</t>
  </si>
  <si>
    <t>FKQ</t>
  </si>
  <si>
    <t>Fak Fak Airport</t>
  </si>
  <si>
    <t>Fak Fak</t>
  </si>
  <si>
    <t>VRY</t>
  </si>
  <si>
    <t>Stolport Airport</t>
  </si>
  <si>
    <t>Vaeroy</t>
  </si>
  <si>
    <t>JPR</t>
  </si>
  <si>
    <t>Ji-Parana Airport</t>
  </si>
  <si>
    <t>Ji-Parana</t>
  </si>
  <si>
    <t>QSF</t>
  </si>
  <si>
    <t>Setif Airport</t>
  </si>
  <si>
    <t>Setif</t>
  </si>
  <si>
    <t>FUM</t>
  </si>
  <si>
    <t>Fuma Airport</t>
  </si>
  <si>
    <t>Fuma</t>
  </si>
  <si>
    <t>CTE</t>
  </si>
  <si>
    <t>Carti Airport</t>
  </si>
  <si>
    <t>Carti</t>
  </si>
  <si>
    <t>IBO</t>
  </si>
  <si>
    <t>Ibo Airport</t>
  </si>
  <si>
    <t>Ibo</t>
  </si>
  <si>
    <t>MAU</t>
  </si>
  <si>
    <t>Maupiti Airport</t>
  </si>
  <si>
    <t>Maupiti</t>
  </si>
  <si>
    <t>JJU</t>
  </si>
  <si>
    <t>Qaqortoq Heliport</t>
  </si>
  <si>
    <t>Qaqortoq</t>
  </si>
  <si>
    <t>GAX</t>
  </si>
  <si>
    <t>Gamba Airport</t>
  </si>
  <si>
    <t>Gamba</t>
  </si>
  <si>
    <t>USO</t>
  </si>
  <si>
    <t>Usino Airport</t>
  </si>
  <si>
    <t>Usino</t>
  </si>
  <si>
    <t>WUG</t>
  </si>
  <si>
    <t>Wau Airport</t>
  </si>
  <si>
    <t>Wau</t>
  </si>
  <si>
    <t>LYI</t>
  </si>
  <si>
    <t>Linyi Airport</t>
  </si>
  <si>
    <t>Linyi</t>
  </si>
  <si>
    <t>KOV</t>
  </si>
  <si>
    <t>Kokshetau Airport</t>
  </si>
  <si>
    <t>Kokshetau</t>
  </si>
  <si>
    <t>Soltustik Qazaqstan</t>
  </si>
  <si>
    <t>ZUM</t>
  </si>
  <si>
    <t>Churchill Falls Airport</t>
  </si>
  <si>
    <t>Churchill Falls</t>
  </si>
  <si>
    <t>YYL</t>
  </si>
  <si>
    <t>Lynn Lake Airport</t>
  </si>
  <si>
    <t>Lynn Lake</t>
  </si>
  <si>
    <t>ZVK</t>
  </si>
  <si>
    <t>Savannakhet Airport</t>
  </si>
  <si>
    <t>Savannakhet</t>
  </si>
  <si>
    <t>ZZU</t>
  </si>
  <si>
    <t>Mzuzu Airport</t>
  </si>
  <si>
    <t>Mzuzu</t>
  </si>
  <si>
    <t>ZGU</t>
  </si>
  <si>
    <t>Gaua Airport</t>
  </si>
  <si>
    <t>Gaua</t>
  </si>
  <si>
    <t>ZTA</t>
  </si>
  <si>
    <t>Tureira Airport</t>
  </si>
  <si>
    <t>Tureira</t>
  </si>
  <si>
    <t>ZAT</t>
  </si>
  <si>
    <t>Zhaotong Airport</t>
  </si>
  <si>
    <t>Zhaotong</t>
  </si>
  <si>
    <t>WEP</t>
  </si>
  <si>
    <t>Weam Airport</t>
  </si>
  <si>
    <t>Weam</t>
  </si>
  <si>
    <t>BEZ</t>
  </si>
  <si>
    <t>Beru Airport</t>
  </si>
  <si>
    <t>Beru</t>
  </si>
  <si>
    <t>Kiribati</t>
  </si>
  <si>
    <t>DAE</t>
  </si>
  <si>
    <t>Daparizo Airport</t>
  </si>
  <si>
    <t>Daparizo</t>
  </si>
  <si>
    <t>CJD</t>
  </si>
  <si>
    <t>Candilejas Airport</t>
  </si>
  <si>
    <t>Candilejas</t>
  </si>
  <si>
    <t>EPI</t>
  </si>
  <si>
    <t>Epi Airport</t>
  </si>
  <si>
    <t>Epi</t>
  </si>
  <si>
    <t>ERU</t>
  </si>
  <si>
    <t>Erume Airport</t>
  </si>
  <si>
    <t>Erume</t>
  </si>
  <si>
    <t>ESA</t>
  </si>
  <si>
    <t>Esa'Ala Airport</t>
  </si>
  <si>
    <t>Esa'Ala</t>
  </si>
  <si>
    <t>ESG</t>
  </si>
  <si>
    <t>Mariscal Estigarribia Airport</t>
  </si>
  <si>
    <t>Mariscal Estigarribia</t>
  </si>
  <si>
    <t>Paraguay</t>
  </si>
  <si>
    <t>ESI</t>
  </si>
  <si>
    <t>Espinosa Airport</t>
  </si>
  <si>
    <t>Espinosa</t>
  </si>
  <si>
    <t>ETD</t>
  </si>
  <si>
    <t>Etadunna Airport</t>
  </si>
  <si>
    <t>Etadunna</t>
  </si>
  <si>
    <t>EUC</t>
  </si>
  <si>
    <t>Eucla Airport</t>
  </si>
  <si>
    <t>Eucla</t>
  </si>
  <si>
    <t>EVD</t>
  </si>
  <si>
    <t>Eva Downs Airport</t>
  </si>
  <si>
    <t>Eva Downs</t>
  </si>
  <si>
    <t>EWI</t>
  </si>
  <si>
    <t>Enarotali Airport</t>
  </si>
  <si>
    <t>Enarotali</t>
  </si>
  <si>
    <t>EWO</t>
  </si>
  <si>
    <t>Ewo Airport</t>
  </si>
  <si>
    <t>Ewo</t>
  </si>
  <si>
    <t>EXM</t>
  </si>
  <si>
    <t>Exmouth Gulf Airport</t>
  </si>
  <si>
    <t>Exmouth Gulf</t>
  </si>
  <si>
    <t>FAG</t>
  </si>
  <si>
    <t>Fagurholsmyri Airport</t>
  </si>
  <si>
    <t>Fagurholsmyri</t>
  </si>
  <si>
    <t>Iceland</t>
  </si>
  <si>
    <t>FAQ</t>
  </si>
  <si>
    <t>Freida River Airport</t>
  </si>
  <si>
    <t>Freida River</t>
  </si>
  <si>
    <t>FAS</t>
  </si>
  <si>
    <t>Faskrudsfjordur Airport</t>
  </si>
  <si>
    <t>Faskrudsfjordur</t>
  </si>
  <si>
    <t>FDB</t>
  </si>
  <si>
    <t>Principe Da Beira Airport</t>
  </si>
  <si>
    <t>Principe Da Beira</t>
  </si>
  <si>
    <t>FEA</t>
  </si>
  <si>
    <t>Fetlar Airport</t>
  </si>
  <si>
    <t>Fetlar</t>
  </si>
  <si>
    <t>FEC</t>
  </si>
  <si>
    <t>Feira De Santana Airport</t>
  </si>
  <si>
    <t>Feira De Santana</t>
  </si>
  <si>
    <t>FES</t>
  </si>
  <si>
    <t>San Fernando Airport</t>
  </si>
  <si>
    <t>San Fernando</t>
  </si>
  <si>
    <t>FGL</t>
  </si>
  <si>
    <t>Fox Glacier Airport</t>
  </si>
  <si>
    <t>Fox Glacier</t>
  </si>
  <si>
    <t>FGR</t>
  </si>
  <si>
    <t>Fuengirola Airport</t>
  </si>
  <si>
    <t>Fuengirola</t>
  </si>
  <si>
    <t>FIK</t>
  </si>
  <si>
    <t>Finke Airport</t>
  </si>
  <si>
    <t>Finke</t>
  </si>
  <si>
    <t>UMR</t>
  </si>
  <si>
    <t>Woomera Airport</t>
  </si>
  <si>
    <t>Woomera</t>
  </si>
  <si>
    <t>FLI</t>
  </si>
  <si>
    <t>Flateyri Airport</t>
  </si>
  <si>
    <t>Flateyri</t>
  </si>
  <si>
    <t>FLM</t>
  </si>
  <si>
    <t>Filadelfia Airport</t>
  </si>
  <si>
    <t>Filadelfia</t>
  </si>
  <si>
    <t>FMG</t>
  </si>
  <si>
    <t>Flamingo Airport</t>
  </si>
  <si>
    <t>Flamingo</t>
  </si>
  <si>
    <t>FOA</t>
  </si>
  <si>
    <t>Foula Airport</t>
  </si>
  <si>
    <t>Foula</t>
  </si>
  <si>
    <t>FOO</t>
  </si>
  <si>
    <t>Numfor Airport</t>
  </si>
  <si>
    <t>Numfor</t>
  </si>
  <si>
    <t>FOS</t>
  </si>
  <si>
    <t>Forrest Airport</t>
  </si>
  <si>
    <t>Forrest</t>
  </si>
  <si>
    <t>FOY</t>
  </si>
  <si>
    <t>Foya Airport</t>
  </si>
  <si>
    <t>Foya</t>
  </si>
  <si>
    <t>GLZ</t>
  </si>
  <si>
    <t>Gilze-Rijen Airport</t>
  </si>
  <si>
    <t>Breda</t>
  </si>
  <si>
    <t>Noord-Brabant</t>
  </si>
  <si>
    <t>FRJ</t>
  </si>
  <si>
    <t>Frejus Airport</t>
  </si>
  <si>
    <t>Frejus</t>
  </si>
  <si>
    <t>FRQ</t>
  </si>
  <si>
    <t>Feramin Airport</t>
  </si>
  <si>
    <t>Feramin</t>
  </si>
  <si>
    <t>FRT</t>
  </si>
  <si>
    <t>Frutillar Airport</t>
  </si>
  <si>
    <t>Frutillar</t>
  </si>
  <si>
    <t>FSL</t>
  </si>
  <si>
    <t>Fossil Downs Airport</t>
  </si>
  <si>
    <t>Fossil Downs</t>
  </si>
  <si>
    <t>FTI</t>
  </si>
  <si>
    <t>Fituita Airport</t>
  </si>
  <si>
    <t>Fituita</t>
  </si>
  <si>
    <t>American Samoa</t>
  </si>
  <si>
    <t>FUB</t>
  </si>
  <si>
    <t>Fulleborn Airport</t>
  </si>
  <si>
    <t>Fulleborn</t>
  </si>
  <si>
    <t>FVL</t>
  </si>
  <si>
    <t>Flora Valley Airport</t>
  </si>
  <si>
    <t>Flora Valley</t>
  </si>
  <si>
    <t>FVR</t>
  </si>
  <si>
    <t>Forrest River Airport</t>
  </si>
  <si>
    <t>Forrest River</t>
  </si>
  <si>
    <t>GAA</t>
  </si>
  <si>
    <t>Guamal Airport</t>
  </si>
  <si>
    <t>Guamal</t>
  </si>
  <si>
    <t>GAC</t>
  </si>
  <si>
    <t>Gracias Airport</t>
  </si>
  <si>
    <t>Gracias</t>
  </si>
  <si>
    <t>GAV</t>
  </si>
  <si>
    <t>Gag Island Airport</t>
  </si>
  <si>
    <t>Gag Island</t>
  </si>
  <si>
    <t>GBB</t>
  </si>
  <si>
    <t>Gara-Djebilet Airport</t>
  </si>
  <si>
    <t>Gara-Djebilet</t>
  </si>
  <si>
    <t>GBC</t>
  </si>
  <si>
    <t>Gasuke Airport</t>
  </si>
  <si>
    <t>Gasuke</t>
  </si>
  <si>
    <t>GBF</t>
  </si>
  <si>
    <t>Negarbo Airport</t>
  </si>
  <si>
    <t>Negarbo</t>
  </si>
  <si>
    <t>GBL</t>
  </si>
  <si>
    <t>Goulburn Island Airport</t>
  </si>
  <si>
    <t>Goulburn Island</t>
  </si>
  <si>
    <t>GBM</t>
  </si>
  <si>
    <t>Garbaharey Airport</t>
  </si>
  <si>
    <t>Garbaharey</t>
  </si>
  <si>
    <t>GBN</t>
  </si>
  <si>
    <t>San Giovanni Rotondo Airport</t>
  </si>
  <si>
    <t>San Giovanni Rotondo</t>
  </si>
  <si>
    <t>GBQ</t>
  </si>
  <si>
    <t>Muharraq Airport</t>
  </si>
  <si>
    <t>Muharraq</t>
  </si>
  <si>
    <t>Al Muharraq</t>
  </si>
  <si>
    <t>GBS</t>
  </si>
  <si>
    <t>Port Fitzroy Airport</t>
  </si>
  <si>
    <t>Port Fitzroy</t>
  </si>
  <si>
    <t>GBU</t>
  </si>
  <si>
    <t>Khashm El Girba Airport</t>
  </si>
  <si>
    <t>Khashm El Girba</t>
  </si>
  <si>
    <t>GCV</t>
  </si>
  <si>
    <t>Gravatai Airport</t>
  </si>
  <si>
    <t>Gravatai</t>
  </si>
  <si>
    <t>GDA</t>
  </si>
  <si>
    <t>Gounda Airport</t>
  </si>
  <si>
    <t>Gounda</t>
  </si>
  <si>
    <t>Central African Republic</t>
  </si>
  <si>
    <t>CF</t>
  </si>
  <si>
    <t>GDD</t>
  </si>
  <si>
    <t>Gordon Downs Airport</t>
  </si>
  <si>
    <t>Gordon Downs</t>
  </si>
  <si>
    <t>GDG</t>
  </si>
  <si>
    <t>Magdagachi Airport</t>
  </si>
  <si>
    <t>Magdagachi</t>
  </si>
  <si>
    <t>GEB</t>
  </si>
  <si>
    <t>Gebe Airport</t>
  </si>
  <si>
    <t>Gebe</t>
  </si>
  <si>
    <t>GEF</t>
  </si>
  <si>
    <t>Geva Airstrip</t>
  </si>
  <si>
    <t>Geva</t>
  </si>
  <si>
    <t>GEI</t>
  </si>
  <si>
    <t>Green Islands Airport</t>
  </si>
  <si>
    <t>Green Islands</t>
  </si>
  <si>
    <t>GEN</t>
  </si>
  <si>
    <t>Puente Genil Airport</t>
  </si>
  <si>
    <t>Puente Genil</t>
  </si>
  <si>
    <t>GEW</t>
  </si>
  <si>
    <t>Gewoya Airport</t>
  </si>
  <si>
    <t>Gewoya</t>
  </si>
  <si>
    <t>GFO</t>
  </si>
  <si>
    <t>Bartica Airport</t>
  </si>
  <si>
    <t>Bartica</t>
  </si>
  <si>
    <t>Essequibo Islands-West Demerara</t>
  </si>
  <si>
    <t>GGC</t>
  </si>
  <si>
    <t>Lumbala Airport</t>
  </si>
  <si>
    <t>Lumbala</t>
  </si>
  <si>
    <t>GGR</t>
  </si>
  <si>
    <t>Garoe Airport</t>
  </si>
  <si>
    <t>Garoe</t>
  </si>
  <si>
    <t>GHD</t>
  </si>
  <si>
    <t>Ghimbi Airport</t>
  </si>
  <si>
    <t>Ghimbi</t>
  </si>
  <si>
    <t>GIM</t>
  </si>
  <si>
    <t>Miele Mimbale Airport</t>
  </si>
  <si>
    <t>Miele Mimbale</t>
  </si>
  <si>
    <t>GIT</t>
  </si>
  <si>
    <t>Geita Airport</t>
  </si>
  <si>
    <t>Geita</t>
  </si>
  <si>
    <t>GLP</t>
  </si>
  <si>
    <t>Gulgubip Airport</t>
  </si>
  <si>
    <t>Gulgubip</t>
  </si>
  <si>
    <t>GLX</t>
  </si>
  <si>
    <t>Galela Airport</t>
  </si>
  <si>
    <t>Galela</t>
  </si>
  <si>
    <t>GLY</t>
  </si>
  <si>
    <t>Goldsworthy Airport</t>
  </si>
  <si>
    <t>Goldsworthy</t>
  </si>
  <si>
    <t>GMC</t>
  </si>
  <si>
    <t>Guerima Airport</t>
  </si>
  <si>
    <t>Guerima</t>
  </si>
  <si>
    <t>GMM</t>
  </si>
  <si>
    <t>Gamboma Airport</t>
  </si>
  <si>
    <t>Gamboma</t>
  </si>
  <si>
    <t>GNE</t>
  </si>
  <si>
    <t>Ghent Airport</t>
  </si>
  <si>
    <t>Ghent</t>
  </si>
  <si>
    <t>Belgium</t>
  </si>
  <si>
    <t>GOC</t>
  </si>
  <si>
    <t>Gora Airport</t>
  </si>
  <si>
    <t>Gora</t>
  </si>
  <si>
    <t>GTB</t>
  </si>
  <si>
    <t>Genting Airport</t>
  </si>
  <si>
    <t>Genting</t>
  </si>
  <si>
    <t>GRC</t>
  </si>
  <si>
    <t>Grand Cess Airport</t>
  </si>
  <si>
    <t>Grand Cess</t>
  </si>
  <si>
    <t>GRG</t>
  </si>
  <si>
    <t>Gardez Airport</t>
  </si>
  <si>
    <t>Gardez</t>
  </si>
  <si>
    <t>GRH</t>
  </si>
  <si>
    <t>Garuahi Airport</t>
  </si>
  <si>
    <t>Garuahi</t>
  </si>
  <si>
    <t>GRL</t>
  </si>
  <si>
    <t>Garasa Airport</t>
  </si>
  <si>
    <t>Garasa</t>
  </si>
  <si>
    <t>GRT</t>
  </si>
  <si>
    <t>Gujrat Airport</t>
  </si>
  <si>
    <t>Gujrat</t>
  </si>
  <si>
    <t>GSC</t>
  </si>
  <si>
    <t>Gascoyne Junction Airport</t>
  </si>
  <si>
    <t>Gascoyne Junction</t>
  </si>
  <si>
    <t>GSI</t>
  </si>
  <si>
    <t>Guadalcanal Airport</t>
  </si>
  <si>
    <t>GSN</t>
  </si>
  <si>
    <t>Mount Gunson Airport</t>
  </si>
  <si>
    <t>Mount Gunson</t>
  </si>
  <si>
    <t>GSS</t>
  </si>
  <si>
    <t>Sabi Sabi Airport</t>
  </si>
  <si>
    <t>Sabi Sabi</t>
  </si>
  <si>
    <t>GSY</t>
  </si>
  <si>
    <t>Binbrook Airport</t>
  </si>
  <si>
    <t>Grimsby</t>
  </si>
  <si>
    <t>GTC</t>
  </si>
  <si>
    <t>Green Turtle Airport</t>
  </si>
  <si>
    <t>Green Turtle</t>
  </si>
  <si>
    <t>GTK</t>
  </si>
  <si>
    <t>Sungei Tekai Airport</t>
  </si>
  <si>
    <t>Sungei Tekai</t>
  </si>
  <si>
    <t>GUE</t>
  </si>
  <si>
    <t>Guriaso Airport</t>
  </si>
  <si>
    <t>Guriaso</t>
  </si>
  <si>
    <t>GUO</t>
  </si>
  <si>
    <t>Gualaco Airport</t>
  </si>
  <si>
    <t>Gualaco</t>
  </si>
  <si>
    <t>GUU</t>
  </si>
  <si>
    <t>Grundarf Jordur Airport</t>
  </si>
  <si>
    <t>Grundarf Jordur</t>
  </si>
  <si>
    <t>GUX</t>
  </si>
  <si>
    <t>Guna Airport</t>
  </si>
  <si>
    <t>Guna</t>
  </si>
  <si>
    <t>GUZ</t>
  </si>
  <si>
    <t>Guarapari Airport</t>
  </si>
  <si>
    <t>Guarapari</t>
  </si>
  <si>
    <t>GWN</t>
  </si>
  <si>
    <t>Gnarowein Airport</t>
  </si>
  <si>
    <t>Gnarowein</t>
  </si>
  <si>
    <t>GXX</t>
  </si>
  <si>
    <t>Yagoua Airport</t>
  </si>
  <si>
    <t>Yagoua</t>
  </si>
  <si>
    <t>GZI</t>
  </si>
  <si>
    <t>Ghazni Airport</t>
  </si>
  <si>
    <t>Ghazni</t>
  </si>
  <si>
    <t>HAL</t>
  </si>
  <si>
    <t>Halali Airport</t>
  </si>
  <si>
    <t>Halali</t>
  </si>
  <si>
    <t>HAZ</t>
  </si>
  <si>
    <t>Hatzfeldthaven Airport</t>
  </si>
  <si>
    <t>Hatzfeldthaven</t>
  </si>
  <si>
    <t>HBD</t>
  </si>
  <si>
    <t>Habi Airport</t>
  </si>
  <si>
    <t>Habi</t>
  </si>
  <si>
    <t>HBI</t>
  </si>
  <si>
    <t>Harbour Island Airport</t>
  </si>
  <si>
    <t>Harbour Island</t>
  </si>
  <si>
    <t>YVT</t>
  </si>
  <si>
    <t>Buffalo Narrows Airport</t>
  </si>
  <si>
    <t>Buffalo Narrows</t>
  </si>
  <si>
    <t>HDR</t>
  </si>
  <si>
    <t>Havadarya Airport</t>
  </si>
  <si>
    <t>Havadarya</t>
  </si>
  <si>
    <t>HEB</t>
  </si>
  <si>
    <t>Henzada Airport</t>
  </si>
  <si>
    <t>Henzada</t>
  </si>
  <si>
    <t>HEO</t>
  </si>
  <si>
    <t>Haelogo Airport</t>
  </si>
  <si>
    <t>Haelogo</t>
  </si>
  <si>
    <t>HEV</t>
  </si>
  <si>
    <t>Huelva Airport</t>
  </si>
  <si>
    <t>Huelva</t>
  </si>
  <si>
    <t>HJT</t>
  </si>
  <si>
    <t>Khujirt Airport</t>
  </si>
  <si>
    <t>Khujirt</t>
  </si>
  <si>
    <t>HKV</t>
  </si>
  <si>
    <t>Haskovo Airport</t>
  </si>
  <si>
    <t>Haskovo</t>
  </si>
  <si>
    <t>HLL</t>
  </si>
  <si>
    <t>Hillside Airport</t>
  </si>
  <si>
    <t>Hillside</t>
  </si>
  <si>
    <t>HLY</t>
  </si>
  <si>
    <t>Holyhead Airport</t>
  </si>
  <si>
    <t>Holyhead</t>
  </si>
  <si>
    <t>HNG</t>
  </si>
  <si>
    <t>Hienghene Airport</t>
  </si>
  <si>
    <t>Hienghene</t>
  </si>
  <si>
    <t>HNI</t>
  </si>
  <si>
    <t>Heiweni Airport</t>
  </si>
  <si>
    <t>Heiweni</t>
  </si>
  <si>
    <t>HMJ</t>
  </si>
  <si>
    <t>Khmelnitskiy Airport</t>
  </si>
  <si>
    <t>Khmelnitskiy</t>
  </si>
  <si>
    <t>HOC</t>
  </si>
  <si>
    <t>Komako Airport</t>
  </si>
  <si>
    <t>Komako</t>
  </si>
  <si>
    <t>HOY</t>
  </si>
  <si>
    <t>Hoy Island Airport</t>
  </si>
  <si>
    <t>Hoy Island</t>
  </si>
  <si>
    <t>HZB</t>
  </si>
  <si>
    <t>Merville/Calonne Airport</t>
  </si>
  <si>
    <t>Hazebrouck</t>
  </si>
  <si>
    <t>HZK</t>
  </si>
  <si>
    <t>Husavik Airport</t>
  </si>
  <si>
    <t>Husavik</t>
  </si>
  <si>
    <t>IBP</t>
  </si>
  <si>
    <t>Iberia Airport</t>
  </si>
  <si>
    <t>Iberia</t>
  </si>
  <si>
    <t>HRA</t>
  </si>
  <si>
    <t>Mansehra Airport</t>
  </si>
  <si>
    <t>Mansehra</t>
  </si>
  <si>
    <t>HRC</t>
  </si>
  <si>
    <t>Zhairem Airport</t>
  </si>
  <si>
    <t>Zhairem</t>
  </si>
  <si>
    <t>HIM</t>
  </si>
  <si>
    <t>Hingurakgoda Airport</t>
  </si>
  <si>
    <t>Hingurakgoda</t>
  </si>
  <si>
    <t>HRR</t>
  </si>
  <si>
    <t>Herrera Airport</t>
  </si>
  <si>
    <t>Herrera</t>
  </si>
  <si>
    <t>HSS</t>
  </si>
  <si>
    <t>Hissar Airport</t>
  </si>
  <si>
    <t>Hissar</t>
  </si>
  <si>
    <t>HUB</t>
  </si>
  <si>
    <t>Humbert River Airport</t>
  </si>
  <si>
    <t>Humbert River</t>
  </si>
  <si>
    <t>HTB</t>
  </si>
  <si>
    <t>Terre-de-Bas Airport</t>
  </si>
  <si>
    <t>Terre-de-Bas</t>
  </si>
  <si>
    <t>Guadeloupe</t>
  </si>
  <si>
    <t>HTF</t>
  </si>
  <si>
    <t>Hatfield Airport</t>
  </si>
  <si>
    <t>Hatfield</t>
  </si>
  <si>
    <t>HUC</t>
  </si>
  <si>
    <t>Humacao Airport</t>
  </si>
  <si>
    <t>Humacao</t>
  </si>
  <si>
    <t>HUG</t>
  </si>
  <si>
    <t>Huehuetenango Airport</t>
  </si>
  <si>
    <t>Huehuetenango</t>
  </si>
  <si>
    <t>HVK</t>
  </si>
  <si>
    <t>Holmavik Airport</t>
  </si>
  <si>
    <t>Holmavik</t>
  </si>
  <si>
    <t>HVM</t>
  </si>
  <si>
    <t>Hvammstangi Airport</t>
  </si>
  <si>
    <t>Hvammstangi</t>
  </si>
  <si>
    <t>HWA</t>
  </si>
  <si>
    <t>Hawabango Airport</t>
  </si>
  <si>
    <t>Hawabango</t>
  </si>
  <si>
    <t>HWK</t>
  </si>
  <si>
    <t>Wilpena Pound Airport</t>
  </si>
  <si>
    <t>Hawker</t>
  </si>
  <si>
    <t>HYC</t>
  </si>
  <si>
    <t>High Wycombe Airport</t>
  </si>
  <si>
    <t>High Wycombe</t>
  </si>
  <si>
    <t>HZV</t>
  </si>
  <si>
    <t>Hazyview Airport</t>
  </si>
  <si>
    <t>Hazyview</t>
  </si>
  <si>
    <t>IAQ</t>
  </si>
  <si>
    <t>Bahregan Airport</t>
  </si>
  <si>
    <t>Bahregan</t>
  </si>
  <si>
    <t>IAU</t>
  </si>
  <si>
    <t>Iaura Airport</t>
  </si>
  <si>
    <t>Iaura</t>
  </si>
  <si>
    <t>ICK</t>
  </si>
  <si>
    <t>Nieuw Nickerie Airport</t>
  </si>
  <si>
    <t>Nieuw Nickerie</t>
  </si>
  <si>
    <t>Suriname</t>
  </si>
  <si>
    <t>ICO</t>
  </si>
  <si>
    <t>Sicogon Island Airport</t>
  </si>
  <si>
    <t>Sicogon Island</t>
  </si>
  <si>
    <t>IDN</t>
  </si>
  <si>
    <t>Indagen Airport</t>
  </si>
  <si>
    <t>Indagen</t>
  </si>
  <si>
    <t>IGE</t>
  </si>
  <si>
    <t>Iguela Airport</t>
  </si>
  <si>
    <t>Iguela</t>
  </si>
  <si>
    <t>IHA</t>
  </si>
  <si>
    <t>Niihama Airport</t>
  </si>
  <si>
    <t>Niihama</t>
  </si>
  <si>
    <t>IIN</t>
  </si>
  <si>
    <t>Nishinoomote Airport</t>
  </si>
  <si>
    <t>Nishinoomote</t>
  </si>
  <si>
    <t>ILA</t>
  </si>
  <si>
    <t>Illaga Airport</t>
  </si>
  <si>
    <t>Illaga</t>
  </si>
  <si>
    <t>ILB</t>
  </si>
  <si>
    <t>Ilha Solteira Airport</t>
  </si>
  <si>
    <t>Ilha Solteira</t>
  </si>
  <si>
    <t>IMA</t>
  </si>
  <si>
    <t>Iamalele Airport</t>
  </si>
  <si>
    <t>Iamalele</t>
  </si>
  <si>
    <t>TSL</t>
  </si>
  <si>
    <t>Tamuin Airport</t>
  </si>
  <si>
    <t>Tamuin</t>
  </si>
  <si>
    <t>IMD</t>
  </si>
  <si>
    <t>Imonda Airport</t>
  </si>
  <si>
    <t>Imonda</t>
  </si>
  <si>
    <t>IMG</t>
  </si>
  <si>
    <t>Inhaminga Airport</t>
  </si>
  <si>
    <t>Inhaminga</t>
  </si>
  <si>
    <t>IMI</t>
  </si>
  <si>
    <t>Ine Island Airport</t>
  </si>
  <si>
    <t>Ine Island</t>
  </si>
  <si>
    <t>IMN</t>
  </si>
  <si>
    <t>Imane Airport</t>
  </si>
  <si>
    <t>Imane</t>
  </si>
  <si>
    <t>IMZ</t>
  </si>
  <si>
    <t>Nimroz Airport</t>
  </si>
  <si>
    <t>Nimroz</t>
  </si>
  <si>
    <t>INB</t>
  </si>
  <si>
    <t>Independence Airport</t>
  </si>
  <si>
    <t>Independence</t>
  </si>
  <si>
    <t>INE</t>
  </si>
  <si>
    <t>Chinde Airport</t>
  </si>
  <si>
    <t>Chinde</t>
  </si>
  <si>
    <t>INX</t>
  </si>
  <si>
    <t>Inanwatan Airport</t>
  </si>
  <si>
    <t>Inanwatan</t>
  </si>
  <si>
    <t>INY</t>
  </si>
  <si>
    <t>Inyati Airport</t>
  </si>
  <si>
    <t>Inyati</t>
  </si>
  <si>
    <t>IOK</t>
  </si>
  <si>
    <t>Iokea Airport</t>
  </si>
  <si>
    <t>Iokea</t>
  </si>
  <si>
    <t>IOR</t>
  </si>
  <si>
    <t>Kilronan Airport</t>
  </si>
  <si>
    <t>Inishmore</t>
  </si>
  <si>
    <t>IOU</t>
  </si>
  <si>
    <t>Ile Ouen Airport</t>
  </si>
  <si>
    <t>Ile Ouen</t>
  </si>
  <si>
    <t>IPE</t>
  </si>
  <si>
    <t>Ipil Airport</t>
  </si>
  <si>
    <t>Ipil</t>
  </si>
  <si>
    <t>IPG</t>
  </si>
  <si>
    <t>Ipiranga Airport</t>
  </si>
  <si>
    <t>Ipiranga</t>
  </si>
  <si>
    <t>ISD</t>
  </si>
  <si>
    <t>Iscuande Airport</t>
  </si>
  <si>
    <t>Iscuande</t>
  </si>
  <si>
    <t>ISH</t>
  </si>
  <si>
    <t>Ischia Airport</t>
  </si>
  <si>
    <t>Ischia</t>
  </si>
  <si>
    <t>ITE</t>
  </si>
  <si>
    <t>Itubera Airport</t>
  </si>
  <si>
    <t>Itubera</t>
  </si>
  <si>
    <t>ITP</t>
  </si>
  <si>
    <t>Itaperuna Airport</t>
  </si>
  <si>
    <t>Itaperuna</t>
  </si>
  <si>
    <t>ITR</t>
  </si>
  <si>
    <t>Itumbiara Airport</t>
  </si>
  <si>
    <t>Itumbiara</t>
  </si>
  <si>
    <t>IUL</t>
  </si>
  <si>
    <t>Ilu Airport</t>
  </si>
  <si>
    <t>Ilu</t>
  </si>
  <si>
    <t>IUM</t>
  </si>
  <si>
    <t>Summit Lake Airport</t>
  </si>
  <si>
    <t>Summit Lake</t>
  </si>
  <si>
    <t>IUS</t>
  </si>
  <si>
    <t>Inus Airport</t>
  </si>
  <si>
    <t>Inus</t>
  </si>
  <si>
    <t>IVO</t>
  </si>
  <si>
    <t>Chivolo Airport</t>
  </si>
  <si>
    <t>Chivolo</t>
  </si>
  <si>
    <t>IVW</t>
  </si>
  <si>
    <t>Inverway Airport</t>
  </si>
  <si>
    <t>Inverway</t>
  </si>
  <si>
    <t>IXN</t>
  </si>
  <si>
    <t>Khowai Airport</t>
  </si>
  <si>
    <t>Khowai</t>
  </si>
  <si>
    <t>IXV</t>
  </si>
  <si>
    <t>Along Airport</t>
  </si>
  <si>
    <t>Along</t>
  </si>
  <si>
    <t>JAM</t>
  </si>
  <si>
    <t>Jambol Airport</t>
  </si>
  <si>
    <t>Jambol</t>
  </si>
  <si>
    <t>JAP</t>
  </si>
  <si>
    <t>Punta Renes Airport</t>
  </si>
  <si>
    <t>Punta Renes</t>
  </si>
  <si>
    <t>JGB</t>
  </si>
  <si>
    <t>Jagdalpur Airport</t>
  </si>
  <si>
    <t>Jagdalpur</t>
  </si>
  <si>
    <t>JIP</t>
  </si>
  <si>
    <t>Jipijapa Airport</t>
  </si>
  <si>
    <t>Jipijapa</t>
  </si>
  <si>
    <t>JIR</t>
  </si>
  <si>
    <t>Jiri Airport</t>
  </si>
  <si>
    <t>Jiri</t>
  </si>
  <si>
    <t>YLY</t>
  </si>
  <si>
    <t>Langley Regional Airport</t>
  </si>
  <si>
    <t>Langley</t>
  </si>
  <si>
    <t>JLO</t>
  </si>
  <si>
    <t>Jesolo Airport</t>
  </si>
  <si>
    <t>Jesolo</t>
  </si>
  <si>
    <t>JLP</t>
  </si>
  <si>
    <t>Juan Les Pins Airport</t>
  </si>
  <si>
    <t>Juan Les Pins</t>
  </si>
  <si>
    <t>JMB</t>
  </si>
  <si>
    <t>Jamba Airport</t>
  </si>
  <si>
    <t>Jamba</t>
  </si>
  <si>
    <t>GAR</t>
  </si>
  <si>
    <t>Garaina Airport</t>
  </si>
  <si>
    <t>Garaina</t>
  </si>
  <si>
    <t>JOH</t>
  </si>
  <si>
    <t>Port St. Johns Airport</t>
  </si>
  <si>
    <t>Port St. Johns</t>
  </si>
  <si>
    <t>JRK</t>
  </si>
  <si>
    <t>Arsuk Airport</t>
  </si>
  <si>
    <t>Arsuk</t>
  </si>
  <si>
    <t>BSH</t>
  </si>
  <si>
    <t>Brighton Airport</t>
  </si>
  <si>
    <t>Brighton</t>
  </si>
  <si>
    <t>JSS</t>
  </si>
  <si>
    <t>Spetsai Island Airport</t>
  </si>
  <si>
    <t>Spetsai Island</t>
  </si>
  <si>
    <t>JTI</t>
  </si>
  <si>
    <t>Jatai Airport</t>
  </si>
  <si>
    <t>Jatai</t>
  </si>
  <si>
    <t>JUA</t>
  </si>
  <si>
    <t>Juara Airport</t>
  </si>
  <si>
    <t>Juara</t>
  </si>
  <si>
    <t>JUO</t>
  </si>
  <si>
    <t>Jurado Airport</t>
  </si>
  <si>
    <t>Jurado</t>
  </si>
  <si>
    <t>JUR</t>
  </si>
  <si>
    <t>Jurien Bay Airport</t>
  </si>
  <si>
    <t>Jurien Bay</t>
  </si>
  <si>
    <t>JUT</t>
  </si>
  <si>
    <t>Juticalpa Airport</t>
  </si>
  <si>
    <t>Juticalpa</t>
  </si>
  <si>
    <t>Olancho</t>
  </si>
  <si>
    <t>IGB</t>
  </si>
  <si>
    <t>Ingeniero Jacobacci Airport</t>
  </si>
  <si>
    <t>Ingeniero Jacobacci</t>
  </si>
  <si>
    <t>KAI</t>
  </si>
  <si>
    <t>Kaieteur Airport</t>
  </si>
  <si>
    <t>Kaieteur</t>
  </si>
  <si>
    <t>KAM</t>
  </si>
  <si>
    <t>Kamaran Island Airport</t>
  </si>
  <si>
    <t>Kamaran Island</t>
  </si>
  <si>
    <t>KAQ</t>
  </si>
  <si>
    <t>Kamulai Airport</t>
  </si>
  <si>
    <t>Kamulai</t>
  </si>
  <si>
    <t>KAS</t>
  </si>
  <si>
    <t>Karasburg Airport</t>
  </si>
  <si>
    <t>Karasburg</t>
  </si>
  <si>
    <t>KAY</t>
  </si>
  <si>
    <t>Wakaya Island Airport</t>
  </si>
  <si>
    <t>Wakaya Island</t>
  </si>
  <si>
    <t>KBB</t>
  </si>
  <si>
    <t>Kirkimbie Airport</t>
  </si>
  <si>
    <t>Kirkimbie</t>
  </si>
  <si>
    <t>KBD</t>
  </si>
  <si>
    <t>Kimberley Downs Airport</t>
  </si>
  <si>
    <t>Kimberley Downs</t>
  </si>
  <si>
    <t>KBF</t>
  </si>
  <si>
    <t>Karubaga Airport</t>
  </si>
  <si>
    <t>Karubaga</t>
  </si>
  <si>
    <t>KBX</t>
  </si>
  <si>
    <t>Kambuaya Airport</t>
  </si>
  <si>
    <t>Kambuaya</t>
  </si>
  <si>
    <t>KCT</t>
  </si>
  <si>
    <t>Koggala Airport</t>
  </si>
  <si>
    <t>Koggala</t>
  </si>
  <si>
    <t>KCB</t>
  </si>
  <si>
    <t>Tepoe Airstrip</t>
  </si>
  <si>
    <t>Kasikasima</t>
  </si>
  <si>
    <t>KCD</t>
  </si>
  <si>
    <t>Kamur Airport</t>
  </si>
  <si>
    <t>Kamur</t>
  </si>
  <si>
    <t>KCJ</t>
  </si>
  <si>
    <t>Komaio Airport</t>
  </si>
  <si>
    <t>Komaio</t>
  </si>
  <si>
    <t>KCP</t>
  </si>
  <si>
    <t>Kamenets-Podolskiy Airport</t>
  </si>
  <si>
    <t>Kamenets-Podolskiy</t>
  </si>
  <si>
    <t>KDB</t>
  </si>
  <si>
    <t>Kambalda Airport</t>
  </si>
  <si>
    <t>Kambalda</t>
  </si>
  <si>
    <t>KDE</t>
  </si>
  <si>
    <t>Koroba Airport</t>
  </si>
  <si>
    <t>Koroba</t>
  </si>
  <si>
    <t>KDF</t>
  </si>
  <si>
    <t>Kouba Airport</t>
  </si>
  <si>
    <t>Kouba</t>
  </si>
  <si>
    <t>KDQ</t>
  </si>
  <si>
    <t>Kamberatoro Airport</t>
  </si>
  <si>
    <t>Kamberatoro</t>
  </si>
  <si>
    <t>KDY</t>
  </si>
  <si>
    <t>Mahaweli Airport</t>
  </si>
  <si>
    <t>Mahaweli</t>
  </si>
  <si>
    <t>KEQ</t>
  </si>
  <si>
    <t>Kebar Airport</t>
  </si>
  <si>
    <t>Kebar</t>
  </si>
  <si>
    <t>KEX</t>
  </si>
  <si>
    <t>Kanabea Airport</t>
  </si>
  <si>
    <t>Kanabea</t>
  </si>
  <si>
    <t>KEZ</t>
  </si>
  <si>
    <t>Kelaniya River Airport</t>
  </si>
  <si>
    <t>Kelaniya</t>
  </si>
  <si>
    <t>KGB</t>
  </si>
  <si>
    <t>Konge Airport</t>
  </si>
  <si>
    <t>Konge</t>
  </si>
  <si>
    <t>KGH</t>
  </si>
  <si>
    <t>Yongai Airport</t>
  </si>
  <si>
    <t>Yongai</t>
  </si>
  <si>
    <t>KGO</t>
  </si>
  <si>
    <t>Kirovograd Airport</t>
  </si>
  <si>
    <t>Kirovograd</t>
  </si>
  <si>
    <t>KGR</t>
  </si>
  <si>
    <t>Kulgera Airport</t>
  </si>
  <si>
    <t>Kulgera</t>
  </si>
  <si>
    <t>GAS</t>
  </si>
  <si>
    <t>Garissa Airport</t>
  </si>
  <si>
    <t>Garissa</t>
  </si>
  <si>
    <t>GAW</t>
  </si>
  <si>
    <t>Gangaw Airport</t>
  </si>
  <si>
    <t>Gangaw</t>
  </si>
  <si>
    <t>KGU</t>
  </si>
  <si>
    <t>Keningau Airport</t>
  </si>
  <si>
    <t>Keningau</t>
  </si>
  <si>
    <t>KGW</t>
  </si>
  <si>
    <t>Kagi Airport</t>
  </si>
  <si>
    <t>Kagi</t>
  </si>
  <si>
    <t>KHA</t>
  </si>
  <si>
    <t>Khaneh Airport</t>
  </si>
  <si>
    <t>Khaneh</t>
  </si>
  <si>
    <t>KHL</t>
  </si>
  <si>
    <t>Khulna Airport</t>
  </si>
  <si>
    <t>Khulna</t>
  </si>
  <si>
    <t>KHO</t>
  </si>
  <si>
    <t>Khoka Moya Airport</t>
  </si>
  <si>
    <t>Khoka Moya</t>
  </si>
  <si>
    <t>KJU</t>
  </si>
  <si>
    <t>Kamiraba Airport</t>
  </si>
  <si>
    <t>Kamiraba</t>
  </si>
  <si>
    <t>KKG</t>
  </si>
  <si>
    <t>Konawaruk Airport</t>
  </si>
  <si>
    <t>Konawaruk</t>
  </si>
  <si>
    <t>KLD</t>
  </si>
  <si>
    <t>Migalovo Airport</t>
  </si>
  <si>
    <t>Kalinin</t>
  </si>
  <si>
    <t>KLE</t>
  </si>
  <si>
    <t>Kaele Airport</t>
  </si>
  <si>
    <t>Kaele</t>
  </si>
  <si>
    <t>KLF</t>
  </si>
  <si>
    <t>Kaluga Airport</t>
  </si>
  <si>
    <t>Kaluga</t>
  </si>
  <si>
    <t>KLK</t>
  </si>
  <si>
    <t>Kalokol Airport</t>
  </si>
  <si>
    <t>Kalokol</t>
  </si>
  <si>
    <t>KLQ</t>
  </si>
  <si>
    <t>Keluang Airport</t>
  </si>
  <si>
    <t>Keluang</t>
  </si>
  <si>
    <t>KLT</t>
  </si>
  <si>
    <t>Kaiserslautern Airport</t>
  </si>
  <si>
    <t>Kaiserslautern</t>
  </si>
  <si>
    <t>Rheinland-Pfalz</t>
  </si>
  <si>
    <t>KMB</t>
  </si>
  <si>
    <t>Koinambe Airport</t>
  </si>
  <si>
    <t>Koinambe</t>
  </si>
  <si>
    <t>KMD</t>
  </si>
  <si>
    <t>Mandji Airport</t>
  </si>
  <si>
    <t>Mandji</t>
  </si>
  <si>
    <t>KLJ</t>
  </si>
  <si>
    <t>Klaipeda Airport</t>
  </si>
  <si>
    <t>KNE</t>
  </si>
  <si>
    <t>Kanainj Airport</t>
  </si>
  <si>
    <t>Kanainj</t>
  </si>
  <si>
    <t>KNI</t>
  </si>
  <si>
    <t>Katanning Airport</t>
  </si>
  <si>
    <t>Katanning</t>
  </si>
  <si>
    <t>KNL</t>
  </si>
  <si>
    <t>Kelanoa Airport</t>
  </si>
  <si>
    <t>Kelanoa</t>
  </si>
  <si>
    <t>KNO</t>
  </si>
  <si>
    <t>Knokke/Het Zoute Airport</t>
  </si>
  <si>
    <t>Knokke/Het Zoute</t>
  </si>
  <si>
    <t>KNP</t>
  </si>
  <si>
    <t>Capanda Airport</t>
  </si>
  <si>
    <t>Capanda</t>
  </si>
  <si>
    <t>KNR</t>
  </si>
  <si>
    <t>Jam Airport</t>
  </si>
  <si>
    <t>Kangan</t>
  </si>
  <si>
    <t>KNV</t>
  </si>
  <si>
    <t>Knights Inlet Airport</t>
  </si>
  <si>
    <t>Knights Inlet</t>
  </si>
  <si>
    <t>KNY</t>
  </si>
  <si>
    <t>Kinoosao Airport</t>
  </si>
  <si>
    <t>Kinoosao</t>
  </si>
  <si>
    <t>KQB</t>
  </si>
  <si>
    <t>Koonibba Airport</t>
  </si>
  <si>
    <t>Koonibba</t>
  </si>
  <si>
    <t>KRC</t>
  </si>
  <si>
    <t>Kerinci Airport</t>
  </si>
  <si>
    <t>Kerinci</t>
  </si>
  <si>
    <t>KRD</t>
  </si>
  <si>
    <t>Kurundi Airport</t>
  </si>
  <si>
    <t>Kurundi</t>
  </si>
  <si>
    <t>KRJ</t>
  </si>
  <si>
    <t>Karawari Airport</t>
  </si>
  <si>
    <t>Karawari</t>
  </si>
  <si>
    <t>KRQ</t>
  </si>
  <si>
    <t>Kramatorsk Airport</t>
  </si>
  <si>
    <t>Kramatorsk</t>
  </si>
  <si>
    <t>KRU</t>
  </si>
  <si>
    <t>Kerau Airport</t>
  </si>
  <si>
    <t>Kerau</t>
  </si>
  <si>
    <t>KRX</t>
  </si>
  <si>
    <t>Kar Kar Airport</t>
  </si>
  <si>
    <t>Kar Kar</t>
  </si>
  <si>
    <t>KRZ</t>
  </si>
  <si>
    <t>Kiri Airport</t>
  </si>
  <si>
    <t>Kiri</t>
  </si>
  <si>
    <t>KSB</t>
  </si>
  <si>
    <t>Kasanombe Airport</t>
  </si>
  <si>
    <t>Kasanombe</t>
  </si>
  <si>
    <t>KSG</t>
  </si>
  <si>
    <t>Kisengan Airport</t>
  </si>
  <si>
    <t>Kisengan</t>
  </si>
  <si>
    <t>KUX</t>
  </si>
  <si>
    <t>Kuyol Airport</t>
  </si>
  <si>
    <t>Kuyol</t>
  </si>
  <si>
    <t>GAZ</t>
  </si>
  <si>
    <t>Guasopa Airport</t>
  </si>
  <si>
    <t>Guasopa</t>
  </si>
  <si>
    <t>KUZ</t>
  </si>
  <si>
    <t>Gunsan Air Base</t>
  </si>
  <si>
    <t>KVE</t>
  </si>
  <si>
    <t>Kitava Airport</t>
  </si>
  <si>
    <t>Kitava</t>
  </si>
  <si>
    <t>KVU</t>
  </si>
  <si>
    <t>Korolevu Airport</t>
  </si>
  <si>
    <t>Korolevu</t>
  </si>
  <si>
    <t>KWB</t>
  </si>
  <si>
    <t>Karimunjawa Airport</t>
  </si>
  <si>
    <t>Karimunjawa</t>
  </si>
  <si>
    <t>KWR</t>
  </si>
  <si>
    <t>Kwai Harbour Airport</t>
  </si>
  <si>
    <t>Kwai Harbour</t>
  </si>
  <si>
    <t>KWV</t>
  </si>
  <si>
    <t>Kurwina Airport</t>
  </si>
  <si>
    <t>Kurwina</t>
  </si>
  <si>
    <t>KWX</t>
  </si>
  <si>
    <t>Kiwai Island Airport</t>
  </si>
  <si>
    <t>Kiwai Island</t>
  </si>
  <si>
    <t>KXR</t>
  </si>
  <si>
    <t>Karoola Airport</t>
  </si>
  <si>
    <t>Karoola</t>
  </si>
  <si>
    <t>KYF</t>
  </si>
  <si>
    <t>Yeelirrie Airport</t>
  </si>
  <si>
    <t>Yeelirrie</t>
  </si>
  <si>
    <t>LBK</t>
  </si>
  <si>
    <t>Liboi Airport</t>
  </si>
  <si>
    <t>Liboi</t>
  </si>
  <si>
    <t>LBM</t>
  </si>
  <si>
    <t>Luabo Airport</t>
  </si>
  <si>
    <t>Luabo</t>
  </si>
  <si>
    <t>LBN</t>
  </si>
  <si>
    <t>Lake Baringo Airport</t>
  </si>
  <si>
    <t>Lake Baringo</t>
  </si>
  <si>
    <t>LBZ</t>
  </si>
  <si>
    <t>Lukapa Airport</t>
  </si>
  <si>
    <t>Lukapa</t>
  </si>
  <si>
    <t>LCB</t>
  </si>
  <si>
    <t>Pontes-e-Lacerda Airport</t>
  </si>
  <si>
    <t>Pontes-e-Lacerda</t>
  </si>
  <si>
    <t>LCF</t>
  </si>
  <si>
    <t>Las Vegas Airport</t>
  </si>
  <si>
    <t>Rio Dulce</t>
  </si>
  <si>
    <t>LCN</t>
  </si>
  <si>
    <t>Balcanoona Airport</t>
  </si>
  <si>
    <t>Balcanoona</t>
  </si>
  <si>
    <t>LCS</t>
  </si>
  <si>
    <t>Las Canas Airport</t>
  </si>
  <si>
    <t>Las Canas</t>
  </si>
  <si>
    <t>LDO</t>
  </si>
  <si>
    <t>Ladouanie Airport</t>
  </si>
  <si>
    <t>Ladouanie</t>
  </si>
  <si>
    <t>LDW</t>
  </si>
  <si>
    <t>Lansdowne Airport</t>
  </si>
  <si>
    <t>Lansdowne</t>
  </si>
  <si>
    <t>LDZ</t>
  </si>
  <si>
    <t>Londolozi Airport</t>
  </si>
  <si>
    <t>Londolozi</t>
  </si>
  <si>
    <t>LEF</t>
  </si>
  <si>
    <t>Lebakeng Airport</t>
  </si>
  <si>
    <t>Lebakeng</t>
  </si>
  <si>
    <t>Lesotho</t>
  </si>
  <si>
    <t>LEO</t>
  </si>
  <si>
    <t>Leconi Airport</t>
  </si>
  <si>
    <t>Leconi</t>
  </si>
  <si>
    <t>LES</t>
  </si>
  <si>
    <t>Lesobeng Airport</t>
  </si>
  <si>
    <t>Lesobeng</t>
  </si>
  <si>
    <t>LEU</t>
  </si>
  <si>
    <t>Aeroport De La Seu</t>
  </si>
  <si>
    <t>Seo De Urgel</t>
  </si>
  <si>
    <t>LFO</t>
  </si>
  <si>
    <t>Kelafo Airport</t>
  </si>
  <si>
    <t>Kelafo/Callaf</t>
  </si>
  <si>
    <t>LGE</t>
  </si>
  <si>
    <t>Lake Gregory Airport</t>
  </si>
  <si>
    <t>Lake Gregory</t>
  </si>
  <si>
    <t>LGM</t>
  </si>
  <si>
    <t>Laiagam Airport</t>
  </si>
  <si>
    <t>Laiagam</t>
  </si>
  <si>
    <t>LGN</t>
  </si>
  <si>
    <t>Linga Linga Airport</t>
  </si>
  <si>
    <t>Linga Linga</t>
  </si>
  <si>
    <t>LGT</t>
  </si>
  <si>
    <t>Las Gaviotas Airport</t>
  </si>
  <si>
    <t>Las Gaviotas</t>
  </si>
  <si>
    <t>LGX</t>
  </si>
  <si>
    <t>Lugh Ganane Airport</t>
  </si>
  <si>
    <t>Lugh Ganane</t>
  </si>
  <si>
    <t>LGY</t>
  </si>
  <si>
    <t>Lagunillas Airport</t>
  </si>
  <si>
    <t>Lagunillas</t>
  </si>
  <si>
    <t>LHI</t>
  </si>
  <si>
    <t>Lereh Airport</t>
  </si>
  <si>
    <t>Lereh</t>
  </si>
  <si>
    <t>KHU</t>
  </si>
  <si>
    <t>Kremenchug Airport</t>
  </si>
  <si>
    <t>Kremenchug</t>
  </si>
  <si>
    <t>Poltavs'ka Oblast'</t>
  </si>
  <si>
    <t>LHN</t>
  </si>
  <si>
    <t>Lishan Airport</t>
  </si>
  <si>
    <t>Lishan</t>
  </si>
  <si>
    <t>LIB</t>
  </si>
  <si>
    <t>Limbunya Airport</t>
  </si>
  <si>
    <t>Limbunya</t>
  </si>
  <si>
    <t>LII</t>
  </si>
  <si>
    <t>Mulia Airport</t>
  </si>
  <si>
    <t>Mulia</t>
  </si>
  <si>
    <t>LLH</t>
  </si>
  <si>
    <t>Las Limas Airport</t>
  </si>
  <si>
    <t>Las Limas</t>
  </si>
  <si>
    <t>LLL</t>
  </si>
  <si>
    <t>Lissadell Airport</t>
  </si>
  <si>
    <t>Lissadell</t>
  </si>
  <si>
    <t>LLM</t>
  </si>
  <si>
    <t>Long Lama Airport</t>
  </si>
  <si>
    <t>Long Lama</t>
  </si>
  <si>
    <t>LLN</t>
  </si>
  <si>
    <t>Kelila Airport</t>
  </si>
  <si>
    <t>Kelila</t>
  </si>
  <si>
    <t>LMG</t>
  </si>
  <si>
    <t>Lamassa Airport</t>
  </si>
  <si>
    <t>Lamassa</t>
  </si>
  <si>
    <t>LMH</t>
  </si>
  <si>
    <t>Limon Airport</t>
  </si>
  <si>
    <t>Limon</t>
  </si>
  <si>
    <t>LMX</t>
  </si>
  <si>
    <t>Lopez De Micay Airport</t>
  </si>
  <si>
    <t>Lopez De Micay</t>
  </si>
  <si>
    <t>LMZ</t>
  </si>
  <si>
    <t>Palma Airport</t>
  </si>
  <si>
    <t>Palma</t>
  </si>
  <si>
    <t>LNC</t>
  </si>
  <si>
    <t>Lengbati Airport</t>
  </si>
  <si>
    <t>Lengbati</t>
  </si>
  <si>
    <t>LNF</t>
  </si>
  <si>
    <t>Munbil Airport</t>
  </si>
  <si>
    <t>Munbil</t>
  </si>
  <si>
    <t>LNG</t>
  </si>
  <si>
    <t>Lese Airport</t>
  </si>
  <si>
    <t>Lese</t>
  </si>
  <si>
    <t>LNH</t>
  </si>
  <si>
    <t>Lake Nash Airport</t>
  </si>
  <si>
    <t>Lake Nash</t>
  </si>
  <si>
    <t>LNM</t>
  </si>
  <si>
    <t>Langimar Airport</t>
  </si>
  <si>
    <t>Langimar</t>
  </si>
  <si>
    <t>LNQ</t>
  </si>
  <si>
    <t>Loani Airport</t>
  </si>
  <si>
    <t>Loani</t>
  </si>
  <si>
    <t>LNX</t>
  </si>
  <si>
    <t>Smolensk Airport</t>
  </si>
  <si>
    <t>Smolensk</t>
  </si>
  <si>
    <t>Smolenskaya Oblast'</t>
  </si>
  <si>
    <t>Lock Airport</t>
  </si>
  <si>
    <t>Lock</t>
  </si>
  <si>
    <t>LOI</t>
  </si>
  <si>
    <t>Helmuth Baungartem Airport</t>
  </si>
  <si>
    <t>Lontras</t>
  </si>
  <si>
    <t>LPE</t>
  </si>
  <si>
    <t>La Primavera Airport</t>
  </si>
  <si>
    <t>La Primavera</t>
  </si>
  <si>
    <t>LPJ</t>
  </si>
  <si>
    <t>Pijiguaos Airport</t>
  </si>
  <si>
    <t>Pijiguaos</t>
  </si>
  <si>
    <t>LRC</t>
  </si>
  <si>
    <t>Laarbruch R.A.F. Airport</t>
  </si>
  <si>
    <t>Laarbruch</t>
  </si>
  <si>
    <t>LRG</t>
  </si>
  <si>
    <t>Lora Lai Airport</t>
  </si>
  <si>
    <t>Lora Lai</t>
  </si>
  <si>
    <t>IGL</t>
  </si>
  <si>
    <t>Cigli Military Airport</t>
  </si>
  <si>
    <t>LRI</t>
  </si>
  <si>
    <t>Lorica Airport</t>
  </si>
  <si>
    <t>Lorica</t>
  </si>
  <si>
    <t>LRQ</t>
  </si>
  <si>
    <t>Laurie River Airport</t>
  </si>
  <si>
    <t>Laurie River</t>
  </si>
  <si>
    <t>LSJ</t>
  </si>
  <si>
    <t>Long Island Airport</t>
  </si>
  <si>
    <t>Long Island</t>
  </si>
  <si>
    <t>LSO</t>
  </si>
  <si>
    <t>Talmont Airport</t>
  </si>
  <si>
    <t>Les Sables</t>
  </si>
  <si>
    <t>LSX</t>
  </si>
  <si>
    <t>Lhok Sukon Airport</t>
  </si>
  <si>
    <t>Lhok Sukon</t>
  </si>
  <si>
    <t>LTF</t>
  </si>
  <si>
    <t>Leitre Airport</t>
  </si>
  <si>
    <t>Leitre</t>
  </si>
  <si>
    <t>LTR</t>
  </si>
  <si>
    <t>Letterkenny Airport</t>
  </si>
  <si>
    <t>Letterkenny</t>
  </si>
  <si>
    <t>Donegal</t>
  </si>
  <si>
    <t>SGE</t>
  </si>
  <si>
    <t>Siegerland Airport</t>
  </si>
  <si>
    <t>Siegen</t>
  </si>
  <si>
    <t>GBK</t>
  </si>
  <si>
    <t>Gbangbatok Airport</t>
  </si>
  <si>
    <t>Gbangbatok</t>
  </si>
  <si>
    <t>Sierra Leone</t>
  </si>
  <si>
    <t>GBV</t>
  </si>
  <si>
    <t>Gibb River Airport</t>
  </si>
  <si>
    <t>Gibb River</t>
  </si>
  <si>
    <t>GBZ</t>
  </si>
  <si>
    <t>Great Barrier Island Airport</t>
  </si>
  <si>
    <t>Great Barrier Island</t>
  </si>
  <si>
    <t>LUY</t>
  </si>
  <si>
    <t>Lushoto Airport</t>
  </si>
  <si>
    <t>Lushoto</t>
  </si>
  <si>
    <t>LWA</t>
  </si>
  <si>
    <t>Lwbak Airport</t>
  </si>
  <si>
    <t>Lwbak</t>
  </si>
  <si>
    <t>LWI</t>
  </si>
  <si>
    <t>Lowai Airport</t>
  </si>
  <si>
    <t>Lowai</t>
  </si>
  <si>
    <t>LYK</t>
  </si>
  <si>
    <t>Lunyuk Airport</t>
  </si>
  <si>
    <t>Lunyuk</t>
  </si>
  <si>
    <t>LZM</t>
  </si>
  <si>
    <t>Luzamba Airport</t>
  </si>
  <si>
    <t>Luzamba</t>
  </si>
  <si>
    <t>MAL</t>
  </si>
  <si>
    <t>Mangole Airport</t>
  </si>
  <si>
    <t>Mangole</t>
  </si>
  <si>
    <t>MBK</t>
  </si>
  <si>
    <t>Matupa Airport</t>
  </si>
  <si>
    <t>Matupa</t>
  </si>
  <si>
    <t>MBM</t>
  </si>
  <si>
    <t>Mkambati Airport</t>
  </si>
  <si>
    <t>Mkambati</t>
  </si>
  <si>
    <t>MBN</t>
  </si>
  <si>
    <t>Mt. Barnett Airport</t>
  </si>
  <si>
    <t>Mount Barnett</t>
  </si>
  <si>
    <t>MBR</t>
  </si>
  <si>
    <t>Mbout Airport</t>
  </si>
  <si>
    <t>Mbout</t>
  </si>
  <si>
    <t>MBV</t>
  </si>
  <si>
    <t>Masa Airport</t>
  </si>
  <si>
    <t>Masa</t>
  </si>
  <si>
    <t>MCR</t>
  </si>
  <si>
    <t>Melchor De Menco Airport</t>
  </si>
  <si>
    <t>Melchor De Menco</t>
  </si>
  <si>
    <t>MDB</t>
  </si>
  <si>
    <t>Melinda Airport</t>
  </si>
  <si>
    <t>Melinda</t>
  </si>
  <si>
    <t>MDI</t>
  </si>
  <si>
    <t>Makurdi Airport</t>
  </si>
  <si>
    <t>Makurdi</t>
  </si>
  <si>
    <t>MDM</t>
  </si>
  <si>
    <t>Munduku Airport</t>
  </si>
  <si>
    <t>Munduku</t>
  </si>
  <si>
    <t>MDP</t>
  </si>
  <si>
    <t>Mindiptana Airport</t>
  </si>
  <si>
    <t>Mindiptana</t>
  </si>
  <si>
    <t>MEK</t>
  </si>
  <si>
    <t>Meknes Airport</t>
  </si>
  <si>
    <t>Meknes</t>
  </si>
  <si>
    <t>MFB</t>
  </si>
  <si>
    <t>Monfort Airport</t>
  </si>
  <si>
    <t>Monfort</t>
  </si>
  <si>
    <t>MFP</t>
  </si>
  <si>
    <t>Manners Creek Airport</t>
  </si>
  <si>
    <t>Manners Creek</t>
  </si>
  <si>
    <t>MFT</t>
  </si>
  <si>
    <t>Machu Picchu Airport</t>
  </si>
  <si>
    <t>Machu Picchu</t>
  </si>
  <si>
    <t>MFW</t>
  </si>
  <si>
    <t>Magaruque Airport</t>
  </si>
  <si>
    <t>Magaruque</t>
  </si>
  <si>
    <t>MFY</t>
  </si>
  <si>
    <t>Mayfa'ah Airport</t>
  </si>
  <si>
    <t>Mayfa'ah</t>
  </si>
  <si>
    <t>IGN</t>
  </si>
  <si>
    <t>Maria Cristina Airport</t>
  </si>
  <si>
    <t>Iligan</t>
  </si>
  <si>
    <t>CPF</t>
  </si>
  <si>
    <t>Cepu Airport</t>
  </si>
  <si>
    <t>Cepu</t>
  </si>
  <si>
    <t>MGG</t>
  </si>
  <si>
    <t>Margarima Airport</t>
  </si>
  <si>
    <t>Margarima</t>
  </si>
  <si>
    <t>MGO</t>
  </si>
  <si>
    <t>Manega Airport</t>
  </si>
  <si>
    <t>Manega</t>
  </si>
  <si>
    <t>MGP</t>
  </si>
  <si>
    <t>Manga Airport</t>
  </si>
  <si>
    <t>Manga</t>
  </si>
  <si>
    <t>MHB</t>
  </si>
  <si>
    <t>Mechanics Bay Airport</t>
  </si>
  <si>
    <t>MHF</t>
  </si>
  <si>
    <t>Morichal Airport</t>
  </si>
  <si>
    <t>Morichal</t>
  </si>
  <si>
    <t>MHI</t>
  </si>
  <si>
    <t>Musha Airport</t>
  </si>
  <si>
    <t>Musha</t>
  </si>
  <si>
    <t>MHJ</t>
  </si>
  <si>
    <t>Misrak Gashamo Airport</t>
  </si>
  <si>
    <t>Misrak Gashamo</t>
  </si>
  <si>
    <t>MIH</t>
  </si>
  <si>
    <t>Mitchell Plateau Airport</t>
  </si>
  <si>
    <t>Mitchell Plateau</t>
  </si>
  <si>
    <t>MIX</t>
  </si>
  <si>
    <t>Miriti Airport</t>
  </si>
  <si>
    <t>Miriti</t>
  </si>
  <si>
    <t>MIZ</t>
  </si>
  <si>
    <t>Mainoru Airport</t>
  </si>
  <si>
    <t>Mainoru</t>
  </si>
  <si>
    <t>MJG</t>
  </si>
  <si>
    <t>Mayajigua Airport</t>
  </si>
  <si>
    <t>Mayajigua</t>
  </si>
  <si>
    <t>MJJ</t>
  </si>
  <si>
    <t>Moki Airport</t>
  </si>
  <si>
    <t>Moki</t>
  </si>
  <si>
    <t>MJO</t>
  </si>
  <si>
    <t>Mount Etjo Lodge Airport</t>
  </si>
  <si>
    <t>Mount Etjo Lodge</t>
  </si>
  <si>
    <t>MKV</t>
  </si>
  <si>
    <t>Mt. Cavenagh Airport</t>
  </si>
  <si>
    <t>Mount Cavenagh</t>
  </si>
  <si>
    <t>MMQ</t>
  </si>
  <si>
    <t>Mbala Airport</t>
  </si>
  <si>
    <t>Mbala</t>
  </si>
  <si>
    <t>Zambia</t>
  </si>
  <si>
    <t>ZM</t>
  </si>
  <si>
    <t>MND</t>
  </si>
  <si>
    <t>Medina Airport</t>
  </si>
  <si>
    <t>Medina</t>
  </si>
  <si>
    <t>MNE</t>
  </si>
  <si>
    <t>Mungerannie Airport</t>
  </si>
  <si>
    <t>Mungerannie</t>
  </si>
  <si>
    <t>MNK</t>
  </si>
  <si>
    <t>Maiana Airport</t>
  </si>
  <si>
    <t>Maiana</t>
  </si>
  <si>
    <t>MNV</t>
  </si>
  <si>
    <t>Mountain Valley Airport</t>
  </si>
  <si>
    <t>Mountain Valley</t>
  </si>
  <si>
    <t>MNW</t>
  </si>
  <si>
    <t>Macdonald Downs Airport</t>
  </si>
  <si>
    <t>Macdonald Downs</t>
  </si>
  <si>
    <t>MOH</t>
  </si>
  <si>
    <t>Mohanbari Airport</t>
  </si>
  <si>
    <t>Mohanbari</t>
  </si>
  <si>
    <t>MOJ</t>
  </si>
  <si>
    <t>Moengo Airport</t>
  </si>
  <si>
    <t>Moengo</t>
  </si>
  <si>
    <t>MOK</t>
  </si>
  <si>
    <t>Mankono Airport</t>
  </si>
  <si>
    <t>Mankono</t>
  </si>
  <si>
    <t>MOY</t>
  </si>
  <si>
    <t>Monterrey Airport</t>
  </si>
  <si>
    <t>MPC</t>
  </si>
  <si>
    <t>Muko-Muko Airport</t>
  </si>
  <si>
    <t>Muko-Muko</t>
  </si>
  <si>
    <t>MPD</t>
  </si>
  <si>
    <t>Mirpur Khas Airport</t>
  </si>
  <si>
    <t>Mirpur Khas</t>
  </si>
  <si>
    <t>MPF</t>
  </si>
  <si>
    <t>Mapoda Airport</t>
  </si>
  <si>
    <t>Mapoda</t>
  </si>
  <si>
    <t>MPG</t>
  </si>
  <si>
    <t>Makini Airport</t>
  </si>
  <si>
    <t>Makini</t>
  </si>
  <si>
    <t>MPQ</t>
  </si>
  <si>
    <t>Maan Airport</t>
  </si>
  <si>
    <t>Maan</t>
  </si>
  <si>
    <t>Jordan</t>
  </si>
  <si>
    <t>MPT</t>
  </si>
  <si>
    <t>Maliana Airport</t>
  </si>
  <si>
    <t>Maliana</t>
  </si>
  <si>
    <t>MPU</t>
  </si>
  <si>
    <t>Mapua Airport</t>
  </si>
  <si>
    <t>Mapua</t>
  </si>
  <si>
    <t>MPY</t>
  </si>
  <si>
    <t>Maripasoula Airport</t>
  </si>
  <si>
    <t>Maripasoula</t>
  </si>
  <si>
    <t>French Guiana</t>
  </si>
  <si>
    <t>MQA</t>
  </si>
  <si>
    <t>Mandora Airport</t>
  </si>
  <si>
    <t>Mandora</t>
  </si>
  <si>
    <t>GCH</t>
  </si>
  <si>
    <t>Gachsaran Airport</t>
  </si>
  <si>
    <t>Gachsaran</t>
  </si>
  <si>
    <t>GCJ</t>
  </si>
  <si>
    <t>Johannesburg-Grand Central Airport</t>
  </si>
  <si>
    <t>Johannesburg</t>
  </si>
  <si>
    <t>MQE</t>
  </si>
  <si>
    <t>Marqua Airport</t>
  </si>
  <si>
    <t>Marqua</t>
  </si>
  <si>
    <t>MQG</t>
  </si>
  <si>
    <t>Midgard Airport</t>
  </si>
  <si>
    <t>Midgard</t>
  </si>
  <si>
    <t>MRH</t>
  </si>
  <si>
    <t>May River Airport</t>
  </si>
  <si>
    <t>May River</t>
  </si>
  <si>
    <t>MRJ</t>
  </si>
  <si>
    <t>Marcala Airport</t>
  </si>
  <si>
    <t>Marcala</t>
  </si>
  <si>
    <t>MRT</t>
  </si>
  <si>
    <t>Moroak Airport</t>
  </si>
  <si>
    <t>Moroak</t>
  </si>
  <si>
    <t>MSF</t>
  </si>
  <si>
    <t>Mount Swan Airport</t>
  </si>
  <si>
    <t>Mount Swan</t>
  </si>
  <si>
    <t>MSG</t>
  </si>
  <si>
    <t>Matsaile Airport</t>
  </si>
  <si>
    <t>Matsaile</t>
  </si>
  <si>
    <t>MSH</t>
  </si>
  <si>
    <t>Masirah Airport</t>
  </si>
  <si>
    <t>Masirah</t>
  </si>
  <si>
    <t>Oman</t>
  </si>
  <si>
    <t>MSI</t>
  </si>
  <si>
    <t>Masalembo Airport</t>
  </si>
  <si>
    <t>Masalembo</t>
  </si>
  <si>
    <t>MSK</t>
  </si>
  <si>
    <t>Mastic Point Airport</t>
  </si>
  <si>
    <t>Mastic Point</t>
  </si>
  <si>
    <t>MTD</t>
  </si>
  <si>
    <t>Mount Sanford Airport</t>
  </si>
  <si>
    <t>Mount Sanford</t>
  </si>
  <si>
    <t>MTG</t>
  </si>
  <si>
    <t>Mato Grosso Airport</t>
  </si>
  <si>
    <t>Mato Grosso</t>
  </si>
  <si>
    <t>MTI</t>
  </si>
  <si>
    <t>Mosteiros Airport</t>
  </si>
  <si>
    <t>Mosteiros</t>
  </si>
  <si>
    <t>MTK</t>
  </si>
  <si>
    <t>Makin Island Airport</t>
  </si>
  <si>
    <t>Makin Island</t>
  </si>
  <si>
    <t>MTU</t>
  </si>
  <si>
    <t>Montepuez Airport</t>
  </si>
  <si>
    <t>Montepuez</t>
  </si>
  <si>
    <t>MTZ</t>
  </si>
  <si>
    <t>Masada Airport</t>
  </si>
  <si>
    <t>Masada</t>
  </si>
  <si>
    <t>MUW</t>
  </si>
  <si>
    <t>Mascara Airport</t>
  </si>
  <si>
    <t>Mascara</t>
  </si>
  <si>
    <t>MVA</t>
  </si>
  <si>
    <t>Reykiahlid Airport</t>
  </si>
  <si>
    <t>Myvatn</t>
  </si>
  <si>
    <t>MVG</t>
  </si>
  <si>
    <t>Mevang Airport</t>
  </si>
  <si>
    <t>Mevang</t>
  </si>
  <si>
    <t>MVI</t>
  </si>
  <si>
    <t>Manetai Airport</t>
  </si>
  <si>
    <t>Manetai</t>
  </si>
  <si>
    <t>MVJ</t>
  </si>
  <si>
    <t>Marlboro Airport</t>
  </si>
  <si>
    <t>Mandeville</t>
  </si>
  <si>
    <t>Manchester</t>
  </si>
  <si>
    <t>MVK</t>
  </si>
  <si>
    <t>Mulka Airport</t>
  </si>
  <si>
    <t>Mulka</t>
  </si>
  <si>
    <t>MVQ</t>
  </si>
  <si>
    <t>Mogilev Airport</t>
  </si>
  <si>
    <t>Mogilev</t>
  </si>
  <si>
    <t>MWD</t>
  </si>
  <si>
    <t>Mianwali Airport</t>
  </si>
  <si>
    <t>Mianwali</t>
  </si>
  <si>
    <t>MWG</t>
  </si>
  <si>
    <t>Marawaka Airport</t>
  </si>
  <si>
    <t>Marawaka</t>
  </si>
  <si>
    <t>MWJ</t>
  </si>
  <si>
    <t>Matthews Ridge Airport</t>
  </si>
  <si>
    <t>Matthews Ridge</t>
  </si>
  <si>
    <t>MWK</t>
  </si>
  <si>
    <t>Matak Airport</t>
  </si>
  <si>
    <t>Matak</t>
  </si>
  <si>
    <t>MWT</t>
  </si>
  <si>
    <t>Moolawatana Airport</t>
  </si>
  <si>
    <t>Moolawatana</t>
  </si>
  <si>
    <t>MWU</t>
  </si>
  <si>
    <t>Mussau Airport</t>
  </si>
  <si>
    <t>Mussau</t>
  </si>
  <si>
    <t>MWV</t>
  </si>
  <si>
    <t>Mundulkiri Airport</t>
  </si>
  <si>
    <t>Mundulkiri</t>
  </si>
  <si>
    <t>MWW</t>
  </si>
  <si>
    <t>Mouscron Airport</t>
  </si>
  <si>
    <t>Mouscron</t>
  </si>
  <si>
    <t>MXK</t>
  </si>
  <si>
    <t>Mindik Airport</t>
  </si>
  <si>
    <t>Mindik</t>
  </si>
  <si>
    <t>MXR</t>
  </si>
  <si>
    <t>Mirgorod Airport</t>
  </si>
  <si>
    <t>Mirgorod</t>
  </si>
  <si>
    <t>MYM</t>
  </si>
  <si>
    <t>Monkey Mountain Airport</t>
  </si>
  <si>
    <t>Monkey Mountain</t>
  </si>
  <si>
    <t>GDI</t>
  </si>
  <si>
    <t>Gordil Airport</t>
  </si>
  <si>
    <t>Gordil</t>
  </si>
  <si>
    <t>GDJ</t>
  </si>
  <si>
    <t>Gandajika Airport</t>
  </si>
  <si>
    <t>Gandajika</t>
  </si>
  <si>
    <t>GDP</t>
  </si>
  <si>
    <t>Guadalupe Airport</t>
  </si>
  <si>
    <t>Guadalupe</t>
  </si>
  <si>
    <t>MYO</t>
  </si>
  <si>
    <t>Myroodah Airport</t>
  </si>
  <si>
    <t>Myroodah</t>
  </si>
  <si>
    <t>MYP</t>
  </si>
  <si>
    <t>Mary Airport</t>
  </si>
  <si>
    <t>Mary</t>
  </si>
  <si>
    <t>Turkmenistan</t>
  </si>
  <si>
    <t>MYS</t>
  </si>
  <si>
    <t>Moyale Airport</t>
  </si>
  <si>
    <t>Moyale</t>
  </si>
  <si>
    <t>MZD</t>
  </si>
  <si>
    <t>Mendez Airport</t>
  </si>
  <si>
    <t>Mendez</t>
  </si>
  <si>
    <t>MZE</t>
  </si>
  <si>
    <t>Manatee Airport</t>
  </si>
  <si>
    <t>Manatee</t>
  </si>
  <si>
    <t>MZF</t>
  </si>
  <si>
    <t>Wild Coast Sun Airport</t>
  </si>
  <si>
    <t>Mzamba</t>
  </si>
  <si>
    <t>MZK</t>
  </si>
  <si>
    <t>Marakei Airport</t>
  </si>
  <si>
    <t>Marakei</t>
  </si>
  <si>
    <t>MZN</t>
  </si>
  <si>
    <t>Minj Airport</t>
  </si>
  <si>
    <t>Minj</t>
  </si>
  <si>
    <t>MZS</t>
  </si>
  <si>
    <t>Mostyn Airport</t>
  </si>
  <si>
    <t>Mostyn</t>
  </si>
  <si>
    <t>MZY</t>
  </si>
  <si>
    <t>Mossel Bay Airport</t>
  </si>
  <si>
    <t>Mossel Bay</t>
  </si>
  <si>
    <t>NAD</t>
  </si>
  <si>
    <t>Macanal Airport</t>
  </si>
  <si>
    <t>Macanal</t>
  </si>
  <si>
    <t>NAF</t>
  </si>
  <si>
    <t>Banaina Airport</t>
  </si>
  <si>
    <t>Banaina</t>
  </si>
  <si>
    <t>NAM</t>
  </si>
  <si>
    <t>Namlea Airport</t>
  </si>
  <si>
    <t>Namlea</t>
  </si>
  <si>
    <t>NBA</t>
  </si>
  <si>
    <t>Nambaiyufa Airport</t>
  </si>
  <si>
    <t>Nambaiyufa</t>
  </si>
  <si>
    <t>NBB</t>
  </si>
  <si>
    <t>Barrancominas Airport</t>
  </si>
  <si>
    <t>Barrancominas</t>
  </si>
  <si>
    <t>NBL</t>
  </si>
  <si>
    <t>San Blas Airport</t>
  </si>
  <si>
    <t>San Blas</t>
  </si>
  <si>
    <t>NBV</t>
  </si>
  <si>
    <t>Cana Brava Airport</t>
  </si>
  <si>
    <t>Cana Brava</t>
  </si>
  <si>
    <t>NCR</t>
  </si>
  <si>
    <t>San Carlos Airport</t>
  </si>
  <si>
    <t>San Carlos</t>
  </si>
  <si>
    <t>NCT</t>
  </si>
  <si>
    <t>Guanacaste Airport</t>
  </si>
  <si>
    <t>Nicoya</t>
  </si>
  <si>
    <t>NDA</t>
  </si>
  <si>
    <t>Bandanaira Airport</t>
  </si>
  <si>
    <t>Bandanaira</t>
  </si>
  <si>
    <t>NDF</t>
  </si>
  <si>
    <t>Ndalatandos Airport</t>
  </si>
  <si>
    <t>Ndalatandos</t>
  </si>
  <si>
    <t>NDI</t>
  </si>
  <si>
    <t>Namudi Airport</t>
  </si>
  <si>
    <t>Namudi</t>
  </si>
  <si>
    <t>NDN</t>
  </si>
  <si>
    <t>Nadunumu Airport</t>
  </si>
  <si>
    <t>Nadunumu</t>
  </si>
  <si>
    <t>NDO</t>
  </si>
  <si>
    <t>La Palma Del Condado Airport</t>
  </si>
  <si>
    <t>La Palma Del Condado</t>
  </si>
  <si>
    <t>NGR</t>
  </si>
  <si>
    <t>Ningerum Airport</t>
  </si>
  <si>
    <t>Ningerum</t>
  </si>
  <si>
    <t>NHS</t>
  </si>
  <si>
    <t>Nushki Airport</t>
  </si>
  <si>
    <t>Nushki</t>
  </si>
  <si>
    <t>NIF</t>
  </si>
  <si>
    <t>Nifty Airport</t>
  </si>
  <si>
    <t>Nifty</t>
  </si>
  <si>
    <t>NIG</t>
  </si>
  <si>
    <t>Nikunau Airport</t>
  </si>
  <si>
    <t>Nikunau</t>
  </si>
  <si>
    <t>NIK</t>
  </si>
  <si>
    <t>Niokolo Koba Airport</t>
  </si>
  <si>
    <t>Niokolo Koba</t>
  </si>
  <si>
    <t>NIS</t>
  </si>
  <si>
    <t>Simberi Island Airport</t>
  </si>
  <si>
    <t>Simberi Island</t>
  </si>
  <si>
    <t>NKA</t>
  </si>
  <si>
    <t>Nkan Airport</t>
  </si>
  <si>
    <t>Nkan</t>
  </si>
  <si>
    <t>NKB</t>
  </si>
  <si>
    <t>Noonkanbah Airport</t>
  </si>
  <si>
    <t>Noonkanbah</t>
  </si>
  <si>
    <t>NKD</t>
  </si>
  <si>
    <t>Sinak  Irian Jaya Airport</t>
  </si>
  <si>
    <t>Sinak  Irian Jaya</t>
  </si>
  <si>
    <t>NKL</t>
  </si>
  <si>
    <t>Nkolo Airport</t>
  </si>
  <si>
    <t>Nkolo</t>
  </si>
  <si>
    <t>NOE</t>
  </si>
  <si>
    <t>Norddeich Airport</t>
  </si>
  <si>
    <t>Norddeich</t>
  </si>
  <si>
    <t>NOI</t>
  </si>
  <si>
    <t>Novorossijsk Airport</t>
  </si>
  <si>
    <t>Novorossijsk</t>
  </si>
  <si>
    <t>NON</t>
  </si>
  <si>
    <t>Nonouti Airport</t>
  </si>
  <si>
    <t>Nonouti</t>
  </si>
  <si>
    <t>NOO</t>
  </si>
  <si>
    <t>Naoro Airport</t>
  </si>
  <si>
    <t>Naoro</t>
  </si>
  <si>
    <t>NPG</t>
  </si>
  <si>
    <t>Nipa Airport</t>
  </si>
  <si>
    <t>Nipa</t>
  </si>
  <si>
    <t>NPO</t>
  </si>
  <si>
    <t>Nangapinoh Airport</t>
  </si>
  <si>
    <t>Nangapinoh</t>
  </si>
  <si>
    <t>NPP</t>
  </si>
  <si>
    <t>Napperby Airport</t>
  </si>
  <si>
    <t>Napperby</t>
  </si>
  <si>
    <t>NPU</t>
  </si>
  <si>
    <t>San Pedro Uraba Airport</t>
  </si>
  <si>
    <t>San Pedro Uraba</t>
  </si>
  <si>
    <t>NRE</t>
  </si>
  <si>
    <t>Namrole Airport</t>
  </si>
  <si>
    <t>Namrole</t>
  </si>
  <si>
    <t>NRG</t>
  </si>
  <si>
    <t>Narrogin Airport</t>
  </si>
  <si>
    <t>Narrogin</t>
  </si>
  <si>
    <t>NBR</t>
  </si>
  <si>
    <t>Nambour Airport</t>
  </si>
  <si>
    <t>Nambour</t>
  </si>
  <si>
    <t>IGO</t>
  </si>
  <si>
    <t>Chigorodo Airport</t>
  </si>
  <si>
    <t>Chigorodo</t>
  </si>
  <si>
    <t>IHC</t>
  </si>
  <si>
    <t>Inhaca Airport</t>
  </si>
  <si>
    <t>Inhaca</t>
  </si>
  <si>
    <t>IHN</t>
  </si>
  <si>
    <t>Qishn Airport</t>
  </si>
  <si>
    <t>Qishn</t>
  </si>
  <si>
    <t>IIA</t>
  </si>
  <si>
    <t>Inishmaan Airport</t>
  </si>
  <si>
    <t>Inishmaan</t>
  </si>
  <si>
    <t>KGN</t>
  </si>
  <si>
    <t>Kasongo Lunda Airport</t>
  </si>
  <si>
    <t>Kasongo Lunda</t>
  </si>
  <si>
    <t>NWT</t>
  </si>
  <si>
    <t>Nowata Airport</t>
  </si>
  <si>
    <t>Nowata</t>
  </si>
  <si>
    <t>NZA</t>
  </si>
  <si>
    <t>Nzagi Airport</t>
  </si>
  <si>
    <t>Nzagi</t>
  </si>
  <si>
    <t>NZO</t>
  </si>
  <si>
    <t>Nzoia Airport</t>
  </si>
  <si>
    <t>Nzoia</t>
  </si>
  <si>
    <t>OAN</t>
  </si>
  <si>
    <t>Olanchito Airport</t>
  </si>
  <si>
    <t>Olanchito</t>
  </si>
  <si>
    <t>OBD</t>
  </si>
  <si>
    <t>Obano Airport</t>
  </si>
  <si>
    <t>Obano</t>
  </si>
  <si>
    <t>OBM</t>
  </si>
  <si>
    <t>Morobe Airport</t>
  </si>
  <si>
    <t>Morobe</t>
  </si>
  <si>
    <t>OBY</t>
  </si>
  <si>
    <t>Ittoqqortoormiit Airport</t>
  </si>
  <si>
    <t>Ittoqqortoormiit</t>
  </si>
  <si>
    <t>ODL</t>
  </si>
  <si>
    <t>Cordillo Downs Airport</t>
  </si>
  <si>
    <t>Cordillo Downs</t>
  </si>
  <si>
    <t>ODR</t>
  </si>
  <si>
    <t>Ord River Airport</t>
  </si>
  <si>
    <t>Ord River</t>
  </si>
  <si>
    <t>OEC</t>
  </si>
  <si>
    <t>Ocussi Airport</t>
  </si>
  <si>
    <t>Ocussi</t>
  </si>
  <si>
    <t>OEL</t>
  </si>
  <si>
    <t>Orel Airport</t>
  </si>
  <si>
    <t>Orel</t>
  </si>
  <si>
    <t>OFJ</t>
  </si>
  <si>
    <t>Olafsfjordur Airport</t>
  </si>
  <si>
    <t>Olafsfjordur</t>
  </si>
  <si>
    <t>GBJ</t>
  </si>
  <si>
    <t>Les Bases Airport</t>
  </si>
  <si>
    <t>Marie Galante</t>
  </si>
  <si>
    <t>OGE</t>
  </si>
  <si>
    <t>Ogeranang Airport</t>
  </si>
  <si>
    <t>Ogeranang</t>
  </si>
  <si>
    <t>OGL</t>
  </si>
  <si>
    <t>Ogle Airport</t>
  </si>
  <si>
    <t>Ogle</t>
  </si>
  <si>
    <t>OHI</t>
  </si>
  <si>
    <t>Oshakati Airport</t>
  </si>
  <si>
    <t>Oshakati</t>
  </si>
  <si>
    <t>Oshana</t>
  </si>
  <si>
    <t>OHT</t>
  </si>
  <si>
    <t>Kohat Airport</t>
  </si>
  <si>
    <t>Kohat</t>
  </si>
  <si>
    <t>OKG</t>
  </si>
  <si>
    <t>Okoyo Airport</t>
  </si>
  <si>
    <t>Okoyo</t>
  </si>
  <si>
    <t>OKL</t>
  </si>
  <si>
    <t>Oksibil Gunung Bintang Airport</t>
  </si>
  <si>
    <t>Oksibil</t>
  </si>
  <si>
    <t>OKP</t>
  </si>
  <si>
    <t>Oksapmin Airport</t>
  </si>
  <si>
    <t>Oksapmin</t>
  </si>
  <si>
    <t>OKQ</t>
  </si>
  <si>
    <t>Okaba Airport</t>
  </si>
  <si>
    <t>Okaba</t>
  </si>
  <si>
    <t>OKV</t>
  </si>
  <si>
    <t>Okao Airport</t>
  </si>
  <si>
    <t>Okao</t>
  </si>
  <si>
    <t>OLI</t>
  </si>
  <si>
    <t>Rif Airport</t>
  </si>
  <si>
    <t>Olafsvik</t>
  </si>
  <si>
    <t>OLO</t>
  </si>
  <si>
    <t>Olomouc Airport</t>
  </si>
  <si>
    <t>Olomouc</t>
  </si>
  <si>
    <t>Olomoucky Kraj</t>
  </si>
  <si>
    <t>IIS</t>
  </si>
  <si>
    <t>Nissan Island Airport</t>
  </si>
  <si>
    <t>Nissan Island</t>
  </si>
  <si>
    <t>IJU</t>
  </si>
  <si>
    <t>J. Batista Bos Filho Airport</t>
  </si>
  <si>
    <t>Ijui</t>
  </si>
  <si>
    <t>IKL</t>
  </si>
  <si>
    <t>Ikela Airport</t>
  </si>
  <si>
    <t>Ikela</t>
  </si>
  <si>
    <t>OMF</t>
  </si>
  <si>
    <t>King Hussein Airport</t>
  </si>
  <si>
    <t>Mafraq</t>
  </si>
  <si>
    <t>OMG</t>
  </si>
  <si>
    <t>Omega Airport</t>
  </si>
  <si>
    <t>Omega</t>
  </si>
  <si>
    <t>OMI</t>
  </si>
  <si>
    <t>Omidieh Airport</t>
  </si>
  <si>
    <t>Omidieh</t>
  </si>
  <si>
    <t>OMJ</t>
  </si>
  <si>
    <t>Omura Airport</t>
  </si>
  <si>
    <t>Omura</t>
  </si>
  <si>
    <t>OML</t>
  </si>
  <si>
    <t>Omkalai Airport</t>
  </si>
  <si>
    <t>Omkalai</t>
  </si>
  <si>
    <t>OMN</t>
  </si>
  <si>
    <t>Osmanabad Airport</t>
  </si>
  <si>
    <t>Osmanabad</t>
  </si>
  <si>
    <t>OMY</t>
  </si>
  <si>
    <t>Oddor Meanche Airport</t>
  </si>
  <si>
    <t>Oddor Meanche</t>
  </si>
  <si>
    <t>ONE</t>
  </si>
  <si>
    <t>Onepusu Airport</t>
  </si>
  <si>
    <t>Onepusu</t>
  </si>
  <si>
    <t>ONI</t>
  </si>
  <si>
    <t>Moanamani Airport</t>
  </si>
  <si>
    <t>Moanamani</t>
  </si>
  <si>
    <t>ONU</t>
  </si>
  <si>
    <t>Ono I Lau Airport</t>
  </si>
  <si>
    <t>Ono I Lau</t>
  </si>
  <si>
    <t>OOT</t>
  </si>
  <si>
    <t>Onotoa Airport</t>
  </si>
  <si>
    <t>Onotoa</t>
  </si>
  <si>
    <t>OPA</t>
  </si>
  <si>
    <t>Kopasker Airport</t>
  </si>
  <si>
    <t>Kopasker</t>
  </si>
  <si>
    <t>OPW</t>
  </si>
  <si>
    <t>Opuwa Airport</t>
  </si>
  <si>
    <t>Opuwa</t>
  </si>
  <si>
    <t>ORO</t>
  </si>
  <si>
    <t>Yoro Airport</t>
  </si>
  <si>
    <t>Yoro</t>
  </si>
  <si>
    <t>Santa Barbara</t>
  </si>
  <si>
    <t>ORR</t>
  </si>
  <si>
    <t>Yorktown Airport</t>
  </si>
  <si>
    <t>Yorktown</t>
  </si>
  <si>
    <t>ORZ</t>
  </si>
  <si>
    <t>Orange Walk Airport</t>
  </si>
  <si>
    <t>Orange Walk</t>
  </si>
  <si>
    <t>OSE</t>
  </si>
  <si>
    <t>Omora Airport</t>
  </si>
  <si>
    <t>Omora</t>
  </si>
  <si>
    <t>OSG</t>
  </si>
  <si>
    <t>Ossima Airport</t>
  </si>
  <si>
    <t>Ossima</t>
  </si>
  <si>
    <t>OTA</t>
  </si>
  <si>
    <t>Mota Airport</t>
  </si>
  <si>
    <t>Mota</t>
  </si>
  <si>
    <t>OTI</t>
  </si>
  <si>
    <t>Morotai Island Airport</t>
  </si>
  <si>
    <t>Morotai Island</t>
  </si>
  <si>
    <t>OTV</t>
  </si>
  <si>
    <t>Ontong Java Airport</t>
  </si>
  <si>
    <t>Ontong Java</t>
  </si>
  <si>
    <t>OVG</t>
  </si>
  <si>
    <t>Overberg (FAOB)</t>
  </si>
  <si>
    <t>Overberg</t>
  </si>
  <si>
    <t>OUK</t>
  </si>
  <si>
    <t>Outer Skerries Airport</t>
  </si>
  <si>
    <t>Outer Skerries</t>
  </si>
  <si>
    <t>OVR</t>
  </si>
  <si>
    <t>Olavarria Airport</t>
  </si>
  <si>
    <t>Olavarria</t>
  </si>
  <si>
    <t>OWE</t>
  </si>
  <si>
    <t>Owendo Airport</t>
  </si>
  <si>
    <t>OZI</t>
  </si>
  <si>
    <t>Bobadilla Airport</t>
  </si>
  <si>
    <t>Bobadilla</t>
  </si>
  <si>
    <t>OZU</t>
  </si>
  <si>
    <t>Montilla Airport</t>
  </si>
  <si>
    <t>Montilla</t>
  </si>
  <si>
    <t>PAW</t>
  </si>
  <si>
    <t>Pambwa Airport</t>
  </si>
  <si>
    <t>Pambwa</t>
  </si>
  <si>
    <t>PAY</t>
  </si>
  <si>
    <t>Pamol Airport</t>
  </si>
  <si>
    <t>Pamol</t>
  </si>
  <si>
    <t>ILK</t>
  </si>
  <si>
    <t>Ilaka Airport</t>
  </si>
  <si>
    <t>Ilaka</t>
  </si>
  <si>
    <t>PBS</t>
  </si>
  <si>
    <t>Patong Beach Airport</t>
  </si>
  <si>
    <t>Patong Beach</t>
  </si>
  <si>
    <t>PBT</t>
  </si>
  <si>
    <t>Puerto Leda Airport</t>
  </si>
  <si>
    <t>Puerto Leda</t>
  </si>
  <si>
    <t>PBV</t>
  </si>
  <si>
    <t>Porto Dos Gauchos Airport</t>
  </si>
  <si>
    <t>Porto Dos Gauchos</t>
  </si>
  <si>
    <t>PBX</t>
  </si>
  <si>
    <t>Porto Alegre Do Norte Airport</t>
  </si>
  <si>
    <t>Porto Alegre Do Norte</t>
  </si>
  <si>
    <t>PDO</t>
  </si>
  <si>
    <t>Pendopo Airport</t>
  </si>
  <si>
    <t>Pendopo</t>
  </si>
  <si>
    <t>PCN</t>
  </si>
  <si>
    <t>Koromiko Airport</t>
  </si>
  <si>
    <t>Picton</t>
  </si>
  <si>
    <t>PCO</t>
  </si>
  <si>
    <t>Punta Colorada Airport</t>
  </si>
  <si>
    <t>Punta Colorada</t>
  </si>
  <si>
    <t>PCV</t>
  </si>
  <si>
    <t>Punta Chivato Airport</t>
  </si>
  <si>
    <t>Punta Chivato</t>
  </si>
  <si>
    <t>PDE</t>
  </si>
  <si>
    <t>Pandie Pandie Airport</t>
  </si>
  <si>
    <t>Pandie Pandie</t>
  </si>
  <si>
    <t>PDN</t>
  </si>
  <si>
    <t>Parndana Airport</t>
  </si>
  <si>
    <t>Parndana</t>
  </si>
  <si>
    <t>PDR</t>
  </si>
  <si>
    <t>Presidente Dutra Municipal Airport</t>
  </si>
  <si>
    <t>Presidente Dutra</t>
  </si>
  <si>
    <t>PEA</t>
  </si>
  <si>
    <t>Penneshaw Airport</t>
  </si>
  <si>
    <t>Penneshaw</t>
  </si>
  <si>
    <t>PEB</t>
  </si>
  <si>
    <t>Pebane Airport</t>
  </si>
  <si>
    <t>Pebane</t>
  </si>
  <si>
    <t>PEF</t>
  </si>
  <si>
    <t>Peenemuende Airport</t>
  </si>
  <si>
    <t>Peenemuende</t>
  </si>
  <si>
    <t>PEJ</t>
  </si>
  <si>
    <t>Peschiei Airport</t>
  </si>
  <si>
    <t>Peschiei</t>
  </si>
  <si>
    <t>PEL</t>
  </si>
  <si>
    <t>Pelaneng Airport</t>
  </si>
  <si>
    <t>Pelaneng</t>
  </si>
  <si>
    <t>PEP</t>
  </si>
  <si>
    <t>Peppimenarti Airport</t>
  </si>
  <si>
    <t>Peppimenarti</t>
  </si>
  <si>
    <t>PEY</t>
  </si>
  <si>
    <t>Penong Airport</t>
  </si>
  <si>
    <t>Penong</t>
  </si>
  <si>
    <t>PGB</t>
  </si>
  <si>
    <t>Panaoa Airport</t>
  </si>
  <si>
    <t>Panaoa</t>
  </si>
  <si>
    <t>PGE</t>
  </si>
  <si>
    <t>Yegepa Airport</t>
  </si>
  <si>
    <t>Yegepa</t>
  </si>
  <si>
    <t>PGG</t>
  </si>
  <si>
    <t>Progresso Airport</t>
  </si>
  <si>
    <t>Progresso</t>
  </si>
  <si>
    <t>PHA</t>
  </si>
  <si>
    <t>Phan Rang Airport</t>
  </si>
  <si>
    <t>Phan Rang</t>
  </si>
  <si>
    <t>PHB</t>
  </si>
  <si>
    <t>Parnaiba</t>
  </si>
  <si>
    <t>PHH</t>
  </si>
  <si>
    <t>Phan Thiet Airport</t>
  </si>
  <si>
    <t>Phan Thiet</t>
  </si>
  <si>
    <t>PHZ</t>
  </si>
  <si>
    <t>Phi Phi Island Airport</t>
  </si>
  <si>
    <t>Phi Phi Island</t>
  </si>
  <si>
    <t>PIG</t>
  </si>
  <si>
    <t>Pitinga Airport</t>
  </si>
  <si>
    <t>Pitinga</t>
  </si>
  <si>
    <t>GFR</t>
  </si>
  <si>
    <t>Granville Airport</t>
  </si>
  <si>
    <t>Granville</t>
  </si>
  <si>
    <t>Basse-Normandie</t>
  </si>
  <si>
    <t>PIL</t>
  </si>
  <si>
    <t>Pilar Airport</t>
  </si>
  <si>
    <t>Pilar</t>
  </si>
  <si>
    <t>PIQ</t>
  </si>
  <si>
    <t>Pipillipai Airport</t>
  </si>
  <si>
    <t>Pipillipai</t>
  </si>
  <si>
    <t>PJZ</t>
  </si>
  <si>
    <t>Puerto Juarez Airport</t>
  </si>
  <si>
    <t>Puerto Juarez</t>
  </si>
  <si>
    <t>Quintana Roo</t>
  </si>
  <si>
    <t>PKH</t>
  </si>
  <si>
    <t>Alexion Airport</t>
  </si>
  <si>
    <t>Porto Kheli</t>
  </si>
  <si>
    <t>PKJ</t>
  </si>
  <si>
    <t>Playa Grande Airport</t>
  </si>
  <si>
    <t>Playa Grande</t>
  </si>
  <si>
    <t>PKL</t>
  </si>
  <si>
    <t>Pakatoa Island Airport</t>
  </si>
  <si>
    <t>Pakatoa Island</t>
  </si>
  <si>
    <t>PKM</t>
  </si>
  <si>
    <t>Port Kaituma Airport</t>
  </si>
  <si>
    <t>Port Kaituma</t>
  </si>
  <si>
    <t>PKS</t>
  </si>
  <si>
    <t>Paksane Airport</t>
  </si>
  <si>
    <t>Paksane</t>
  </si>
  <si>
    <t>PLE</t>
  </si>
  <si>
    <t>Paiela Airport</t>
  </si>
  <si>
    <t>Paiela</t>
  </si>
  <si>
    <t>PLI</t>
  </si>
  <si>
    <t>Palm Island Airport</t>
  </si>
  <si>
    <t>Palm Island</t>
  </si>
  <si>
    <t>Saint Vincent and the Grenadines</t>
  </si>
  <si>
    <t>PLT</t>
  </si>
  <si>
    <t>Plato Airport</t>
  </si>
  <si>
    <t>Plato</t>
  </si>
  <si>
    <t>PME</t>
  </si>
  <si>
    <t>Portsmouth Airport</t>
  </si>
  <si>
    <t>PMM</t>
  </si>
  <si>
    <t>Phanom Sarakham Airport</t>
  </si>
  <si>
    <t>Phanom Sarakham</t>
  </si>
  <si>
    <t>PMP</t>
  </si>
  <si>
    <t>Pimaga Airport</t>
  </si>
  <si>
    <t>Pimaga</t>
  </si>
  <si>
    <t>PMT</t>
  </si>
  <si>
    <t>Paramakotoi Airport</t>
  </si>
  <si>
    <t>Paramakotoi</t>
  </si>
  <si>
    <t>PNO</t>
  </si>
  <si>
    <t>Pinotepa Nacional Airport</t>
  </si>
  <si>
    <t>Pinotepa Nacional</t>
  </si>
  <si>
    <t>PNV</t>
  </si>
  <si>
    <t>Panevezys Airport</t>
  </si>
  <si>
    <t>Panevezys</t>
  </si>
  <si>
    <t>Panevezio Apskritis</t>
  </si>
  <si>
    <t>PPD</t>
  </si>
  <si>
    <t>Palmas Del Mar Air Strip</t>
  </si>
  <si>
    <t>PPJ</t>
  </si>
  <si>
    <t>Pulau Panjang Airport</t>
  </si>
  <si>
    <t>Pulau Panjang</t>
  </si>
  <si>
    <t>HRM</t>
  </si>
  <si>
    <t>Tilrempt Airport</t>
  </si>
  <si>
    <t>Hassi R'Mel</t>
  </si>
  <si>
    <t>PPO</t>
  </si>
  <si>
    <t>Powell Point Airport</t>
  </si>
  <si>
    <t>Powell Point</t>
  </si>
  <si>
    <t>PPX</t>
  </si>
  <si>
    <t>Param Airport</t>
  </si>
  <si>
    <t>Param</t>
  </si>
  <si>
    <t>PRD</t>
  </si>
  <si>
    <t>Pardoo Airport</t>
  </si>
  <si>
    <t>Pardoo</t>
  </si>
  <si>
    <t>PRE</t>
  </si>
  <si>
    <t>Pore Airport</t>
  </si>
  <si>
    <t>Pore</t>
  </si>
  <si>
    <t>PRR</t>
  </si>
  <si>
    <t>Paruima Airport</t>
  </si>
  <si>
    <t>Paruima</t>
  </si>
  <si>
    <t>PRV</t>
  </si>
  <si>
    <t>Prerov Airport</t>
  </si>
  <si>
    <t>Prerov</t>
  </si>
  <si>
    <t>Czech Republic</t>
  </si>
  <si>
    <t>PSJ</t>
  </si>
  <si>
    <t>Poso Airport</t>
  </si>
  <si>
    <t>Poso</t>
  </si>
  <si>
    <t>PST</t>
  </si>
  <si>
    <t>Preston Airport</t>
  </si>
  <si>
    <t>Preston</t>
  </si>
  <si>
    <t>PSV</t>
  </si>
  <si>
    <t>Papa Stour Airport</t>
  </si>
  <si>
    <t>Papa Stour</t>
  </si>
  <si>
    <t>PUE</t>
  </si>
  <si>
    <t>Puerto Obaldia Airport</t>
  </si>
  <si>
    <t>Puerto Obaldia</t>
  </si>
  <si>
    <t>PSY</t>
  </si>
  <si>
    <t>Port Stanley Airport</t>
  </si>
  <si>
    <t>Port Stanley</t>
  </si>
  <si>
    <t>Falkland Islands</t>
  </si>
  <si>
    <t>FK</t>
  </si>
  <si>
    <t>GFY</t>
  </si>
  <si>
    <t>Grootfontein Airport</t>
  </si>
  <si>
    <t>Grootfontein</t>
  </si>
  <si>
    <t>GGO</t>
  </si>
  <si>
    <t>Guilo Airport</t>
  </si>
  <si>
    <t>Guilo</t>
  </si>
  <si>
    <t>GHC</t>
  </si>
  <si>
    <t>Great Harbour Airport</t>
  </si>
  <si>
    <t>Great Harbour</t>
  </si>
  <si>
    <t>PUH</t>
  </si>
  <si>
    <t>Pochutla Airport</t>
  </si>
  <si>
    <t>Pochutla</t>
  </si>
  <si>
    <t>PUI</t>
  </si>
  <si>
    <t>Pureni Airport</t>
  </si>
  <si>
    <t>Pureni</t>
  </si>
  <si>
    <t>PUP</t>
  </si>
  <si>
    <t>Po Airport</t>
  </si>
  <si>
    <t>Po</t>
  </si>
  <si>
    <t>PUR</t>
  </si>
  <si>
    <t>Puerto Rico Airport</t>
  </si>
  <si>
    <t>PUV</t>
  </si>
  <si>
    <t>Poum Airport</t>
  </si>
  <si>
    <t>Poum</t>
  </si>
  <si>
    <t>PUX</t>
  </si>
  <si>
    <t>Puerto Varas Airport</t>
  </si>
  <si>
    <t>Puerto Varas</t>
  </si>
  <si>
    <t>Los Lagos</t>
  </si>
  <si>
    <t>PWI</t>
  </si>
  <si>
    <t>Beles Airport</t>
  </si>
  <si>
    <t>Pawi</t>
  </si>
  <si>
    <t>PWL</t>
  </si>
  <si>
    <t>Purwokerto Airport</t>
  </si>
  <si>
    <t>Purwokerto</t>
  </si>
  <si>
    <t>PWN</t>
  </si>
  <si>
    <t>Pitts Town Airport</t>
  </si>
  <si>
    <t>Pitts Town</t>
  </si>
  <si>
    <t>ILQ</t>
  </si>
  <si>
    <t>Ilo Airport</t>
  </si>
  <si>
    <t>ILU</t>
  </si>
  <si>
    <t>Kilaguni Airport</t>
  </si>
  <si>
    <t>Kilaguni</t>
  </si>
  <si>
    <t>IMB</t>
  </si>
  <si>
    <t>Imbaimadai Airport</t>
  </si>
  <si>
    <t>Imbaimadai</t>
  </si>
  <si>
    <t>PXS</t>
  </si>
  <si>
    <t>Puerto De Santa Maria Airport</t>
  </si>
  <si>
    <t>Puerto De Santa Maria</t>
  </si>
  <si>
    <t>PYA</t>
  </si>
  <si>
    <t>Puerto Boyaca Airport</t>
  </si>
  <si>
    <t>Puerto Boyaca</t>
  </si>
  <si>
    <t>PYB</t>
  </si>
  <si>
    <t>Jeypore Airport</t>
  </si>
  <si>
    <t>Jeypore</t>
  </si>
  <si>
    <t>RAQ</t>
  </si>
  <si>
    <t>Sugimanuru Airport</t>
  </si>
  <si>
    <t>Raha</t>
  </si>
  <si>
    <t>RAU</t>
  </si>
  <si>
    <t>Rangpur Airport</t>
  </si>
  <si>
    <t>Rangpur</t>
  </si>
  <si>
    <t>Bangladesh</t>
  </si>
  <si>
    <t>RAW</t>
  </si>
  <si>
    <t>Arawa Airport</t>
  </si>
  <si>
    <t>Arawa</t>
  </si>
  <si>
    <t>RBI</t>
  </si>
  <si>
    <t>Rabi Airport</t>
  </si>
  <si>
    <t>Rabi</t>
  </si>
  <si>
    <t>RBU</t>
  </si>
  <si>
    <t>Roebourne Airport</t>
  </si>
  <si>
    <t>Roebourne</t>
  </si>
  <si>
    <t>RCN</t>
  </si>
  <si>
    <t>American River Airport</t>
  </si>
  <si>
    <t>American River</t>
  </si>
  <si>
    <t>RCY</t>
  </si>
  <si>
    <t>Rum Cay Airport</t>
  </si>
  <si>
    <t>Rum Cay</t>
  </si>
  <si>
    <t>RDA</t>
  </si>
  <si>
    <t>Rockhampton Downs Airport</t>
  </si>
  <si>
    <t>Rockhampton Downs</t>
  </si>
  <si>
    <t>RDE</t>
  </si>
  <si>
    <t>Merdey Airport</t>
  </si>
  <si>
    <t>Merdey</t>
  </si>
  <si>
    <t>RDS</t>
  </si>
  <si>
    <t>Rincon de Los Sauces Airport</t>
  </si>
  <si>
    <t>Rincon de Los Sauces</t>
  </si>
  <si>
    <t>MUM</t>
  </si>
  <si>
    <t>Mumias Airport</t>
  </si>
  <si>
    <t>Mumias</t>
  </si>
  <si>
    <t>REI</t>
  </si>
  <si>
    <t>Regina Airport</t>
  </si>
  <si>
    <t>Regina</t>
  </si>
  <si>
    <t>RER</t>
  </si>
  <si>
    <t>Base Aerea Del Sur Airport</t>
  </si>
  <si>
    <t>Retalhuleu</t>
  </si>
  <si>
    <t>RFR</t>
  </si>
  <si>
    <t>Rio Frio Airport</t>
  </si>
  <si>
    <t>Rio Frio</t>
  </si>
  <si>
    <t>RFS</t>
  </si>
  <si>
    <t>Rosita Airport</t>
  </si>
  <si>
    <t>Rosita</t>
  </si>
  <si>
    <t>RGH</t>
  </si>
  <si>
    <t>Balurghat Airport</t>
  </si>
  <si>
    <t>Balurghat</t>
  </si>
  <si>
    <t>RHA</t>
  </si>
  <si>
    <t>Reykholar Airport</t>
  </si>
  <si>
    <t>Reykholar</t>
  </si>
  <si>
    <t>RHD</t>
  </si>
  <si>
    <t>Rio Hondo Airport</t>
  </si>
  <si>
    <t>Rio Hondo</t>
  </si>
  <si>
    <t>RHL</t>
  </si>
  <si>
    <t>Roy Hill Airport</t>
  </si>
  <si>
    <t>Roy Hill</t>
  </si>
  <si>
    <t>RIT</t>
  </si>
  <si>
    <t>Rio Tigre Airport</t>
  </si>
  <si>
    <t>Rio Tigre</t>
  </si>
  <si>
    <t>RIZ</t>
  </si>
  <si>
    <t>Rio Alzucar Airport</t>
  </si>
  <si>
    <t>Rio Alzucar</t>
  </si>
  <si>
    <t>RJI</t>
  </si>
  <si>
    <t>Rajouri Airport</t>
  </si>
  <si>
    <t>Rajouri</t>
  </si>
  <si>
    <t>RKI</t>
  </si>
  <si>
    <t>Rokot Airport</t>
  </si>
  <si>
    <t>Rokot</t>
  </si>
  <si>
    <t>RKO</t>
  </si>
  <si>
    <t>Sipora Airport</t>
  </si>
  <si>
    <t>Sipora</t>
  </si>
  <si>
    <t>RLO</t>
  </si>
  <si>
    <t>Aeropuerto Internacional Valle del Mercosur S.A.</t>
  </si>
  <si>
    <t>Merlo</t>
  </si>
  <si>
    <t>RMD</t>
  </si>
  <si>
    <t>Ramagundam Airport</t>
  </si>
  <si>
    <t>Ramagundam</t>
  </si>
  <si>
    <t>RMN</t>
  </si>
  <si>
    <t>Rumginae Airport</t>
  </si>
  <si>
    <t>Rumginae</t>
  </si>
  <si>
    <t>RNR</t>
  </si>
  <si>
    <t>Robinson River Airport</t>
  </si>
  <si>
    <t>Robinson River</t>
  </si>
  <si>
    <t>RON</t>
  </si>
  <si>
    <t>Rondon Airport</t>
  </si>
  <si>
    <t>Rondon</t>
  </si>
  <si>
    <t>RPA</t>
  </si>
  <si>
    <t>Rolpa Airport</t>
  </si>
  <si>
    <t>Rolpa</t>
  </si>
  <si>
    <t>RPB</t>
  </si>
  <si>
    <t>Roper Bar Airport</t>
  </si>
  <si>
    <t>Roper Bar</t>
  </si>
  <si>
    <t>RPV</t>
  </si>
  <si>
    <t>Roper Valley Airport</t>
  </si>
  <si>
    <t>Roper Valley</t>
  </si>
  <si>
    <t>RRI</t>
  </si>
  <si>
    <t>Barora Airport</t>
  </si>
  <si>
    <t>Barora</t>
  </si>
  <si>
    <t>RRM</t>
  </si>
  <si>
    <t>Marromeu Airport</t>
  </si>
  <si>
    <t>Marromeu</t>
  </si>
  <si>
    <t>RRN</t>
  </si>
  <si>
    <t>Serra Do Norte Airport</t>
  </si>
  <si>
    <t>Serra Do Norte</t>
  </si>
  <si>
    <t>RRO</t>
  </si>
  <si>
    <t>Sorrento Airport</t>
  </si>
  <si>
    <t>Sorrento</t>
  </si>
  <si>
    <t>RRV</t>
  </si>
  <si>
    <t>RSG</t>
  </si>
  <si>
    <t>Serra Pelada Airport</t>
  </si>
  <si>
    <t>Serra Pelada</t>
  </si>
  <si>
    <t>RSK</t>
  </si>
  <si>
    <t>Ransiki Airport</t>
  </si>
  <si>
    <t>Ransiki</t>
  </si>
  <si>
    <t>RTI</t>
  </si>
  <si>
    <t>Roti Airport</t>
  </si>
  <si>
    <t>Roti</t>
  </si>
  <si>
    <t>RTY</t>
  </si>
  <si>
    <t>Merty Airport</t>
  </si>
  <si>
    <t>Merty</t>
  </si>
  <si>
    <t>RUF</t>
  </si>
  <si>
    <t>Yuruf  Irian Jaya Airport</t>
  </si>
  <si>
    <t>Yuruf  Irian Jaya</t>
  </si>
  <si>
    <t>RUU</t>
  </si>
  <si>
    <t>Ruti Airport</t>
  </si>
  <si>
    <t>Ruti</t>
  </si>
  <si>
    <t>MZM</t>
  </si>
  <si>
    <t>Frescaty Airport</t>
  </si>
  <si>
    <t>Metz</t>
  </si>
  <si>
    <t>Lorraine</t>
  </si>
  <si>
    <t>RUV</t>
  </si>
  <si>
    <t>Rubelsanto Airport</t>
  </si>
  <si>
    <t>Rubelsanto</t>
  </si>
  <si>
    <t>RUY</t>
  </si>
  <si>
    <t>Copan Airport</t>
  </si>
  <si>
    <t>Copan</t>
  </si>
  <si>
    <t>RVC</t>
  </si>
  <si>
    <t>Rivercess Airport</t>
  </si>
  <si>
    <t>Rivercess</t>
  </si>
  <si>
    <t>RVH</t>
  </si>
  <si>
    <t>Rzhevka Airport</t>
  </si>
  <si>
    <t>Sankt-Peterburg</t>
  </si>
  <si>
    <t>RWS</t>
  </si>
  <si>
    <t>Sumare Airport</t>
  </si>
  <si>
    <t>Sumare</t>
  </si>
  <si>
    <t>RXA</t>
  </si>
  <si>
    <t>Raudha Airport</t>
  </si>
  <si>
    <t>Raudha</t>
  </si>
  <si>
    <t>RYB</t>
  </si>
  <si>
    <t>Rybinsk Airport</t>
  </si>
  <si>
    <t>Rybinsk</t>
  </si>
  <si>
    <t>Yaroslavskaya Oblast'</t>
  </si>
  <si>
    <t>RZN</t>
  </si>
  <si>
    <t>Ryazan Airport</t>
  </si>
  <si>
    <t>Ryazan</t>
  </si>
  <si>
    <t>SAZ</t>
  </si>
  <si>
    <t>Sasstown Airport</t>
  </si>
  <si>
    <t>Sasstown</t>
  </si>
  <si>
    <t>SBB</t>
  </si>
  <si>
    <t>Santa Barbara Ba Airport</t>
  </si>
  <si>
    <t>Santa Barbara Ba</t>
  </si>
  <si>
    <t>SBC</t>
  </si>
  <si>
    <t>Selbang Airport</t>
  </si>
  <si>
    <t>Selbang</t>
  </si>
  <si>
    <t>SBE</t>
  </si>
  <si>
    <t>Suabi Airport</t>
  </si>
  <si>
    <t>Suabi</t>
  </si>
  <si>
    <t>SBF</t>
  </si>
  <si>
    <t>Sardeh Band Airport</t>
  </si>
  <si>
    <t>Sardeh Band</t>
  </si>
  <si>
    <t>SBQ</t>
  </si>
  <si>
    <t>Sibi Airport</t>
  </si>
  <si>
    <t>Sibi</t>
  </si>
  <si>
    <t>SBV</t>
  </si>
  <si>
    <t>Sabah Airport</t>
  </si>
  <si>
    <t>SCA</t>
  </si>
  <si>
    <t>Santa Catalina Airport</t>
  </si>
  <si>
    <t>Santa Catalina</t>
  </si>
  <si>
    <t>SCD</t>
  </si>
  <si>
    <t>Sulaco Airport</t>
  </si>
  <si>
    <t>Sulaco</t>
  </si>
  <si>
    <t>SCP</t>
  </si>
  <si>
    <t>Saint Crepin Airport</t>
  </si>
  <si>
    <t>Saint Crepin</t>
  </si>
  <si>
    <t>SDC</t>
  </si>
  <si>
    <t>Sandcreek Airport</t>
  </si>
  <si>
    <t>Sandcreek</t>
  </si>
  <si>
    <t>SDH</t>
  </si>
  <si>
    <t>Santa Rosa De Copan Airport</t>
  </si>
  <si>
    <t>Santa Rosa De Copan</t>
  </si>
  <si>
    <t>SDO</t>
  </si>
  <si>
    <t>Ryotsu Sado Island Airport</t>
  </si>
  <si>
    <t>Ryotsu Sado Island</t>
  </si>
  <si>
    <t>SDW</t>
  </si>
  <si>
    <t>Sandwip Airport</t>
  </si>
  <si>
    <t>Sandwip</t>
  </si>
  <si>
    <t>SEQ</t>
  </si>
  <si>
    <t>Sungaipinang Airport</t>
  </si>
  <si>
    <t>Sungaipinang</t>
  </si>
  <si>
    <t>SFX</t>
  </si>
  <si>
    <t>San Felix Airport</t>
  </si>
  <si>
    <t>San Felix</t>
  </si>
  <si>
    <t>Tachira</t>
  </si>
  <si>
    <t>SET</t>
  </si>
  <si>
    <t>San Esteban Airport</t>
  </si>
  <si>
    <t>San Esteban</t>
  </si>
  <si>
    <t>SEV</t>
  </si>
  <si>
    <t>Severodoneck Airport</t>
  </si>
  <si>
    <t>Severodoneck</t>
  </si>
  <si>
    <t>SEX</t>
  </si>
  <si>
    <t>Sembach Airport</t>
  </si>
  <si>
    <t>Sembach</t>
  </si>
  <si>
    <t>SFV</t>
  </si>
  <si>
    <t>Santa Fe Do Sul Airport</t>
  </si>
  <si>
    <t>Santa Fe Do Sul</t>
  </si>
  <si>
    <t>SFW</t>
  </si>
  <si>
    <t>Santa Fe Airport</t>
  </si>
  <si>
    <t>SGB</t>
  </si>
  <si>
    <t>Singaua Airport</t>
  </si>
  <si>
    <t>Singaua</t>
  </si>
  <si>
    <t>SGG</t>
  </si>
  <si>
    <t>Simanggang Airport</t>
  </si>
  <si>
    <t>Simanggang</t>
  </si>
  <si>
    <t>SGI</t>
  </si>
  <si>
    <t>Sargodha Airport</t>
  </si>
  <si>
    <t>Sargodha</t>
  </si>
  <si>
    <t>GHF</t>
  </si>
  <si>
    <t>Giebelstadt Airport</t>
  </si>
  <si>
    <t>Giebelstadt</t>
  </si>
  <si>
    <t>GHK</t>
  </si>
  <si>
    <t>Gush Katif Airport</t>
  </si>
  <si>
    <t>Gush Katif</t>
  </si>
  <si>
    <t>SGJ</t>
  </si>
  <si>
    <t>Sagarai Airport</t>
  </si>
  <si>
    <t>Sagarai</t>
  </si>
  <si>
    <t>SGP</t>
  </si>
  <si>
    <t>Shay Gap Airport</t>
  </si>
  <si>
    <t>Shay Gap</t>
  </si>
  <si>
    <t>SGQ</t>
  </si>
  <si>
    <t>Sanggata Airport</t>
  </si>
  <si>
    <t>Sanggata</t>
  </si>
  <si>
    <t>SHU</t>
  </si>
  <si>
    <t>Smith Point Airport</t>
  </si>
  <si>
    <t>Smith Point</t>
  </si>
  <si>
    <t>SHZ</t>
  </si>
  <si>
    <t>Seshutes Airport</t>
  </si>
  <si>
    <t>Seshutes</t>
  </si>
  <si>
    <t>SIH</t>
  </si>
  <si>
    <t>Silgarhi Doti Airport</t>
  </si>
  <si>
    <t>Silgarhi Doti</t>
  </si>
  <si>
    <t>SIM</t>
  </si>
  <si>
    <t>Simbai Airport</t>
  </si>
  <si>
    <t>Simbai</t>
  </si>
  <si>
    <t>SIU</t>
  </si>
  <si>
    <t>Siuna Airport</t>
  </si>
  <si>
    <t>Siuna</t>
  </si>
  <si>
    <t>SJG</t>
  </si>
  <si>
    <t>San Pedro Jagua Airport</t>
  </si>
  <si>
    <t>San Pedro Jagua</t>
  </si>
  <si>
    <t>SJH</t>
  </si>
  <si>
    <t>San Juan Del Cesar Airport</t>
  </si>
  <si>
    <t>San Juan Del Cesar</t>
  </si>
  <si>
    <t>SJR</t>
  </si>
  <si>
    <t>San Juan De Uraba Airport</t>
  </si>
  <si>
    <t>San Juan De Uraba</t>
  </si>
  <si>
    <t>SJS</t>
  </si>
  <si>
    <t>San Jose Airport</t>
  </si>
  <si>
    <t>San Jose</t>
  </si>
  <si>
    <t>SJX</t>
  </si>
  <si>
    <t>Sartaneja Airport</t>
  </si>
  <si>
    <t>Sartaneja</t>
  </si>
  <si>
    <t>SKI</t>
  </si>
  <si>
    <t>Skikda Airport</t>
  </si>
  <si>
    <t>Constantine</t>
  </si>
  <si>
    <t>SKM</t>
  </si>
  <si>
    <t>Skeldon Airport</t>
  </si>
  <si>
    <t>Skeldon</t>
  </si>
  <si>
    <t>East Berbice-Corentyne</t>
  </si>
  <si>
    <t>SKQ</t>
  </si>
  <si>
    <t>Sekakes Airport</t>
  </si>
  <si>
    <t>Sekakes</t>
  </si>
  <si>
    <t>SLF</t>
  </si>
  <si>
    <t>Sulayel Airport</t>
  </si>
  <si>
    <t>Sulayel</t>
  </si>
  <si>
    <t>SLS</t>
  </si>
  <si>
    <t>Silistra Airport</t>
  </si>
  <si>
    <t>Silistra</t>
  </si>
  <si>
    <t>SMC</t>
  </si>
  <si>
    <t>Santa Maria Airport</t>
  </si>
  <si>
    <t>Santa Maria</t>
  </si>
  <si>
    <t>SMH</t>
  </si>
  <si>
    <t>Sapmanga Airport</t>
  </si>
  <si>
    <t>Sapmanga</t>
  </si>
  <si>
    <t>SMJ</t>
  </si>
  <si>
    <t>Sim Airport</t>
  </si>
  <si>
    <t>Sim</t>
  </si>
  <si>
    <t>SMP</t>
  </si>
  <si>
    <t>Stockholm Airport</t>
  </si>
  <si>
    <t>SMT</t>
  </si>
  <si>
    <t>Sun Moon Lake Airport</t>
  </si>
  <si>
    <t>Sun Moon Lake</t>
  </si>
  <si>
    <t>SMW</t>
  </si>
  <si>
    <t>Smara Airport</t>
  </si>
  <si>
    <t>Smara</t>
  </si>
  <si>
    <t>SMZ</t>
  </si>
  <si>
    <t>Stoelmanseiland Airport</t>
  </si>
  <si>
    <t>Stoelmanseiland</t>
  </si>
  <si>
    <t>SNT</t>
  </si>
  <si>
    <t>Sabana De Torres Airport</t>
  </si>
  <si>
    <t>Sabana De Torres</t>
  </si>
  <si>
    <t>SNX</t>
  </si>
  <si>
    <t>Sabana De Mar Airport</t>
  </si>
  <si>
    <t>Sabana De Mar</t>
  </si>
  <si>
    <t>SNZ</t>
  </si>
  <si>
    <t>Santa Cruz Airport</t>
  </si>
  <si>
    <t>Santa Cruz</t>
  </si>
  <si>
    <t>SOA</t>
  </si>
  <si>
    <t>Soc Trang Airport</t>
  </si>
  <si>
    <t>Soc Trang</t>
  </si>
  <si>
    <t>SOH</t>
  </si>
  <si>
    <t>Solita Airport</t>
  </si>
  <si>
    <t>Solita</t>
  </si>
  <si>
    <t>SOR</t>
  </si>
  <si>
    <t>Al Thaurah Airport</t>
  </si>
  <si>
    <t>Al Thaurah</t>
  </si>
  <si>
    <t>GID</t>
  </si>
  <si>
    <t>Gitega Airport</t>
  </si>
  <si>
    <t>Gitega</t>
  </si>
  <si>
    <t>Burundi</t>
  </si>
  <si>
    <t>GII</t>
  </si>
  <si>
    <t>Siguiri Airport</t>
  </si>
  <si>
    <t>Siguiri</t>
  </si>
  <si>
    <t>GIR</t>
  </si>
  <si>
    <t>Girardot Airport</t>
  </si>
  <si>
    <t>Girardot</t>
  </si>
  <si>
    <t>SPE</t>
  </si>
  <si>
    <t>Sepulot Airport</t>
  </si>
  <si>
    <t>Sepulot</t>
  </si>
  <si>
    <t>SPH</t>
  </si>
  <si>
    <t>Sopu Airport</t>
  </si>
  <si>
    <t>Sopu</t>
  </si>
  <si>
    <t>SPO</t>
  </si>
  <si>
    <t>San Pablo Airport</t>
  </si>
  <si>
    <t>San Pablo</t>
  </si>
  <si>
    <t>SPT</t>
  </si>
  <si>
    <t>Sipitang Airport</t>
  </si>
  <si>
    <t>Sipitang</t>
  </si>
  <si>
    <t>SPV</t>
  </si>
  <si>
    <t>Sepik Plains Airport</t>
  </si>
  <si>
    <t>Sepik Plains</t>
  </si>
  <si>
    <t>SQB</t>
  </si>
  <si>
    <t>Santa Ana Airport</t>
  </si>
  <si>
    <t>Santa Ana</t>
  </si>
  <si>
    <t>SQE</t>
  </si>
  <si>
    <t>San Luis De Pale Airport</t>
  </si>
  <si>
    <t>San Luis De Pale</t>
  </si>
  <si>
    <t>SQF</t>
  </si>
  <si>
    <t>Solano Airport</t>
  </si>
  <si>
    <t>Solano</t>
  </si>
  <si>
    <t>SQJ</t>
  </si>
  <si>
    <t>Shehdi Airport</t>
  </si>
  <si>
    <t>Shehdi</t>
  </si>
  <si>
    <t>SQK</t>
  </si>
  <si>
    <t>Sidi Barani Airport</t>
  </si>
  <si>
    <t>Sidi Barani</t>
  </si>
  <si>
    <t>SQM</t>
  </si>
  <si>
    <t>Sao Miguel Araguaia Airport</t>
  </si>
  <si>
    <t>Sao Miguel Araguaia</t>
  </si>
  <si>
    <t>SRB</t>
  </si>
  <si>
    <t>Santa Rosa Airport</t>
  </si>
  <si>
    <t>SRL</t>
  </si>
  <si>
    <t>Santa Rosalia Airport</t>
  </si>
  <si>
    <t>Santa Rosalia</t>
  </si>
  <si>
    <t>SRO</t>
  </si>
  <si>
    <t>Santana Ramos Airport</t>
  </si>
  <si>
    <t>Santana Ramos</t>
  </si>
  <si>
    <t>SRS</t>
  </si>
  <si>
    <t>San Marcos Airport</t>
  </si>
  <si>
    <t>San Marcos</t>
  </si>
  <si>
    <t>SSK</t>
  </si>
  <si>
    <t>Sturt Creek Airport</t>
  </si>
  <si>
    <t>Sturt Creek</t>
  </si>
  <si>
    <t>SSL</t>
  </si>
  <si>
    <t>SSS</t>
  </si>
  <si>
    <t>Siassi Airport</t>
  </si>
  <si>
    <t>Siassi</t>
  </si>
  <si>
    <t>SSV</t>
  </si>
  <si>
    <t>Siasi Airport</t>
  </si>
  <si>
    <t>Siasi</t>
  </si>
  <si>
    <t>SXK</t>
  </si>
  <si>
    <t>Saumlaki Airport</t>
  </si>
  <si>
    <t>Saumlaki</t>
  </si>
  <si>
    <t>STU</t>
  </si>
  <si>
    <t>SUK</t>
  </si>
  <si>
    <t>Samcheok Airport</t>
  </si>
  <si>
    <t>Samcheok</t>
  </si>
  <si>
    <t>SUP</t>
  </si>
  <si>
    <t>Trunojoyo Airport</t>
  </si>
  <si>
    <t>Sumenep</t>
  </si>
  <si>
    <t>SUY</t>
  </si>
  <si>
    <t>Sudureyri Airport</t>
  </si>
  <si>
    <t>Sudureyri</t>
  </si>
  <si>
    <t>SVF</t>
  </si>
  <si>
    <t>Save Airport</t>
  </si>
  <si>
    <t>Save</t>
  </si>
  <si>
    <t>Benin</t>
  </si>
  <si>
    <t>SVK</t>
  </si>
  <si>
    <t>Silver Creek Airport</t>
  </si>
  <si>
    <t>Silver Creek</t>
  </si>
  <si>
    <t>IMO</t>
  </si>
  <si>
    <t>Zemio Airport</t>
  </si>
  <si>
    <t>Zemio</t>
  </si>
  <si>
    <t>INF</t>
  </si>
  <si>
    <t>In Guezzam Airport</t>
  </si>
  <si>
    <t>In Guezzam</t>
  </si>
  <si>
    <t>INM</t>
  </si>
  <si>
    <t>Innamincka Airport</t>
  </si>
  <si>
    <t>Innamincka</t>
  </si>
  <si>
    <t>SVR</t>
  </si>
  <si>
    <t>Svay Rieng Airport</t>
  </si>
  <si>
    <t>Svay Rieng</t>
  </si>
  <si>
    <t>SVT</t>
  </si>
  <si>
    <t>Savuti Airport</t>
  </si>
  <si>
    <t>Savuti</t>
  </si>
  <si>
    <t>SVV</t>
  </si>
  <si>
    <t>San Salvador De Airport</t>
  </si>
  <si>
    <t>San Salvador De</t>
  </si>
  <si>
    <t>SVY</t>
  </si>
  <si>
    <t>Savo Airport</t>
  </si>
  <si>
    <t>Savo</t>
  </si>
  <si>
    <t>SWB</t>
  </si>
  <si>
    <t>Shaw River Airport</t>
  </si>
  <si>
    <t>Shaw River</t>
  </si>
  <si>
    <t>SWI</t>
  </si>
  <si>
    <t>Swindon Airport</t>
  </si>
  <si>
    <t>Swindon</t>
  </si>
  <si>
    <t>SWM</t>
  </si>
  <si>
    <t>Suia-Missu Airport</t>
  </si>
  <si>
    <t>Suia-Missu</t>
  </si>
  <si>
    <t>SWN</t>
  </si>
  <si>
    <t>Sahiwal Airport</t>
  </si>
  <si>
    <t>Sahiwal</t>
  </si>
  <si>
    <t>SWR</t>
  </si>
  <si>
    <t>Silur Airport</t>
  </si>
  <si>
    <t>Silur</t>
  </si>
  <si>
    <t>SXD</t>
  </si>
  <si>
    <t>Sophia Antipolis Airport</t>
  </si>
  <si>
    <t>Sophia Antipolis</t>
  </si>
  <si>
    <t>SXN</t>
  </si>
  <si>
    <t>Suapan Airport</t>
  </si>
  <si>
    <t>Suapan</t>
  </si>
  <si>
    <t>SXT</t>
  </si>
  <si>
    <t>Taman Negara Airport</t>
  </si>
  <si>
    <t>Taman Negara</t>
  </si>
  <si>
    <t>SXW</t>
  </si>
  <si>
    <t>Sauren Airport</t>
  </si>
  <si>
    <t>Sauren</t>
  </si>
  <si>
    <t>SYF</t>
  </si>
  <si>
    <t>Silva Bay Airport</t>
  </si>
  <si>
    <t>Silva Bay</t>
  </si>
  <si>
    <t>SYG</t>
  </si>
  <si>
    <t>Spitsberg Airport</t>
  </si>
  <si>
    <t>Svalbard</t>
  </si>
  <si>
    <t>SYP</t>
  </si>
  <si>
    <t>Santiago Airport</t>
  </si>
  <si>
    <t>Veraguas</t>
  </si>
  <si>
    <t>SYS</t>
  </si>
  <si>
    <t>Yeosu Airport</t>
  </si>
  <si>
    <t>Suncheon</t>
  </si>
  <si>
    <t>SYT</t>
  </si>
  <si>
    <t>Charolais Bourgogne Sud Airport</t>
  </si>
  <si>
    <t>Saint Yan</t>
  </si>
  <si>
    <t>SXJ</t>
  </si>
  <si>
    <t>Shanshan Airport</t>
  </si>
  <si>
    <t>Shanshan</t>
  </si>
  <si>
    <t>SZC</t>
  </si>
  <si>
    <t>SZH</t>
  </si>
  <si>
    <t>Senipah Airport</t>
  </si>
  <si>
    <t>Senipah</t>
  </si>
  <si>
    <t>SZI</t>
  </si>
  <si>
    <t>Zaisan Airport</t>
  </si>
  <si>
    <t>Zaisan</t>
  </si>
  <si>
    <t>SZJ</t>
  </si>
  <si>
    <t>Siguanea Airport</t>
  </si>
  <si>
    <t>Siguanea</t>
  </si>
  <si>
    <t>TAA</t>
  </si>
  <si>
    <t>Tarapaina Airport</t>
  </si>
  <si>
    <t>Tarapaina</t>
  </si>
  <si>
    <t>TAQ</t>
  </si>
  <si>
    <t>Tarcoola Airport</t>
  </si>
  <si>
    <t>Tarcoola</t>
  </si>
  <si>
    <t>TAU</t>
  </si>
  <si>
    <t>Tauramena Airport</t>
  </si>
  <si>
    <t>Tauramena</t>
  </si>
  <si>
    <t>TAX</t>
  </si>
  <si>
    <t>Taliabu Airport</t>
  </si>
  <si>
    <t>Taliabu</t>
  </si>
  <si>
    <t>TAZ</t>
  </si>
  <si>
    <t>Dashoguz Airport</t>
  </si>
  <si>
    <t>Dashoguz</t>
  </si>
  <si>
    <t>TBD</t>
  </si>
  <si>
    <t>Timbiqui Airport</t>
  </si>
  <si>
    <t>Timbiqui</t>
  </si>
  <si>
    <t>TBE</t>
  </si>
  <si>
    <t>Timbunke Airport</t>
  </si>
  <si>
    <t>Timbunke</t>
  </si>
  <si>
    <t>TBF</t>
  </si>
  <si>
    <t>Tabiteuea Airport</t>
  </si>
  <si>
    <t>Tabiteuea</t>
  </si>
  <si>
    <t>TBL</t>
  </si>
  <si>
    <t>Tableland Airport</t>
  </si>
  <si>
    <t>Tableland</t>
  </si>
  <si>
    <t>TBM</t>
  </si>
  <si>
    <t>Tumbang Samba Airport</t>
  </si>
  <si>
    <t>Tumbang Samba</t>
  </si>
  <si>
    <t>TBV</t>
  </si>
  <si>
    <t>Tabal Airport</t>
  </si>
  <si>
    <t>Tabal</t>
  </si>
  <si>
    <t>TCF</t>
  </si>
  <si>
    <t>Tocoa Airport</t>
  </si>
  <si>
    <t>Tocoa</t>
  </si>
  <si>
    <t>TCJ</t>
  </si>
  <si>
    <t>Torembi Airport</t>
  </si>
  <si>
    <t>Torembi</t>
  </si>
  <si>
    <t>TCK</t>
  </si>
  <si>
    <t>Tinboli Airport</t>
  </si>
  <si>
    <t>Tinboli</t>
  </si>
  <si>
    <t>TCU</t>
  </si>
  <si>
    <t>Thaba Nchu Airport</t>
  </si>
  <si>
    <t>Thaba Nchu</t>
  </si>
  <si>
    <t>TCV</t>
  </si>
  <si>
    <t>Tete Airport</t>
  </si>
  <si>
    <t>Tete</t>
  </si>
  <si>
    <t>TEO</t>
  </si>
  <si>
    <t>Terapo Airport</t>
  </si>
  <si>
    <t>Terapo</t>
  </si>
  <si>
    <t>TEU</t>
  </si>
  <si>
    <t>Manapouri Airport</t>
  </si>
  <si>
    <t>Te Anau</t>
  </si>
  <si>
    <t>TEW</t>
  </si>
  <si>
    <t>Tohid Airport</t>
  </si>
  <si>
    <t>Tohid</t>
  </si>
  <si>
    <t>GJM</t>
  </si>
  <si>
    <t>Guajara-Mirim Airport</t>
  </si>
  <si>
    <t>Guajara-Mirim</t>
  </si>
  <si>
    <t>GKE</t>
  </si>
  <si>
    <t>Geilenkirchen Airport</t>
  </si>
  <si>
    <t>Geilenkirchen</t>
  </si>
  <si>
    <t>TFB</t>
  </si>
  <si>
    <t>Tifalmin Airport</t>
  </si>
  <si>
    <t>Tifalmin</t>
  </si>
  <si>
    <t>TFL</t>
  </si>
  <si>
    <t>Teofilo Otoni Airport</t>
  </si>
  <si>
    <t>Teofilo Otoni</t>
  </si>
  <si>
    <t>TFR</t>
  </si>
  <si>
    <t>Ramadan Airport</t>
  </si>
  <si>
    <t>Ramadan</t>
  </si>
  <si>
    <t>TFY</t>
  </si>
  <si>
    <t>Tarfaya Airport</t>
  </si>
  <si>
    <t>Tarfaya</t>
  </si>
  <si>
    <t>TGB</t>
  </si>
  <si>
    <t>Tagbita Airport</t>
  </si>
  <si>
    <t>Tagbita</t>
  </si>
  <si>
    <t>TGF</t>
  </si>
  <si>
    <t>Tignes Airport</t>
  </si>
  <si>
    <t>Tignes</t>
  </si>
  <si>
    <t>TGL</t>
  </si>
  <si>
    <t>Tagula Airport</t>
  </si>
  <si>
    <t>Tagula</t>
  </si>
  <si>
    <t>TGQ</t>
  </si>
  <si>
    <t>Tangara Da Serra Airport</t>
  </si>
  <si>
    <t>Tangara da Serra</t>
  </si>
  <si>
    <t>TGS</t>
  </si>
  <si>
    <t>Chokwe Airport</t>
  </si>
  <si>
    <t>Chokwe</t>
  </si>
  <si>
    <t>THB</t>
  </si>
  <si>
    <t>Thaba-Tseka Airport</t>
  </si>
  <si>
    <t>Thaba-Tseka</t>
  </si>
  <si>
    <t>THH</t>
  </si>
  <si>
    <t>Taharoa Airport</t>
  </si>
  <si>
    <t>Taharoa</t>
  </si>
  <si>
    <t>THY</t>
  </si>
  <si>
    <t>Thohoyandou Airport</t>
  </si>
  <si>
    <t>Thohoyandou</t>
  </si>
  <si>
    <t>TIG</t>
  </si>
  <si>
    <t>Tingwon Airport</t>
  </si>
  <si>
    <t>Tingwon</t>
  </si>
  <si>
    <t>TIO</t>
  </si>
  <si>
    <t>Tilin Airport</t>
  </si>
  <si>
    <t>Tilin</t>
  </si>
  <si>
    <t>TJB</t>
  </si>
  <si>
    <t>Tanjung Balai Airport</t>
  </si>
  <si>
    <t>Tanjung Balai</t>
  </si>
  <si>
    <t>TJC</t>
  </si>
  <si>
    <t>Ticantiki Airport</t>
  </si>
  <si>
    <t>Ticantiki</t>
  </si>
  <si>
    <t>TJI</t>
  </si>
  <si>
    <t>Capiro Airport</t>
  </si>
  <si>
    <t>TJV</t>
  </si>
  <si>
    <t>Thanjavur Airport</t>
  </si>
  <si>
    <t>Thanjavur</t>
  </si>
  <si>
    <t>TKB</t>
  </si>
  <si>
    <t>Tekadu Airport</t>
  </si>
  <si>
    <t>Tekadu</t>
  </si>
  <si>
    <t>TKM</t>
  </si>
  <si>
    <t>El Peten Airport</t>
  </si>
  <si>
    <t>Tikal</t>
  </si>
  <si>
    <t>TKO</t>
  </si>
  <si>
    <t>Tlokoeng Airport</t>
  </si>
  <si>
    <t>Tlokoeng</t>
  </si>
  <si>
    <t>TKR</t>
  </si>
  <si>
    <t>Thakurgaon Airport</t>
  </si>
  <si>
    <t>Thakurgaon</t>
  </si>
  <si>
    <t>TKW</t>
  </si>
  <si>
    <t>Tekin Airport</t>
  </si>
  <si>
    <t>Tekin</t>
  </si>
  <si>
    <t>TKY</t>
  </si>
  <si>
    <t>Turkey Creek Airport</t>
  </si>
  <si>
    <t>Turkey Creek</t>
  </si>
  <si>
    <t>TOX</t>
  </si>
  <si>
    <t>Tobolsk Airport</t>
  </si>
  <si>
    <t>Tobolsk</t>
  </si>
  <si>
    <t>TNQ</t>
  </si>
  <si>
    <t>Washington Island Airport</t>
  </si>
  <si>
    <t>Teraina</t>
  </si>
  <si>
    <t>TNV</t>
  </si>
  <si>
    <t>Fanning Island Airport</t>
  </si>
  <si>
    <t>Tabuaeran</t>
  </si>
  <si>
    <t>TOK</t>
  </si>
  <si>
    <t>Torokina Airport</t>
  </si>
  <si>
    <t>Torokina</t>
  </si>
  <si>
    <t>TON</t>
  </si>
  <si>
    <t>Tonu Airport</t>
  </si>
  <si>
    <t>Tonu</t>
  </si>
  <si>
    <t>TOT</t>
  </si>
  <si>
    <t>Coronie Airport</t>
  </si>
  <si>
    <t>Totness</t>
  </si>
  <si>
    <t>TPJ</t>
  </si>
  <si>
    <t>Taplejung Airport</t>
  </si>
  <si>
    <t>Taplejung</t>
  </si>
  <si>
    <t>TJG</t>
  </si>
  <si>
    <t>Tanjung Warukin Airport</t>
  </si>
  <si>
    <t>Tanjung Warukin</t>
  </si>
  <si>
    <t>TPK</t>
  </si>
  <si>
    <t>Tapaktuan Airport</t>
  </si>
  <si>
    <t>Tapaktuan</t>
  </si>
  <si>
    <t>GKH</t>
  </si>
  <si>
    <t>Gorkha Airport</t>
  </si>
  <si>
    <t>Gorkha</t>
  </si>
  <si>
    <t>KUC</t>
  </si>
  <si>
    <t>Kuria Airport</t>
  </si>
  <si>
    <t>Kuria</t>
  </si>
  <si>
    <t>TPT</t>
  </si>
  <si>
    <t>Tapeta Airport</t>
  </si>
  <si>
    <t>Tapeta</t>
  </si>
  <si>
    <t>INO</t>
  </si>
  <si>
    <t>Inongo Airport</t>
  </si>
  <si>
    <t>Inongo</t>
  </si>
  <si>
    <t>TTK</t>
  </si>
  <si>
    <t>Tottenham Hale Station</t>
  </si>
  <si>
    <t>TPX</t>
  </si>
  <si>
    <t>Tupai Airport</t>
  </si>
  <si>
    <t>Tupai</t>
  </si>
  <si>
    <t>TSD</t>
  </si>
  <si>
    <t>Tshipise Airport</t>
  </si>
  <si>
    <t>Tshipise</t>
  </si>
  <si>
    <t>TSI</t>
  </si>
  <si>
    <t>Tsili Tsili Airport</t>
  </si>
  <si>
    <t>Tsili Tsili</t>
  </si>
  <si>
    <t>TSK</t>
  </si>
  <si>
    <t>Taskul Airport</t>
  </si>
  <si>
    <t>Taskul</t>
  </si>
  <si>
    <t>TSU</t>
  </si>
  <si>
    <t>Tabiteuea South Airport</t>
  </si>
  <si>
    <t>Tabiteuea South</t>
  </si>
  <si>
    <t>TSW</t>
  </si>
  <si>
    <t>Tsewi Airport</t>
  </si>
  <si>
    <t>Tsewi</t>
  </si>
  <si>
    <t>TSX</t>
  </si>
  <si>
    <t>Tanjung Santan Airport</t>
  </si>
  <si>
    <t>Tanjung Santan</t>
  </si>
  <si>
    <t>TSY</t>
  </si>
  <si>
    <t>Tasikmalaya Airport</t>
  </si>
  <si>
    <t>Tasikmalaya</t>
  </si>
  <si>
    <t>TSZ</t>
  </si>
  <si>
    <t>Tsetserleg Airport</t>
  </si>
  <si>
    <t>Tsetserleg</t>
  </si>
  <si>
    <t>Arhangay</t>
  </si>
  <si>
    <t>TTI</t>
  </si>
  <si>
    <t>Tetiaroa Island Airport</t>
  </si>
  <si>
    <t>Tetiaroa Island</t>
  </si>
  <si>
    <t>TTL</t>
  </si>
  <si>
    <t>Turtle Island Airport</t>
  </si>
  <si>
    <t>Turtle Island</t>
  </si>
  <si>
    <t>TTM</t>
  </si>
  <si>
    <t>Tablon De Tamara Airport</t>
  </si>
  <si>
    <t>Tablon De Tamara</t>
  </si>
  <si>
    <t>TTR</t>
  </si>
  <si>
    <t>Tana Toraja Airport</t>
  </si>
  <si>
    <t>Tana Toraja</t>
  </si>
  <si>
    <t>TUT</t>
  </si>
  <si>
    <t>Tauta Airport</t>
  </si>
  <si>
    <t>Tauta</t>
  </si>
  <si>
    <t>TWY</t>
  </si>
  <si>
    <t>Tawa Airport</t>
  </si>
  <si>
    <t>Tawa</t>
  </si>
  <si>
    <t>TWZ</t>
  </si>
  <si>
    <t>Pukaki/Twizel Airport</t>
  </si>
  <si>
    <t>Mount Cook</t>
  </si>
  <si>
    <t>TXF</t>
  </si>
  <si>
    <t>Teixeira de Freitas Airport</t>
  </si>
  <si>
    <t>Teixeira de Freitas</t>
  </si>
  <si>
    <t>TXM</t>
  </si>
  <si>
    <t>Teminabuan Airport</t>
  </si>
  <si>
    <t>Teminabuan</t>
  </si>
  <si>
    <t>TYD</t>
  </si>
  <si>
    <t>Tynda Airport</t>
  </si>
  <si>
    <t>Tynda</t>
  </si>
  <si>
    <t>Amurskaya Oblast'</t>
  </si>
  <si>
    <t>TYP</t>
  </si>
  <si>
    <t>Tobermorey Airport</t>
  </si>
  <si>
    <t>Tobermorey</t>
  </si>
  <si>
    <t>TZN</t>
  </si>
  <si>
    <t>South Andros Airport</t>
  </si>
  <si>
    <t>South Andros</t>
  </si>
  <si>
    <t>UAE</t>
  </si>
  <si>
    <t>Mount Aue Airport</t>
  </si>
  <si>
    <t>Mount Aue</t>
  </si>
  <si>
    <t>UAI</t>
  </si>
  <si>
    <t>Suai Airport</t>
  </si>
  <si>
    <t>Suai</t>
  </si>
  <si>
    <t>UAL</t>
  </si>
  <si>
    <t>Luau Airport</t>
  </si>
  <si>
    <t>Luau</t>
  </si>
  <si>
    <t>UGU</t>
  </si>
  <si>
    <t>Zugapa  Irian Jaya Airport</t>
  </si>
  <si>
    <t>Zugapa  Irian Jaya</t>
  </si>
  <si>
    <t>UIK</t>
  </si>
  <si>
    <t>Ust-Ilimsk Airport</t>
  </si>
  <si>
    <t>Ust-Ilimsk</t>
  </si>
  <si>
    <t>UIQ</t>
  </si>
  <si>
    <t>Quine Hill Airport</t>
  </si>
  <si>
    <t>Quine Hill</t>
  </si>
  <si>
    <t>ULS</t>
  </si>
  <si>
    <t>Mulatos Airport</t>
  </si>
  <si>
    <t>Mulatos</t>
  </si>
  <si>
    <t>ULX</t>
  </si>
  <si>
    <t>Ulusaba Airport</t>
  </si>
  <si>
    <t>Ulusaba</t>
  </si>
  <si>
    <t>UMC</t>
  </si>
  <si>
    <t>Umba Airport</t>
  </si>
  <si>
    <t>Umba</t>
  </si>
  <si>
    <t>UOL</t>
  </si>
  <si>
    <t>Buol Airport</t>
  </si>
  <si>
    <t>Buol</t>
  </si>
  <si>
    <t>UON</t>
  </si>
  <si>
    <t>Muong Sai Airport</t>
  </si>
  <si>
    <t>Muong Sai</t>
  </si>
  <si>
    <t>UPA</t>
  </si>
  <si>
    <t>Punta Alegre Airport</t>
  </si>
  <si>
    <t>Punta Alegre</t>
  </si>
  <si>
    <t>UNC</t>
  </si>
  <si>
    <t>Unguia Airport</t>
  </si>
  <si>
    <t>Unguia</t>
  </si>
  <si>
    <t>UPF</t>
  </si>
  <si>
    <t>Pforheim Airport</t>
  </si>
  <si>
    <t>Pforheim</t>
  </si>
  <si>
    <t>UPL</t>
  </si>
  <si>
    <t>Upala Airport</t>
  </si>
  <si>
    <t>Upala</t>
  </si>
  <si>
    <t>UPR</t>
  </si>
  <si>
    <t>Upiara Airport</t>
  </si>
  <si>
    <t>Upiara</t>
  </si>
  <si>
    <t>URB</t>
  </si>
  <si>
    <t>Ernesto Pochler Airport</t>
  </si>
  <si>
    <t>Urubupunga</t>
  </si>
  <si>
    <t>URI</t>
  </si>
  <si>
    <t>Uribe Airport</t>
  </si>
  <si>
    <t>Uribe</t>
  </si>
  <si>
    <t>URN</t>
  </si>
  <si>
    <t>Urgoon Airport</t>
  </si>
  <si>
    <t>Urgoon</t>
  </si>
  <si>
    <t>URZ</t>
  </si>
  <si>
    <t>Uruzgan Airport</t>
  </si>
  <si>
    <t>Uruzgan</t>
  </si>
  <si>
    <t>USI</t>
  </si>
  <si>
    <t>Mabaruma Airport</t>
  </si>
  <si>
    <t>Mabaruma</t>
  </si>
  <si>
    <t>USL</t>
  </si>
  <si>
    <t>Useless Loop Airport</t>
  </si>
  <si>
    <t>Useless Loop</t>
  </si>
  <si>
    <t>USS</t>
  </si>
  <si>
    <t>Sancti Spiritus Airport</t>
  </si>
  <si>
    <t>Sancti Spiritus</t>
  </si>
  <si>
    <t>UTD</t>
  </si>
  <si>
    <t>Nutwood Downs Airport</t>
  </si>
  <si>
    <t>Nutwood Downs</t>
  </si>
  <si>
    <t>VAB</t>
  </si>
  <si>
    <t>Yavarate Airport</t>
  </si>
  <si>
    <t>Yavarate</t>
  </si>
  <si>
    <t>VAL</t>
  </si>
  <si>
    <t>Valenca Airport</t>
  </si>
  <si>
    <t>Valenca</t>
  </si>
  <si>
    <t>VAP</t>
  </si>
  <si>
    <t>Valparaiso Airport</t>
  </si>
  <si>
    <t>VAU</t>
  </si>
  <si>
    <t>Vatukoula Airport</t>
  </si>
  <si>
    <t>Vatukoula</t>
  </si>
  <si>
    <t>VAZ</t>
  </si>
  <si>
    <t>Val D'Isere Airport</t>
  </si>
  <si>
    <t>Val D'Isere</t>
  </si>
  <si>
    <t>VCC</t>
  </si>
  <si>
    <t>Limbe Airport</t>
  </si>
  <si>
    <t>Limbe</t>
  </si>
  <si>
    <t>SudOuest</t>
  </si>
  <si>
    <t>VEG</t>
  </si>
  <si>
    <t>Maikwak Airport</t>
  </si>
  <si>
    <t>Maikwak</t>
  </si>
  <si>
    <t>VEJ</t>
  </si>
  <si>
    <t>Vejle Airport</t>
  </si>
  <si>
    <t>Vejle</t>
  </si>
  <si>
    <t>VEV</t>
  </si>
  <si>
    <t>Barakoma Airport</t>
  </si>
  <si>
    <t>Barakoma</t>
  </si>
  <si>
    <t>VGS</t>
  </si>
  <si>
    <t>General Villegas Airport</t>
  </si>
  <si>
    <t>General Villegas</t>
  </si>
  <si>
    <t>VJQ</t>
  </si>
  <si>
    <t>Gurue Airport</t>
  </si>
  <si>
    <t>Gurue</t>
  </si>
  <si>
    <t>VLK</t>
  </si>
  <si>
    <t>Volgodonsk Airport</t>
  </si>
  <si>
    <t>Volgodonsk</t>
  </si>
  <si>
    <t>VLU</t>
  </si>
  <si>
    <t>Velikiye Luki Airport</t>
  </si>
  <si>
    <t>Velikiye Luki</t>
  </si>
  <si>
    <t>VNG</t>
  </si>
  <si>
    <t>Viengxay Airport</t>
  </si>
  <si>
    <t>Viengxay</t>
  </si>
  <si>
    <t>VOI</t>
  </si>
  <si>
    <t>Voinjama Airport</t>
  </si>
  <si>
    <t>Voinjama</t>
  </si>
  <si>
    <t>VRO</t>
  </si>
  <si>
    <t>Kawama Airport</t>
  </si>
  <si>
    <t>Matanzas</t>
  </si>
  <si>
    <t>VSO</t>
  </si>
  <si>
    <t>Phuoc-long Airport</t>
  </si>
  <si>
    <t>Phuoc-long</t>
  </si>
  <si>
    <t>VTA</t>
  </si>
  <si>
    <t>Victoria Airport</t>
  </si>
  <si>
    <t>VTF</t>
  </si>
  <si>
    <t>Vatulele Airport</t>
  </si>
  <si>
    <t>Vatulele</t>
  </si>
  <si>
    <t>VTG</t>
  </si>
  <si>
    <t>Vung Tau Airport</t>
  </si>
  <si>
    <t>WAB</t>
  </si>
  <si>
    <t>Wabag Airport</t>
  </si>
  <si>
    <t>Wabag</t>
  </si>
  <si>
    <t>WAD</t>
  </si>
  <si>
    <t>Andriamena Airport</t>
  </si>
  <si>
    <t>Andriamena</t>
  </si>
  <si>
    <t>IPU</t>
  </si>
  <si>
    <t>Ipiau Airport</t>
  </si>
  <si>
    <t>Ipiau</t>
  </si>
  <si>
    <t>IPW</t>
  </si>
  <si>
    <t>Ipswich Airport</t>
  </si>
  <si>
    <t>Ipswich</t>
  </si>
  <si>
    <t>IRD</t>
  </si>
  <si>
    <t>Ishurdi Airport</t>
  </si>
  <si>
    <t>Ishurdi</t>
  </si>
  <si>
    <t>WAJ</t>
  </si>
  <si>
    <t>Wawoi Falls Airport</t>
  </si>
  <si>
    <t>Wawoi Falls</t>
  </si>
  <si>
    <t>WAP</t>
  </si>
  <si>
    <t>Alto Palena Airport</t>
  </si>
  <si>
    <t>Alto Palena</t>
  </si>
  <si>
    <t>WAR</t>
  </si>
  <si>
    <t>Waris Airport</t>
  </si>
  <si>
    <t>Waris</t>
  </si>
  <si>
    <t>WAX</t>
  </si>
  <si>
    <t>Zwara Airport</t>
  </si>
  <si>
    <t>Zwara</t>
  </si>
  <si>
    <t>WBA</t>
  </si>
  <si>
    <t>Wahai Airport</t>
  </si>
  <si>
    <t>Wahai</t>
  </si>
  <si>
    <t>WBC</t>
  </si>
  <si>
    <t>Wapolu Airport</t>
  </si>
  <si>
    <t>Wapolu</t>
  </si>
  <si>
    <t>WCA</t>
  </si>
  <si>
    <t>Gamboa Airport</t>
  </si>
  <si>
    <t>WDA</t>
  </si>
  <si>
    <t>Wadi Ain Airport</t>
  </si>
  <si>
    <t>Wadi Ain</t>
  </si>
  <si>
    <t>WEM</t>
  </si>
  <si>
    <t>West Malling Airport</t>
  </si>
  <si>
    <t>West Malling</t>
  </si>
  <si>
    <t>WGB</t>
  </si>
  <si>
    <t>Bahawalnagar Airport</t>
  </si>
  <si>
    <t>Bahawalnagar</t>
  </si>
  <si>
    <t>WGL</t>
  </si>
  <si>
    <t>Off-Line Point</t>
  </si>
  <si>
    <t>Isle Balta</t>
  </si>
  <si>
    <t>WGN</t>
  </si>
  <si>
    <t>Waitangi Airport</t>
  </si>
  <si>
    <t>Waitangi</t>
  </si>
  <si>
    <t>WGU</t>
  </si>
  <si>
    <t>Wagau Airport</t>
  </si>
  <si>
    <t>Wagau</t>
  </si>
  <si>
    <t>WGY</t>
  </si>
  <si>
    <t>Wagny Airport</t>
  </si>
  <si>
    <t>Wagny</t>
  </si>
  <si>
    <t>WHO</t>
  </si>
  <si>
    <t>Franz Josef Airport</t>
  </si>
  <si>
    <t>Franz Josef</t>
  </si>
  <si>
    <t>WID</t>
  </si>
  <si>
    <t>Wildenrath Airport</t>
  </si>
  <si>
    <t>Wildenrath</t>
  </si>
  <si>
    <t>WIK</t>
  </si>
  <si>
    <t>Surfdale Airport</t>
  </si>
  <si>
    <t>Surfdale</t>
  </si>
  <si>
    <t>WIT</t>
  </si>
  <si>
    <t>Wittenoom Airport</t>
  </si>
  <si>
    <t>Wittenoom</t>
  </si>
  <si>
    <t>WKF</t>
  </si>
  <si>
    <t>Waterkloof (FAWK)</t>
  </si>
  <si>
    <t>Waterkloof</t>
  </si>
  <si>
    <t>WKR</t>
  </si>
  <si>
    <t>Walkers Cay Airport</t>
  </si>
  <si>
    <t>Walkers Cay</t>
  </si>
  <si>
    <t>WLA</t>
  </si>
  <si>
    <t>Wallal Downs Airport</t>
  </si>
  <si>
    <t>Wallal Downs</t>
  </si>
  <si>
    <t>WME</t>
  </si>
  <si>
    <t>Mount Keith Airport</t>
  </si>
  <si>
    <t>Mount Keith</t>
  </si>
  <si>
    <t>WMV</t>
  </si>
  <si>
    <t>Madirovalo Airport</t>
  </si>
  <si>
    <t>Madirovalo</t>
  </si>
  <si>
    <t>WND</t>
  </si>
  <si>
    <t>Windarra Airport</t>
  </si>
  <si>
    <t>Windarra</t>
  </si>
  <si>
    <t>WNE</t>
  </si>
  <si>
    <t>Wora Na Ye Airport</t>
  </si>
  <si>
    <t>Wora Na Ye</t>
  </si>
  <si>
    <t>Ghana</t>
  </si>
  <si>
    <t>WNU</t>
  </si>
  <si>
    <t>Wanuma Airport</t>
  </si>
  <si>
    <t>Wanuma</t>
  </si>
  <si>
    <t>IRE</t>
  </si>
  <si>
    <t>Irece Airport</t>
  </si>
  <si>
    <t>Irece</t>
  </si>
  <si>
    <t>WOA</t>
  </si>
  <si>
    <t>Wonenara Airport</t>
  </si>
  <si>
    <t>Wonenara</t>
  </si>
  <si>
    <t>WOG</t>
  </si>
  <si>
    <t>Woodgreen Airport</t>
  </si>
  <si>
    <t>Woodgreen</t>
  </si>
  <si>
    <t>WOI</t>
  </si>
  <si>
    <t>Wologissi Airport</t>
  </si>
  <si>
    <t>Wologissi</t>
  </si>
  <si>
    <t>WOK</t>
  </si>
  <si>
    <t>Wonken Airport</t>
  </si>
  <si>
    <t>Wonken</t>
  </si>
  <si>
    <t>WTD</t>
  </si>
  <si>
    <t>West End Airport</t>
  </si>
  <si>
    <t>West End</t>
  </si>
  <si>
    <t>WTT</t>
  </si>
  <si>
    <t>Wantoat Airport</t>
  </si>
  <si>
    <t>Wantoat</t>
  </si>
  <si>
    <t>WUM</t>
  </si>
  <si>
    <t>West New Britain Airport</t>
  </si>
  <si>
    <t>Wasum</t>
  </si>
  <si>
    <t>WUV</t>
  </si>
  <si>
    <t>Wuvulu Island Airport</t>
  </si>
  <si>
    <t>Wuvulu Island</t>
  </si>
  <si>
    <t>WWG</t>
  </si>
  <si>
    <t>Al Koude Airport</t>
  </si>
  <si>
    <t>Al Koude</t>
  </si>
  <si>
    <t>WWI</t>
  </si>
  <si>
    <t>Woodie Woodie Airport</t>
  </si>
  <si>
    <t>Woodie Woodie</t>
  </si>
  <si>
    <t>XAY</t>
  </si>
  <si>
    <t>Xayabury Airport</t>
  </si>
  <si>
    <t>Xayabury</t>
  </si>
  <si>
    <t>XBB</t>
  </si>
  <si>
    <t>Blubber Bay Airport</t>
  </si>
  <si>
    <t>Blubber Bay</t>
  </si>
  <si>
    <t>XBL</t>
  </si>
  <si>
    <t>Buno Bedelle Airport</t>
  </si>
  <si>
    <t>Buno Bedelle</t>
  </si>
  <si>
    <t>XBN</t>
  </si>
  <si>
    <t>Biniguni Airport</t>
  </si>
  <si>
    <t>Biniguni</t>
  </si>
  <si>
    <t>XGB</t>
  </si>
  <si>
    <t>Gare Montparnasse Airport</t>
  </si>
  <si>
    <t>IRI</t>
  </si>
  <si>
    <t>Nduli Airport</t>
  </si>
  <si>
    <t>Iringa</t>
  </si>
  <si>
    <t>XGL</t>
  </si>
  <si>
    <t>Granville Lake Airport</t>
  </si>
  <si>
    <t>Granville Lake</t>
  </si>
  <si>
    <t>XIE</t>
  </si>
  <si>
    <t>Xienglom Airport</t>
  </si>
  <si>
    <t>Xienglom</t>
  </si>
  <si>
    <t>XIG</t>
  </si>
  <si>
    <t>Xinguara Municipal Airport</t>
  </si>
  <si>
    <t>Xinguara</t>
  </si>
  <si>
    <t>XKO</t>
  </si>
  <si>
    <t>Kemano Airport</t>
  </si>
  <si>
    <t>Kemano</t>
  </si>
  <si>
    <t>XKY</t>
  </si>
  <si>
    <t>Kaya Airport</t>
  </si>
  <si>
    <t>Kaya</t>
  </si>
  <si>
    <t>XLF</t>
  </si>
  <si>
    <t>Leaf Bay Airport</t>
  </si>
  <si>
    <t>Leaf Bay</t>
  </si>
  <si>
    <t>XLO</t>
  </si>
  <si>
    <t>Long Xuyen Airport</t>
  </si>
  <si>
    <t>Long Xuyen</t>
  </si>
  <si>
    <t>XMA</t>
  </si>
  <si>
    <t>Maramag Airport</t>
  </si>
  <si>
    <t>Maramag</t>
  </si>
  <si>
    <t>WTZ</t>
  </si>
  <si>
    <t>Whitianga Airport</t>
  </si>
  <si>
    <t>Whitianga</t>
  </si>
  <si>
    <t>XML</t>
  </si>
  <si>
    <t>Minlaton Airport</t>
  </si>
  <si>
    <t>Minlaton</t>
  </si>
  <si>
    <t>XNG</t>
  </si>
  <si>
    <t>Quang Ngai Airport</t>
  </si>
  <si>
    <t>Quang Ngai</t>
  </si>
  <si>
    <t>YAD</t>
  </si>
  <si>
    <t>Moose Lake Airport</t>
  </si>
  <si>
    <t>Moose Lake</t>
  </si>
  <si>
    <t>YAE</t>
  </si>
  <si>
    <t>Alta Lake Airport</t>
  </si>
  <si>
    <t>Alta Lake</t>
  </si>
  <si>
    <t>YAF</t>
  </si>
  <si>
    <t>Asbestos Hill Airport</t>
  </si>
  <si>
    <t>Asbestos Hill</t>
  </si>
  <si>
    <t>YAH</t>
  </si>
  <si>
    <t>Lagrande 4 Airport</t>
  </si>
  <si>
    <t>Lagrande 4</t>
  </si>
  <si>
    <t>YAR</t>
  </si>
  <si>
    <t>Lagrande 3 Airport</t>
  </si>
  <si>
    <t>Lagrande 3</t>
  </si>
  <si>
    <t>YAU</t>
  </si>
  <si>
    <t>Kattiniq/Donaldson Lake Airport</t>
  </si>
  <si>
    <t>Kattiniq/Donaldson Lake</t>
  </si>
  <si>
    <t>YBA</t>
  </si>
  <si>
    <t>Banff Airport</t>
  </si>
  <si>
    <t>Banff</t>
  </si>
  <si>
    <t>XMB</t>
  </si>
  <si>
    <t>M'Bahiakro Airport</t>
  </si>
  <si>
    <t>M'Bahiakro</t>
  </si>
  <si>
    <t>YBD</t>
  </si>
  <si>
    <t>New Westminister Airport</t>
  </si>
  <si>
    <t>New Westminster</t>
  </si>
  <si>
    <t>YDR</t>
  </si>
  <si>
    <t>Broadview Airport</t>
  </si>
  <si>
    <t>Broadview</t>
  </si>
  <si>
    <t>YDW</t>
  </si>
  <si>
    <t>Obre Lake Airport</t>
  </si>
  <si>
    <t>Obre Lake</t>
  </si>
  <si>
    <t>YDX</t>
  </si>
  <si>
    <t>Doc Creek Airport</t>
  </si>
  <si>
    <t>Doc Creek</t>
  </si>
  <si>
    <t>YEP</t>
  </si>
  <si>
    <t>Estevan Point Airport</t>
  </si>
  <si>
    <t>Estevan Point</t>
  </si>
  <si>
    <t>YEQ</t>
  </si>
  <si>
    <t>Yenkis Airport</t>
  </si>
  <si>
    <t>Yenkis</t>
  </si>
  <si>
    <t>YFE</t>
  </si>
  <si>
    <t>Forestville Airport</t>
  </si>
  <si>
    <t>Forestville</t>
  </si>
  <si>
    <t>YFG</t>
  </si>
  <si>
    <t>Fontanges Airport</t>
  </si>
  <si>
    <t>Fontanges</t>
  </si>
  <si>
    <t>YFL</t>
  </si>
  <si>
    <t>Fort Reliance Airport</t>
  </si>
  <si>
    <t>Fort Reliance</t>
  </si>
  <si>
    <t>YGA</t>
  </si>
  <si>
    <t>Gagnon Airport</t>
  </si>
  <si>
    <t>Gagnon</t>
  </si>
  <si>
    <t>YGS</t>
  </si>
  <si>
    <t>Germansen Airport</t>
  </si>
  <si>
    <t>Germansen</t>
  </si>
  <si>
    <t>YGY</t>
  </si>
  <si>
    <t>Deception Bay Airport</t>
  </si>
  <si>
    <t>Deception Bay</t>
  </si>
  <si>
    <t>YJO</t>
  </si>
  <si>
    <t>Johnny Mountain Airport</t>
  </si>
  <si>
    <t>Johnny Mountain</t>
  </si>
  <si>
    <t>YJP</t>
  </si>
  <si>
    <t>Jasper-Hinton Airport</t>
  </si>
  <si>
    <t>Jasper-Hinton</t>
  </si>
  <si>
    <t>YKK</t>
  </si>
  <si>
    <t>Kitkatla Airport</t>
  </si>
  <si>
    <t>Kitkatla</t>
  </si>
  <si>
    <t>YLA</t>
  </si>
  <si>
    <t>Langara Airport</t>
  </si>
  <si>
    <t>Langara</t>
  </si>
  <si>
    <t>YLF</t>
  </si>
  <si>
    <t>Laforges Airport</t>
  </si>
  <si>
    <t>Laforges</t>
  </si>
  <si>
    <t>YLG</t>
  </si>
  <si>
    <t>Yalgoo Airport</t>
  </si>
  <si>
    <t>Yalgoo</t>
  </si>
  <si>
    <t>YLM</t>
  </si>
  <si>
    <t>Clinton Creek Airport</t>
  </si>
  <si>
    <t>Clinton Creek</t>
  </si>
  <si>
    <t>YLO</t>
  </si>
  <si>
    <t>Shilo Airport</t>
  </si>
  <si>
    <t>Shilo</t>
  </si>
  <si>
    <t>YLP</t>
  </si>
  <si>
    <t>Mingan Airport</t>
  </si>
  <si>
    <t>Mingan</t>
  </si>
  <si>
    <t>YMC</t>
  </si>
  <si>
    <t>Maricourt Airstrip</t>
  </si>
  <si>
    <t>Maricourt</t>
  </si>
  <si>
    <t>YMD</t>
  </si>
  <si>
    <t>Mould Bay Airport</t>
  </si>
  <si>
    <t>Mould Bay</t>
  </si>
  <si>
    <t>YMI</t>
  </si>
  <si>
    <t>Minaki Airport</t>
  </si>
  <si>
    <t>Minaki</t>
  </si>
  <si>
    <t>YMR</t>
  </si>
  <si>
    <t>Merry Island Airport</t>
  </si>
  <si>
    <t>Merry Island</t>
  </si>
  <si>
    <t>YNF</t>
  </si>
  <si>
    <t>Deer Lake/Stephenville Airport</t>
  </si>
  <si>
    <t>Corner Brook</t>
  </si>
  <si>
    <t>YNI</t>
  </si>
  <si>
    <t>Nitchequon Airport</t>
  </si>
  <si>
    <t>Nitchequon</t>
  </si>
  <si>
    <t>YNK</t>
  </si>
  <si>
    <t>Nootka Sound Airport</t>
  </si>
  <si>
    <t>Nootka Sound</t>
  </si>
  <si>
    <t>YNN</t>
  </si>
  <si>
    <t>Yandi Airport</t>
  </si>
  <si>
    <t>Yandicoogina</t>
  </si>
  <si>
    <t>YNR</t>
  </si>
  <si>
    <t>Arnes Airport</t>
  </si>
  <si>
    <t>Arnes</t>
  </si>
  <si>
    <t>YOE</t>
  </si>
  <si>
    <t>Falher Airport</t>
  </si>
  <si>
    <t>Falher</t>
  </si>
  <si>
    <t>YOK</t>
  </si>
  <si>
    <t>Yokohoma Airport</t>
  </si>
  <si>
    <t>Yokohoma</t>
  </si>
  <si>
    <t>YQE</t>
  </si>
  <si>
    <t>RNI</t>
  </si>
  <si>
    <t>Corn Island Airport</t>
  </si>
  <si>
    <t>Corn Island</t>
  </si>
  <si>
    <t>GMN</t>
  </si>
  <si>
    <t>Greymouth Airport</t>
  </si>
  <si>
    <t>Greymouth</t>
  </si>
  <si>
    <t>West Coast</t>
  </si>
  <si>
    <t>KUE</t>
  </si>
  <si>
    <t>Kukundu Airport</t>
  </si>
  <si>
    <t>Kukundu</t>
  </si>
  <si>
    <t>YRD</t>
  </si>
  <si>
    <t>Dean River Airport</t>
  </si>
  <si>
    <t>Dean River</t>
  </si>
  <si>
    <t>YRE</t>
  </si>
  <si>
    <t>Resolution Island Airport</t>
  </si>
  <si>
    <t>Resolution Island</t>
  </si>
  <si>
    <t>YRN</t>
  </si>
  <si>
    <t>Rivers Inlet Airport</t>
  </si>
  <si>
    <t>Rivers Inlet</t>
  </si>
  <si>
    <t>YSA</t>
  </si>
  <si>
    <t>Sable Island Airport</t>
  </si>
  <si>
    <t>Sable Island</t>
  </si>
  <si>
    <t>YSI</t>
  </si>
  <si>
    <t>Sans Souci Airport</t>
  </si>
  <si>
    <t>Sans Souci</t>
  </si>
  <si>
    <t>YSV</t>
  </si>
  <si>
    <t>Saglek Airport</t>
  </si>
  <si>
    <t>Saglek</t>
  </si>
  <si>
    <t>YSX</t>
  </si>
  <si>
    <t>Shearwater Airport</t>
  </si>
  <si>
    <t>Shearwater</t>
  </si>
  <si>
    <t>YSZ</t>
  </si>
  <si>
    <t>Squirrel Cove Airport</t>
  </si>
  <si>
    <t>Squirrel Cove</t>
  </si>
  <si>
    <t>IRO</t>
  </si>
  <si>
    <t>Birao Airport</t>
  </si>
  <si>
    <t>Birao</t>
  </si>
  <si>
    <t>IRP</t>
  </si>
  <si>
    <t>Matari</t>
  </si>
  <si>
    <t>Isiro</t>
  </si>
  <si>
    <t>Orientale</t>
  </si>
  <si>
    <t>YTB</t>
  </si>
  <si>
    <t>Hartley Bay Airport</t>
  </si>
  <si>
    <t>Hartley Bay</t>
  </si>
  <si>
    <t>YTC</t>
  </si>
  <si>
    <t>Sturdee Airport</t>
  </si>
  <si>
    <t>Sturdee</t>
  </si>
  <si>
    <t>YTK</t>
  </si>
  <si>
    <t>Tulugak Airport</t>
  </si>
  <si>
    <t>Tulugak</t>
  </si>
  <si>
    <t>YTN</t>
  </si>
  <si>
    <t>Riviere Au Tonnerre Airport</t>
  </si>
  <si>
    <t>Riviere Au Tonnerre</t>
  </si>
  <si>
    <t>YTP</t>
  </si>
  <si>
    <t>Tofino Sea Plane Base</t>
  </si>
  <si>
    <t>Tofino</t>
  </si>
  <si>
    <t>YUF</t>
  </si>
  <si>
    <t>Dewline Site Airport</t>
  </si>
  <si>
    <t>Pelly Bay</t>
  </si>
  <si>
    <t>YWN</t>
  </si>
  <si>
    <t>Winisk Airport</t>
  </si>
  <si>
    <t>Winisk</t>
  </si>
  <si>
    <t>YWQ</t>
  </si>
  <si>
    <t>Chute-Des-Passes Airport</t>
  </si>
  <si>
    <t>Chute-Des-Passes</t>
  </si>
  <si>
    <t>YXF</t>
  </si>
  <si>
    <t>Snake River Airport</t>
  </si>
  <si>
    <t>Snake River</t>
  </si>
  <si>
    <t>YXI</t>
  </si>
  <si>
    <t>Killaloe Airport</t>
  </si>
  <si>
    <t>Killaloe</t>
  </si>
  <si>
    <t>YYA</t>
  </si>
  <si>
    <t>Big Bay Yacht Club Airport</t>
  </si>
  <si>
    <t>Big Bay Yacht Club</t>
  </si>
  <si>
    <t>YYI</t>
  </si>
  <si>
    <t>Rivers Airport</t>
  </si>
  <si>
    <t>YZA</t>
  </si>
  <si>
    <t>Ashcroft Airport</t>
  </si>
  <si>
    <t>Ashcroft</t>
  </si>
  <si>
    <t>YZC</t>
  </si>
  <si>
    <t>Beatton River Airport</t>
  </si>
  <si>
    <t>Beatton River</t>
  </si>
  <si>
    <t>YZM</t>
  </si>
  <si>
    <t>Buchans Airport</t>
  </si>
  <si>
    <t>Buchans</t>
  </si>
  <si>
    <t>ZAA</t>
  </si>
  <si>
    <t>Alice Arm Airport</t>
  </si>
  <si>
    <t>Alice Arm</t>
  </si>
  <si>
    <t>ZBE</t>
  </si>
  <si>
    <t>Dolni Benesov Airport</t>
  </si>
  <si>
    <t>Zabreh</t>
  </si>
  <si>
    <t>ZEG</t>
  </si>
  <si>
    <t>Senggo Airport</t>
  </si>
  <si>
    <t>Senggo</t>
  </si>
  <si>
    <t>ZEN</t>
  </si>
  <si>
    <t>Zenag Airport</t>
  </si>
  <si>
    <t>Zenag</t>
  </si>
  <si>
    <t>ZER</t>
  </si>
  <si>
    <t>Zero Airport</t>
  </si>
  <si>
    <t>Zero</t>
  </si>
  <si>
    <t>GMS</t>
  </si>
  <si>
    <t>Guimaraes Airport</t>
  </si>
  <si>
    <t>Guimaraes</t>
  </si>
  <si>
    <t>ZFB</t>
  </si>
  <si>
    <t>Old Fort Bay Airport</t>
  </si>
  <si>
    <t>Old Fort Bay</t>
  </si>
  <si>
    <t>ZFL</t>
  </si>
  <si>
    <t>South Trout Lake Airport</t>
  </si>
  <si>
    <t>South Trout Lake</t>
  </si>
  <si>
    <t>ZKL</t>
  </si>
  <si>
    <t>Steenkool Airport</t>
  </si>
  <si>
    <t>Steenkool</t>
  </si>
  <si>
    <t>ZLG</t>
  </si>
  <si>
    <t>El Gouera Airport</t>
  </si>
  <si>
    <t>El Gouera</t>
  </si>
  <si>
    <t>ZMD</t>
  </si>
  <si>
    <t>Sena Madureira Airport</t>
  </si>
  <si>
    <t>Sena Madureira</t>
  </si>
  <si>
    <t>ZNG</t>
  </si>
  <si>
    <t>Negginan Airport</t>
  </si>
  <si>
    <t>Negginan</t>
  </si>
  <si>
    <t>ZNU</t>
  </si>
  <si>
    <t>Namu Airport</t>
  </si>
  <si>
    <t>Namu</t>
  </si>
  <si>
    <t>ZOF</t>
  </si>
  <si>
    <t>Ocean Falls Airport</t>
  </si>
  <si>
    <t>Ocean Falls</t>
  </si>
  <si>
    <t>ZQS</t>
  </si>
  <si>
    <t>Queen Charlotte Island Airport</t>
  </si>
  <si>
    <t>Queen Charlotte Island</t>
  </si>
  <si>
    <t>ZRI</t>
  </si>
  <si>
    <t>Serui Airport</t>
  </si>
  <si>
    <t>Serui</t>
  </si>
  <si>
    <t>ZRM</t>
  </si>
  <si>
    <t>Sarmi Airport</t>
  </si>
  <si>
    <t>Sarmi</t>
  </si>
  <si>
    <t>ZSP</t>
  </si>
  <si>
    <t>St. Paul Airport</t>
  </si>
  <si>
    <t>Saint Paul</t>
  </si>
  <si>
    <t>ZTR</t>
  </si>
  <si>
    <t>Zhitomir Airport</t>
  </si>
  <si>
    <t>Zhitomir</t>
  </si>
  <si>
    <t>ZTS</t>
  </si>
  <si>
    <t>Tahsis Airport</t>
  </si>
  <si>
    <t>Tahsis</t>
  </si>
  <si>
    <t>ZUE</t>
  </si>
  <si>
    <t>Zuenoula Airport</t>
  </si>
  <si>
    <t>Zuenoula</t>
  </si>
  <si>
    <t>ZVG</t>
  </si>
  <si>
    <t>Springvale Airport</t>
  </si>
  <si>
    <t>Springvale</t>
  </si>
  <si>
    <t>ZWN</t>
  </si>
  <si>
    <t>Wittenberge Railway Service</t>
  </si>
  <si>
    <t>Wittenberge</t>
  </si>
  <si>
    <t>ISJ</t>
  </si>
  <si>
    <t>Isla Mujeres Airport</t>
  </si>
  <si>
    <t>Isla Mujeres</t>
  </si>
  <si>
    <t>KNN</t>
  </si>
  <si>
    <t>Kankan Airport</t>
  </si>
  <si>
    <t>Kankan</t>
  </si>
  <si>
    <t>IHO</t>
  </si>
  <si>
    <t>Ihosy Airport</t>
  </si>
  <si>
    <t>Ihosy</t>
  </si>
  <si>
    <t>KDR</t>
  </si>
  <si>
    <t>Kandrian</t>
  </si>
  <si>
    <t>GNM</t>
  </si>
  <si>
    <t>Guanambi Airport</t>
  </si>
  <si>
    <t>Guanambi</t>
  </si>
  <si>
    <t>GNN</t>
  </si>
  <si>
    <t>Ghinnir Airport</t>
  </si>
  <si>
    <t>Ghinnir</t>
  </si>
  <si>
    <t>LOV</t>
  </si>
  <si>
    <t>Monclova Airport</t>
  </si>
  <si>
    <t>Monclova</t>
  </si>
  <si>
    <t>Coahuila de Zaragoza</t>
  </si>
  <si>
    <t>WAV</t>
  </si>
  <si>
    <t>Kalkgurung Airport</t>
  </si>
  <si>
    <t>Wave Hill</t>
  </si>
  <si>
    <t>JAH</t>
  </si>
  <si>
    <t>Agora Helipad</t>
  </si>
  <si>
    <t>Aubagne</t>
  </si>
  <si>
    <t>JCD</t>
  </si>
  <si>
    <t>St. Croix Downtown Heliport</t>
  </si>
  <si>
    <t>JCJ</t>
  </si>
  <si>
    <t>Chuja Heliport</t>
  </si>
  <si>
    <t>Jeju</t>
  </si>
  <si>
    <t>JDP</t>
  </si>
  <si>
    <t>Heliport De Paris</t>
  </si>
  <si>
    <t>ENQ</t>
  </si>
  <si>
    <t>Coronel Enrique Soto Cano AB Airport</t>
  </si>
  <si>
    <t>Coronel Enrique Soto Cano AB</t>
  </si>
  <si>
    <t>MUD</t>
  </si>
  <si>
    <t>Mueda Airport</t>
  </si>
  <si>
    <t>Mueda</t>
  </si>
  <si>
    <t>GNR</t>
  </si>
  <si>
    <t>General Roca Airport</t>
  </si>
  <si>
    <t>General Roca</t>
  </si>
  <si>
    <t>Rio Negro</t>
  </si>
  <si>
    <t>RSS</t>
  </si>
  <si>
    <t>Roseires Airport</t>
  </si>
  <si>
    <t>Roseires</t>
  </si>
  <si>
    <t>XSA</t>
  </si>
  <si>
    <t>AFC Airport</t>
  </si>
  <si>
    <t>Sinoe</t>
  </si>
  <si>
    <t>ITI</t>
  </si>
  <si>
    <t>Itambacuri Airport</t>
  </si>
  <si>
    <t>Itambacuri</t>
  </si>
  <si>
    <t>ITN</t>
  </si>
  <si>
    <t>Itabuna Airport</t>
  </si>
  <si>
    <t>Itabuna</t>
  </si>
  <si>
    <t>ITQ</t>
  </si>
  <si>
    <t>Itaqui Airport</t>
  </si>
  <si>
    <t>GNZ</t>
  </si>
  <si>
    <t>Ghanzi Airport</t>
  </si>
  <si>
    <t>Ghanzi</t>
  </si>
  <si>
    <t>GOG</t>
  </si>
  <si>
    <t>Gobabis Airport</t>
  </si>
  <si>
    <t>Gobabis</t>
  </si>
  <si>
    <t>GOR</t>
  </si>
  <si>
    <t>Gore Airport</t>
  </si>
  <si>
    <t>Gore</t>
  </si>
  <si>
    <t>XPD</t>
  </si>
  <si>
    <t>AWK</t>
  </si>
  <si>
    <t>Wake Island Airport</t>
  </si>
  <si>
    <t>Wake Island</t>
  </si>
  <si>
    <t>US Minor Outlying Islands</t>
  </si>
  <si>
    <t>UM</t>
  </si>
  <si>
    <t>IXH</t>
  </si>
  <si>
    <t>Kailashahar Airport</t>
  </si>
  <si>
    <t>Kailashahar</t>
  </si>
  <si>
    <t>GOY</t>
  </si>
  <si>
    <t>Amparai Airport</t>
  </si>
  <si>
    <t>Gal Oya</t>
  </si>
  <si>
    <t>GPL</t>
  </si>
  <si>
    <t>Guapiles Airport</t>
  </si>
  <si>
    <t>Guapiles</t>
  </si>
  <si>
    <t>IXK</t>
  </si>
  <si>
    <t>Keshod Airport</t>
  </si>
  <si>
    <t>Keshod</t>
  </si>
  <si>
    <t>IXT</t>
  </si>
  <si>
    <t>Pasighat Airport</t>
  </si>
  <si>
    <t>Pasighat</t>
  </si>
  <si>
    <t>AKM</t>
  </si>
  <si>
    <t>Zakouma Airport</t>
  </si>
  <si>
    <t>Zakouma</t>
  </si>
  <si>
    <t>Chad</t>
  </si>
  <si>
    <t>TD</t>
  </si>
  <si>
    <t>IZT</t>
  </si>
  <si>
    <t>Ixtepec Airport</t>
  </si>
  <si>
    <t>Ixtepec</t>
  </si>
  <si>
    <t>JAA</t>
  </si>
  <si>
    <t>Jalalabad Airport</t>
  </si>
  <si>
    <t>Jalalabad</t>
  </si>
  <si>
    <t>JAB</t>
  </si>
  <si>
    <t>Jabiru Airport</t>
  </si>
  <si>
    <t>Jabiru</t>
  </si>
  <si>
    <t>JAD</t>
  </si>
  <si>
    <t>Jandakot Airport</t>
  </si>
  <si>
    <t>Jandakot</t>
  </si>
  <si>
    <t>JAF</t>
  </si>
  <si>
    <t>Kankesanturai Airport</t>
  </si>
  <si>
    <t>Jaffna</t>
  </si>
  <si>
    <t>North Eastern</t>
  </si>
  <si>
    <t>NRY</t>
  </si>
  <si>
    <t>Newry Airport</t>
  </si>
  <si>
    <t>Newry</t>
  </si>
  <si>
    <t>VTL</t>
  </si>
  <si>
    <t>Vittel Airport</t>
  </si>
  <si>
    <t>Vittel</t>
  </si>
  <si>
    <t>WGC</t>
  </si>
  <si>
    <t>Warangal Airport</t>
  </si>
  <si>
    <t>Warangal</t>
  </si>
  <si>
    <t>EBN</t>
  </si>
  <si>
    <t>Ebadon Airport</t>
  </si>
  <si>
    <t>Ebadon</t>
  </si>
  <si>
    <t>PMN</t>
  </si>
  <si>
    <t>Pumani Airport</t>
  </si>
  <si>
    <t>Pumani</t>
  </si>
  <si>
    <t>TMZ</t>
  </si>
  <si>
    <t>Thames Airport</t>
  </si>
  <si>
    <t>Thames</t>
  </si>
  <si>
    <t>KIZ</t>
  </si>
  <si>
    <t>Kikinonda Airport</t>
  </si>
  <si>
    <t>Kikinonda</t>
  </si>
  <si>
    <t>KJP</t>
  </si>
  <si>
    <t>Kerama Airport</t>
  </si>
  <si>
    <t>Kerama</t>
  </si>
  <si>
    <t>KKO</t>
  </si>
  <si>
    <t>Kaikohe Airport</t>
  </si>
  <si>
    <t>Kaikohe</t>
  </si>
  <si>
    <t>KKW</t>
  </si>
  <si>
    <t>Kikwit Airport</t>
  </si>
  <si>
    <t>Kikwit</t>
  </si>
  <si>
    <t>KKY</t>
  </si>
  <si>
    <t>Kilkenny Airport</t>
  </si>
  <si>
    <t>Kilkenny</t>
  </si>
  <si>
    <t>KKZ</t>
  </si>
  <si>
    <t>Koh Kong Airport</t>
  </si>
  <si>
    <t>Koh Kong</t>
  </si>
  <si>
    <t>KLB</t>
  </si>
  <si>
    <t>Kalabo Airport</t>
  </si>
  <si>
    <t>Kalabo</t>
  </si>
  <si>
    <t>KLC</t>
  </si>
  <si>
    <t>Kaolack Airport</t>
  </si>
  <si>
    <t>Kaolack</t>
  </si>
  <si>
    <t>KLM</t>
  </si>
  <si>
    <t>Kalaleh Airport</t>
  </si>
  <si>
    <t>Kalaleh</t>
  </si>
  <si>
    <t>KLY</t>
  </si>
  <si>
    <t>Kalima Airport</t>
  </si>
  <si>
    <t>Kalima</t>
  </si>
  <si>
    <t>KLZ</t>
  </si>
  <si>
    <t>Kleinzee Airport</t>
  </si>
  <si>
    <t>Kleinzee</t>
  </si>
  <si>
    <t>KMK</t>
  </si>
  <si>
    <t>Makabana Airport</t>
  </si>
  <si>
    <t>Makabana</t>
  </si>
  <si>
    <t>KMP</t>
  </si>
  <si>
    <t>J.G.H. Van Der Wath Airport</t>
  </si>
  <si>
    <t>Keetmanshoop</t>
  </si>
  <si>
    <t>KMR</t>
  </si>
  <si>
    <t>Karimui Airport</t>
  </si>
  <si>
    <t>Karimui</t>
  </si>
  <si>
    <t>KMT</t>
  </si>
  <si>
    <t>Kampot Airport</t>
  </si>
  <si>
    <t>Kampot</t>
  </si>
  <si>
    <t>Kampong Cham</t>
  </si>
  <si>
    <t>KMU</t>
  </si>
  <si>
    <t>Kismayu Airport</t>
  </si>
  <si>
    <t>Kismayu</t>
  </si>
  <si>
    <t>KMW</t>
  </si>
  <si>
    <t>Kostroma Airport</t>
  </si>
  <si>
    <t>Kostroma</t>
  </si>
  <si>
    <t>KMX</t>
  </si>
  <si>
    <t>Khamis Mushait Airport</t>
  </si>
  <si>
    <t>Khamis Mushait</t>
  </si>
  <si>
    <t>KMZ</t>
  </si>
  <si>
    <t>Kaoma Airport</t>
  </si>
  <si>
    <t>Kaoma</t>
  </si>
  <si>
    <t>KNA</t>
  </si>
  <si>
    <t>Vina del Mar Airport</t>
  </si>
  <si>
    <t>Vina del Mar</t>
  </si>
  <si>
    <t>KNF</t>
  </si>
  <si>
    <t>Marham Royal Air Force</t>
  </si>
  <si>
    <t>Kings Lynn</t>
  </si>
  <si>
    <t>KNJ</t>
  </si>
  <si>
    <t>Kindamba Airport</t>
  </si>
  <si>
    <t>Kindamba</t>
  </si>
  <si>
    <t>KNM</t>
  </si>
  <si>
    <t>Kaniama Airport</t>
  </si>
  <si>
    <t>Kaniama</t>
  </si>
  <si>
    <t>KOX</t>
  </si>
  <si>
    <t>Kokonao Airport</t>
  </si>
  <si>
    <t>Kokonao</t>
  </si>
  <si>
    <t>KPA</t>
  </si>
  <si>
    <t>Kopiago Airport</t>
  </si>
  <si>
    <t>Kopiago</t>
  </si>
  <si>
    <t>KPE</t>
  </si>
  <si>
    <t>Yapsei Airport</t>
  </si>
  <si>
    <t>Yapsei</t>
  </si>
  <si>
    <t>KPF</t>
  </si>
  <si>
    <t>Kondubol Airport</t>
  </si>
  <si>
    <t>Kondubol</t>
  </si>
  <si>
    <t>KPG</t>
  </si>
  <si>
    <t>Kurupung Airport</t>
  </si>
  <si>
    <t>Kurupung</t>
  </si>
  <si>
    <t>KPL</t>
  </si>
  <si>
    <t>Kapal Airport</t>
  </si>
  <si>
    <t>Kapal</t>
  </si>
  <si>
    <t>KPM</t>
  </si>
  <si>
    <t>Kompiam Airport</t>
  </si>
  <si>
    <t>Kompiam</t>
  </si>
  <si>
    <t>KRE</t>
  </si>
  <si>
    <t>Kirundo Airport</t>
  </si>
  <si>
    <t>Kirundo</t>
  </si>
  <si>
    <t>GPN</t>
  </si>
  <si>
    <t>Garden Point Airport</t>
  </si>
  <si>
    <t>Garden Point</t>
  </si>
  <si>
    <t>GPO</t>
  </si>
  <si>
    <t>General Pico Airport</t>
  </si>
  <si>
    <t>General Pico</t>
  </si>
  <si>
    <t>KRM</t>
  </si>
  <si>
    <t>Karanambo Airport</t>
  </si>
  <si>
    <t>Karanambo</t>
  </si>
  <si>
    <t>KRV</t>
  </si>
  <si>
    <t>Kerio Valley Airport</t>
  </si>
  <si>
    <t>Kerio Valley</t>
  </si>
  <si>
    <t>KSE</t>
  </si>
  <si>
    <t>Kasese Airport</t>
  </si>
  <si>
    <t>Kasese</t>
  </si>
  <si>
    <t>KSI</t>
  </si>
  <si>
    <t>Kissidougou Airport</t>
  </si>
  <si>
    <t>Kissidougou</t>
  </si>
  <si>
    <t>KSK</t>
  </si>
  <si>
    <t>Karlskoga Airport</t>
  </si>
  <si>
    <t>Karlskoga</t>
  </si>
  <si>
    <t>Varmlands Lan</t>
  </si>
  <si>
    <t>KSS</t>
  </si>
  <si>
    <t>Sikasso Airport</t>
  </si>
  <si>
    <t>Sikasso</t>
  </si>
  <si>
    <t>Mali</t>
  </si>
  <si>
    <t>KST</t>
  </si>
  <si>
    <t>Kosti Airport</t>
  </si>
  <si>
    <t>Kosti</t>
  </si>
  <si>
    <t>KSW</t>
  </si>
  <si>
    <t>Kiryat Shmona Airport</t>
  </si>
  <si>
    <t>Kiryat Shmona</t>
  </si>
  <si>
    <t>KSX</t>
  </si>
  <si>
    <t>Yasuru Airport</t>
  </si>
  <si>
    <t>Yasuru</t>
  </si>
  <si>
    <t>KTC</t>
  </si>
  <si>
    <t>Katiola Airport</t>
  </si>
  <si>
    <t>Katiola</t>
  </si>
  <si>
    <t>KTF</t>
  </si>
  <si>
    <t>Takaka Airport</t>
  </si>
  <si>
    <t>Takaka</t>
  </si>
  <si>
    <t>KTI</t>
  </si>
  <si>
    <t>Kratie Airport</t>
  </si>
  <si>
    <t>Kratie</t>
  </si>
  <si>
    <t>Krachen</t>
  </si>
  <si>
    <t>KTK</t>
  </si>
  <si>
    <t>Kanua Airport</t>
  </si>
  <si>
    <t>Kanua</t>
  </si>
  <si>
    <t>KTO</t>
  </si>
  <si>
    <t>Kato Airport</t>
  </si>
  <si>
    <t>Kato</t>
  </si>
  <si>
    <t>KYN</t>
  </si>
  <si>
    <t>Milton Keynes Central Station</t>
  </si>
  <si>
    <t>Milton Keynes</t>
  </si>
  <si>
    <t>KYE</t>
  </si>
  <si>
    <t>Kleyate Airport</t>
  </si>
  <si>
    <t>Tripoli</t>
  </si>
  <si>
    <t>Liban-Nord</t>
  </si>
  <si>
    <t>KTU</t>
  </si>
  <si>
    <t>Kota Airport</t>
  </si>
  <si>
    <t>Kota</t>
  </si>
  <si>
    <t>KTV</t>
  </si>
  <si>
    <t>Kamarata Airport</t>
  </si>
  <si>
    <t>Kamarata</t>
  </si>
  <si>
    <t>KTX</t>
  </si>
  <si>
    <t>Koutiala Airport</t>
  </si>
  <si>
    <t>Koutiala</t>
  </si>
  <si>
    <t>KTZ</t>
  </si>
  <si>
    <t>Kwun Tong Airport</t>
  </si>
  <si>
    <t>Kwun Tong</t>
  </si>
  <si>
    <t>Hong Kong (SAR)</t>
  </si>
  <si>
    <t>KWG</t>
  </si>
  <si>
    <t>Krivoy Rog Airport</t>
  </si>
  <si>
    <t>Krivoy Rog</t>
  </si>
  <si>
    <t>KWH</t>
  </si>
  <si>
    <t>Khwahan Airport</t>
  </si>
  <si>
    <t>Khwahan</t>
  </si>
  <si>
    <t>KWY</t>
  </si>
  <si>
    <t>Kiwayu Airport</t>
  </si>
  <si>
    <t>Kiwayu</t>
  </si>
  <si>
    <t>KXE</t>
  </si>
  <si>
    <t>Klerksdorp Airport</t>
  </si>
  <si>
    <t>Klerksdorp</t>
  </si>
  <si>
    <t>North-West</t>
  </si>
  <si>
    <t>KTP</t>
  </si>
  <si>
    <t>Tinson Airport</t>
  </si>
  <si>
    <t>KYI</t>
  </si>
  <si>
    <t>Yalata Mission Airport</t>
  </si>
  <si>
    <t>Yalata Mission</t>
  </si>
  <si>
    <t>KYT</t>
  </si>
  <si>
    <t>Kyauktaw Airport</t>
  </si>
  <si>
    <t>Kyauktaw</t>
  </si>
  <si>
    <t>KYX</t>
  </si>
  <si>
    <t>Yalumet Airport</t>
  </si>
  <si>
    <t>Yalumet</t>
  </si>
  <si>
    <t>iata:</t>
  </si>
  <si>
    <t>Chatillon-Sur-Seine</t>
  </si>
  <si>
    <t>KZF</t>
  </si>
  <si>
    <t>Kaintiba Airport</t>
  </si>
  <si>
    <t>Kaintiba</t>
  </si>
  <si>
    <t>KZG</t>
  </si>
  <si>
    <t>Kitzingen Airport</t>
  </si>
  <si>
    <t>Kitzingen</t>
  </si>
  <si>
    <t>KZK</t>
  </si>
  <si>
    <t>Kompong Thom Airport</t>
  </si>
  <si>
    <t>Kompong Thom</t>
  </si>
  <si>
    <t>LAB</t>
  </si>
  <si>
    <t>Lablab Airport</t>
  </si>
  <si>
    <t>Lablab</t>
  </si>
  <si>
    <t>LAC</t>
  </si>
  <si>
    <t>Layang-Layang Airstrip</t>
  </si>
  <si>
    <t>Pulau Layang-Layang</t>
  </si>
  <si>
    <t>LAJ</t>
  </si>
  <si>
    <t>Lages Airport</t>
  </si>
  <si>
    <t>Lages</t>
  </si>
  <si>
    <t>LAV</t>
  </si>
  <si>
    <t>Lalomalava Airport</t>
  </si>
  <si>
    <t>Lalomalava</t>
  </si>
  <si>
    <t>LAY</t>
  </si>
  <si>
    <t>Ladysmith Airport</t>
  </si>
  <si>
    <t>Ladysmith</t>
  </si>
  <si>
    <t>LAZ</t>
  </si>
  <si>
    <t>Bom Jesus Da Lapa Airport</t>
  </si>
  <si>
    <t>Bom Jesus Da Lapa</t>
  </si>
  <si>
    <t>LBO</t>
  </si>
  <si>
    <t>Lusambo Airport</t>
  </si>
  <si>
    <t>Lusambo</t>
  </si>
  <si>
    <t>LBQ</t>
  </si>
  <si>
    <t>Lambarene Airport</t>
  </si>
  <si>
    <t>Lambarene</t>
  </si>
  <si>
    <t>LBX</t>
  </si>
  <si>
    <t>Lubang Airport</t>
  </si>
  <si>
    <t>Lubang</t>
  </si>
  <si>
    <t>LBY</t>
  </si>
  <si>
    <t>Montoir Airport</t>
  </si>
  <si>
    <t>La Baule</t>
  </si>
  <si>
    <t>LCC</t>
  </si>
  <si>
    <t>Galatina Airport</t>
  </si>
  <si>
    <t>Lecce</t>
  </si>
  <si>
    <t>LCD</t>
  </si>
  <si>
    <t>Louis Trichardt Airport</t>
  </si>
  <si>
    <t>Louis Trichardt</t>
  </si>
  <si>
    <t>LCL</t>
  </si>
  <si>
    <t>La Coloma Airport</t>
  </si>
  <si>
    <t>La Coloma</t>
  </si>
  <si>
    <t>LCM</t>
  </si>
  <si>
    <t>La Cumbre Airport</t>
  </si>
  <si>
    <t>La Cumbre</t>
  </si>
  <si>
    <t>LCO</t>
  </si>
  <si>
    <t>Lague Airport</t>
  </si>
  <si>
    <t>Lague</t>
  </si>
  <si>
    <t>LCP</t>
  </si>
  <si>
    <t>Loncopue Airport</t>
  </si>
  <si>
    <t>Loncopue</t>
  </si>
  <si>
    <t>LDI</t>
  </si>
  <si>
    <t>Kikwetu Airport</t>
  </si>
  <si>
    <t>Lindi</t>
  </si>
  <si>
    <t>LDK</t>
  </si>
  <si>
    <t>Hovby Airport</t>
  </si>
  <si>
    <t>Lidkoping</t>
  </si>
  <si>
    <t>LDX</t>
  </si>
  <si>
    <t>Saint Laurent du Maroni Airport</t>
  </si>
  <si>
    <t>Saint Laurent du Maroni</t>
  </si>
  <si>
    <t>LEK</t>
  </si>
  <si>
    <t>Labe Airport</t>
  </si>
  <si>
    <t>Labe</t>
  </si>
  <si>
    <t>LEL</t>
  </si>
  <si>
    <t>Lake Evella Airport</t>
  </si>
  <si>
    <t>Lake Evella</t>
  </si>
  <si>
    <t>LEP</t>
  </si>
  <si>
    <t>Leopoldina Airport</t>
  </si>
  <si>
    <t>Leopoldina</t>
  </si>
  <si>
    <t>LEZ</t>
  </si>
  <si>
    <t>La Esperanza Airport</t>
  </si>
  <si>
    <t>La Esperanza</t>
  </si>
  <si>
    <t>LGH</t>
  </si>
  <si>
    <t>Leigh Creek Airport</t>
  </si>
  <si>
    <t>Leigh Creek</t>
  </si>
  <si>
    <t>LGO</t>
  </si>
  <si>
    <t>Langeoog Airport</t>
  </si>
  <si>
    <t>Langeoog</t>
  </si>
  <si>
    <t>LIX</t>
  </si>
  <si>
    <t>Likoma Airport</t>
  </si>
  <si>
    <t>Likoma Island</t>
  </si>
  <si>
    <t>LHS</t>
  </si>
  <si>
    <t>Las Heras Airport</t>
  </si>
  <si>
    <t>Las Heras</t>
  </si>
  <si>
    <t>LID</t>
  </si>
  <si>
    <t>Valkenburg Airport</t>
  </si>
  <si>
    <t>Leiden</t>
  </si>
  <si>
    <t>LIQ</t>
  </si>
  <si>
    <t>Lisala Airport</t>
  </si>
  <si>
    <t>Lisala</t>
  </si>
  <si>
    <t>LIU</t>
  </si>
  <si>
    <t>Linosa Heliport</t>
  </si>
  <si>
    <t>Linosa</t>
  </si>
  <si>
    <t>LKA</t>
  </si>
  <si>
    <t>Larantuka Airport</t>
  </si>
  <si>
    <t>Larantuka</t>
  </si>
  <si>
    <t>LHA</t>
  </si>
  <si>
    <t>Lahr Airport</t>
  </si>
  <si>
    <t>Lahr</t>
  </si>
  <si>
    <t>LKC</t>
  </si>
  <si>
    <t>Lekana Airport</t>
  </si>
  <si>
    <t>Lekana</t>
  </si>
  <si>
    <t>LKR</t>
  </si>
  <si>
    <t>Las Khoreh Airport</t>
  </si>
  <si>
    <t>Las Khoreh</t>
  </si>
  <si>
    <t>LKT</t>
  </si>
  <si>
    <t>Lakota Airport</t>
  </si>
  <si>
    <t>Lakota</t>
  </si>
  <si>
    <t>LKU</t>
  </si>
  <si>
    <t>Lake Rudolf Airport</t>
  </si>
  <si>
    <t>Lake Rudolf</t>
  </si>
  <si>
    <t>LMQ</t>
  </si>
  <si>
    <t>Marsa el Brega Airport</t>
  </si>
  <si>
    <t>Marsa el Brega</t>
  </si>
  <si>
    <t>LMR</t>
  </si>
  <si>
    <t>Lima Acres Airport</t>
  </si>
  <si>
    <t>Lima Acres</t>
  </si>
  <si>
    <t>LOB</t>
  </si>
  <si>
    <t>Los Andes Airport</t>
  </si>
  <si>
    <t>Los Andes</t>
  </si>
  <si>
    <t>LOY</t>
  </si>
  <si>
    <t>Loyangalani Airport</t>
  </si>
  <si>
    <t>Loyangalani</t>
  </si>
  <si>
    <t>LPG</t>
  </si>
  <si>
    <t>La Plata Airport</t>
  </si>
  <si>
    <t>La Plata</t>
  </si>
  <si>
    <t>LPH</t>
  </si>
  <si>
    <t>Lochgilphead Heliport</t>
  </si>
  <si>
    <t>Lochgilphead</t>
  </si>
  <si>
    <t>LRA</t>
  </si>
  <si>
    <t>Larisa Airport</t>
  </si>
  <si>
    <t>Larisa</t>
  </si>
  <si>
    <t>LRB</t>
  </si>
  <si>
    <t>Leribe Airport</t>
  </si>
  <si>
    <t>Leribe</t>
  </si>
  <si>
    <t>GRP</t>
  </si>
  <si>
    <t>Gurupi Airport</t>
  </si>
  <si>
    <t>Gurupi</t>
  </si>
  <si>
    <t>LRL</t>
  </si>
  <si>
    <t>Niamtougou Airport</t>
  </si>
  <si>
    <t>Niamtougou</t>
  </si>
  <si>
    <t>Togo</t>
  </si>
  <si>
    <t>LSL</t>
  </si>
  <si>
    <t>Los Chiles Airport</t>
  </si>
  <si>
    <t>Los Chiles</t>
  </si>
  <si>
    <t>LSQ</t>
  </si>
  <si>
    <t>Los Angeles Airport</t>
  </si>
  <si>
    <t>LSZ</t>
  </si>
  <si>
    <t>Losinj Airport</t>
  </si>
  <si>
    <t>Mali Losinj</t>
  </si>
  <si>
    <t>Croatia</t>
  </si>
  <si>
    <t>LUI</t>
  </si>
  <si>
    <t>La Union Airport</t>
  </si>
  <si>
    <t>La Union</t>
  </si>
  <si>
    <t>LUS</t>
  </si>
  <si>
    <t>Lusanga Airport</t>
  </si>
  <si>
    <t>Lusanga</t>
  </si>
  <si>
    <t>LVP</t>
  </si>
  <si>
    <t>Lavan Island Airport</t>
  </si>
  <si>
    <t>Lavan</t>
  </si>
  <si>
    <t>LWK</t>
  </si>
  <si>
    <t>Lerwick/Tingwall Airport</t>
  </si>
  <si>
    <t>Shetland Islands</t>
  </si>
  <si>
    <t>LWR</t>
  </si>
  <si>
    <t>Leeuwarden Airport</t>
  </si>
  <si>
    <t>Leeuwarden</t>
  </si>
  <si>
    <t>Friesland</t>
  </si>
  <si>
    <t>LXU</t>
  </si>
  <si>
    <t>Lukulu Airport</t>
  </si>
  <si>
    <t>Lukulu</t>
  </si>
  <si>
    <t>LYE</t>
  </si>
  <si>
    <t>Royal Air Force Station</t>
  </si>
  <si>
    <t>Lyneham</t>
  </si>
  <si>
    <t>LZA</t>
  </si>
  <si>
    <t>Luiza Airport</t>
  </si>
  <si>
    <t>Luiza</t>
  </si>
  <si>
    <t>LZI</t>
  </si>
  <si>
    <t>Luozi Airport</t>
  </si>
  <si>
    <t>Luozi</t>
  </si>
  <si>
    <t>MAI</t>
  </si>
  <si>
    <t>Mangochi Airport</t>
  </si>
  <si>
    <t>Mangochi</t>
  </si>
  <si>
    <t>MAX</t>
  </si>
  <si>
    <t>Matam Airport</t>
  </si>
  <si>
    <t>Matam</t>
  </si>
  <si>
    <t>MBB</t>
  </si>
  <si>
    <t>Marble Bar Airport</t>
  </si>
  <si>
    <t>Marble Bar</t>
  </si>
  <si>
    <t>MBC</t>
  </si>
  <si>
    <t>Mbigou Airport</t>
  </si>
  <si>
    <t>Mbigou</t>
  </si>
  <si>
    <t>MBI</t>
  </si>
  <si>
    <t>Mbeya Airport</t>
  </si>
  <si>
    <t>Mbeya</t>
  </si>
  <si>
    <t>MBO</t>
  </si>
  <si>
    <t>Mamburao Airport</t>
  </si>
  <si>
    <t>Mamburao</t>
  </si>
  <si>
    <t>GRS</t>
  </si>
  <si>
    <t>Baccarini Airport</t>
  </si>
  <si>
    <t>Grosseto</t>
  </si>
  <si>
    <t>GSQ</t>
  </si>
  <si>
    <t>Shark Elowainat Airport</t>
  </si>
  <si>
    <t>Shark Elowainat</t>
  </si>
  <si>
    <t>GSR</t>
  </si>
  <si>
    <t>Gardo Airport</t>
  </si>
  <si>
    <t>Gardo</t>
  </si>
  <si>
    <t>GSU</t>
  </si>
  <si>
    <t>Gedaref Airport</t>
  </si>
  <si>
    <t>Gedaref</t>
  </si>
  <si>
    <t>GTI</t>
  </si>
  <si>
    <t>Guettin Airport</t>
  </si>
  <si>
    <t>Guettin</t>
  </si>
  <si>
    <t>GTN</t>
  </si>
  <si>
    <t>Glentanner Airport</t>
  </si>
  <si>
    <t>GTW</t>
  </si>
  <si>
    <t>Holesov Airport</t>
  </si>
  <si>
    <t>Zlin</t>
  </si>
  <si>
    <t>Zlinsky Kraj</t>
  </si>
  <si>
    <t>MBP</t>
  </si>
  <si>
    <t>Moyobamba Airport</t>
  </si>
  <si>
    <t>Moyobamba</t>
  </si>
  <si>
    <t>MCJ</t>
  </si>
  <si>
    <t>Maicao Airport</t>
  </si>
  <si>
    <t>Maicao</t>
  </si>
  <si>
    <t>La Guajira</t>
  </si>
  <si>
    <t>MCS</t>
  </si>
  <si>
    <t>Monte Caseros Airport</t>
  </si>
  <si>
    <t>Monte Caseros</t>
  </si>
  <si>
    <t>MCU</t>
  </si>
  <si>
    <t>Gueret (Lepaud) Airport</t>
  </si>
  <si>
    <t>Montlucon</t>
  </si>
  <si>
    <t>YAQ</t>
  </si>
  <si>
    <t>Maple Bay Airport</t>
  </si>
  <si>
    <t>Maple Bay</t>
  </si>
  <si>
    <t>MDV</t>
  </si>
  <si>
    <t>Medouneu Airport</t>
  </si>
  <si>
    <t>Medouneu</t>
  </si>
  <si>
    <t>MDX</t>
  </si>
  <si>
    <t>Mercedes Airport</t>
  </si>
  <si>
    <t>Mercedes</t>
  </si>
  <si>
    <t>MEF</t>
  </si>
  <si>
    <t>Melfi Airport</t>
  </si>
  <si>
    <t>Melfi</t>
  </si>
  <si>
    <t>MEN</t>
  </si>
  <si>
    <t>Brenoux Airport</t>
  </si>
  <si>
    <t>Mende</t>
  </si>
  <si>
    <t>MEU</t>
  </si>
  <si>
    <t>Monte Dourado Airport</t>
  </si>
  <si>
    <t>Monte Dourado</t>
  </si>
  <si>
    <t>MEW</t>
  </si>
  <si>
    <t>Mweka Airport</t>
  </si>
  <si>
    <t>Mweka</t>
  </si>
  <si>
    <t>MFC</t>
  </si>
  <si>
    <t>Mafeteng Airport</t>
  </si>
  <si>
    <t>Mafeteng</t>
  </si>
  <si>
    <t>MFG</t>
  </si>
  <si>
    <t>Muzaffarabad Airport</t>
  </si>
  <si>
    <t>Muzaffarabad</t>
  </si>
  <si>
    <t>MFN</t>
  </si>
  <si>
    <t>Milford Sound Airport</t>
  </si>
  <si>
    <t>Milford Sound</t>
  </si>
  <si>
    <t>MFS</t>
  </si>
  <si>
    <t>Miraflores Airport</t>
  </si>
  <si>
    <t>Miraflores</t>
  </si>
  <si>
    <t>MFX</t>
  </si>
  <si>
    <t>Meribel Airport</t>
  </si>
  <si>
    <t>Meribel</t>
  </si>
  <si>
    <t>MGD</t>
  </si>
  <si>
    <t>Magdalena Airport</t>
  </si>
  <si>
    <t>MFA</t>
  </si>
  <si>
    <t>Mafia Airport</t>
  </si>
  <si>
    <t>Mafia</t>
  </si>
  <si>
    <t>GUD</t>
  </si>
  <si>
    <t>Goundam Airport</t>
  </si>
  <si>
    <t>Goundam</t>
  </si>
  <si>
    <t>MGK</t>
  </si>
  <si>
    <t>Mong Ton Airport</t>
  </si>
  <si>
    <t>Mong Ton</t>
  </si>
  <si>
    <t>MGV</t>
  </si>
  <si>
    <t>Margaret River Station Airport</t>
  </si>
  <si>
    <t>Margaret River Station</t>
  </si>
  <si>
    <t>MGX</t>
  </si>
  <si>
    <t>Moabi Airport</t>
  </si>
  <si>
    <t>Moabi</t>
  </si>
  <si>
    <t>MHA</t>
  </si>
  <si>
    <t>Mahdia Airport</t>
  </si>
  <si>
    <t>Mahdia</t>
  </si>
  <si>
    <t>MHZ</t>
  </si>
  <si>
    <t>Mildenhall Airport</t>
  </si>
  <si>
    <t>Mildenhall</t>
  </si>
  <si>
    <t>MIK</t>
  </si>
  <si>
    <t>Mikkeli Airport</t>
  </si>
  <si>
    <t>Mikkeli</t>
  </si>
  <si>
    <t>Ita-Suomen Laani</t>
  </si>
  <si>
    <t>MIN</t>
  </si>
  <si>
    <t>Minnipa Airport</t>
  </si>
  <si>
    <t>Minnipa</t>
  </si>
  <si>
    <t>MIP</t>
  </si>
  <si>
    <t>Mitspeh Ramon Airport</t>
  </si>
  <si>
    <t>Mitspeh Ramon</t>
  </si>
  <si>
    <t>MJH</t>
  </si>
  <si>
    <t>Majma Airport</t>
  </si>
  <si>
    <t>Majma</t>
  </si>
  <si>
    <t>MJW</t>
  </si>
  <si>
    <t>Mahenye Airfield</t>
  </si>
  <si>
    <t>Mahenye</t>
  </si>
  <si>
    <t>MKA</t>
  </si>
  <si>
    <t>Marianske Lazne Airport</t>
  </si>
  <si>
    <t>Marianske Lazne</t>
  </si>
  <si>
    <t>MKB</t>
  </si>
  <si>
    <t>Mekambo Airport</t>
  </si>
  <si>
    <t>Mekambo</t>
  </si>
  <si>
    <t>MKH</t>
  </si>
  <si>
    <t>Mokhotlong Airport</t>
  </si>
  <si>
    <t>Mokhotlong</t>
  </si>
  <si>
    <t>MKI</t>
  </si>
  <si>
    <t>M'boki Airport</t>
  </si>
  <si>
    <t>M'Boki</t>
  </si>
  <si>
    <t>MKJ</t>
  </si>
  <si>
    <t>Makoua Airport</t>
  </si>
  <si>
    <t>Makoua</t>
  </si>
  <si>
    <t>MKN</t>
  </si>
  <si>
    <t>Malekolon Airport</t>
  </si>
  <si>
    <t>Malekolon</t>
  </si>
  <si>
    <t>MKS</t>
  </si>
  <si>
    <t>Mekane Selam Airport</t>
  </si>
  <si>
    <t>Mekane Selam</t>
  </si>
  <si>
    <t>MLP</t>
  </si>
  <si>
    <t>Malabang Airport</t>
  </si>
  <si>
    <t>Malabang</t>
  </si>
  <si>
    <t>MLQ</t>
  </si>
  <si>
    <t>Malalaua Airport</t>
  </si>
  <si>
    <t>Malalaua</t>
  </si>
  <si>
    <t>MLR</t>
  </si>
  <si>
    <t>Millicent Airport</t>
  </si>
  <si>
    <t>Millicent</t>
  </si>
  <si>
    <t>MLZ</t>
  </si>
  <si>
    <t>Melo Airport</t>
  </si>
  <si>
    <t>Melo</t>
  </si>
  <si>
    <t>Uruguay</t>
  </si>
  <si>
    <t>GUJ</t>
  </si>
  <si>
    <t>Guaratingueta Airport</t>
  </si>
  <si>
    <t>Guaratingueta</t>
  </si>
  <si>
    <t>GUQ</t>
  </si>
  <si>
    <t>Guanare Airport</t>
  </si>
  <si>
    <t>Guanare</t>
  </si>
  <si>
    <t>Portuguesa</t>
  </si>
  <si>
    <t>GVI</t>
  </si>
  <si>
    <t>Green River Airport</t>
  </si>
  <si>
    <t>Green River</t>
  </si>
  <si>
    <t>GAQ</t>
  </si>
  <si>
    <t>Gao Airport</t>
  </si>
  <si>
    <t>Gao</t>
  </si>
  <si>
    <t>MOE</t>
  </si>
  <si>
    <t>Momeik Airport</t>
  </si>
  <si>
    <t>Momeik</t>
  </si>
  <si>
    <t>MOM</t>
  </si>
  <si>
    <t>Moudjeria Airport</t>
  </si>
  <si>
    <t>Moudjeria</t>
  </si>
  <si>
    <t>MON</t>
  </si>
  <si>
    <t>Mount Cook Airport</t>
  </si>
  <si>
    <t>MOO</t>
  </si>
  <si>
    <t>Moomba Airport</t>
  </si>
  <si>
    <t>Moomba</t>
  </si>
  <si>
    <t>MNQ</t>
  </si>
  <si>
    <t>Monto Airport</t>
  </si>
  <si>
    <t>Monto</t>
  </si>
  <si>
    <t>MQC</t>
  </si>
  <si>
    <t>Miquelon Airport</t>
  </si>
  <si>
    <t>Miquelon</t>
  </si>
  <si>
    <t>St. Pierre and Miquelon</t>
  </si>
  <si>
    <t>PM</t>
  </si>
  <si>
    <t>MQD</t>
  </si>
  <si>
    <t>Maquinchao Airport</t>
  </si>
  <si>
    <t>Maquinchao</t>
  </si>
  <si>
    <t>MQJ</t>
  </si>
  <si>
    <t>Merkez Airport</t>
  </si>
  <si>
    <t>Balikesir</t>
  </si>
  <si>
    <t>MQO</t>
  </si>
  <si>
    <t>Malam Airport</t>
  </si>
  <si>
    <t>Malam</t>
  </si>
  <si>
    <t>MQQ</t>
  </si>
  <si>
    <t>Moundou Airport</t>
  </si>
  <si>
    <t>Moundou</t>
  </si>
  <si>
    <t>MQR</t>
  </si>
  <si>
    <t>Mosquera Airport</t>
  </si>
  <si>
    <t>Mosquera</t>
  </si>
  <si>
    <t>MQU</t>
  </si>
  <si>
    <t>Mariquita Airport</t>
  </si>
  <si>
    <t>Mariquita</t>
  </si>
  <si>
    <t>MQV</t>
  </si>
  <si>
    <t>Mostaganem Airport</t>
  </si>
  <si>
    <t>MQZ</t>
  </si>
  <si>
    <t>Margaret River Airport</t>
  </si>
  <si>
    <t>Margaret River</t>
  </si>
  <si>
    <t>MRP</t>
  </si>
  <si>
    <t>Marla Airport</t>
  </si>
  <si>
    <t>Marla</t>
  </si>
  <si>
    <t>MRR</t>
  </si>
  <si>
    <t>Macara Airport</t>
  </si>
  <si>
    <t>Macara</t>
  </si>
  <si>
    <t>MRW</t>
  </si>
  <si>
    <t>Maribo Airport</t>
  </si>
  <si>
    <t>Maribo</t>
  </si>
  <si>
    <t>MSM</t>
  </si>
  <si>
    <t>Masi Manimba Airport</t>
  </si>
  <si>
    <t>Masi Manimba</t>
  </si>
  <si>
    <t>MSX</t>
  </si>
  <si>
    <t>Mossendjo Airport</t>
  </si>
  <si>
    <t>Mossendjo</t>
  </si>
  <si>
    <t>YAN</t>
  </si>
  <si>
    <t>Yangambi Airport</t>
  </si>
  <si>
    <t>Yangambi</t>
  </si>
  <si>
    <t>MTF</t>
  </si>
  <si>
    <t>Mizan Teferi Airport</t>
  </si>
  <si>
    <t>Mizan Teferi</t>
  </si>
  <si>
    <t>MUF</t>
  </si>
  <si>
    <t>Muting Airport</t>
  </si>
  <si>
    <t>Muting</t>
  </si>
  <si>
    <t>MUG</t>
  </si>
  <si>
    <t>Mulege Airport</t>
  </si>
  <si>
    <t>Mulege</t>
  </si>
  <si>
    <t>MUP</t>
  </si>
  <si>
    <t>Mulga Park Airport</t>
  </si>
  <si>
    <t>Mulga Park</t>
  </si>
  <si>
    <t>MUQ</t>
  </si>
  <si>
    <t>Muccan Airport</t>
  </si>
  <si>
    <t>Muccan</t>
  </si>
  <si>
    <t>MVF</t>
  </si>
  <si>
    <t>Dixsept Rosado Airport</t>
  </si>
  <si>
    <t>Mossoro</t>
  </si>
  <si>
    <t>MVO</t>
  </si>
  <si>
    <t>Mongo Airport</t>
  </si>
  <si>
    <t>Mongo</t>
  </si>
  <si>
    <t>MVV</t>
  </si>
  <si>
    <t>Megeve Airport</t>
  </si>
  <si>
    <t>Megeve</t>
  </si>
  <si>
    <t>MVX</t>
  </si>
  <si>
    <t>Minvoul Airport</t>
  </si>
  <si>
    <t>Minvoul</t>
  </si>
  <si>
    <t>MWB</t>
  </si>
  <si>
    <t>Morawa Airport</t>
  </si>
  <si>
    <t>Morawa</t>
  </si>
  <si>
    <t>MWE</t>
  </si>
  <si>
    <t>Merowe Airport</t>
  </si>
  <si>
    <t>Merowe</t>
  </si>
  <si>
    <t>MWN</t>
  </si>
  <si>
    <t>Mwadui Airport</t>
  </si>
  <si>
    <t>Mwadui</t>
  </si>
  <si>
    <t>MXI</t>
  </si>
  <si>
    <t>Mati Airport</t>
  </si>
  <si>
    <t>Mati</t>
  </si>
  <si>
    <t>MXJ</t>
  </si>
  <si>
    <t>Minna Airport</t>
  </si>
  <si>
    <t>Minna</t>
  </si>
  <si>
    <t>MXU</t>
  </si>
  <si>
    <t>Mullewa Airport</t>
  </si>
  <si>
    <t>Mullewa</t>
  </si>
  <si>
    <t>MYB</t>
  </si>
  <si>
    <t>Mayoumba Airport</t>
  </si>
  <si>
    <t>Mayoumba</t>
  </si>
  <si>
    <t>MZB</t>
  </si>
  <si>
    <t>Mocimboa da Praia Airport</t>
  </si>
  <si>
    <t>Mocimboa da Praia</t>
  </si>
  <si>
    <t>NDE</t>
  </si>
  <si>
    <t>Mandera Airport</t>
  </si>
  <si>
    <t>Mandera</t>
  </si>
  <si>
    <t>MZC</t>
  </si>
  <si>
    <t>Mitzic Airport</t>
  </si>
  <si>
    <t>Mitzic</t>
  </si>
  <si>
    <t>MZP</t>
  </si>
  <si>
    <t>Motueka Airport</t>
  </si>
  <si>
    <t>Motueka</t>
  </si>
  <si>
    <t>NAE</t>
  </si>
  <si>
    <t>Natitingou Airport</t>
  </si>
  <si>
    <t>Natitingou</t>
  </si>
  <si>
    <t>Atakora</t>
  </si>
  <si>
    <t>NAI</t>
  </si>
  <si>
    <t>Annai Airport</t>
  </si>
  <si>
    <t>Annai</t>
  </si>
  <si>
    <t>NAK</t>
  </si>
  <si>
    <t>Nakhon Ratchasima Airport</t>
  </si>
  <si>
    <t>Nakhon Ratchasima</t>
  </si>
  <si>
    <t>ESH</t>
  </si>
  <si>
    <t>Shoreham Airport</t>
  </si>
  <si>
    <t>Shoreham By Sea</t>
  </si>
  <si>
    <t>NCH</t>
  </si>
  <si>
    <t>Nachingwea Airport</t>
  </si>
  <si>
    <t>Nachingwea</t>
  </si>
  <si>
    <t>NCI</t>
  </si>
  <si>
    <t>Necocli Airport</t>
  </si>
  <si>
    <t>Necocli</t>
  </si>
  <si>
    <t>NCS</t>
  </si>
  <si>
    <t>NDD</t>
  </si>
  <si>
    <t>Sumbe Airport</t>
  </si>
  <si>
    <t>Sumbe</t>
  </si>
  <si>
    <t>Cuanza Sul</t>
  </si>
  <si>
    <t>NDU</t>
  </si>
  <si>
    <t>Rundu Airport</t>
  </si>
  <si>
    <t>Rundu</t>
  </si>
  <si>
    <t>Okavango</t>
  </si>
  <si>
    <t>NDL</t>
  </si>
  <si>
    <t>Ndele Airport</t>
  </si>
  <si>
    <t>Ndele</t>
  </si>
  <si>
    <t>NDS</t>
  </si>
  <si>
    <t>Sandstone Airport</t>
  </si>
  <si>
    <t>Sandstone</t>
  </si>
  <si>
    <t>NDZ</t>
  </si>
  <si>
    <t>Cuxhaven Airport</t>
  </si>
  <si>
    <t>Nordholz-Spieka</t>
  </si>
  <si>
    <t>NEJ</t>
  </si>
  <si>
    <t>Nejjo Airport</t>
  </si>
  <si>
    <t>Nejjo</t>
  </si>
  <si>
    <t>NEK</t>
  </si>
  <si>
    <t>Nekemt Airport</t>
  </si>
  <si>
    <t>Nekemt</t>
  </si>
  <si>
    <t>KDT</t>
  </si>
  <si>
    <t>Kamphangsaen Airport</t>
  </si>
  <si>
    <t>Kamphangsaen</t>
  </si>
  <si>
    <t>NFR</t>
  </si>
  <si>
    <t>Nafoora Airport</t>
  </si>
  <si>
    <t>Nafoora</t>
  </si>
  <si>
    <t>NGN</t>
  </si>
  <si>
    <t>Nargana Airport</t>
  </si>
  <si>
    <t>Nargana</t>
  </si>
  <si>
    <t>NHF</t>
  </si>
  <si>
    <t>New Halfa Airport</t>
  </si>
  <si>
    <t>New Halfa</t>
  </si>
  <si>
    <t>NGA</t>
  </si>
  <si>
    <t>Young Airport</t>
  </si>
  <si>
    <t>Young</t>
  </si>
  <si>
    <t>NIA</t>
  </si>
  <si>
    <t>Nimba Airport</t>
  </si>
  <si>
    <t>Nimba</t>
  </si>
  <si>
    <t>NMG</t>
  </si>
  <si>
    <t>San Miguel Airport</t>
  </si>
  <si>
    <t>San Miguel</t>
  </si>
  <si>
    <t>NIO</t>
  </si>
  <si>
    <t>Nioki Airport</t>
  </si>
  <si>
    <t>Nioki</t>
  </si>
  <si>
    <t>NIT</t>
  </si>
  <si>
    <t>Niort Airport</t>
  </si>
  <si>
    <t>Niort</t>
  </si>
  <si>
    <t>NIX</t>
  </si>
  <si>
    <t>Nioro Airport</t>
  </si>
  <si>
    <t>Nioro</t>
  </si>
  <si>
    <t>NJA</t>
  </si>
  <si>
    <t>Naval Air Station</t>
  </si>
  <si>
    <t>Atsugi</t>
  </si>
  <si>
    <t>NKO</t>
  </si>
  <si>
    <t>Ankokoambo Airport</t>
  </si>
  <si>
    <t>Ankokoambo</t>
  </si>
  <si>
    <t>NKS</t>
  </si>
  <si>
    <t>Nkongsamba Airport</t>
  </si>
  <si>
    <t>Nkongsamba</t>
  </si>
  <si>
    <t>NKU</t>
  </si>
  <si>
    <t>Nkaus Airport</t>
  </si>
  <si>
    <t>Nkaus</t>
  </si>
  <si>
    <t>NLL</t>
  </si>
  <si>
    <t>Nullagine Airport</t>
  </si>
  <si>
    <t>Nullagine</t>
  </si>
  <si>
    <t>NLP</t>
  </si>
  <si>
    <t>Nelspruit Airport</t>
  </si>
  <si>
    <t>NLS</t>
  </si>
  <si>
    <t>Nicholson Airport</t>
  </si>
  <si>
    <t>Nicholson</t>
  </si>
  <si>
    <t>NLU</t>
  </si>
  <si>
    <t>Santa Lucia Airport</t>
  </si>
  <si>
    <t>Mexico City</t>
  </si>
  <si>
    <t>NMB</t>
  </si>
  <si>
    <t>Daman Airport</t>
  </si>
  <si>
    <t>Daman</t>
  </si>
  <si>
    <t>NMC</t>
  </si>
  <si>
    <t>Norman's Cay Airport</t>
  </si>
  <si>
    <t>Norman's Cay</t>
  </si>
  <si>
    <t>NGE</t>
  </si>
  <si>
    <t>Ngaoundere Airport</t>
  </si>
  <si>
    <t>Ngaoundere</t>
  </si>
  <si>
    <t>NMS</t>
  </si>
  <si>
    <t>Namsang Airport</t>
  </si>
  <si>
    <t>Namsang</t>
  </si>
  <si>
    <t>NMT</t>
  </si>
  <si>
    <t>Namtu Airport</t>
  </si>
  <si>
    <t>Namtu</t>
  </si>
  <si>
    <t>NMU</t>
  </si>
  <si>
    <t>NND</t>
  </si>
  <si>
    <t>Nangade Airport</t>
  </si>
  <si>
    <t>Nangade</t>
  </si>
  <si>
    <t>NNI</t>
  </si>
  <si>
    <t>Namutoni Airport</t>
  </si>
  <si>
    <t>Namutoni</t>
  </si>
  <si>
    <t>NNR</t>
  </si>
  <si>
    <t>Connemara Airport</t>
  </si>
  <si>
    <t>Spiddal</t>
  </si>
  <si>
    <t>NNU</t>
  </si>
  <si>
    <t>Nanuque Airport</t>
  </si>
  <si>
    <t>Nanuque</t>
  </si>
  <si>
    <t>NOK</t>
  </si>
  <si>
    <t>Nova Xavantina Airport</t>
  </si>
  <si>
    <t>Nova Xavantina</t>
  </si>
  <si>
    <t>NOM</t>
  </si>
  <si>
    <t>Nomad River Airport</t>
  </si>
  <si>
    <t>Nomad River</t>
  </si>
  <si>
    <t>NMP</t>
  </si>
  <si>
    <t>New Moon Airport</t>
  </si>
  <si>
    <t>New Moon</t>
  </si>
  <si>
    <t>NOR</t>
  </si>
  <si>
    <t>Nordfjordur Airport</t>
  </si>
  <si>
    <t>Nordfjordur</t>
  </si>
  <si>
    <t>NRM</t>
  </si>
  <si>
    <t>Nara Airport</t>
  </si>
  <si>
    <t>Nara</t>
  </si>
  <si>
    <t>NRR</t>
  </si>
  <si>
    <t>Roosevelt Naval Air Station</t>
  </si>
  <si>
    <t>Roosevelt Roads</t>
  </si>
  <si>
    <t>NSM</t>
  </si>
  <si>
    <t>Norseman Airport</t>
  </si>
  <si>
    <t>Norseman</t>
  </si>
  <si>
    <t>NSX</t>
  </si>
  <si>
    <t>North Sound Virgin Gorda Hovercraft/Launch Point</t>
  </si>
  <si>
    <t>North Sound Virgin Gorda</t>
  </si>
  <si>
    <t>NSY</t>
  </si>
  <si>
    <t>Sigonella Naval Air Field</t>
  </si>
  <si>
    <t>Sigonella</t>
  </si>
  <si>
    <t>NTA</t>
  </si>
  <si>
    <t>Natadola Airport</t>
  </si>
  <si>
    <t>Natadola</t>
  </si>
  <si>
    <t>NTB</t>
  </si>
  <si>
    <t>Notodden Airport</t>
  </si>
  <si>
    <t>Notodden</t>
  </si>
  <si>
    <t>Telemark</t>
  </si>
  <si>
    <t>GVX</t>
  </si>
  <si>
    <t>Gestrike Airport</t>
  </si>
  <si>
    <t>NTI</t>
  </si>
  <si>
    <t>Bintuni Airport</t>
  </si>
  <si>
    <t>Bintuni</t>
  </si>
  <si>
    <t>NTM</t>
  </si>
  <si>
    <t>Miracena Do Norte Airport</t>
  </si>
  <si>
    <t>Miracena Do Norte</t>
  </si>
  <si>
    <t>NUA</t>
  </si>
  <si>
    <t>Gregory's Lake Airport</t>
  </si>
  <si>
    <t>Nuwara Eliya</t>
  </si>
  <si>
    <t>Central</t>
  </si>
  <si>
    <t>NUB</t>
  </si>
  <si>
    <t>Numbulwar Airport</t>
  </si>
  <si>
    <t>Numbulwar</t>
  </si>
  <si>
    <t>NUD</t>
  </si>
  <si>
    <t>En Nahud Airport</t>
  </si>
  <si>
    <t>En Nahud</t>
  </si>
  <si>
    <t>NUH</t>
  </si>
  <si>
    <t>Nunchia Airport</t>
  </si>
  <si>
    <t>Nunchia</t>
  </si>
  <si>
    <t>NUJ</t>
  </si>
  <si>
    <t>Nojeh Airport</t>
  </si>
  <si>
    <t>Nojeh</t>
  </si>
  <si>
    <t>NUR</t>
  </si>
  <si>
    <t>Nullarbor Airport</t>
  </si>
  <si>
    <t>Nullarbor</t>
  </si>
  <si>
    <t>NVS</t>
  </si>
  <si>
    <t>Nevers Airport</t>
  </si>
  <si>
    <t>Nevers</t>
  </si>
  <si>
    <t>NYE</t>
  </si>
  <si>
    <t>Nyeri Airport</t>
  </si>
  <si>
    <t>Nyeri</t>
  </si>
  <si>
    <t>OBC</t>
  </si>
  <si>
    <t>Obock Airport</t>
  </si>
  <si>
    <t>Obock</t>
  </si>
  <si>
    <t>OBI</t>
  </si>
  <si>
    <t>Obidos Airport</t>
  </si>
  <si>
    <t>Obidos</t>
  </si>
  <si>
    <t>OBS</t>
  </si>
  <si>
    <t>Vals-Lanas Airport</t>
  </si>
  <si>
    <t>Aubenas</t>
  </si>
  <si>
    <t>OCJ</t>
  </si>
  <si>
    <t>Boscobel Airport</t>
  </si>
  <si>
    <t>Ocho Rios</t>
  </si>
  <si>
    <t>Saint Ann</t>
  </si>
  <si>
    <t>ODA</t>
  </si>
  <si>
    <t>Ouadda Airport</t>
  </si>
  <si>
    <t>Ouadda</t>
  </si>
  <si>
    <t>ODB</t>
  </si>
  <si>
    <t>Cordoba Airport</t>
  </si>
  <si>
    <t>Cordoba</t>
  </si>
  <si>
    <t>ODD</t>
  </si>
  <si>
    <t>Oodnadatta Airport</t>
  </si>
  <si>
    <t>Oodnadatta</t>
  </si>
  <si>
    <t>ODE</t>
  </si>
  <si>
    <t>Beldringe Airport</t>
  </si>
  <si>
    <t>Odense</t>
  </si>
  <si>
    <t>Fyn</t>
  </si>
  <si>
    <t>GWA</t>
  </si>
  <si>
    <t>Gwa Airport</t>
  </si>
  <si>
    <t>Gwa</t>
  </si>
  <si>
    <t>VIQ</t>
  </si>
  <si>
    <t>Viqueque Airport</t>
  </si>
  <si>
    <t>Viqueque</t>
  </si>
  <si>
    <t>ODH</t>
  </si>
  <si>
    <t>Odiham</t>
  </si>
  <si>
    <t>ODJ</t>
  </si>
  <si>
    <t>Ouanda Djalle Airport</t>
  </si>
  <si>
    <t>Ouanda Djalle</t>
  </si>
  <si>
    <t>NYI</t>
  </si>
  <si>
    <t>Sunyani Airport</t>
  </si>
  <si>
    <t>Sunyani</t>
  </si>
  <si>
    <t>OEM</t>
  </si>
  <si>
    <t>Vincent Fayks Airport</t>
  </si>
  <si>
    <t>Paloemeu</t>
  </si>
  <si>
    <t>OGR</t>
  </si>
  <si>
    <t>Bongor Airport</t>
  </si>
  <si>
    <t>Bongor</t>
  </si>
  <si>
    <t>OHA</t>
  </si>
  <si>
    <t>Royal Air Force Base</t>
  </si>
  <si>
    <t>Ohakea</t>
  </si>
  <si>
    <t>OHR</t>
  </si>
  <si>
    <t>Wyk Airport</t>
  </si>
  <si>
    <t>Wyk</t>
  </si>
  <si>
    <t>ONS</t>
  </si>
  <si>
    <t>Onslow Airport</t>
  </si>
  <si>
    <t>Onslow</t>
  </si>
  <si>
    <t>OIR</t>
  </si>
  <si>
    <t>Okushiri Airport</t>
  </si>
  <si>
    <t>185 Yoneoka</t>
  </si>
  <si>
    <t>Okushiri</t>
  </si>
  <si>
    <t>OKN</t>
  </si>
  <si>
    <t>Okondja Airport</t>
  </si>
  <si>
    <t>Okondja</t>
  </si>
  <si>
    <t>ONX</t>
  </si>
  <si>
    <t>Colon Airport</t>
  </si>
  <si>
    <t>OPB</t>
  </si>
  <si>
    <t>Open Bay Airport</t>
  </si>
  <si>
    <t>Open Bay</t>
  </si>
  <si>
    <t>OPI</t>
  </si>
  <si>
    <t>Oenpelli Airport</t>
  </si>
  <si>
    <t>Oenpelli</t>
  </si>
  <si>
    <t>OGO</t>
  </si>
  <si>
    <t>Abengourou Airport</t>
  </si>
  <si>
    <t>Abengourou</t>
  </si>
  <si>
    <t>ORA</t>
  </si>
  <si>
    <t>Oran Airport</t>
  </si>
  <si>
    <t>ORC</t>
  </si>
  <si>
    <t>Orocue Airport</t>
  </si>
  <si>
    <t>Orocue</t>
  </si>
  <si>
    <t>ORE</t>
  </si>
  <si>
    <t>Orleans Airport</t>
  </si>
  <si>
    <t>Orleans</t>
  </si>
  <si>
    <t>Centre</t>
  </si>
  <si>
    <t>ORG</t>
  </si>
  <si>
    <t>Zorg En Hoop Airport</t>
  </si>
  <si>
    <t>ORJ</t>
  </si>
  <si>
    <t>Orinduik Airport</t>
  </si>
  <si>
    <t>Orinduik</t>
  </si>
  <si>
    <t>ORM</t>
  </si>
  <si>
    <t>Northampton Airport</t>
  </si>
  <si>
    <t>Northampton</t>
  </si>
  <si>
    <t>ORP</t>
  </si>
  <si>
    <t>Orapa Airport</t>
  </si>
  <si>
    <t>Orapa</t>
  </si>
  <si>
    <t>GXQ</t>
  </si>
  <si>
    <t>Ten. Vidal Airport</t>
  </si>
  <si>
    <t>Coyhaique</t>
  </si>
  <si>
    <t>ORU</t>
  </si>
  <si>
    <t>Oruro Airport</t>
  </si>
  <si>
    <t>Oruro</t>
  </si>
  <si>
    <t>ORW</t>
  </si>
  <si>
    <t>Ormara Airport</t>
  </si>
  <si>
    <t>Ormara</t>
  </si>
  <si>
    <t>ORX</t>
  </si>
  <si>
    <t>Oriximina Airport</t>
  </si>
  <si>
    <t>Oriximina</t>
  </si>
  <si>
    <t>OSP</t>
  </si>
  <si>
    <t>Redzikowo Airport</t>
  </si>
  <si>
    <t>Slupsk</t>
  </si>
  <si>
    <t>OTC</t>
  </si>
  <si>
    <t>Bol Airport</t>
  </si>
  <si>
    <t>Bol</t>
  </si>
  <si>
    <t>OTL</t>
  </si>
  <si>
    <t>Boutilimit Airport</t>
  </si>
  <si>
    <t>Boutilimit</t>
  </si>
  <si>
    <t>OUE</t>
  </si>
  <si>
    <t>Ouesso Airport</t>
  </si>
  <si>
    <t>Ouesso</t>
  </si>
  <si>
    <t>OUG</t>
  </si>
  <si>
    <t>Ouahigouya Airport</t>
  </si>
  <si>
    <t>Ouahigouya</t>
  </si>
  <si>
    <t>Yatenga</t>
  </si>
  <si>
    <t>OUH</t>
  </si>
  <si>
    <t>Oudtshoorn Airport</t>
  </si>
  <si>
    <t>Oudtshoorn</t>
  </si>
  <si>
    <t>OUI</t>
  </si>
  <si>
    <t>Ban Houel Airport</t>
  </si>
  <si>
    <t>Ban Houel</t>
  </si>
  <si>
    <t>OUM</t>
  </si>
  <si>
    <t>Oum Hadjer Airport</t>
  </si>
  <si>
    <t>Oum Hadjer</t>
  </si>
  <si>
    <t>OUR</t>
  </si>
  <si>
    <t>Batouri Airport</t>
  </si>
  <si>
    <t>Batouri</t>
  </si>
  <si>
    <t>OUS</t>
  </si>
  <si>
    <t>Ourinhos Airport</t>
  </si>
  <si>
    <t>Ourinhos</t>
  </si>
  <si>
    <t>OUT</t>
  </si>
  <si>
    <t>Bousso Airport</t>
  </si>
  <si>
    <t>Bousso</t>
  </si>
  <si>
    <t>OYA</t>
  </si>
  <si>
    <t>Goya Airport</t>
  </si>
  <si>
    <t>Goya</t>
  </si>
  <si>
    <t>OYK</t>
  </si>
  <si>
    <t>Oiapoque Airport</t>
  </si>
  <si>
    <t>Oiapoque</t>
  </si>
  <si>
    <t>OYL</t>
  </si>
  <si>
    <t>OYO</t>
  </si>
  <si>
    <t>Tres Arroyos Airport</t>
  </si>
  <si>
    <t>Tres Arroyos</t>
  </si>
  <si>
    <t>OYP</t>
  </si>
  <si>
    <t>St. Georges de L/Oyapock Airport</t>
  </si>
  <si>
    <t>Saint Georges de L/Oyapock</t>
  </si>
  <si>
    <t>PAA</t>
  </si>
  <si>
    <t>Pa-an Airport</t>
  </si>
  <si>
    <t>Pa-an</t>
  </si>
  <si>
    <t>PAB</t>
  </si>
  <si>
    <t>Bilaspur Airport</t>
  </si>
  <si>
    <t>Bilaspur</t>
  </si>
  <si>
    <t>PAJ</t>
  </si>
  <si>
    <t>Para Chinar Airport</t>
  </si>
  <si>
    <t>Para Chinar</t>
  </si>
  <si>
    <t>PAL</t>
  </si>
  <si>
    <t>Palanquero Airport</t>
  </si>
  <si>
    <t>Palanquero</t>
  </si>
  <si>
    <t>PAU</t>
  </si>
  <si>
    <t>Pauk Airport</t>
  </si>
  <si>
    <t>Pauk</t>
  </si>
  <si>
    <t>PAV</t>
  </si>
  <si>
    <t>Paulo Afonso Airport</t>
  </si>
  <si>
    <t>Paulo Afonso</t>
  </si>
  <si>
    <t>PAX</t>
  </si>
  <si>
    <t>Port De Paix Airport</t>
  </si>
  <si>
    <t>Port De Paix</t>
  </si>
  <si>
    <t>Haiti</t>
  </si>
  <si>
    <t>HFN</t>
  </si>
  <si>
    <t>Hornafjordur Airport</t>
  </si>
  <si>
    <t>Hornafjordur</t>
  </si>
  <si>
    <t>PBE</t>
  </si>
  <si>
    <t>Puerto Berrio Airport</t>
  </si>
  <si>
    <t>Puerto Berrio</t>
  </si>
  <si>
    <t>PBL</t>
  </si>
  <si>
    <t>Puerto Cabello Airport</t>
  </si>
  <si>
    <t>PBN</t>
  </si>
  <si>
    <t>Porto Amboim Airport</t>
  </si>
  <si>
    <t>Porto Amboim</t>
  </si>
  <si>
    <t>PBQ</t>
  </si>
  <si>
    <t>Pimenta Bueno Airport</t>
  </si>
  <si>
    <t>Pimenta Bueno</t>
  </si>
  <si>
    <t>PBR</t>
  </si>
  <si>
    <t>Puerto Barrios Airport</t>
  </si>
  <si>
    <t>PBZ</t>
  </si>
  <si>
    <t>Plettenberg Airport</t>
  </si>
  <si>
    <t>Plettenberg</t>
  </si>
  <si>
    <t>PCB</t>
  </si>
  <si>
    <t>Pondok Cabe Airport</t>
  </si>
  <si>
    <t>Pondok Cabe</t>
  </si>
  <si>
    <t>PCC</t>
  </si>
  <si>
    <t>PCG</t>
  </si>
  <si>
    <t>Paso Caballos Airport</t>
  </si>
  <si>
    <t>Paso Caballos</t>
  </si>
  <si>
    <t>PCJ</t>
  </si>
  <si>
    <t>Puerto La Victoria Airport</t>
  </si>
  <si>
    <t>Puerto La Victoria</t>
  </si>
  <si>
    <t>PCM</t>
  </si>
  <si>
    <t>Playa Del Carmen Airport</t>
  </si>
  <si>
    <t>Playa Del Carmen</t>
  </si>
  <si>
    <t>PCS</t>
  </si>
  <si>
    <t>Picos Airport</t>
  </si>
  <si>
    <t>Picos</t>
  </si>
  <si>
    <t>PDD</t>
  </si>
  <si>
    <t>Ponta De Ouro</t>
  </si>
  <si>
    <t>PDF</t>
  </si>
  <si>
    <t>Prado Airport</t>
  </si>
  <si>
    <t>Prado</t>
  </si>
  <si>
    <t>PFJ</t>
  </si>
  <si>
    <t>Patrekstjord Airport</t>
  </si>
  <si>
    <t>Patrekstjord</t>
  </si>
  <si>
    <t>PGP</t>
  </si>
  <si>
    <t>Porto Alegre Airport</t>
  </si>
  <si>
    <t>Sao Tome and Principe</t>
  </si>
  <si>
    <t>ST</t>
  </si>
  <si>
    <t>PGZ</t>
  </si>
  <si>
    <t>Sant'Ana Airport</t>
  </si>
  <si>
    <t>Ponta Grossa</t>
  </si>
  <si>
    <t>PHI</t>
  </si>
  <si>
    <t>Pinheiro Airport</t>
  </si>
  <si>
    <t>Pinheiro</t>
  </si>
  <si>
    <t>PHY</t>
  </si>
  <si>
    <t>Phetchabun Airport</t>
  </si>
  <si>
    <t>Phetchabun</t>
  </si>
  <si>
    <t>PIC</t>
  </si>
  <si>
    <t>Pine Cay Airport</t>
  </si>
  <si>
    <t>Pine Cay</t>
  </si>
  <si>
    <t>PID</t>
  </si>
  <si>
    <t>Paradise Island Airport</t>
  </si>
  <si>
    <t>SFC</t>
  </si>
  <si>
    <t>Saint Francois Airport</t>
  </si>
  <si>
    <t>Saint Francois</t>
  </si>
  <si>
    <t>PIV</t>
  </si>
  <si>
    <t>Pirapora Airport</t>
  </si>
  <si>
    <t>Pirapora</t>
  </si>
  <si>
    <t>PLC</t>
  </si>
  <si>
    <t>Planeta Rica Airport</t>
  </si>
  <si>
    <t>Planeta Rica</t>
  </si>
  <si>
    <t>PKO</t>
  </si>
  <si>
    <t>Parakou Airport</t>
  </si>
  <si>
    <t>Parakou</t>
  </si>
  <si>
    <t>PKT</t>
  </si>
  <si>
    <t>Port Keats Airport</t>
  </si>
  <si>
    <t>Port Keats</t>
  </si>
  <si>
    <t>PLF</t>
  </si>
  <si>
    <t>Pala Airport</t>
  </si>
  <si>
    <t>Pala</t>
  </si>
  <si>
    <t>PNB</t>
  </si>
  <si>
    <t>Porto Nacional Airport</t>
  </si>
  <si>
    <t>Porto Nacional</t>
  </si>
  <si>
    <t>PNG</t>
  </si>
  <si>
    <t>Paranagua Municipal Airport</t>
  </si>
  <si>
    <t>PRQ</t>
  </si>
  <si>
    <t>Pres. Roque Saenz Pena Airport</t>
  </si>
  <si>
    <t>Pres. Roque Saenz Pena</t>
  </si>
  <si>
    <t>PNY</t>
  </si>
  <si>
    <t>Pondicherry Airport</t>
  </si>
  <si>
    <t>Pondicherry</t>
  </si>
  <si>
    <t>POI</t>
  </si>
  <si>
    <t>Potosi Airport</t>
  </si>
  <si>
    <t>Potosi</t>
  </si>
  <si>
    <t>POO</t>
  </si>
  <si>
    <t>Pocos De Caldas Airport</t>
  </si>
  <si>
    <t>Pocos De Caldas</t>
  </si>
  <si>
    <t>POT</t>
  </si>
  <si>
    <t>Ken Jones Airport</t>
  </si>
  <si>
    <t>Port Antonio</t>
  </si>
  <si>
    <t>Jamaica</t>
  </si>
  <si>
    <t>POV</t>
  </si>
  <si>
    <t>Presov Airport</t>
  </si>
  <si>
    <t>Presov</t>
  </si>
  <si>
    <t>Presovsky</t>
  </si>
  <si>
    <t>POX</t>
  </si>
  <si>
    <t>Cormeille En Vexin Airport</t>
  </si>
  <si>
    <t>Pontoise</t>
  </si>
  <si>
    <t>PPH</t>
  </si>
  <si>
    <t>Peraitepuy Airport</t>
  </si>
  <si>
    <t>Peraitepuy</t>
  </si>
  <si>
    <t>PPI</t>
  </si>
  <si>
    <t>Port Pirie Airport</t>
  </si>
  <si>
    <t>Port Pirie</t>
  </si>
  <si>
    <t>PPY</t>
  </si>
  <si>
    <t>Pouso Alegre Airport</t>
  </si>
  <si>
    <t>Pouso Alegre</t>
  </si>
  <si>
    <t>PPZ</t>
  </si>
  <si>
    <t>Puerto Paez Airport</t>
  </si>
  <si>
    <t>Puerto Paez</t>
  </si>
  <si>
    <t>PRK</t>
  </si>
  <si>
    <t>Prieska Airport</t>
  </si>
  <si>
    <t>Prieska</t>
  </si>
  <si>
    <t>PRM</t>
  </si>
  <si>
    <t>Portimao Airport</t>
  </si>
  <si>
    <t>Portimao</t>
  </si>
  <si>
    <t>PRP</t>
  </si>
  <si>
    <t>Propriano Airport</t>
  </si>
  <si>
    <t>Propriano</t>
  </si>
  <si>
    <t>PRU</t>
  </si>
  <si>
    <t>Prome Airport</t>
  </si>
  <si>
    <t>Prome</t>
  </si>
  <si>
    <t>PSI</t>
  </si>
  <si>
    <t>Pasni Airport</t>
  </si>
  <si>
    <t>Pasni</t>
  </si>
  <si>
    <t>PSL</t>
  </si>
  <si>
    <t>Perth International Airport</t>
  </si>
  <si>
    <t>GZA</t>
  </si>
  <si>
    <t>Gaza International Airport</t>
  </si>
  <si>
    <t>Gaza City</t>
  </si>
  <si>
    <t>Gaza</t>
  </si>
  <si>
    <t>PS</t>
  </si>
  <si>
    <t>PTM</t>
  </si>
  <si>
    <t>Palmarito Airport</t>
  </si>
  <si>
    <t>Palmarito</t>
  </si>
  <si>
    <t>PTO</t>
  </si>
  <si>
    <t>Pato Branco Municipal Airport</t>
  </si>
  <si>
    <t>Pato Branco</t>
  </si>
  <si>
    <t>PTQ</t>
  </si>
  <si>
    <t>Porto de Moz Airport</t>
  </si>
  <si>
    <t>Porto de Moz</t>
  </si>
  <si>
    <t>PTX</t>
  </si>
  <si>
    <t>Pitalito Airport</t>
  </si>
  <si>
    <t>Pitalito</t>
  </si>
  <si>
    <t>PTZ</t>
  </si>
  <si>
    <t>Pastaza Airport</t>
  </si>
  <si>
    <t>Pastaza</t>
  </si>
  <si>
    <t>PUN</t>
  </si>
  <si>
    <t>Punia Airport</t>
  </si>
  <si>
    <t>Punia</t>
  </si>
  <si>
    <t>PVI</t>
  </si>
  <si>
    <t>Paranavia Airport</t>
  </si>
  <si>
    <t>Paranavia</t>
  </si>
  <si>
    <t>PVN</t>
  </si>
  <si>
    <t>Pleven Airport</t>
  </si>
  <si>
    <t>Pleven</t>
  </si>
  <si>
    <t>PPQ</t>
  </si>
  <si>
    <t>Paraparaumu Airport</t>
  </si>
  <si>
    <t>Paraparaumu</t>
  </si>
  <si>
    <t>PVO</t>
  </si>
  <si>
    <t>Portoviejo Airport</t>
  </si>
  <si>
    <t>Portoviejo</t>
  </si>
  <si>
    <t>Manabi</t>
  </si>
  <si>
    <t>PWO</t>
  </si>
  <si>
    <t>Pweto Airport</t>
  </si>
  <si>
    <t>Pweto</t>
  </si>
  <si>
    <t>PYE</t>
  </si>
  <si>
    <t>Penrhyn Island Airport</t>
  </si>
  <si>
    <t>Penrhyn Island</t>
  </si>
  <si>
    <t>PYN</t>
  </si>
  <si>
    <t>Payan Airport</t>
  </si>
  <si>
    <t>Payan</t>
  </si>
  <si>
    <t>PYO</t>
  </si>
  <si>
    <t>Putumayo Airport</t>
  </si>
  <si>
    <t>Putumayo</t>
  </si>
  <si>
    <t>PYR</t>
  </si>
  <si>
    <t>Andravida Airport</t>
  </si>
  <si>
    <t>Pyrgos</t>
  </si>
  <si>
    <t>PYV</t>
  </si>
  <si>
    <t>Yaviza Airport</t>
  </si>
  <si>
    <t>Yaviza</t>
  </si>
  <si>
    <t>PYX</t>
  </si>
  <si>
    <t>Pattaya Airport</t>
  </si>
  <si>
    <t>Pattaya</t>
  </si>
  <si>
    <t>Chon Buri</t>
  </si>
  <si>
    <t>PZA</t>
  </si>
  <si>
    <t>Casanare Airport</t>
  </si>
  <si>
    <t>Paz De Ariporo</t>
  </si>
  <si>
    <t>PZK</t>
  </si>
  <si>
    <t>Puka Puka Island Airport</t>
  </si>
  <si>
    <t>Puka Puka Island</t>
  </si>
  <si>
    <t>PZL</t>
  </si>
  <si>
    <t>Zulu Inyala Airport</t>
  </si>
  <si>
    <t>Phinda</t>
  </si>
  <si>
    <t>PZY</t>
  </si>
  <si>
    <t>Piestany Airport</t>
  </si>
  <si>
    <t>Piestany</t>
  </si>
  <si>
    <t>Trnavsky</t>
  </si>
  <si>
    <t>QFK</t>
  </si>
  <si>
    <t>Selje Harbour</t>
  </si>
  <si>
    <t>Selje</t>
  </si>
  <si>
    <t>QFQ</t>
  </si>
  <si>
    <t>Maloy Harbour</t>
  </si>
  <si>
    <t>Maloy</t>
  </si>
  <si>
    <t>QFV</t>
  </si>
  <si>
    <t>Bergen Rail Station</t>
  </si>
  <si>
    <t>QGV</t>
  </si>
  <si>
    <t>Neu Isenburg Airport</t>
  </si>
  <si>
    <t>Frankfurt</t>
  </si>
  <si>
    <t>Brandenburg</t>
  </si>
  <si>
    <t>Hessen</t>
  </si>
  <si>
    <t>QLX</t>
  </si>
  <si>
    <t>Lauterach Airport</t>
  </si>
  <si>
    <t>Lauterach</t>
  </si>
  <si>
    <t>Austria</t>
  </si>
  <si>
    <t>QMM</t>
  </si>
  <si>
    <t>Marina Di Massa Airport</t>
  </si>
  <si>
    <t>Marina Di Massa</t>
  </si>
  <si>
    <t>QMQ</t>
  </si>
  <si>
    <t>Muzuq Airport</t>
  </si>
  <si>
    <t>Murzuq</t>
  </si>
  <si>
    <t>QPG</t>
  </si>
  <si>
    <t>Paya Lebar Airport</t>
  </si>
  <si>
    <t>RAG</t>
  </si>
  <si>
    <t>Raglan Airport</t>
  </si>
  <si>
    <t>Raglan</t>
  </si>
  <si>
    <t>RAM</t>
  </si>
  <si>
    <t>Ramingining Airport</t>
  </si>
  <si>
    <t>Ramingining</t>
  </si>
  <si>
    <t>RAN</t>
  </si>
  <si>
    <t>La Spreta Airport</t>
  </si>
  <si>
    <t>RAT</t>
  </si>
  <si>
    <t>Raduzhnyi Airport</t>
  </si>
  <si>
    <t>Raduzhnyi</t>
  </si>
  <si>
    <t>RAV</t>
  </si>
  <si>
    <t>Cravo Norte Airport</t>
  </si>
  <si>
    <t>Cravo Norte</t>
  </si>
  <si>
    <t>RAZ</t>
  </si>
  <si>
    <t>Rawala Kot Airport</t>
  </si>
  <si>
    <t>Rawala Kot</t>
  </si>
  <si>
    <t>RBO</t>
  </si>
  <si>
    <t>Robore Airport</t>
  </si>
  <si>
    <t>Robore</t>
  </si>
  <si>
    <t>RBT</t>
  </si>
  <si>
    <t>Marsabit Airport</t>
  </si>
  <si>
    <t>Marsabit</t>
  </si>
  <si>
    <t>RCO</t>
  </si>
  <si>
    <t>Saint Agnant Airport</t>
  </si>
  <si>
    <t>Rochefort</t>
  </si>
  <si>
    <t>RCS</t>
  </si>
  <si>
    <t>Rochester Airport</t>
  </si>
  <si>
    <t>Rochester</t>
  </si>
  <si>
    <t>RDC</t>
  </si>
  <si>
    <t>Redencao Airport</t>
  </si>
  <si>
    <t>Redencao</t>
  </si>
  <si>
    <t>RDT</t>
  </si>
  <si>
    <t>Richard Toll Airport</t>
  </si>
  <si>
    <t>Richard Toll</t>
  </si>
  <si>
    <t>REY</t>
  </si>
  <si>
    <t>Reyes Airport</t>
  </si>
  <si>
    <t>Reyes</t>
  </si>
  <si>
    <t>RFA</t>
  </si>
  <si>
    <t>Rafai Airport</t>
  </si>
  <si>
    <t>Rafai</t>
  </si>
  <si>
    <t>RFN</t>
  </si>
  <si>
    <t>Raufarhofn Airport</t>
  </si>
  <si>
    <t>Raufarhofn</t>
  </si>
  <si>
    <t>Nordur-Tingeyjarsysla</t>
  </si>
  <si>
    <t>RGT</t>
  </si>
  <si>
    <t>Japura Airport</t>
  </si>
  <si>
    <t>Rengat</t>
  </si>
  <si>
    <t>RHE</t>
  </si>
  <si>
    <t>Reims Airport</t>
  </si>
  <si>
    <t>Reims</t>
  </si>
  <si>
    <t>Champagne-Ardenne</t>
  </si>
  <si>
    <t>RHG</t>
  </si>
  <si>
    <t>Ruhengeri Airport</t>
  </si>
  <si>
    <t>Ruhengeri</t>
  </si>
  <si>
    <t>RIJ</t>
  </si>
  <si>
    <t>Rioja Airport</t>
  </si>
  <si>
    <t>Rioja</t>
  </si>
  <si>
    <t>RIK</t>
  </si>
  <si>
    <t>Carrillo Airport</t>
  </si>
  <si>
    <t>Carrillo</t>
  </si>
  <si>
    <t>RIM</t>
  </si>
  <si>
    <t>Rodriguez De Mendoza Airport</t>
  </si>
  <si>
    <t>Rodriguez De Mendoza</t>
  </si>
  <si>
    <t>RJB</t>
  </si>
  <si>
    <t>Rajbiraj Airport</t>
  </si>
  <si>
    <t>Rajbiraj</t>
  </si>
  <si>
    <t>RJH</t>
  </si>
  <si>
    <t>Rajshahi Airport</t>
  </si>
  <si>
    <t>Rajshahi</t>
  </si>
  <si>
    <t>RJN</t>
  </si>
  <si>
    <t>Rafsanjan Airport</t>
  </si>
  <si>
    <t>Rafsanjan</t>
  </si>
  <si>
    <t>RMK</t>
  </si>
  <si>
    <t>Renmark Airport</t>
  </si>
  <si>
    <t>Renmark</t>
  </si>
  <si>
    <t>RML</t>
  </si>
  <si>
    <t>Ratmalana Airport</t>
  </si>
  <si>
    <t>RNE</t>
  </si>
  <si>
    <t>Renaison Airport</t>
  </si>
  <si>
    <t>Roanne</t>
  </si>
  <si>
    <t>RRE</t>
  </si>
  <si>
    <t>Marree Airport</t>
  </si>
  <si>
    <t>Marree</t>
  </si>
  <si>
    <t>GZW</t>
  </si>
  <si>
    <t>Ghazvin Airport</t>
  </si>
  <si>
    <t>Ghazvin</t>
  </si>
  <si>
    <t>RTC</t>
  </si>
  <si>
    <t>Ratnagiri Airport</t>
  </si>
  <si>
    <t>Ratnagiri</t>
  </si>
  <si>
    <t>RTS</t>
  </si>
  <si>
    <t>Rottnest Island Airport</t>
  </si>
  <si>
    <t>Rottnest Island</t>
  </si>
  <si>
    <t>RVO</t>
  </si>
  <si>
    <t>Reivilo Airport</t>
  </si>
  <si>
    <t>Reivilo</t>
  </si>
  <si>
    <t>RVY</t>
  </si>
  <si>
    <t>Rivera Airport</t>
  </si>
  <si>
    <t>Rivera</t>
  </si>
  <si>
    <t>SAE</t>
  </si>
  <si>
    <t>Sangir Airport</t>
  </si>
  <si>
    <t>Sangir</t>
  </si>
  <si>
    <t>SAI</t>
  </si>
  <si>
    <t>San Marino Airport</t>
  </si>
  <si>
    <t>San Marino</t>
  </si>
  <si>
    <t>SM</t>
  </si>
  <si>
    <t>SAJ</t>
  </si>
  <si>
    <t>Sirajganj Airport</t>
  </si>
  <si>
    <t>Sirajganj</t>
  </si>
  <si>
    <t>SAK</t>
  </si>
  <si>
    <t>Saudarkrokur Airport</t>
  </si>
  <si>
    <t>Saudarkrokur</t>
  </si>
  <si>
    <t>Austur-Skaftafellssysla</t>
  </si>
  <si>
    <t>SAY</t>
  </si>
  <si>
    <t>Siena Airport</t>
  </si>
  <si>
    <t>Siena</t>
  </si>
  <si>
    <t>SBG</t>
  </si>
  <si>
    <t>Sabang Airport</t>
  </si>
  <si>
    <t>Sabang</t>
  </si>
  <si>
    <t>SBI</t>
  </si>
  <si>
    <t>Sambailo Airport</t>
  </si>
  <si>
    <t>Koundara</t>
  </si>
  <si>
    <t>SBJ</t>
  </si>
  <si>
    <t>Sao Mateus Airport</t>
  </si>
  <si>
    <t>Sao Mateus</t>
  </si>
  <si>
    <t>GMI</t>
  </si>
  <si>
    <t>Gasmata Island Airport</t>
  </si>
  <si>
    <t>Gasmata Island</t>
  </si>
  <si>
    <t>SBU</t>
  </si>
  <si>
    <t>Springbok Airport</t>
  </si>
  <si>
    <t>Springbok</t>
  </si>
  <si>
    <t>SCI</t>
  </si>
  <si>
    <t>San Cristobal Airport</t>
  </si>
  <si>
    <t>San Cristobal</t>
  </si>
  <si>
    <t>SDB</t>
  </si>
  <si>
    <t>Langebaanweg Airport</t>
  </si>
  <si>
    <t>Saldanha Bay</t>
  </si>
  <si>
    <t>SEC</t>
  </si>
  <si>
    <t>Serre Chevalier Airport</t>
  </si>
  <si>
    <t>Serre Chevalier</t>
  </si>
  <si>
    <t>SED</t>
  </si>
  <si>
    <t>Min'hat Hashnayim Airport</t>
  </si>
  <si>
    <t>Sedom</t>
  </si>
  <si>
    <t>SEI</t>
  </si>
  <si>
    <t>Senhor Do Bonfim Airport</t>
  </si>
  <si>
    <t>Senhor Do Bonfim</t>
  </si>
  <si>
    <t>SEJ</t>
  </si>
  <si>
    <t>Seydisfjordur Airport</t>
  </si>
  <si>
    <t>Seydisfjordur</t>
  </si>
  <si>
    <t>SEK</t>
  </si>
  <si>
    <t>Ksar Es Souk Airport</t>
  </si>
  <si>
    <t>Ksar Es Souk</t>
  </si>
  <si>
    <t>SEO</t>
  </si>
  <si>
    <t>Seguela Airport</t>
  </si>
  <si>
    <t>Seguela</t>
  </si>
  <si>
    <t>SFK</t>
  </si>
  <si>
    <t>Soure Airport</t>
  </si>
  <si>
    <t>Soure</t>
  </si>
  <si>
    <t>PBB</t>
  </si>
  <si>
    <t>Paranaiba Airport</t>
  </si>
  <si>
    <t>Paranaiba</t>
  </si>
  <si>
    <t>SFS</t>
  </si>
  <si>
    <t>Subic Bay International Airport</t>
  </si>
  <si>
    <t>SFU</t>
  </si>
  <si>
    <t>Safia Airport</t>
  </si>
  <si>
    <t>Safia</t>
  </si>
  <si>
    <t>SGA</t>
  </si>
  <si>
    <t>Sheghnan Airport</t>
  </si>
  <si>
    <t>Sheghnan</t>
  </si>
  <si>
    <t>SGM</t>
  </si>
  <si>
    <t>San Ignacio Airport</t>
  </si>
  <si>
    <t>San Ignacio</t>
  </si>
  <si>
    <t>SGV</t>
  </si>
  <si>
    <t>Sierra Grande Airport</t>
  </si>
  <si>
    <t>Sierra Grande</t>
  </si>
  <si>
    <t>SGZ</t>
  </si>
  <si>
    <t>Songkhla Airport</t>
  </si>
  <si>
    <t>SHK</t>
  </si>
  <si>
    <t>Sehonghong Airport</t>
  </si>
  <si>
    <t>Sehonghong</t>
  </si>
  <si>
    <t>SHO</t>
  </si>
  <si>
    <t>Seolak Airport</t>
  </si>
  <si>
    <t>Sokcho</t>
  </si>
  <si>
    <t>SIB</t>
  </si>
  <si>
    <t>Sibiti Airport</t>
  </si>
  <si>
    <t>Sibiti</t>
  </si>
  <si>
    <t>SIE</t>
  </si>
  <si>
    <t>Sines Airport</t>
  </si>
  <si>
    <t>SII</t>
  </si>
  <si>
    <t>Sidi Ifni Airport</t>
  </si>
  <si>
    <t>Sidi Ifni</t>
  </si>
  <si>
    <t>SIJ</t>
  </si>
  <si>
    <t>Siglufjordur Airport</t>
  </si>
  <si>
    <t>Siglufjordur</t>
  </si>
  <si>
    <t>SIQ</t>
  </si>
  <si>
    <t>Dabo Airport</t>
  </si>
  <si>
    <t>Singkep</t>
  </si>
  <si>
    <t>SIS</t>
  </si>
  <si>
    <t>Sishen Airport</t>
  </si>
  <si>
    <t>Sishen</t>
  </si>
  <si>
    <t>SJA</t>
  </si>
  <si>
    <t>SJB</t>
  </si>
  <si>
    <t>San Joaquin Airport</t>
  </si>
  <si>
    <t>San Joaquin</t>
  </si>
  <si>
    <t>SJV</t>
  </si>
  <si>
    <t>San Javier Airport</t>
  </si>
  <si>
    <t>San Javier</t>
  </si>
  <si>
    <t>SKL</t>
  </si>
  <si>
    <t>Broadford Airport</t>
  </si>
  <si>
    <t>Isle of Skye</t>
  </si>
  <si>
    <t>SKR</t>
  </si>
  <si>
    <t>Shakiso Airport</t>
  </si>
  <si>
    <t>Shakiso</t>
  </si>
  <si>
    <t>SKS</t>
  </si>
  <si>
    <t>Vojens Airport</t>
  </si>
  <si>
    <t>Vojens</t>
  </si>
  <si>
    <t>SKV</t>
  </si>
  <si>
    <t>Mount Sinai Airport</t>
  </si>
  <si>
    <t>Santa Katarina</t>
  </si>
  <si>
    <t>SMB</t>
  </si>
  <si>
    <t>Cerro Sombrero Airport</t>
  </si>
  <si>
    <t>Cerro Sombrero</t>
  </si>
  <si>
    <t>SMG</t>
  </si>
  <si>
    <t>YTR</t>
  </si>
  <si>
    <t>Trenton Airport</t>
  </si>
  <si>
    <t>Trenton</t>
  </si>
  <si>
    <t>SMY</t>
  </si>
  <si>
    <t>Simenti Airport</t>
  </si>
  <si>
    <t>Simenti</t>
  </si>
  <si>
    <t>SNB</t>
  </si>
  <si>
    <t>Snake Bay Airport</t>
  </si>
  <si>
    <t>Snake Bay</t>
  </si>
  <si>
    <t>SNF</t>
  </si>
  <si>
    <t>Yaracuy</t>
  </si>
  <si>
    <t>SNG</t>
  </si>
  <si>
    <t>San Ignacio De Velasco Airport</t>
  </si>
  <si>
    <t>San Ignacio De Velasco</t>
  </si>
  <si>
    <t>SNI</t>
  </si>
  <si>
    <t>R. E. Murray Airport</t>
  </si>
  <si>
    <t>SNJ</t>
  </si>
  <si>
    <t>San Julian Airport</t>
  </si>
  <si>
    <t>San Julian</t>
  </si>
  <si>
    <t>SNM</t>
  </si>
  <si>
    <t>San Ignacio De Moxos Airport</t>
  </si>
  <si>
    <t>San Ignacio De Moxos</t>
  </si>
  <si>
    <t>SOD</t>
  </si>
  <si>
    <t>Sorocaba Airport</t>
  </si>
  <si>
    <t>Sorocaba</t>
  </si>
  <si>
    <t>SOE</t>
  </si>
  <si>
    <t>Souanke Airport</t>
  </si>
  <si>
    <t>Souanke</t>
  </si>
  <si>
    <t>SOO</t>
  </si>
  <si>
    <t>Soderhamn Airport</t>
  </si>
  <si>
    <t>Soderhamn</t>
  </si>
  <si>
    <t>SOT</t>
  </si>
  <si>
    <t>Sodankyla Airport</t>
  </si>
  <si>
    <t>Sodankyla</t>
  </si>
  <si>
    <t>SOX</t>
  </si>
  <si>
    <t>Sogamoso Airport</t>
  </si>
  <si>
    <t>Sogamoso</t>
  </si>
  <si>
    <t>Boyaca</t>
  </si>
  <si>
    <t>SOZ</t>
  </si>
  <si>
    <t>Solenzara Airport</t>
  </si>
  <si>
    <t>Solenzara</t>
  </si>
  <si>
    <t>SPD</t>
  </si>
  <si>
    <t>Saidpur Airport</t>
  </si>
  <si>
    <t>Saidpur</t>
  </si>
  <si>
    <t>SPJ</t>
  </si>
  <si>
    <t>Sparta Airport</t>
  </si>
  <si>
    <t>Sparta</t>
  </si>
  <si>
    <t>Attiki</t>
  </si>
  <si>
    <t>SPY</t>
  </si>
  <si>
    <t>SQC</t>
  </si>
  <si>
    <t>Southern Cross Airport</t>
  </si>
  <si>
    <t>Southern Cross</t>
  </si>
  <si>
    <t>SSN</t>
  </si>
  <si>
    <t>Seoul Ab Airport</t>
  </si>
  <si>
    <t>SQT</t>
  </si>
  <si>
    <t>China Straits Airstrip</t>
  </si>
  <si>
    <t>Samarai Island</t>
  </si>
  <si>
    <t>SQU</t>
  </si>
  <si>
    <t>Saposoa Airport</t>
  </si>
  <si>
    <t>Saposoa</t>
  </si>
  <si>
    <t>SQW</t>
  </si>
  <si>
    <t>Skive Airport</t>
  </si>
  <si>
    <t>Skive</t>
  </si>
  <si>
    <t>SQX</t>
  </si>
  <si>
    <t>Sao Miguel Do Oeste Airport</t>
  </si>
  <si>
    <t>Sao Miguel Do Oeste</t>
  </si>
  <si>
    <t>SQY</t>
  </si>
  <si>
    <t>Sao Lourenco Do Sul Airport</t>
  </si>
  <si>
    <t>Sao Lourenco Do Sul</t>
  </si>
  <si>
    <t>STB</t>
  </si>
  <si>
    <t>L Delicias Airport</t>
  </si>
  <si>
    <t>Santa Barbara Ed</t>
  </si>
  <si>
    <t>SRT</t>
  </si>
  <si>
    <t>Soroti Airport</t>
  </si>
  <si>
    <t>Soroti</t>
  </si>
  <si>
    <t>SSO</t>
  </si>
  <si>
    <t>Sao Lourenzo Airport</t>
  </si>
  <si>
    <t>Sao Lourenzo</t>
  </si>
  <si>
    <t>SSZ</t>
  </si>
  <si>
    <t>Santos Airport</t>
  </si>
  <si>
    <t>STA</t>
  </si>
  <si>
    <t>Stauning Airport</t>
  </si>
  <si>
    <t>Stauning</t>
  </si>
  <si>
    <t>STZ</t>
  </si>
  <si>
    <t>Confresa Airport</t>
  </si>
  <si>
    <t>Santa Teresinha</t>
  </si>
  <si>
    <t>SUI</t>
  </si>
  <si>
    <t>Babusheri Airport</t>
  </si>
  <si>
    <t>Sukhumi</t>
  </si>
  <si>
    <t>HAW</t>
  </si>
  <si>
    <t>Haverfordwest Airport</t>
  </si>
  <si>
    <t>Haverfordwest</t>
  </si>
  <si>
    <t>SUQ</t>
  </si>
  <si>
    <t>Sucua Airport</t>
  </si>
  <si>
    <t>Sucua</t>
  </si>
  <si>
    <t>SUT</t>
  </si>
  <si>
    <t>Sumbawanga Airport</t>
  </si>
  <si>
    <t>Sumbawanga</t>
  </si>
  <si>
    <t>SVZ</t>
  </si>
  <si>
    <t>San Antonio Airport</t>
  </si>
  <si>
    <t>SWU</t>
  </si>
  <si>
    <t>Suwon Airport</t>
  </si>
  <si>
    <t>Suwon</t>
  </si>
  <si>
    <t>SWV</t>
  </si>
  <si>
    <t>Shikarpur Airport</t>
  </si>
  <si>
    <t>Shikarpur</t>
  </si>
  <si>
    <t>SXA</t>
  </si>
  <si>
    <t>Sialum Airport</t>
  </si>
  <si>
    <t>Sialum</t>
  </si>
  <si>
    <t>SXG</t>
  </si>
  <si>
    <t>Senanga Airport</t>
  </si>
  <si>
    <t>Senanga</t>
  </si>
  <si>
    <t>SXH</t>
  </si>
  <si>
    <t>Sehulea Airport</t>
  </si>
  <si>
    <t>Sehulea</t>
  </si>
  <si>
    <t>SXO</t>
  </si>
  <si>
    <t>Sao Felix Do Araguaia Airport</t>
  </si>
  <si>
    <t>Sao Felix Do Araguaia</t>
  </si>
  <si>
    <t>SXU</t>
  </si>
  <si>
    <t>Soddu Airport</t>
  </si>
  <si>
    <t>Soddu</t>
  </si>
  <si>
    <t>SYE</t>
  </si>
  <si>
    <t>Sadah Airport</t>
  </si>
  <si>
    <t>Sadah</t>
  </si>
  <si>
    <t>SYK</t>
  </si>
  <si>
    <t>Stykkisholmur Airport</t>
  </si>
  <si>
    <t>Stykkisholmur</t>
  </si>
  <si>
    <t>SZD</t>
  </si>
  <si>
    <t>Sheffield City Airport</t>
  </si>
  <si>
    <t>Sheffield</t>
  </si>
  <si>
    <t>SZK</t>
  </si>
  <si>
    <t>Skukuza Airport</t>
  </si>
  <si>
    <t>Skukuza</t>
  </si>
  <si>
    <t>SZM</t>
  </si>
  <si>
    <t>Sesriem Airport</t>
  </si>
  <si>
    <t>Sesriem</t>
  </si>
  <si>
    <t>SZR</t>
  </si>
  <si>
    <t>Stara Zagora Airport</t>
  </si>
  <si>
    <t>Stara Zagora</t>
  </si>
  <si>
    <t>SZS</t>
  </si>
  <si>
    <t>Stewart Island Airport</t>
  </si>
  <si>
    <t>Stewart Island</t>
  </si>
  <si>
    <t>SZU</t>
  </si>
  <si>
    <t>Segou Airport</t>
  </si>
  <si>
    <t>Segou</t>
  </si>
  <si>
    <t>SZY</t>
  </si>
  <si>
    <t>Mazury Airport</t>
  </si>
  <si>
    <t>Szymany</t>
  </si>
  <si>
    <t>TAW</t>
  </si>
  <si>
    <t>Tacuarembo Airport</t>
  </si>
  <si>
    <t>Tacuarembo</t>
  </si>
  <si>
    <t>TBK</t>
  </si>
  <si>
    <t>Timber Creek Airport</t>
  </si>
  <si>
    <t>Timber Creek</t>
  </si>
  <si>
    <t>TCA</t>
  </si>
  <si>
    <t>Tennant Creek Airport</t>
  </si>
  <si>
    <t>Tennant Creek</t>
  </si>
  <si>
    <t>TCN</t>
  </si>
  <si>
    <t>Tehuacan Airport</t>
  </si>
  <si>
    <t>Tehuacan</t>
  </si>
  <si>
    <t>TCY</t>
  </si>
  <si>
    <t>Terrace Bay Airport</t>
  </si>
  <si>
    <t>Terrace Bay</t>
  </si>
  <si>
    <t>TDA</t>
  </si>
  <si>
    <t>TDB</t>
  </si>
  <si>
    <t>Tetabedi Airport</t>
  </si>
  <si>
    <t>Tetabedi</t>
  </si>
  <si>
    <t>TDG</t>
  </si>
  <si>
    <t>Tandag Airport</t>
  </si>
  <si>
    <t>Tandag</t>
  </si>
  <si>
    <t>TDJ</t>
  </si>
  <si>
    <t>Tadjoura Airport</t>
  </si>
  <si>
    <t>Tadjoura</t>
  </si>
  <si>
    <t>TDL</t>
  </si>
  <si>
    <t>Tandil Airport</t>
  </si>
  <si>
    <t>Tandil</t>
  </si>
  <si>
    <t>TDN</t>
  </si>
  <si>
    <t>Theda Station Airport</t>
  </si>
  <si>
    <t>Theda</t>
  </si>
  <si>
    <t>TDT</t>
  </si>
  <si>
    <t>Tanda Tula Airport</t>
  </si>
  <si>
    <t>Tanda Tula</t>
  </si>
  <si>
    <t>TDV</t>
  </si>
  <si>
    <t>Tanandava Airport</t>
  </si>
  <si>
    <t>Tanandava</t>
  </si>
  <si>
    <t>TEA</t>
  </si>
  <si>
    <t>Tela Airport</t>
  </si>
  <si>
    <t>Tela</t>
  </si>
  <si>
    <t>Atlantida</t>
  </si>
  <si>
    <t>TEC</t>
  </si>
  <si>
    <t>Telemaco Borba Airport</t>
  </si>
  <si>
    <t>Telemaco Borba</t>
  </si>
  <si>
    <t>TGT</t>
  </si>
  <si>
    <t>Tanga Airport</t>
  </si>
  <si>
    <t>THC</t>
  </si>
  <si>
    <t>Tchien Airport</t>
  </si>
  <si>
    <t>Tchien</t>
  </si>
  <si>
    <t>THF</t>
  </si>
  <si>
    <t>Tempelhof Airport</t>
  </si>
  <si>
    <t>THI</t>
  </si>
  <si>
    <t>Tichitt Airport</t>
  </si>
  <si>
    <t>Tichitt</t>
  </si>
  <si>
    <t>THK</t>
  </si>
  <si>
    <t>Thakhek Airport</t>
  </si>
  <si>
    <t>Thakhek</t>
  </si>
  <si>
    <t>THT</t>
  </si>
  <si>
    <t>Tamchakett Airport</t>
  </si>
  <si>
    <t>Tamchakett</t>
  </si>
  <si>
    <t>TIB</t>
  </si>
  <si>
    <t>Tibu Airport</t>
  </si>
  <si>
    <t>Tibu</t>
  </si>
  <si>
    <t>TKD</t>
  </si>
  <si>
    <t>Takoradi Airport</t>
  </si>
  <si>
    <t>TIE</t>
  </si>
  <si>
    <t>Tippi Airport</t>
  </si>
  <si>
    <t>Tippi</t>
  </si>
  <si>
    <t>TKC</t>
  </si>
  <si>
    <t>Tiko Airport</t>
  </si>
  <si>
    <t>Tiko</t>
  </si>
  <si>
    <t>TML</t>
  </si>
  <si>
    <t>Tamale Airport</t>
  </si>
  <si>
    <t>Tamale</t>
  </si>
  <si>
    <t>Northern</t>
  </si>
  <si>
    <t>TKH</t>
  </si>
  <si>
    <t>Takhli Airport</t>
  </si>
  <si>
    <t>Takhli</t>
  </si>
  <si>
    <t>TKZ</t>
  </si>
  <si>
    <t>Tokoroa Airport</t>
  </si>
  <si>
    <t>Tokoroa</t>
  </si>
  <si>
    <t>Waikato</t>
  </si>
  <si>
    <t>TLB</t>
  </si>
  <si>
    <t>Tarbela Airport</t>
  </si>
  <si>
    <t>Tarbela</t>
  </si>
  <si>
    <t>TLK</t>
  </si>
  <si>
    <t>Talknafjordur Airport</t>
  </si>
  <si>
    <t>Talknafjordur</t>
  </si>
  <si>
    <t>TLO</t>
  </si>
  <si>
    <t>Tol Airport</t>
  </si>
  <si>
    <t>Tol</t>
  </si>
  <si>
    <t>TLP</t>
  </si>
  <si>
    <t>Tumolbil Airport</t>
  </si>
  <si>
    <t>Tumolbil</t>
  </si>
  <si>
    <t>TLU</t>
  </si>
  <si>
    <t>Tolu Airport</t>
  </si>
  <si>
    <t>Tolu</t>
  </si>
  <si>
    <t>TLZ</t>
  </si>
  <si>
    <t>Catalao Airport</t>
  </si>
  <si>
    <t>Catalao</t>
  </si>
  <si>
    <t>TMD</t>
  </si>
  <si>
    <t>Timbedra Airport</t>
  </si>
  <si>
    <t>Timbedra</t>
  </si>
  <si>
    <t>TMH</t>
  </si>
  <si>
    <t>Tanahmerah Airport</t>
  </si>
  <si>
    <t>Tanahmerah</t>
  </si>
  <si>
    <t>TLX</t>
  </si>
  <si>
    <t>Talca Airport</t>
  </si>
  <si>
    <t>Talca</t>
  </si>
  <si>
    <t>Atacama</t>
  </si>
  <si>
    <t>TMN</t>
  </si>
  <si>
    <t>Tamana Island Airport</t>
  </si>
  <si>
    <t>Tamana Island</t>
  </si>
  <si>
    <t>TMO</t>
  </si>
  <si>
    <t>Tumeremo Airport</t>
  </si>
  <si>
    <t>Tumeremo</t>
  </si>
  <si>
    <t>TMQ</t>
  </si>
  <si>
    <t>Tambao Airport</t>
  </si>
  <si>
    <t>Tambao</t>
  </si>
  <si>
    <t>TMY</t>
  </si>
  <si>
    <t>Tiom Airport</t>
  </si>
  <si>
    <t>Tiom</t>
  </si>
  <si>
    <t>TNB</t>
  </si>
  <si>
    <t>Tanahgrogot Airport</t>
  </si>
  <si>
    <t>Tanahgrogot</t>
  </si>
  <si>
    <t>TNF</t>
  </si>
  <si>
    <t>Toussus-le-Noble Airport</t>
  </si>
  <si>
    <t>Toussus-le-Noble</t>
  </si>
  <si>
    <t>TNM</t>
  </si>
  <si>
    <t>Teniente R. Marsh Airport</t>
  </si>
  <si>
    <t>Teniente R. Marsh</t>
  </si>
  <si>
    <t>Antarctica</t>
  </si>
  <si>
    <t>AQ</t>
  </si>
  <si>
    <t>TLW</t>
  </si>
  <si>
    <t>Talasea Airport</t>
  </si>
  <si>
    <t>Talasea</t>
  </si>
  <si>
    <t>TNX</t>
  </si>
  <si>
    <t>Stung Treng Airport</t>
  </si>
  <si>
    <t>Stung Treng</t>
  </si>
  <si>
    <t>Stoeng Treng</t>
  </si>
  <si>
    <t>TOJ</t>
  </si>
  <si>
    <t>Torrejon Air Force Base</t>
  </si>
  <si>
    <t>Madrid</t>
  </si>
  <si>
    <t>TOO</t>
  </si>
  <si>
    <t>San Vito Airport</t>
  </si>
  <si>
    <t>San Vito</t>
  </si>
  <si>
    <t>TOQ</t>
  </si>
  <si>
    <t>Barriles Airport</t>
  </si>
  <si>
    <t>Tocopilla</t>
  </si>
  <si>
    <t>TOZ</t>
  </si>
  <si>
    <t>Touba Airport</t>
  </si>
  <si>
    <t>Touba</t>
  </si>
  <si>
    <t>TPC</t>
  </si>
  <si>
    <t>Tarapoa Airport</t>
  </si>
  <si>
    <t>Tarapoa</t>
  </si>
  <si>
    <t>TRB</t>
  </si>
  <si>
    <t>Gonzalo Airport</t>
  </si>
  <si>
    <t>Turbo</t>
  </si>
  <si>
    <t>YFK</t>
  </si>
  <si>
    <t>Kitchener/Waterloo Regional Airport</t>
  </si>
  <si>
    <t>4881 Fountain St N</t>
  </si>
  <si>
    <t>Breslau</t>
  </si>
  <si>
    <t>N0B 1M0</t>
  </si>
  <si>
    <t>TRQ</t>
  </si>
  <si>
    <t>Tarauaca Airport</t>
  </si>
  <si>
    <t>Tarauaca</t>
  </si>
  <si>
    <t>TRR</t>
  </si>
  <si>
    <t>China Bay Airport</t>
  </si>
  <si>
    <t>Trincomalee</t>
  </si>
  <si>
    <t>TSB</t>
  </si>
  <si>
    <t>Tsumeb Airport</t>
  </si>
  <si>
    <t>Tsumeb</t>
  </si>
  <si>
    <t>Oshikoto</t>
  </si>
  <si>
    <t>TSC</t>
  </si>
  <si>
    <t>Taisha Airport</t>
  </si>
  <si>
    <t>Taisha</t>
  </si>
  <si>
    <t>TSH</t>
  </si>
  <si>
    <t>Tshikapa Airport</t>
  </si>
  <si>
    <t>Tshikapa</t>
  </si>
  <si>
    <t>TUD</t>
  </si>
  <si>
    <t>Tambacounda Airport</t>
  </si>
  <si>
    <t>Tambacounda</t>
  </si>
  <si>
    <t>TTC</t>
  </si>
  <si>
    <t>Taltal Airport</t>
  </si>
  <si>
    <t>Taltal</t>
  </si>
  <si>
    <t>TTG</t>
  </si>
  <si>
    <t>Tartagal Airport</t>
  </si>
  <si>
    <t>Tartagal</t>
  </si>
  <si>
    <t>TTH</t>
  </si>
  <si>
    <t>Thumrait Airport</t>
  </si>
  <si>
    <t>Thumrait</t>
  </si>
  <si>
    <t>TTS</t>
  </si>
  <si>
    <t>Tsaratanana Airport</t>
  </si>
  <si>
    <t>Tsaratanana</t>
  </si>
  <si>
    <t>TUQ</t>
  </si>
  <si>
    <t>Tougan Airport</t>
  </si>
  <si>
    <t>Tougan</t>
  </si>
  <si>
    <t>TUV</t>
  </si>
  <si>
    <t>Tucupita Airport</t>
  </si>
  <si>
    <t>Tucupita</t>
  </si>
  <si>
    <t>Delta Amacuro</t>
  </si>
  <si>
    <t>TUX</t>
  </si>
  <si>
    <t>Tumbler Ridge Airport</t>
  </si>
  <si>
    <t>Tumbler Ridge</t>
  </si>
  <si>
    <t>TUY</t>
  </si>
  <si>
    <t>Tulum Airport</t>
  </si>
  <si>
    <t>Tulum</t>
  </si>
  <si>
    <t>TUZ</t>
  </si>
  <si>
    <t>Tucuma Airport</t>
  </si>
  <si>
    <t>Tucuma</t>
  </si>
  <si>
    <t>TXG</t>
  </si>
  <si>
    <t>Taichung Airport</t>
  </si>
  <si>
    <t>TXU</t>
  </si>
  <si>
    <t>Tabou Airport</t>
  </si>
  <si>
    <t>Tabou</t>
  </si>
  <si>
    <t>UGA</t>
  </si>
  <si>
    <t>Bulgan Airport</t>
  </si>
  <si>
    <t>Bulgan</t>
  </si>
  <si>
    <t>TYM</t>
  </si>
  <si>
    <t>Staniel Cay Airport</t>
  </si>
  <si>
    <t>Staniel Cay</t>
  </si>
  <si>
    <t>TYT</t>
  </si>
  <si>
    <t>Treinta-y-Tres Airport</t>
  </si>
  <si>
    <t>Treinta-y-Tres</t>
  </si>
  <si>
    <t>TZM</t>
  </si>
  <si>
    <t>Tizimin Airport</t>
  </si>
  <si>
    <t>Tizimin</t>
  </si>
  <si>
    <t>UAB</t>
  </si>
  <si>
    <t>Adana-Incirlik Airbase</t>
  </si>
  <si>
    <t>Adana</t>
  </si>
  <si>
    <t>UAX</t>
  </si>
  <si>
    <t>Uaxactun Airport</t>
  </si>
  <si>
    <t>Uaxactun</t>
  </si>
  <si>
    <t>UBI</t>
  </si>
  <si>
    <t>Buin Airport</t>
  </si>
  <si>
    <t>Buin</t>
  </si>
  <si>
    <t>UBR</t>
  </si>
  <si>
    <t>Ubrub  Irian Jaya Airport</t>
  </si>
  <si>
    <t>Ubrub  Irian Jaya</t>
  </si>
  <si>
    <t>UBT</t>
  </si>
  <si>
    <t>Ubatuba Airport</t>
  </si>
  <si>
    <t>Ubatuba</t>
  </si>
  <si>
    <t>UBU</t>
  </si>
  <si>
    <t>Kalumburu Airport</t>
  </si>
  <si>
    <t>Kalumburu</t>
  </si>
  <si>
    <t>UCK</t>
  </si>
  <si>
    <t>Lutsk Airport</t>
  </si>
  <si>
    <t>Lutsk</t>
  </si>
  <si>
    <t>UCN</t>
  </si>
  <si>
    <t>Buchanan Airport</t>
  </si>
  <si>
    <t>Buchanan</t>
  </si>
  <si>
    <t>UDE</t>
  </si>
  <si>
    <t>Volkel Airport</t>
  </si>
  <si>
    <t>Uden</t>
  </si>
  <si>
    <t>UDN</t>
  </si>
  <si>
    <t>Udine Airfield</t>
  </si>
  <si>
    <t>Udine</t>
  </si>
  <si>
    <t>UER</t>
  </si>
  <si>
    <t>Puertollano Airport</t>
  </si>
  <si>
    <t>Puertollano</t>
  </si>
  <si>
    <t>UDO</t>
  </si>
  <si>
    <t>Udomxay Airport</t>
  </si>
  <si>
    <t>Udomxay</t>
  </si>
  <si>
    <t>EME</t>
  </si>
  <si>
    <t>Emden Airport</t>
  </si>
  <si>
    <t>Emden</t>
  </si>
  <si>
    <t>Niedersachsen</t>
  </si>
  <si>
    <t>UGO</t>
  </si>
  <si>
    <t>Uige Airport</t>
  </si>
  <si>
    <t>UHE</t>
  </si>
  <si>
    <t>Uherske Hradiste Airport</t>
  </si>
  <si>
    <t>Uherske Hradiste</t>
  </si>
  <si>
    <t>UKR</t>
  </si>
  <si>
    <t>Mukeiras Airport</t>
  </si>
  <si>
    <t>Mukeiras</t>
  </si>
  <si>
    <t>ULC</t>
  </si>
  <si>
    <t>Los Cerrillos Airport</t>
  </si>
  <si>
    <t>ULE</t>
  </si>
  <si>
    <t>Sule Airport</t>
  </si>
  <si>
    <t>Sule</t>
  </si>
  <si>
    <t>ULI</t>
  </si>
  <si>
    <t>Ulithi Airport</t>
  </si>
  <si>
    <t>Ulithi  Caroline Islands</t>
  </si>
  <si>
    <t>ULL</t>
  </si>
  <si>
    <t>Mull Airport</t>
  </si>
  <si>
    <t>Mull</t>
  </si>
  <si>
    <t>ULQ</t>
  </si>
  <si>
    <t>Farfan Airport</t>
  </si>
  <si>
    <t>Tulua</t>
  </si>
  <si>
    <t>UMI</t>
  </si>
  <si>
    <t>Quincemil Airport</t>
  </si>
  <si>
    <t>Quincemil</t>
  </si>
  <si>
    <t>UMU</t>
  </si>
  <si>
    <t>Ernesto Geisel Airport</t>
  </si>
  <si>
    <t>Umuarama</t>
  </si>
  <si>
    <t>UNE</t>
  </si>
  <si>
    <t>Qachas Airport</t>
  </si>
  <si>
    <t>Qachas</t>
  </si>
  <si>
    <t>UNI</t>
  </si>
  <si>
    <t>Union Island Airport</t>
  </si>
  <si>
    <t>Union Island</t>
  </si>
  <si>
    <t>UNT</t>
  </si>
  <si>
    <t>Baltasound Airport</t>
  </si>
  <si>
    <t>Unst Shetland Is State</t>
  </si>
  <si>
    <t>URR</t>
  </si>
  <si>
    <t>Urrao Airport</t>
  </si>
  <si>
    <t>Urrao</t>
  </si>
  <si>
    <t>UTA</t>
  </si>
  <si>
    <t>Mutare Airport</t>
  </si>
  <si>
    <t>Mutare</t>
  </si>
  <si>
    <t>Manicaland</t>
  </si>
  <si>
    <t>UTC</t>
  </si>
  <si>
    <t>Soesterberg Airport</t>
  </si>
  <si>
    <t>Utrecht</t>
  </si>
  <si>
    <t>UTE</t>
  </si>
  <si>
    <t>Butterworth Airport</t>
  </si>
  <si>
    <t>Butterworth</t>
  </si>
  <si>
    <t>UTG</t>
  </si>
  <si>
    <t>Quthing Airport</t>
  </si>
  <si>
    <t>Quthing</t>
  </si>
  <si>
    <t>UTI</t>
  </si>
  <si>
    <t>Utti Airport</t>
  </si>
  <si>
    <t>Kouvola</t>
  </si>
  <si>
    <t>UTL</t>
  </si>
  <si>
    <t>Torremolinos Airport</t>
  </si>
  <si>
    <t>Torremolinos</t>
  </si>
  <si>
    <t>UTR</t>
  </si>
  <si>
    <t>Uttaradit Airport</t>
  </si>
  <si>
    <t>Uttaradit</t>
  </si>
  <si>
    <t>UTW</t>
  </si>
  <si>
    <t>Queenstown Airport</t>
  </si>
  <si>
    <t>Queenstown</t>
  </si>
  <si>
    <t>UUU</t>
  </si>
  <si>
    <t>Manumu Airport</t>
  </si>
  <si>
    <t>Manumu</t>
  </si>
  <si>
    <t>UVL</t>
  </si>
  <si>
    <t>Kharga Airport</t>
  </si>
  <si>
    <t>New Valley</t>
  </si>
  <si>
    <t>VIF</t>
  </si>
  <si>
    <t>Vieste Airport</t>
  </si>
  <si>
    <t>Vieste</t>
  </si>
  <si>
    <t>UZH</t>
  </si>
  <si>
    <t>Unayzah Airport</t>
  </si>
  <si>
    <t>Unayzah</t>
  </si>
  <si>
    <t>UZU</t>
  </si>
  <si>
    <t>Curuzu Cuatia Airport</t>
  </si>
  <si>
    <t>Curuzu Cuatia</t>
  </si>
  <si>
    <t>VAC</t>
  </si>
  <si>
    <t>Varrelbusch Airport</t>
  </si>
  <si>
    <t>Varrelbusch</t>
  </si>
  <si>
    <t>VAF</t>
  </si>
  <si>
    <t>Chabeuil Airport</t>
  </si>
  <si>
    <t>Valence</t>
  </si>
  <si>
    <t>VAH</t>
  </si>
  <si>
    <t>Vallegrande Airport</t>
  </si>
  <si>
    <t>Vallegrande</t>
  </si>
  <si>
    <t>VAT</t>
  </si>
  <si>
    <t>Vatomandry Airport</t>
  </si>
  <si>
    <t>Vatomandry</t>
  </si>
  <si>
    <t>VCH</t>
  </si>
  <si>
    <t>Vichadero Airport</t>
  </si>
  <si>
    <t>Vichadero</t>
  </si>
  <si>
    <t>VCR</t>
  </si>
  <si>
    <t>Carora Airport</t>
  </si>
  <si>
    <t>Carora</t>
  </si>
  <si>
    <t>VDP</t>
  </si>
  <si>
    <t>Valle de la Pascua Airport</t>
  </si>
  <si>
    <t>Valle de la Pascua</t>
  </si>
  <si>
    <t>Guarico</t>
  </si>
  <si>
    <t>VDR</t>
  </si>
  <si>
    <t>Villa Dolores Airport</t>
  </si>
  <si>
    <t>Villa Dolores</t>
  </si>
  <si>
    <t>VHO</t>
  </si>
  <si>
    <t>Vila Coutinho Airport</t>
  </si>
  <si>
    <t>Vila Coutinho</t>
  </si>
  <si>
    <t>VHY</t>
  </si>
  <si>
    <t>Charmeil Airport</t>
  </si>
  <si>
    <t>Vichy</t>
  </si>
  <si>
    <t>Bourgogne</t>
  </si>
  <si>
    <t>VIA</t>
  </si>
  <si>
    <t>Videira Airport</t>
  </si>
  <si>
    <t>Videira</t>
  </si>
  <si>
    <t>VIB</t>
  </si>
  <si>
    <t>Villa Constitucion Airport</t>
  </si>
  <si>
    <t>Villa Constitucion</t>
  </si>
  <si>
    <t>VID</t>
  </si>
  <si>
    <t>Vidin Airport</t>
  </si>
  <si>
    <t>Vidin</t>
  </si>
  <si>
    <t>VIN</t>
  </si>
  <si>
    <t>Vinnica Airport</t>
  </si>
  <si>
    <t>Vinnica</t>
  </si>
  <si>
    <t>VIY</t>
  </si>
  <si>
    <t>Villa Coublay Airport</t>
  </si>
  <si>
    <t>Villa Coublay</t>
  </si>
  <si>
    <t>VJB</t>
  </si>
  <si>
    <t>Xai Xai Airport</t>
  </si>
  <si>
    <t>Xai Xai</t>
  </si>
  <si>
    <t>VLG</t>
  </si>
  <si>
    <t>Villa Gesell Airport</t>
  </si>
  <si>
    <t>Villa Gesell</t>
  </si>
  <si>
    <t>VLM</t>
  </si>
  <si>
    <t>Villamontes Airport</t>
  </si>
  <si>
    <t>Villamontes</t>
  </si>
  <si>
    <t>VLP</t>
  </si>
  <si>
    <t>Vila Rica Municipal Airport</t>
  </si>
  <si>
    <t>Vila Rica</t>
  </si>
  <si>
    <t>VLR</t>
  </si>
  <si>
    <t>Vallenar Airport</t>
  </si>
  <si>
    <t>Vallenar</t>
  </si>
  <si>
    <t>VNA</t>
  </si>
  <si>
    <t>Saravane Airport</t>
  </si>
  <si>
    <t>Saravane</t>
  </si>
  <si>
    <t>VND</t>
  </si>
  <si>
    <t>Vangaindrano Airport</t>
  </si>
  <si>
    <t>Vangaindrano</t>
  </si>
  <si>
    <t>VNE</t>
  </si>
  <si>
    <t>Meucon Airport</t>
  </si>
  <si>
    <t>Vannes</t>
  </si>
  <si>
    <t>VOT</t>
  </si>
  <si>
    <t>Votuporanga Airport</t>
  </si>
  <si>
    <t>Votuporanga</t>
  </si>
  <si>
    <t>VRE</t>
  </si>
  <si>
    <t>Vredendal Airport</t>
  </si>
  <si>
    <t>Vredendal</t>
  </si>
  <si>
    <t>VRU</t>
  </si>
  <si>
    <t>Vryburg Airport</t>
  </si>
  <si>
    <t>Vryburg</t>
  </si>
  <si>
    <t>VSE</t>
  </si>
  <si>
    <t>Viseu Airport</t>
  </si>
  <si>
    <t>Viseu</t>
  </si>
  <si>
    <t>VTB</t>
  </si>
  <si>
    <t>Vitebsk Airport</t>
  </si>
  <si>
    <t>Vitebsk</t>
  </si>
  <si>
    <t>VVB</t>
  </si>
  <si>
    <t>Mahanoro Airport</t>
  </si>
  <si>
    <t>Mahanoro</t>
  </si>
  <si>
    <t>VVK</t>
  </si>
  <si>
    <t>Vastervik Airport</t>
  </si>
  <si>
    <t>Vastervik</t>
  </si>
  <si>
    <t>WAC</t>
  </si>
  <si>
    <t>Waca Airport</t>
  </si>
  <si>
    <t>Waca</t>
  </si>
  <si>
    <t>WAM</t>
  </si>
  <si>
    <t>Ambatondrazaka Airport</t>
  </si>
  <si>
    <t>Ambatondrazaka</t>
  </si>
  <si>
    <t>WAK</t>
  </si>
  <si>
    <t>Ankazoabo Airport</t>
  </si>
  <si>
    <t>Ankazoabo</t>
  </si>
  <si>
    <t>VRL</t>
  </si>
  <si>
    <t>Vila Real Airport</t>
  </si>
  <si>
    <t>Vila Real</t>
  </si>
  <si>
    <t>WBD</t>
  </si>
  <si>
    <t>Befandriana Airport</t>
  </si>
  <si>
    <t>Befandriana</t>
  </si>
  <si>
    <t>WBE</t>
  </si>
  <si>
    <t>Bealanana Airport</t>
  </si>
  <si>
    <t>Bealanana</t>
  </si>
  <si>
    <t>WBG</t>
  </si>
  <si>
    <t>Schleswig Airport</t>
  </si>
  <si>
    <t>Schleswig</t>
  </si>
  <si>
    <t>WAI</t>
  </si>
  <si>
    <t>Antsohihy Airport</t>
  </si>
  <si>
    <t>Antsohihy</t>
  </si>
  <si>
    <t>WCH</t>
  </si>
  <si>
    <t>Chaiten Airport</t>
  </si>
  <si>
    <t>Chaiten</t>
  </si>
  <si>
    <t>WEL</t>
  </si>
  <si>
    <t>Welkom Airport</t>
  </si>
  <si>
    <t>Welkom</t>
  </si>
  <si>
    <t>Free State</t>
  </si>
  <si>
    <t>WES</t>
  </si>
  <si>
    <t>Weasua Airport</t>
  </si>
  <si>
    <t>Weasua</t>
  </si>
  <si>
    <t>WET</t>
  </si>
  <si>
    <t>Wagethe Airport</t>
  </si>
  <si>
    <t>Wagethe</t>
  </si>
  <si>
    <t>WEX</t>
  </si>
  <si>
    <t>Castlebridge Airport</t>
  </si>
  <si>
    <t>Wexford</t>
  </si>
  <si>
    <t>WFD</t>
  </si>
  <si>
    <t>Woodford Airport</t>
  </si>
  <si>
    <t>Woodford</t>
  </si>
  <si>
    <t>WMX</t>
  </si>
  <si>
    <t>Wamena Airport</t>
  </si>
  <si>
    <t>Wamena</t>
  </si>
  <si>
    <t>WHS</t>
  </si>
  <si>
    <t>Whalsay Airport</t>
  </si>
  <si>
    <t>Whalsay</t>
  </si>
  <si>
    <t>WIE</t>
  </si>
  <si>
    <t>Wiesbaden Air Base</t>
  </si>
  <si>
    <t>Wiesbaden</t>
  </si>
  <si>
    <t>WIR</t>
  </si>
  <si>
    <t>Wairoa Airport</t>
  </si>
  <si>
    <t>Wairoa</t>
  </si>
  <si>
    <t>Hawke's Bay</t>
  </si>
  <si>
    <t>WKN</t>
  </si>
  <si>
    <t>Wakunai Airport</t>
  </si>
  <si>
    <t>Wakunai</t>
  </si>
  <si>
    <t>WLO</t>
  </si>
  <si>
    <t>Waterloo Airport</t>
  </si>
  <si>
    <t>Waterloo</t>
  </si>
  <si>
    <t>WMA</t>
  </si>
  <si>
    <t>Mandritsara Airport</t>
  </si>
  <si>
    <t>Mandritsara</t>
  </si>
  <si>
    <t>WMD</t>
  </si>
  <si>
    <t>Mandabe Airport</t>
  </si>
  <si>
    <t>Mandabe</t>
  </si>
  <si>
    <t>WML</t>
  </si>
  <si>
    <t>Malaimbandy Airport</t>
  </si>
  <si>
    <t>Malaimbandy</t>
  </si>
  <si>
    <t>WOE</t>
  </si>
  <si>
    <t>Woensdrecht Ab Airport</t>
  </si>
  <si>
    <t>Woensdrecht Ab</t>
  </si>
  <si>
    <t>Netherlands</t>
  </si>
  <si>
    <t>WOR</t>
  </si>
  <si>
    <t>Moramba Airport</t>
  </si>
  <si>
    <t>Ankorefo</t>
  </si>
  <si>
    <t>WPA</t>
  </si>
  <si>
    <t>Puerto Aisen Airport</t>
  </si>
  <si>
    <t>Puerto Aisen</t>
  </si>
  <si>
    <t>WPC</t>
  </si>
  <si>
    <t>Pincher Creek Airport</t>
  </si>
  <si>
    <t>Pincher Creek</t>
  </si>
  <si>
    <t>WPL</t>
  </si>
  <si>
    <t>Powell Lake Airport</t>
  </si>
  <si>
    <t>Powell Lake</t>
  </si>
  <si>
    <t>WPR</t>
  </si>
  <si>
    <t>Porvenir Airport</t>
  </si>
  <si>
    <t>Porvenir</t>
  </si>
  <si>
    <t>WPU</t>
  </si>
  <si>
    <t>Puerto Williams Airport</t>
  </si>
  <si>
    <t>Puerto Williams</t>
  </si>
  <si>
    <t>Magallanes y de la Antartica Chilena</t>
  </si>
  <si>
    <t>WRA</t>
  </si>
  <si>
    <t>Warder Airport</t>
  </si>
  <si>
    <t>Warder</t>
  </si>
  <si>
    <t>WRW</t>
  </si>
  <si>
    <t>Warrawagine Airport</t>
  </si>
  <si>
    <t>Warrawagine</t>
  </si>
  <si>
    <t>WSA</t>
  </si>
  <si>
    <t>Wasua Airport</t>
  </si>
  <si>
    <t>Wasua</t>
  </si>
  <si>
    <t>WSO</t>
  </si>
  <si>
    <t>Washabo Airport</t>
  </si>
  <si>
    <t>Washabo</t>
  </si>
  <si>
    <t>WSP</t>
  </si>
  <si>
    <t>Waspam Airport</t>
  </si>
  <si>
    <t>Waspam</t>
  </si>
  <si>
    <t>WSR</t>
  </si>
  <si>
    <t>Wasior Airport</t>
  </si>
  <si>
    <t>Wasior</t>
  </si>
  <si>
    <t>WTA</t>
  </si>
  <si>
    <t>Tambohorano Airport</t>
  </si>
  <si>
    <t>Tambohorano</t>
  </si>
  <si>
    <t>WTN</t>
  </si>
  <si>
    <t>Waddington</t>
  </si>
  <si>
    <t>WUD</t>
  </si>
  <si>
    <t>Wudinna Airport</t>
  </si>
  <si>
    <t>Wudinna</t>
  </si>
  <si>
    <t>WVK</t>
  </si>
  <si>
    <t>Manakara Airport</t>
  </si>
  <si>
    <t>Manakara</t>
  </si>
  <si>
    <t>WVN</t>
  </si>
  <si>
    <t>Wilhelmshaven Airport</t>
  </si>
  <si>
    <t>WYE</t>
  </si>
  <si>
    <t>Yengema Airport</t>
  </si>
  <si>
    <t>Yengema</t>
  </si>
  <si>
    <t>WYN</t>
  </si>
  <si>
    <t>Wyndham Airport</t>
  </si>
  <si>
    <t>Wyndham</t>
  </si>
  <si>
    <t>XAL</t>
  </si>
  <si>
    <t>Alamos Airport</t>
  </si>
  <si>
    <t>Alamos</t>
  </si>
  <si>
    <t>San Luis Potosi</t>
  </si>
  <si>
    <t>XAR</t>
  </si>
  <si>
    <t>Aribinda Airport</t>
  </si>
  <si>
    <t>Aribinda</t>
  </si>
  <si>
    <t>XBG</t>
  </si>
  <si>
    <t>Bogande Airport</t>
  </si>
  <si>
    <t>Bogande</t>
  </si>
  <si>
    <t>XCL</t>
  </si>
  <si>
    <t>Cluff Lake Airport</t>
  </si>
  <si>
    <t>Cluff Lake</t>
  </si>
  <si>
    <t>XCN</t>
  </si>
  <si>
    <t>Coron Airport</t>
  </si>
  <si>
    <t>Coron</t>
  </si>
  <si>
    <t>XEX</t>
  </si>
  <si>
    <t>Aerogare des Invalides</t>
  </si>
  <si>
    <t>XGA</t>
  </si>
  <si>
    <t>Gaoua Airport</t>
  </si>
  <si>
    <t>Gaoua</t>
  </si>
  <si>
    <t>XGG</t>
  </si>
  <si>
    <t>Gorum-Gorum Airport</t>
  </si>
  <si>
    <t>Gorom-Gorom</t>
  </si>
  <si>
    <t>XGN</t>
  </si>
  <si>
    <t>Xangongo Airport</t>
  </si>
  <si>
    <t>Xangongo</t>
  </si>
  <si>
    <t>XKA</t>
  </si>
  <si>
    <t>Kantchari Airport</t>
  </si>
  <si>
    <t>Kantchari</t>
  </si>
  <si>
    <t>XLS</t>
  </si>
  <si>
    <t>St. Louis Airport</t>
  </si>
  <si>
    <t>Saint Louis</t>
  </si>
  <si>
    <t>XLW</t>
  </si>
  <si>
    <t>Lemwerder Airport</t>
  </si>
  <si>
    <t>Lemwerder</t>
  </si>
  <si>
    <t>XMG</t>
  </si>
  <si>
    <t>Mahendranagar Airport</t>
  </si>
  <si>
    <t>Mahendranagar</t>
  </si>
  <si>
    <t>XNU</t>
  </si>
  <si>
    <t>Nouna Airport</t>
  </si>
  <si>
    <t>Nouna</t>
  </si>
  <si>
    <t>XPA</t>
  </si>
  <si>
    <t>Pama Airport</t>
  </si>
  <si>
    <t>Pama</t>
  </si>
  <si>
    <t>XPL</t>
  </si>
  <si>
    <t>Palmerola Air Base</t>
  </si>
  <si>
    <t>Comayagua</t>
  </si>
  <si>
    <t>XPP</t>
  </si>
  <si>
    <t>Poplar River Airport</t>
  </si>
  <si>
    <t>Poplar River</t>
  </si>
  <si>
    <t>YAO</t>
  </si>
  <si>
    <t>Yaounde Airport</t>
  </si>
  <si>
    <t>Yaounde</t>
  </si>
  <si>
    <t>XSE</t>
  </si>
  <si>
    <t>Sebba Airport</t>
  </si>
  <si>
    <t>Sebba</t>
  </si>
  <si>
    <t>XSO</t>
  </si>
  <si>
    <t>Siocon Airport</t>
  </si>
  <si>
    <t>Siocon</t>
  </si>
  <si>
    <t>XVL</t>
  </si>
  <si>
    <t>Vin Long Airport</t>
  </si>
  <si>
    <t>Vinh Long</t>
  </si>
  <si>
    <t>XYE</t>
  </si>
  <si>
    <t>Ye Airport</t>
  </si>
  <si>
    <t>Ye</t>
  </si>
  <si>
    <t>XYT</t>
  </si>
  <si>
    <t>Montaudran Airport</t>
  </si>
  <si>
    <t>Toulouse</t>
  </si>
  <si>
    <t>Midi-Pyrenees</t>
  </si>
  <si>
    <t>XZA</t>
  </si>
  <si>
    <t>Zabre Airport</t>
  </si>
  <si>
    <t>Zabre</t>
  </si>
  <si>
    <t>XZD</t>
  </si>
  <si>
    <t>Kongsvinger Airport</t>
  </si>
  <si>
    <t>Kongsvinger</t>
  </si>
  <si>
    <t>Hedmark</t>
  </si>
  <si>
    <t>YAL</t>
  </si>
  <si>
    <t>Alert Bay Airport</t>
  </si>
  <si>
    <t>Alert Bay</t>
  </si>
  <si>
    <t>YAW</t>
  </si>
  <si>
    <t>YBM</t>
  </si>
  <si>
    <t>Bronson Creek Airport</t>
  </si>
  <si>
    <t>Bronson Creek</t>
  </si>
  <si>
    <t>YBO</t>
  </si>
  <si>
    <t>Bobquinn Lake Airport</t>
  </si>
  <si>
    <t>Bobquinn Lake</t>
  </si>
  <si>
    <t>YCE</t>
  </si>
  <si>
    <t>Centralia Airport</t>
  </si>
  <si>
    <t>Centralia</t>
  </si>
  <si>
    <t>YCI</t>
  </si>
  <si>
    <t>Caribou Island Airport</t>
  </si>
  <si>
    <t>Caribou Island</t>
  </si>
  <si>
    <t>YCJ</t>
  </si>
  <si>
    <t>Cape Saint James Airport</t>
  </si>
  <si>
    <t>Cape Saint James</t>
  </si>
  <si>
    <t>YCM</t>
  </si>
  <si>
    <t>St. Catharines Airport</t>
  </si>
  <si>
    <t>Saint Catharines</t>
  </si>
  <si>
    <t>YCN</t>
  </si>
  <si>
    <t>Cochrane Airport</t>
  </si>
  <si>
    <t>Cochrane</t>
  </si>
  <si>
    <t>YCP</t>
  </si>
  <si>
    <t>Co-Op Point Airport</t>
  </si>
  <si>
    <t>Co-Op Point</t>
  </si>
  <si>
    <t>YCT</t>
  </si>
  <si>
    <t>Coronation Airport</t>
  </si>
  <si>
    <t>Coronation</t>
  </si>
  <si>
    <t>YCV</t>
  </si>
  <si>
    <t>Cartierville Airport</t>
  </si>
  <si>
    <t>Cartierville</t>
  </si>
  <si>
    <t>YCW</t>
  </si>
  <si>
    <t>Chilliwack Airport</t>
  </si>
  <si>
    <t>Chilliwack</t>
  </si>
  <si>
    <t>YCX</t>
  </si>
  <si>
    <t>Gagetown Airport</t>
  </si>
  <si>
    <t>Gagetown</t>
  </si>
  <si>
    <t>YCZ</t>
  </si>
  <si>
    <t>Fairmount Springs Airport</t>
  </si>
  <si>
    <t>Fairmount Springs</t>
  </si>
  <si>
    <t>YDB</t>
  </si>
  <si>
    <t>Burwash Landings Airport</t>
  </si>
  <si>
    <t>Burwash Landings</t>
  </si>
  <si>
    <t>YDC</t>
  </si>
  <si>
    <t>Industrial Airport</t>
  </si>
  <si>
    <t>Drayton Valley</t>
  </si>
  <si>
    <t>YDE</t>
  </si>
  <si>
    <t>Paradise River Airport</t>
  </si>
  <si>
    <t>Paradise River</t>
  </si>
  <si>
    <t>YDG</t>
  </si>
  <si>
    <t>Digby Airport</t>
  </si>
  <si>
    <t>Digby</t>
  </si>
  <si>
    <t>YDH</t>
  </si>
  <si>
    <t>Daniels Harbour Airport</t>
  </si>
  <si>
    <t>Daniels Harbour</t>
  </si>
  <si>
    <t>YDO</t>
  </si>
  <si>
    <t>St Methode Airport</t>
  </si>
  <si>
    <t>Dolbeau</t>
  </si>
  <si>
    <t>YDT</t>
  </si>
  <si>
    <t>Boundary Bay Airport</t>
  </si>
  <si>
    <t>YDV</t>
  </si>
  <si>
    <t>Bloodvein Airport</t>
  </si>
  <si>
    <t>Bloodvein</t>
  </si>
  <si>
    <t>YEC</t>
  </si>
  <si>
    <t>Yecheon Airport</t>
  </si>
  <si>
    <t>Yecheon</t>
  </si>
  <si>
    <t>YEM</t>
  </si>
  <si>
    <t>East Manitoulin Airport</t>
  </si>
  <si>
    <t>Manitowaning</t>
  </si>
  <si>
    <t>YEN</t>
  </si>
  <si>
    <t>Estevan Airport</t>
  </si>
  <si>
    <t>Estevan</t>
  </si>
  <si>
    <t>Saskatchewan</t>
  </si>
  <si>
    <t>YEO</t>
  </si>
  <si>
    <t>Yeovilton Airport</t>
  </si>
  <si>
    <t>Yeovilton</t>
  </si>
  <si>
    <t>YEU</t>
  </si>
  <si>
    <t>Eureka Airport</t>
  </si>
  <si>
    <t>Eureka</t>
  </si>
  <si>
    <t>YGC</t>
  </si>
  <si>
    <t>Grande Cache Airport</t>
  </si>
  <si>
    <t>Grande Cache</t>
  </si>
  <si>
    <t>YHT</t>
  </si>
  <si>
    <t>Haines Junction Airport</t>
  </si>
  <si>
    <t>Haines Junction</t>
  </si>
  <si>
    <t>YIB</t>
  </si>
  <si>
    <t>Atikokan Airport</t>
  </si>
  <si>
    <t>Atikokan</t>
  </si>
  <si>
    <t>YJF</t>
  </si>
  <si>
    <t>Fort Liard Airport</t>
  </si>
  <si>
    <t>Fort Liard</t>
  </si>
  <si>
    <t>YJN</t>
  </si>
  <si>
    <t>Saint Jean Airport</t>
  </si>
  <si>
    <t>Saint Jean</t>
  </si>
  <si>
    <t>YKC</t>
  </si>
  <si>
    <t>Collins Bay Airport</t>
  </si>
  <si>
    <t>Collins Bay</t>
  </si>
  <si>
    <t>YKD</t>
  </si>
  <si>
    <t>Township Airport</t>
  </si>
  <si>
    <t>Kincardine</t>
  </si>
  <si>
    <t>YKE</t>
  </si>
  <si>
    <t>Knee Lake Airport</t>
  </si>
  <si>
    <t>Knee Lake</t>
  </si>
  <si>
    <t>YKJ</t>
  </si>
  <si>
    <t>Key Lake Airport</t>
  </si>
  <si>
    <t>Key Lake</t>
  </si>
  <si>
    <t>YKX</t>
  </si>
  <si>
    <t>Kirkland Lake Airport</t>
  </si>
  <si>
    <t>Kirkland Lake</t>
  </si>
  <si>
    <t>YKY</t>
  </si>
  <si>
    <t>Kindersley Airport</t>
  </si>
  <si>
    <t>Kindersley</t>
  </si>
  <si>
    <t>YLD</t>
  </si>
  <si>
    <t>Chapleau Airport</t>
  </si>
  <si>
    <t>Chapleau</t>
  </si>
  <si>
    <t>YLI</t>
  </si>
  <si>
    <t>Ylivieska Airport</t>
  </si>
  <si>
    <t>Ylivieska</t>
  </si>
  <si>
    <t>YLQ</t>
  </si>
  <si>
    <t>La Tuque Airport</t>
  </si>
  <si>
    <t>La Tuque</t>
  </si>
  <si>
    <t>YLR</t>
  </si>
  <si>
    <t>Leaf Rapids Airport</t>
  </si>
  <si>
    <t>Leaf Rapids</t>
  </si>
  <si>
    <t>YLT</t>
  </si>
  <si>
    <t>Alert Airport</t>
  </si>
  <si>
    <t>Alert</t>
  </si>
  <si>
    <t>Northwest Territories</t>
  </si>
  <si>
    <t>YLJ</t>
  </si>
  <si>
    <t>Meadow Lake Airport</t>
  </si>
  <si>
    <t>Meadow Lake</t>
  </si>
  <si>
    <t>YMB</t>
  </si>
  <si>
    <t>Merritt Airport</t>
  </si>
  <si>
    <t>Merritt</t>
  </si>
  <si>
    <t>YME</t>
  </si>
  <si>
    <t>Matane Airport</t>
  </si>
  <si>
    <t>Matane</t>
  </si>
  <si>
    <t>YMG</t>
  </si>
  <si>
    <t>Manitouwadge Airport</t>
  </si>
  <si>
    <t>Manitouwadge</t>
  </si>
  <si>
    <t>YMJ</t>
  </si>
  <si>
    <t>Moose Jaw Airport</t>
  </si>
  <si>
    <t>Moose Jaw</t>
  </si>
  <si>
    <t>YML</t>
  </si>
  <si>
    <t>Charlevoix Airport</t>
  </si>
  <si>
    <t>Murray Bay</t>
  </si>
  <si>
    <t>YMW</t>
  </si>
  <si>
    <t>Maniwaki Airport</t>
  </si>
  <si>
    <t>Maniwaki</t>
  </si>
  <si>
    <t>YNH</t>
  </si>
  <si>
    <t>Hudson's Hope Airport</t>
  </si>
  <si>
    <t>Hudson's Hope</t>
  </si>
  <si>
    <t>YNL</t>
  </si>
  <si>
    <t>Points North Landing Airport</t>
  </si>
  <si>
    <t>Points North Landing</t>
  </si>
  <si>
    <t>YPQ</t>
  </si>
  <si>
    <t>Peterborough Airport</t>
  </si>
  <si>
    <t>Peterborough</t>
  </si>
  <si>
    <t>YPS</t>
  </si>
  <si>
    <t>Port Hawkesbury Airport</t>
  </si>
  <si>
    <t>Port Hawkesbury</t>
  </si>
  <si>
    <t>YQH</t>
  </si>
  <si>
    <t>Watson Lake Airport</t>
  </si>
  <si>
    <t>Watson Lake</t>
  </si>
  <si>
    <t>YQS</t>
  </si>
  <si>
    <t>Pembroke Area Municipal Airport</t>
  </si>
  <si>
    <t>YQV</t>
  </si>
  <si>
    <t>Yorkton Airport</t>
  </si>
  <si>
    <t>Yorkton</t>
  </si>
  <si>
    <t>YQW</t>
  </si>
  <si>
    <t>North Battleford Airport</t>
  </si>
  <si>
    <t>North Battleford</t>
  </si>
  <si>
    <t>YRI</t>
  </si>
  <si>
    <t>Riviere-du-Loup Airport</t>
  </si>
  <si>
    <t>Riviere-du-Loup</t>
  </si>
  <si>
    <t>YRM</t>
  </si>
  <si>
    <t>Rocky Mountain House Airport</t>
  </si>
  <si>
    <t>Rocky Mountain House</t>
  </si>
  <si>
    <t>YRO</t>
  </si>
  <si>
    <t>Rockcliffe St. Airport</t>
  </si>
  <si>
    <t>YRQ</t>
  </si>
  <si>
    <t>Trois-Rivieres Airport</t>
  </si>
  <si>
    <t>Trois-Rivieres</t>
  </si>
  <si>
    <t>YRV</t>
  </si>
  <si>
    <t>Revelstoke Airport</t>
  </si>
  <si>
    <t>Revelstoke</t>
  </si>
  <si>
    <t>YSD</t>
  </si>
  <si>
    <t>Suffield Airport</t>
  </si>
  <si>
    <t>Suffield</t>
  </si>
  <si>
    <t>YSE</t>
  </si>
  <si>
    <t>Squamish Airport</t>
  </si>
  <si>
    <t>Squamish</t>
  </si>
  <si>
    <t>YSF</t>
  </si>
  <si>
    <t>Stony Rapids Airport</t>
  </si>
  <si>
    <t>Stony Rapids</t>
  </si>
  <si>
    <t>YMA</t>
  </si>
  <si>
    <t>Mayo Airport</t>
  </si>
  <si>
    <t>Mayo</t>
  </si>
  <si>
    <t>YSN</t>
  </si>
  <si>
    <t>Salmon Arm Airport</t>
  </si>
  <si>
    <t>Salmon Arm</t>
  </si>
  <si>
    <t>YSP</t>
  </si>
  <si>
    <t>Marathon Airport</t>
  </si>
  <si>
    <t>Marathon</t>
  </si>
  <si>
    <t>YSU</t>
  </si>
  <si>
    <t>Summerside Airport</t>
  </si>
  <si>
    <t>Summerside</t>
  </si>
  <si>
    <t>YTJ</t>
  </si>
  <si>
    <t>YTT</t>
  </si>
  <si>
    <t>Tisdale Airport</t>
  </si>
  <si>
    <t>Tisdale</t>
  </si>
  <si>
    <t>YTX</t>
  </si>
  <si>
    <t>Telegraph Creek Airport</t>
  </si>
  <si>
    <t>Telegraph Creek</t>
  </si>
  <si>
    <t>YUE</t>
  </si>
  <si>
    <t>Yuendumu Airport</t>
  </si>
  <si>
    <t>Yuendumu</t>
  </si>
  <si>
    <t>YVE</t>
  </si>
  <si>
    <t>Vernon Airport</t>
  </si>
  <si>
    <t>Vernon</t>
  </si>
  <si>
    <t>YVV</t>
  </si>
  <si>
    <t>Wiarton Airport</t>
  </si>
  <si>
    <t>Wiarton</t>
  </si>
  <si>
    <t>YWA</t>
  </si>
  <si>
    <t>Petawawa Airport</t>
  </si>
  <si>
    <t>Petawawa</t>
  </si>
  <si>
    <t>YWO</t>
  </si>
  <si>
    <t>Lupin Airport</t>
  </si>
  <si>
    <t>Lupin</t>
  </si>
  <si>
    <t>YXQ</t>
  </si>
  <si>
    <t>Beaver Creek Airport</t>
  </si>
  <si>
    <t>Beaver Creek</t>
  </si>
  <si>
    <t>YXZ</t>
  </si>
  <si>
    <t>Wawa Airport</t>
  </si>
  <si>
    <t>Wawa</t>
  </si>
  <si>
    <t>YZW</t>
  </si>
  <si>
    <t>Teslin Airport</t>
  </si>
  <si>
    <t>Teslin</t>
  </si>
  <si>
    <t>YZX</t>
  </si>
  <si>
    <t>Greenwood Airport</t>
  </si>
  <si>
    <t>Greenwood</t>
  </si>
  <si>
    <t>ZAO</t>
  </si>
  <si>
    <t>Laberandie Airport</t>
  </si>
  <si>
    <t>Cahors</t>
  </si>
  <si>
    <t>ZAR</t>
  </si>
  <si>
    <t>Zaria Airport</t>
  </si>
  <si>
    <t>Zaria</t>
  </si>
  <si>
    <t>YSC</t>
  </si>
  <si>
    <t>Sherbrooke Airport</t>
  </si>
  <si>
    <t>Sherbrooke</t>
  </si>
  <si>
    <t>ZBM</t>
  </si>
  <si>
    <t>Bromont Airport</t>
  </si>
  <si>
    <t>Bromont</t>
  </si>
  <si>
    <t>ZEC</t>
  </si>
  <si>
    <t>Secunda Airport</t>
  </si>
  <si>
    <t>Secunda</t>
  </si>
  <si>
    <t>ZFA</t>
  </si>
  <si>
    <t>Faro Airport</t>
  </si>
  <si>
    <t>Faro</t>
  </si>
  <si>
    <t>ZFD</t>
  </si>
  <si>
    <t>Fond Du Lac Airport</t>
  </si>
  <si>
    <t>Fond Du Lac</t>
  </si>
  <si>
    <t>ZKP</t>
  </si>
  <si>
    <t>Kasompe Airport</t>
  </si>
  <si>
    <t>Kasompe</t>
  </si>
  <si>
    <t>CEQ</t>
  </si>
  <si>
    <t>Mandelieu Airport</t>
  </si>
  <si>
    <t>ZGF</t>
  </si>
  <si>
    <t>Grand Forks Airport</t>
  </si>
  <si>
    <t>Grand Forks</t>
  </si>
  <si>
    <t>ZGM</t>
  </si>
  <si>
    <t>Ngoma Airport</t>
  </si>
  <si>
    <t>Ngoma</t>
  </si>
  <si>
    <t>ZGR</t>
  </si>
  <si>
    <t>Little Grand Rapids Airport</t>
  </si>
  <si>
    <t>Little Grand Rapids</t>
  </si>
  <si>
    <t>ZHM</t>
  </si>
  <si>
    <t>Shamshernagar Airport</t>
  </si>
  <si>
    <t>Shamshernagar</t>
  </si>
  <si>
    <t>ZHP</t>
  </si>
  <si>
    <t>High Prairie Airport</t>
  </si>
  <si>
    <t>High Prairie</t>
  </si>
  <si>
    <t>ZIC</t>
  </si>
  <si>
    <t>YVA</t>
  </si>
  <si>
    <t>Iconi Airport</t>
  </si>
  <si>
    <t>ZJG</t>
  </si>
  <si>
    <t>Jenpeg Airport</t>
  </si>
  <si>
    <t>Jenpeg</t>
  </si>
  <si>
    <t>ZKB</t>
  </si>
  <si>
    <t>Kasaba Bay Airport</t>
  </si>
  <si>
    <t>Kasaba Bay</t>
  </si>
  <si>
    <t>ZKM</t>
  </si>
  <si>
    <t>Sette Cama Airport</t>
  </si>
  <si>
    <t>Sette Cama</t>
  </si>
  <si>
    <t>ZMH</t>
  </si>
  <si>
    <t>108 Mile Ranch Airport</t>
  </si>
  <si>
    <t>108 Mile Ranch</t>
  </si>
  <si>
    <t>ZMM</t>
  </si>
  <si>
    <t>Zamora Airport</t>
  </si>
  <si>
    <t>Zamora</t>
  </si>
  <si>
    <t>ZPO</t>
  </si>
  <si>
    <t>Pine House Airport</t>
  </si>
  <si>
    <t>Pine House</t>
  </si>
  <si>
    <t>ZSS</t>
  </si>
  <si>
    <t>Sassandra Airport</t>
  </si>
  <si>
    <t>Sassandra</t>
  </si>
  <si>
    <t>ZST</t>
  </si>
  <si>
    <t>Stewart Airport</t>
  </si>
  <si>
    <t>Stewart</t>
  </si>
  <si>
    <t>ZUC</t>
  </si>
  <si>
    <t>ZUD</t>
  </si>
  <si>
    <t>Ancud Airport</t>
  </si>
  <si>
    <t>Ancud</t>
  </si>
  <si>
    <t>RWN</t>
  </si>
  <si>
    <t>Rovno Airport</t>
  </si>
  <si>
    <t>Rovno</t>
  </si>
  <si>
    <t>BXI</t>
  </si>
  <si>
    <t>Boundiali Airport</t>
  </si>
  <si>
    <t>Boundiali</t>
  </si>
  <si>
    <t>SEH</t>
  </si>
  <si>
    <t>Senggeh Airport</t>
  </si>
  <si>
    <t>Senggeh</t>
  </si>
  <si>
    <t>FMI</t>
  </si>
  <si>
    <t>Kalemie Airport</t>
  </si>
  <si>
    <t>Kalemie</t>
  </si>
  <si>
    <t>FCN</t>
  </si>
  <si>
    <t>Cuxhaven/Nordholz Airport</t>
  </si>
  <si>
    <t>Cuxhaven</t>
  </si>
  <si>
    <t>MPX</t>
  </si>
  <si>
    <t>Miyanmin Airport</t>
  </si>
  <si>
    <t>Miyanmin</t>
  </si>
  <si>
    <t>MBZ</t>
  </si>
  <si>
    <t>Maues Airport</t>
  </si>
  <si>
    <t>Maues</t>
  </si>
  <si>
    <t>MNX</t>
  </si>
  <si>
    <t>Manicore Airport</t>
  </si>
  <si>
    <t>Manicore</t>
  </si>
  <si>
    <t>RBB</t>
  </si>
  <si>
    <t>Borba Airport</t>
  </si>
  <si>
    <t>Borba</t>
  </si>
  <si>
    <t>MBU</t>
  </si>
  <si>
    <t>Mbambanakira Airport</t>
  </si>
  <si>
    <t>Mbambanakira</t>
  </si>
  <si>
    <t>HTM</t>
  </si>
  <si>
    <t>Khatgal Airport</t>
  </si>
  <si>
    <t>Khatgal</t>
  </si>
  <si>
    <t>IDY</t>
  </si>
  <si>
    <t>Ile 'd' Yeu Airport</t>
  </si>
  <si>
    <t>Ile 'd' Yeu</t>
  </si>
  <si>
    <t>KHE</t>
  </si>
  <si>
    <t>Kherson Airport</t>
  </si>
  <si>
    <t>Kherson</t>
  </si>
  <si>
    <t>Mykolayivs'ka Oblast'</t>
  </si>
  <si>
    <t>BCF</t>
  </si>
  <si>
    <t>Bouca Airport</t>
  </si>
  <si>
    <t>Bouca</t>
  </si>
  <si>
    <t>RAA</t>
  </si>
  <si>
    <t>Rakanda Airport</t>
  </si>
  <si>
    <t>Rakanda</t>
  </si>
  <si>
    <t>BMQ</t>
  </si>
  <si>
    <t>Bamburi Airport</t>
  </si>
  <si>
    <t>Bamburi</t>
  </si>
  <si>
    <t>KBH</t>
  </si>
  <si>
    <t>Kalat Airport</t>
  </si>
  <si>
    <t>Kalat</t>
  </si>
  <si>
    <t>IVA</t>
  </si>
  <si>
    <t>Ambanja Airport</t>
  </si>
  <si>
    <t>Ambanja</t>
  </si>
  <si>
    <t>LMB</t>
  </si>
  <si>
    <t>Salima Airport</t>
  </si>
  <si>
    <t>Salima</t>
  </si>
  <si>
    <t>NGX</t>
  </si>
  <si>
    <t>Manang Airport</t>
  </si>
  <si>
    <t>Manang</t>
  </si>
  <si>
    <t>AOL</t>
  </si>
  <si>
    <t>Paso de los Libres Airport</t>
  </si>
  <si>
    <t>Paso de los Libres</t>
  </si>
  <si>
    <t>Corrientes</t>
  </si>
  <si>
    <t>APZ</t>
  </si>
  <si>
    <t>Zapala Airport</t>
  </si>
  <si>
    <t>Zapala</t>
  </si>
  <si>
    <t>CUT</t>
  </si>
  <si>
    <t>Cutral Airport</t>
  </si>
  <si>
    <t>Cutral</t>
  </si>
  <si>
    <t>EHL</t>
  </si>
  <si>
    <t>El Bolson Airport</t>
  </si>
  <si>
    <t>El Bolson</t>
  </si>
  <si>
    <t>EMX</t>
  </si>
  <si>
    <t>El Maiten Airport</t>
  </si>
  <si>
    <t>El Maiten</t>
  </si>
  <si>
    <t>GUB</t>
  </si>
  <si>
    <t>Guerrero Negro Airport</t>
  </si>
  <si>
    <t>Guerrero Negro</t>
  </si>
  <si>
    <t>JSM</t>
  </si>
  <si>
    <t>Jose San de Martin Airport</t>
  </si>
  <si>
    <t>Jose San de Martin</t>
  </si>
  <si>
    <t>LFB</t>
  </si>
  <si>
    <t>Lumbo Airport</t>
  </si>
  <si>
    <t>CJT</t>
  </si>
  <si>
    <t>Copalar Airport</t>
  </si>
  <si>
    <t>Comitan</t>
  </si>
  <si>
    <t>OFU</t>
  </si>
  <si>
    <t>Ofu Airport</t>
  </si>
  <si>
    <t>Ofu</t>
  </si>
  <si>
    <t>TAV</t>
  </si>
  <si>
    <t>Tau Airport</t>
  </si>
  <si>
    <t>Tau</t>
  </si>
  <si>
    <t>WED</t>
  </si>
  <si>
    <t>Wedau Airport</t>
  </si>
  <si>
    <t>Wedau</t>
  </si>
  <si>
    <t>PRH</t>
  </si>
  <si>
    <t>Phrae Airport</t>
  </si>
  <si>
    <t>Phrae</t>
  </si>
  <si>
    <t>DUE</t>
  </si>
  <si>
    <t>Dundo Airport</t>
  </si>
  <si>
    <t>Dundo</t>
  </si>
  <si>
    <t>RHN</t>
  </si>
  <si>
    <t>Rosh Pina Airport</t>
  </si>
  <si>
    <t>Rosh Pina</t>
  </si>
  <si>
    <t>DBP</t>
  </si>
  <si>
    <t>Debepare Airport</t>
  </si>
  <si>
    <t>Debepare</t>
  </si>
  <si>
    <t>CYR</t>
  </si>
  <si>
    <t>Colonia Airport</t>
  </si>
  <si>
    <t>Colonia</t>
  </si>
  <si>
    <t>DIS</t>
  </si>
  <si>
    <t>Loubomo Airport</t>
  </si>
  <si>
    <t>Loubomo</t>
  </si>
  <si>
    <t>HTG</t>
  </si>
  <si>
    <t>Hatanga Airport</t>
  </si>
  <si>
    <t>Hatanga</t>
  </si>
  <si>
    <t>BCO</t>
  </si>
  <si>
    <t>Jinka Airport</t>
  </si>
  <si>
    <t>Jinka</t>
  </si>
  <si>
    <t>EIA</t>
  </si>
  <si>
    <t>Popondetta Airport</t>
  </si>
  <si>
    <t>Eia</t>
  </si>
  <si>
    <t>GOE</t>
  </si>
  <si>
    <t>Gonalia Airport</t>
  </si>
  <si>
    <t>Gonalia</t>
  </si>
  <si>
    <t>MJE</t>
  </si>
  <si>
    <t>Majkin Airport</t>
  </si>
  <si>
    <t>Majkin</t>
  </si>
  <si>
    <t>CMJ</t>
  </si>
  <si>
    <t>Chi Mei Airport</t>
  </si>
  <si>
    <t>Chi Mei</t>
  </si>
  <si>
    <t>SIR</t>
  </si>
  <si>
    <t>Sion Airport</t>
  </si>
  <si>
    <t>Sion</t>
  </si>
  <si>
    <t>Valais</t>
  </si>
  <si>
    <t>MAQ</t>
  </si>
  <si>
    <t>Mae Sot Airport</t>
  </si>
  <si>
    <t>Mae Sot</t>
  </si>
  <si>
    <t>BGK</t>
  </si>
  <si>
    <t>Big Creek Airport</t>
  </si>
  <si>
    <t>BRV</t>
  </si>
  <si>
    <t>Bremerhaven Airport</t>
  </si>
  <si>
    <t>EMN</t>
  </si>
  <si>
    <t>Nema Airport</t>
  </si>
  <si>
    <t>Nema</t>
  </si>
  <si>
    <t>YAI</t>
  </si>
  <si>
    <t>Chillan Airport</t>
  </si>
  <si>
    <t>Chillan</t>
  </si>
  <si>
    <t>Bio-Bio</t>
  </si>
  <si>
    <t>CYU</t>
  </si>
  <si>
    <t>Cuyo Airport</t>
  </si>
  <si>
    <t>Cuyo</t>
  </si>
  <si>
    <t>VOH</t>
  </si>
  <si>
    <t>Vohemar Airport</t>
  </si>
  <si>
    <t>SFD</t>
  </si>
  <si>
    <t>Las Flecheras Airport</t>
  </si>
  <si>
    <t>San Fernando De Apure</t>
  </si>
  <si>
    <t>Apure</t>
  </si>
  <si>
    <t>BTO</t>
  </si>
  <si>
    <t>Botopasie Airport</t>
  </si>
  <si>
    <t>Botopasie</t>
  </si>
  <si>
    <t>DRH</t>
  </si>
  <si>
    <t>Dabra Airport</t>
  </si>
  <si>
    <t>Dabra</t>
  </si>
  <si>
    <t>GGN</t>
  </si>
  <si>
    <t>Gagnoa Airport</t>
  </si>
  <si>
    <t>Gagnoa</t>
  </si>
  <si>
    <t>HGS</t>
  </si>
  <si>
    <t>Hastings Airport</t>
  </si>
  <si>
    <t>Western Area</t>
  </si>
  <si>
    <t>IFH</t>
  </si>
  <si>
    <t>Hesa Airport</t>
  </si>
  <si>
    <t>Hesa</t>
  </si>
  <si>
    <t>LDR</t>
  </si>
  <si>
    <t>Lodar Airport</t>
  </si>
  <si>
    <t>Lodar</t>
  </si>
  <si>
    <t>MAP</t>
  </si>
  <si>
    <t>Mamai Airport</t>
  </si>
  <si>
    <t>Mamai</t>
  </si>
  <si>
    <t>MZU</t>
  </si>
  <si>
    <t>Muzaffarpur Airport</t>
  </si>
  <si>
    <t>Muzaffarpur</t>
  </si>
  <si>
    <t>NOD</t>
  </si>
  <si>
    <t>Norden Airport</t>
  </si>
  <si>
    <t>Norden</t>
  </si>
  <si>
    <t>PDI</t>
  </si>
  <si>
    <t>Pindiu Airport</t>
  </si>
  <si>
    <t>Pindiu</t>
  </si>
  <si>
    <t>PHU</t>
  </si>
  <si>
    <t>Phu Vinh Airport</t>
  </si>
  <si>
    <t>Phu Vinh</t>
  </si>
  <si>
    <t>SAU</t>
  </si>
  <si>
    <t>Sawu Airport</t>
  </si>
  <si>
    <t>Sawu</t>
  </si>
  <si>
    <t>ARR</t>
  </si>
  <si>
    <t>Alto Rio Senguerr Airport</t>
  </si>
  <si>
    <t>Alto Rio Senguerr</t>
  </si>
  <si>
    <t>SWG</t>
  </si>
  <si>
    <t>Satwag Airport</t>
  </si>
  <si>
    <t>Satwag</t>
  </si>
  <si>
    <t>BBR</t>
  </si>
  <si>
    <t>Baillif Airport</t>
  </si>
  <si>
    <t>Basse Terre</t>
  </si>
  <si>
    <t>CRF</t>
  </si>
  <si>
    <t>Carnot Airport</t>
  </si>
  <si>
    <t>Carnot</t>
  </si>
  <si>
    <t>DCI</t>
  </si>
  <si>
    <t>Rafsu Decimomannu Airport</t>
  </si>
  <si>
    <t>Decimomannu</t>
  </si>
  <si>
    <t>GBI</t>
  </si>
  <si>
    <t>Aux Ab Airport</t>
  </si>
  <si>
    <t>Grand Bahama</t>
  </si>
  <si>
    <t>GWE</t>
  </si>
  <si>
    <t>Gweru Airport</t>
  </si>
  <si>
    <t>Gweru</t>
  </si>
  <si>
    <t>Midlands</t>
  </si>
  <si>
    <t>MSB</t>
  </si>
  <si>
    <t>Marigot Sea Plane Base</t>
  </si>
  <si>
    <t>MXB</t>
  </si>
  <si>
    <t>Masamba Airport</t>
  </si>
  <si>
    <t>Masamba</t>
  </si>
  <si>
    <t>PAF</t>
  </si>
  <si>
    <t>Pakuba Airport</t>
  </si>
  <si>
    <t>Pakuba</t>
  </si>
  <si>
    <t>SND</t>
  </si>
  <si>
    <t>Seno Airport</t>
  </si>
  <si>
    <t>Seno</t>
  </si>
  <si>
    <t>SOK</t>
  </si>
  <si>
    <t>Semongkong Airport</t>
  </si>
  <si>
    <t>Semongkong</t>
  </si>
  <si>
    <t>SWX</t>
  </si>
  <si>
    <t>Shakawe Airport</t>
  </si>
  <si>
    <t>Shakawe</t>
  </si>
  <si>
    <t>TYA</t>
  </si>
  <si>
    <t>Tula Airport</t>
  </si>
  <si>
    <t>Tula</t>
  </si>
  <si>
    <t>XAU</t>
  </si>
  <si>
    <t>Saul Airport</t>
  </si>
  <si>
    <t>Saul</t>
  </si>
  <si>
    <t>ALK</t>
  </si>
  <si>
    <t>Asela Airport</t>
  </si>
  <si>
    <t>Asela</t>
  </si>
  <si>
    <t>BYT</t>
  </si>
  <si>
    <t>Bantry Airport</t>
  </si>
  <si>
    <t>Bantry</t>
  </si>
  <si>
    <t>DZI</t>
  </si>
  <si>
    <t>Codazzi Airport</t>
  </si>
  <si>
    <t>Codazzi</t>
  </si>
  <si>
    <t>KAK</t>
  </si>
  <si>
    <t>Kar Airport</t>
  </si>
  <si>
    <t>Kar</t>
  </si>
  <si>
    <t>KKM</t>
  </si>
  <si>
    <t>Lop Buri Airport</t>
  </si>
  <si>
    <t>Lop Buri</t>
  </si>
  <si>
    <t>PPU</t>
  </si>
  <si>
    <t>Papun Airport</t>
  </si>
  <si>
    <t>Papun</t>
  </si>
  <si>
    <t>ABW</t>
  </si>
  <si>
    <t>Abau Airport</t>
  </si>
  <si>
    <t>Abau</t>
  </si>
  <si>
    <t>AJS</t>
  </si>
  <si>
    <t>Abreojos Airport</t>
  </si>
  <si>
    <t>Abreojos</t>
  </si>
  <si>
    <t>AYO</t>
  </si>
  <si>
    <t>Ayolas Airport</t>
  </si>
  <si>
    <t>Ayolas</t>
  </si>
  <si>
    <t>BPB</t>
  </si>
  <si>
    <t>Boridi Airport</t>
  </si>
  <si>
    <t>Boridi</t>
  </si>
  <si>
    <t>PCP</t>
  </si>
  <si>
    <t>Principe Airport</t>
  </si>
  <si>
    <t>Principe</t>
  </si>
  <si>
    <t>HOO</t>
  </si>
  <si>
    <t>Nhon Co  Airport</t>
  </si>
  <si>
    <t>Quang Duc</t>
  </si>
  <si>
    <t>INA</t>
  </si>
  <si>
    <t>Inta Airport</t>
  </si>
  <si>
    <t>Inta</t>
  </si>
  <si>
    <t>LLS</t>
  </si>
  <si>
    <t>Las Lomitas Airport</t>
  </si>
  <si>
    <t>Las Lomitas</t>
  </si>
  <si>
    <t>PGN</t>
  </si>
  <si>
    <t>Pangia Airport</t>
  </si>
  <si>
    <t>Pangia</t>
  </si>
  <si>
    <t>SFI</t>
  </si>
  <si>
    <t>Safi Airport</t>
  </si>
  <si>
    <t>Safi</t>
  </si>
  <si>
    <t>SJQ</t>
  </si>
  <si>
    <t>Sesheke Airport</t>
  </si>
  <si>
    <t>Sesheke</t>
  </si>
  <si>
    <t>SZE</t>
  </si>
  <si>
    <t>Semera Airport</t>
  </si>
  <si>
    <t>Semera</t>
  </si>
  <si>
    <t>VUU</t>
  </si>
  <si>
    <t>MVUU Camp</t>
  </si>
  <si>
    <t>YTU</t>
  </si>
  <si>
    <t>Tasu Airport</t>
  </si>
  <si>
    <t>Tasu</t>
  </si>
  <si>
    <t>ALU</t>
  </si>
  <si>
    <t>Alula Airport</t>
  </si>
  <si>
    <t>Alula</t>
  </si>
  <si>
    <t>BSY</t>
  </si>
  <si>
    <t>Bardera Airport</t>
  </si>
  <si>
    <t>Bardera</t>
  </si>
  <si>
    <t>CFF</t>
  </si>
  <si>
    <t>Cafunfo Airport</t>
  </si>
  <si>
    <t>Cafunfo</t>
  </si>
  <si>
    <t>EVX</t>
  </si>
  <si>
    <t>Evreux Airport</t>
  </si>
  <si>
    <t>Evreux</t>
  </si>
  <si>
    <t>FAZ</t>
  </si>
  <si>
    <t>Fasa Airport</t>
  </si>
  <si>
    <t>Fasa</t>
  </si>
  <si>
    <t>GBA</t>
  </si>
  <si>
    <t>Big Bay Airport</t>
  </si>
  <si>
    <t>Big Bay</t>
  </si>
  <si>
    <t>GKO</t>
  </si>
  <si>
    <t>Kongoboumba Airport</t>
  </si>
  <si>
    <t>Kongoboumba</t>
  </si>
  <si>
    <t>KAF</t>
  </si>
  <si>
    <t>Karato Airport</t>
  </si>
  <si>
    <t>Karato</t>
  </si>
  <si>
    <t>MEP</t>
  </si>
  <si>
    <t>Mersing Airport</t>
  </si>
  <si>
    <t>Mersing</t>
  </si>
  <si>
    <t>MQK</t>
  </si>
  <si>
    <t>San Matias Airport</t>
  </si>
  <si>
    <t>San Matias</t>
  </si>
  <si>
    <t>PRJ</t>
  </si>
  <si>
    <t>Capri Airport</t>
  </si>
  <si>
    <t>Capri</t>
  </si>
  <si>
    <t>SUH</t>
  </si>
  <si>
    <t>Sur Airport</t>
  </si>
  <si>
    <t>Sur</t>
  </si>
  <si>
    <t>HCM</t>
  </si>
  <si>
    <t>Eli Airport</t>
  </si>
  <si>
    <t>Eil</t>
  </si>
  <si>
    <t>HCQ</t>
  </si>
  <si>
    <t>Halls Creek Airport</t>
  </si>
  <si>
    <t>Halls Creek</t>
  </si>
  <si>
    <t>HDB</t>
  </si>
  <si>
    <t>Heidelberg Airport</t>
  </si>
  <si>
    <t>Heidelberg</t>
  </si>
  <si>
    <t>YBN</t>
  </si>
  <si>
    <t>Borden Airport</t>
  </si>
  <si>
    <t>Borden</t>
  </si>
  <si>
    <t>GLL</t>
  </si>
  <si>
    <t>Klanten Airport</t>
  </si>
  <si>
    <t>Gol</t>
  </si>
  <si>
    <t>GMY</t>
  </si>
  <si>
    <t>Rheindahlen Airport</t>
  </si>
  <si>
    <t>Rheindahlen</t>
  </si>
  <si>
    <t>KQL</t>
  </si>
  <si>
    <t>Kol Airport</t>
  </si>
  <si>
    <t>Kol</t>
  </si>
  <si>
    <t>KSP</t>
  </si>
  <si>
    <t>Kosipe Airport</t>
  </si>
  <si>
    <t>Kosipe</t>
  </si>
  <si>
    <t>LEG</t>
  </si>
  <si>
    <t>Aleg Airport</t>
  </si>
  <si>
    <t>Aleg</t>
  </si>
  <si>
    <t>LGR</t>
  </si>
  <si>
    <t>PGI</t>
  </si>
  <si>
    <t>Chitato Airport</t>
  </si>
  <si>
    <t>Chitato</t>
  </si>
  <si>
    <t>PON</t>
  </si>
  <si>
    <t>Poptun Airport</t>
  </si>
  <si>
    <t>Poptun</t>
  </si>
  <si>
    <t>QRA</t>
  </si>
  <si>
    <t>Randgermiston Airport</t>
  </si>
  <si>
    <t>EUM</t>
  </si>
  <si>
    <t>Neumuenster Airport</t>
  </si>
  <si>
    <t>Neumuenster</t>
  </si>
  <si>
    <t>LTG</t>
  </si>
  <si>
    <t>Langtang Airport</t>
  </si>
  <si>
    <t>Langtang</t>
  </si>
  <si>
    <t>MZX</t>
  </si>
  <si>
    <t>Mena Airport</t>
  </si>
  <si>
    <t>Mena</t>
  </si>
  <si>
    <t>NQT</t>
  </si>
  <si>
    <t>Nottingham Airport</t>
  </si>
  <si>
    <t>Nottingham</t>
  </si>
  <si>
    <t>NOG</t>
  </si>
  <si>
    <t>Nogales Airport</t>
  </si>
  <si>
    <t>Nogales</t>
  </si>
  <si>
    <t>REW</t>
  </si>
  <si>
    <t>Rewa Airport</t>
  </si>
  <si>
    <t>Rewa</t>
  </si>
  <si>
    <t>SRK</t>
  </si>
  <si>
    <t>Sierra Leone Airport</t>
  </si>
  <si>
    <t>TKT</t>
  </si>
  <si>
    <t>Tak Airport</t>
  </si>
  <si>
    <t>Tak</t>
  </si>
  <si>
    <t>HEX</t>
  </si>
  <si>
    <t>AYN</t>
  </si>
  <si>
    <t>Anyang Airport</t>
  </si>
  <si>
    <t>Anyang</t>
  </si>
  <si>
    <t>HIX</t>
  </si>
  <si>
    <t>Hiva Oa Airport</t>
  </si>
  <si>
    <t>Hiva Oa</t>
  </si>
  <si>
    <t>HLF</t>
  </si>
  <si>
    <t>Hultsfred Airport</t>
  </si>
  <si>
    <t>Hultsfred</t>
  </si>
  <si>
    <t>Kalmar Lan</t>
  </si>
  <si>
    <t>HLU</t>
  </si>
  <si>
    <t>Houailou Airport</t>
  </si>
  <si>
    <t>Houailou</t>
  </si>
  <si>
    <t>YPP</t>
  </si>
  <si>
    <t>Pine Point Airport</t>
  </si>
  <si>
    <t>Pine Point</t>
  </si>
  <si>
    <t>ANJ</t>
  </si>
  <si>
    <t>Zanaga Airport</t>
  </si>
  <si>
    <t>Zanaga</t>
  </si>
  <si>
    <t>BLX</t>
  </si>
  <si>
    <t>Belluno Airport</t>
  </si>
  <si>
    <t>Belluno</t>
  </si>
  <si>
    <t>BPD</t>
  </si>
  <si>
    <t>Bapi Airport</t>
  </si>
  <si>
    <t>Bapi</t>
  </si>
  <si>
    <t>BUU</t>
  </si>
  <si>
    <t>Buyo Airport</t>
  </si>
  <si>
    <t>Buyo</t>
  </si>
  <si>
    <t>CIE</t>
  </si>
  <si>
    <t>Collie Airport</t>
  </si>
  <si>
    <t>Collie</t>
  </si>
  <si>
    <t>INQ</t>
  </si>
  <si>
    <t>Inisheer Airport</t>
  </si>
  <si>
    <t>Inisheer</t>
  </si>
  <si>
    <t>LHP</t>
  </si>
  <si>
    <t>Lehu Airport</t>
  </si>
  <si>
    <t>Lehu</t>
  </si>
  <si>
    <t>LSU</t>
  </si>
  <si>
    <t>Long Sukang Airport</t>
  </si>
  <si>
    <t>Long Sukang</t>
  </si>
  <si>
    <t>MUJ</t>
  </si>
  <si>
    <t>Mui Airport</t>
  </si>
  <si>
    <t>Mui</t>
  </si>
  <si>
    <t>OTY</t>
  </si>
  <si>
    <t>Oria Airport</t>
  </si>
  <si>
    <t>Oria</t>
  </si>
  <si>
    <t>REB</t>
  </si>
  <si>
    <t>Rechlin Airport</t>
  </si>
  <si>
    <t>Rechlin</t>
  </si>
  <si>
    <t>TAF</t>
  </si>
  <si>
    <t>Tafaraoui Airport</t>
  </si>
  <si>
    <t>YED</t>
  </si>
  <si>
    <t>Namao Field</t>
  </si>
  <si>
    <t>YGE</t>
  </si>
  <si>
    <t>Gorge Harbor Airport</t>
  </si>
  <si>
    <t>Gorge Harbor</t>
  </si>
  <si>
    <t>BDV</t>
  </si>
  <si>
    <t>Moba Airport</t>
  </si>
  <si>
    <t>Moba</t>
  </si>
  <si>
    <t>EWE</t>
  </si>
  <si>
    <t>Ewer Airport</t>
  </si>
  <si>
    <t>Ewer</t>
  </si>
  <si>
    <t>HLW</t>
  </si>
  <si>
    <t>Hluhluwe Airport</t>
  </si>
  <si>
    <t>Hluhluwe</t>
  </si>
  <si>
    <t>HMG</t>
  </si>
  <si>
    <t>Hermannsburg Airport</t>
  </si>
  <si>
    <t>Hermannsburg</t>
  </si>
  <si>
    <t>HMR</t>
  </si>
  <si>
    <t>Hamar Airport</t>
  </si>
  <si>
    <t>Hamar</t>
  </si>
  <si>
    <t>HOA</t>
  </si>
  <si>
    <t>Hola Airport</t>
  </si>
  <si>
    <t>Hola</t>
  </si>
  <si>
    <t>HOS</t>
  </si>
  <si>
    <t>Oscar Reguera Airport</t>
  </si>
  <si>
    <t>Chos Malal</t>
  </si>
  <si>
    <t>HOX</t>
  </si>
  <si>
    <t>Homalin Airport</t>
  </si>
  <si>
    <t>Homalin</t>
  </si>
  <si>
    <t>HRS</t>
  </si>
  <si>
    <t>Harrismith Airport</t>
  </si>
  <si>
    <t>Harrismith</t>
  </si>
  <si>
    <t>HRT</t>
  </si>
  <si>
    <t>Linton-On-Ouse Airport</t>
  </si>
  <si>
    <t>Harrogate</t>
  </si>
  <si>
    <t>HRY</t>
  </si>
  <si>
    <t>Henbury Airport</t>
  </si>
  <si>
    <t>Henbury</t>
  </si>
  <si>
    <t>HRZ</t>
  </si>
  <si>
    <t>Horizontina Airport</t>
  </si>
  <si>
    <t>Horizontina</t>
  </si>
  <si>
    <t>FRK</t>
  </si>
  <si>
    <t>Fregate Island Airport</t>
  </si>
  <si>
    <t>Fregate Island</t>
  </si>
  <si>
    <t>Seychelles</t>
  </si>
  <si>
    <t>MJP</t>
  </si>
  <si>
    <t>Manjimup Airport</t>
  </si>
  <si>
    <t>Manjimup</t>
  </si>
  <si>
    <t>OUU</t>
  </si>
  <si>
    <t>Ouanga Airport</t>
  </si>
  <si>
    <t>Ouanga</t>
  </si>
  <si>
    <t>RNU</t>
  </si>
  <si>
    <t>Ranau Airport</t>
  </si>
  <si>
    <t>Ranau</t>
  </si>
  <si>
    <t>SWY</t>
  </si>
  <si>
    <t>Sitiawan Airport</t>
  </si>
  <si>
    <t>Sitiawan</t>
  </si>
  <si>
    <t>Perak</t>
  </si>
  <si>
    <t>TBY</t>
  </si>
  <si>
    <t>Tsabong Airport</t>
  </si>
  <si>
    <t>Tsabong</t>
  </si>
  <si>
    <t>ZBY</t>
  </si>
  <si>
    <t>Sayaboury Airport</t>
  </si>
  <si>
    <t>Sayaboury</t>
  </si>
  <si>
    <t>BVF</t>
  </si>
  <si>
    <t>Dama Airport</t>
  </si>
  <si>
    <t>Bua</t>
  </si>
  <si>
    <t>CMZ</t>
  </si>
  <si>
    <t>Caia Airport</t>
  </si>
  <si>
    <t>Caia</t>
  </si>
  <si>
    <t>HTZ</t>
  </si>
  <si>
    <t>Hato Corozal Airport</t>
  </si>
  <si>
    <t>Hato Corozal</t>
  </si>
  <si>
    <t>HUK</t>
  </si>
  <si>
    <t>Hukuntsi Airport</t>
  </si>
  <si>
    <t>Hukuntsi</t>
  </si>
  <si>
    <t>HUV</t>
  </si>
  <si>
    <t>Hudiksvall Airport</t>
  </si>
  <si>
    <t>Hudiksvall</t>
  </si>
  <si>
    <t>Gavleborgs Lan</t>
  </si>
  <si>
    <t>HWN</t>
  </si>
  <si>
    <t>Hwange National Park Airport</t>
  </si>
  <si>
    <t>Hwange National Park</t>
  </si>
  <si>
    <t>OVL</t>
  </si>
  <si>
    <t>Ovalle Airport</t>
  </si>
  <si>
    <t>Ovalle</t>
  </si>
  <si>
    <t>TBA</t>
  </si>
  <si>
    <t>Tabibuga Airport</t>
  </si>
  <si>
    <t>Tabibuga</t>
  </si>
  <si>
    <t>LMD</t>
  </si>
  <si>
    <t>Los Menucos Airport</t>
  </si>
  <si>
    <t>Los Menucos</t>
  </si>
  <si>
    <t>VCF</t>
  </si>
  <si>
    <t>Valcheta Airport</t>
  </si>
  <si>
    <t>Valcheta</t>
  </si>
  <si>
    <t>HYV</t>
  </si>
  <si>
    <t>Hyvinkaa Airport</t>
  </si>
  <si>
    <t>Hyvinkaa</t>
  </si>
  <si>
    <t>ICA</t>
  </si>
  <si>
    <t>Icabaru Airport</t>
  </si>
  <si>
    <t>Icabaru</t>
  </si>
  <si>
    <t>IDB</t>
  </si>
  <si>
    <t>Idre Airport</t>
  </si>
  <si>
    <t>Idre</t>
  </si>
  <si>
    <t>IDF</t>
  </si>
  <si>
    <t>Idiofa Airport</t>
  </si>
  <si>
    <t>Idiofa</t>
  </si>
  <si>
    <t>IDK</t>
  </si>
  <si>
    <t>Indulkana Airport</t>
  </si>
  <si>
    <t>Indulkana</t>
  </si>
  <si>
    <t>IDO</t>
  </si>
  <si>
    <t>Santa Isabel do Morro Airport</t>
  </si>
  <si>
    <t>Santa Isabel do Morro</t>
  </si>
  <si>
    <t>YJA</t>
  </si>
  <si>
    <t>Jasper</t>
  </si>
  <si>
    <t>ZFW</t>
  </si>
  <si>
    <t>Fairview Airport</t>
  </si>
  <si>
    <t>Fairview</t>
  </si>
  <si>
    <t>GSL</t>
  </si>
  <si>
    <t>Taltheilei Narrows Airport</t>
  </si>
  <si>
    <t>Taltheilei Narrows</t>
  </si>
  <si>
    <t>XMP</t>
  </si>
  <si>
    <t>Macmillan Pass Airport</t>
  </si>
  <si>
    <t>Macmillan Pass</t>
  </si>
  <si>
    <t>YDJ</t>
  </si>
  <si>
    <t>Hatchet Lake Airport</t>
  </si>
  <si>
    <t>Hatchet Lake</t>
  </si>
  <si>
    <t>YDU</t>
  </si>
  <si>
    <t>Kasba Lake Airport</t>
  </si>
  <si>
    <t>Kasba Lake</t>
  </si>
  <si>
    <t>BBH</t>
  </si>
  <si>
    <t>Barth Airport</t>
  </si>
  <si>
    <t>Barth</t>
  </si>
  <si>
    <t>GWW</t>
  </si>
  <si>
    <t>R.A.F. Gatow Airport</t>
  </si>
  <si>
    <t>OBF</t>
  </si>
  <si>
    <t>Oberpfaffenhofen Airport</t>
  </si>
  <si>
    <t>Oberpfaffenhofen</t>
  </si>
  <si>
    <t>RBM</t>
  </si>
  <si>
    <t>Wallmuhle Airport</t>
  </si>
  <si>
    <t>Straubing</t>
  </si>
  <si>
    <t>BYU</t>
  </si>
  <si>
    <t>Bindlacher-Berg Airport</t>
  </si>
  <si>
    <t>Bayreuth</t>
  </si>
  <si>
    <t>URD</t>
  </si>
  <si>
    <t>Burg Feuerstein Airport</t>
  </si>
  <si>
    <t>Burg Feuerstein</t>
  </si>
  <si>
    <t>BOR</t>
  </si>
  <si>
    <t>Fontaine Airport</t>
  </si>
  <si>
    <t>Belfort</t>
  </si>
  <si>
    <t>Franche-Comte</t>
  </si>
  <si>
    <t>UIT</t>
  </si>
  <si>
    <t>Jaluit Airport</t>
  </si>
  <si>
    <t>Jaluit</t>
  </si>
  <si>
    <t>GHU</t>
  </si>
  <si>
    <t>Gualeguaychu Airport</t>
  </si>
  <si>
    <t>Gualeguaychu</t>
  </si>
  <si>
    <t>Entre Rios</t>
  </si>
  <si>
    <t>CGM</t>
  </si>
  <si>
    <t>Mambajao Airport</t>
  </si>
  <si>
    <t>Camiguin</t>
  </si>
  <si>
    <t>HBN</t>
  </si>
  <si>
    <t>Phu-bon Airport</t>
  </si>
  <si>
    <t>Phu-bon</t>
  </si>
  <si>
    <t>PDC</t>
  </si>
  <si>
    <t>Mueo Airport</t>
  </si>
  <si>
    <t>Mueo</t>
  </si>
  <si>
    <t>REZ</t>
  </si>
  <si>
    <t>Resende Airport</t>
  </si>
  <si>
    <t>Resende</t>
  </si>
  <si>
    <t>RMB</t>
  </si>
  <si>
    <t>Buraimi Airport</t>
  </si>
  <si>
    <t>Buraimi</t>
  </si>
  <si>
    <t>SNQ</t>
  </si>
  <si>
    <t>San Quintin Airport</t>
  </si>
  <si>
    <t>San Quintin</t>
  </si>
  <si>
    <t>ADN</t>
  </si>
  <si>
    <t>Andes Airport</t>
  </si>
  <si>
    <t>Andes</t>
  </si>
  <si>
    <t>ADV</t>
  </si>
  <si>
    <t>Andover Airport</t>
  </si>
  <si>
    <t>Andover</t>
  </si>
  <si>
    <t>ADY</t>
  </si>
  <si>
    <t>Alldays Airport</t>
  </si>
  <si>
    <t>Alldays</t>
  </si>
  <si>
    <t>OBL</t>
  </si>
  <si>
    <t>Zoersel Airport</t>
  </si>
  <si>
    <t>Zoersel</t>
  </si>
  <si>
    <t>KBT</t>
  </si>
  <si>
    <t>Kaben Airport</t>
  </si>
  <si>
    <t>Kaben</t>
  </si>
  <si>
    <t>PCH</t>
  </si>
  <si>
    <t>Palacios Airport</t>
  </si>
  <si>
    <t>Palacios</t>
  </si>
  <si>
    <t>EUQ</t>
  </si>
  <si>
    <t>Evelio Javier  Airport</t>
  </si>
  <si>
    <t>Antique</t>
  </si>
  <si>
    <t>FRF</t>
  </si>
  <si>
    <t>Rhein-Main Air Force Base</t>
  </si>
  <si>
    <t>BIU</t>
  </si>
  <si>
    <t>Bildudalur Airport</t>
  </si>
  <si>
    <t>Bildudalur</t>
  </si>
  <si>
    <t>JGR</t>
  </si>
  <si>
    <t>Gronnedal Heliport</t>
  </si>
  <si>
    <t>Gronnedal</t>
  </si>
  <si>
    <t>AIM</t>
  </si>
  <si>
    <t>Ailuk Island Airport</t>
  </si>
  <si>
    <t>Ailuk Island</t>
  </si>
  <si>
    <t>AKG</t>
  </si>
  <si>
    <t>Anguganak Airport</t>
  </si>
  <si>
    <t>Anguganak</t>
  </si>
  <si>
    <t>AOY</t>
  </si>
  <si>
    <t>Asaloyeh Airport</t>
  </si>
  <si>
    <t>Asaloyeh</t>
  </si>
  <si>
    <t>ANH</t>
  </si>
  <si>
    <t>Anuha Island Resort Airport</t>
  </si>
  <si>
    <t>Anuha Island Resort</t>
  </si>
  <si>
    <t>BNV</t>
  </si>
  <si>
    <t>Boana Airport</t>
  </si>
  <si>
    <t>Boana</t>
  </si>
  <si>
    <t>Bally Kelly Airport</t>
  </si>
  <si>
    <t>Bally Kelly</t>
  </si>
  <si>
    <t>BXX</t>
  </si>
  <si>
    <t>Borama Airport</t>
  </si>
  <si>
    <t>Borama</t>
  </si>
  <si>
    <t>Gedo</t>
  </si>
  <si>
    <t>BZH</t>
  </si>
  <si>
    <t>Bumi Hills Airport</t>
  </si>
  <si>
    <t>Bumi Hills</t>
  </si>
  <si>
    <t>CBW</t>
  </si>
  <si>
    <t>Campo Mourao Airport</t>
  </si>
  <si>
    <t>Campo Mourao</t>
  </si>
  <si>
    <t>CIO</t>
  </si>
  <si>
    <t>MCAL Lopez Airport</t>
  </si>
  <si>
    <t>KNC</t>
  </si>
  <si>
    <t>Ji'An Airport</t>
  </si>
  <si>
    <t>COB</t>
  </si>
  <si>
    <t>Coolibah Airport</t>
  </si>
  <si>
    <t>Coolibah</t>
  </si>
  <si>
    <t>CPI</t>
  </si>
  <si>
    <t>Cape Orford Airport</t>
  </si>
  <si>
    <t>Cape Orford</t>
  </si>
  <si>
    <t>CRU</t>
  </si>
  <si>
    <t>Carriacou Island Airport</t>
  </si>
  <si>
    <t>Carriacou Island</t>
  </si>
  <si>
    <t>CST</t>
  </si>
  <si>
    <t>Castaway Airport</t>
  </si>
  <si>
    <t>Castaway</t>
  </si>
  <si>
    <t>JOK</t>
  </si>
  <si>
    <t>Joshkar-Ola Airport</t>
  </si>
  <si>
    <t>Joshkar-Ola</t>
  </si>
  <si>
    <t>DMB</t>
  </si>
  <si>
    <t>Dzhambyl Airport</t>
  </si>
  <si>
    <t>Dzhambyl</t>
  </si>
  <si>
    <t>DSD</t>
  </si>
  <si>
    <t>La Desirade Airport</t>
  </si>
  <si>
    <t>La Desirade</t>
  </si>
  <si>
    <t>DTD</t>
  </si>
  <si>
    <t>Datadawai Airport</t>
  </si>
  <si>
    <t>Datadawai</t>
  </si>
  <si>
    <t>DUM</t>
  </si>
  <si>
    <t>Pinang Kampai Airport</t>
  </si>
  <si>
    <t>Dumai</t>
  </si>
  <si>
    <t>EIB</t>
  </si>
  <si>
    <t>Eisenach Airport</t>
  </si>
  <si>
    <t>Eisenach</t>
  </si>
  <si>
    <t>Thuringen</t>
  </si>
  <si>
    <t>EJT</t>
  </si>
  <si>
    <t>Enijet Airport</t>
  </si>
  <si>
    <t>Mili Atoll</t>
  </si>
  <si>
    <t>ELE</t>
  </si>
  <si>
    <t>El Real Airport</t>
  </si>
  <si>
    <t>El Real</t>
  </si>
  <si>
    <t>ERD</t>
  </si>
  <si>
    <t>Berdyansk Airport</t>
  </si>
  <si>
    <t>Berdyansk</t>
  </si>
  <si>
    <t>IAR</t>
  </si>
  <si>
    <t>Yaroslavl Airport</t>
  </si>
  <si>
    <t>Yaroslavl</t>
  </si>
  <si>
    <t>HIT</t>
  </si>
  <si>
    <t>Hivaro Airport</t>
  </si>
  <si>
    <t>Hivaro</t>
  </si>
  <si>
    <t>HYF</t>
  </si>
  <si>
    <t>Hayfields Airport</t>
  </si>
  <si>
    <t>Hayfields</t>
  </si>
  <si>
    <t>JAG</t>
  </si>
  <si>
    <t>Jacobabad Airport</t>
  </si>
  <si>
    <t>Jacobabad</t>
  </si>
  <si>
    <t>JAT</t>
  </si>
  <si>
    <t>Jabot Airport</t>
  </si>
  <si>
    <t>Jabot</t>
  </si>
  <si>
    <t>KIO</t>
  </si>
  <si>
    <t>Kili Island Airport</t>
  </si>
  <si>
    <t>Kili Island</t>
  </si>
  <si>
    <t>NNX</t>
  </si>
  <si>
    <t>Nunukan Airport</t>
  </si>
  <si>
    <t>Nunukan</t>
  </si>
  <si>
    <t>KPI</t>
  </si>
  <si>
    <t>Kapit Airport</t>
  </si>
  <si>
    <t>Kapit</t>
  </si>
  <si>
    <t>KUY</t>
  </si>
  <si>
    <t>Kamusi Airport</t>
  </si>
  <si>
    <t>Kamusi</t>
  </si>
  <si>
    <t>KRW</t>
  </si>
  <si>
    <t>Turkmanbashi Airport</t>
  </si>
  <si>
    <t>Turkmanbashi</t>
  </si>
  <si>
    <t>KYD</t>
  </si>
  <si>
    <t>Orchid Island Airport</t>
  </si>
  <si>
    <t>Orchid Island</t>
  </si>
  <si>
    <t>KYZ</t>
  </si>
  <si>
    <t>Kyzyl Airport</t>
  </si>
  <si>
    <t>Kyzyl</t>
  </si>
  <si>
    <t>LBW</t>
  </si>
  <si>
    <t>Long Bawan Airport</t>
  </si>
  <si>
    <t>Long Bawan</t>
  </si>
  <si>
    <t>MJB</t>
  </si>
  <si>
    <t>Mejit Island Airport</t>
  </si>
  <si>
    <t>Mejit Island</t>
  </si>
  <si>
    <t>MNY</t>
  </si>
  <si>
    <t>Mono Airport</t>
  </si>
  <si>
    <t>Mono</t>
  </si>
  <si>
    <t>MXW</t>
  </si>
  <si>
    <t>Mandalgobi Airport</t>
  </si>
  <si>
    <t>Mandalgobi</t>
  </si>
  <si>
    <t>MVS</t>
  </si>
  <si>
    <t>Mucuri Airport</t>
  </si>
  <si>
    <t>Mucuri</t>
  </si>
  <si>
    <t>MYC</t>
  </si>
  <si>
    <t>Maracay Airport</t>
  </si>
  <si>
    <t>Maracay</t>
  </si>
  <si>
    <t>NEG</t>
  </si>
  <si>
    <t>Negril Airport</t>
  </si>
  <si>
    <t>Negril</t>
  </si>
  <si>
    <t>Westmoreland</t>
  </si>
  <si>
    <t>VGD</t>
  </si>
  <si>
    <t>Vologda Airport</t>
  </si>
  <si>
    <t>Vologda</t>
  </si>
  <si>
    <t>NDK</t>
  </si>
  <si>
    <t>Namdrik Island Airport</t>
  </si>
  <si>
    <t>Namdrik Island</t>
  </si>
  <si>
    <t>KKX</t>
  </si>
  <si>
    <t>Kikaiga Shima Airport</t>
  </si>
  <si>
    <t>Kikaiga Shima</t>
  </si>
  <si>
    <t>MXS</t>
  </si>
  <si>
    <t>Maota Savall Island Airport</t>
  </si>
  <si>
    <t>Maota Savall Island</t>
  </si>
  <si>
    <t>NSB</t>
  </si>
  <si>
    <t>North Sea Plane Base</t>
  </si>
  <si>
    <t>NTO</t>
  </si>
  <si>
    <t>Santo Antao Airport</t>
  </si>
  <si>
    <t>Santo Antao</t>
  </si>
  <si>
    <t>OLK</t>
  </si>
  <si>
    <t>Fuerte Olimpo Airport</t>
  </si>
  <si>
    <t>Fuerte Olimpo</t>
  </si>
  <si>
    <t>SMM</t>
  </si>
  <si>
    <t>Semporna Airport</t>
  </si>
  <si>
    <t>Semporna</t>
  </si>
  <si>
    <t>SQH</t>
  </si>
  <si>
    <t>Na-San Airport</t>
  </si>
  <si>
    <t>Son-La</t>
  </si>
  <si>
    <t>SQS</t>
  </si>
  <si>
    <t>Matthew Spain Airport</t>
  </si>
  <si>
    <t>Cayo</t>
  </si>
  <si>
    <t>SXS</t>
  </si>
  <si>
    <t>Sahabat 16 Airport</t>
  </si>
  <si>
    <t>Sahabat 16</t>
  </si>
  <si>
    <t>TAJ</t>
  </si>
  <si>
    <t>Tadji Airport</t>
  </si>
  <si>
    <t>Aitape</t>
  </si>
  <si>
    <t>TDK</t>
  </si>
  <si>
    <t>Taldy-Kurgan Airport</t>
  </si>
  <si>
    <t>Taldy-Kurgan</t>
  </si>
  <si>
    <t>TEP</t>
  </si>
  <si>
    <t>Teptep Airport</t>
  </si>
  <si>
    <t>Teptep</t>
  </si>
  <si>
    <t>TGV</t>
  </si>
  <si>
    <t>Targovishte Airport</t>
  </si>
  <si>
    <t>Targovishte</t>
  </si>
  <si>
    <t>TGX</t>
  </si>
  <si>
    <t>Tingrela Airport</t>
  </si>
  <si>
    <t>Tingrela</t>
  </si>
  <si>
    <t>TIC</t>
  </si>
  <si>
    <t>Tinak Airport</t>
  </si>
  <si>
    <t>Tinak</t>
  </si>
  <si>
    <t>TJS</t>
  </si>
  <si>
    <t>Tanjung Selor Airport</t>
  </si>
  <si>
    <t>Tanjung Selor</t>
  </si>
  <si>
    <t>TMG</t>
  </si>
  <si>
    <t>Tomanggong Airport</t>
  </si>
  <si>
    <t>Tomanggong</t>
  </si>
  <si>
    <t>TND</t>
  </si>
  <si>
    <t>OHO</t>
  </si>
  <si>
    <t>Okhotsk Airport</t>
  </si>
  <si>
    <t>Okhotsk</t>
  </si>
  <si>
    <t>TPR</t>
  </si>
  <si>
    <t>Tom Price Airport</t>
  </si>
  <si>
    <t>Tom Price</t>
  </si>
  <si>
    <t>UTK</t>
  </si>
  <si>
    <t>Utirik Island Airport</t>
  </si>
  <si>
    <t>Utirik Island</t>
  </si>
  <si>
    <t>UVO</t>
  </si>
  <si>
    <t>Uvol Airport</t>
  </si>
  <si>
    <t>Uvol</t>
  </si>
  <si>
    <t>VMI</t>
  </si>
  <si>
    <t>Vallemi Airport</t>
  </si>
  <si>
    <t>Vallemi</t>
  </si>
  <si>
    <t>VUS</t>
  </si>
  <si>
    <t>Velikij Ustyug Airport</t>
  </si>
  <si>
    <t>Velikij Ustyug</t>
  </si>
  <si>
    <t>WMP</t>
  </si>
  <si>
    <t>Mampikony Airport</t>
  </si>
  <si>
    <t>Mampikony</t>
  </si>
  <si>
    <t>WOT</t>
  </si>
  <si>
    <t>Wonan Airport</t>
  </si>
  <si>
    <t>Wonan</t>
  </si>
  <si>
    <t>WTO</t>
  </si>
  <si>
    <t>Wotho Airport</t>
  </si>
  <si>
    <t>Wotho</t>
  </si>
  <si>
    <t>XFZ</t>
  </si>
  <si>
    <t>Charny Airport</t>
  </si>
  <si>
    <t>XPZ</t>
  </si>
  <si>
    <t>Saint Tropez Harbour Ferry Service</t>
  </si>
  <si>
    <t>Saint Tropez</t>
  </si>
  <si>
    <t>SMQ</t>
  </si>
  <si>
    <t>Sampit Airport</t>
  </si>
  <si>
    <t>Sampit</t>
  </si>
  <si>
    <t>YOT</t>
  </si>
  <si>
    <t>Yotvata Airport</t>
  </si>
  <si>
    <t>Yotvata</t>
  </si>
  <si>
    <t>YPF</t>
  </si>
  <si>
    <t>Esquimalt Airport</t>
  </si>
  <si>
    <t>Esquimalt</t>
  </si>
  <si>
    <t>YWR</t>
  </si>
  <si>
    <t>White River Airport</t>
  </si>
  <si>
    <t>White River</t>
  </si>
  <si>
    <t>AAK</t>
  </si>
  <si>
    <t>Aranuka Airport</t>
  </si>
  <si>
    <t>Aranuka</t>
  </si>
  <si>
    <t>AAS</t>
  </si>
  <si>
    <t>Apalapsili Airport</t>
  </si>
  <si>
    <t>Apalapsili</t>
  </si>
  <si>
    <t>AAU</t>
  </si>
  <si>
    <t>Asau Airport</t>
  </si>
  <si>
    <t>Asau</t>
  </si>
  <si>
    <t>AAV</t>
  </si>
  <si>
    <t>Alah Airport</t>
  </si>
  <si>
    <t>Alah</t>
  </si>
  <si>
    <t>AEA</t>
  </si>
  <si>
    <t>Abemama Atoll Airport</t>
  </si>
  <si>
    <t>Abemama Atoll</t>
  </si>
  <si>
    <t>YAB</t>
  </si>
  <si>
    <t>Arctic Bay Airport</t>
  </si>
  <si>
    <t>Arctic Bay</t>
  </si>
  <si>
    <t>Nunavut</t>
  </si>
  <si>
    <t>AEK</t>
  </si>
  <si>
    <t>Aseki Airport</t>
  </si>
  <si>
    <t>Aseki</t>
  </si>
  <si>
    <t>AEU</t>
  </si>
  <si>
    <t>Abu Musa Airport</t>
  </si>
  <si>
    <t>Abu Musa</t>
  </si>
  <si>
    <t>ZSW</t>
  </si>
  <si>
    <t>Seal Cove Airport</t>
  </si>
  <si>
    <t>ABB</t>
  </si>
  <si>
    <t>Abingdon</t>
  </si>
  <si>
    <t>AHA</t>
  </si>
  <si>
    <t>Naha Air Force Base</t>
  </si>
  <si>
    <t>Okinawa</t>
  </si>
  <si>
    <t>ALV</t>
  </si>
  <si>
    <t>Andorra La Vella Heliport</t>
  </si>
  <si>
    <t>Andorra La Vella</t>
  </si>
  <si>
    <t>Andorra la Vella</t>
  </si>
  <si>
    <t>AD</t>
  </si>
  <si>
    <t>AYH</t>
  </si>
  <si>
    <t>Alconbury</t>
  </si>
  <si>
    <t>BHC</t>
  </si>
  <si>
    <t>Bhurban Heliport</t>
  </si>
  <si>
    <t>Bhurban</t>
  </si>
  <si>
    <t>GUG</t>
  </si>
  <si>
    <t>Guari Airport</t>
  </si>
  <si>
    <t>Guari</t>
  </si>
  <si>
    <t>KCI</t>
  </si>
  <si>
    <t>Kon Airport</t>
  </si>
  <si>
    <t>Kon</t>
  </si>
  <si>
    <t>DHF</t>
  </si>
  <si>
    <t>Al Dhafra Military Airport</t>
  </si>
  <si>
    <t>EWY</t>
  </si>
  <si>
    <t>Greenham Royal Air Force</t>
  </si>
  <si>
    <t>Newbury</t>
  </si>
  <si>
    <t>FFD</t>
  </si>
  <si>
    <t>Fairford</t>
  </si>
  <si>
    <t>FKH</t>
  </si>
  <si>
    <t>Sculthorp Royal Air Force</t>
  </si>
  <si>
    <t>Fakenham</t>
  </si>
  <si>
    <t>HIC</t>
  </si>
  <si>
    <t>Iscor Heliport</t>
  </si>
  <si>
    <t>FWM</t>
  </si>
  <si>
    <t>Fort WilliamHeliport</t>
  </si>
  <si>
    <t>Fort William</t>
  </si>
  <si>
    <t>GQJ</t>
  </si>
  <si>
    <t>Machrihanish Airport</t>
  </si>
  <si>
    <t>Machrihanish</t>
  </si>
  <si>
    <t>HCS</t>
  </si>
  <si>
    <t>Randburg Heliport</t>
  </si>
  <si>
    <t>GXH</t>
  </si>
  <si>
    <t>Mildenhall NAF</t>
  </si>
  <si>
    <t>HHP</t>
  </si>
  <si>
    <t>Hong Kong Heliport</t>
  </si>
  <si>
    <t>HPR</t>
  </si>
  <si>
    <t>Pretoria Central Heliport</t>
  </si>
  <si>
    <t>JCN</t>
  </si>
  <si>
    <t>Incheon Heliport</t>
  </si>
  <si>
    <t>JCO</t>
  </si>
  <si>
    <t>Comino Heliport</t>
  </si>
  <si>
    <t>Comino</t>
  </si>
  <si>
    <t>JPU</t>
  </si>
  <si>
    <t>La Defense Heliport</t>
  </si>
  <si>
    <t>NCP</t>
  </si>
  <si>
    <t>Cubi Pt Naval Air Station</t>
  </si>
  <si>
    <t>Luzon Island</t>
  </si>
  <si>
    <t>NGM</t>
  </si>
  <si>
    <t>Agana Naval Air Station</t>
  </si>
  <si>
    <t>NRV</t>
  </si>
  <si>
    <t>United States Coast Guard Shore Station</t>
  </si>
  <si>
    <t>QGQ</t>
  </si>
  <si>
    <t>Attu Heliport</t>
  </si>
  <si>
    <t>Attu</t>
  </si>
  <si>
    <t>NWP</t>
  </si>
  <si>
    <t>Naval Station</t>
  </si>
  <si>
    <t>Argentia</t>
  </si>
  <si>
    <t>NWU</t>
  </si>
  <si>
    <t>QJE</t>
  </si>
  <si>
    <t>Kitsissuarsuit</t>
  </si>
  <si>
    <t>QJI</t>
  </si>
  <si>
    <t>Ikamiut</t>
  </si>
  <si>
    <t>QMK</t>
  </si>
  <si>
    <t>Niaqornaarsuk</t>
  </si>
  <si>
    <t>QFI</t>
  </si>
  <si>
    <t>Iginniarfik</t>
  </si>
  <si>
    <t>OHP</t>
  </si>
  <si>
    <t>Oban Heliport</t>
  </si>
  <si>
    <t>PHM</t>
  </si>
  <si>
    <t>Boeblingen Airport</t>
  </si>
  <si>
    <t>Boeblingen</t>
  </si>
  <si>
    <t>QPW</t>
  </si>
  <si>
    <t>Kangaatsiaq</t>
  </si>
  <si>
    <t>RAY</t>
  </si>
  <si>
    <t>Rothsay Heliport</t>
  </si>
  <si>
    <t>Rothsay</t>
  </si>
  <si>
    <t>WRZ</t>
  </si>
  <si>
    <t>Weerawila Airport</t>
  </si>
  <si>
    <t>Weerawila</t>
  </si>
  <si>
    <t>QRY</t>
  </si>
  <si>
    <t>Ikerasaarsuk Heliport</t>
  </si>
  <si>
    <t>Ikerasaarsuk</t>
  </si>
  <si>
    <t>SQZ</t>
  </si>
  <si>
    <t>Scampton</t>
  </si>
  <si>
    <t>UHF</t>
  </si>
  <si>
    <t>Upper Heyford RAF Station</t>
  </si>
  <si>
    <t>Upper Heyford</t>
  </si>
  <si>
    <t>WOB</t>
  </si>
  <si>
    <t>Woodbridge RAF</t>
  </si>
  <si>
    <t>Suttonheath</t>
  </si>
  <si>
    <t>AAG</t>
  </si>
  <si>
    <t>Arapoti Airport</t>
  </si>
  <si>
    <t>Arapoti</t>
  </si>
  <si>
    <t>AAJ</t>
  </si>
  <si>
    <t>Cayana Airstrip</t>
  </si>
  <si>
    <t>Awaradam</t>
  </si>
  <si>
    <t>AAW</t>
  </si>
  <si>
    <t>Abbottabad Airport</t>
  </si>
  <si>
    <t>Abbottabad</t>
  </si>
  <si>
    <t>North-West Frontier</t>
  </si>
  <si>
    <t>ABF</t>
  </si>
  <si>
    <t>Abaiang Airport</t>
  </si>
  <si>
    <t>Abaiang</t>
  </si>
  <si>
    <t>ABN</t>
  </si>
  <si>
    <t>Albina Airport</t>
  </si>
  <si>
    <t>Albina</t>
  </si>
  <si>
    <t>ABP</t>
  </si>
  <si>
    <t>Atkamba Airport</t>
  </si>
  <si>
    <t>Atkamba</t>
  </si>
  <si>
    <t>ABU</t>
  </si>
  <si>
    <t>Atambua Airport</t>
  </si>
  <si>
    <t>Atambua</t>
  </si>
  <si>
    <t>ACJ</t>
  </si>
  <si>
    <t>Anuradhapura Airport</t>
  </si>
  <si>
    <t>Anuradhapura</t>
  </si>
  <si>
    <t>ACL</t>
  </si>
  <si>
    <t>Aguaclara Airport</t>
  </si>
  <si>
    <t>Aguaclara</t>
  </si>
  <si>
    <t>ACM</t>
  </si>
  <si>
    <t>Arica Airport</t>
  </si>
  <si>
    <t>WXF</t>
  </si>
  <si>
    <t>Wether Field Royal Air Force</t>
  </si>
  <si>
    <t>Braintree</t>
  </si>
  <si>
    <t>YWF</t>
  </si>
  <si>
    <t>Halifax Downtown Waterfront Heliport</t>
  </si>
  <si>
    <t>AFR</t>
  </si>
  <si>
    <t>Afore Airport</t>
  </si>
  <si>
    <t>Afore</t>
  </si>
  <si>
    <t>AGD</t>
  </si>
  <si>
    <t>Anggi Airport</t>
  </si>
  <si>
    <t>Anggi</t>
  </si>
  <si>
    <t>AGG</t>
  </si>
  <si>
    <t>Angoram Airport</t>
  </si>
  <si>
    <t>Angoram</t>
  </si>
  <si>
    <t>AGI</t>
  </si>
  <si>
    <t>Wageningen Airport</t>
  </si>
  <si>
    <t>Wageningen</t>
  </si>
  <si>
    <t>AGK</t>
  </si>
  <si>
    <t>Kagua Airport</t>
  </si>
  <si>
    <t>Kagua</t>
  </si>
  <si>
    <t>ZXT</t>
  </si>
  <si>
    <t>Zabrat Airport</t>
  </si>
  <si>
    <t>AGY</t>
  </si>
  <si>
    <t>Argyle Downs Airport</t>
  </si>
  <si>
    <t>Argyle Downs</t>
  </si>
  <si>
    <t>AGZ</t>
  </si>
  <si>
    <t>Aggeneys Airport</t>
  </si>
  <si>
    <t>Aggeneys</t>
  </si>
  <si>
    <t>AHI</t>
  </si>
  <si>
    <t>Amahai Airport</t>
  </si>
  <si>
    <t>Amahai</t>
  </si>
  <si>
    <t>AHY</t>
  </si>
  <si>
    <t>Ambatolahy Airport</t>
  </si>
  <si>
    <t>Ambatolahy</t>
  </si>
  <si>
    <t>AHZ</t>
  </si>
  <si>
    <t>Alpe D Huez Airport</t>
  </si>
  <si>
    <t>Alpe D Huez</t>
  </si>
  <si>
    <t>AIE</t>
  </si>
  <si>
    <t>Aiome Airport</t>
  </si>
  <si>
    <t>Aiome</t>
  </si>
  <si>
    <t>AIH</t>
  </si>
  <si>
    <t>Aiambak Airport</t>
  </si>
  <si>
    <t>Aiambak</t>
  </si>
  <si>
    <t>AKE</t>
  </si>
  <si>
    <t>Akieni Airport</t>
  </si>
  <si>
    <t>Akieni</t>
  </si>
  <si>
    <t>AKQ</t>
  </si>
  <si>
    <t>Gunung Batin Airport</t>
  </si>
  <si>
    <t>Astraksetra</t>
  </si>
  <si>
    <t>ALT</t>
  </si>
  <si>
    <t>Alenquer Airport</t>
  </si>
  <si>
    <t>Alenquer</t>
  </si>
  <si>
    <t>GDO</t>
  </si>
  <si>
    <t>Vare Maria Airport</t>
  </si>
  <si>
    <t>Guasdualito</t>
  </si>
  <si>
    <t>AME</t>
  </si>
  <si>
    <t>Alto Molocue Airport</t>
  </si>
  <si>
    <t>Alto Molocue</t>
  </si>
  <si>
    <t>AMF</t>
  </si>
  <si>
    <t>Ama Airport</t>
  </si>
  <si>
    <t>Ama</t>
  </si>
  <si>
    <t>AMG</t>
  </si>
  <si>
    <t>Amboin Airport</t>
  </si>
  <si>
    <t>Amboin</t>
  </si>
  <si>
    <t>AML</t>
  </si>
  <si>
    <t>Puerto Armuelles Airport</t>
  </si>
  <si>
    <t>Puerto Armuelles</t>
  </si>
  <si>
    <t>Chiriqui</t>
  </si>
  <si>
    <t>AMR</t>
  </si>
  <si>
    <t>Arno Airport</t>
  </si>
  <si>
    <t>Arno</t>
  </si>
  <si>
    <t>AMT</t>
  </si>
  <si>
    <t>Amata Airport</t>
  </si>
  <si>
    <t>Amata</t>
  </si>
  <si>
    <t>AMU</t>
  </si>
  <si>
    <t>Amanab Airport</t>
  </si>
  <si>
    <t>Amanab</t>
  </si>
  <si>
    <t>AMX</t>
  </si>
  <si>
    <t>Ammaroo Airport</t>
  </si>
  <si>
    <t>Ammaroo</t>
  </si>
  <si>
    <t>AMZ</t>
  </si>
  <si>
    <t>Ardmore Airport</t>
  </si>
  <si>
    <t>Ardmore</t>
  </si>
  <si>
    <t>ANL</t>
  </si>
  <si>
    <t>Andulo Airport</t>
  </si>
  <si>
    <t>Andulo</t>
  </si>
  <si>
    <t>ANT</t>
  </si>
  <si>
    <t>St. Anton Airport</t>
  </si>
  <si>
    <t>Saint Anton</t>
  </si>
  <si>
    <t>ANZ</t>
  </si>
  <si>
    <t>Angus Downs Airport</t>
  </si>
  <si>
    <t>Angus Downs</t>
  </si>
  <si>
    <t>AOA</t>
  </si>
  <si>
    <t>Aroa Airport</t>
  </si>
  <si>
    <t>Aroa</t>
  </si>
  <si>
    <t>AOB</t>
  </si>
  <si>
    <t>Annanberg Airport</t>
  </si>
  <si>
    <t>Annanberg</t>
  </si>
  <si>
    <t>AON</t>
  </si>
  <si>
    <t>Arona Airport</t>
  </si>
  <si>
    <t>Arona</t>
  </si>
  <si>
    <t>APE</t>
  </si>
  <si>
    <t>San Juan Aposento Airport</t>
  </si>
  <si>
    <t>San Juan Aposento</t>
  </si>
  <si>
    <t>API</t>
  </si>
  <si>
    <t>Apiay Airport</t>
  </si>
  <si>
    <t>Apiay</t>
  </si>
  <si>
    <t>APP</t>
  </si>
  <si>
    <t>Asapa Airport</t>
  </si>
  <si>
    <t>Asapa</t>
  </si>
  <si>
    <t>AQS</t>
  </si>
  <si>
    <t>Saqani Airport</t>
  </si>
  <si>
    <t>Saqani</t>
  </si>
  <si>
    <t>ARF</t>
  </si>
  <si>
    <t>Acaricuara Airport</t>
  </si>
  <si>
    <t>Acaricuara</t>
  </si>
  <si>
    <t>ARJ</t>
  </si>
  <si>
    <t>Arso Airport</t>
  </si>
  <si>
    <t>Arso</t>
  </si>
  <si>
    <t>ARO</t>
  </si>
  <si>
    <t>Arboletas Airport</t>
  </si>
  <si>
    <t>Arboletas</t>
  </si>
  <si>
    <t>ARQ</t>
  </si>
  <si>
    <t>Arauquita Airport</t>
  </si>
  <si>
    <t>Arauquita</t>
  </si>
  <si>
    <t>ASC</t>
  </si>
  <si>
    <t>Ascension Airport</t>
  </si>
  <si>
    <t>Ascension</t>
  </si>
  <si>
    <t>ASZ</t>
  </si>
  <si>
    <t>Asirim Airport</t>
  </si>
  <si>
    <t>Asirim</t>
  </si>
  <si>
    <t>ATG</t>
  </si>
  <si>
    <t>Attock Airport</t>
  </si>
  <si>
    <t>Attock</t>
  </si>
  <si>
    <t>ATX</t>
  </si>
  <si>
    <t>Atbasar Airport</t>
  </si>
  <si>
    <t>Atbasar</t>
  </si>
  <si>
    <t>AUB</t>
  </si>
  <si>
    <t>Itauba Airport</t>
  </si>
  <si>
    <t>Itauba</t>
  </si>
  <si>
    <t>AUI</t>
  </si>
  <si>
    <t>Aua Island Airport</t>
  </si>
  <si>
    <t>Aua Island</t>
  </si>
  <si>
    <t>AUJ</t>
  </si>
  <si>
    <t>Ambunti Airport</t>
  </si>
  <si>
    <t>Ambunti</t>
  </si>
  <si>
    <t>AUT</t>
  </si>
  <si>
    <t>Atauro Airport</t>
  </si>
  <si>
    <t>Atauro</t>
  </si>
  <si>
    <t>AUV</t>
  </si>
  <si>
    <t>Aumo Airport</t>
  </si>
  <si>
    <t>Aumo</t>
  </si>
  <si>
    <t>AVF</t>
  </si>
  <si>
    <t>Avoriaz Airport</t>
  </si>
  <si>
    <t>Avoriaz</t>
  </si>
  <si>
    <t>AVG</t>
  </si>
  <si>
    <t>Auvergne Airport</t>
  </si>
  <si>
    <t>AWE</t>
  </si>
  <si>
    <t>Alowe Airport</t>
  </si>
  <si>
    <t>Alowe</t>
  </si>
  <si>
    <t>AWH</t>
  </si>
  <si>
    <t>Awareh Airport</t>
  </si>
  <si>
    <t>Awareh</t>
  </si>
  <si>
    <t>AWN</t>
  </si>
  <si>
    <t>Alton Downs Airport</t>
  </si>
  <si>
    <t>Alton Downs</t>
  </si>
  <si>
    <t>AWP</t>
  </si>
  <si>
    <t>Austral Downs Airport</t>
  </si>
  <si>
    <t>Austral Downs</t>
  </si>
  <si>
    <t>AWR</t>
  </si>
  <si>
    <t>Awar Airport</t>
  </si>
  <si>
    <t>Awar</t>
  </si>
  <si>
    <t>AXE</t>
  </si>
  <si>
    <t>Xanxere Airport</t>
  </si>
  <si>
    <t>Xanxere</t>
  </si>
  <si>
    <t>AXL</t>
  </si>
  <si>
    <t>Alexandria Airport</t>
  </si>
  <si>
    <t>AYA</t>
  </si>
  <si>
    <t>Ayapel Airport</t>
  </si>
  <si>
    <t>Ayapel</t>
  </si>
  <si>
    <t>AYC</t>
  </si>
  <si>
    <t>Ayacucho Airport</t>
  </si>
  <si>
    <t>AYD</t>
  </si>
  <si>
    <t>Alroy Downs Airport</t>
  </si>
  <si>
    <t>Alroy Downs</t>
  </si>
  <si>
    <t>AYG</t>
  </si>
  <si>
    <t>Yaguara Airport</t>
  </si>
  <si>
    <t>Yaguara</t>
  </si>
  <si>
    <t>AYI</t>
  </si>
  <si>
    <t>Yari Airport</t>
  </si>
  <si>
    <t>Yari</t>
  </si>
  <si>
    <t>AYK</t>
  </si>
  <si>
    <t>Arkalyk Airport</t>
  </si>
  <si>
    <t>Arkalyk</t>
  </si>
  <si>
    <t>AYL</t>
  </si>
  <si>
    <t>Anthony Lagoon Airport</t>
  </si>
  <si>
    <t>Anthony Lagoon</t>
  </si>
  <si>
    <t>AYU</t>
  </si>
  <si>
    <t>Aiyura Airport</t>
  </si>
  <si>
    <t>Aiyura</t>
  </si>
  <si>
    <t>AYW</t>
  </si>
  <si>
    <t>Ayawasi Airport</t>
  </si>
  <si>
    <t>Ayawasi</t>
  </si>
  <si>
    <t>AZB</t>
  </si>
  <si>
    <t>Amazon Bay Airport</t>
  </si>
  <si>
    <t>Amazon Bay</t>
  </si>
  <si>
    <t>AZP</t>
  </si>
  <si>
    <t>Atizapan Airport</t>
  </si>
  <si>
    <t>AZT</t>
  </si>
  <si>
    <t>Zapatoca Airport</t>
  </si>
  <si>
    <t>Zapatoca</t>
  </si>
  <si>
    <t>BAC</t>
  </si>
  <si>
    <t>Barranca De Upia Airport</t>
  </si>
  <si>
    <t>Barranca De Upia</t>
  </si>
  <si>
    <t>BAJ</t>
  </si>
  <si>
    <t>Bali Airport</t>
  </si>
  <si>
    <t>Bali</t>
  </si>
  <si>
    <t>BAO</t>
  </si>
  <si>
    <t>Udorn Airport</t>
  </si>
  <si>
    <t>Ban Mak Khaen</t>
  </si>
  <si>
    <t>BAP</t>
  </si>
  <si>
    <t>Baibara Airport</t>
  </si>
  <si>
    <t>Baibara</t>
  </si>
  <si>
    <t>BAW</t>
  </si>
  <si>
    <t>Biawonque Airport</t>
  </si>
  <si>
    <t>Biawonque</t>
  </si>
  <si>
    <t>BBE</t>
  </si>
  <si>
    <t>Big Bell Airport</t>
  </si>
  <si>
    <t>Big Bell</t>
  </si>
  <si>
    <t>BCG</t>
  </si>
  <si>
    <t>Bemichi Airport</t>
  </si>
  <si>
    <t>Bemichi</t>
  </si>
  <si>
    <t>BCQ</t>
  </si>
  <si>
    <t>Brack Airport</t>
  </si>
  <si>
    <t>Brack</t>
  </si>
  <si>
    <t>BCR</t>
  </si>
  <si>
    <t>Boca Do Acre Airport</t>
  </si>
  <si>
    <t>Boca Do Acre</t>
  </si>
  <si>
    <t>BCV</t>
  </si>
  <si>
    <t>Belmopan Airport</t>
  </si>
  <si>
    <t>Belmopan</t>
  </si>
  <si>
    <t>BCW</t>
  </si>
  <si>
    <t>Benguera Island Airport</t>
  </si>
  <si>
    <t>Benguera Island</t>
  </si>
  <si>
    <t>BCX</t>
  </si>
  <si>
    <t>Beloreck Airport</t>
  </si>
  <si>
    <t>Beloreck</t>
  </si>
  <si>
    <t>BCY</t>
  </si>
  <si>
    <t>Bulchi Airport</t>
  </si>
  <si>
    <t>Bulchi</t>
  </si>
  <si>
    <t>BCZ</t>
  </si>
  <si>
    <t>Bickerton Island Airport</t>
  </si>
  <si>
    <t>Bickerton Island</t>
  </si>
  <si>
    <t>BDN</t>
  </si>
  <si>
    <t>Talhar Airport</t>
  </si>
  <si>
    <t>Badin</t>
  </si>
  <si>
    <t>BDW</t>
  </si>
  <si>
    <t>Bedford Downs Airport</t>
  </si>
  <si>
    <t>Bedford Downs</t>
  </si>
  <si>
    <t>BDZ</t>
  </si>
  <si>
    <t>Baindoung Airport</t>
  </si>
  <si>
    <t>Baindoung</t>
  </si>
  <si>
    <t>BGG</t>
  </si>
  <si>
    <t>Bongouanou Airport</t>
  </si>
  <si>
    <t>Bongouanou</t>
  </si>
  <si>
    <t>BGJ</t>
  </si>
  <si>
    <t>Borgarfjordur Eystri Airport</t>
  </si>
  <si>
    <t>Borgarfjordur Eystri</t>
  </si>
  <si>
    <t>BGP</t>
  </si>
  <si>
    <t>Bongo Airport</t>
  </si>
  <si>
    <t>Bongo</t>
  </si>
  <si>
    <t>BGV</t>
  </si>
  <si>
    <t>Bento Goncalves Airport</t>
  </si>
  <si>
    <t>Bento Goncalves</t>
  </si>
  <si>
    <t>BHF</t>
  </si>
  <si>
    <t>Bahia Cupica Airport</t>
  </si>
  <si>
    <t>Bahia Cupica</t>
  </si>
  <si>
    <t>BHL</t>
  </si>
  <si>
    <t>Bahai Angeles Airport</t>
  </si>
  <si>
    <t>Bahai Angeles</t>
  </si>
  <si>
    <t>BHW</t>
  </si>
  <si>
    <t>Bhagatanwala Airport</t>
  </si>
  <si>
    <t>BIB</t>
  </si>
  <si>
    <t>Baidoa Airport</t>
  </si>
  <si>
    <t>Baidoa</t>
  </si>
  <si>
    <t>BIJ</t>
  </si>
  <si>
    <t>Biliau Airport</t>
  </si>
  <si>
    <t>Biliau</t>
  </si>
  <si>
    <t>BIW</t>
  </si>
  <si>
    <t>Billiluna Airport</t>
  </si>
  <si>
    <t>Billiluna</t>
  </si>
  <si>
    <t>BIZ</t>
  </si>
  <si>
    <t>Bimin Airport</t>
  </si>
  <si>
    <t>Bimin</t>
  </si>
  <si>
    <t>BJD</t>
  </si>
  <si>
    <t>Bakkafjordur Airport</t>
  </si>
  <si>
    <t>Bakkafjordur</t>
  </si>
  <si>
    <t>BJG</t>
  </si>
  <si>
    <t>Bolaang Airport</t>
  </si>
  <si>
    <t>Bolaang</t>
  </si>
  <si>
    <t>BJK</t>
  </si>
  <si>
    <t>Benjina Airport</t>
  </si>
  <si>
    <t>Benjina</t>
  </si>
  <si>
    <t>BJN</t>
  </si>
  <si>
    <t>Bajone Airport</t>
  </si>
  <si>
    <t>Bajone</t>
  </si>
  <si>
    <t>BQB</t>
  </si>
  <si>
    <t>Bussellton Airport</t>
  </si>
  <si>
    <t>Bussellton</t>
  </si>
  <si>
    <t>BJP</t>
  </si>
  <si>
    <t>Braganca Paulista Airport</t>
  </si>
  <si>
    <t>Braganca Paulista</t>
  </si>
  <si>
    <t>BJT</t>
  </si>
  <si>
    <t>Bentota River Airport</t>
  </si>
  <si>
    <t>Bentota River</t>
  </si>
  <si>
    <t>BKB</t>
  </si>
  <si>
    <t>Bikaner Airport</t>
  </si>
  <si>
    <t>Bikaner</t>
  </si>
  <si>
    <t>BKN</t>
  </si>
  <si>
    <t>Birni Nkoni Airport</t>
  </si>
  <si>
    <t>Birni Nkoni</t>
  </si>
  <si>
    <t>Niger</t>
  </si>
  <si>
    <t>BKU</t>
  </si>
  <si>
    <t>Betioky Airport</t>
  </si>
  <si>
    <t>Betioky</t>
  </si>
  <si>
    <t>BLB</t>
  </si>
  <si>
    <t>Balboa Airport</t>
  </si>
  <si>
    <t>BMJ</t>
  </si>
  <si>
    <t>Baramita Airport</t>
  </si>
  <si>
    <t>Baramita</t>
  </si>
  <si>
    <t>BMN</t>
  </si>
  <si>
    <t>Bamerny Airport</t>
  </si>
  <si>
    <t>Bamerny</t>
  </si>
  <si>
    <t>BMS</t>
  </si>
  <si>
    <t>Brumado Airport</t>
  </si>
  <si>
    <t>Brumado</t>
  </si>
  <si>
    <t>BMZ</t>
  </si>
  <si>
    <t>Bamu Airport</t>
  </si>
  <si>
    <t>Bamu</t>
  </si>
  <si>
    <t>BNM</t>
  </si>
  <si>
    <t>Bodinumu Airport</t>
  </si>
  <si>
    <t>Bodinumu</t>
  </si>
  <si>
    <t>BNQ</t>
  </si>
  <si>
    <t>Baganga Airport</t>
  </si>
  <si>
    <t>Baganga</t>
  </si>
  <si>
    <t>BRB</t>
  </si>
  <si>
    <t>Barreirinha</t>
  </si>
  <si>
    <t>BNT</t>
  </si>
  <si>
    <t>Bundi Airport</t>
  </si>
  <si>
    <t>Bundi</t>
  </si>
  <si>
    <t>BNZ</t>
  </si>
  <si>
    <t>Banz Airport</t>
  </si>
  <si>
    <t>Banz</t>
  </si>
  <si>
    <t>BOQ</t>
  </si>
  <si>
    <t>Boku Airport</t>
  </si>
  <si>
    <t>Boku</t>
  </si>
  <si>
    <t>BOV</t>
  </si>
  <si>
    <t>Boang Airport</t>
  </si>
  <si>
    <t>Boang</t>
  </si>
  <si>
    <t>BPE</t>
  </si>
  <si>
    <t>Bagan Airport</t>
  </si>
  <si>
    <t>Bagan</t>
  </si>
  <si>
    <t>BPK</t>
  </si>
  <si>
    <t>Biangabip Airport</t>
  </si>
  <si>
    <t>Biangabip</t>
  </si>
  <si>
    <t>BPU</t>
  </si>
  <si>
    <t>Beppu Airport</t>
  </si>
  <si>
    <t>Beppu</t>
  </si>
  <si>
    <t>BJW</t>
  </si>
  <si>
    <t>Bajawa Airport</t>
  </si>
  <si>
    <t>Bajawa</t>
  </si>
  <si>
    <t>BQU</t>
  </si>
  <si>
    <t>Bequia Airport</t>
  </si>
  <si>
    <t>BRH</t>
  </si>
  <si>
    <t>Brahman Airport</t>
  </si>
  <si>
    <t>Brahman</t>
  </si>
  <si>
    <t>BRP</t>
  </si>
  <si>
    <t>Biaru Airport</t>
  </si>
  <si>
    <t>Biaru</t>
  </si>
  <si>
    <t>BRZ</t>
  </si>
  <si>
    <t>Borotou Airport</t>
  </si>
  <si>
    <t>Borotou</t>
  </si>
  <si>
    <t>BSE</t>
  </si>
  <si>
    <t>Sematan Airport</t>
  </si>
  <si>
    <t>Sematan</t>
  </si>
  <si>
    <t>BSM</t>
  </si>
  <si>
    <t>Bishe-Kola Airport</t>
  </si>
  <si>
    <t>Bishe-Kola</t>
  </si>
  <si>
    <t>BSP</t>
  </si>
  <si>
    <t>Bensbach Airport</t>
  </si>
  <si>
    <t>Bensbach</t>
  </si>
  <si>
    <t>BSV</t>
  </si>
  <si>
    <t>Besakoa Airport</t>
  </si>
  <si>
    <t>Besakoa</t>
  </si>
  <si>
    <t>BTD</t>
  </si>
  <si>
    <t>Brunette Downs Airport</t>
  </si>
  <si>
    <t>Brunette Downs</t>
  </si>
  <si>
    <t>BTW</t>
  </si>
  <si>
    <t>Batulicin Airport</t>
  </si>
  <si>
    <t>Batulicin</t>
  </si>
  <si>
    <t>BUI</t>
  </si>
  <si>
    <t>Bokondini Airport</t>
  </si>
  <si>
    <t>Bokondini</t>
  </si>
  <si>
    <t>BUT</t>
  </si>
  <si>
    <t>Burtonwood Airport</t>
  </si>
  <si>
    <t>Burtonwood</t>
  </si>
  <si>
    <t>BUV</t>
  </si>
  <si>
    <t>Bella Union Airport</t>
  </si>
  <si>
    <t>Bella Union</t>
  </si>
  <si>
    <t>BVK</t>
  </si>
  <si>
    <t>Huacaraje Airport</t>
  </si>
  <si>
    <t>Huacaraje</t>
  </si>
  <si>
    <t>BVL</t>
  </si>
  <si>
    <t>Baures Airport</t>
  </si>
  <si>
    <t>Baures</t>
  </si>
  <si>
    <t>BVP</t>
  </si>
  <si>
    <t>Bolovip Airport</t>
  </si>
  <si>
    <t>Bolovip</t>
  </si>
  <si>
    <t>BVR</t>
  </si>
  <si>
    <t>Esperadinha Airport</t>
  </si>
  <si>
    <t>Brava</t>
  </si>
  <si>
    <t>BVZ</t>
  </si>
  <si>
    <t>Beverley Springs Airport</t>
  </si>
  <si>
    <t>Beverley Springs</t>
  </si>
  <si>
    <t>BWJ</t>
  </si>
  <si>
    <t>Bawan Airport</t>
  </si>
  <si>
    <t>Bawan</t>
  </si>
  <si>
    <t>BWO</t>
  </si>
  <si>
    <t>Balakovo Airport</t>
  </si>
  <si>
    <t>Balakovo</t>
  </si>
  <si>
    <t>BWP</t>
  </si>
  <si>
    <t>Bewani Airport</t>
  </si>
  <si>
    <t>Bewani</t>
  </si>
  <si>
    <t>BWY</t>
  </si>
  <si>
    <t>Bentwaters Street Airport</t>
  </si>
  <si>
    <t>Woodbridge</t>
  </si>
  <si>
    <t>BXD</t>
  </si>
  <si>
    <t>Bade Airport</t>
  </si>
  <si>
    <t>Bade</t>
  </si>
  <si>
    <t>BXF</t>
  </si>
  <si>
    <t>Belburn Airport</t>
  </si>
  <si>
    <t>Belburn</t>
  </si>
  <si>
    <t>BXL</t>
  </si>
  <si>
    <t>Blue Lagoon Airport</t>
  </si>
  <si>
    <t>Blue Lagoon</t>
  </si>
  <si>
    <t>BXM</t>
  </si>
  <si>
    <t>Batom Airport</t>
  </si>
  <si>
    <t>Batom</t>
  </si>
  <si>
    <t>BXO</t>
  </si>
  <si>
    <t>Buochs Airport</t>
  </si>
  <si>
    <t>Buochs</t>
  </si>
  <si>
    <t>BYD</t>
  </si>
  <si>
    <t>Beidah Airport</t>
  </si>
  <si>
    <t>Beidah</t>
  </si>
  <si>
    <t>BYL</t>
  </si>
  <si>
    <t>Bella Yella Airport</t>
  </si>
  <si>
    <t>Bella Yella</t>
  </si>
  <si>
    <t>BYQ</t>
  </si>
  <si>
    <t>Bunyu Airport</t>
  </si>
  <si>
    <t>Bunyu</t>
  </si>
  <si>
    <t>BYX</t>
  </si>
  <si>
    <t>Baniyala Airport</t>
  </si>
  <si>
    <t>Baniyala</t>
  </si>
  <si>
    <t>BZA</t>
  </si>
  <si>
    <t>Bonanza</t>
  </si>
  <si>
    <t>BZB</t>
  </si>
  <si>
    <t>Bazaruto Island Airport</t>
  </si>
  <si>
    <t>Bazaruto Island</t>
  </si>
  <si>
    <t>BZC</t>
  </si>
  <si>
    <t>Buzios Airport</t>
  </si>
  <si>
    <t>Buzios</t>
  </si>
  <si>
    <t>BZM</t>
  </si>
  <si>
    <t>Woensdrecht Airport</t>
  </si>
  <si>
    <t>Bergen Op Zoom</t>
  </si>
  <si>
    <t>BZY</t>
  </si>
  <si>
    <t>Beltsy Airport</t>
  </si>
  <si>
    <t>Beltsy</t>
  </si>
  <si>
    <t>Republic of Moldova</t>
  </si>
  <si>
    <t>CAV</t>
  </si>
  <si>
    <t>Cazombo Airport</t>
  </si>
  <si>
    <t>Cazombo</t>
  </si>
  <si>
    <t>CBC</t>
  </si>
  <si>
    <t>Cherrabun Airport</t>
  </si>
  <si>
    <t>Cherrabun</t>
  </si>
  <si>
    <t>CBN</t>
  </si>
  <si>
    <t>Penggung Airport</t>
  </si>
  <si>
    <t>Cirebon</t>
  </si>
  <si>
    <t>CBV</t>
  </si>
  <si>
    <t>Coban Airport</t>
  </si>
  <si>
    <t>Coban</t>
  </si>
  <si>
    <t>Zacapa</t>
  </si>
  <si>
    <t>CCO</t>
  </si>
  <si>
    <t>Carimagua Airport</t>
  </si>
  <si>
    <t>Carimagua</t>
  </si>
  <si>
    <t>CEO</t>
  </si>
  <si>
    <t>Wako Kungo</t>
  </si>
  <si>
    <t>Mambajao</t>
  </si>
  <si>
    <t>CCQ</t>
  </si>
  <si>
    <t>Cachoeira Airport</t>
  </si>
  <si>
    <t>Cachoeira</t>
  </si>
  <si>
    <t>CDE</t>
  </si>
  <si>
    <t>Caledonia Airport</t>
  </si>
  <si>
    <t>Caledonia</t>
  </si>
  <si>
    <t>CDF</t>
  </si>
  <si>
    <t>Fiames Airport</t>
  </si>
  <si>
    <t>Cortina d'Ampezzo</t>
  </si>
  <si>
    <t>CDI</t>
  </si>
  <si>
    <t>Cachoeiro de Itapemirim Airport</t>
  </si>
  <si>
    <t>Cachoeiro de Itapemirim</t>
  </si>
  <si>
    <t>CDO</t>
  </si>
  <si>
    <t>Cradock Airport</t>
  </si>
  <si>
    <t>Cradock</t>
  </si>
  <si>
    <t>CDP</t>
  </si>
  <si>
    <t>Cuddapah Airport</t>
  </si>
  <si>
    <t>Cuddapah</t>
  </si>
  <si>
    <t>CDY</t>
  </si>
  <si>
    <t>Cagayan De Sulu Airport</t>
  </si>
  <si>
    <t>Cagayan De Sulu</t>
  </si>
  <si>
    <t>CDZ</t>
  </si>
  <si>
    <t>Cadiz Airport</t>
  </si>
  <si>
    <t>YBQ</t>
  </si>
  <si>
    <t>Telegraph Harbour Airport</t>
  </si>
  <si>
    <t>Telegraph Harbour</t>
  </si>
  <si>
    <t>CEJ</t>
  </si>
  <si>
    <t>Chernigov Airport</t>
  </si>
  <si>
    <t>Chernigov</t>
  </si>
  <si>
    <t>CEL</t>
  </si>
  <si>
    <t>Cape Eleuthera Airport</t>
  </si>
  <si>
    <t>Cape Eleuthera</t>
  </si>
  <si>
    <t>CFH</t>
  </si>
  <si>
    <t>Clifton Hills Airport</t>
  </si>
  <si>
    <t>Clifton Hills</t>
  </si>
  <si>
    <t>CFI</t>
  </si>
  <si>
    <t>Camfield Airport</t>
  </si>
  <si>
    <t>Camfield</t>
  </si>
  <si>
    <t>CFO</t>
  </si>
  <si>
    <t>Confreza Airport</t>
  </si>
  <si>
    <t>Confreza</t>
  </si>
  <si>
    <t>CGG</t>
  </si>
  <si>
    <t>Casiguran Airport</t>
  </si>
  <si>
    <t>Casiguran</t>
  </si>
  <si>
    <t>CGT</t>
  </si>
  <si>
    <t>Chinguitti Airport</t>
  </si>
  <si>
    <t>Chinguitti</t>
  </si>
  <si>
    <t>CGV</t>
  </si>
  <si>
    <t>Caiguna Airport</t>
  </si>
  <si>
    <t>Caiguna</t>
  </si>
  <si>
    <t>CHB</t>
  </si>
  <si>
    <t>Chilas Airport</t>
  </si>
  <si>
    <t>Chilas</t>
  </si>
  <si>
    <t>CHN</t>
  </si>
  <si>
    <t>Jeonju Airport</t>
  </si>
  <si>
    <t>Jeonju</t>
  </si>
  <si>
    <t>CIQ</t>
  </si>
  <si>
    <t>Chiquimula Airport</t>
  </si>
  <si>
    <t>Chiquimula</t>
  </si>
  <si>
    <t>CIY</t>
  </si>
  <si>
    <t>Comiso Airport</t>
  </si>
  <si>
    <t>Comiso</t>
  </si>
  <si>
    <t>CJH</t>
  </si>
  <si>
    <t>Chilko Lake Airport</t>
  </si>
  <si>
    <t>Chilko Lake</t>
  </si>
  <si>
    <t>CLB</t>
  </si>
  <si>
    <t>Castlebar Airport</t>
  </si>
  <si>
    <t>Castlebar</t>
  </si>
  <si>
    <t>CMC</t>
  </si>
  <si>
    <t>Camocim Airport</t>
  </si>
  <si>
    <t>Camocim</t>
  </si>
  <si>
    <t>CMM</t>
  </si>
  <si>
    <t>Carmelita Airport</t>
  </si>
  <si>
    <t>Carmelita</t>
  </si>
  <si>
    <t>CMT</t>
  </si>
  <si>
    <t>Cameta Airport</t>
  </si>
  <si>
    <t>Cameta</t>
  </si>
  <si>
    <t>CNN</t>
  </si>
  <si>
    <t>Chulman Airport</t>
  </si>
  <si>
    <t>Chulman</t>
  </si>
  <si>
    <t>CNV</t>
  </si>
  <si>
    <t>Canavieiras Airport</t>
  </si>
  <si>
    <t>Canavieiras</t>
  </si>
  <si>
    <t>CNZ</t>
  </si>
  <si>
    <t>Cangamba Airport</t>
  </si>
  <si>
    <t>Cangamba</t>
  </si>
  <si>
    <t>COW</t>
  </si>
  <si>
    <t>Coquimbo Airport</t>
  </si>
  <si>
    <t>COY</t>
  </si>
  <si>
    <t>Coolawanyah Airport</t>
  </si>
  <si>
    <t>Coolawanyah</t>
  </si>
  <si>
    <t>CPB</t>
  </si>
  <si>
    <t>Capurgana Airport</t>
  </si>
  <si>
    <t>Capurgana</t>
  </si>
  <si>
    <t>CPU</t>
  </si>
  <si>
    <t>Cururupu Airport</t>
  </si>
  <si>
    <t>Cururupu</t>
  </si>
  <si>
    <t>CQT</t>
  </si>
  <si>
    <t>Caquetania Airport</t>
  </si>
  <si>
    <t>Caquetania</t>
  </si>
  <si>
    <t>CRJ</t>
  </si>
  <si>
    <t>Coorabie Airport</t>
  </si>
  <si>
    <t>Coorabie</t>
  </si>
  <si>
    <t>CRN</t>
  </si>
  <si>
    <t>Cromarty Airport</t>
  </si>
  <si>
    <t>Cromarty</t>
  </si>
  <si>
    <t>CRY</t>
  </si>
  <si>
    <t>Carlton Hill Airport</t>
  </si>
  <si>
    <t>Carlton Hill</t>
  </si>
  <si>
    <t>CRZ</t>
  </si>
  <si>
    <t>Turkmenabad Airport</t>
  </si>
  <si>
    <t>Turkmenabad</t>
  </si>
  <si>
    <t>VYD</t>
  </si>
  <si>
    <t>Vryheid Airport</t>
  </si>
  <si>
    <t>Vryheid</t>
  </si>
  <si>
    <t>CSC</t>
  </si>
  <si>
    <t>Canas Airport</t>
  </si>
  <si>
    <t>Canas</t>
  </si>
  <si>
    <t>CSD</t>
  </si>
  <si>
    <t>Cresswell Downs Airport</t>
  </si>
  <si>
    <t>Cresswell Downs</t>
  </si>
  <si>
    <t>CSJ</t>
  </si>
  <si>
    <t>Cape St. Jacques Airport</t>
  </si>
  <si>
    <t>Cape St. Jacques</t>
  </si>
  <si>
    <t>CSO</t>
  </si>
  <si>
    <t>Cochstedt Airport</t>
  </si>
  <si>
    <t>Cochstedt</t>
  </si>
  <si>
    <t>CSR</t>
  </si>
  <si>
    <t>Casuarito Airport</t>
  </si>
  <si>
    <t>Casuarito</t>
  </si>
  <si>
    <t>CSS</t>
  </si>
  <si>
    <t>Cassilandia Airport</t>
  </si>
  <si>
    <t>Cassilandia</t>
  </si>
  <si>
    <t>CSW</t>
  </si>
  <si>
    <t>Colorado do Oeste Airport</t>
  </si>
  <si>
    <t>Colorado do Oeste</t>
  </si>
  <si>
    <t>CTF</t>
  </si>
  <si>
    <t>Coatepeque Airport</t>
  </si>
  <si>
    <t>Coatepeque</t>
  </si>
  <si>
    <t>CTI</t>
  </si>
  <si>
    <t>Cuito Cuanavale Airport</t>
  </si>
  <si>
    <t>Cuito Cuanavale</t>
  </si>
  <si>
    <t>CTQ</t>
  </si>
  <si>
    <t>Do Palmar Airport</t>
  </si>
  <si>
    <t>Santa Vitoria</t>
  </si>
  <si>
    <t>CTR</t>
  </si>
  <si>
    <t>Cattle Creek Airport</t>
  </si>
  <si>
    <t>Cattle Creek</t>
  </si>
  <si>
    <t>CUA</t>
  </si>
  <si>
    <t>Ciudad Constitucion Airport</t>
  </si>
  <si>
    <t>Ciudad Constitucion</t>
  </si>
  <si>
    <t>CVB</t>
  </si>
  <si>
    <t>Chungribu Airport</t>
  </si>
  <si>
    <t>Chungribu</t>
  </si>
  <si>
    <t>CVH</t>
  </si>
  <si>
    <t>Caviahue Airport</t>
  </si>
  <si>
    <t>Caviahue</t>
  </si>
  <si>
    <t>CVI</t>
  </si>
  <si>
    <t>Caleta Olivia Airport</t>
  </si>
  <si>
    <t>Caleta Olivia</t>
  </si>
  <si>
    <t>CWP</t>
  </si>
  <si>
    <t>Campbellpore Airport</t>
  </si>
  <si>
    <t>Campbellpore</t>
  </si>
  <si>
    <t>CWR</t>
  </si>
  <si>
    <t>Cowarie Airport</t>
  </si>
  <si>
    <t>Cowarie</t>
  </si>
  <si>
    <t>CXA</t>
  </si>
  <si>
    <t>Caicara De Oro Airport</t>
  </si>
  <si>
    <t>Caicara De Oro</t>
  </si>
  <si>
    <t>CXQ</t>
  </si>
  <si>
    <t>Christmas Creek Airport</t>
  </si>
  <si>
    <t>Christmas Creek</t>
  </si>
  <si>
    <t>CXY</t>
  </si>
  <si>
    <t>Cat Cays Airport</t>
  </si>
  <si>
    <t>Cat Cays</t>
  </si>
  <si>
    <t>CYA</t>
  </si>
  <si>
    <t>Les Cayes Airport</t>
  </si>
  <si>
    <t>Les Cayes</t>
  </si>
  <si>
    <t>CYL</t>
  </si>
  <si>
    <t>Coyoles Airport</t>
  </si>
  <si>
    <t>Coyoles</t>
  </si>
  <si>
    <t>EOZ</t>
  </si>
  <si>
    <t>Elorza Airport</t>
  </si>
  <si>
    <t>Elorza</t>
  </si>
  <si>
    <t>CZB</t>
  </si>
  <si>
    <t>Carlos Ruhl Airport</t>
  </si>
  <si>
    <t>Cruz Alta</t>
  </si>
  <si>
    <t>CZW</t>
  </si>
  <si>
    <t>Czestochowa Airport</t>
  </si>
  <si>
    <t>Czestochowa</t>
  </si>
  <si>
    <t>DAF</t>
  </si>
  <si>
    <t>Daup Airport</t>
  </si>
  <si>
    <t>Daup</t>
  </si>
  <si>
    <t>DAH</t>
  </si>
  <si>
    <t>Dathina Airport</t>
  </si>
  <si>
    <t>Dathina</t>
  </si>
  <si>
    <t>DAI</t>
  </si>
  <si>
    <t>Darjeeling Airport</t>
  </si>
  <si>
    <t>Darjeeling</t>
  </si>
  <si>
    <t>DAO</t>
  </si>
  <si>
    <t>Dabo</t>
  </si>
  <si>
    <t>DAS</t>
  </si>
  <si>
    <t>Great Bear Lake Airport</t>
  </si>
  <si>
    <t>Great Bear Lake</t>
  </si>
  <si>
    <t>DBD</t>
  </si>
  <si>
    <t>Dhanbad Airport</t>
  </si>
  <si>
    <t>Dhanbad</t>
  </si>
  <si>
    <t>Jharkhand</t>
  </si>
  <si>
    <t>DBU</t>
  </si>
  <si>
    <t>Dambula Oya Tank Airport</t>
  </si>
  <si>
    <t>Dambula</t>
  </si>
  <si>
    <t>DCT</t>
  </si>
  <si>
    <t>Duncan Town Airport</t>
  </si>
  <si>
    <t>Duncan Town</t>
  </si>
  <si>
    <t>DDM</t>
  </si>
  <si>
    <t>Dodoima Airport</t>
  </si>
  <si>
    <t>Dodoima</t>
  </si>
  <si>
    <t>DDP</t>
  </si>
  <si>
    <t>Dorado Beach Airport</t>
  </si>
  <si>
    <t>Dorado</t>
  </si>
  <si>
    <t>DEP</t>
  </si>
  <si>
    <t>Deparizo Airport</t>
  </si>
  <si>
    <t>Deparizo</t>
  </si>
  <si>
    <t>DER</t>
  </si>
  <si>
    <t>Derim Airport</t>
  </si>
  <si>
    <t>Derim</t>
  </si>
  <si>
    <t>DGC</t>
  </si>
  <si>
    <t>Degahbur Airport</t>
  </si>
  <si>
    <t>Degahbur</t>
  </si>
  <si>
    <t>DGD</t>
  </si>
  <si>
    <t>Dalgaranga Airport</t>
  </si>
  <si>
    <t>Dalgaranga</t>
  </si>
  <si>
    <t>DGP</t>
  </si>
  <si>
    <t>Daugavpils Airport</t>
  </si>
  <si>
    <t>Daugavpils</t>
  </si>
  <si>
    <t>Latvia</t>
  </si>
  <si>
    <t>DHL</t>
  </si>
  <si>
    <t>Dhala Airport</t>
  </si>
  <si>
    <t>Dhala</t>
  </si>
  <si>
    <t>DIC</t>
  </si>
  <si>
    <t>Dili Airport</t>
  </si>
  <si>
    <t>DIP</t>
  </si>
  <si>
    <t>Diapaga Airport</t>
  </si>
  <si>
    <t>Diapaga</t>
  </si>
  <si>
    <t>DIV</t>
  </si>
  <si>
    <t>Divo Airport</t>
  </si>
  <si>
    <t>Divo</t>
  </si>
  <si>
    <t>DJA</t>
  </si>
  <si>
    <t>Djougou Airport</t>
  </si>
  <si>
    <t>Djougou</t>
  </si>
  <si>
    <t>DJU</t>
  </si>
  <si>
    <t>Djupivogur Airport</t>
  </si>
  <si>
    <t>Djupivogur</t>
  </si>
  <si>
    <t>DLK</t>
  </si>
  <si>
    <t>Dulkaninna Airport</t>
  </si>
  <si>
    <t>Dulkaninna</t>
  </si>
  <si>
    <t>DLP</t>
  </si>
  <si>
    <t>Disneyland Paris Airport</t>
  </si>
  <si>
    <t>Disneyland Paris</t>
  </si>
  <si>
    <t>DMR</t>
  </si>
  <si>
    <t>Dhamar Airport</t>
  </si>
  <si>
    <t>Dhamar</t>
  </si>
  <si>
    <t>DNC</t>
  </si>
  <si>
    <t>Danane Airport</t>
  </si>
  <si>
    <t>Danane</t>
  </si>
  <si>
    <t>DNF</t>
  </si>
  <si>
    <t>Martuba Airport</t>
  </si>
  <si>
    <t>Derna</t>
  </si>
  <si>
    <t>DNG</t>
  </si>
  <si>
    <t>Doongan Airport</t>
  </si>
  <si>
    <t>Doongan</t>
  </si>
  <si>
    <t>DNI</t>
  </si>
  <si>
    <t>Wad Medani Airport</t>
  </si>
  <si>
    <t>Wad Medani</t>
  </si>
  <si>
    <t>DNM</t>
  </si>
  <si>
    <t>Denham Airport</t>
  </si>
  <si>
    <t>Denham</t>
  </si>
  <si>
    <t>DNU</t>
  </si>
  <si>
    <t>Dinangat Airport</t>
  </si>
  <si>
    <t>Dinangat</t>
  </si>
  <si>
    <t>DOA</t>
  </si>
  <si>
    <t>Doany Airport</t>
  </si>
  <si>
    <t>Doany</t>
  </si>
  <si>
    <t>DOC</t>
  </si>
  <si>
    <t>Dornoch Airport</t>
  </si>
  <si>
    <t>Dornoch</t>
  </si>
  <si>
    <t>DOE</t>
  </si>
  <si>
    <t>Djoemoe Airport</t>
  </si>
  <si>
    <t>Djoemoe</t>
  </si>
  <si>
    <t>DOO</t>
  </si>
  <si>
    <t>Dorobisoro Airport</t>
  </si>
  <si>
    <t>Dorobisoro</t>
  </si>
  <si>
    <t>DOS</t>
  </si>
  <si>
    <t>Dios Airport</t>
  </si>
  <si>
    <t>Dios</t>
  </si>
  <si>
    <t>DOX</t>
  </si>
  <si>
    <t>Dongara Airport</t>
  </si>
  <si>
    <t>Dongara</t>
  </si>
  <si>
    <t>DPU</t>
  </si>
  <si>
    <t>Dumpu Airport</t>
  </si>
  <si>
    <t>Dumpu</t>
  </si>
  <si>
    <t>DRC</t>
  </si>
  <si>
    <t>Dirico Airport</t>
  </si>
  <si>
    <t>Dirico</t>
  </si>
  <si>
    <t>DRJ</t>
  </si>
  <si>
    <t>Drietabbetje Airport</t>
  </si>
  <si>
    <t>Drietabbetje</t>
  </si>
  <si>
    <t>DRM</t>
  </si>
  <si>
    <t>Drama Airport</t>
  </si>
  <si>
    <t>Drama</t>
  </si>
  <si>
    <t>DRY</t>
  </si>
  <si>
    <t>Drysdale River Airport</t>
  </si>
  <si>
    <t>Drysdale River</t>
  </si>
  <si>
    <t>DSG</t>
  </si>
  <si>
    <t>Dilasag Airport</t>
  </si>
  <si>
    <t>Dilasag</t>
  </si>
  <si>
    <t>DSL</t>
  </si>
  <si>
    <t>Daru Airport</t>
  </si>
  <si>
    <t>Daru</t>
  </si>
  <si>
    <t>DVA</t>
  </si>
  <si>
    <t>Deva Airport</t>
  </si>
  <si>
    <t>Deva</t>
  </si>
  <si>
    <t>DVR</t>
  </si>
  <si>
    <t>Daly River Airport</t>
  </si>
  <si>
    <t>Daly River</t>
  </si>
  <si>
    <t>DXA</t>
  </si>
  <si>
    <t>Deux Alpes Airport</t>
  </si>
  <si>
    <t>Deux Alpes</t>
  </si>
  <si>
    <t>DYW</t>
  </si>
  <si>
    <t>Daly Waters Airport</t>
  </si>
  <si>
    <t>Daly Waters</t>
  </si>
  <si>
    <t>ECO</t>
  </si>
  <si>
    <t>El Encanto Airport</t>
  </si>
  <si>
    <t>El Encanto</t>
  </si>
  <si>
    <t>ECR</t>
  </si>
  <si>
    <t>El Charco Airport</t>
  </si>
  <si>
    <t>El Charco</t>
  </si>
  <si>
    <t>EDB</t>
  </si>
  <si>
    <t>Eldebba Airport</t>
  </si>
  <si>
    <t>Eldebba</t>
  </si>
  <si>
    <t>EDD</t>
  </si>
  <si>
    <t>Erlunda Airport</t>
  </si>
  <si>
    <t>Erldunda</t>
  </si>
  <si>
    <t>EDQ</t>
  </si>
  <si>
    <t>Erandique Airport</t>
  </si>
  <si>
    <t>Erandique</t>
  </si>
  <si>
    <t>EGA</t>
  </si>
  <si>
    <t>Engati Airport</t>
  </si>
  <si>
    <t>Engati</t>
  </si>
  <si>
    <t>EGL</t>
  </si>
  <si>
    <t>Neghelli Airport</t>
  </si>
  <si>
    <t>Neghelli</t>
  </si>
  <si>
    <t>EIY</t>
  </si>
  <si>
    <t>Ein Yahav Airport</t>
  </si>
  <si>
    <t>Ein Yahav</t>
  </si>
  <si>
    <t>EKB</t>
  </si>
  <si>
    <t>Ekibastuz Airport</t>
  </si>
  <si>
    <t>Ekibastuz</t>
  </si>
  <si>
    <t>EKD</t>
  </si>
  <si>
    <t>Elkedra Airport</t>
  </si>
  <si>
    <t>Elkedra</t>
  </si>
  <si>
    <t>EKE</t>
  </si>
  <si>
    <t>Ekereku Airport</t>
  </si>
  <si>
    <t>Ekereku</t>
  </si>
  <si>
    <t>ELJ</t>
  </si>
  <si>
    <t>El Recreo Airport</t>
  </si>
  <si>
    <t>El Recreo</t>
  </si>
  <si>
    <t>ELL</t>
  </si>
  <si>
    <t>Ellisras Airport</t>
  </si>
  <si>
    <t>Ellisras</t>
  </si>
  <si>
    <t>ELR</t>
  </si>
  <si>
    <t>Elelim  Irian Jaya Airport</t>
  </si>
  <si>
    <t>Elelim  Irian Jaya</t>
  </si>
  <si>
    <t>ELX</t>
  </si>
  <si>
    <t>El Tigre Airport</t>
  </si>
  <si>
    <t>El Tigre</t>
  </si>
  <si>
    <t>EMI</t>
  </si>
  <si>
    <t>Emirau Airport</t>
  </si>
  <si>
    <t>Emirau</t>
  </si>
  <si>
    <t>ENB</t>
  </si>
  <si>
    <t>Eneabba Airport</t>
  </si>
  <si>
    <t>Eneabba</t>
  </si>
  <si>
    <t>ENJ</t>
  </si>
  <si>
    <t>El Naranjo Airport</t>
  </si>
  <si>
    <t>El Naranjo</t>
  </si>
  <si>
    <t>EPK</t>
  </si>
  <si>
    <t>Episkopi Airport</t>
  </si>
  <si>
    <t>Episkopi</t>
  </si>
  <si>
    <t>EPN</t>
  </si>
  <si>
    <t>Epena Airport</t>
  </si>
  <si>
    <t>Epena</t>
  </si>
  <si>
    <t>EPT</t>
  </si>
  <si>
    <t>Eliptamin Airport</t>
  </si>
  <si>
    <t>Eliptamin</t>
  </si>
  <si>
    <t>ERE</t>
  </si>
  <si>
    <t>Erave Airport</t>
  </si>
  <si>
    <t>Erave</t>
  </si>
  <si>
    <t>ERT</t>
  </si>
  <si>
    <t>Erdenet Airport</t>
  </si>
  <si>
    <t>Erdenet</t>
  </si>
  <si>
    <t>Orhon</t>
  </si>
  <si>
    <t>IBI</t>
  </si>
  <si>
    <t>Iboki Airport</t>
  </si>
  <si>
    <t>Iboki</t>
  </si>
  <si>
    <t>YOS</t>
  </si>
  <si>
    <t>Billy Bishop Regional Airport</t>
  </si>
  <si>
    <t>Owen Sound</t>
  </si>
  <si>
    <t>YPG</t>
  </si>
  <si>
    <t>Portage La Prarie Airport</t>
  </si>
  <si>
    <t>Portage La Prarie</t>
  </si>
  <si>
    <t>YR6</t>
  </si>
  <si>
    <t>Null</t>
  </si>
  <si>
    <t>JAK</t>
  </si>
  <si>
    <t>Jacmel Airport</t>
  </si>
  <si>
    <t>Jacmel</t>
  </si>
  <si>
    <t>Sud-Est</t>
  </si>
  <si>
    <t>JAQ</t>
  </si>
  <si>
    <t>Jacquinot Bay Airport</t>
  </si>
  <si>
    <t>Jacquinot Bay</t>
  </si>
  <si>
    <t>YTA</t>
  </si>
  <si>
    <t>Pembroke And Area Airport</t>
  </si>
  <si>
    <t>Pembroke</t>
  </si>
  <si>
    <t>YWY</t>
  </si>
  <si>
    <t>Wrigley Airport</t>
  </si>
  <si>
    <t>Wrigley</t>
  </si>
  <si>
    <t>YXK</t>
  </si>
  <si>
    <t>Rimouski Airport</t>
  </si>
  <si>
    <t>Rimouski</t>
  </si>
  <si>
    <t>KES</t>
  </si>
  <si>
    <t>Kelsey Airport</t>
  </si>
  <si>
    <t>Kelsey</t>
  </si>
  <si>
    <t>XPK</t>
  </si>
  <si>
    <t>Pukatawagan Airport</t>
  </si>
  <si>
    <t>Pukatawagan</t>
  </si>
  <si>
    <t>KUI</t>
  </si>
  <si>
    <t>Kawau Island Airport</t>
  </si>
  <si>
    <t>Kawau Island</t>
  </si>
  <si>
    <t>JCM</t>
  </si>
  <si>
    <t>Jacobina Airport</t>
  </si>
  <si>
    <t>Jacobina</t>
  </si>
  <si>
    <t>JCR</t>
  </si>
  <si>
    <t>Jacareacanga Airport</t>
  </si>
  <si>
    <t>Jacareacanga</t>
  </si>
  <si>
    <t>JEE</t>
  </si>
  <si>
    <t>Jeremie Airport</t>
  </si>
  <si>
    <t>Jeremie</t>
  </si>
  <si>
    <t>JEQ</t>
  </si>
  <si>
    <t>Jequie Airport</t>
  </si>
  <si>
    <t>Jequie</t>
  </si>
  <si>
    <t>JEV</t>
  </si>
  <si>
    <t>Evry Heliport</t>
  </si>
  <si>
    <t>Evry</t>
  </si>
  <si>
    <t>JFM</t>
  </si>
  <si>
    <t>Fremantle Heliport</t>
  </si>
  <si>
    <t>JGE</t>
  </si>
  <si>
    <t>Geoje Heliport</t>
  </si>
  <si>
    <t>Geoje</t>
  </si>
  <si>
    <t>QLA</t>
  </si>
  <si>
    <t>Lasham</t>
  </si>
  <si>
    <t>QUG</t>
  </si>
  <si>
    <t>Goodwood</t>
  </si>
  <si>
    <t>Chichester</t>
  </si>
  <si>
    <t>KRH</t>
  </si>
  <si>
    <t>Redhill</t>
  </si>
  <si>
    <t>JHE</t>
  </si>
  <si>
    <t>Helsingborg Heliport</t>
  </si>
  <si>
    <t>KNZ</t>
  </si>
  <si>
    <t>Kenieba Airport</t>
  </si>
  <si>
    <t>Kenieba</t>
  </si>
  <si>
    <t>LKZ</t>
  </si>
  <si>
    <t>Lakenheath RAF</t>
  </si>
  <si>
    <t>Brandon</t>
  </si>
  <si>
    <t>CLF</t>
  </si>
  <si>
    <t>Coltishall Ab</t>
  </si>
  <si>
    <t>Coltishall</t>
  </si>
  <si>
    <t>BLY</t>
  </si>
  <si>
    <t>Belmullet Airport</t>
  </si>
  <si>
    <t>Belmullet</t>
  </si>
  <si>
    <t>JIW</t>
  </si>
  <si>
    <t>Jiwani Airport</t>
  </si>
  <si>
    <t>Jiwani</t>
  </si>
  <si>
    <t>JJI</t>
  </si>
  <si>
    <t>Juanjui Airport</t>
  </si>
  <si>
    <t>Juanjui</t>
  </si>
  <si>
    <t>JLD</t>
  </si>
  <si>
    <t>Landskrona Heliport</t>
  </si>
  <si>
    <t>Landskrona</t>
  </si>
  <si>
    <t>Skane Lan</t>
  </si>
  <si>
    <t>JLS</t>
  </si>
  <si>
    <t>Jales Airport</t>
  </si>
  <si>
    <t>Jales</t>
  </si>
  <si>
    <t>BIV</t>
  </si>
  <si>
    <t>Bria Airport</t>
  </si>
  <si>
    <t>Bria</t>
  </si>
  <si>
    <t>JMM</t>
  </si>
  <si>
    <t>Malmo Harbour Heliport</t>
  </si>
  <si>
    <t>KOD</t>
  </si>
  <si>
    <t>Kotabangun Airport</t>
  </si>
  <si>
    <t>Kotabangun</t>
  </si>
  <si>
    <t>JMY</t>
  </si>
  <si>
    <t>Mammy Yoko Heliport</t>
  </si>
  <si>
    <t>JNA</t>
  </si>
  <si>
    <t>Januaria Airport</t>
  </si>
  <si>
    <t>Januaria</t>
  </si>
  <si>
    <t>JNI</t>
  </si>
  <si>
    <t>Junin Airport</t>
  </si>
  <si>
    <t>Junin</t>
  </si>
  <si>
    <t>JOM</t>
  </si>
  <si>
    <t>Njombe Airport</t>
  </si>
  <si>
    <t>Njombe</t>
  </si>
  <si>
    <t>KUJ</t>
  </si>
  <si>
    <t>Kushimoto Airport</t>
  </si>
  <si>
    <t>Kushimoto</t>
  </si>
  <si>
    <t>FER</t>
  </si>
  <si>
    <t>Ferguson'S Gulf</t>
  </si>
  <si>
    <t>JON</t>
  </si>
  <si>
    <t>Josephstaal Airport</t>
  </si>
  <si>
    <t>Johnston Island</t>
  </si>
  <si>
    <t>JJM</t>
  </si>
  <si>
    <t>Mulika Lodge</t>
  </si>
  <si>
    <t>Meru</t>
  </si>
  <si>
    <t>Eastern</t>
  </si>
  <si>
    <t>JOP</t>
  </si>
  <si>
    <t>Josephstaal</t>
  </si>
  <si>
    <t>LTC</t>
  </si>
  <si>
    <t>Lai Airport</t>
  </si>
  <si>
    <t>Lai</t>
  </si>
  <si>
    <t>JRN</t>
  </si>
  <si>
    <t>Juruena Airport</t>
  </si>
  <si>
    <t>Juruena</t>
  </si>
  <si>
    <t>BFE</t>
  </si>
  <si>
    <t>Bielefeld Airport</t>
  </si>
  <si>
    <t>Bielefeld</t>
  </si>
  <si>
    <t>ATB</t>
  </si>
  <si>
    <t>Atbara Airport</t>
  </si>
  <si>
    <t>Atbara</t>
  </si>
  <si>
    <t>AIR</t>
  </si>
  <si>
    <t>Aripuana Airport</t>
  </si>
  <si>
    <t>Aripuana</t>
  </si>
  <si>
    <t>PJC</t>
  </si>
  <si>
    <t>Pedro Juan Caballero Airport</t>
  </si>
  <si>
    <t>Pedro Juan Caballero</t>
  </si>
  <si>
    <t>SXI</t>
  </si>
  <si>
    <t>Sirri Island Airport</t>
  </si>
  <si>
    <t>Sirri Island</t>
  </si>
  <si>
    <t>KLI</t>
  </si>
  <si>
    <t>Kota Koli Airport</t>
  </si>
  <si>
    <t>Kota Koli</t>
  </si>
  <si>
    <t>GAT</t>
  </si>
  <si>
    <t>Tallard Airport</t>
  </si>
  <si>
    <t>Gap</t>
  </si>
  <si>
    <t>BOA</t>
  </si>
  <si>
    <t>Boma Airport</t>
  </si>
  <si>
    <t>CFK</t>
  </si>
  <si>
    <t>Chlef Airport</t>
  </si>
  <si>
    <t>Chlef</t>
  </si>
  <si>
    <t>DHA</t>
  </si>
  <si>
    <t>King Abdulaziz Ab</t>
  </si>
  <si>
    <t>Dhahran</t>
  </si>
  <si>
    <t>QDK</t>
  </si>
  <si>
    <t>Dera Ghazi Khan</t>
  </si>
  <si>
    <t>QGU</t>
  </si>
  <si>
    <t>Gifu Aero</t>
  </si>
  <si>
    <t>Gifu</t>
  </si>
  <si>
    <t>QUT</t>
  </si>
  <si>
    <t>Utsunomiya Aero</t>
  </si>
  <si>
    <t>Utsunomiya</t>
  </si>
  <si>
    <t>Tochigi</t>
  </si>
  <si>
    <t>QUN</t>
  </si>
  <si>
    <t>A-306</t>
  </si>
  <si>
    <t>Chunchon</t>
  </si>
  <si>
    <t>SGL</t>
  </si>
  <si>
    <t>Sangley Point NAS</t>
  </si>
  <si>
    <t>CDJ</t>
  </si>
  <si>
    <t>Conceicao Do Araguaia Airport</t>
  </si>
  <si>
    <t>Conceicao Do Araguaia</t>
  </si>
  <si>
    <t>QAK</t>
  </si>
  <si>
    <t>Barbacena</t>
  </si>
  <si>
    <t>QNS</t>
  </si>
  <si>
    <t>Canoas Ab</t>
  </si>
  <si>
    <t>ZLR</t>
  </si>
  <si>
    <t>Linares</t>
  </si>
  <si>
    <t>QRC</t>
  </si>
  <si>
    <t>De La Independencia</t>
  </si>
  <si>
    <t>Rancagua</t>
  </si>
  <si>
    <t>Libertador General Bernardo O'Higgins</t>
  </si>
  <si>
    <t>QIQ</t>
  </si>
  <si>
    <t>Rio Claro</t>
  </si>
  <si>
    <t>QVP</t>
  </si>
  <si>
    <t>Avare-Arandu</t>
  </si>
  <si>
    <t>Avare</t>
  </si>
  <si>
    <t>QRZ</t>
  </si>
  <si>
    <t>APB</t>
  </si>
  <si>
    <t>Apolo Airport</t>
  </si>
  <si>
    <t>Apolo</t>
  </si>
  <si>
    <t>AMJ</t>
  </si>
  <si>
    <t>Almenara Airport</t>
  </si>
  <si>
    <t>Almenara</t>
  </si>
  <si>
    <t>APQ</t>
  </si>
  <si>
    <t>Arapiraca Airport</t>
  </si>
  <si>
    <t>Arapiraca</t>
  </si>
  <si>
    <t>APY</t>
  </si>
  <si>
    <t>Alto Parnaiba Airport</t>
  </si>
  <si>
    <t>Alto Parnaiba</t>
  </si>
  <si>
    <t>EMO</t>
  </si>
  <si>
    <t>Emo Airport</t>
  </si>
  <si>
    <t>Emo</t>
  </si>
  <si>
    <t>QIG</t>
  </si>
  <si>
    <t>Iguatu</t>
  </si>
  <si>
    <t>QIT</t>
  </si>
  <si>
    <t>Itapetinga</t>
  </si>
  <si>
    <t>QBX</t>
  </si>
  <si>
    <t>Sobral</t>
  </si>
  <si>
    <t>SYC</t>
  </si>
  <si>
    <t>Shiringayoc O Hda Mejia</t>
  </si>
  <si>
    <t>Leon Velarde</t>
  </si>
  <si>
    <t>QCN</t>
  </si>
  <si>
    <t>Canela</t>
  </si>
  <si>
    <t>QDB</t>
  </si>
  <si>
    <t>Cachoeira Do Sul</t>
  </si>
  <si>
    <t>QCR</t>
  </si>
  <si>
    <t>Curitibanos</t>
  </si>
  <si>
    <t>QRE</t>
  </si>
  <si>
    <t>Carazinho</t>
  </si>
  <si>
    <t>QVB</t>
  </si>
  <si>
    <t>Uniao Da Vitoria</t>
  </si>
  <si>
    <t>QHN</t>
  </si>
  <si>
    <t>Taguatinga</t>
  </si>
  <si>
    <t>MGU</t>
  </si>
  <si>
    <t>Manaung</t>
  </si>
  <si>
    <t>TGA</t>
  </si>
  <si>
    <t>Tengah</t>
  </si>
  <si>
    <t>QRM</t>
  </si>
  <si>
    <t>Narromine</t>
  </si>
  <si>
    <t>QRR</t>
  </si>
  <si>
    <t>Warren</t>
  </si>
  <si>
    <t>CAF</t>
  </si>
  <si>
    <t>Carauari Airport</t>
  </si>
  <si>
    <t>Carauari</t>
  </si>
  <si>
    <t>SDT</t>
  </si>
  <si>
    <t>Saidu Sharif Airport</t>
  </si>
  <si>
    <t>Saidu Sharif</t>
  </si>
  <si>
    <t>STY</t>
  </si>
  <si>
    <t>Salto Airport</t>
  </si>
  <si>
    <t>Salto</t>
  </si>
  <si>
    <t>YGQ</t>
  </si>
  <si>
    <t>AAH</t>
  </si>
  <si>
    <t>Aachen/Merzbruck Airport</t>
  </si>
  <si>
    <t>Aachen</t>
  </si>
  <si>
    <t>AAI</t>
  </si>
  <si>
    <t>Arraias Airport</t>
  </si>
  <si>
    <t>Arraias</t>
  </si>
  <si>
    <t>KMH</t>
  </si>
  <si>
    <t>Kuruman Airport</t>
  </si>
  <si>
    <t>Kuruman</t>
  </si>
  <si>
    <t>KMM</t>
  </si>
  <si>
    <t>Kiman Airport</t>
  </si>
  <si>
    <t>Kiman</t>
  </si>
  <si>
    <t>KZC</t>
  </si>
  <si>
    <t>Kompong-Chhna Airport</t>
  </si>
  <si>
    <t>Kompong-Chhna</t>
  </si>
  <si>
    <t>LOQ</t>
  </si>
  <si>
    <t>Lobatse Airport</t>
  </si>
  <si>
    <t>Lobatse</t>
  </si>
  <si>
    <t>LYN</t>
  </si>
  <si>
    <t>Bron Airport</t>
  </si>
  <si>
    <t>Lyon</t>
  </si>
  <si>
    <t>OZP</t>
  </si>
  <si>
    <t>Moron Airport</t>
  </si>
  <si>
    <t>Moron</t>
  </si>
  <si>
    <t>OKU</t>
  </si>
  <si>
    <t>Mokuti Lodge Airport</t>
  </si>
  <si>
    <t>Mokuti Lodge</t>
  </si>
  <si>
    <t>OTJ</t>
  </si>
  <si>
    <t>Otjiwarongo Airport</t>
  </si>
  <si>
    <t>Otjiwarongo</t>
  </si>
  <si>
    <t>Otjozondjupa</t>
  </si>
  <si>
    <t>YCL</t>
  </si>
  <si>
    <t>Charlo Airport</t>
  </si>
  <si>
    <t>Charlo</t>
  </si>
  <si>
    <t>HBU</t>
  </si>
  <si>
    <t>Hovd Bulgan Airport</t>
  </si>
  <si>
    <t>AAC</t>
  </si>
  <si>
    <t>Al Arish Airport</t>
  </si>
  <si>
    <t>Al Arish</t>
  </si>
  <si>
    <t>ZJN</t>
  </si>
  <si>
    <t>Swan River Airport</t>
  </si>
  <si>
    <t>Swan River</t>
  </si>
  <si>
    <t>QRF</t>
  </si>
  <si>
    <t>Bragado</t>
  </si>
  <si>
    <t>QTL</t>
  </si>
  <si>
    <t>Caratinga</t>
  </si>
  <si>
    <t>MPP</t>
  </si>
  <si>
    <t>Mulatupo Airport</t>
  </si>
  <si>
    <t>Mulatupo</t>
  </si>
  <si>
    <t>PFQ</t>
  </si>
  <si>
    <t>Parsabad Airport</t>
  </si>
  <si>
    <t>Parsabad</t>
  </si>
  <si>
    <t>JRS</t>
  </si>
  <si>
    <t>Jerusalem Airport</t>
  </si>
  <si>
    <t>Jerusalem</t>
  </si>
  <si>
    <t>Yerushalayim  (Jerusalem)</t>
  </si>
  <si>
    <t>SSD</t>
  </si>
  <si>
    <t>KIA</t>
  </si>
  <si>
    <t>Kaiapit Airport</t>
  </si>
  <si>
    <t>Kaiapit</t>
  </si>
  <si>
    <t>TNS</t>
  </si>
  <si>
    <t>Tungsten Airport</t>
  </si>
  <si>
    <t>Tungsten</t>
  </si>
  <si>
    <t>VIU</t>
  </si>
  <si>
    <t>Viru Harbour Airstrip</t>
  </si>
  <si>
    <t>Viru</t>
  </si>
  <si>
    <t>QPK</t>
  </si>
  <si>
    <t>Strausberg</t>
  </si>
  <si>
    <t>QSM</t>
  </si>
  <si>
    <t>Uetersen</t>
  </si>
  <si>
    <t>MGL</t>
  </si>
  <si>
    <t>Moenchen-Gl. DUS Exp  Airport</t>
  </si>
  <si>
    <t>Dusseldorf</t>
  </si>
  <si>
    <t>BEX</t>
  </si>
  <si>
    <t>Benson</t>
  </si>
  <si>
    <t>PAI</t>
  </si>
  <si>
    <t>Pailin Airport</t>
  </si>
  <si>
    <t>Pailin</t>
  </si>
  <si>
    <t>SPM</t>
  </si>
  <si>
    <t>Spangdahlem Ab</t>
  </si>
  <si>
    <t>Spangdahlem</t>
  </si>
  <si>
    <t>JIN</t>
  </si>
  <si>
    <t>Jinja Airport</t>
  </si>
  <si>
    <t>Jinja</t>
  </si>
  <si>
    <t>RKU</t>
  </si>
  <si>
    <t>Kairuku Airport</t>
  </si>
  <si>
    <t>Yule Island</t>
  </si>
  <si>
    <t>CSZ</t>
  </si>
  <si>
    <t>Brigadier Hector Ruiz</t>
  </si>
  <si>
    <t>Coronel Suarez</t>
  </si>
  <si>
    <t>PAR</t>
  </si>
  <si>
    <t>Paris Metropolitan</t>
  </si>
  <si>
    <t>AGQ</t>
  </si>
  <si>
    <t>Agrinion Airport</t>
  </si>
  <si>
    <t>Agrinion</t>
  </si>
  <si>
    <t>SOM</t>
  </si>
  <si>
    <t>San Tome</t>
  </si>
  <si>
    <t>XLU</t>
  </si>
  <si>
    <t>Leo Airport</t>
  </si>
  <si>
    <t>Leo</t>
  </si>
  <si>
    <t>IHU</t>
  </si>
  <si>
    <t>Ihu Airport</t>
  </si>
  <si>
    <t>Ihu</t>
  </si>
  <si>
    <t>AJO</t>
  </si>
  <si>
    <t>Aljouf Airport</t>
  </si>
  <si>
    <t>Aljouf</t>
  </si>
  <si>
    <t>DAJ</t>
  </si>
  <si>
    <t>Dauan Island Airport</t>
  </si>
  <si>
    <t>Dauan Island</t>
  </si>
  <si>
    <t>GEX</t>
  </si>
  <si>
    <t>Geelong Airport</t>
  </si>
  <si>
    <t>Geelong</t>
  </si>
  <si>
    <t>GHE</t>
  </si>
  <si>
    <t>Garachine Airport</t>
  </si>
  <si>
    <t>Garachine</t>
  </si>
  <si>
    <t>DOB</t>
  </si>
  <si>
    <t>Dobo Airport</t>
  </si>
  <si>
    <t>Dobo</t>
  </si>
  <si>
    <t>KKD</t>
  </si>
  <si>
    <t>Kokoda Airport</t>
  </si>
  <si>
    <t>Kokoda</t>
  </si>
  <si>
    <t>MPI</t>
  </si>
  <si>
    <t>Mamitupo Airport</t>
  </si>
  <si>
    <t>Mamitupo</t>
  </si>
  <si>
    <t>DGA</t>
  </si>
  <si>
    <t>Dangriga Airport</t>
  </si>
  <si>
    <t>Dangriga</t>
  </si>
  <si>
    <t>SFE</t>
  </si>
  <si>
    <t>QCJ</t>
  </si>
  <si>
    <t>Botucatu</t>
  </si>
  <si>
    <t>QDC</t>
  </si>
  <si>
    <t>Dracena</t>
  </si>
  <si>
    <t>QDV</t>
  </si>
  <si>
    <t>Jundiai</t>
  </si>
  <si>
    <t>QOA</t>
  </si>
  <si>
    <t>Mococa</t>
  </si>
  <si>
    <t>QGC</t>
  </si>
  <si>
    <t>Lencois Paulista</t>
  </si>
  <si>
    <t>QNV</t>
  </si>
  <si>
    <t>Aeroclub</t>
  </si>
  <si>
    <t>Nova Iguacu</t>
  </si>
  <si>
    <t>QHB</t>
  </si>
  <si>
    <t>Piracicaba</t>
  </si>
  <si>
    <t>QGP</t>
  </si>
  <si>
    <t>Garanhuns</t>
  </si>
  <si>
    <t>QDF</t>
  </si>
  <si>
    <t>Conselheiro Lafaiete</t>
  </si>
  <si>
    <t>QXD</t>
  </si>
  <si>
    <t>Cachoeiro Do Itapemirim</t>
  </si>
  <si>
    <t>QCP</t>
  </si>
  <si>
    <t>Currais Novos</t>
  </si>
  <si>
    <t>QID</t>
  </si>
  <si>
    <t>Mello Viana</t>
  </si>
  <si>
    <t>Tres Coracoes</t>
  </si>
  <si>
    <t>QXC</t>
  </si>
  <si>
    <t>Caxias</t>
  </si>
  <si>
    <t>QDP</t>
  </si>
  <si>
    <t>Dom Pedrito</t>
  </si>
  <si>
    <t>QGA</t>
  </si>
  <si>
    <t>Guaira</t>
  </si>
  <si>
    <t>QMF</t>
  </si>
  <si>
    <t>Mafra</t>
  </si>
  <si>
    <t>QGF</t>
  </si>
  <si>
    <t>QHV</t>
  </si>
  <si>
    <t>Novo Hamburgo</t>
  </si>
  <si>
    <t>QAC</t>
  </si>
  <si>
    <t>QOJ</t>
  </si>
  <si>
    <t>Sao Borja</t>
  </si>
  <si>
    <t>ABO</t>
  </si>
  <si>
    <t>Aboisso Airport</t>
  </si>
  <si>
    <t>Aboisso</t>
  </si>
  <si>
    <t>ACD</t>
  </si>
  <si>
    <t>Acandi Airport</t>
  </si>
  <si>
    <t>Acandi</t>
  </si>
  <si>
    <t>ACN</t>
  </si>
  <si>
    <t>Ciudad Acuna International Airport</t>
  </si>
  <si>
    <t>Ciudad Acuna</t>
  </si>
  <si>
    <t>ADI</t>
  </si>
  <si>
    <t>Arandis Airport</t>
  </si>
  <si>
    <t>Arandis</t>
  </si>
  <si>
    <t>ADO</t>
  </si>
  <si>
    <t>Andamooka Airport</t>
  </si>
  <si>
    <t>Andamooka</t>
  </si>
  <si>
    <t>ADP</t>
  </si>
  <si>
    <t>Ampara Airport</t>
  </si>
  <si>
    <t>Ampara</t>
  </si>
  <si>
    <t>ADX</t>
  </si>
  <si>
    <t>Leuchars Airport</t>
  </si>
  <si>
    <t>Saint Andrews</t>
  </si>
  <si>
    <t>AFD</t>
  </si>
  <si>
    <t>Port Alfred Airport</t>
  </si>
  <si>
    <t>Port Alfred</t>
  </si>
  <si>
    <t>AFI</t>
  </si>
  <si>
    <t>Amalfi Airport</t>
  </si>
  <si>
    <t>Amalfi</t>
  </si>
  <si>
    <t>AFY</t>
  </si>
  <si>
    <t>Afyon Airport</t>
  </si>
  <si>
    <t>Afyon</t>
  </si>
  <si>
    <t>AGE</t>
  </si>
  <si>
    <t>Flugplatz Airport</t>
  </si>
  <si>
    <t>Wangerooge</t>
  </si>
  <si>
    <t>AJK</t>
  </si>
  <si>
    <t>Araak Airport</t>
  </si>
  <si>
    <t>Araak</t>
  </si>
  <si>
    <t>AHL</t>
  </si>
  <si>
    <t>Aishalton Airport</t>
  </si>
  <si>
    <t>Aishalton</t>
  </si>
  <si>
    <t>AIF</t>
  </si>
  <si>
    <t>Assis Airport</t>
  </si>
  <si>
    <t>Assis</t>
  </si>
  <si>
    <t>AIG</t>
  </si>
  <si>
    <t>Yalinga Airport</t>
  </si>
  <si>
    <t>Yalinga</t>
  </si>
  <si>
    <t>AII</t>
  </si>
  <si>
    <t>Ali-Sabieh Airport</t>
  </si>
  <si>
    <t>Ali-Sabieh</t>
  </si>
  <si>
    <t>AIL</t>
  </si>
  <si>
    <t>Ailigandi Airport</t>
  </si>
  <si>
    <t>Ailigandi</t>
  </si>
  <si>
    <t>AIP</t>
  </si>
  <si>
    <t>Ailinglapalap Island Airport</t>
  </si>
  <si>
    <t>Ailinglapalap Island</t>
  </si>
  <si>
    <t>AJJ</t>
  </si>
  <si>
    <t>Akjoujt Airport</t>
  </si>
  <si>
    <t>Akjoujt</t>
  </si>
  <si>
    <t>AKD</t>
  </si>
  <si>
    <t>Akola Airport</t>
  </si>
  <si>
    <t>Akola</t>
  </si>
  <si>
    <t>AKH</t>
  </si>
  <si>
    <t>Prince Sultan Air Base</t>
  </si>
  <si>
    <t>Al Kharj</t>
  </si>
  <si>
    <t>AGJ</t>
  </si>
  <si>
    <t>Aguni Airport</t>
  </si>
  <si>
    <t>4550 Hama  Shimajiri</t>
  </si>
  <si>
    <t>Aguni</t>
  </si>
  <si>
    <t>AKW</t>
  </si>
  <si>
    <t>Aghajari Airport</t>
  </si>
  <si>
    <t>Aghajari</t>
  </si>
  <si>
    <t>LSW</t>
  </si>
  <si>
    <t>Lhoksumawe Airport</t>
  </si>
  <si>
    <t>Lhoksumawe</t>
  </si>
  <si>
    <t>ALD</t>
  </si>
  <si>
    <t>Alerta Airport</t>
  </si>
  <si>
    <t>Alerta</t>
  </si>
  <si>
    <t>ALJ</t>
  </si>
  <si>
    <t>Kortdoorn Airport</t>
  </si>
  <si>
    <t>Alexander Bay</t>
  </si>
  <si>
    <t>ANG</t>
  </si>
  <si>
    <t>Brie-Champniers Airport</t>
  </si>
  <si>
    <t>Angouleme</t>
  </si>
  <si>
    <t>ALQ</t>
  </si>
  <si>
    <t>Federal Airport</t>
  </si>
  <si>
    <t>Alegrete</t>
  </si>
  <si>
    <t>ALR</t>
  </si>
  <si>
    <t>Alexandra Airport</t>
  </si>
  <si>
    <t>Alexandra</t>
  </si>
  <si>
    <t>Otago</t>
  </si>
  <si>
    <t>AMB</t>
  </si>
  <si>
    <t>Ambilobe Airport</t>
  </si>
  <si>
    <t>Ambilobe</t>
  </si>
  <si>
    <t>AMC</t>
  </si>
  <si>
    <t>Am Timan Airport</t>
  </si>
  <si>
    <t>Am Timan</t>
  </si>
  <si>
    <t>AMO</t>
  </si>
  <si>
    <t>Mao Airport</t>
  </si>
  <si>
    <t>Mao</t>
  </si>
  <si>
    <t>AMP</t>
  </si>
  <si>
    <t>Ampanihy Airport</t>
  </si>
  <si>
    <t>Ampanihy</t>
  </si>
  <si>
    <t>ANO</t>
  </si>
  <si>
    <t>Angoche Airport</t>
  </si>
  <si>
    <t>Angoche</t>
  </si>
  <si>
    <t>AOD</t>
  </si>
  <si>
    <t>Abou Deia Airport</t>
  </si>
  <si>
    <t>Abou Deia</t>
  </si>
  <si>
    <t>APS</t>
  </si>
  <si>
    <t>Anapolis Airport</t>
  </si>
  <si>
    <t>Anapolis</t>
  </si>
  <si>
    <t>APU</t>
  </si>
  <si>
    <t>Apucarana Airport</t>
  </si>
  <si>
    <t>Apucarana</t>
  </si>
  <si>
    <t>APX</t>
  </si>
  <si>
    <t>Arapongas Airport</t>
  </si>
  <si>
    <t>Arapongas</t>
  </si>
  <si>
    <t>AQM</t>
  </si>
  <si>
    <t>Ariquemes Airport</t>
  </si>
  <si>
    <t>Ariquemes</t>
  </si>
  <si>
    <t>ARS</t>
  </si>
  <si>
    <t>Aragarcas Airport</t>
  </si>
  <si>
    <t>Aragarcas</t>
  </si>
  <si>
    <t>ARZ</t>
  </si>
  <si>
    <t>N'Zeto Airport</t>
  </si>
  <si>
    <t>N'Zeto</t>
  </si>
  <si>
    <t>ATF</t>
  </si>
  <si>
    <t>Chachoan Airport</t>
  </si>
  <si>
    <t>Ambato</t>
  </si>
  <si>
    <t>Tungurahua</t>
  </si>
  <si>
    <t>ATI</t>
  </si>
  <si>
    <t>Artigas Airport</t>
  </si>
  <si>
    <t>Artigas</t>
  </si>
  <si>
    <t>Cerro Largo</t>
  </si>
  <si>
    <t>ATJ</t>
  </si>
  <si>
    <t>Antsirabe Airport</t>
  </si>
  <si>
    <t>Antsirabe</t>
  </si>
  <si>
    <t>ATV</t>
  </si>
  <si>
    <t>Ati Airport</t>
  </si>
  <si>
    <t>Ati</t>
  </si>
  <si>
    <t>AUE</t>
  </si>
  <si>
    <t>Abu Rudeis Airport</t>
  </si>
  <si>
    <t>Abu Rudeis</t>
  </si>
  <si>
    <t>AUF</t>
  </si>
  <si>
    <t>Aeroport Auxerre Branches</t>
  </si>
  <si>
    <t>Auxerre</t>
  </si>
  <si>
    <t>AVI</t>
  </si>
  <si>
    <t>Maximo Gomez Airport</t>
  </si>
  <si>
    <t>Ciego De Avila</t>
  </si>
  <si>
    <t>AVK</t>
  </si>
  <si>
    <t>Arvaikheer Airport</t>
  </si>
  <si>
    <t>Arvaikheer</t>
  </si>
  <si>
    <t>AWA</t>
  </si>
  <si>
    <t>Awasa Airport</t>
  </si>
  <si>
    <t>Awasa</t>
  </si>
  <si>
    <t>AZG</t>
  </si>
  <si>
    <t>Apatzingan Airport</t>
  </si>
  <si>
    <t>Apatzingan</t>
  </si>
  <si>
    <t>AZI</t>
  </si>
  <si>
    <t>Bateen Airport</t>
  </si>
  <si>
    <t>AZZ</t>
  </si>
  <si>
    <t>Ambriz Airport</t>
  </si>
  <si>
    <t>Ambriz</t>
  </si>
  <si>
    <t>BAA</t>
  </si>
  <si>
    <t>Bialla Airport</t>
  </si>
  <si>
    <t>Bialla</t>
  </si>
  <si>
    <t>BAE</t>
  </si>
  <si>
    <t>Barcelonnette Airport</t>
  </si>
  <si>
    <t>Barcelonnette</t>
  </si>
  <si>
    <t>BAI</t>
  </si>
  <si>
    <t>Buenos Aires Airport</t>
  </si>
  <si>
    <t>BAN</t>
  </si>
  <si>
    <t>Basongo Airport</t>
  </si>
  <si>
    <t>Basongo</t>
  </si>
  <si>
    <t>BAT</t>
  </si>
  <si>
    <t>Barretos Airport</t>
  </si>
  <si>
    <t>Barretos</t>
  </si>
  <si>
    <t>BMK</t>
  </si>
  <si>
    <t>Borkum Airport</t>
  </si>
  <si>
    <t>Borkum</t>
  </si>
  <si>
    <t>Butaritari Airport</t>
  </si>
  <si>
    <t>Butaritari</t>
  </si>
  <si>
    <t>BBL</t>
  </si>
  <si>
    <t>Babolsar Airport</t>
  </si>
  <si>
    <t>Babolsar</t>
  </si>
  <si>
    <t>BBV</t>
  </si>
  <si>
    <t>Bereby Airport</t>
  </si>
  <si>
    <t>Bereby</t>
  </si>
  <si>
    <t>BBY</t>
  </si>
  <si>
    <t>Bambari Airport</t>
  </si>
  <si>
    <t>Bambari</t>
  </si>
  <si>
    <t>BBZ</t>
  </si>
  <si>
    <t>Zambezi Airport</t>
  </si>
  <si>
    <t>Zambezi</t>
  </si>
  <si>
    <t>BDC</t>
  </si>
  <si>
    <t>Barra Do Corda Airport</t>
  </si>
  <si>
    <t>Barra Do Corda</t>
  </si>
  <si>
    <t>Maranhão</t>
  </si>
  <si>
    <t>BDI</t>
  </si>
  <si>
    <t>Bird Island Airport</t>
  </si>
  <si>
    <t>Bird Island</t>
  </si>
  <si>
    <t>BGC</t>
  </si>
  <si>
    <t>Braganca Airport</t>
  </si>
  <si>
    <t>Braganca</t>
  </si>
  <si>
    <t>BDM</t>
  </si>
  <si>
    <t>Bandirma Airport</t>
  </si>
  <si>
    <t>Bandirma</t>
  </si>
  <si>
    <t>BEA</t>
  </si>
  <si>
    <t>Bereina Airport</t>
  </si>
  <si>
    <t>Bereina</t>
  </si>
  <si>
    <t>BEE</t>
  </si>
  <si>
    <t>Beagle Bay Airport</t>
  </si>
  <si>
    <t>Beagle Bay</t>
  </si>
  <si>
    <t>BEI</t>
  </si>
  <si>
    <t>Beica Airport</t>
  </si>
  <si>
    <t>Beica</t>
  </si>
  <si>
    <t>BEK</t>
  </si>
  <si>
    <t>Bareli Airport</t>
  </si>
  <si>
    <t>Bareli</t>
  </si>
  <si>
    <t>BEQ</t>
  </si>
  <si>
    <t>Honington Airport</t>
  </si>
  <si>
    <t>Bury St. Edmunds</t>
  </si>
  <si>
    <t>BEV</t>
  </si>
  <si>
    <t>Beer Sheba Airport</t>
  </si>
  <si>
    <t>Beer Sheba</t>
  </si>
  <si>
    <t>BFA</t>
  </si>
  <si>
    <t>Bahia Negra Airport</t>
  </si>
  <si>
    <t>Bahia Negra</t>
  </si>
  <si>
    <t>BFO</t>
  </si>
  <si>
    <t>Buffalo Range Airport</t>
  </si>
  <si>
    <t>Buffalo Range</t>
  </si>
  <si>
    <t>BGB</t>
  </si>
  <si>
    <t>Booue Airport</t>
  </si>
  <si>
    <t>Booue</t>
  </si>
  <si>
    <t>BGH</t>
  </si>
  <si>
    <t>Abbaye Airport</t>
  </si>
  <si>
    <t>Boghe</t>
  </si>
  <si>
    <t>BGL</t>
  </si>
  <si>
    <t>Baglung Airport</t>
  </si>
  <si>
    <t>Baglung</t>
  </si>
  <si>
    <t>BGN</t>
  </si>
  <si>
    <t>Royal Air Force</t>
  </si>
  <si>
    <t>Brueggen</t>
  </si>
  <si>
    <t>BDK</t>
  </si>
  <si>
    <t>Bondoukou Airport</t>
  </si>
  <si>
    <t>Bondoukou</t>
  </si>
  <si>
    <t>BGU</t>
  </si>
  <si>
    <t>Bangassou Airport</t>
  </si>
  <si>
    <t>Bangassou</t>
  </si>
  <si>
    <t>BGX</t>
  </si>
  <si>
    <t>Bage Airport</t>
  </si>
  <si>
    <t>Bage</t>
  </si>
  <si>
    <t>BGZ</t>
  </si>
  <si>
    <t>Braga Airport</t>
  </si>
  <si>
    <t>Braga</t>
  </si>
  <si>
    <t>BHA</t>
  </si>
  <si>
    <t>Bahia De Caraquez Airport</t>
  </si>
  <si>
    <t>Bahia De Caraquez</t>
  </si>
  <si>
    <t>BHN</t>
  </si>
  <si>
    <t>Beihan Airport</t>
  </si>
  <si>
    <t>Beihan</t>
  </si>
  <si>
    <t>BJO</t>
  </si>
  <si>
    <t>Bermejo Airport</t>
  </si>
  <si>
    <t>Bermejo</t>
  </si>
  <si>
    <t>BKR</t>
  </si>
  <si>
    <t>Bokoro Airport</t>
  </si>
  <si>
    <t>Bokoro</t>
  </si>
  <si>
    <t>BLO</t>
  </si>
  <si>
    <t>Blonduos Airport</t>
  </si>
  <si>
    <t>Blonduos</t>
  </si>
  <si>
    <t>BLP</t>
  </si>
  <si>
    <t>Bellavista Airport</t>
  </si>
  <si>
    <t>Bellavista</t>
  </si>
  <si>
    <t>BMB</t>
  </si>
  <si>
    <t>Bumba Airport</t>
  </si>
  <si>
    <t>Bumba</t>
  </si>
  <si>
    <t>BMF</t>
  </si>
  <si>
    <t>Bakouma Airport</t>
  </si>
  <si>
    <t>Bakouma</t>
  </si>
  <si>
    <t>BMM</t>
  </si>
  <si>
    <t>Bitam Airport</t>
  </si>
  <si>
    <t>Bitam</t>
  </si>
  <si>
    <t>BMR</t>
  </si>
  <si>
    <t>Baltrum Airport</t>
  </si>
  <si>
    <t>Baltrum</t>
  </si>
  <si>
    <t>BNB</t>
  </si>
  <si>
    <t>Boende Airport</t>
  </si>
  <si>
    <t>Boende</t>
  </si>
  <si>
    <t>BNP</t>
  </si>
  <si>
    <t>Bannu Airport</t>
  </si>
  <si>
    <t>Bannu</t>
  </si>
  <si>
    <t>BNR</t>
  </si>
  <si>
    <t>Banfora Airport</t>
  </si>
  <si>
    <t>Banfora</t>
  </si>
  <si>
    <t>BNU</t>
  </si>
  <si>
    <t>Blumenau Airport</t>
  </si>
  <si>
    <t>Blumenau</t>
  </si>
  <si>
    <t>BOE</t>
  </si>
  <si>
    <t>Boundji Airport</t>
  </si>
  <si>
    <t>Boundji</t>
  </si>
  <si>
    <t>BOP</t>
  </si>
  <si>
    <t>Bouar Airport</t>
  </si>
  <si>
    <t>Bouar</t>
  </si>
  <si>
    <t>BOU</t>
  </si>
  <si>
    <t>Bourges Airport</t>
  </si>
  <si>
    <t>Bourges</t>
  </si>
  <si>
    <t>BOX</t>
  </si>
  <si>
    <t>Borroloola Airport</t>
  </si>
  <si>
    <t>Borroloola</t>
  </si>
  <si>
    <t>BOZ</t>
  </si>
  <si>
    <t>Bozoum Airport</t>
  </si>
  <si>
    <t>Bozoum</t>
  </si>
  <si>
    <t>BPC</t>
  </si>
  <si>
    <t>Bamenda Airport</t>
  </si>
  <si>
    <t>Bamenda</t>
  </si>
  <si>
    <t>BPG</t>
  </si>
  <si>
    <t>Barra Do Garcas Airport</t>
  </si>
  <si>
    <t>Barra Do Garcas</t>
  </si>
  <si>
    <t>BPH</t>
  </si>
  <si>
    <t>Bislig Airport</t>
  </si>
  <si>
    <t>Bislig</t>
  </si>
  <si>
    <t>BQH</t>
  </si>
  <si>
    <t>Biggin Hill Airport</t>
  </si>
  <si>
    <t>BQO</t>
  </si>
  <si>
    <t>Bouna Airport</t>
  </si>
  <si>
    <t>Bouna</t>
  </si>
  <si>
    <t>BUO</t>
  </si>
  <si>
    <t>Burao Airport</t>
  </si>
  <si>
    <t>Burao</t>
  </si>
  <si>
    <t>BSS</t>
  </si>
  <si>
    <t>Balsas Airport</t>
  </si>
  <si>
    <t>Balsas</t>
  </si>
  <si>
    <t>BSU</t>
  </si>
  <si>
    <t>Basankusu Airport</t>
  </si>
  <si>
    <t>Basankusu</t>
  </si>
  <si>
    <t>BTA</t>
  </si>
  <si>
    <t>Bertoua Airport</t>
  </si>
  <si>
    <t>Bertoua</t>
  </si>
  <si>
    <t>BTB</t>
  </si>
  <si>
    <t>Betou Airport</t>
  </si>
  <si>
    <t>Betou</t>
  </si>
  <si>
    <t>BTC</t>
  </si>
  <si>
    <t>Batticaloa Airport</t>
  </si>
  <si>
    <t>Batticaloa</t>
  </si>
  <si>
    <t>BTE</t>
  </si>
  <si>
    <t>Bonthe Airport</t>
  </si>
  <si>
    <t>Bonthe</t>
  </si>
  <si>
    <t>BTG</t>
  </si>
  <si>
    <t>Batangafo Airport</t>
  </si>
  <si>
    <t>Batangafo</t>
  </si>
  <si>
    <t>BTQ</t>
  </si>
  <si>
    <t>Butare Airport</t>
  </si>
  <si>
    <t>Butare</t>
  </si>
  <si>
    <t>BUJ</t>
  </si>
  <si>
    <t>Ain Eddis Airport</t>
  </si>
  <si>
    <t>Boussaada</t>
  </si>
  <si>
    <t>BUK</t>
  </si>
  <si>
    <t>Albuq Airport</t>
  </si>
  <si>
    <t>Albuq</t>
  </si>
  <si>
    <t>BUY</t>
  </si>
  <si>
    <t>Bunbury Airport</t>
  </si>
  <si>
    <t>Bunbury</t>
  </si>
  <si>
    <t>BVM</t>
  </si>
  <si>
    <t>Belmonte Airport</t>
  </si>
  <si>
    <t>Belmonte</t>
  </si>
  <si>
    <t>BVS</t>
  </si>
  <si>
    <t>Breves Airport</t>
  </si>
  <si>
    <t>Breves</t>
  </si>
  <si>
    <t>BWB</t>
  </si>
  <si>
    <t>Barrow Island Airport</t>
  </si>
  <si>
    <t>Barrow Island</t>
  </si>
  <si>
    <t>BWF</t>
  </si>
  <si>
    <t>Walney Island Airport</t>
  </si>
  <si>
    <t>Barrow-In-Furness</t>
  </si>
  <si>
    <t>BWH</t>
  </si>
  <si>
    <t>BXE</t>
  </si>
  <si>
    <t>Bakel Airport</t>
  </si>
  <si>
    <t>Bakel</t>
  </si>
  <si>
    <t>BXH</t>
  </si>
  <si>
    <t>Balhash Airport</t>
  </si>
  <si>
    <t>Balhash</t>
  </si>
  <si>
    <t>BZI</t>
  </si>
  <si>
    <t>Balikesir Airport</t>
  </si>
  <si>
    <t>CAA</t>
  </si>
  <si>
    <t>Catacamas Airport</t>
  </si>
  <si>
    <t>Catacamas</t>
  </si>
  <si>
    <t>CAM</t>
  </si>
  <si>
    <t>Camiri Airport</t>
  </si>
  <si>
    <t>Camiri</t>
  </si>
  <si>
    <t>CAQ</t>
  </si>
  <si>
    <t>Caucasia Airport</t>
  </si>
  <si>
    <t>Caucasia</t>
  </si>
  <si>
    <t>CAU</t>
  </si>
  <si>
    <t>Caruaru Airport</t>
  </si>
  <si>
    <t>Caruaru</t>
  </si>
  <si>
    <t>CBD</t>
  </si>
  <si>
    <t>Car Nicobar Airport</t>
  </si>
  <si>
    <t>Car Nicobar</t>
  </si>
  <si>
    <t>CBG</t>
  </si>
  <si>
    <t>Cambridge Airport</t>
  </si>
  <si>
    <t>Cambridge</t>
  </si>
  <si>
    <t>CBJ</t>
  </si>
  <si>
    <t>Cabo Rojo Airport</t>
  </si>
  <si>
    <t>Cabo Rojo</t>
  </si>
  <si>
    <t>CBL</t>
  </si>
  <si>
    <t>Ciudad Bolivar Airport</t>
  </si>
  <si>
    <t>Ciudad Bolivar</t>
  </si>
  <si>
    <t>CBP</t>
  </si>
  <si>
    <t>Coimbra Airport</t>
  </si>
  <si>
    <t>Coimbra</t>
  </si>
  <si>
    <t>CBS</t>
  </si>
  <si>
    <t>Oro Negro Airport</t>
  </si>
  <si>
    <t>Cabimas</t>
  </si>
  <si>
    <t>CBU</t>
  </si>
  <si>
    <t>Cottbus Airport</t>
  </si>
  <si>
    <t>Cottbus</t>
  </si>
  <si>
    <t>CCH</t>
  </si>
  <si>
    <t>Chile Chico Airport</t>
  </si>
  <si>
    <t>Chile Chico</t>
  </si>
  <si>
    <t>CCI</t>
  </si>
  <si>
    <t>Concordia Airport</t>
  </si>
  <si>
    <t>Concordia</t>
  </si>
  <si>
    <t>CCT</t>
  </si>
  <si>
    <t>Colonia Catriel Airport</t>
  </si>
  <si>
    <t>Colonia Catriel</t>
  </si>
  <si>
    <t>CCW</t>
  </si>
  <si>
    <t>Cowell Airport</t>
  </si>
  <si>
    <t>Cowell</t>
  </si>
  <si>
    <t>OLQ</t>
  </si>
  <si>
    <t>Olsobip Airport</t>
  </si>
  <si>
    <t>Olsobip</t>
  </si>
  <si>
    <t>CCX</t>
  </si>
  <si>
    <t>Caceres Airport</t>
  </si>
  <si>
    <t>Caceres</t>
  </si>
  <si>
    <t>CDA</t>
  </si>
  <si>
    <t>Cooinda Airport</t>
  </si>
  <si>
    <t>Cooinda</t>
  </si>
  <si>
    <t>CEP</t>
  </si>
  <si>
    <t>Concepcion Airport</t>
  </si>
  <si>
    <t>CET</t>
  </si>
  <si>
    <t>Le Pontreau Airport</t>
  </si>
  <si>
    <t>Cholet</t>
  </si>
  <si>
    <t>CFQ</t>
  </si>
  <si>
    <t>Creston Airport</t>
  </si>
  <si>
    <t>Creston</t>
  </si>
  <si>
    <t>CGC</t>
  </si>
  <si>
    <t>Cape Gloucester Airport</t>
  </si>
  <si>
    <t>Cape Gloucester</t>
  </si>
  <si>
    <t>CHF</t>
  </si>
  <si>
    <t>Jinhae Airport</t>
  </si>
  <si>
    <t>Jinhae</t>
  </si>
  <si>
    <t>CHH</t>
  </si>
  <si>
    <t>Chachapoyas Airport</t>
  </si>
  <si>
    <t>Chachapoyas</t>
  </si>
  <si>
    <t>CHV</t>
  </si>
  <si>
    <t>Chaves Airport</t>
  </si>
  <si>
    <t>Chaves</t>
  </si>
  <si>
    <t>CNA</t>
  </si>
  <si>
    <t>Cananea Airport</t>
  </si>
  <si>
    <t>Cananea</t>
  </si>
  <si>
    <t>CIM</t>
  </si>
  <si>
    <t>Cimitarra Airport</t>
  </si>
  <si>
    <t>Cimitarra</t>
  </si>
  <si>
    <t>CIS</t>
  </si>
  <si>
    <t>Canton Island Airport</t>
  </si>
  <si>
    <t>Canton Island</t>
  </si>
  <si>
    <t>CKC</t>
  </si>
  <si>
    <t>Cherkassy Airport</t>
  </si>
  <si>
    <t>Cherkassy</t>
  </si>
  <si>
    <t>Cherkas'ka Oblast'</t>
  </si>
  <si>
    <t>CKI</t>
  </si>
  <si>
    <t>Croker Island Airport</t>
  </si>
  <si>
    <t>Croker Island</t>
  </si>
  <si>
    <t>CKO</t>
  </si>
  <si>
    <t>Cornelio Procopio Airport</t>
  </si>
  <si>
    <t>Cornelio Procopio</t>
  </si>
  <si>
    <t>CLV</t>
  </si>
  <si>
    <t>Caldas Novas Airport</t>
  </si>
  <si>
    <t>Caldas Novas</t>
  </si>
  <si>
    <t>CLX</t>
  </si>
  <si>
    <t>Clorinda Airport</t>
  </si>
  <si>
    <t>Clorinda</t>
  </si>
  <si>
    <t>CLZ</t>
  </si>
  <si>
    <t>Calabozo Airport</t>
  </si>
  <si>
    <t>Calabozo</t>
  </si>
  <si>
    <t>CMK</t>
  </si>
  <si>
    <t>Club Makokola Airport</t>
  </si>
  <si>
    <t>Club Makokola</t>
  </si>
  <si>
    <t>CMO</t>
  </si>
  <si>
    <t>Obbia Airport</t>
  </si>
  <si>
    <t>Obbia</t>
  </si>
  <si>
    <t>CMP</t>
  </si>
  <si>
    <t>Campo Alegre Airport</t>
  </si>
  <si>
    <t>Santana Do Araguaia</t>
  </si>
  <si>
    <t>CNR</t>
  </si>
  <si>
    <t>Chanaral Airport</t>
  </si>
  <si>
    <t>Chanaral</t>
  </si>
  <si>
    <t>CNT</t>
  </si>
  <si>
    <t>Charata Airport</t>
  </si>
  <si>
    <t>Charata</t>
  </si>
  <si>
    <t>COG</t>
  </si>
  <si>
    <t>Mandinga Airport</t>
  </si>
  <si>
    <t>Condoto</t>
  </si>
  <si>
    <t>COV</t>
  </si>
  <si>
    <t>Covilha Airport</t>
  </si>
  <si>
    <t>Covilha</t>
  </si>
  <si>
    <t>COX</t>
  </si>
  <si>
    <t>Congo Town Airport</t>
  </si>
  <si>
    <t>Congo Town</t>
  </si>
  <si>
    <t>COZ</t>
  </si>
  <si>
    <t>Constanza Airport</t>
  </si>
  <si>
    <t>Constanza</t>
  </si>
  <si>
    <t>CPG</t>
  </si>
  <si>
    <t>Carmen De Patagones Airport</t>
  </si>
  <si>
    <t>Carmen De Patagones</t>
  </si>
  <si>
    <t>CPL</t>
  </si>
  <si>
    <t>Chaparral Airport</t>
  </si>
  <si>
    <t>Chaparral</t>
  </si>
  <si>
    <t>CPN</t>
  </si>
  <si>
    <t>Cape Rodney Airport</t>
  </si>
  <si>
    <t>Cape Rodney</t>
  </si>
  <si>
    <t>CQA</t>
  </si>
  <si>
    <t>Canarana Airport</t>
  </si>
  <si>
    <t>Canarana</t>
  </si>
  <si>
    <t>CQF</t>
  </si>
  <si>
    <t>Calais Airport</t>
  </si>
  <si>
    <t>Calais</t>
  </si>
  <si>
    <t>CQS</t>
  </si>
  <si>
    <t>Costa Marques Airport</t>
  </si>
  <si>
    <t>Costa Marques</t>
  </si>
  <si>
    <t>COC</t>
  </si>
  <si>
    <t>CRQ</t>
  </si>
  <si>
    <t>Caravelas Airport</t>
  </si>
  <si>
    <t>Caravelas</t>
  </si>
  <si>
    <t>CRR</t>
  </si>
  <si>
    <t>Ceres Airport</t>
  </si>
  <si>
    <t>Ceres</t>
  </si>
  <si>
    <t>CSB</t>
  </si>
  <si>
    <t>Caransebes Airport</t>
  </si>
  <si>
    <t>Caransebes</t>
  </si>
  <si>
    <t>CSF</t>
  </si>
  <si>
    <t>Creil Airport</t>
  </si>
  <si>
    <t>Creil</t>
  </si>
  <si>
    <t>CSU</t>
  </si>
  <si>
    <t>Santa Cruz Do Sul Airport</t>
  </si>
  <si>
    <t>Santa Cruz Do Sul</t>
  </si>
  <si>
    <t>CTP</t>
  </si>
  <si>
    <t>Carutapera Airport</t>
  </si>
  <si>
    <t>Carutapera</t>
  </si>
  <si>
    <t>CTT</t>
  </si>
  <si>
    <t>Le Castellet Airport</t>
  </si>
  <si>
    <t>Le Castellet</t>
  </si>
  <si>
    <t>CUI</t>
  </si>
  <si>
    <t>Currillo Airport</t>
  </si>
  <si>
    <t>Currillo</t>
  </si>
  <si>
    <t>CUJ</t>
  </si>
  <si>
    <t>Culion Airport</t>
  </si>
  <si>
    <t>Culion</t>
  </si>
  <si>
    <t>CUO</t>
  </si>
  <si>
    <t>Caruru Airport</t>
  </si>
  <si>
    <t>Caruru</t>
  </si>
  <si>
    <t>CUV</t>
  </si>
  <si>
    <t>Casigua Airport</t>
  </si>
  <si>
    <t>Casigua</t>
  </si>
  <si>
    <t>CVC</t>
  </si>
  <si>
    <t>Cleve Airport</t>
  </si>
  <si>
    <t>Cleve</t>
  </si>
  <si>
    <t>CVE</t>
  </si>
  <si>
    <t>Covenas Airport</t>
  </si>
  <si>
    <t>Covenas</t>
  </si>
  <si>
    <t>CVF</t>
  </si>
  <si>
    <t>Courchevel Airport</t>
  </si>
  <si>
    <t>Courchevel</t>
  </si>
  <si>
    <t>CXN</t>
  </si>
  <si>
    <t>Candala Airport</t>
  </si>
  <si>
    <t>Candala</t>
  </si>
  <si>
    <t>CXP</t>
  </si>
  <si>
    <t>Tunggul Wulung Airport</t>
  </si>
  <si>
    <t>Cilacap</t>
  </si>
  <si>
    <t>CZA</t>
  </si>
  <si>
    <t>Chichen Itza Airport</t>
  </si>
  <si>
    <t>Chichen Itza</t>
  </si>
  <si>
    <t>DAK</t>
  </si>
  <si>
    <t>Dakhla Oasis</t>
  </si>
  <si>
    <t>DAP</t>
  </si>
  <si>
    <t>Darchula Airport</t>
  </si>
  <si>
    <t>Darchula</t>
  </si>
  <si>
    <t>DAZ</t>
  </si>
  <si>
    <t>Darwaz Airport</t>
  </si>
  <si>
    <t>Darwaz</t>
  </si>
  <si>
    <t>DBM</t>
  </si>
  <si>
    <t>Debra Marcos Airport</t>
  </si>
  <si>
    <t>Debra Marcos</t>
  </si>
  <si>
    <t>DBT</t>
  </si>
  <si>
    <t>Debra Tabor Airport</t>
  </si>
  <si>
    <t>Debra Tabor</t>
  </si>
  <si>
    <t>DEM</t>
  </si>
  <si>
    <t>Dembidollo Airport</t>
  </si>
  <si>
    <t>Dembidollo</t>
  </si>
  <si>
    <t>DES</t>
  </si>
  <si>
    <t>Desroches Airport</t>
  </si>
  <si>
    <t>Desroches</t>
  </si>
  <si>
    <t>DGF</t>
  </si>
  <si>
    <t>Douglas Lake Airport</t>
  </si>
  <si>
    <t>Douglas Lake</t>
  </si>
  <si>
    <t>DGR</t>
  </si>
  <si>
    <t>Dargaville Airport</t>
  </si>
  <si>
    <t>Dargaville</t>
  </si>
  <si>
    <t>DHR</t>
  </si>
  <si>
    <t>De Kooy Airport</t>
  </si>
  <si>
    <t>Den Helder</t>
  </si>
  <si>
    <t>DIM</t>
  </si>
  <si>
    <t>Dimbokro Airport</t>
  </si>
  <si>
    <t>Dimbokro</t>
  </si>
  <si>
    <t>DIQ</t>
  </si>
  <si>
    <t>Divinopolis Airport</t>
  </si>
  <si>
    <t>Divinopolis</t>
  </si>
  <si>
    <t>DJM</t>
  </si>
  <si>
    <t>Djambala Airport</t>
  </si>
  <si>
    <t>Djambala</t>
  </si>
  <si>
    <t>DJO</t>
  </si>
  <si>
    <t>Daloa Airport</t>
  </si>
  <si>
    <t>Daloa</t>
  </si>
  <si>
    <t>DKV</t>
  </si>
  <si>
    <t>Docker River Airport</t>
  </si>
  <si>
    <t>Docker River</t>
  </si>
  <si>
    <t>DLD</t>
  </si>
  <si>
    <t>Dagali Airport</t>
  </si>
  <si>
    <t>Geilo</t>
  </si>
  <si>
    <t>DLV</t>
  </si>
  <si>
    <t>Delissaville Airport</t>
  </si>
  <si>
    <t>Delissaville</t>
  </si>
  <si>
    <t>DMT</t>
  </si>
  <si>
    <t>Diamantino Airport</t>
  </si>
  <si>
    <t>Diamantino</t>
  </si>
  <si>
    <t>DNO</t>
  </si>
  <si>
    <t>Dianopolis Airport</t>
  </si>
  <si>
    <t>Dianopolis</t>
  </si>
  <si>
    <t>DNP</t>
  </si>
  <si>
    <t>Dang Airport</t>
  </si>
  <si>
    <t>Dang</t>
  </si>
  <si>
    <t>RRA</t>
  </si>
  <si>
    <t>Ronda Airport</t>
  </si>
  <si>
    <t>Ronda</t>
  </si>
  <si>
    <t>DNX</t>
  </si>
  <si>
    <t>Galegu Airport</t>
  </si>
  <si>
    <t>Dinder</t>
  </si>
  <si>
    <t>TCE</t>
  </si>
  <si>
    <t>Tulcea Airport</t>
  </si>
  <si>
    <t>Tulcea</t>
  </si>
  <si>
    <t>DOR</t>
  </si>
  <si>
    <t>Dori Airport</t>
  </si>
  <si>
    <t>Dori</t>
  </si>
  <si>
    <t>DPE</t>
  </si>
  <si>
    <t>Dieppe Airport</t>
  </si>
  <si>
    <t>Dieppe</t>
  </si>
  <si>
    <t>DRB</t>
  </si>
  <si>
    <t>Derby Airport</t>
  </si>
  <si>
    <t>Derby</t>
  </si>
  <si>
    <t>DUK</t>
  </si>
  <si>
    <t>Dukuduk Airport</t>
  </si>
  <si>
    <t>Dukuduk</t>
  </si>
  <si>
    <t>DNA</t>
  </si>
  <si>
    <t>Kadena Air Force Base</t>
  </si>
  <si>
    <t>DWA</t>
  </si>
  <si>
    <t>Dwamawa Airport</t>
  </si>
  <si>
    <t>Dwamawa</t>
  </si>
  <si>
    <t>DZO</t>
  </si>
  <si>
    <t>Durazno Airport</t>
  </si>
  <si>
    <t>Durazno</t>
  </si>
  <si>
    <t>EAB</t>
  </si>
  <si>
    <t>Abbse Airport</t>
  </si>
  <si>
    <t>Abbse</t>
  </si>
  <si>
    <t>EBG</t>
  </si>
  <si>
    <t>El Bagre Airport</t>
  </si>
  <si>
    <t>El Bagre</t>
  </si>
  <si>
    <t>EBM</t>
  </si>
  <si>
    <t>El Borma Airport</t>
  </si>
  <si>
    <t>El Borma</t>
  </si>
  <si>
    <t>EBW</t>
  </si>
  <si>
    <t>Ebolowa Airport</t>
  </si>
  <si>
    <t>Ebolowa</t>
  </si>
  <si>
    <t>EDM</t>
  </si>
  <si>
    <t>Les Ajoncs Airport</t>
  </si>
  <si>
    <t>La Roche</t>
  </si>
  <si>
    <t>EKT</t>
  </si>
  <si>
    <t>Eskilstuna Airport</t>
  </si>
  <si>
    <t>Eskilstuna</t>
  </si>
  <si>
    <t>Sodermanlands Lan</t>
  </si>
  <si>
    <t>ELB</t>
  </si>
  <si>
    <t>San Bernado Airport</t>
  </si>
  <si>
    <t>El Banco</t>
  </si>
  <si>
    <t>ELO</t>
  </si>
  <si>
    <t>Eldorado Airport</t>
  </si>
  <si>
    <t>Eldorado</t>
  </si>
  <si>
    <t>ENO</t>
  </si>
  <si>
    <t>Teniente Prim Alarcon Airport</t>
  </si>
  <si>
    <t>Encarnacion</t>
  </si>
  <si>
    <t>ENT</t>
  </si>
  <si>
    <t>Enewetak Island Airport</t>
  </si>
  <si>
    <t>Enewetak Island</t>
  </si>
  <si>
    <t>HOK</t>
  </si>
  <si>
    <t>Hooker Creek Airport</t>
  </si>
  <si>
    <t>Hooker Creek</t>
  </si>
  <si>
    <t>EOR</t>
  </si>
  <si>
    <t>El Dorado Airporr</t>
  </si>
  <si>
    <t>El Dorado</t>
  </si>
  <si>
    <t>ERA</t>
  </si>
  <si>
    <t>Erigavo Airport</t>
  </si>
  <si>
    <t>Erigavo</t>
  </si>
  <si>
    <t>ERB</t>
  </si>
  <si>
    <t>Ernabella Airport</t>
  </si>
  <si>
    <t>Ernabella</t>
  </si>
  <si>
    <t>ESE</t>
  </si>
  <si>
    <t>Ensenada Airport</t>
  </si>
  <si>
    <t>EPL</t>
  </si>
  <si>
    <t>Mirecourt Airport</t>
  </si>
  <si>
    <t>Epinal</t>
  </si>
  <si>
    <t>ETE</t>
  </si>
  <si>
    <t>Genda Wuha Airport</t>
  </si>
  <si>
    <t>Genda Wuha</t>
  </si>
  <si>
    <t>EYL</t>
  </si>
  <si>
    <t>Yelimane Airport</t>
  </si>
  <si>
    <t>Yelimane</t>
  </si>
  <si>
    <t>EYS</t>
  </si>
  <si>
    <t>Elive Springs Airport</t>
  </si>
  <si>
    <t>Elive Springs</t>
  </si>
  <si>
    <t>FAA</t>
  </si>
  <si>
    <t>Faranah Airport</t>
  </si>
  <si>
    <t>Faranah</t>
  </si>
  <si>
    <t>ESK</t>
  </si>
  <si>
    <t>Eskisehir Airport</t>
  </si>
  <si>
    <t>FBE</t>
  </si>
  <si>
    <t>Francisco Beltrao Airport</t>
  </si>
  <si>
    <t>Francisco Beltrao</t>
  </si>
  <si>
    <t>FCB</t>
  </si>
  <si>
    <t>Ficksburg Sentra Oes Airport</t>
  </si>
  <si>
    <t>Ficksburg</t>
  </si>
  <si>
    <t>FDU</t>
  </si>
  <si>
    <t>Bandundu Airport</t>
  </si>
  <si>
    <t>Bandundu</t>
  </si>
  <si>
    <t>FEB</t>
  </si>
  <si>
    <t>Sanfebagar Airport</t>
  </si>
  <si>
    <t>Sanfebagar</t>
  </si>
  <si>
    <t>FEJ</t>
  </si>
  <si>
    <t>Feijo Airport</t>
  </si>
  <si>
    <t>Feijo</t>
  </si>
  <si>
    <t>FEK</t>
  </si>
  <si>
    <t>Ferkessedougou Airport</t>
  </si>
  <si>
    <t>Ferkessedougou</t>
  </si>
  <si>
    <t>FEL</t>
  </si>
  <si>
    <t>Fuerstenfeldbruck Airport</t>
  </si>
  <si>
    <t>Fuerstenfeldbruck</t>
  </si>
  <si>
    <t>FFU</t>
  </si>
  <si>
    <t>Futaleufu Airport</t>
  </si>
  <si>
    <t>Futaleufu</t>
  </si>
  <si>
    <t>FGD</t>
  </si>
  <si>
    <t>Fderik Airport</t>
  </si>
  <si>
    <t>Fderik</t>
  </si>
  <si>
    <t>FIN</t>
  </si>
  <si>
    <t>Finschhafen Airport</t>
  </si>
  <si>
    <t>Finschhafen</t>
  </si>
  <si>
    <t>FIZ</t>
  </si>
  <si>
    <t>Fitzroy Crossing Airport</t>
  </si>
  <si>
    <t>Fitzroy Crossing</t>
  </si>
  <si>
    <t>FLB</t>
  </si>
  <si>
    <t>Cangapara Airport</t>
  </si>
  <si>
    <t>Floriano</t>
  </si>
  <si>
    <t>FSS</t>
  </si>
  <si>
    <t>Kinloss Airport</t>
  </si>
  <si>
    <t>Forres</t>
  </si>
  <si>
    <t>FLF</t>
  </si>
  <si>
    <t>Schaferhaus Airport</t>
  </si>
  <si>
    <t>Flensburg</t>
  </si>
  <si>
    <t>Schleswig-Holstein</t>
  </si>
  <si>
    <t>FNB</t>
  </si>
  <si>
    <t>Neubrandenburg Airport</t>
  </si>
  <si>
    <t>Neubrandenburg</t>
  </si>
  <si>
    <t>FNG</t>
  </si>
  <si>
    <t>Fada Ngourma Airport</t>
  </si>
  <si>
    <t>Fada Ngourma</t>
  </si>
  <si>
    <t>FRZ</t>
  </si>
  <si>
    <t>Fritzlar Air Base</t>
  </si>
  <si>
    <t>Fritzlar</t>
  </si>
  <si>
    <t>FTX</t>
  </si>
  <si>
    <t>Owando Airport</t>
  </si>
  <si>
    <t>Owando</t>
  </si>
  <si>
    <t>CHR</t>
  </si>
  <si>
    <t>Chateauroux Airport</t>
  </si>
  <si>
    <t>Chateauroux</t>
  </si>
  <si>
    <t>PUZ</t>
  </si>
  <si>
    <t>Puerto Cabezas Airport</t>
  </si>
  <si>
    <t>Puerto Cabezas</t>
  </si>
  <si>
    <t>Atlantico Norte</t>
  </si>
  <si>
    <t>YBS</t>
  </si>
  <si>
    <t>Musselwhite Airport</t>
  </si>
  <si>
    <t>Opapamiska Lake</t>
  </si>
  <si>
    <t>FRC</t>
  </si>
  <si>
    <t>Franca Airport</t>
  </si>
  <si>
    <t>Franca</t>
  </si>
  <si>
    <t>SWS</t>
  </si>
  <si>
    <t>Fairwood Comm Airport</t>
  </si>
  <si>
    <t>Swansea</t>
  </si>
  <si>
    <t>FYT</t>
  </si>
  <si>
    <t>Faya Airport</t>
  </si>
  <si>
    <t>Faya</t>
  </si>
  <si>
    <t>FKJ</t>
  </si>
  <si>
    <t>Fukui Airport</t>
  </si>
  <si>
    <t>42 Haruecho Fujiwashizuka  Sakai</t>
  </si>
  <si>
    <t>Fukui</t>
  </si>
  <si>
    <t>RBE</t>
  </si>
  <si>
    <t>Ratanakiri Airport</t>
  </si>
  <si>
    <t>Ratanakiri</t>
  </si>
  <si>
    <t>NEU</t>
  </si>
  <si>
    <t>Sam Neua Airport</t>
  </si>
  <si>
    <t>Sam Neua</t>
  </si>
  <si>
    <t>SWP</t>
  </si>
  <si>
    <t>Swakopmund Airport</t>
  </si>
  <si>
    <t>Swakopmund</t>
  </si>
  <si>
    <t>SZT</t>
  </si>
  <si>
    <t>San Cristobal de las Casas Airport</t>
  </si>
  <si>
    <t>San Cristobal de las Casas</t>
  </si>
  <si>
    <t>JHQ</t>
  </si>
  <si>
    <t>Shute Harbour Heliport</t>
  </si>
  <si>
    <t>Shute Harbour</t>
  </si>
  <si>
    <t>JUN</t>
  </si>
  <si>
    <t>Jundah Airport</t>
  </si>
  <si>
    <t>Jundah</t>
  </si>
  <si>
    <t>KCE</t>
  </si>
  <si>
    <t>Collinsville Airport</t>
  </si>
  <si>
    <t>Collinsville</t>
  </si>
  <si>
    <t>KGY</t>
  </si>
  <si>
    <t>Kingaroy Airport</t>
  </si>
  <si>
    <t>Kingaroy</t>
  </si>
  <si>
    <t>KML</t>
  </si>
  <si>
    <t>Kamileroi Airport</t>
  </si>
  <si>
    <t>Kamileroi</t>
  </si>
  <si>
    <t>KOH</t>
  </si>
  <si>
    <t>Koolatah Airport</t>
  </si>
  <si>
    <t>Koolatah</t>
  </si>
  <si>
    <t>KPP</t>
  </si>
  <si>
    <t>Kalpowar Airport</t>
  </si>
  <si>
    <t>Kalpowar</t>
  </si>
  <si>
    <t>KSV</t>
  </si>
  <si>
    <t>LKD</t>
  </si>
  <si>
    <t>Lakeland Downs Airport</t>
  </si>
  <si>
    <t>Lakeland Downs</t>
  </si>
  <si>
    <t>LLG</t>
  </si>
  <si>
    <t>Chillagoe Airport</t>
  </si>
  <si>
    <t>Chillagoe</t>
  </si>
  <si>
    <t>MRG</t>
  </si>
  <si>
    <t>Mareeba Airport</t>
  </si>
  <si>
    <t>Mareeba</t>
  </si>
  <si>
    <t>MTQ</t>
  </si>
  <si>
    <t>Mitchell Airport</t>
  </si>
  <si>
    <t>Mitchell</t>
  </si>
  <si>
    <t>NMR</t>
  </si>
  <si>
    <t>Nappamerry Airport</t>
  </si>
  <si>
    <t>Nappamerry</t>
  </si>
  <si>
    <t>NSA</t>
  </si>
  <si>
    <t>Noosa Airport</t>
  </si>
  <si>
    <t>Noosa</t>
  </si>
  <si>
    <t>NSV</t>
  </si>
  <si>
    <t>Noosaville Airport</t>
  </si>
  <si>
    <t>Noosaville</t>
  </si>
  <si>
    <t>ONR</t>
  </si>
  <si>
    <t>Monkira Airport</t>
  </si>
  <si>
    <t>Monkira</t>
  </si>
  <si>
    <t>OXY</t>
  </si>
  <si>
    <t>Morney Airport</t>
  </si>
  <si>
    <t>Morney</t>
  </si>
  <si>
    <t>RSB</t>
  </si>
  <si>
    <t>Roseberth Airport</t>
  </si>
  <si>
    <t>Roseberth</t>
  </si>
  <si>
    <t>RTP</t>
  </si>
  <si>
    <t>Rutland Plains Airport</t>
  </si>
  <si>
    <t>Rutland Plains</t>
  </si>
  <si>
    <t>SOI</t>
  </si>
  <si>
    <t>South Molle Island Airport</t>
  </si>
  <si>
    <t>South Molle Island</t>
  </si>
  <si>
    <t>UBB</t>
  </si>
  <si>
    <t>Mabuiag Island Airport</t>
  </si>
  <si>
    <t>Mabuiag Island</t>
  </si>
  <si>
    <t>HRN</t>
  </si>
  <si>
    <t>Heron Island Heliport</t>
  </si>
  <si>
    <t>Heron Island</t>
  </si>
  <si>
    <t>ABG</t>
  </si>
  <si>
    <t>Abingdon Airport</t>
  </si>
  <si>
    <t>AGW</t>
  </si>
  <si>
    <t>Agnew Airport</t>
  </si>
  <si>
    <t>Agnew</t>
  </si>
  <si>
    <t>BCK</t>
  </si>
  <si>
    <t>Bolwarra Airport</t>
  </si>
  <si>
    <t>Bolwarra</t>
  </si>
  <si>
    <t>BHT</t>
  </si>
  <si>
    <t>Brighton Downs Airport</t>
  </si>
  <si>
    <t>Brighton Downs</t>
  </si>
  <si>
    <t>BIP</t>
  </si>
  <si>
    <t>Bulimba Airport</t>
  </si>
  <si>
    <t>Bulimba</t>
  </si>
  <si>
    <t>BVW</t>
  </si>
  <si>
    <t>Batavia Downs Airport</t>
  </si>
  <si>
    <t>Batavia Downs</t>
  </si>
  <si>
    <t>CBY</t>
  </si>
  <si>
    <t>Canobie Airport</t>
  </si>
  <si>
    <t>Canobie</t>
  </si>
  <si>
    <t>CFP</t>
  </si>
  <si>
    <t>Carpentaria Downs Airport</t>
  </si>
  <si>
    <t>Carpentaria Downs</t>
  </si>
  <si>
    <t>CML</t>
  </si>
  <si>
    <t>Camooweal Airport</t>
  </si>
  <si>
    <t>Camooweal</t>
  </si>
  <si>
    <t>CQP</t>
  </si>
  <si>
    <t>Cape Flattery Airport</t>
  </si>
  <si>
    <t>Cape Flattery</t>
  </si>
  <si>
    <t>CRH</t>
  </si>
  <si>
    <t>Cherribah Airport</t>
  </si>
  <si>
    <t>Cherribah</t>
  </si>
  <si>
    <t>DFP</t>
  </si>
  <si>
    <t>Drumduff Airport</t>
  </si>
  <si>
    <t>Drumduff</t>
  </si>
  <si>
    <t>DNB</t>
  </si>
  <si>
    <t>Dunbar Airport</t>
  </si>
  <si>
    <t>Dunbar</t>
  </si>
  <si>
    <t>DRD</t>
  </si>
  <si>
    <t>Dorunda Station Airport</t>
  </si>
  <si>
    <t>Dorunda Station</t>
  </si>
  <si>
    <t>DXD</t>
  </si>
  <si>
    <t>Dixie Airport</t>
  </si>
  <si>
    <t>Dixie</t>
  </si>
  <si>
    <t>DYM</t>
  </si>
  <si>
    <t>Diamantina Lakes Airport</t>
  </si>
  <si>
    <t>Diamantina Lakes</t>
  </si>
  <si>
    <t>EIH</t>
  </si>
  <si>
    <t>Einasleigh Airport</t>
  </si>
  <si>
    <t>Einasleigh</t>
  </si>
  <si>
    <t>GBP</t>
  </si>
  <si>
    <t>Gamboola Airport</t>
  </si>
  <si>
    <t>Gamboola</t>
  </si>
  <si>
    <t>GKL</t>
  </si>
  <si>
    <t>Great Keppel Island Airport</t>
  </si>
  <si>
    <t>Great Keppel Island</t>
  </si>
  <si>
    <t>GLG</t>
  </si>
  <si>
    <t>Glengyle Airport</t>
  </si>
  <si>
    <t>Glengyle</t>
  </si>
  <si>
    <t>GLM</t>
  </si>
  <si>
    <t>Glenormiston Airport</t>
  </si>
  <si>
    <t>Glenormiston</t>
  </si>
  <si>
    <t>GVP</t>
  </si>
  <si>
    <t>Greenvale Airport</t>
  </si>
  <si>
    <t>Greenvale</t>
  </si>
  <si>
    <t>HAT</t>
  </si>
  <si>
    <t>Heathlands Airport</t>
  </si>
  <si>
    <t>Heathlands</t>
  </si>
  <si>
    <t>HIG</t>
  </si>
  <si>
    <t>Highbury Airport</t>
  </si>
  <si>
    <t>Highbury</t>
  </si>
  <si>
    <t>HIH</t>
  </si>
  <si>
    <t>Hook Island Airport</t>
  </si>
  <si>
    <t>Hook Island</t>
  </si>
  <si>
    <t>HIP</t>
  </si>
  <si>
    <t>Headingly Airport</t>
  </si>
  <si>
    <t>Headingly</t>
  </si>
  <si>
    <t>HLV</t>
  </si>
  <si>
    <t>Helenvale Airport</t>
  </si>
  <si>
    <t>Helenvale</t>
  </si>
  <si>
    <t>HNK</t>
  </si>
  <si>
    <t>Hinchinbrooke Island Airport</t>
  </si>
  <si>
    <t>Hinchinbrooke Island</t>
  </si>
  <si>
    <t>HPE</t>
  </si>
  <si>
    <t>Hope Vale Airport</t>
  </si>
  <si>
    <t>Hope Vale</t>
  </si>
  <si>
    <t>KDS</t>
  </si>
  <si>
    <t>Kamaran Downs Airport</t>
  </si>
  <si>
    <t>Kamaran Downs</t>
  </si>
  <si>
    <t>KKP</t>
  </si>
  <si>
    <t>Koolburra Airport</t>
  </si>
  <si>
    <t>Koolburra</t>
  </si>
  <si>
    <t>LDC</t>
  </si>
  <si>
    <t>Lindeman Island Airport</t>
  </si>
  <si>
    <t>Lindeman Island</t>
  </si>
  <si>
    <t>LFP</t>
  </si>
  <si>
    <t>Lakefield Airport</t>
  </si>
  <si>
    <t>Lakefield</t>
  </si>
  <si>
    <t>LLP</t>
  </si>
  <si>
    <t>Linda Downs Airport</t>
  </si>
  <si>
    <t>Linda Downs</t>
  </si>
  <si>
    <t>LTP</t>
  </si>
  <si>
    <t>Lyndhurst Airport</t>
  </si>
  <si>
    <t>Lyndhurst</t>
  </si>
  <si>
    <t>LTV</t>
  </si>
  <si>
    <t>Lotusvale Airport</t>
  </si>
  <si>
    <t>Lotusvale</t>
  </si>
  <si>
    <t>LUT</t>
  </si>
  <si>
    <t>Laura Station Airport</t>
  </si>
  <si>
    <t>Laura Station</t>
  </si>
  <si>
    <t>LUU</t>
  </si>
  <si>
    <t>Laura Airport</t>
  </si>
  <si>
    <t>Laura</t>
  </si>
  <si>
    <t>LYT</t>
  </si>
  <si>
    <t>Lady Elliot Island Airport</t>
  </si>
  <si>
    <t>Lady Elliot Island</t>
  </si>
  <si>
    <t>MET</t>
  </si>
  <si>
    <t>Moreton Airport</t>
  </si>
  <si>
    <t>Moreton</t>
  </si>
  <si>
    <t>MFL</t>
  </si>
  <si>
    <t>Mount Full Stop Airport</t>
  </si>
  <si>
    <t>Mount Full Stop</t>
  </si>
  <si>
    <t>MLV</t>
  </si>
  <si>
    <t>Merluna Airport</t>
  </si>
  <si>
    <t>Merluna</t>
  </si>
  <si>
    <t>MRL</t>
  </si>
  <si>
    <t>Miners Lake Airport</t>
  </si>
  <si>
    <t>Miners Lake</t>
  </si>
  <si>
    <t>MVU</t>
  </si>
  <si>
    <t>Musgrave Airport</t>
  </si>
  <si>
    <t>Musgrave</t>
  </si>
  <si>
    <t>MWY</t>
  </si>
  <si>
    <t>Miranda Downs Airport</t>
  </si>
  <si>
    <t>Miranda Downs</t>
  </si>
  <si>
    <t>MXD</t>
  </si>
  <si>
    <t>Marion Downs Airport</t>
  </si>
  <si>
    <t>Marion Downs</t>
  </si>
  <si>
    <t>MXQ</t>
  </si>
  <si>
    <t>Mitchell River Airport</t>
  </si>
  <si>
    <t>Mitchell River</t>
  </si>
  <si>
    <t>OKB</t>
  </si>
  <si>
    <t>Fraser Island Airport</t>
  </si>
  <si>
    <t>Orchid Beach</t>
  </si>
  <si>
    <t>OOR</t>
  </si>
  <si>
    <t>Mooraberree Airport</t>
  </si>
  <si>
    <t>Mooraberree</t>
  </si>
  <si>
    <t>ORS</t>
  </si>
  <si>
    <t>Waterport Airport</t>
  </si>
  <si>
    <t>Orpheus</t>
  </si>
  <si>
    <t>OXO</t>
  </si>
  <si>
    <t>Orientos Airport</t>
  </si>
  <si>
    <t>Orientos</t>
  </si>
  <si>
    <t>PBY</t>
  </si>
  <si>
    <t>Hamilton/Prosperine Airport</t>
  </si>
  <si>
    <t>Peppers Palm Bay (Island Resort)</t>
  </si>
  <si>
    <t>PTI</t>
  </si>
  <si>
    <t>Port Douglas Airport</t>
  </si>
  <si>
    <t>Port Douglas</t>
  </si>
  <si>
    <t>SCG</t>
  </si>
  <si>
    <t>Spring Creek Airport</t>
  </si>
  <si>
    <t>Spring Creek</t>
  </si>
  <si>
    <t>SFP</t>
  </si>
  <si>
    <t>Surfers Paradise Airport</t>
  </si>
  <si>
    <t>Surfers Paradise</t>
  </si>
  <si>
    <t>SHQ</t>
  </si>
  <si>
    <t>Southport Airport</t>
  </si>
  <si>
    <t>Southport</t>
  </si>
  <si>
    <t>SQP</t>
  </si>
  <si>
    <t>Starcke Airport</t>
  </si>
  <si>
    <t>Starcke</t>
  </si>
  <si>
    <t>SRM</t>
  </si>
  <si>
    <t>Sandringham Airport</t>
  </si>
  <si>
    <t>Sandringham</t>
  </si>
  <si>
    <t>SSP</t>
  </si>
  <si>
    <t>Silver Planes Airport</t>
  </si>
  <si>
    <t>Silver Planes</t>
  </si>
  <si>
    <t>STF</t>
  </si>
  <si>
    <t>Stephen Island</t>
  </si>
  <si>
    <t>STH</t>
  </si>
  <si>
    <t>Strathmore Airport</t>
  </si>
  <si>
    <t>Strathmore</t>
  </si>
  <si>
    <t>SVM</t>
  </si>
  <si>
    <t>St. Paul's Mission Airport</t>
  </si>
  <si>
    <t>Saint Paul's Mission</t>
  </si>
  <si>
    <t>TAN</t>
  </si>
  <si>
    <t>Tangalooma Airport</t>
  </si>
  <si>
    <t>Tangalooma</t>
  </si>
  <si>
    <t>TXR</t>
  </si>
  <si>
    <t>Tanbar Airport</t>
  </si>
  <si>
    <t>Tanbar</t>
  </si>
  <si>
    <t>TYG</t>
  </si>
  <si>
    <t>Thylungra Airport</t>
  </si>
  <si>
    <t>Thylungra</t>
  </si>
  <si>
    <t>VNR</t>
  </si>
  <si>
    <t>Vanrook Airport</t>
  </si>
  <si>
    <t>Vanrook</t>
  </si>
  <si>
    <t>WAN</t>
  </si>
  <si>
    <t>Waverney Airport</t>
  </si>
  <si>
    <t>Waverney</t>
  </si>
  <si>
    <t>WAZ</t>
  </si>
  <si>
    <t>Warwick Airport</t>
  </si>
  <si>
    <t>Warwick</t>
  </si>
  <si>
    <t>WON</t>
  </si>
  <si>
    <t>Wondoola Airport</t>
  </si>
  <si>
    <t>Wondoola</t>
  </si>
  <si>
    <t>ABH</t>
  </si>
  <si>
    <t>Alpha Airport</t>
  </si>
  <si>
    <t>Alpha</t>
  </si>
  <si>
    <t>AUD</t>
  </si>
  <si>
    <t>Augustus Downs Airport</t>
  </si>
  <si>
    <t>Augustus Downs</t>
  </si>
  <si>
    <t>AXC</t>
  </si>
  <si>
    <t>Aramac Airport</t>
  </si>
  <si>
    <t>Aramac</t>
  </si>
  <si>
    <t>AYR</t>
  </si>
  <si>
    <t>Ayr Airport</t>
  </si>
  <si>
    <t>Ayr</t>
  </si>
  <si>
    <t>BFC</t>
  </si>
  <si>
    <t>Bloomfield Airport</t>
  </si>
  <si>
    <t>Bloomfield</t>
  </si>
  <si>
    <t>BLS</t>
  </si>
  <si>
    <t>Bollon Airport</t>
  </si>
  <si>
    <t>Bollon</t>
  </si>
  <si>
    <t>BTX</t>
  </si>
  <si>
    <t>Betoota Airport</t>
  </si>
  <si>
    <t>Betoota</t>
  </si>
  <si>
    <t>CCL</t>
  </si>
  <si>
    <t>Chinchilla Airport</t>
  </si>
  <si>
    <t>Chinchilla</t>
  </si>
  <si>
    <t>CDQ</t>
  </si>
  <si>
    <t>Croydon Airport</t>
  </si>
  <si>
    <t>Croydon</t>
  </si>
  <si>
    <t>CMQ</t>
  </si>
  <si>
    <t>Clermont Airport</t>
  </si>
  <si>
    <t>Clermont</t>
  </si>
  <si>
    <t>CUD</t>
  </si>
  <si>
    <t>Caloundra Airport</t>
  </si>
  <si>
    <t>Caloundra</t>
  </si>
  <si>
    <t>CXT</t>
  </si>
  <si>
    <t>Charters Towers Airport</t>
  </si>
  <si>
    <t>Charters Towers</t>
  </si>
  <si>
    <t>DBY</t>
  </si>
  <si>
    <t>Dalby Airport</t>
  </si>
  <si>
    <t>Dalby</t>
  </si>
  <si>
    <t>DDN</t>
  </si>
  <si>
    <t>Delta Downs Airport</t>
  </si>
  <si>
    <t>Delta Downs</t>
  </si>
  <si>
    <t>DHD</t>
  </si>
  <si>
    <t>Durham Downs Airport</t>
  </si>
  <si>
    <t>Durham Downs</t>
  </si>
  <si>
    <t>DRN</t>
  </si>
  <si>
    <t>Dirranbandi Airport</t>
  </si>
  <si>
    <t>Dirranbandi</t>
  </si>
  <si>
    <t>DRR</t>
  </si>
  <si>
    <t>Durrie Airport</t>
  </si>
  <si>
    <t>Durrie</t>
  </si>
  <si>
    <t>DVP</t>
  </si>
  <si>
    <t>Davenport Downs Airport</t>
  </si>
  <si>
    <t>Davenport Downs</t>
  </si>
  <si>
    <t>NSO</t>
  </si>
  <si>
    <t>Scone Airport</t>
  </si>
  <si>
    <t>Scone</t>
  </si>
  <si>
    <t>NYN</t>
  </si>
  <si>
    <t>Nyngan Airport</t>
  </si>
  <si>
    <t>Nyngan</t>
  </si>
  <si>
    <t>SWZ</t>
  </si>
  <si>
    <t>Sydney West Airport</t>
  </si>
  <si>
    <t>TCW</t>
  </si>
  <si>
    <t>Tocumwal Airport</t>
  </si>
  <si>
    <t>Tocumwal</t>
  </si>
  <si>
    <t>TEM</t>
  </si>
  <si>
    <t>Temora Airport</t>
  </si>
  <si>
    <t>Temora</t>
  </si>
  <si>
    <t>TUM</t>
  </si>
  <si>
    <t>Tumut Airport</t>
  </si>
  <si>
    <t>Tumut</t>
  </si>
  <si>
    <t>TYB</t>
  </si>
  <si>
    <t>Tibooburra Airport</t>
  </si>
  <si>
    <t>Tibooburra</t>
  </si>
  <si>
    <t>UIR</t>
  </si>
  <si>
    <t>Quirindi Airport</t>
  </si>
  <si>
    <t>Quirindi</t>
  </si>
  <si>
    <t>WEW</t>
  </si>
  <si>
    <t>Wee Waa Airport</t>
  </si>
  <si>
    <t>Wee Waa</t>
  </si>
  <si>
    <t>WGE</t>
  </si>
  <si>
    <t>Walgett Airport</t>
  </si>
  <si>
    <t>Walgett</t>
  </si>
  <si>
    <t>WIO</t>
  </si>
  <si>
    <t>Wilcannia Airport</t>
  </si>
  <si>
    <t>Wilcannia</t>
  </si>
  <si>
    <t>WOL</t>
  </si>
  <si>
    <t>Wollongong Airport</t>
  </si>
  <si>
    <t>Wollongong</t>
  </si>
  <si>
    <t>CES</t>
  </si>
  <si>
    <t>Cessnock Airport</t>
  </si>
  <si>
    <t>Cessnock</t>
  </si>
  <si>
    <t>CLH</t>
  </si>
  <si>
    <t>Coolah Airport</t>
  </si>
  <si>
    <t>Coolah</t>
  </si>
  <si>
    <t>CMD</t>
  </si>
  <si>
    <t>Cootamundra Airport</t>
  </si>
  <si>
    <t>Cootamundra</t>
  </si>
  <si>
    <t>CNB</t>
  </si>
  <si>
    <t>Coonamble Airport</t>
  </si>
  <si>
    <t>Coonamble</t>
  </si>
  <si>
    <t>WAF</t>
  </si>
  <si>
    <t>Wana Airport</t>
  </si>
  <si>
    <t>Wana</t>
  </si>
  <si>
    <t>COJ</t>
  </si>
  <si>
    <t>Coonabarabran Airport</t>
  </si>
  <si>
    <t>Coonabarabran</t>
  </si>
  <si>
    <t>CRB</t>
  </si>
  <si>
    <t>Collarenebri Airport</t>
  </si>
  <si>
    <t>Collarenebri</t>
  </si>
  <si>
    <t>CSI</t>
  </si>
  <si>
    <t>Casino Airport</t>
  </si>
  <si>
    <t>Casino</t>
  </si>
  <si>
    <t>CWT</t>
  </si>
  <si>
    <t>Cowra Airport</t>
  </si>
  <si>
    <t>Cowra</t>
  </si>
  <si>
    <t>CWW</t>
  </si>
  <si>
    <t>Corowa Airport</t>
  </si>
  <si>
    <t>Corowa</t>
  </si>
  <si>
    <t>DNQ</t>
  </si>
  <si>
    <t>Deniliquin Airport</t>
  </si>
  <si>
    <t>Deniliquin</t>
  </si>
  <si>
    <t>FRB</t>
  </si>
  <si>
    <t>Forbes Airport</t>
  </si>
  <si>
    <t>Forbes</t>
  </si>
  <si>
    <t>HLS</t>
  </si>
  <si>
    <t>St. Helens Airport</t>
  </si>
  <si>
    <t>Saint Helens</t>
  </si>
  <si>
    <t>SIO</t>
  </si>
  <si>
    <t>Smithton Airport</t>
  </si>
  <si>
    <t>Smithton</t>
  </si>
  <si>
    <t>UEE</t>
  </si>
  <si>
    <t>HLT</t>
  </si>
  <si>
    <t>Hamilton Airport</t>
  </si>
  <si>
    <t>Hamilton</t>
  </si>
  <si>
    <t>GEE</t>
  </si>
  <si>
    <t>George Town Airport</t>
  </si>
  <si>
    <t>LTB</t>
  </si>
  <si>
    <t>Latrobe Airport</t>
  </si>
  <si>
    <t>Latrobe</t>
  </si>
  <si>
    <t>HSM</t>
  </si>
  <si>
    <t>Horsham Airport</t>
  </si>
  <si>
    <t>Horsham</t>
  </si>
  <si>
    <t>HTU</t>
  </si>
  <si>
    <t>Hopetown Airport</t>
  </si>
  <si>
    <t>Hopetown</t>
  </si>
  <si>
    <t>KAH</t>
  </si>
  <si>
    <t>Melbourne City Heliport</t>
  </si>
  <si>
    <t>KRA</t>
  </si>
  <si>
    <t>Kerang Airport</t>
  </si>
  <si>
    <t>Kerang</t>
  </si>
  <si>
    <t>MBW</t>
  </si>
  <si>
    <t>Moorabbin Airport</t>
  </si>
  <si>
    <t>Moorabbin</t>
  </si>
  <si>
    <t>SXE</t>
  </si>
  <si>
    <t>Sale Airport</t>
  </si>
  <si>
    <t>Sale</t>
  </si>
  <si>
    <t>WKB</t>
  </si>
  <si>
    <t>Warracknabeal Airport</t>
  </si>
  <si>
    <t>Warracknabeal</t>
  </si>
  <si>
    <t>WMB</t>
  </si>
  <si>
    <t>Warrnambool Airport</t>
  </si>
  <si>
    <t>Warrnambool</t>
  </si>
  <si>
    <t>XCO</t>
  </si>
  <si>
    <t>Colac Airport</t>
  </si>
  <si>
    <t>Colac</t>
  </si>
  <si>
    <t>TGN</t>
  </si>
  <si>
    <t>La Trobe Regional Airport</t>
  </si>
  <si>
    <t>Traralgon</t>
  </si>
  <si>
    <t>BRJ</t>
  </si>
  <si>
    <t>Bright Airport</t>
  </si>
  <si>
    <t>Bright</t>
  </si>
  <si>
    <t>BXG</t>
  </si>
  <si>
    <t>Bendigo Airport</t>
  </si>
  <si>
    <t>Bendigo</t>
  </si>
  <si>
    <t>FLC</t>
  </si>
  <si>
    <t>Falls Creek Airport</t>
  </si>
  <si>
    <t>Falls Creek</t>
  </si>
  <si>
    <t>MBF</t>
  </si>
  <si>
    <t>Mount Buffalo Airport</t>
  </si>
  <si>
    <t>Mount Buffalo</t>
  </si>
  <si>
    <t>OYN</t>
  </si>
  <si>
    <t>Ouyen Airport</t>
  </si>
  <si>
    <t>Ouyen</t>
  </si>
  <si>
    <t>WHL</t>
  </si>
  <si>
    <t>Welshpool Airport</t>
  </si>
  <si>
    <t>Welshpool</t>
  </si>
  <si>
    <t>CYG</t>
  </si>
  <si>
    <t>Corryong Airport</t>
  </si>
  <si>
    <t>Corryong</t>
  </si>
  <si>
    <t>WGT</t>
  </si>
  <si>
    <t>Wangaratta Airport</t>
  </si>
  <si>
    <t>Wangaratta</t>
  </si>
  <si>
    <t>ARY</t>
  </si>
  <si>
    <t>Ararat Airport</t>
  </si>
  <si>
    <t>Ararat</t>
  </si>
  <si>
    <t>BLN</t>
  </si>
  <si>
    <t>Benalla Airport</t>
  </si>
  <si>
    <t>Benalla</t>
  </si>
  <si>
    <t>BSJ</t>
  </si>
  <si>
    <t>Bairnsdale Airport</t>
  </si>
  <si>
    <t>Bairnsdale</t>
  </si>
  <si>
    <t>ECH</t>
  </si>
  <si>
    <t>Echuca Airport</t>
  </si>
  <si>
    <t>Echuca</t>
  </si>
  <si>
    <t>LDA</t>
  </si>
  <si>
    <t>Malda Airport</t>
  </si>
  <si>
    <t>Malda</t>
  </si>
  <si>
    <t>LLE</t>
  </si>
  <si>
    <t>Malelane Airport</t>
  </si>
  <si>
    <t>Malelane</t>
  </si>
  <si>
    <t>LME</t>
  </si>
  <si>
    <t>Arnage Airport</t>
  </si>
  <si>
    <t>Le Mans</t>
  </si>
  <si>
    <t>LMO</t>
  </si>
  <si>
    <t>Lossiemouth</t>
  </si>
  <si>
    <t>LTL</t>
  </si>
  <si>
    <t>Lastourville Airport</t>
  </si>
  <si>
    <t>Lastourville</t>
  </si>
  <si>
    <t>LTM</t>
  </si>
  <si>
    <t>Lethem Airport</t>
  </si>
  <si>
    <t>Lethem</t>
  </si>
  <si>
    <t>LUB</t>
  </si>
  <si>
    <t>Lumid Pau Airport</t>
  </si>
  <si>
    <t>Lumid Pau</t>
  </si>
  <si>
    <t>LUC</t>
  </si>
  <si>
    <t>Laucala Island Airport</t>
  </si>
  <si>
    <t>Laucala Island</t>
  </si>
  <si>
    <t>LUE</t>
  </si>
  <si>
    <t>Lucenec Airport</t>
  </si>
  <si>
    <t>Lucenec</t>
  </si>
  <si>
    <t>MBQ</t>
  </si>
  <si>
    <t>Mbarara Airport</t>
  </si>
  <si>
    <t>Mbarara</t>
  </si>
  <si>
    <t>MCA</t>
  </si>
  <si>
    <t>Macenta Airport</t>
  </si>
  <si>
    <t>Macenta</t>
  </si>
  <si>
    <t>MCH</t>
  </si>
  <si>
    <t>Machala Airport</t>
  </si>
  <si>
    <t>Machala</t>
  </si>
  <si>
    <t>El Oro</t>
  </si>
  <si>
    <t>MHO</t>
  </si>
  <si>
    <t>Mount House Airport</t>
  </si>
  <si>
    <t>Mount House</t>
  </si>
  <si>
    <t>MHW</t>
  </si>
  <si>
    <t>Monteagudo Airport</t>
  </si>
  <si>
    <t>Monteagudo</t>
  </si>
  <si>
    <t>MNC</t>
  </si>
  <si>
    <t>Nacala Airport</t>
  </si>
  <si>
    <t>MNH</t>
  </si>
  <si>
    <t>Minneriya Airport</t>
  </si>
  <si>
    <t>Minneriya</t>
  </si>
  <si>
    <t>MNO</t>
  </si>
  <si>
    <t>Manono Airport</t>
  </si>
  <si>
    <t>Manono</t>
  </si>
  <si>
    <t>MNR</t>
  </si>
  <si>
    <t>Mongu Airport</t>
  </si>
  <si>
    <t>Mongu</t>
  </si>
  <si>
    <t>MGH</t>
  </si>
  <si>
    <t>Margate Airport</t>
  </si>
  <si>
    <t>Margate</t>
  </si>
  <si>
    <t>MTA</t>
  </si>
  <si>
    <t>Matamata Airport</t>
  </si>
  <si>
    <t>Matamata</t>
  </si>
  <si>
    <t>MTE</t>
  </si>
  <si>
    <t>Monte Alegre Airport</t>
  </si>
  <si>
    <t>Monte Alegre</t>
  </si>
  <si>
    <t>MYN</t>
  </si>
  <si>
    <t>Mareb Airport</t>
  </si>
  <si>
    <t>Mareb</t>
  </si>
  <si>
    <t>MYX</t>
  </si>
  <si>
    <t>Menyamya Airport</t>
  </si>
  <si>
    <t>Menyamya</t>
  </si>
  <si>
    <t>MYZ</t>
  </si>
  <si>
    <t>Monkey Bay Airport</t>
  </si>
  <si>
    <t>Monkey Bay</t>
  </si>
  <si>
    <t>NGD</t>
  </si>
  <si>
    <t>Anegada Airport</t>
  </si>
  <si>
    <t>Anegada</t>
  </si>
  <si>
    <t>NGL</t>
  </si>
  <si>
    <t>Ngala Airfield</t>
  </si>
  <si>
    <t>Ngala</t>
  </si>
  <si>
    <t>NUU</t>
  </si>
  <si>
    <t>Nakuru Airport</t>
  </si>
  <si>
    <t>Nakuru</t>
  </si>
  <si>
    <t>NVP</t>
  </si>
  <si>
    <t>Novo Aripuana Airport</t>
  </si>
  <si>
    <t>Novo Aripuana</t>
  </si>
  <si>
    <t>OMB</t>
  </si>
  <si>
    <t>Omboue Airport</t>
  </si>
  <si>
    <t>Omboue</t>
  </si>
  <si>
    <t>OMM</t>
  </si>
  <si>
    <t>Marmul Airport</t>
  </si>
  <si>
    <t>Marmul</t>
  </si>
  <si>
    <t>OVA</t>
  </si>
  <si>
    <t>Bekily Airport</t>
  </si>
  <si>
    <t>Bekily</t>
  </si>
  <si>
    <t>EPA</t>
  </si>
  <si>
    <t>El Palomar Airport</t>
  </si>
  <si>
    <t>El Palomar</t>
  </si>
  <si>
    <t>PDU</t>
  </si>
  <si>
    <t>Paysandu Airport</t>
  </si>
  <si>
    <t>Paysandu</t>
  </si>
  <si>
    <t>PDZ</t>
  </si>
  <si>
    <t>Pedernales Airport</t>
  </si>
  <si>
    <t>Pedernales</t>
  </si>
  <si>
    <t>PEH</t>
  </si>
  <si>
    <t>Pehuajo Airport</t>
  </si>
  <si>
    <t>Pehuajo</t>
  </si>
  <si>
    <t>PFR</t>
  </si>
  <si>
    <t>Ilebo Airport</t>
  </si>
  <si>
    <t>Ilebo</t>
  </si>
  <si>
    <t>PMG</t>
  </si>
  <si>
    <t>Ponta Pora International Airport</t>
  </si>
  <si>
    <t>Ponta Pora</t>
  </si>
  <si>
    <t>PMS</t>
  </si>
  <si>
    <t>Palmyra Airport</t>
  </si>
  <si>
    <t>Palmyra</t>
  </si>
  <si>
    <t>PSW</t>
  </si>
  <si>
    <t>Passos Airport</t>
  </si>
  <si>
    <t>Passos</t>
  </si>
  <si>
    <t>RAD</t>
  </si>
  <si>
    <t>Road Town Airport</t>
  </si>
  <si>
    <t>RAF</t>
  </si>
  <si>
    <t>Ras An Naqb Airport</t>
  </si>
  <si>
    <t>Ras An Naqb</t>
  </si>
  <si>
    <t>ROD</t>
  </si>
  <si>
    <t>Robertson Airport</t>
  </si>
  <si>
    <t>Robertson</t>
  </si>
  <si>
    <t>RPM</t>
  </si>
  <si>
    <t>Ngukurr Airport</t>
  </si>
  <si>
    <t>Ngukurr</t>
  </si>
  <si>
    <t>RPN</t>
  </si>
  <si>
    <t>SLD</t>
  </si>
  <si>
    <t>Sliac Airport</t>
  </si>
  <si>
    <t>Sliac</t>
  </si>
  <si>
    <t>LBG</t>
  </si>
  <si>
    <t>Le Bourget Airport</t>
  </si>
  <si>
    <t>SRD</t>
  </si>
  <si>
    <t>San Ramon Airport</t>
  </si>
  <si>
    <t>San Ramon</t>
  </si>
  <si>
    <t>SRH</t>
  </si>
  <si>
    <t>Sarh Airport</t>
  </si>
  <si>
    <t>Sarh</t>
  </si>
  <si>
    <t>SXX</t>
  </si>
  <si>
    <t>Sao Felix Do Xingu Airport</t>
  </si>
  <si>
    <t>Sao Felix Do Xingu</t>
  </si>
  <si>
    <t>SDS</t>
  </si>
  <si>
    <t>Sado Shima Airport</t>
  </si>
  <si>
    <t>1413 Akitsu</t>
  </si>
  <si>
    <t>Sado Shima</t>
  </si>
  <si>
    <t>TED</t>
  </si>
  <si>
    <t>Thisted Airport</t>
  </si>
  <si>
    <t>Thisted</t>
  </si>
  <si>
    <t>TEF</t>
  </si>
  <si>
    <t>Telfer Airport</t>
  </si>
  <si>
    <t>Telfer</t>
  </si>
  <si>
    <t>TEG</t>
  </si>
  <si>
    <t>Tenkodogo Airport</t>
  </si>
  <si>
    <t>Tenkodogo</t>
  </si>
  <si>
    <t>TES</t>
  </si>
  <si>
    <t>Tessenei Airport</t>
  </si>
  <si>
    <t>Tessenei</t>
  </si>
  <si>
    <t>Eritrea</t>
  </si>
  <si>
    <t>ER</t>
  </si>
  <si>
    <t>TEY</t>
  </si>
  <si>
    <t>Thingeyri Airport</t>
  </si>
  <si>
    <t>Thingeyri</t>
  </si>
  <si>
    <t>TFM</t>
  </si>
  <si>
    <t>Telefomin Airport</t>
  </si>
  <si>
    <t>Telefomin</t>
  </si>
  <si>
    <t>TGI</t>
  </si>
  <si>
    <t>Tingo Maria Airport</t>
  </si>
  <si>
    <t>Tingo Maria</t>
  </si>
  <si>
    <t>TLD</t>
  </si>
  <si>
    <t>Limpopo Valley Airfield</t>
  </si>
  <si>
    <t>Tuli Block</t>
  </si>
  <si>
    <t>TLG</t>
  </si>
  <si>
    <t>Tulaghi Airport</t>
  </si>
  <si>
    <t>Tulaghi</t>
  </si>
  <si>
    <t>TLI</t>
  </si>
  <si>
    <t>Tolitoli Airport</t>
  </si>
  <si>
    <t>Tolitoli</t>
  </si>
  <si>
    <t>TPG</t>
  </si>
  <si>
    <t>Taiping Airport</t>
  </si>
  <si>
    <t>Taiping</t>
  </si>
  <si>
    <t>TPN</t>
  </si>
  <si>
    <t>Tiputini Airport</t>
  </si>
  <si>
    <t>Tiputini</t>
  </si>
  <si>
    <t>TQS</t>
  </si>
  <si>
    <t>Tres Esquinas Airport</t>
  </si>
  <si>
    <t>Tres Esquinas</t>
  </si>
  <si>
    <t>TRY</t>
  </si>
  <si>
    <t>Tororo Airport</t>
  </si>
  <si>
    <t>Tororo</t>
  </si>
  <si>
    <t>URM</t>
  </si>
  <si>
    <t>Uriman Airport</t>
  </si>
  <si>
    <t>Uriman</t>
  </si>
  <si>
    <t>VIR</t>
  </si>
  <si>
    <t>Virginia Airport</t>
  </si>
  <si>
    <t>VIV</t>
  </si>
  <si>
    <t>Vivigani Airport</t>
  </si>
  <si>
    <t>Vivigani</t>
  </si>
  <si>
    <t>WBO</t>
  </si>
  <si>
    <t>Beroroha Airport</t>
  </si>
  <si>
    <t>Beroroha</t>
  </si>
  <si>
    <t>WPB</t>
  </si>
  <si>
    <t>Port Berge Airport</t>
  </si>
  <si>
    <t>Port Berge</t>
  </si>
  <si>
    <t>WLL</t>
  </si>
  <si>
    <t>Wollogorand Airport</t>
  </si>
  <si>
    <t>Wollogorand</t>
  </si>
  <si>
    <t>XDE</t>
  </si>
  <si>
    <t>Diebougou Airport</t>
  </si>
  <si>
    <t>Diebougou</t>
  </si>
  <si>
    <t>XDJ</t>
  </si>
  <si>
    <t>Djibo Airport</t>
  </si>
  <si>
    <t>Djibo</t>
  </si>
  <si>
    <t>XEO</t>
  </si>
  <si>
    <t>Oquatsut Harbour Airport</t>
  </si>
  <si>
    <t>Oquatsut</t>
  </si>
  <si>
    <t>XEQ</t>
  </si>
  <si>
    <t>Tasiuasaq Harbour Airport</t>
  </si>
  <si>
    <t>Tasiuasaq</t>
  </si>
  <si>
    <t>YBE</t>
  </si>
  <si>
    <t>Uranium City Airport</t>
  </si>
  <si>
    <t>Uranium City</t>
  </si>
  <si>
    <t>YBF</t>
  </si>
  <si>
    <t>Bamfield Airport</t>
  </si>
  <si>
    <t>Bamfield</t>
  </si>
  <si>
    <t>YGM</t>
  </si>
  <si>
    <t>Gimli Airport</t>
  </si>
  <si>
    <t>Gimli</t>
  </si>
  <si>
    <t>YHE</t>
  </si>
  <si>
    <t>Hope Airport</t>
  </si>
  <si>
    <t>Hope</t>
  </si>
  <si>
    <t>YHF</t>
  </si>
  <si>
    <t>Hearst Airport</t>
  </si>
  <si>
    <t>Hearst</t>
  </si>
  <si>
    <t>YOY</t>
  </si>
  <si>
    <t>Valcartier Airport</t>
  </si>
  <si>
    <t>Valcartier</t>
  </si>
  <si>
    <t>YPD</t>
  </si>
  <si>
    <t>Parry Sound Airport</t>
  </si>
  <si>
    <t>Parry Sound</t>
  </si>
  <si>
    <t>YPI</t>
  </si>
  <si>
    <t>Port Simpson Airport</t>
  </si>
  <si>
    <t>Port Simpson</t>
  </si>
  <si>
    <t>YPN</t>
  </si>
  <si>
    <t>Port Menier Airport</t>
  </si>
  <si>
    <t>Port Menier</t>
  </si>
  <si>
    <t>YYM</t>
  </si>
  <si>
    <t>Cowley Airport</t>
  </si>
  <si>
    <t>Cowley</t>
  </si>
  <si>
    <t>YYW</t>
  </si>
  <si>
    <t>Armstrong Airport</t>
  </si>
  <si>
    <t>Armstrong</t>
  </si>
  <si>
    <t>JIA</t>
  </si>
  <si>
    <t>Juina Airport</t>
  </si>
  <si>
    <t>Juina</t>
  </si>
  <si>
    <t>PMQ</t>
  </si>
  <si>
    <t>Perito Moreno Airport</t>
  </si>
  <si>
    <t>Perito Moreno</t>
  </si>
  <si>
    <t>KON</t>
  </si>
  <si>
    <t>Kontum Airport</t>
  </si>
  <si>
    <t>Kontum</t>
  </si>
  <si>
    <t>GXG</t>
  </si>
  <si>
    <t>Negage Airport</t>
  </si>
  <si>
    <t>Negage</t>
  </si>
  <si>
    <t>LRV</t>
  </si>
  <si>
    <t>Los Roques Airport</t>
  </si>
  <si>
    <t>Los Roques</t>
  </si>
  <si>
    <t>SJM</t>
  </si>
  <si>
    <t>San Pedro de Macoris</t>
  </si>
  <si>
    <t>URU</t>
  </si>
  <si>
    <t>Oro Province Airport</t>
  </si>
  <si>
    <t>Uroubi</t>
  </si>
  <si>
    <t>TCH</t>
  </si>
  <si>
    <t>Tchibanga Airport</t>
  </si>
  <si>
    <t>Tchibanga</t>
  </si>
  <si>
    <t>NKY</t>
  </si>
  <si>
    <t>Nkayi Airport</t>
  </si>
  <si>
    <t>Nkayi</t>
  </si>
  <si>
    <t>GZM</t>
  </si>
  <si>
    <t>Gozo Airport</t>
  </si>
  <si>
    <t>Gozo</t>
  </si>
  <si>
    <t>KWO</t>
  </si>
  <si>
    <t>Kawito Airport</t>
  </si>
  <si>
    <t>Kawito</t>
  </si>
  <si>
    <t>MWI</t>
  </si>
  <si>
    <t>Maramoni Airport</t>
  </si>
  <si>
    <t>Maramoni</t>
  </si>
  <si>
    <t>CUY</t>
  </si>
  <si>
    <t>Cue Airport</t>
  </si>
  <si>
    <t>Cue</t>
  </si>
  <si>
    <t>OTU</t>
  </si>
  <si>
    <t>Otu Airport</t>
  </si>
  <si>
    <t>Otu</t>
  </si>
  <si>
    <t>BFJ</t>
  </si>
  <si>
    <t>Ba Airport</t>
  </si>
  <si>
    <t>Ba</t>
  </si>
  <si>
    <t>FXO</t>
  </si>
  <si>
    <t>Cuamba Airport</t>
  </si>
  <si>
    <t>Cuamba</t>
  </si>
  <si>
    <t>GOB</t>
  </si>
  <si>
    <t>Goba Airport</t>
  </si>
  <si>
    <t>Goba</t>
  </si>
  <si>
    <t>RCU</t>
  </si>
  <si>
    <t>Rio Cuarto Airport</t>
  </si>
  <si>
    <t>Rio Cuarto</t>
  </si>
  <si>
    <t>RCQ</t>
  </si>
  <si>
    <t>Reconquista Airport</t>
  </si>
  <si>
    <t>Reconquista</t>
  </si>
  <si>
    <t>ROY</t>
  </si>
  <si>
    <t>Rio Mayo Airport</t>
  </si>
  <si>
    <t>Rio Mayo</t>
  </si>
  <si>
    <t>SAM</t>
  </si>
  <si>
    <t>Salamo Airport</t>
  </si>
  <si>
    <t>Salamo</t>
  </si>
  <si>
    <t>PPE</t>
  </si>
  <si>
    <t>Puerto Penasco Airport</t>
  </si>
  <si>
    <t>Puerto Penasco</t>
  </si>
  <si>
    <t>RTG</t>
  </si>
  <si>
    <t>Ruteng Airport</t>
  </si>
  <si>
    <t>Ruteng</t>
  </si>
  <si>
    <t>AQA</t>
  </si>
  <si>
    <t>Araraquara Airport</t>
  </si>
  <si>
    <t>Araraquara</t>
  </si>
  <si>
    <t>CDD</t>
  </si>
  <si>
    <t>Cauquira Airport</t>
  </si>
  <si>
    <t>Cauquira</t>
  </si>
  <si>
    <t>MJC</t>
  </si>
  <si>
    <t>Man Airport</t>
  </si>
  <si>
    <t>Man</t>
  </si>
  <si>
    <t>MWP</t>
  </si>
  <si>
    <t>Mountain Airport</t>
  </si>
  <si>
    <t>Mountain</t>
  </si>
  <si>
    <t>PKW</t>
  </si>
  <si>
    <t>Selebi-Phikwe Airport</t>
  </si>
  <si>
    <t>Selebi-Phikwe</t>
  </si>
  <si>
    <t>YMS</t>
  </si>
  <si>
    <t>Yurimaguas Airport</t>
  </si>
  <si>
    <t>Yurimaguas</t>
  </si>
  <si>
    <t>AEO</t>
  </si>
  <si>
    <t>Aioun El Atrouss Airport</t>
  </si>
  <si>
    <t>Aioun El Atrouss</t>
  </si>
  <si>
    <t>LEY</t>
  </si>
  <si>
    <t>Lelystad Airport</t>
  </si>
  <si>
    <t>Lelystad</t>
  </si>
  <si>
    <t>Flevoland</t>
  </si>
  <si>
    <t>AIC</t>
  </si>
  <si>
    <t>Airok Airport</t>
  </si>
  <si>
    <t>Airok</t>
  </si>
  <si>
    <t>BBM</t>
  </si>
  <si>
    <t>Battambang Airport</t>
  </si>
  <si>
    <t>Battambang</t>
  </si>
  <si>
    <t>Batdambang</t>
  </si>
  <si>
    <t>PXR</t>
  </si>
  <si>
    <t>Surin Airport</t>
  </si>
  <si>
    <t>Surin</t>
  </si>
  <si>
    <t>SDI</t>
  </si>
  <si>
    <t>Saidor Airport</t>
  </si>
  <si>
    <t>Saidor</t>
  </si>
  <si>
    <t>BEJ</t>
  </si>
  <si>
    <t>Berau Airport</t>
  </si>
  <si>
    <t>Berau</t>
  </si>
  <si>
    <t>CVL</t>
  </si>
  <si>
    <t>Cape Vogel Airport</t>
  </si>
  <si>
    <t>Cape Vogel</t>
  </si>
  <si>
    <t>GGL</t>
  </si>
  <si>
    <t>Gilgal Airport</t>
  </si>
  <si>
    <t>Gilgal</t>
  </si>
  <si>
    <t>RLT</t>
  </si>
  <si>
    <t>Arlit Airport</t>
  </si>
  <si>
    <t>Arlit</t>
  </si>
  <si>
    <t>VME</t>
  </si>
  <si>
    <t>Villa Mercedes Airport</t>
  </si>
  <si>
    <t>Villa Mercedes</t>
  </si>
  <si>
    <t>SUZ</t>
  </si>
  <si>
    <t>Suria Airport</t>
  </si>
  <si>
    <t>Suria</t>
  </si>
  <si>
    <t>CKT</t>
  </si>
  <si>
    <t>Sarakhs Airport</t>
  </si>
  <si>
    <t>Sarakhs</t>
  </si>
  <si>
    <t>MFZ</t>
  </si>
  <si>
    <t>Mesalia Airport</t>
  </si>
  <si>
    <t>Mesalia</t>
  </si>
  <si>
    <t>ADH</t>
  </si>
  <si>
    <t>Aldan Airport</t>
  </si>
  <si>
    <t>Aldan</t>
  </si>
  <si>
    <t>LBI</t>
  </si>
  <si>
    <t>Le Sequestre Airport</t>
  </si>
  <si>
    <t>Albi</t>
  </si>
  <si>
    <t>RYN</t>
  </si>
  <si>
    <t>Medis Airport</t>
  </si>
  <si>
    <t>Royan</t>
  </si>
  <si>
    <t>APR</t>
  </si>
  <si>
    <t>April River Airport</t>
  </si>
  <si>
    <t>April River</t>
  </si>
  <si>
    <t>ATP</t>
  </si>
  <si>
    <t>Aitape Airstrip</t>
  </si>
  <si>
    <t>AUL</t>
  </si>
  <si>
    <t>Aur Island Airport</t>
  </si>
  <si>
    <t>Aur Island</t>
  </si>
  <si>
    <t>AUP</t>
  </si>
  <si>
    <t>Agaun Airport</t>
  </si>
  <si>
    <t>Agaun</t>
  </si>
  <si>
    <t>BCP</t>
  </si>
  <si>
    <t>Bambu Airport</t>
  </si>
  <si>
    <t>Bambu</t>
  </si>
  <si>
    <t>LGS</t>
  </si>
  <si>
    <t>Malargue Airport</t>
  </si>
  <si>
    <t>Malargue</t>
  </si>
  <si>
    <t>BLG</t>
  </si>
  <si>
    <t>Belaga Airport</t>
  </si>
  <si>
    <t>Belaga</t>
  </si>
  <si>
    <t>BMH</t>
  </si>
  <si>
    <t>Bomai Airport</t>
  </si>
  <si>
    <t>Bomai</t>
  </si>
  <si>
    <t>FIE</t>
  </si>
  <si>
    <t>Fair Isle Airport</t>
  </si>
  <si>
    <t>Fair Isle</t>
  </si>
  <si>
    <t>GCA</t>
  </si>
  <si>
    <t>Guacamaya Airport</t>
  </si>
  <si>
    <t>Guacamaya</t>
  </si>
  <si>
    <t>IXQ</t>
  </si>
  <si>
    <t>Kamalpur Airport</t>
  </si>
  <si>
    <t>Kamalpur</t>
  </si>
  <si>
    <t>KMF</t>
  </si>
  <si>
    <t>Kamina Airport</t>
  </si>
  <si>
    <t>Kamina</t>
  </si>
  <si>
    <t>GEC</t>
  </si>
  <si>
    <t>Gecitkale Airport</t>
  </si>
  <si>
    <t>Gecitkale</t>
  </si>
  <si>
    <t>GJR</t>
  </si>
  <si>
    <t>Gjogur Airport</t>
  </si>
  <si>
    <t>Gjogur</t>
  </si>
  <si>
    <t>GNI</t>
  </si>
  <si>
    <t>Green Island Airport</t>
  </si>
  <si>
    <t>Green Island</t>
  </si>
  <si>
    <t>GSA</t>
  </si>
  <si>
    <t>Long Pasia Airport</t>
  </si>
  <si>
    <t>Long Pasia</t>
  </si>
  <si>
    <t>GUT</t>
  </si>
  <si>
    <t>Guetersloh Airport</t>
  </si>
  <si>
    <t>Guetersloh</t>
  </si>
  <si>
    <t>GUV</t>
  </si>
  <si>
    <t>Mougulu Airport</t>
  </si>
  <si>
    <t>Mougulu</t>
  </si>
  <si>
    <t>EUA</t>
  </si>
  <si>
    <t>Kaufana Airport</t>
  </si>
  <si>
    <t>Eua</t>
  </si>
  <si>
    <t>Tonga</t>
  </si>
  <si>
    <t>MCQ</t>
  </si>
  <si>
    <t>Miskolc Airport</t>
  </si>
  <si>
    <t>Miskolc</t>
  </si>
  <si>
    <t>Borsod-Abauj-Zemplen</t>
  </si>
  <si>
    <t>LHU</t>
  </si>
  <si>
    <t>Lianshulu Airport</t>
  </si>
  <si>
    <t>Caprivi</t>
  </si>
  <si>
    <t>LIK</t>
  </si>
  <si>
    <t>Likiep Airport</t>
  </si>
  <si>
    <t>Likiep</t>
  </si>
  <si>
    <t>LMI</t>
  </si>
  <si>
    <t>Lumi Airport</t>
  </si>
  <si>
    <t>Lumi</t>
  </si>
  <si>
    <t>LML</t>
  </si>
  <si>
    <t>Lae Airport</t>
  </si>
  <si>
    <t>LOF</t>
  </si>
  <si>
    <t>Loen Airport</t>
  </si>
  <si>
    <t>Loen</t>
  </si>
  <si>
    <t>LPU</t>
  </si>
  <si>
    <t>Long Apung Airport</t>
  </si>
  <si>
    <t>Long Apung</t>
  </si>
  <si>
    <t>LSM</t>
  </si>
  <si>
    <t>Lawas Airport</t>
  </si>
  <si>
    <t>Long Semado</t>
  </si>
  <si>
    <t>MAV</t>
  </si>
  <si>
    <t>Maloelap Airport</t>
  </si>
  <si>
    <t>Maloelap</t>
  </si>
  <si>
    <t>MFO</t>
  </si>
  <si>
    <t>Manguna Airport</t>
  </si>
  <si>
    <t>Manguna</t>
  </si>
  <si>
    <t>MHX</t>
  </si>
  <si>
    <t>Manihiki Island Airport</t>
  </si>
  <si>
    <t>Manihiki Island</t>
  </si>
  <si>
    <t>MIJ</t>
  </si>
  <si>
    <t>Mili Island Airport</t>
  </si>
  <si>
    <t>Mili Island</t>
  </si>
  <si>
    <t>OSZ</t>
  </si>
  <si>
    <t>Koszalin Airport</t>
  </si>
  <si>
    <t>Koszalin</t>
  </si>
  <si>
    <t>Zachodniopomorskie</t>
  </si>
  <si>
    <t>PCQ</t>
  </si>
  <si>
    <t>Bounneua Airport</t>
  </si>
  <si>
    <t>Phongsaly</t>
  </si>
  <si>
    <t>PLV</t>
  </si>
  <si>
    <t>Poltava Airport</t>
  </si>
  <si>
    <t>Poltava</t>
  </si>
  <si>
    <t>SWE</t>
  </si>
  <si>
    <t>Siwea Airport</t>
  </si>
  <si>
    <t>Siwea</t>
  </si>
  <si>
    <t>QRH</t>
  </si>
  <si>
    <t>PUT</t>
  </si>
  <si>
    <t>Puttaprathi Airport</t>
  </si>
  <si>
    <t>Puttaparthi</t>
  </si>
  <si>
    <t>RGE</t>
  </si>
  <si>
    <t>Porgera Airport</t>
  </si>
  <si>
    <t>Porgera</t>
  </si>
  <si>
    <t>RIN</t>
  </si>
  <si>
    <t>Ringi Cove Airport</t>
  </si>
  <si>
    <t>Ringi Cove</t>
  </si>
  <si>
    <t>UJE</t>
  </si>
  <si>
    <t>Ujae Island Airport</t>
  </si>
  <si>
    <t>Ujae Island</t>
  </si>
  <si>
    <t>MAY</t>
  </si>
  <si>
    <t>Mangrove Cay Airport</t>
  </si>
  <si>
    <t>Mangrove Cay</t>
  </si>
  <si>
    <t>UKU</t>
  </si>
  <si>
    <t>Nuku Airport</t>
  </si>
  <si>
    <t>Nuku</t>
  </si>
  <si>
    <t>UMY</t>
  </si>
  <si>
    <t>Sumy Airport</t>
  </si>
  <si>
    <t>Sumy</t>
  </si>
  <si>
    <t>UNR</t>
  </si>
  <si>
    <t>Underkhaan Airport</t>
  </si>
  <si>
    <t>Underkhaan</t>
  </si>
  <si>
    <t>BBJ</t>
  </si>
  <si>
    <t>Bitburg Air Base</t>
  </si>
  <si>
    <t>Bitburg</t>
  </si>
  <si>
    <t>AAD</t>
  </si>
  <si>
    <t>Ad-Dabbah Airport</t>
  </si>
  <si>
    <t>Ad-Dabbah</t>
  </si>
  <si>
    <t>BQI</t>
  </si>
  <si>
    <t>Bagani Airport</t>
  </si>
  <si>
    <t>Bagani</t>
  </si>
  <si>
    <t>CKL</t>
  </si>
  <si>
    <t>Chkalovsky Airport</t>
  </si>
  <si>
    <t>Chkalovsky</t>
  </si>
  <si>
    <t>DOI</t>
  </si>
  <si>
    <t>Doini Airport</t>
  </si>
  <si>
    <t>Doini</t>
  </si>
  <si>
    <t>DON</t>
  </si>
  <si>
    <t>Dos Lagunas Airport</t>
  </si>
  <si>
    <t>Dos Lagunas</t>
  </si>
  <si>
    <t>EMS</t>
  </si>
  <si>
    <t>Embessa Airport</t>
  </si>
  <si>
    <t>Embessa</t>
  </si>
  <si>
    <t>LIE</t>
  </si>
  <si>
    <t>Libenge Airport</t>
  </si>
  <si>
    <t>Libenge</t>
  </si>
  <si>
    <t>LIP</t>
  </si>
  <si>
    <t>Lins Airport</t>
  </si>
  <si>
    <t>Lins</t>
  </si>
  <si>
    <t>LTA</t>
  </si>
  <si>
    <t>Letaba Airport</t>
  </si>
  <si>
    <t>Tzaneen</t>
  </si>
  <si>
    <t>KCO</t>
  </si>
  <si>
    <t>Cengiz Topel Airport</t>
  </si>
  <si>
    <t>KOB</t>
  </si>
  <si>
    <t>Koutaba Airport</t>
  </si>
  <si>
    <t>Koutaba</t>
  </si>
  <si>
    <t>MJY</t>
  </si>
  <si>
    <t>Mangunjaya Airport</t>
  </si>
  <si>
    <t>Mangunjaya</t>
  </si>
  <si>
    <t>MKD</t>
  </si>
  <si>
    <t>Chagni Airport</t>
  </si>
  <si>
    <t>Chagni</t>
  </si>
  <si>
    <t>TEL</t>
  </si>
  <si>
    <t>Telupid Airport</t>
  </si>
  <si>
    <t>Telupid</t>
  </si>
  <si>
    <t>TQN</t>
  </si>
  <si>
    <t>Taluquan Airport</t>
  </si>
  <si>
    <t>Taluquan</t>
  </si>
  <si>
    <t>TRJ</t>
  </si>
  <si>
    <t>Tarakbits Airport</t>
  </si>
  <si>
    <t>Tarakbits</t>
  </si>
  <si>
    <t>UPC</t>
  </si>
  <si>
    <t>Puerto La Cruz Airport</t>
  </si>
  <si>
    <t>Puerto La Cruz</t>
  </si>
  <si>
    <t>Anzoategui</t>
  </si>
  <si>
    <t>AAO</t>
  </si>
  <si>
    <t>Anaco Airport</t>
  </si>
  <si>
    <t>Anaco</t>
  </si>
  <si>
    <t>BLC</t>
  </si>
  <si>
    <t>BEM</t>
  </si>
  <si>
    <t>Bossembele Airport</t>
  </si>
  <si>
    <t>Bossembele</t>
  </si>
  <si>
    <t>SMV</t>
  </si>
  <si>
    <t>Samedan Airport</t>
  </si>
  <si>
    <t>Saint Moritz</t>
  </si>
  <si>
    <t>Graubunden</t>
  </si>
  <si>
    <t>DKS</t>
  </si>
  <si>
    <t>Dikson Airport</t>
  </si>
  <si>
    <t>Dikson</t>
  </si>
  <si>
    <t>Taymyrskiy Dolgano-Nenetskiy Avtonomnyy Okrug</t>
  </si>
  <si>
    <t>AIS</t>
  </si>
  <si>
    <t>Arorae Island Airport</t>
  </si>
  <si>
    <t>Arorae Island</t>
  </si>
  <si>
    <t>AIW</t>
  </si>
  <si>
    <t>Ai-Ais Airport</t>
  </si>
  <si>
    <t>Ai-Ais</t>
  </si>
  <si>
    <t>ASG</t>
  </si>
  <si>
    <t>Ashburton Airport</t>
  </si>
  <si>
    <t>Ashburton</t>
  </si>
  <si>
    <t>Canterbury</t>
  </si>
  <si>
    <t>YAS</t>
  </si>
  <si>
    <t>Yasawa Island Airport</t>
  </si>
  <si>
    <t>Yasawa Island</t>
  </si>
  <si>
    <t>MPK</t>
  </si>
  <si>
    <t>Mokpo Airport</t>
  </si>
  <si>
    <t>Mokpo</t>
  </si>
  <si>
    <t>BBT</t>
  </si>
  <si>
    <t>Berberati Airport</t>
  </si>
  <si>
    <t>Berberati</t>
  </si>
  <si>
    <t>BHP</t>
  </si>
  <si>
    <t>Bhojpur Airport</t>
  </si>
  <si>
    <t>Bhojpur</t>
  </si>
  <si>
    <t>BIN</t>
  </si>
  <si>
    <t>Bamiyan Airport</t>
  </si>
  <si>
    <t>Bamiyan</t>
  </si>
  <si>
    <t>BIT</t>
  </si>
  <si>
    <t>Baitadi Airport</t>
  </si>
  <si>
    <t>Baitadi</t>
  </si>
  <si>
    <t>BIY</t>
  </si>
  <si>
    <t>Bisho Airport</t>
  </si>
  <si>
    <t>Bisho</t>
  </si>
  <si>
    <t>BJH</t>
  </si>
  <si>
    <t>Bajhang Airport</t>
  </si>
  <si>
    <t>Bajhang</t>
  </si>
  <si>
    <t>BQQ</t>
  </si>
  <si>
    <t>Barra Airport</t>
  </si>
  <si>
    <t>Barra</t>
  </si>
  <si>
    <t>BQW</t>
  </si>
  <si>
    <t>Balgo Hills Airport</t>
  </si>
  <si>
    <t>Balgo Hills</t>
  </si>
  <si>
    <t>BRX</t>
  </si>
  <si>
    <t>Barahona Airport</t>
  </si>
  <si>
    <t>Barahona</t>
  </si>
  <si>
    <t>BSN</t>
  </si>
  <si>
    <t>Bossangoa Airport</t>
  </si>
  <si>
    <t>Bossangoa</t>
  </si>
  <si>
    <t>BXT</t>
  </si>
  <si>
    <t>Bontang Airport</t>
  </si>
  <si>
    <t>Bontang</t>
  </si>
  <si>
    <t>BXV</t>
  </si>
  <si>
    <t>Breiddalsvik Airport</t>
  </si>
  <si>
    <t>Breiddalsvik</t>
  </si>
  <si>
    <t>BXZ</t>
  </si>
  <si>
    <t>Bunsil Airport</t>
  </si>
  <si>
    <t>Bunsil</t>
  </si>
  <si>
    <t>BYB</t>
  </si>
  <si>
    <t>Dibaa Airport</t>
  </si>
  <si>
    <t>Dibaa</t>
  </si>
  <si>
    <t>BYK</t>
  </si>
  <si>
    <t>Bouake Airport</t>
  </si>
  <si>
    <t>Bouake</t>
  </si>
  <si>
    <t>CMR</t>
  </si>
  <si>
    <t>Colmar-Houssen Airport</t>
  </si>
  <si>
    <t>Colmar</t>
  </si>
  <si>
    <t>Alsace</t>
  </si>
  <si>
    <t>CMS</t>
  </si>
  <si>
    <t>Scusciuban Airport</t>
  </si>
  <si>
    <t>Scusciuban</t>
  </si>
  <si>
    <t>CNG</t>
  </si>
  <si>
    <t>Parvaud Airport</t>
  </si>
  <si>
    <t>Cognac</t>
  </si>
  <si>
    <t>CNL</t>
  </si>
  <si>
    <t>Sindal Airport</t>
  </si>
  <si>
    <t>Sindal</t>
  </si>
  <si>
    <t>LVB</t>
  </si>
  <si>
    <t>Dos Galpoes Airport</t>
  </si>
  <si>
    <t>Livramento</t>
  </si>
  <si>
    <t>DEI</t>
  </si>
  <si>
    <t>Denis Island Airport</t>
  </si>
  <si>
    <t>Denis Island</t>
  </si>
  <si>
    <t>DOD</t>
  </si>
  <si>
    <t>Dodoma Airport</t>
  </si>
  <si>
    <t>Dodoma</t>
  </si>
  <si>
    <t>DSC</t>
  </si>
  <si>
    <t>Dschang Airport</t>
  </si>
  <si>
    <t>Dschang</t>
  </si>
  <si>
    <t>DSE</t>
  </si>
  <si>
    <t>Combolcha Airport</t>
  </si>
  <si>
    <t>Dessie</t>
  </si>
  <si>
    <t>ELT</t>
  </si>
  <si>
    <t>Tour Sinai City Airport</t>
  </si>
  <si>
    <t>Tour Sinai City</t>
  </si>
  <si>
    <t>EMG</t>
  </si>
  <si>
    <t>Empangeni Airport</t>
  </si>
  <si>
    <t>Empangeni</t>
  </si>
  <si>
    <t>ENC</t>
  </si>
  <si>
    <t>Essey Airport</t>
  </si>
  <si>
    <t>Nancy</t>
  </si>
  <si>
    <t>ENK</t>
  </si>
  <si>
    <t>Saint Angelo Airport</t>
  </si>
  <si>
    <t>Enniskillen</t>
  </si>
  <si>
    <t>FAJ</t>
  </si>
  <si>
    <t>Fajardo Airport</t>
  </si>
  <si>
    <t>Fajardo</t>
  </si>
  <si>
    <t>FAN</t>
  </si>
  <si>
    <t>Lista Airport</t>
  </si>
  <si>
    <t>Farsund</t>
  </si>
  <si>
    <t>Vest-Agder</t>
  </si>
  <si>
    <t>FNH</t>
  </si>
  <si>
    <t>Fincha Airport</t>
  </si>
  <si>
    <t>Fincha</t>
  </si>
  <si>
    <t>ZBO</t>
  </si>
  <si>
    <t>Bowen Airport</t>
  </si>
  <si>
    <t>Bowen</t>
  </si>
  <si>
    <t>CUP</t>
  </si>
  <si>
    <t>Carupano Airport</t>
  </si>
  <si>
    <t>Carupano</t>
  </si>
  <si>
    <t>LSS</t>
  </si>
  <si>
    <t>Terre-de-Haut Airport</t>
  </si>
  <si>
    <t>Terre-de-Haut</t>
  </si>
  <si>
    <t>MQH</t>
  </si>
  <si>
    <t>Minacu Municipal Airport</t>
  </si>
  <si>
    <t>Minacu</t>
  </si>
  <si>
    <t>OKH</t>
  </si>
  <si>
    <t>Cottesmor Royal Air Force</t>
  </si>
  <si>
    <t>Oakham</t>
  </si>
  <si>
    <t>SYU</t>
  </si>
  <si>
    <t>Warraber Island Airport</t>
  </si>
  <si>
    <t>Sue Island</t>
  </si>
  <si>
    <t>GAH</t>
  </si>
  <si>
    <t>Gayndah Airport</t>
  </si>
  <si>
    <t>Gayndah</t>
  </si>
  <si>
    <t>GGD</t>
  </si>
  <si>
    <t>Gregory Downs Airport</t>
  </si>
  <si>
    <t>Gregory Downs</t>
  </si>
  <si>
    <t>GOO</t>
  </si>
  <si>
    <t>Goondiwindi Airport</t>
  </si>
  <si>
    <t>Goondiwindi</t>
  </si>
  <si>
    <t>GTT</t>
  </si>
  <si>
    <t>Georgetown Airport</t>
  </si>
  <si>
    <t>GYP</t>
  </si>
  <si>
    <t>Gympie Airport</t>
  </si>
  <si>
    <t>Gympie</t>
  </si>
  <si>
    <t>IFF</t>
  </si>
  <si>
    <t>Iffley Airport</t>
  </si>
  <si>
    <t>Iffley</t>
  </si>
  <si>
    <t>IFL</t>
  </si>
  <si>
    <t>Innisfail Airport</t>
  </si>
  <si>
    <t>Innisfail</t>
  </si>
  <si>
    <t>IGH</t>
  </si>
  <si>
    <t>Ingham Airport</t>
  </si>
  <si>
    <t>Ingham</t>
  </si>
  <si>
    <t>INJ</t>
  </si>
  <si>
    <t>Injune Airport</t>
  </si>
  <si>
    <t>Injune</t>
  </si>
  <si>
    <t>ISI</t>
  </si>
  <si>
    <t>Isisford Airport</t>
  </si>
  <si>
    <t>Isisford</t>
  </si>
  <si>
    <t>SNH</t>
  </si>
  <si>
    <t>Stanthorpe Airport</t>
  </si>
  <si>
    <t>Stanthorpe</t>
  </si>
  <si>
    <t>TDR</t>
  </si>
  <si>
    <t>Theodore Airport</t>
  </si>
  <si>
    <t>Theodore</t>
  </si>
  <si>
    <t>THG</t>
  </si>
  <si>
    <t>Thangool Airport</t>
  </si>
  <si>
    <t>Thangool</t>
  </si>
  <si>
    <t>UDA</t>
  </si>
  <si>
    <t>Undarra Airport</t>
  </si>
  <si>
    <t>Undarra</t>
  </si>
  <si>
    <t>UTB</t>
  </si>
  <si>
    <t>Muttaburra Airport</t>
  </si>
  <si>
    <t>Muttaburra</t>
  </si>
  <si>
    <t>WDI</t>
  </si>
  <si>
    <t>Wondai Airport</t>
  </si>
  <si>
    <t>Wondai</t>
  </si>
  <si>
    <t>WPK</t>
  </si>
  <si>
    <t>Wrotham Park Airport</t>
  </si>
  <si>
    <t>Wrotham Park</t>
  </si>
  <si>
    <t>WSY</t>
  </si>
  <si>
    <t>Whitsunday Airstrip</t>
  </si>
  <si>
    <t>Airlie Beach</t>
  </si>
  <si>
    <t>XTO</t>
  </si>
  <si>
    <t>Taroom Airport</t>
  </si>
  <si>
    <t>Taroom</t>
  </si>
  <si>
    <t>XTR</t>
  </si>
  <si>
    <t>Tara Airport</t>
  </si>
  <si>
    <t>Tara</t>
  </si>
  <si>
    <t>OMO</t>
  </si>
  <si>
    <t>Mostar Airport</t>
  </si>
  <si>
    <t>Mostar</t>
  </si>
  <si>
    <t>Federation of Bosnia and Herzegovina</t>
  </si>
  <si>
    <t>ZGL</t>
  </si>
  <si>
    <t>South Galway Airport</t>
  </si>
  <si>
    <t>South Galway</t>
  </si>
  <si>
    <t>TIS</t>
  </si>
  <si>
    <t>Thursday Island Airport</t>
  </si>
  <si>
    <t>Thursday Island</t>
  </si>
  <si>
    <t>MMM</t>
  </si>
  <si>
    <t>Middlemount Airport</t>
  </si>
  <si>
    <t>Middlemount</t>
  </si>
  <si>
    <t>OKY</t>
  </si>
  <si>
    <t>Oakey Airport</t>
  </si>
  <si>
    <t>Oakey</t>
  </si>
  <si>
    <t>BDD</t>
  </si>
  <si>
    <t>Badu Island Airport</t>
  </si>
  <si>
    <t>Badu Island</t>
  </si>
  <si>
    <t>CNC</t>
  </si>
  <si>
    <t>Coconut Island Airport</t>
  </si>
  <si>
    <t>Coconut Island</t>
  </si>
  <si>
    <t>OKR</t>
  </si>
  <si>
    <t>Yorke Island Airport</t>
  </si>
  <si>
    <t>Yorke Island</t>
  </si>
  <si>
    <t>MYI</t>
  </si>
  <si>
    <t>Murray Island Airport</t>
  </si>
  <si>
    <t>Murray Island</t>
  </si>
  <si>
    <t>NLF</t>
  </si>
  <si>
    <t>Darnley Island Airport</t>
  </si>
  <si>
    <t>Darnley Island</t>
  </si>
  <si>
    <t>LWH</t>
  </si>
  <si>
    <t>Lawn Hill Airport</t>
  </si>
  <si>
    <t>Lawn Hill</t>
  </si>
  <si>
    <t>TWP</t>
  </si>
  <si>
    <t>Torwood Airport</t>
  </si>
  <si>
    <t>Torwood</t>
  </si>
  <si>
    <t>LOA</t>
  </si>
  <si>
    <t>Lorraine Airport</t>
  </si>
  <si>
    <t>BKP</t>
  </si>
  <si>
    <t>Barkly Downs Airport</t>
  </si>
  <si>
    <t>Barkly Downs</t>
  </si>
  <si>
    <t>BMP</t>
  </si>
  <si>
    <t>Brampton Island Airport</t>
  </si>
  <si>
    <t>Brampton Island</t>
  </si>
  <si>
    <t>DDI</t>
  </si>
  <si>
    <t>Daydream Island Airport</t>
  </si>
  <si>
    <t>Daydream Island</t>
  </si>
  <si>
    <t>DKI</t>
  </si>
  <si>
    <t>Dunk Island Airport</t>
  </si>
  <si>
    <t>Dunk Island</t>
  </si>
  <si>
    <t>HAP</t>
  </si>
  <si>
    <t>LZR</t>
  </si>
  <si>
    <t>Lizard Island Airport</t>
  </si>
  <si>
    <t>Lizard Island</t>
  </si>
  <si>
    <t>OBA</t>
  </si>
  <si>
    <t>Oban Airport</t>
  </si>
  <si>
    <t>RKY</t>
  </si>
  <si>
    <t>Rokeby Airport</t>
  </si>
  <si>
    <t>Rokeby</t>
  </si>
  <si>
    <t>RLP</t>
  </si>
  <si>
    <t>Rosella Plains Airport</t>
  </si>
  <si>
    <t>Rosella Plains</t>
  </si>
  <si>
    <t>ROH</t>
  </si>
  <si>
    <t>Robinhood Airport</t>
  </si>
  <si>
    <t>Robinhood</t>
  </si>
  <si>
    <t>TWN</t>
  </si>
  <si>
    <t>Tewantin Airport</t>
  </si>
  <si>
    <t>Tewantin</t>
  </si>
  <si>
    <t>DYA</t>
  </si>
  <si>
    <t>Dysart Airport</t>
  </si>
  <si>
    <t>Dysart</t>
  </si>
  <si>
    <t>GIC</t>
  </si>
  <si>
    <t>Boigu Island Airport</t>
  </si>
  <si>
    <t>Boigu Island</t>
  </si>
  <si>
    <t>SBR</t>
  </si>
  <si>
    <t>Saibai Island Airport</t>
  </si>
  <si>
    <t>Saibai Island</t>
  </si>
  <si>
    <t>XMY</t>
  </si>
  <si>
    <t>Yam Island Airport</t>
  </si>
  <si>
    <t>Yam Island</t>
  </si>
  <si>
    <t>GUH</t>
  </si>
  <si>
    <t>Gunnedah Airport</t>
  </si>
  <si>
    <t>Gunnedah</t>
  </si>
  <si>
    <t>HXX</t>
  </si>
  <si>
    <t>Hay Airport</t>
  </si>
  <si>
    <t>Hay</t>
  </si>
  <si>
    <t>KPS</t>
  </si>
  <si>
    <t>Kempsey Airport</t>
  </si>
  <si>
    <t>Kempsey</t>
  </si>
  <si>
    <t>LBH</t>
  </si>
  <si>
    <t>Palm Beach Sea Plane Base</t>
  </si>
  <si>
    <t>LHG</t>
  </si>
  <si>
    <t>Lightning Ridge Airport</t>
  </si>
  <si>
    <t>Lightning Ridge</t>
  </si>
  <si>
    <t>MTL</t>
  </si>
  <si>
    <t>Maitland Airport</t>
  </si>
  <si>
    <t>Maitland</t>
  </si>
  <si>
    <t>NOA</t>
  </si>
  <si>
    <t>Nowra Airport</t>
  </si>
  <si>
    <t>Nowra</t>
  </si>
  <si>
    <t>WWY</t>
  </si>
  <si>
    <t>West Wyalong Airport</t>
  </si>
  <si>
    <t>West Wyalong</t>
  </si>
  <si>
    <t>IVR</t>
  </si>
  <si>
    <t>Inverell Airport</t>
  </si>
  <si>
    <t>Inverell</t>
  </si>
  <si>
    <t>BEO</t>
  </si>
  <si>
    <t>Belmont Airport</t>
  </si>
  <si>
    <t>XRH</t>
  </si>
  <si>
    <t>Richmond Air Force Base</t>
  </si>
  <si>
    <t>Richmond</t>
  </si>
  <si>
    <t>BWU</t>
  </si>
  <si>
    <t>Bankstown Airport</t>
  </si>
  <si>
    <t>Bankstown</t>
  </si>
  <si>
    <t>EVH</t>
  </si>
  <si>
    <t>Evans Head Airport</t>
  </si>
  <si>
    <t>Evans Head</t>
  </si>
  <si>
    <t>FLY</t>
  </si>
  <si>
    <t>Finley Airport</t>
  </si>
  <si>
    <t>Finley</t>
  </si>
  <si>
    <t>FOT</t>
  </si>
  <si>
    <t>Forster Airport</t>
  </si>
  <si>
    <t>Forster</t>
  </si>
  <si>
    <t>GFE</t>
  </si>
  <si>
    <t>Grenfell Airport</t>
  </si>
  <si>
    <t>Grenfell</t>
  </si>
  <si>
    <t>GOS</t>
  </si>
  <si>
    <t>Gosford Airport</t>
  </si>
  <si>
    <t>Gosford</t>
  </si>
  <si>
    <t>MVH</t>
  </si>
  <si>
    <t>Macksville Airport</t>
  </si>
  <si>
    <t>Macksville</t>
  </si>
  <si>
    <t>NBH</t>
  </si>
  <si>
    <t>Nambucca Heads Airport</t>
  </si>
  <si>
    <t>Nambucca Heads</t>
  </si>
  <si>
    <t>PHJ</t>
  </si>
  <si>
    <t>Port Hunter Airport</t>
  </si>
  <si>
    <t>Port Hunter</t>
  </si>
  <si>
    <t>PTE</t>
  </si>
  <si>
    <t>Port Stephens Airport</t>
  </si>
  <si>
    <t>Port Stephens</t>
  </si>
  <si>
    <t>RSE</t>
  </si>
  <si>
    <t>Au-Rose Bay Airport</t>
  </si>
  <si>
    <t>SIX</t>
  </si>
  <si>
    <t>Singleton Airport</t>
  </si>
  <si>
    <t>Singleton</t>
  </si>
  <si>
    <t>WAU</t>
  </si>
  <si>
    <t>Wauchope Airport</t>
  </si>
  <si>
    <t>Wauchope</t>
  </si>
  <si>
    <t>WLC</t>
  </si>
  <si>
    <t>Walcha Airport</t>
  </si>
  <si>
    <t>Walcha</t>
  </si>
  <si>
    <t>BRK</t>
  </si>
  <si>
    <t>Bourke Airport</t>
  </si>
  <si>
    <t>Bourke</t>
  </si>
  <si>
    <t>BWQ</t>
  </si>
  <si>
    <t>Brewarrina Airport</t>
  </si>
  <si>
    <t>Brewarrina</t>
  </si>
  <si>
    <t>BZD</t>
  </si>
  <si>
    <t>Balranald Airport</t>
  </si>
  <si>
    <t>Balranald</t>
  </si>
  <si>
    <t>CBX</t>
  </si>
  <si>
    <t>Condobolin Airport</t>
  </si>
  <si>
    <t>Condobolin</t>
  </si>
  <si>
    <t>CDU</t>
  </si>
  <si>
    <t>Camden Airport</t>
  </si>
  <si>
    <t>Camden</t>
  </si>
  <si>
    <t>RBC</t>
  </si>
  <si>
    <t>Robinvale Airport</t>
  </si>
  <si>
    <t>Robinvale</t>
  </si>
  <si>
    <t>RBS</t>
  </si>
  <si>
    <t>Orbost Airport</t>
  </si>
  <si>
    <t>Orbost</t>
  </si>
  <si>
    <t>SHT</t>
  </si>
  <si>
    <t>Shepparton Airport</t>
  </si>
  <si>
    <t>Shepparton</t>
  </si>
  <si>
    <t>SWC</t>
  </si>
  <si>
    <t>Stawell Airport</t>
  </si>
  <si>
    <t>Stawell</t>
  </si>
  <si>
    <t>SWH</t>
  </si>
  <si>
    <t>Swan Hill Airport</t>
  </si>
  <si>
    <t>Swan Hill</t>
  </si>
  <si>
    <t>CAZ</t>
  </si>
  <si>
    <t>Cobar Airport</t>
  </si>
  <si>
    <t>Cobar</t>
  </si>
  <si>
    <t>PAN</t>
  </si>
  <si>
    <t>Pattani Airport</t>
  </si>
  <si>
    <t>Pattani</t>
  </si>
  <si>
    <t>BEP</t>
  </si>
  <si>
    <t>Bellary Airport</t>
  </si>
  <si>
    <t>Bellary</t>
  </si>
  <si>
    <t>PLA</t>
  </si>
  <si>
    <t>Planadas Airport</t>
  </si>
  <si>
    <t>Planadas</t>
  </si>
  <si>
    <t>AMS</t>
  </si>
  <si>
    <t>Amsterdam Airport Schiphol</t>
  </si>
  <si>
    <t>SQR</t>
  </si>
  <si>
    <t>Soroako Airport</t>
  </si>
  <si>
    <t>Soroako</t>
  </si>
  <si>
    <t>SHE</t>
  </si>
  <si>
    <t>Shenyang Airport</t>
  </si>
  <si>
    <t>2 Baishan East Rd</t>
  </si>
  <si>
    <t>Shenyang</t>
  </si>
  <si>
    <t>TIY</t>
  </si>
  <si>
    <t>Tidjikja Airport</t>
  </si>
  <si>
    <t>Tidjikja</t>
  </si>
  <si>
    <t>TJH</t>
  </si>
  <si>
    <t>Tajima Airport</t>
  </si>
  <si>
    <t>1598 Iwai</t>
  </si>
  <si>
    <t>Toyooka</t>
  </si>
  <si>
    <t>TOW</t>
  </si>
  <si>
    <t>Toledo Airport</t>
  </si>
  <si>
    <t>Toledo</t>
  </si>
  <si>
    <t>ABZ</t>
  </si>
  <si>
    <t>Dyce Airport</t>
  </si>
  <si>
    <t>Aberdeen</t>
  </si>
  <si>
    <t>WIU</t>
  </si>
  <si>
    <t>Witu Airport</t>
  </si>
  <si>
    <t>Witu</t>
  </si>
  <si>
    <t>WKI</t>
  </si>
  <si>
    <t>Hwange Airport</t>
  </si>
  <si>
    <t>Hwange</t>
  </si>
  <si>
    <t>XYR</t>
  </si>
  <si>
    <t>Yellow River Airport</t>
  </si>
  <si>
    <t>Yellow River</t>
  </si>
  <si>
    <t>YHN</t>
  </si>
  <si>
    <t>Hornepayne Airport</t>
  </si>
  <si>
    <t>Hornepayne</t>
  </si>
  <si>
    <t>JHG</t>
  </si>
  <si>
    <t>Xishuangbanna Gasa Airport</t>
  </si>
  <si>
    <t>Jinghong</t>
  </si>
  <si>
    <t>CJM</t>
  </si>
  <si>
    <t>Chumphon Airport</t>
  </si>
  <si>
    <t>Chumphon</t>
  </si>
  <si>
    <t>BZU</t>
  </si>
  <si>
    <t>Buta Airport</t>
  </si>
  <si>
    <t>Buta</t>
  </si>
  <si>
    <t>CGJ</t>
  </si>
  <si>
    <t>Chingola Airport</t>
  </si>
  <si>
    <t>Chingola</t>
  </si>
  <si>
    <t>IRN</t>
  </si>
  <si>
    <t>Iriona Airport</t>
  </si>
  <si>
    <t>Iriona</t>
  </si>
  <si>
    <t>HSZ</t>
  </si>
  <si>
    <t>Hsinchu Airport</t>
  </si>
  <si>
    <t>Hsinchu</t>
  </si>
  <si>
    <t>HTR</t>
  </si>
  <si>
    <t>Hateruma Airport</t>
  </si>
  <si>
    <t>4566 Hateruma  Taketomi</t>
  </si>
  <si>
    <t>Hateruma</t>
  </si>
  <si>
    <t>MSQ</t>
  </si>
  <si>
    <t>Minsk International 2 Airport</t>
  </si>
  <si>
    <t>EBO</t>
  </si>
  <si>
    <t>Ebon Airport</t>
  </si>
  <si>
    <t>Ebon</t>
  </si>
  <si>
    <t>NFG</t>
  </si>
  <si>
    <t>Nefteyugansk Airport</t>
  </si>
  <si>
    <t>Nefteyugansk</t>
  </si>
  <si>
    <t>NKN</t>
  </si>
  <si>
    <t>Nankina Airport</t>
  </si>
  <si>
    <t>Nankina</t>
  </si>
  <si>
    <t>XFW</t>
  </si>
  <si>
    <t>Finkenwerder Airport</t>
  </si>
  <si>
    <t>Finkenwerder</t>
  </si>
  <si>
    <t>FAB</t>
  </si>
  <si>
    <t>Farnborough Airport</t>
  </si>
  <si>
    <t>Farnborough</t>
  </si>
  <si>
    <t>YET</t>
  </si>
  <si>
    <t>Edson Airport</t>
  </si>
  <si>
    <t>Edson</t>
  </si>
  <si>
    <t>RMS</t>
  </si>
  <si>
    <t>Ramstein Airport</t>
  </si>
  <si>
    <t>Ramstein</t>
  </si>
  <si>
    <t>YXR</t>
  </si>
  <si>
    <t>Earlton Airport</t>
  </si>
  <si>
    <t>Earlton</t>
  </si>
  <si>
    <t>BZG</t>
  </si>
  <si>
    <t>Bydgoszcz Airport</t>
  </si>
  <si>
    <t>Bydgoszcz</t>
  </si>
  <si>
    <t>Kujawsko-Pomorskie</t>
  </si>
  <si>
    <t>NHT</t>
  </si>
  <si>
    <t>Northolt Airport</t>
  </si>
  <si>
    <t>Northolt</t>
  </si>
  <si>
    <t>YOA</t>
  </si>
  <si>
    <t>Ekati Airport</t>
  </si>
  <si>
    <t>Ekati</t>
  </si>
  <si>
    <t>YST</t>
  </si>
  <si>
    <t>Ste. Therese Point Airport</t>
  </si>
  <si>
    <t>Sainte Therese Point</t>
  </si>
  <si>
    <t>MEC</t>
  </si>
  <si>
    <t>Manta Airport</t>
  </si>
  <si>
    <t>EMY</t>
  </si>
  <si>
    <t>El Minya Airport</t>
  </si>
  <si>
    <t>El Minya</t>
  </si>
  <si>
    <t>ZTM</t>
  </si>
  <si>
    <t>Shamattawa Airport</t>
  </si>
  <si>
    <t>Shamattawa</t>
  </si>
  <si>
    <t>YGO</t>
  </si>
  <si>
    <t>Gods Narrows Airport</t>
  </si>
  <si>
    <t>Gods Narrows</t>
  </si>
  <si>
    <t>SKX</t>
  </si>
  <si>
    <t>Saransk Airport</t>
  </si>
  <si>
    <t>Saransk</t>
  </si>
  <si>
    <t>DOY</t>
  </si>
  <si>
    <t>Dongying Airport</t>
  </si>
  <si>
    <t>319 Provincial Rd.</t>
  </si>
  <si>
    <t>Dongying</t>
  </si>
  <si>
    <t>YBR</t>
  </si>
  <si>
    <t>Brandon Airport</t>
  </si>
  <si>
    <t>LOM</t>
  </si>
  <si>
    <t>Francisco P. V. y R. Airport</t>
  </si>
  <si>
    <t>Lagos De Moreno</t>
  </si>
  <si>
    <t>ZGI</t>
  </si>
  <si>
    <t>Gods River Airport</t>
  </si>
  <si>
    <t>Gods River</t>
  </si>
  <si>
    <t>YKZ</t>
  </si>
  <si>
    <t>Buttonville Airport</t>
  </si>
  <si>
    <t>YCH</t>
  </si>
  <si>
    <t>Miramichi Airport</t>
  </si>
  <si>
    <t>Miramichi</t>
  </si>
  <si>
    <t>CAT</t>
  </si>
  <si>
    <t>Cat Island Airport</t>
  </si>
  <si>
    <t>Cat Island</t>
  </si>
  <si>
    <t>TZL</t>
  </si>
  <si>
    <t>Tuzla International Airport</t>
  </si>
  <si>
    <t>Tuzla</t>
  </si>
  <si>
    <t>SSQ</t>
  </si>
  <si>
    <t>La Sarre Airport</t>
  </si>
  <si>
    <t>La Sarre</t>
  </si>
  <si>
    <t>YPE</t>
  </si>
  <si>
    <t>Peace River Airport</t>
  </si>
  <si>
    <t>Peace River</t>
  </si>
  <si>
    <t>WXN</t>
  </si>
  <si>
    <t>Wanxian Airport</t>
  </si>
  <si>
    <t>Fenghuang Rd.</t>
  </si>
  <si>
    <t>Wanxian</t>
  </si>
  <si>
    <t>TMK</t>
  </si>
  <si>
    <t>Tamky Airport</t>
  </si>
  <si>
    <t>Tamky</t>
  </si>
  <si>
    <t>ZQW</t>
  </si>
  <si>
    <t>Zweibrucken</t>
  </si>
  <si>
    <t>XTL</t>
  </si>
  <si>
    <t>Tadoule Lake Airport</t>
  </si>
  <si>
    <t>Tadoule Lake</t>
  </si>
  <si>
    <t>MQS</t>
  </si>
  <si>
    <t>Mustique Airport</t>
  </si>
  <si>
    <t>Mustique Island</t>
  </si>
  <si>
    <t>YHC</t>
  </si>
  <si>
    <t>Hakai Pass Airport</t>
  </si>
  <si>
    <t>Hakai Pass</t>
  </si>
  <si>
    <t>YIV</t>
  </si>
  <si>
    <t>Island Lake/Garden Hill Airport</t>
  </si>
  <si>
    <t>Island Lake/Garden Hill</t>
  </si>
  <si>
    <t>TBG</t>
  </si>
  <si>
    <t>Tabubil Airport</t>
  </si>
  <si>
    <t>Tabubil</t>
  </si>
  <si>
    <t>KRO</t>
  </si>
  <si>
    <t>Kurgan Airport</t>
  </si>
  <si>
    <t>Kurgan</t>
  </si>
  <si>
    <t>YAZ</t>
  </si>
  <si>
    <t>Tofino Airport</t>
  </si>
  <si>
    <t>YNM</t>
  </si>
  <si>
    <t>Matagami Airport</t>
  </si>
  <si>
    <t>Matagami</t>
  </si>
  <si>
    <t>SEY</t>
  </si>
  <si>
    <t>Selibaby Airport</t>
  </si>
  <si>
    <t>Selibaby</t>
  </si>
  <si>
    <t>YNE</t>
  </si>
  <si>
    <t>Norway House Airport</t>
  </si>
  <si>
    <t>Norway House</t>
  </si>
  <si>
    <t>SDK</t>
  </si>
  <si>
    <t>Sandakan Airport</t>
  </si>
  <si>
    <t>Sandakan</t>
  </si>
  <si>
    <t>YEY</t>
  </si>
  <si>
    <t>Amos Airport</t>
  </si>
  <si>
    <t>Amos</t>
  </si>
  <si>
    <t>YDL</t>
  </si>
  <si>
    <t>Dease Lake Airport</t>
  </si>
  <si>
    <t>Dease Lake</t>
  </si>
  <si>
    <t>YOH</t>
  </si>
  <si>
    <t>Oxford House Airport</t>
  </si>
  <si>
    <t>Oxford House</t>
  </si>
  <si>
    <t>UKS</t>
  </si>
  <si>
    <t>Belbek Airport</t>
  </si>
  <si>
    <t>Sevastopol</t>
  </si>
  <si>
    <t>Misto Sevastopol</t>
  </si>
  <si>
    <t>YVG</t>
  </si>
  <si>
    <t>Vermilion Airport</t>
  </si>
  <si>
    <t>Vermilion</t>
  </si>
  <si>
    <t>YLB</t>
  </si>
  <si>
    <t>Lac Biche Airport</t>
  </si>
  <si>
    <t>Lac Biche</t>
  </si>
  <si>
    <t>YBP</t>
  </si>
  <si>
    <t>Yibin Airport</t>
  </si>
  <si>
    <t>Caixi Rd.</t>
  </si>
  <si>
    <t>Yibin</t>
  </si>
  <si>
    <t>VST</t>
  </si>
  <si>
    <t>Vasteras/Hasslo Airport</t>
  </si>
  <si>
    <t>YEL</t>
  </si>
  <si>
    <t>Elliot Lake Airport</t>
  </si>
  <si>
    <t>Elliot Lake</t>
  </si>
  <si>
    <t>SCS</t>
  </si>
  <si>
    <t>Scatsta Airport</t>
  </si>
  <si>
    <t>ONQ</t>
  </si>
  <si>
    <t>Zonguldak Airport</t>
  </si>
  <si>
    <t>Zonguldak</t>
  </si>
  <si>
    <t>BXN</t>
  </si>
  <si>
    <t>Imsik Airport</t>
  </si>
  <si>
    <t>CFG</t>
  </si>
  <si>
    <t>Cienfuegos Airport</t>
  </si>
  <si>
    <t>Cienfuegos</t>
  </si>
  <si>
    <t>CCF</t>
  </si>
  <si>
    <t>Salvaza Airport</t>
  </si>
  <si>
    <t>Carcassonne</t>
  </si>
  <si>
    <t>Languedoc-Roussillon</t>
  </si>
  <si>
    <t>DMD</t>
  </si>
  <si>
    <t>Doomadgee Airport</t>
  </si>
  <si>
    <t>Doomadgee</t>
  </si>
  <si>
    <t>YBV</t>
  </si>
  <si>
    <t>Berens River Airport</t>
  </si>
  <si>
    <t>Berens River</t>
  </si>
  <si>
    <t>YSL</t>
  </si>
  <si>
    <t>Edmunston Airport</t>
  </si>
  <si>
    <t>Saint Leonard</t>
  </si>
  <si>
    <t>KOS</t>
  </si>
  <si>
    <t>Sihanoukville Airport</t>
  </si>
  <si>
    <t>Sihanoukville</t>
  </si>
  <si>
    <t>YQF</t>
  </si>
  <si>
    <t>Red Deer Airport</t>
  </si>
  <si>
    <t>Red Deer</t>
  </si>
  <si>
    <t>ICR</t>
  </si>
  <si>
    <t>Nicaro Airport</t>
  </si>
  <si>
    <t>Nicaro</t>
  </si>
  <si>
    <t>PVS</t>
  </si>
  <si>
    <t>Provideniya Bay Airport</t>
  </si>
  <si>
    <t>Provideniya</t>
  </si>
  <si>
    <t>Kamchatskaya Oblast'</t>
  </si>
  <si>
    <t>YCR</t>
  </si>
  <si>
    <t>Cross Lake Airport</t>
  </si>
  <si>
    <t>Cross Lake</t>
  </si>
  <si>
    <t>FNI</t>
  </si>
  <si>
    <t>Garons Airport</t>
  </si>
  <si>
    <t>Nimes</t>
  </si>
  <si>
    <t>ZAC</t>
  </si>
  <si>
    <t>York Landing Airport</t>
  </si>
  <si>
    <t>York Landing</t>
  </si>
  <si>
    <t>YBY</t>
  </si>
  <si>
    <t>Bonnyville Airport</t>
  </si>
  <si>
    <t>Bonnyville</t>
  </si>
  <si>
    <t>XLB</t>
  </si>
  <si>
    <t>Lac Brochet Airport</t>
  </si>
  <si>
    <t>Lac Brochet</t>
  </si>
  <si>
    <t>XCM</t>
  </si>
  <si>
    <t>Chatham Airport</t>
  </si>
  <si>
    <t>Chatham</t>
  </si>
  <si>
    <t>YPA</t>
  </si>
  <si>
    <t>Prince Albert Airport</t>
  </si>
  <si>
    <t>Prince Albert</t>
  </si>
  <si>
    <t>XSI</t>
  </si>
  <si>
    <t>South Indian Lake Airport</t>
  </si>
  <si>
    <t>South Indian Lake</t>
  </si>
  <si>
    <t>YZH</t>
  </si>
  <si>
    <t>Slave Lake Airport</t>
  </si>
  <si>
    <t>Slave Lake</t>
  </si>
  <si>
    <t>YYN</t>
  </si>
  <si>
    <t>Swift Current Airport</t>
  </si>
  <si>
    <t>Swift Current</t>
  </si>
  <si>
    <t>PLL</t>
  </si>
  <si>
    <t>Ponta Pelada Airport</t>
  </si>
  <si>
    <t>Ponta Pelada</t>
  </si>
  <si>
    <t>HEM</t>
  </si>
  <si>
    <t>Helsinki-Malmi Airport</t>
  </si>
  <si>
    <t>DAU</t>
  </si>
  <si>
    <t>YRS</t>
  </si>
  <si>
    <t>Red Sucker Lake Airport</t>
  </si>
  <si>
    <t>Red Sucker Lake</t>
  </si>
  <si>
    <t>ADC</t>
  </si>
  <si>
    <t>Andakombe Airport</t>
  </si>
  <si>
    <t>Andakombe</t>
  </si>
  <si>
    <t>TNI</t>
  </si>
  <si>
    <t>Satna Airport</t>
  </si>
  <si>
    <t>Satna</t>
  </si>
  <si>
    <t>YVC</t>
  </si>
  <si>
    <t>La Ronge Airport</t>
  </si>
  <si>
    <t>La Ronge</t>
  </si>
  <si>
    <t>ARE</t>
  </si>
  <si>
    <t>Arecibo Airport</t>
  </si>
  <si>
    <t>Arecibo</t>
  </si>
  <si>
    <t>BFX</t>
  </si>
  <si>
    <t>Bafoussam Airport</t>
  </si>
  <si>
    <t>Bafoussam</t>
  </si>
  <si>
    <t>CAW</t>
  </si>
  <si>
    <t>Bartolomeu Lisandro Airport</t>
  </si>
  <si>
    <t>Campos</t>
  </si>
  <si>
    <t>CAX</t>
  </si>
  <si>
    <t>Carlisle Airport</t>
  </si>
  <si>
    <t>Carlisle</t>
  </si>
  <si>
    <t>CLN</t>
  </si>
  <si>
    <t>Carolina Airport</t>
  </si>
  <si>
    <t>Carolina</t>
  </si>
  <si>
    <t>DGU</t>
  </si>
  <si>
    <t>Dedougou Airport</t>
  </si>
  <si>
    <t>Dedougou</t>
  </si>
  <si>
    <t>CYW</t>
  </si>
  <si>
    <t>Celaya</t>
  </si>
  <si>
    <t>Guanajuato</t>
  </si>
  <si>
    <t>FZO</t>
  </si>
  <si>
    <t>Filton Airport</t>
  </si>
  <si>
    <t>Filton</t>
  </si>
  <si>
    <t>ABK</t>
  </si>
  <si>
    <t>Kabri Dar Airport</t>
  </si>
  <si>
    <t>Kabri Dar</t>
  </si>
  <si>
    <t>ABA</t>
  </si>
  <si>
    <t>Abakan Airport</t>
  </si>
  <si>
    <t>Abakan</t>
  </si>
  <si>
    <t>AAT</t>
  </si>
  <si>
    <t>Altay Airport</t>
  </si>
  <si>
    <t>Chafei Section</t>
  </si>
  <si>
    <t>Altay</t>
  </si>
  <si>
    <t>ABC</t>
  </si>
  <si>
    <t>Los Llanos Airport</t>
  </si>
  <si>
    <t>Albacete</t>
  </si>
  <si>
    <t>Castilla-La Mancha</t>
  </si>
  <si>
    <t>ACR</t>
  </si>
  <si>
    <t>Araracuara Airport</t>
  </si>
  <si>
    <t>Araracuara</t>
  </si>
  <si>
    <t>ACZ</t>
  </si>
  <si>
    <t>Zabol Airport</t>
  </si>
  <si>
    <t>Zabol</t>
  </si>
  <si>
    <t>ACP</t>
  </si>
  <si>
    <t>Sahand Airport</t>
  </si>
  <si>
    <t>Sahand</t>
  </si>
  <si>
    <t>AAY</t>
  </si>
  <si>
    <t>Al Ghaydah Airport</t>
  </si>
  <si>
    <t>Al Ghaydah</t>
  </si>
  <si>
    <t>AAA</t>
  </si>
  <si>
    <t>Anaa Airport</t>
  </si>
  <si>
    <t>Anaa</t>
  </si>
  <si>
    <t>AGB</t>
  </si>
  <si>
    <t>Augsburg - Muehlhausen Airport</t>
  </si>
  <si>
    <t>Munich</t>
  </si>
  <si>
    <t>AFZ</t>
  </si>
  <si>
    <t>Sabzevar Airport</t>
  </si>
  <si>
    <t>Sabzevar</t>
  </si>
  <si>
    <t>AGL</t>
  </si>
  <si>
    <t>Wanigela Airport</t>
  </si>
  <si>
    <t>Wanigela</t>
  </si>
  <si>
    <t>ADJ</t>
  </si>
  <si>
    <t>Marka International Airport</t>
  </si>
  <si>
    <t>Amman</t>
  </si>
  <si>
    <t>'Amman</t>
  </si>
  <si>
    <t>AGF</t>
  </si>
  <si>
    <t>La Garenne Airport</t>
  </si>
  <si>
    <t>Agen</t>
  </si>
  <si>
    <t>AFT</t>
  </si>
  <si>
    <t>Afutara Aerodrome</t>
  </si>
  <si>
    <t>Afutara</t>
  </si>
  <si>
    <t>AIU</t>
  </si>
  <si>
    <t>Atiu Island Airport</t>
  </si>
  <si>
    <t>Atiu Island</t>
  </si>
  <si>
    <t>AJY</t>
  </si>
  <si>
    <t>Agades Airport</t>
  </si>
  <si>
    <t>Agades</t>
  </si>
  <si>
    <t>AKA</t>
  </si>
  <si>
    <t>Ankang Airport</t>
  </si>
  <si>
    <t>316 National Rd</t>
  </si>
  <si>
    <t>Ankang</t>
  </si>
  <si>
    <t>AJI</t>
  </si>
  <si>
    <t>Agri Airport</t>
  </si>
  <si>
    <t>Agri</t>
  </si>
  <si>
    <t>ARU</t>
  </si>
  <si>
    <t>Aracatuba Airport</t>
  </si>
  <si>
    <t>Aracatuba</t>
  </si>
  <si>
    <t>AMY</t>
  </si>
  <si>
    <t>Ambatomainty Airport</t>
  </si>
  <si>
    <t>Ambatomainty</t>
  </si>
  <si>
    <t>ATD</t>
  </si>
  <si>
    <t>Atoifi Airport</t>
  </si>
  <si>
    <t>Atoifi</t>
  </si>
  <si>
    <t>ASO</t>
  </si>
  <si>
    <t>Asosa Airport</t>
  </si>
  <si>
    <t>Asosa</t>
  </si>
  <si>
    <t>AVB</t>
  </si>
  <si>
    <t>Aviano Airport</t>
  </si>
  <si>
    <t>Aviano</t>
  </si>
  <si>
    <t>ATC</t>
  </si>
  <si>
    <t>Arthur's Town Airport</t>
  </si>
  <si>
    <t>Arthur's Town</t>
  </si>
  <si>
    <t>AUY</t>
  </si>
  <si>
    <t>Aneityum Airport</t>
  </si>
  <si>
    <t>Aneityum</t>
  </si>
  <si>
    <t>AUX</t>
  </si>
  <si>
    <t>Araguaina Airport</t>
  </si>
  <si>
    <t>Araguaina</t>
  </si>
  <si>
    <t>AZR</t>
  </si>
  <si>
    <t>Adrar Airport</t>
  </si>
  <si>
    <t>Adrar</t>
  </si>
  <si>
    <t>AVU</t>
  </si>
  <si>
    <t>Avu Avu Airport</t>
  </si>
  <si>
    <t>Avu Avu</t>
  </si>
  <si>
    <t>AZS</t>
  </si>
  <si>
    <t>Samana El Catey Airport</t>
  </si>
  <si>
    <t>El Catey/Samana</t>
  </si>
  <si>
    <t>BAZ</t>
  </si>
  <si>
    <t>Barbelos Airport</t>
  </si>
  <si>
    <t>Barbelos</t>
  </si>
  <si>
    <t>AWD</t>
  </si>
  <si>
    <t>Aniwa Airport</t>
  </si>
  <si>
    <t>Aniwa</t>
  </si>
  <si>
    <t>BCI</t>
  </si>
  <si>
    <t>Barcaldine Airport</t>
  </si>
  <si>
    <t>Barcaldine</t>
  </si>
  <si>
    <t>BAS</t>
  </si>
  <si>
    <t>Balalae Airport</t>
  </si>
  <si>
    <t>Balalae</t>
  </si>
  <si>
    <t>AXK</t>
  </si>
  <si>
    <t>Ataq Airport</t>
  </si>
  <si>
    <t>Ataq</t>
  </si>
  <si>
    <t>BCA</t>
  </si>
  <si>
    <t>Baracoa Airport</t>
  </si>
  <si>
    <t>Baracoa</t>
  </si>
  <si>
    <t>BBS</t>
  </si>
  <si>
    <t>Blackbush Airport</t>
  </si>
  <si>
    <t>Blackbush</t>
  </si>
  <si>
    <t>AWB</t>
  </si>
  <si>
    <t>Awaba Airport</t>
  </si>
  <si>
    <t>Awaba</t>
  </si>
  <si>
    <t>BBO</t>
  </si>
  <si>
    <t>Berbera Airport</t>
  </si>
  <si>
    <t>Berbera</t>
  </si>
  <si>
    <t>BFV</t>
  </si>
  <si>
    <t>Buri Ram Airport</t>
  </si>
  <si>
    <t>Buri Ram</t>
  </si>
  <si>
    <t>BGW</t>
  </si>
  <si>
    <t>Baghdad International Airport</t>
  </si>
  <si>
    <t>Baghdad</t>
  </si>
  <si>
    <t>BFQ</t>
  </si>
  <si>
    <t>Bahia Pinas Airport</t>
  </si>
  <si>
    <t>Bahia Pinas</t>
  </si>
  <si>
    <t>BEU</t>
  </si>
  <si>
    <t>Bedourie Airport</t>
  </si>
  <si>
    <t>Bedourie</t>
  </si>
  <si>
    <t>BDT</t>
  </si>
  <si>
    <t>Gbadolite Airport</t>
  </si>
  <si>
    <t>Gbadolite</t>
  </si>
  <si>
    <t>BOJ</t>
  </si>
  <si>
    <t>Bourgas Airport</t>
  </si>
  <si>
    <t>Bourgas</t>
  </si>
  <si>
    <t>BMW</t>
  </si>
  <si>
    <t>Bordj Badji Mokhtar Airport</t>
  </si>
  <si>
    <t>Bordj Badji Mokhtar</t>
  </si>
  <si>
    <t>BKY</t>
  </si>
  <si>
    <t>Kamenbe</t>
  </si>
  <si>
    <t>Bukavu</t>
  </si>
  <si>
    <t>BMO</t>
  </si>
  <si>
    <t>Bhamo Airport</t>
  </si>
  <si>
    <t>Bhamo</t>
  </si>
  <si>
    <t>BKQ</t>
  </si>
  <si>
    <t>Blackall Airport</t>
  </si>
  <si>
    <t>Blackall</t>
  </si>
  <si>
    <t>BLE</t>
  </si>
  <si>
    <t>Dala Airport</t>
  </si>
  <si>
    <t>Borlange/Falun</t>
  </si>
  <si>
    <t>BMY</t>
  </si>
  <si>
    <t>Belep Island Airport</t>
  </si>
  <si>
    <t>Belep Island</t>
  </si>
  <si>
    <t>BSX</t>
  </si>
  <si>
    <t>Bassein Airport</t>
  </si>
  <si>
    <t>Bassein</t>
  </si>
  <si>
    <t>BOY</t>
  </si>
  <si>
    <t>Borgo Airport</t>
  </si>
  <si>
    <t>Bobo Dioulasso</t>
  </si>
  <si>
    <t>BPF</t>
  </si>
  <si>
    <t>Batuna Airport</t>
  </si>
  <si>
    <t>Batuna</t>
  </si>
  <si>
    <t>BSR</t>
  </si>
  <si>
    <t>Basra International Airport</t>
  </si>
  <si>
    <t>Basra</t>
  </si>
  <si>
    <t>Al Basrah</t>
  </si>
  <si>
    <t>BSA</t>
  </si>
  <si>
    <t>Bossaso Airport</t>
  </si>
  <si>
    <t>Bossaso</t>
  </si>
  <si>
    <t>BQT</t>
  </si>
  <si>
    <t>Brest Airport</t>
  </si>
  <si>
    <t>Brestskaya Voblasts'</t>
  </si>
  <si>
    <t>BSK</t>
  </si>
  <si>
    <t>Biskra Airport</t>
  </si>
  <si>
    <t>Biskra</t>
  </si>
  <si>
    <t>BSG</t>
  </si>
  <si>
    <t>Bata Airport</t>
  </si>
  <si>
    <t>Equatorial Guinea</t>
  </si>
  <si>
    <t>BQL</t>
  </si>
  <si>
    <t>Boulia Airport</t>
  </si>
  <si>
    <t>Boulia</t>
  </si>
  <si>
    <t>BTZ</t>
  </si>
  <si>
    <t>Bursa Airport</t>
  </si>
  <si>
    <t>Bursa</t>
  </si>
  <si>
    <t>BYR</t>
  </si>
  <si>
    <t>Laeso Airport</t>
  </si>
  <si>
    <t>Laeso Island</t>
  </si>
  <si>
    <t>BUN</t>
  </si>
  <si>
    <t>Buenaventura Airport</t>
  </si>
  <si>
    <t>BVI</t>
  </si>
  <si>
    <t>Birdsville Airport</t>
  </si>
  <si>
    <t>Birdsville</t>
  </si>
  <si>
    <t>BUW</t>
  </si>
  <si>
    <t>Baubau Airport</t>
  </si>
  <si>
    <t>Baubau</t>
  </si>
  <si>
    <t>BYM</t>
  </si>
  <si>
    <t>C.M. de Cespedes Airport</t>
  </si>
  <si>
    <t>Bayamo</t>
  </si>
  <si>
    <t>BXR</t>
  </si>
  <si>
    <t>Bam Airport</t>
  </si>
  <si>
    <t>Bam</t>
  </si>
  <si>
    <t>BWK</t>
  </si>
  <si>
    <t>BXJ</t>
  </si>
  <si>
    <t>Burundai Airport</t>
  </si>
  <si>
    <t>Burundai</t>
  </si>
  <si>
    <t>BUX</t>
  </si>
  <si>
    <t>Bunia Airport</t>
  </si>
  <si>
    <t>Bunia</t>
  </si>
  <si>
    <t>BUC</t>
  </si>
  <si>
    <t>Burketown Airport</t>
  </si>
  <si>
    <t>Burketown</t>
  </si>
  <si>
    <t>BYO</t>
  </si>
  <si>
    <t>Bonito Airport</t>
  </si>
  <si>
    <t>Bonito</t>
  </si>
  <si>
    <t>BYN</t>
  </si>
  <si>
    <t>Bayankhongor Airport</t>
  </si>
  <si>
    <t>Bayankhongor</t>
  </si>
  <si>
    <t>BYC</t>
  </si>
  <si>
    <t>Yacuiba Airport</t>
  </si>
  <si>
    <t>Yacuiba</t>
  </si>
  <si>
    <t>CCM</t>
  </si>
  <si>
    <t>Criciuma Airport</t>
  </si>
  <si>
    <t>Criciuma</t>
  </si>
  <si>
    <t>BZZ</t>
  </si>
  <si>
    <t>RAF Station</t>
  </si>
  <si>
    <t>Brize Norton</t>
  </si>
  <si>
    <t>CCN</t>
  </si>
  <si>
    <t>Chakcharan Airport</t>
  </si>
  <si>
    <t>Chakcharan</t>
  </si>
  <si>
    <t>CHT</t>
  </si>
  <si>
    <t>Karewa Airport</t>
  </si>
  <si>
    <t>Chatham Island</t>
  </si>
  <si>
    <t>JSO</t>
  </si>
  <si>
    <t>Sodertalje Heliport</t>
  </si>
  <si>
    <t>Sodertalje</t>
  </si>
  <si>
    <t>JSP</t>
  </si>
  <si>
    <t>Seogwipo Heliport</t>
  </si>
  <si>
    <t>BQE</t>
  </si>
  <si>
    <t>Bubaque Airport</t>
  </si>
  <si>
    <t>Bubaque</t>
  </si>
  <si>
    <t>Guinea-Bissau</t>
  </si>
  <si>
    <t>CFC</t>
  </si>
  <si>
    <t>Cacador Airport</t>
  </si>
  <si>
    <t>Cacador</t>
  </si>
  <si>
    <t>CFB</t>
  </si>
  <si>
    <t>Cabo Frio Airport</t>
  </si>
  <si>
    <t>Cabo Frio</t>
  </si>
  <si>
    <t>CKS</t>
  </si>
  <si>
    <t>Carajas Airport</t>
  </si>
  <si>
    <t>Carajas</t>
  </si>
  <si>
    <t>CIW</t>
  </si>
  <si>
    <t>Canouan Island Airport</t>
  </si>
  <si>
    <t>Canouan Island</t>
  </si>
  <si>
    <t>CKH</t>
  </si>
  <si>
    <t>Chokurdah Airport</t>
  </si>
  <si>
    <t>Chokurdah</t>
  </si>
  <si>
    <t>CKZ</t>
  </si>
  <si>
    <t>Canakkale Airport</t>
  </si>
  <si>
    <t>CIP</t>
  </si>
  <si>
    <t>Chipata Airport</t>
  </si>
  <si>
    <t>Chipata</t>
  </si>
  <si>
    <t>CIZ</t>
  </si>
  <si>
    <t>Coari Airport</t>
  </si>
  <si>
    <t>Coari</t>
  </si>
  <si>
    <t>CPC</t>
  </si>
  <si>
    <t>Chapelco Airport</t>
  </si>
  <si>
    <t>San Martin De Los Andes</t>
  </si>
  <si>
    <t>SXZ</t>
  </si>
  <si>
    <t>Siirt Airport</t>
  </si>
  <si>
    <t>Siirt</t>
  </si>
  <si>
    <t>CMG</t>
  </si>
  <si>
    <t>Corumba Internacional Airport</t>
  </si>
  <si>
    <t>Corumba</t>
  </si>
  <si>
    <t>JUI</t>
  </si>
  <si>
    <t>Juist Airport</t>
  </si>
  <si>
    <t>Juist</t>
  </si>
  <si>
    <t>CND</t>
  </si>
  <si>
    <t>Kogalniceanu Airport</t>
  </si>
  <si>
    <t>CMU</t>
  </si>
  <si>
    <t>Chimbu Airport</t>
  </si>
  <si>
    <t>Kundiawa</t>
  </si>
  <si>
    <t>CNP</t>
  </si>
  <si>
    <t>Neerlerit Inaat Airport</t>
  </si>
  <si>
    <t>Neerlerit Inaat</t>
  </si>
  <si>
    <t>CSA</t>
  </si>
  <si>
    <t>Colonsay Island Airport</t>
  </si>
  <si>
    <t>Colonsay Island</t>
  </si>
  <si>
    <t>JWA</t>
  </si>
  <si>
    <t>Jwaneng Airport</t>
  </si>
  <si>
    <t>Jwaneng</t>
  </si>
  <si>
    <t>MZQ</t>
  </si>
  <si>
    <t>Mkuze Airport</t>
  </si>
  <si>
    <t>Mkuze</t>
  </si>
  <si>
    <t>NUT</t>
  </si>
  <si>
    <t>Nutuve Airport</t>
  </si>
  <si>
    <t>Nutuve</t>
  </si>
  <si>
    <t>CQM</t>
  </si>
  <si>
    <t>Ciudad Real Airport</t>
  </si>
  <si>
    <t>Ciudad Real</t>
  </si>
  <si>
    <t>CTU</t>
  </si>
  <si>
    <t>Chengdu Shuangliu International Airport</t>
  </si>
  <si>
    <t>Chengdu</t>
  </si>
  <si>
    <t>CSH</t>
  </si>
  <si>
    <t>Solovetsky Airport</t>
  </si>
  <si>
    <t>Solovetsky</t>
  </si>
  <si>
    <t>JWN</t>
  </si>
  <si>
    <t>Zanjan Airport</t>
  </si>
  <si>
    <t>Zanjan</t>
  </si>
  <si>
    <t>CSY</t>
  </si>
  <si>
    <t>Cheboksary Airport</t>
  </si>
  <si>
    <t>Cheboksary</t>
  </si>
  <si>
    <t>CTD</t>
  </si>
  <si>
    <t>Chitre Airport</t>
  </si>
  <si>
    <t>Chitre</t>
  </si>
  <si>
    <t>CUQ</t>
  </si>
  <si>
    <t>Coen Airport</t>
  </si>
  <si>
    <t>Coen</t>
  </si>
  <si>
    <t>KAA</t>
  </si>
  <si>
    <t>Kasama Airport</t>
  </si>
  <si>
    <t>Kasama</t>
  </si>
  <si>
    <t>KAG</t>
  </si>
  <si>
    <t>Gangneung Airport</t>
  </si>
  <si>
    <t>Gangneung</t>
  </si>
  <si>
    <t>KAP</t>
  </si>
  <si>
    <t>Kapanga Airport</t>
  </si>
  <si>
    <t>Kapanga</t>
  </si>
  <si>
    <t>KAR</t>
  </si>
  <si>
    <t>Kamarang Airport</t>
  </si>
  <si>
    <t>Kamarang</t>
  </si>
  <si>
    <t>KAB</t>
  </si>
  <si>
    <t>Kariba Airport</t>
  </si>
  <si>
    <t>Kariba</t>
  </si>
  <si>
    <t>CXR</t>
  </si>
  <si>
    <t>Cam Rahn Airport</t>
  </si>
  <si>
    <t>KAU</t>
  </si>
  <si>
    <t>Kauhava Airport</t>
  </si>
  <si>
    <t>Kauhava</t>
  </si>
  <si>
    <t>DEB</t>
  </si>
  <si>
    <t>Debrecen Airport</t>
  </si>
  <si>
    <t>Debrecen</t>
  </si>
  <si>
    <t>Hajdu-Bihar</t>
  </si>
  <si>
    <t>DCF</t>
  </si>
  <si>
    <t>Cane Field Airport</t>
  </si>
  <si>
    <t>DBA</t>
  </si>
  <si>
    <t>Dalbandin Airport</t>
  </si>
  <si>
    <t>Dalbandin</t>
  </si>
  <si>
    <t>KAV</t>
  </si>
  <si>
    <t>Kavanayen Airport</t>
  </si>
  <si>
    <t>Kavanayen</t>
  </si>
  <si>
    <t>KBA</t>
  </si>
  <si>
    <t>Kabala Airport</t>
  </si>
  <si>
    <t>Kabala</t>
  </si>
  <si>
    <t>DIJ</t>
  </si>
  <si>
    <t>Dijon Airport</t>
  </si>
  <si>
    <t>Dijon</t>
  </si>
  <si>
    <t>KBG</t>
  </si>
  <si>
    <t>Kabalega Falls Airport</t>
  </si>
  <si>
    <t>Kabalega Falls</t>
  </si>
  <si>
    <t>DOL</t>
  </si>
  <si>
    <t>Saint Gatien Airport</t>
  </si>
  <si>
    <t>Deauville</t>
  </si>
  <si>
    <t>DJG</t>
  </si>
  <si>
    <t>Inedbirenne Airport</t>
  </si>
  <si>
    <t>Djanet</t>
  </si>
  <si>
    <t>KBI</t>
  </si>
  <si>
    <t>Kribi Airport</t>
  </si>
  <si>
    <t>Kribi</t>
  </si>
  <si>
    <t>KBJ</t>
  </si>
  <si>
    <t>King Canyon Airport</t>
  </si>
  <si>
    <t>Kings Canyon</t>
  </si>
  <si>
    <t>DME</t>
  </si>
  <si>
    <t>Moscow Domodedovo Airport</t>
  </si>
  <si>
    <t>KBM</t>
  </si>
  <si>
    <t>Kabwum Airport</t>
  </si>
  <si>
    <t>Kabwum</t>
  </si>
  <si>
    <t>KBN</t>
  </si>
  <si>
    <t>Kabinda Airport</t>
  </si>
  <si>
    <t>Kabinda</t>
  </si>
  <si>
    <t>DLY</t>
  </si>
  <si>
    <t>Dillons Bay Airport</t>
  </si>
  <si>
    <t>Dillons Bay</t>
  </si>
  <si>
    <t>DOP</t>
  </si>
  <si>
    <t>Dolpa Airport</t>
  </si>
  <si>
    <t>Dolpa</t>
  </si>
  <si>
    <t>KBO</t>
  </si>
  <si>
    <t>Kabalo Airport</t>
  </si>
  <si>
    <t>Kabalo</t>
  </si>
  <si>
    <t>KBQ</t>
  </si>
  <si>
    <t>Kasungu Airport</t>
  </si>
  <si>
    <t>Kasungu</t>
  </si>
  <si>
    <t>KBS</t>
  </si>
  <si>
    <t>Bo Airport</t>
  </si>
  <si>
    <t>Bo</t>
  </si>
  <si>
    <t>Southern</t>
  </si>
  <si>
    <t>KBY</t>
  </si>
  <si>
    <t>Streaky Bay Airport</t>
  </si>
  <si>
    <t>Streaky Bay</t>
  </si>
  <si>
    <t>KBZ</t>
  </si>
  <si>
    <t>Kaikoura Airport</t>
  </si>
  <si>
    <t>Kaikoura</t>
  </si>
  <si>
    <t>KOF</t>
  </si>
  <si>
    <t>Komatipoort Airport</t>
  </si>
  <si>
    <t>Komatipoort</t>
  </si>
  <si>
    <t>DSK</t>
  </si>
  <si>
    <t>Dera Ismail Khan Airport</t>
  </si>
  <si>
    <t>Dera Ismail Khan</t>
  </si>
  <si>
    <t>DUQ</t>
  </si>
  <si>
    <t>Duncan/Quam Airport</t>
  </si>
  <si>
    <t>Duncan/Quam</t>
  </si>
  <si>
    <t>DWB</t>
  </si>
  <si>
    <t>Soalala Airport</t>
  </si>
  <si>
    <t>Soalala</t>
  </si>
  <si>
    <t>DYR</t>
  </si>
  <si>
    <t>Anadyr Airport</t>
  </si>
  <si>
    <t>Anadyr</t>
  </si>
  <si>
    <t>KCS</t>
  </si>
  <si>
    <t>Kings Creek Station Airport</t>
  </si>
  <si>
    <t>Kings Creek Station</t>
  </si>
  <si>
    <t>KCU</t>
  </si>
  <si>
    <t>Masindi Airport</t>
  </si>
  <si>
    <t>Masindi</t>
  </si>
  <si>
    <t>EFG</t>
  </si>
  <si>
    <t>Efogi Airport</t>
  </si>
  <si>
    <t>Efogi</t>
  </si>
  <si>
    <t>KDA</t>
  </si>
  <si>
    <t>Kolda Airport</t>
  </si>
  <si>
    <t>Kolda</t>
  </si>
  <si>
    <t>KDC</t>
  </si>
  <si>
    <t>Kandi Airport</t>
  </si>
  <si>
    <t>Kandi</t>
  </si>
  <si>
    <t>KDD</t>
  </si>
  <si>
    <t>Khuzdar Airport</t>
  </si>
  <si>
    <t>Khuzdar</t>
  </si>
  <si>
    <t>KDJ</t>
  </si>
  <si>
    <t>Ndjole Airport</t>
  </si>
  <si>
    <t>Ndjole</t>
  </si>
  <si>
    <t>KDN</t>
  </si>
  <si>
    <t>Ndende Airport</t>
  </si>
  <si>
    <t>Ndende</t>
  </si>
  <si>
    <t>KDP</t>
  </si>
  <si>
    <t>Kandep Airport</t>
  </si>
  <si>
    <t>Kandep</t>
  </si>
  <si>
    <t>EDO</t>
  </si>
  <si>
    <t>Edremit/Korfez Airport</t>
  </si>
  <si>
    <t>Edremit/Korfez</t>
  </si>
  <si>
    <t>ERF</t>
  </si>
  <si>
    <t>Erfurt Airport</t>
  </si>
  <si>
    <t>Erfurt</t>
  </si>
  <si>
    <t>KEA</t>
  </si>
  <si>
    <t>Keisah Airport</t>
  </si>
  <si>
    <t>Keisah</t>
  </si>
  <si>
    <t>ERN</t>
  </si>
  <si>
    <t>Eirunepe Airport</t>
  </si>
  <si>
    <t>Eirunepe</t>
  </si>
  <si>
    <t>ESU</t>
  </si>
  <si>
    <t>Essaouira Airport</t>
  </si>
  <si>
    <t>Essaouira</t>
  </si>
  <si>
    <t>EML</t>
  </si>
  <si>
    <t>Emmen Airport</t>
  </si>
  <si>
    <t>Emmen</t>
  </si>
  <si>
    <t>EQS</t>
  </si>
  <si>
    <t>Esquel Airport</t>
  </si>
  <si>
    <t>Esquel</t>
  </si>
  <si>
    <t>ERH</t>
  </si>
  <si>
    <t>Errachidia Airport</t>
  </si>
  <si>
    <t>Errachidia</t>
  </si>
  <si>
    <t>ERM</t>
  </si>
  <si>
    <t>Comandante Kraemer Airport</t>
  </si>
  <si>
    <t>Erechim</t>
  </si>
  <si>
    <t>ENF</t>
  </si>
  <si>
    <t>Enontekio Airport</t>
  </si>
  <si>
    <t>Enontekio</t>
  </si>
  <si>
    <t>EPU</t>
  </si>
  <si>
    <t>Parnu Airport</t>
  </si>
  <si>
    <t>Parnu</t>
  </si>
  <si>
    <t>Parnumaa</t>
  </si>
  <si>
    <t>KFG</t>
  </si>
  <si>
    <t>Kalkurung Airport</t>
  </si>
  <si>
    <t>Kalkurung</t>
  </si>
  <si>
    <t>EVG</t>
  </si>
  <si>
    <t>Sveg Airport</t>
  </si>
  <si>
    <t>Sveg</t>
  </si>
  <si>
    <t>Jamtlands Lan</t>
  </si>
  <si>
    <t>FAH</t>
  </si>
  <si>
    <t>Farah Airport</t>
  </si>
  <si>
    <t>Farah</t>
  </si>
  <si>
    <t>KEC</t>
  </si>
  <si>
    <t>Kasenga Airport</t>
  </si>
  <si>
    <t>Kasenga</t>
  </si>
  <si>
    <t>KED</t>
  </si>
  <si>
    <t>Kaedi Airport</t>
  </si>
  <si>
    <t>Kaedi</t>
  </si>
  <si>
    <t>KEE</t>
  </si>
  <si>
    <t>Kelle Airport</t>
  </si>
  <si>
    <t>Kelle</t>
  </si>
  <si>
    <t>FGU</t>
  </si>
  <si>
    <t>Fangatau Airport</t>
  </si>
  <si>
    <t>Fangatau  Tuamoto Island</t>
  </si>
  <si>
    <t>FHZ</t>
  </si>
  <si>
    <t>Fakahina Airport</t>
  </si>
  <si>
    <t>Fakahina</t>
  </si>
  <si>
    <t>FIG</t>
  </si>
  <si>
    <t>Fria Airport</t>
  </si>
  <si>
    <t>Fria</t>
  </si>
  <si>
    <t>FKI</t>
  </si>
  <si>
    <t>Kisangani Airport</t>
  </si>
  <si>
    <t>Kisangani</t>
  </si>
  <si>
    <t>FJR</t>
  </si>
  <si>
    <t>Fujairah International Airport</t>
  </si>
  <si>
    <t>Al-Fujairah</t>
  </si>
  <si>
    <t>GAO</t>
  </si>
  <si>
    <t>Los Canos Airport</t>
  </si>
  <si>
    <t>FUN</t>
  </si>
  <si>
    <t>Funafuti Atol International Airport</t>
  </si>
  <si>
    <t>Funafuti Atol</t>
  </si>
  <si>
    <t>Tuvalu</t>
  </si>
  <si>
    <t>TV</t>
  </si>
  <si>
    <t>FTA</t>
  </si>
  <si>
    <t>Futuna Airport</t>
  </si>
  <si>
    <t>GAF</t>
  </si>
  <si>
    <t>Gafsa Airport</t>
  </si>
  <si>
    <t>Gafsa</t>
  </si>
  <si>
    <t>Qafsah</t>
  </si>
  <si>
    <t>GLN</t>
  </si>
  <si>
    <t>Goulimime Airport</t>
  </si>
  <si>
    <t>Goulimime</t>
  </si>
  <si>
    <t>GHA</t>
  </si>
  <si>
    <t>Noumerate Airport</t>
  </si>
  <si>
    <t>Ghardaia</t>
  </si>
  <si>
    <t>GEL</t>
  </si>
  <si>
    <t>Sepe Tiaraju Airport</t>
  </si>
  <si>
    <t>Santo Angelo</t>
  </si>
  <si>
    <t>GDZ</t>
  </si>
  <si>
    <t>Gelendzik Airport</t>
  </si>
  <si>
    <t>Gelendzik</t>
  </si>
  <si>
    <t>GGS</t>
  </si>
  <si>
    <t>Gobernador Gregores Airport</t>
  </si>
  <si>
    <t>Gobernador Gregores</t>
  </si>
  <si>
    <t>GHT</t>
  </si>
  <si>
    <t>Ghat Airport</t>
  </si>
  <si>
    <t>Ghat</t>
  </si>
  <si>
    <t>GMR</t>
  </si>
  <si>
    <t>Gambier Island Airport</t>
  </si>
  <si>
    <t>Gambier Island</t>
  </si>
  <si>
    <t>GPB</t>
  </si>
  <si>
    <t>Tancredo Thomaz Faria Airport</t>
  </si>
  <si>
    <t>Guarapuava</t>
  </si>
  <si>
    <t>GPA</t>
  </si>
  <si>
    <t>Araxos Airport</t>
  </si>
  <si>
    <t>Patras</t>
  </si>
  <si>
    <t>Akhaia</t>
  </si>
  <si>
    <t>GSE</t>
  </si>
  <si>
    <t>Saeve Airport</t>
  </si>
  <si>
    <t>GOM</t>
  </si>
  <si>
    <t>Goma Airport</t>
  </si>
  <si>
    <t>Goma</t>
  </si>
  <si>
    <t>Nord-Kivu</t>
  </si>
  <si>
    <t>GWD</t>
  </si>
  <si>
    <t>Gwadar Airport</t>
  </si>
  <si>
    <t>Gwadar</t>
  </si>
  <si>
    <t>KEG</t>
  </si>
  <si>
    <t>Keglsugl Airport</t>
  </si>
  <si>
    <t>Keglsugl</t>
  </si>
  <si>
    <t>HBT</t>
  </si>
  <si>
    <t>Hafr Albatin Airport</t>
  </si>
  <si>
    <t>Hafr Albatin</t>
  </si>
  <si>
    <t>GTA</t>
  </si>
  <si>
    <t>Gatokae Aerodrom</t>
  </si>
  <si>
    <t>Gatokae</t>
  </si>
  <si>
    <t>HCN</t>
  </si>
  <si>
    <t>Hengchun Airport</t>
  </si>
  <si>
    <t>Hengchun</t>
  </si>
  <si>
    <t>GTS</t>
  </si>
  <si>
    <t>Granites Airport</t>
  </si>
  <si>
    <t>Granites</t>
  </si>
  <si>
    <t>GWL</t>
  </si>
  <si>
    <t>Gwalior Airport</t>
  </si>
  <si>
    <t>Gwalior</t>
  </si>
  <si>
    <t>GYL</t>
  </si>
  <si>
    <t>Argyle Airport</t>
  </si>
  <si>
    <t>Argyle</t>
  </si>
  <si>
    <t>KEI</t>
  </si>
  <si>
    <t>Kepi Airport</t>
  </si>
  <si>
    <t>Kepi</t>
  </si>
  <si>
    <t>KDW</t>
  </si>
  <si>
    <t>Victoria Reservoir Kandy Airport</t>
  </si>
  <si>
    <t>HFA</t>
  </si>
  <si>
    <t>Haifa Airport</t>
  </si>
  <si>
    <t>Híefa  (Haifa)</t>
  </si>
  <si>
    <t>HGD</t>
  </si>
  <si>
    <t>Hughenden Airport</t>
  </si>
  <si>
    <t>Hughenden</t>
  </si>
  <si>
    <t>HDD</t>
  </si>
  <si>
    <t>Hyderabad Airport</t>
  </si>
  <si>
    <t>HFS</t>
  </si>
  <si>
    <t>Hagfors Airport</t>
  </si>
  <si>
    <t>Hagfors</t>
  </si>
  <si>
    <t>HIS</t>
  </si>
  <si>
    <t>Hayman Island Airport</t>
  </si>
  <si>
    <t>Hayman Island</t>
  </si>
  <si>
    <t>HHZ</t>
  </si>
  <si>
    <t>Hikueru Airport</t>
  </si>
  <si>
    <t>Hikueru</t>
  </si>
  <si>
    <t>HDF</t>
  </si>
  <si>
    <t>Heringsdorf Airport</t>
  </si>
  <si>
    <t>Heringsdorf</t>
  </si>
  <si>
    <t>HGL</t>
  </si>
  <si>
    <t>Helgoland Airport</t>
  </si>
  <si>
    <t>Helgoland</t>
  </si>
  <si>
    <t>HKN</t>
  </si>
  <si>
    <t>Hoskins Airport</t>
  </si>
  <si>
    <t>Hoskins</t>
  </si>
  <si>
    <t>West New Britain</t>
  </si>
  <si>
    <t>HMV</t>
  </si>
  <si>
    <t>Hemavan Airport</t>
  </si>
  <si>
    <t>Hemavan</t>
  </si>
  <si>
    <t>KEL</t>
  </si>
  <si>
    <t>Holtenau Airport</t>
  </si>
  <si>
    <t>HOI</t>
  </si>
  <si>
    <t>Hao Island Airport</t>
  </si>
  <si>
    <t>Hao Island</t>
  </si>
  <si>
    <t>QZN</t>
  </si>
  <si>
    <t>Relizane Airport</t>
  </si>
  <si>
    <t>Relizane</t>
  </si>
  <si>
    <t>HOF</t>
  </si>
  <si>
    <t>Alahsa Airport</t>
  </si>
  <si>
    <t>Alahsa</t>
  </si>
  <si>
    <t>HOH</t>
  </si>
  <si>
    <t>Hohenems Airport</t>
  </si>
  <si>
    <t>Hohenems</t>
  </si>
  <si>
    <t>Vorarlberg</t>
  </si>
  <si>
    <t>HVD</t>
  </si>
  <si>
    <t>Khovd Airport</t>
  </si>
  <si>
    <t>Khovd</t>
  </si>
  <si>
    <t>HSK</t>
  </si>
  <si>
    <t>Huesca-Pirineos Airport</t>
  </si>
  <si>
    <t>Huesca</t>
  </si>
  <si>
    <t>IAA</t>
  </si>
  <si>
    <t>Igarka Airport</t>
  </si>
  <si>
    <t>Igarka</t>
  </si>
  <si>
    <t>HVA</t>
  </si>
  <si>
    <t>Analalava Airport</t>
  </si>
  <si>
    <t>Analalava</t>
  </si>
  <si>
    <t>HUE</t>
  </si>
  <si>
    <t>Humera Airport</t>
  </si>
  <si>
    <t>Humera</t>
  </si>
  <si>
    <t>HUQ</t>
  </si>
  <si>
    <t>Houn Airport</t>
  </si>
  <si>
    <t>Houn</t>
  </si>
  <si>
    <t>IBR</t>
  </si>
  <si>
    <t>Ibaraki Airport</t>
  </si>
  <si>
    <t>Omitami</t>
  </si>
  <si>
    <t>ILF</t>
  </si>
  <si>
    <t>Ilford Airport</t>
  </si>
  <si>
    <t>Ilford</t>
  </si>
  <si>
    <t>IMK</t>
  </si>
  <si>
    <t>Simikot Airport</t>
  </si>
  <si>
    <t>Simikot</t>
  </si>
  <si>
    <t>IAM</t>
  </si>
  <si>
    <t>In Amenas Airport</t>
  </si>
  <si>
    <t>In Amenas</t>
  </si>
  <si>
    <t>IHR</t>
  </si>
  <si>
    <t>Iran Shahr Airport</t>
  </si>
  <si>
    <t>Iran Shahr</t>
  </si>
  <si>
    <t>IEG</t>
  </si>
  <si>
    <t>Babimost Airport</t>
  </si>
  <si>
    <t>Zielona Gora</t>
  </si>
  <si>
    <t>Lodzkie</t>
  </si>
  <si>
    <t>ISE</t>
  </si>
  <si>
    <t>Isparta Suleyman Demirel Airport</t>
  </si>
  <si>
    <t>Isparta</t>
  </si>
  <si>
    <t>INI</t>
  </si>
  <si>
    <t>Nis Airport</t>
  </si>
  <si>
    <t>Nis</t>
  </si>
  <si>
    <t>IPA</t>
  </si>
  <si>
    <t>Ipota Airport</t>
  </si>
  <si>
    <t>Ipota</t>
  </si>
  <si>
    <t>ISK</t>
  </si>
  <si>
    <t>Gandhinagar Airport</t>
  </si>
  <si>
    <t>Nasik</t>
  </si>
  <si>
    <t>INU</t>
  </si>
  <si>
    <t>Nauru Island International Airport</t>
  </si>
  <si>
    <t>Nauru Island</t>
  </si>
  <si>
    <t>Nauru</t>
  </si>
  <si>
    <t>NR</t>
  </si>
  <si>
    <t>ING</t>
  </si>
  <si>
    <t>Lago Argentino Airport</t>
  </si>
  <si>
    <t>Lago Argentino</t>
  </si>
  <si>
    <t>ITK</t>
  </si>
  <si>
    <t>Itokama Airport</t>
  </si>
  <si>
    <t>Itokama</t>
  </si>
  <si>
    <t>ITB</t>
  </si>
  <si>
    <t>Itaituba Airport</t>
  </si>
  <si>
    <t>Itaituba</t>
  </si>
  <si>
    <t>JCK</t>
  </si>
  <si>
    <t>Julia Creek Airport</t>
  </si>
  <si>
    <t>Julia Creek</t>
  </si>
  <si>
    <t>JCB</t>
  </si>
  <si>
    <t>Joacaba Airport</t>
  </si>
  <si>
    <t>Joacaba</t>
  </si>
  <si>
    <t>IUE</t>
  </si>
  <si>
    <t>Hanan Airport</t>
  </si>
  <si>
    <t>Niue Island</t>
  </si>
  <si>
    <t>Niue</t>
  </si>
  <si>
    <t>JEJ</t>
  </si>
  <si>
    <t>Jeh Airport</t>
  </si>
  <si>
    <t>Jeh</t>
  </si>
  <si>
    <t>JKG</t>
  </si>
  <si>
    <t>Axamo Airport</t>
  </si>
  <si>
    <t>Jonkoping</t>
  </si>
  <si>
    <t>Jonkopings Lan</t>
  </si>
  <si>
    <t>JDF</t>
  </si>
  <si>
    <t>Francisco De Assis Airport</t>
  </si>
  <si>
    <t>Juiz De Fora</t>
  </si>
  <si>
    <t>JGO</t>
  </si>
  <si>
    <t>Qeqertarsuaq Airport</t>
  </si>
  <si>
    <t>Qeqertarsuaq</t>
  </si>
  <si>
    <t>JNN</t>
  </si>
  <si>
    <t>Nanortalik Airport</t>
  </si>
  <si>
    <t>Nanortalik</t>
  </si>
  <si>
    <t>JNS</t>
  </si>
  <si>
    <t>Narsaq Heliport</t>
  </si>
  <si>
    <t>Narsaq</t>
  </si>
  <si>
    <t>JFR</t>
  </si>
  <si>
    <t>Paamiut Airport</t>
  </si>
  <si>
    <t>Paamiut</t>
  </si>
  <si>
    <t>JSI</t>
  </si>
  <si>
    <t>Skiathos Airport</t>
  </si>
  <si>
    <t>Skiathos</t>
  </si>
  <si>
    <t>JVA</t>
  </si>
  <si>
    <t>Ankavandra Airport</t>
  </si>
  <si>
    <t>Ankavandra</t>
  </si>
  <si>
    <t>KAX</t>
  </si>
  <si>
    <t>Kalbarri Airport</t>
  </si>
  <si>
    <t>Kalbarri</t>
  </si>
  <si>
    <t>JTY</t>
  </si>
  <si>
    <t>Astypalaia Airport</t>
  </si>
  <si>
    <t>Astypalaia Island</t>
  </si>
  <si>
    <t>JUM</t>
  </si>
  <si>
    <t>Jumla Airport</t>
  </si>
  <si>
    <t>Jumla</t>
  </si>
  <si>
    <t>JQE</t>
  </si>
  <si>
    <t>Jaque Airport</t>
  </si>
  <si>
    <t>Jaque</t>
  </si>
  <si>
    <t>KGE</t>
  </si>
  <si>
    <t>Kagau Airport</t>
  </si>
  <si>
    <t>Kagau</t>
  </si>
  <si>
    <t>KGA</t>
  </si>
  <si>
    <t>Kananga Airport</t>
  </si>
  <si>
    <t>Kananga</t>
  </si>
  <si>
    <t>KGJ</t>
  </si>
  <si>
    <t>Karonga Airport</t>
  </si>
  <si>
    <t>Karonga</t>
  </si>
  <si>
    <t>KHM</t>
  </si>
  <si>
    <t>Khamtis Airport</t>
  </si>
  <si>
    <t>Khamtis</t>
  </si>
  <si>
    <t>KLV</t>
  </si>
  <si>
    <t>Karlovy Vary Airport</t>
  </si>
  <si>
    <t>Karlovy Vary</t>
  </si>
  <si>
    <t>Karlovarsky Kraj</t>
  </si>
  <si>
    <t>KHY</t>
  </si>
  <si>
    <t>Khoy Airport</t>
  </si>
  <si>
    <t>Khoy</t>
  </si>
  <si>
    <t>KHD</t>
  </si>
  <si>
    <t>Khorramabad Airport</t>
  </si>
  <si>
    <t>Khorramabad</t>
  </si>
  <si>
    <t>KIK</t>
  </si>
  <si>
    <t>Kirkuk Airport</t>
  </si>
  <si>
    <t>Kirkuk</t>
  </si>
  <si>
    <t>KHZ</t>
  </si>
  <si>
    <t>Kauehi Airport</t>
  </si>
  <si>
    <t>Kauehi</t>
  </si>
  <si>
    <t>KMN</t>
  </si>
  <si>
    <t>KLX</t>
  </si>
  <si>
    <t>Kalamata Airport</t>
  </si>
  <si>
    <t>Kalamata</t>
  </si>
  <si>
    <t>Messinia</t>
  </si>
  <si>
    <t>KND</t>
  </si>
  <si>
    <t>Kindu Airport</t>
  </si>
  <si>
    <t>Kindu</t>
  </si>
  <si>
    <t>KNG</t>
  </si>
  <si>
    <t>Kaimana Airport</t>
  </si>
  <si>
    <t>Kaimana</t>
  </si>
  <si>
    <t>KOC</t>
  </si>
  <si>
    <t>Koumac Airport</t>
  </si>
  <si>
    <t>Koumac</t>
  </si>
  <si>
    <t>KSF</t>
  </si>
  <si>
    <t>Kassel-Calden Airport</t>
  </si>
  <si>
    <t>Kassel</t>
  </si>
  <si>
    <t>KTL</t>
  </si>
  <si>
    <t>Kitale Airport</t>
  </si>
  <si>
    <t>Kitale</t>
  </si>
  <si>
    <t>Rift Valley</t>
  </si>
  <si>
    <t>KUD</t>
  </si>
  <si>
    <t>Kudat Airport</t>
  </si>
  <si>
    <t>Kudat</t>
  </si>
  <si>
    <t>KSO</t>
  </si>
  <si>
    <t>Aristoteles Airport</t>
  </si>
  <si>
    <t>Kastoria</t>
  </si>
  <si>
    <t>KSL</t>
  </si>
  <si>
    <t>Kassala Airport</t>
  </si>
  <si>
    <t>Kassala</t>
  </si>
  <si>
    <t>KWZ</t>
  </si>
  <si>
    <t>Kolwezi Airport</t>
  </si>
  <si>
    <t>Kolwezi</t>
  </si>
  <si>
    <t>KEN</t>
  </si>
  <si>
    <t>Kenema Airport</t>
  </si>
  <si>
    <t>Kenema</t>
  </si>
  <si>
    <t>LAH</t>
  </si>
  <si>
    <t>Labuha Airport</t>
  </si>
  <si>
    <t>Labuha</t>
  </si>
  <si>
    <t>KUT</t>
  </si>
  <si>
    <t>Kutaisi Airport</t>
  </si>
  <si>
    <t>Kutaisi</t>
  </si>
  <si>
    <t>KYP</t>
  </si>
  <si>
    <t>Kyaukpyu Airport</t>
  </si>
  <si>
    <t>Kyaukpyu</t>
  </si>
  <si>
    <t>LAI</t>
  </si>
  <si>
    <t>Servel Airport</t>
  </si>
  <si>
    <t>Lannion</t>
  </si>
  <si>
    <t>KYS</t>
  </si>
  <si>
    <t>Kayes Airport</t>
  </si>
  <si>
    <t>Kayes</t>
  </si>
  <si>
    <t>LCR</t>
  </si>
  <si>
    <t>La Chorrera Airport</t>
  </si>
  <si>
    <t>La Chorrera</t>
  </si>
  <si>
    <t>LBP</t>
  </si>
  <si>
    <t>Long Banga Airfield</t>
  </si>
  <si>
    <t>Long Banga</t>
  </si>
  <si>
    <t>KEO</t>
  </si>
  <si>
    <t>Odienne Airport</t>
  </si>
  <si>
    <t>Odienne</t>
  </si>
  <si>
    <t>LDG</t>
  </si>
  <si>
    <t>Leshukonskoye Airport</t>
  </si>
  <si>
    <t>Leshukonskoye</t>
  </si>
  <si>
    <t>LBR</t>
  </si>
  <si>
    <t>Labrea Airport</t>
  </si>
  <si>
    <t>Labrea</t>
  </si>
  <si>
    <t>LCX</t>
  </si>
  <si>
    <t>Liancheng Airport</t>
  </si>
  <si>
    <t>G25 Changshen Expy</t>
  </si>
  <si>
    <t>Longyan</t>
  </si>
  <si>
    <t>LDN</t>
  </si>
  <si>
    <t>Lamidanda Airport</t>
  </si>
  <si>
    <t>Lamidanda</t>
  </si>
  <si>
    <t>LEC</t>
  </si>
  <si>
    <t>Chapada Diamantina Airport</t>
  </si>
  <si>
    <t>Lencois</t>
  </si>
  <si>
    <t>LFR</t>
  </si>
  <si>
    <t>La Fria Airport</t>
  </si>
  <si>
    <t>La Fria</t>
  </si>
  <si>
    <t>LKH</t>
  </si>
  <si>
    <t>Long Akah Airport</t>
  </si>
  <si>
    <t>Long Akah</t>
  </si>
  <si>
    <t>LKB</t>
  </si>
  <si>
    <t>Lakeba Airport</t>
  </si>
  <si>
    <t>Lakeba</t>
  </si>
  <si>
    <t>LEH</t>
  </si>
  <si>
    <t>Octeville Airport</t>
  </si>
  <si>
    <t>Haute-Normandie</t>
  </si>
  <si>
    <t>LOO</t>
  </si>
  <si>
    <t>L'Mekrareg Airport</t>
  </si>
  <si>
    <t>Laghouat</t>
  </si>
  <si>
    <t>LMC</t>
  </si>
  <si>
    <t>Lamacarena Airport</t>
  </si>
  <si>
    <t>Lamacarena</t>
  </si>
  <si>
    <t>LPT</t>
  </si>
  <si>
    <t>Lampang Airport</t>
  </si>
  <si>
    <t>Lampang</t>
  </si>
  <si>
    <t>LPM</t>
  </si>
  <si>
    <t>Lamap Airport</t>
  </si>
  <si>
    <t>Lamap</t>
  </si>
  <si>
    <t>LPY</t>
  </si>
  <si>
    <t>Loudes Airport</t>
  </si>
  <si>
    <t>Le Puy</t>
  </si>
  <si>
    <t>LPD</t>
  </si>
  <si>
    <t>La Pedrera Airport</t>
  </si>
  <si>
    <t>La Pedrera</t>
  </si>
  <si>
    <t>LQM</t>
  </si>
  <si>
    <t>Puerto Leguizamo Airport</t>
  </si>
  <si>
    <t>Puerto Leguizamo</t>
  </si>
  <si>
    <t>LTD</t>
  </si>
  <si>
    <t>Ghadames Airport</t>
  </si>
  <si>
    <t>Ghadames</t>
  </si>
  <si>
    <t>LTI</t>
  </si>
  <si>
    <t>Altai Airport</t>
  </si>
  <si>
    <t>Altai</t>
  </si>
  <si>
    <t>Govi-Altay</t>
  </si>
  <si>
    <t>LWN</t>
  </si>
  <si>
    <t>Leninakan Airport</t>
  </si>
  <si>
    <t>Gyoumri</t>
  </si>
  <si>
    <t>Armenia</t>
  </si>
  <si>
    <t>AM</t>
  </si>
  <si>
    <t>LTO</t>
  </si>
  <si>
    <t>Loreto Airport</t>
  </si>
  <si>
    <t>LTT</t>
  </si>
  <si>
    <t>La Mole Airport</t>
  </si>
  <si>
    <t>LYX</t>
  </si>
  <si>
    <t>Lydd International Airport</t>
  </si>
  <si>
    <t>Lydd</t>
  </si>
  <si>
    <t>MBT</t>
  </si>
  <si>
    <t>Masbate Airport</t>
  </si>
  <si>
    <t>Masbate</t>
  </si>
  <si>
    <t>MAK</t>
  </si>
  <si>
    <t>Malakal Airport</t>
  </si>
  <si>
    <t>Malakal</t>
  </si>
  <si>
    <t>MAT</t>
  </si>
  <si>
    <t>Matadi Airport</t>
  </si>
  <si>
    <t>LYR</t>
  </si>
  <si>
    <t>Svalbard Airport</t>
  </si>
  <si>
    <t>Longyearbyen</t>
  </si>
  <si>
    <t>Svalbard &amp; Jan Mayen Island</t>
  </si>
  <si>
    <t>SJ</t>
  </si>
  <si>
    <t>MBH</t>
  </si>
  <si>
    <t>Maryborough Airport</t>
  </si>
  <si>
    <t>Maryborough</t>
  </si>
  <si>
    <t>MCV</t>
  </si>
  <si>
    <t>Mcarthur River Airport</t>
  </si>
  <si>
    <t>Mcarthur River</t>
  </si>
  <si>
    <t>MDY</t>
  </si>
  <si>
    <t>Sand Island Field</t>
  </si>
  <si>
    <t>Midway Island</t>
  </si>
  <si>
    <t>MDU</t>
  </si>
  <si>
    <t>MEG</t>
  </si>
  <si>
    <t>Malange Airport</t>
  </si>
  <si>
    <t>Malange</t>
  </si>
  <si>
    <t>MIS</t>
  </si>
  <si>
    <t>Misima Island Airport</t>
  </si>
  <si>
    <t>Misima Island</t>
  </si>
  <si>
    <t>MFQ</t>
  </si>
  <si>
    <t>Maradi Airport</t>
  </si>
  <si>
    <t>Maradi</t>
  </si>
  <si>
    <t>MFU</t>
  </si>
  <si>
    <t>Mfuwe Airport</t>
  </si>
  <si>
    <t>Mfuwe</t>
  </si>
  <si>
    <t>MHU</t>
  </si>
  <si>
    <t>Mount Hotham</t>
  </si>
  <si>
    <t>MJR</t>
  </si>
  <si>
    <t>Miramar Airport</t>
  </si>
  <si>
    <t>Miramar</t>
  </si>
  <si>
    <t>MJK</t>
  </si>
  <si>
    <t>Shark Bay Airport</t>
  </si>
  <si>
    <t>Monkey Mia</t>
  </si>
  <si>
    <t>MGT</t>
  </si>
  <si>
    <t>Milingimbi Airport</t>
  </si>
  <si>
    <t>Milingimbi</t>
  </si>
  <si>
    <t>MKP</t>
  </si>
  <si>
    <t>Makemo Airport</t>
  </si>
  <si>
    <t>Makemo</t>
  </si>
  <si>
    <t>KEV</t>
  </si>
  <si>
    <t>Halli Airport</t>
  </si>
  <si>
    <t>Kuorevesi</t>
  </si>
  <si>
    <t>KEY</t>
  </si>
  <si>
    <t>Kericho Airport</t>
  </si>
  <si>
    <t>Kericho</t>
  </si>
  <si>
    <t>PUA</t>
  </si>
  <si>
    <t>Puas Airport</t>
  </si>
  <si>
    <t>Puas</t>
  </si>
  <si>
    <t>MRM</t>
  </si>
  <si>
    <t>Manari Airport</t>
  </si>
  <si>
    <t>Manari</t>
  </si>
  <si>
    <t>MOG</t>
  </si>
  <si>
    <t>Mong Hsat Airport</t>
  </si>
  <si>
    <t>Mong Hsat</t>
  </si>
  <si>
    <t>MOI</t>
  </si>
  <si>
    <t>Mitiaro Island Airport</t>
  </si>
  <si>
    <t>Mitiaro Island</t>
  </si>
  <si>
    <t>MNJ</t>
  </si>
  <si>
    <t>Mananjary Airport</t>
  </si>
  <si>
    <t>Mananjary</t>
  </si>
  <si>
    <t>MNB</t>
  </si>
  <si>
    <t>MPA</t>
  </si>
  <si>
    <t>Mpacha Airport</t>
  </si>
  <si>
    <t>Mpacha</t>
  </si>
  <si>
    <t>MOA</t>
  </si>
  <si>
    <t>Orestes Acosta Airport</t>
  </si>
  <si>
    <t>Moa</t>
  </si>
  <si>
    <t>MNA</t>
  </si>
  <si>
    <t>Melangguane Airport</t>
  </si>
  <si>
    <t>Melangguane</t>
  </si>
  <si>
    <t>MRA</t>
  </si>
  <si>
    <t>Misurata Airport</t>
  </si>
  <si>
    <t>MUK</t>
  </si>
  <si>
    <t>Mauke Island Airport</t>
  </si>
  <si>
    <t>Mauke Island</t>
  </si>
  <si>
    <t>MVP</t>
  </si>
  <si>
    <t>Mitu Airport</t>
  </si>
  <si>
    <t>Mitu</t>
  </si>
  <si>
    <t>MRX</t>
  </si>
  <si>
    <t>Mahshahr Airport</t>
  </si>
  <si>
    <t>Bandar Mahshahr</t>
  </si>
  <si>
    <t>MUH</t>
  </si>
  <si>
    <t>Mersa Matruh Airport</t>
  </si>
  <si>
    <t>Mersa Matruh</t>
  </si>
  <si>
    <t>MSE</t>
  </si>
  <si>
    <t>Kent International Airport</t>
  </si>
  <si>
    <t>Manston</t>
  </si>
  <si>
    <t>MXX</t>
  </si>
  <si>
    <t>Mora Airport</t>
  </si>
  <si>
    <t>Mora</t>
  </si>
  <si>
    <t>Dalarnas Lan</t>
  </si>
  <si>
    <t>NAJ</t>
  </si>
  <si>
    <t>Nakhichevan Airport</t>
  </si>
  <si>
    <t>Nakhichevan</t>
  </si>
  <si>
    <t>MZW</t>
  </si>
  <si>
    <t>Mechria Airport</t>
  </si>
  <si>
    <t>Mechria</t>
  </si>
  <si>
    <t>MZO</t>
  </si>
  <si>
    <t>Sierra Maestra Airport</t>
  </si>
  <si>
    <t>MZR</t>
  </si>
  <si>
    <t>Mazar-I-Sharif Airport</t>
  </si>
  <si>
    <t>Mazar-I-Sharif</t>
  </si>
  <si>
    <t>MWF</t>
  </si>
  <si>
    <t>Maewo Airport</t>
  </si>
  <si>
    <t>Maewo</t>
  </si>
  <si>
    <t>MVT</t>
  </si>
  <si>
    <t>Mataiva Airport</t>
  </si>
  <si>
    <t>Mataiva</t>
  </si>
  <si>
    <t>NAH</t>
  </si>
  <si>
    <t>Naha Airport</t>
  </si>
  <si>
    <t>Naha</t>
  </si>
  <si>
    <t>MXV</t>
  </si>
  <si>
    <t>Hovsgol</t>
  </si>
  <si>
    <t>MWQ</t>
  </si>
  <si>
    <t>Magwe Airport</t>
  </si>
  <si>
    <t>Magwe</t>
  </si>
  <si>
    <t>NAL</t>
  </si>
  <si>
    <t>Nalchik Airport</t>
  </si>
  <si>
    <t>Nalchik</t>
  </si>
  <si>
    <t>MXM</t>
  </si>
  <si>
    <t>Morombe Airport</t>
  </si>
  <si>
    <t>Morombe</t>
  </si>
  <si>
    <t>NAU</t>
  </si>
  <si>
    <t>Napuka Island Airport</t>
  </si>
  <si>
    <t>Napuka Island</t>
  </si>
  <si>
    <t>NBX</t>
  </si>
  <si>
    <t>Nabire Airport</t>
  </si>
  <si>
    <t>Nabire</t>
  </si>
  <si>
    <t>NCA</t>
  </si>
  <si>
    <t>North Caicos Airport</t>
  </si>
  <si>
    <t>North Caicos</t>
  </si>
  <si>
    <t>NLK</t>
  </si>
  <si>
    <t>Norfolk Island Airport</t>
  </si>
  <si>
    <t>Norfolk Island</t>
  </si>
  <si>
    <t>NF</t>
  </si>
  <si>
    <t>NDC</t>
  </si>
  <si>
    <t>Nanded Airport</t>
  </si>
  <si>
    <t>Nanded</t>
  </si>
  <si>
    <t>NMA</t>
  </si>
  <si>
    <t>Namangan Airport</t>
  </si>
  <si>
    <t>Namangan</t>
  </si>
  <si>
    <t>NEC</t>
  </si>
  <si>
    <t>Necochea Airport</t>
  </si>
  <si>
    <t>Necochea</t>
  </si>
  <si>
    <t>NLO</t>
  </si>
  <si>
    <t>N'Dolo Airport</t>
  </si>
  <si>
    <t>NRK</t>
  </si>
  <si>
    <t>Kungsangen Airport</t>
  </si>
  <si>
    <t>NSH</t>
  </si>
  <si>
    <t>Now Shahr Airport</t>
  </si>
  <si>
    <t>Now Shahr</t>
  </si>
  <si>
    <t>NUK</t>
  </si>
  <si>
    <t>Nukutavake Airport</t>
  </si>
  <si>
    <t>Nukutavake  Tuamoto Island</t>
  </si>
  <si>
    <t>OCV</t>
  </si>
  <si>
    <t>Aguasclaras Airport</t>
  </si>
  <si>
    <t>Ocana</t>
  </si>
  <si>
    <t>OKI</t>
  </si>
  <si>
    <t>Oki Island Airport</t>
  </si>
  <si>
    <t>1889 Misakimachi  Okinoshima</t>
  </si>
  <si>
    <t>Oki Island</t>
  </si>
  <si>
    <t>ODY</t>
  </si>
  <si>
    <t>Oudomxay Airport</t>
  </si>
  <si>
    <t>Oudomxay</t>
  </si>
  <si>
    <t>NZE</t>
  </si>
  <si>
    <t>Nzerekore Airport</t>
  </si>
  <si>
    <t>Nzerekore</t>
  </si>
  <si>
    <t>ODN</t>
  </si>
  <si>
    <t>Long Seridan Airport</t>
  </si>
  <si>
    <t>Long Seridan</t>
  </si>
  <si>
    <t>OLA</t>
  </si>
  <si>
    <t>Orland Airport</t>
  </si>
  <si>
    <t>Orland</t>
  </si>
  <si>
    <t>OHD</t>
  </si>
  <si>
    <t>Ohrid Airport</t>
  </si>
  <si>
    <t>Ohrid</t>
  </si>
  <si>
    <t>ONB</t>
  </si>
  <si>
    <t>Ononge Airport</t>
  </si>
  <si>
    <t>Ononge</t>
  </si>
  <si>
    <t>ORB</t>
  </si>
  <si>
    <t>Orebro-Bofors Airport</t>
  </si>
  <si>
    <t>Orebro</t>
  </si>
  <si>
    <t>OSK</t>
  </si>
  <si>
    <t>Oskarshamn Airport</t>
  </si>
  <si>
    <t>Oskarshamn</t>
  </si>
  <si>
    <t>KFS</t>
  </si>
  <si>
    <t>Kastamonu Airport</t>
  </si>
  <si>
    <t>Kastamonu</t>
  </si>
  <si>
    <t>OSM</t>
  </si>
  <si>
    <t>Mosul Airport</t>
  </si>
  <si>
    <t>Mosul</t>
  </si>
  <si>
    <t>OOM</t>
  </si>
  <si>
    <t>Cooma Airport</t>
  </si>
  <si>
    <t>Cooma</t>
  </si>
  <si>
    <t>OMR</t>
  </si>
  <si>
    <t>Oradea Airport</t>
  </si>
  <si>
    <t>Oradea</t>
  </si>
  <si>
    <t>Bihor</t>
  </si>
  <si>
    <t>KOG</t>
  </si>
  <si>
    <t>Khong Airport</t>
  </si>
  <si>
    <t>Khong</t>
  </si>
  <si>
    <t>PAG</t>
  </si>
  <si>
    <t>Pagadian Airport</t>
  </si>
  <si>
    <t>Pagadian</t>
  </si>
  <si>
    <t>PDA</t>
  </si>
  <si>
    <t>Puerto Inirida Airport</t>
  </si>
  <si>
    <t>Puerto Inirida</t>
  </si>
  <si>
    <t>OYE</t>
  </si>
  <si>
    <t>Oyem Airport</t>
  </si>
  <si>
    <t>Oyem</t>
  </si>
  <si>
    <t>OXF</t>
  </si>
  <si>
    <t>Kidlington Airport</t>
  </si>
  <si>
    <t>Oxford</t>
  </si>
  <si>
    <t>KHR</t>
  </si>
  <si>
    <t>Kharkhorin Airport</t>
  </si>
  <si>
    <t>Kharkhorin</t>
  </si>
  <si>
    <t>PDV</t>
  </si>
  <si>
    <t>Plovdiv Airport</t>
  </si>
  <si>
    <t>Plovdiv</t>
  </si>
  <si>
    <t>PGX</t>
  </si>
  <si>
    <t>Perigueux Airport</t>
  </si>
  <si>
    <t>Perigueux</t>
  </si>
  <si>
    <t>PET</t>
  </si>
  <si>
    <t>Pelotas</t>
  </si>
  <si>
    <t>PES</t>
  </si>
  <si>
    <t>Petrozavodsk Airport</t>
  </si>
  <si>
    <t>Petrozavodsk</t>
  </si>
  <si>
    <t>Kareliya</t>
  </si>
  <si>
    <t>PIF</t>
  </si>
  <si>
    <t>Pingtung Airport</t>
  </si>
  <si>
    <t>Pingtung</t>
  </si>
  <si>
    <t>KGG</t>
  </si>
  <si>
    <t>Kedougou Airport</t>
  </si>
  <si>
    <t>Kedougou</t>
  </si>
  <si>
    <t>PIO</t>
  </si>
  <si>
    <t>Pisco Airport</t>
  </si>
  <si>
    <t>Pisco</t>
  </si>
  <si>
    <t>PKK</t>
  </si>
  <si>
    <t>Pakokku Airport</t>
  </si>
  <si>
    <t>Pakokku</t>
  </si>
  <si>
    <t>PJG</t>
  </si>
  <si>
    <t>Panjgur Airport</t>
  </si>
  <si>
    <t>Panjgur</t>
  </si>
  <si>
    <t>PKP</t>
  </si>
  <si>
    <t>Puka Puka Airport</t>
  </si>
  <si>
    <t>Puka Puka</t>
  </si>
  <si>
    <t>PIW</t>
  </si>
  <si>
    <t>Pikwitonei Airport</t>
  </si>
  <si>
    <t>Pikwitonei</t>
  </si>
  <si>
    <t>PKN</t>
  </si>
  <si>
    <t>Pangkalanbuun Airport</t>
  </si>
  <si>
    <t>Pangkalanbuun</t>
  </si>
  <si>
    <t>POR</t>
  </si>
  <si>
    <t>Pori Airport</t>
  </si>
  <si>
    <t>Pori</t>
  </si>
  <si>
    <t>Lansi-Suomen Laani</t>
  </si>
  <si>
    <t>KFA</t>
  </si>
  <si>
    <t>Kiffa Airport</t>
  </si>
  <si>
    <t>Kiffa</t>
  </si>
  <si>
    <t>PPK</t>
  </si>
  <si>
    <t>Petropavlovsk Airport</t>
  </si>
  <si>
    <t>Petropavlovsk</t>
  </si>
  <si>
    <t>POW</t>
  </si>
  <si>
    <t>Portoroz Airport</t>
  </si>
  <si>
    <t>Portoroz</t>
  </si>
  <si>
    <t>Slovenia</t>
  </si>
  <si>
    <t>KHJ</t>
  </si>
  <si>
    <t>Kauhajoki Airport</t>
  </si>
  <si>
    <t>Kauhajoki</t>
  </si>
  <si>
    <t>PSU</t>
  </si>
  <si>
    <t>Putussibau Airport</t>
  </si>
  <si>
    <t>Putussibau</t>
  </si>
  <si>
    <t>PPL</t>
  </si>
  <si>
    <t>Phaplu Airport</t>
  </si>
  <si>
    <t>Phaplu</t>
  </si>
  <si>
    <t>KHK</t>
  </si>
  <si>
    <t>Khark Airport</t>
  </si>
  <si>
    <t>Khark</t>
  </si>
  <si>
    <t>PUK</t>
  </si>
  <si>
    <t>Pukarua Airport</t>
  </si>
  <si>
    <t>Pukarua  Tuamoto Island</t>
  </si>
  <si>
    <t>PYC</t>
  </si>
  <si>
    <t>Playon Chico Airport</t>
  </si>
  <si>
    <t>Playon Chico</t>
  </si>
  <si>
    <t>PVE</t>
  </si>
  <si>
    <t>El Porvenir Airport</t>
  </si>
  <si>
    <t>El Porvenir</t>
  </si>
  <si>
    <t>PZH</t>
  </si>
  <si>
    <t>Zhob Airport</t>
  </si>
  <si>
    <t>Zhob</t>
  </si>
  <si>
    <t>PWE</t>
  </si>
  <si>
    <t>Pevek Airport</t>
  </si>
  <si>
    <t>Pevek</t>
  </si>
  <si>
    <t>PUD</t>
  </si>
  <si>
    <t>Puerto Deseado Airport</t>
  </si>
  <si>
    <t>Puerto Deseado</t>
  </si>
  <si>
    <t>PYJ</t>
  </si>
  <si>
    <t>Polyarnyj Airport</t>
  </si>
  <si>
    <t>Polyarnyj</t>
  </si>
  <si>
    <t>RCL</t>
  </si>
  <si>
    <t>Redcliffe Airport</t>
  </si>
  <si>
    <t>Redcliffe</t>
  </si>
  <si>
    <t>RBV</t>
  </si>
  <si>
    <t>Ramata Airport</t>
  </si>
  <si>
    <t>Ramata</t>
  </si>
  <si>
    <t>REA</t>
  </si>
  <si>
    <t>Reao Airport</t>
  </si>
  <si>
    <t>Reao  Tuamoto Island</t>
  </si>
  <si>
    <t>RCM</t>
  </si>
  <si>
    <t>Richmond Airport</t>
  </si>
  <si>
    <t>RDN</t>
  </si>
  <si>
    <t>LTS Pulau Redang Airport</t>
  </si>
  <si>
    <t>Redang</t>
  </si>
  <si>
    <t>REU</t>
  </si>
  <si>
    <t>Reus Airport</t>
  </si>
  <si>
    <t>Reus</t>
  </si>
  <si>
    <t>RJK</t>
  </si>
  <si>
    <t>Rijeka Airport</t>
  </si>
  <si>
    <t>Primorsko-Goranska</t>
  </si>
  <si>
    <t>KHT</t>
  </si>
  <si>
    <t>Khost Airport</t>
  </si>
  <si>
    <t>Khost</t>
  </si>
  <si>
    <t>RKT</t>
  </si>
  <si>
    <t>Ra'sal-Khaymah Airport</t>
  </si>
  <si>
    <t>Ra'sal-Khaymah</t>
  </si>
  <si>
    <t>RNA</t>
  </si>
  <si>
    <t>Ulawa Airport</t>
  </si>
  <si>
    <t>RIG</t>
  </si>
  <si>
    <t>RJL</t>
  </si>
  <si>
    <t>Agoncillo Airport</t>
  </si>
  <si>
    <t>Logrono</t>
  </si>
  <si>
    <t>RKE</t>
  </si>
  <si>
    <t>Roskilde Airport</t>
  </si>
  <si>
    <t>Kobenhavn</t>
  </si>
  <si>
    <t>RLG</t>
  </si>
  <si>
    <t>Laage Airport</t>
  </si>
  <si>
    <t>Rostock-Laage</t>
  </si>
  <si>
    <t>RIA</t>
  </si>
  <si>
    <t>Base Aerea Airport</t>
  </si>
  <si>
    <t>RSI</t>
  </si>
  <si>
    <t>Rio Sidra Airport</t>
  </si>
  <si>
    <t>Rio Sidra</t>
  </si>
  <si>
    <t>RVA</t>
  </si>
  <si>
    <t>Farafangana Airport</t>
  </si>
  <si>
    <t>Farafangana</t>
  </si>
  <si>
    <t>RVD</t>
  </si>
  <si>
    <t>Rio Verde Airport</t>
  </si>
  <si>
    <t>Rio Verde</t>
  </si>
  <si>
    <t>RZA</t>
  </si>
  <si>
    <t>RSA</t>
  </si>
  <si>
    <t>La Pampa</t>
  </si>
  <si>
    <t>SCZ</t>
  </si>
  <si>
    <t>Santa Cruz Island Airport</t>
  </si>
  <si>
    <t>Santa Cruz Island</t>
  </si>
  <si>
    <t>SAX</t>
  </si>
  <si>
    <t>Sambu Airport</t>
  </si>
  <si>
    <t>Sambu</t>
  </si>
  <si>
    <t>SHC</t>
  </si>
  <si>
    <t>Indaselassie Airport</t>
  </si>
  <si>
    <t>Indaselassie</t>
  </si>
  <si>
    <t>KHW</t>
  </si>
  <si>
    <t>Khwai River Lodge Airport</t>
  </si>
  <si>
    <t>Khwai River Lodge</t>
  </si>
  <si>
    <t>SEN</t>
  </si>
  <si>
    <t>London Southend Airport</t>
  </si>
  <si>
    <t>Southend</t>
  </si>
  <si>
    <t>SGK</t>
  </si>
  <si>
    <t>Sangapi Airport</t>
  </si>
  <si>
    <t>Sangapi</t>
  </si>
  <si>
    <t>SFJ</t>
  </si>
  <si>
    <t>Kangerlussuaq Airport</t>
  </si>
  <si>
    <t>Kangerlussuaq</t>
  </si>
  <si>
    <t>SJL</t>
  </si>
  <si>
    <t>Da Cachoeira Airport</t>
  </si>
  <si>
    <t>Sao Gabriel</t>
  </si>
  <si>
    <t>SIG</t>
  </si>
  <si>
    <t>Isla Grande Airport</t>
  </si>
  <si>
    <t>SJY</t>
  </si>
  <si>
    <t>Ilmajoki Airport</t>
  </si>
  <si>
    <t>Seinajoki</t>
  </si>
  <si>
    <t>SLH</t>
  </si>
  <si>
    <t>Sola Airport</t>
  </si>
  <si>
    <t>Sola</t>
  </si>
  <si>
    <t>SKU</t>
  </si>
  <si>
    <t>Skiros Airport</t>
  </si>
  <si>
    <t>Skiros</t>
  </si>
  <si>
    <t>SJK</t>
  </si>
  <si>
    <t>Sao Jose dos Campos Airport</t>
  </si>
  <si>
    <t>Sao Jose dos Campos</t>
  </si>
  <si>
    <t>SLI</t>
  </si>
  <si>
    <t>Solwezi Airport</t>
  </si>
  <si>
    <t>Solwezi</t>
  </si>
  <si>
    <t>SMI</t>
  </si>
  <si>
    <t>Samos Airport</t>
  </si>
  <si>
    <t>Samos</t>
  </si>
  <si>
    <t>SOB</t>
  </si>
  <si>
    <t>Sarmellek/Balaton Airport</t>
  </si>
  <si>
    <t>Sarmellek</t>
  </si>
  <si>
    <t>Hungary</t>
  </si>
  <si>
    <t>SNO</t>
  </si>
  <si>
    <t>Sakon Nakhon Airport</t>
  </si>
  <si>
    <t>Sakon Nakhon</t>
  </si>
  <si>
    <t>SPP</t>
  </si>
  <si>
    <t>Menongue Airport</t>
  </si>
  <si>
    <t>Menongue</t>
  </si>
  <si>
    <t>SNR</t>
  </si>
  <si>
    <t>Saint Nazaire</t>
  </si>
  <si>
    <t>SRX</t>
  </si>
  <si>
    <t>Sert Airport</t>
  </si>
  <si>
    <t>Sert</t>
  </si>
  <si>
    <t>SUL</t>
  </si>
  <si>
    <t>Sui Airport</t>
  </si>
  <si>
    <t>Sui</t>
  </si>
  <si>
    <t>SSE</t>
  </si>
  <si>
    <t>Sholapur Airport</t>
  </si>
  <si>
    <t>Sholapur</t>
  </si>
  <si>
    <t>SSR</t>
  </si>
  <si>
    <t>Sara Airport</t>
  </si>
  <si>
    <t>Sara</t>
  </si>
  <si>
    <t>SRA</t>
  </si>
  <si>
    <t>SWK</t>
  </si>
  <si>
    <t>Segrate Airport</t>
  </si>
  <si>
    <t>Milan</t>
  </si>
  <si>
    <t>SVP</t>
  </si>
  <si>
    <t>Kuito Airport</t>
  </si>
  <si>
    <t>Kuito</t>
  </si>
  <si>
    <t>SVL</t>
  </si>
  <si>
    <t>Savonlinna Airport</t>
  </si>
  <si>
    <t>Savonlinna</t>
  </si>
  <si>
    <t>SWJ</t>
  </si>
  <si>
    <t>South West Bay Airport</t>
  </si>
  <si>
    <t>South West Bay</t>
  </si>
  <si>
    <t>SVI</t>
  </si>
  <si>
    <t>San Vicente Airport</t>
  </si>
  <si>
    <t>SYJ</t>
  </si>
  <si>
    <t>Sirjan Airport</t>
  </si>
  <si>
    <t>Sirjan</t>
  </si>
  <si>
    <t>TBT</t>
  </si>
  <si>
    <t>Tabatinga Internacional Airport</t>
  </si>
  <si>
    <t>Tabatinga</t>
  </si>
  <si>
    <t>TCX</t>
  </si>
  <si>
    <t>Tabas Airport</t>
  </si>
  <si>
    <t>Tabas</t>
  </si>
  <si>
    <t>TCD</t>
  </si>
  <si>
    <t>Tarapaca Airport</t>
  </si>
  <si>
    <t>Tarapaca</t>
  </si>
  <si>
    <t>TBI</t>
  </si>
  <si>
    <t>The Bight Airport</t>
  </si>
  <si>
    <t>The Bight</t>
  </si>
  <si>
    <t>TCP</t>
  </si>
  <si>
    <t>Taba International Airport</t>
  </si>
  <si>
    <t>Taba</t>
  </si>
  <si>
    <t>TGM</t>
  </si>
  <si>
    <t>Tirgu Mures Airport</t>
  </si>
  <si>
    <t>Tirgu Mures</t>
  </si>
  <si>
    <t>Mures</t>
  </si>
  <si>
    <t>THZ</t>
  </si>
  <si>
    <t>Tahoua Airport</t>
  </si>
  <si>
    <t>Tahoua</t>
  </si>
  <si>
    <t>TGJ</t>
  </si>
  <si>
    <t>Tiga Airport</t>
  </si>
  <si>
    <t>Tiga</t>
  </si>
  <si>
    <t>TID</t>
  </si>
  <si>
    <t>Bouchekif Airport</t>
  </si>
  <si>
    <t>Tiaret</t>
  </si>
  <si>
    <t>TFF</t>
  </si>
  <si>
    <t>Tefe Airport</t>
  </si>
  <si>
    <t>Tefe</t>
  </si>
  <si>
    <t>TJN</t>
  </si>
  <si>
    <t>Takume Airport</t>
  </si>
  <si>
    <t>Takume</t>
  </si>
  <si>
    <t>TFI</t>
  </si>
  <si>
    <t>Tufi Airport</t>
  </si>
  <si>
    <t>Tufi</t>
  </si>
  <si>
    <t>THN</t>
  </si>
  <si>
    <t>Trollhattan Airport</t>
  </si>
  <si>
    <t>Trollhattan</t>
  </si>
  <si>
    <t>TOH</t>
  </si>
  <si>
    <t>Torres Airstrip</t>
  </si>
  <si>
    <t>TKV</t>
  </si>
  <si>
    <t>Tuamoto  Airport</t>
  </si>
  <si>
    <t>Tatakoto</t>
  </si>
  <si>
    <t>TKP</t>
  </si>
  <si>
    <t>Takapoto Airport</t>
  </si>
  <si>
    <t>Takapoto</t>
  </si>
  <si>
    <t>TME</t>
  </si>
  <si>
    <t>Tame Airport</t>
  </si>
  <si>
    <t>Tame</t>
  </si>
  <si>
    <t>TMR</t>
  </si>
  <si>
    <t>Aguemar Airport</t>
  </si>
  <si>
    <t>Tamenghest</t>
  </si>
  <si>
    <t>TKQ</t>
  </si>
  <si>
    <t>Kigoma Airport</t>
  </si>
  <si>
    <t>Kigoma</t>
  </si>
  <si>
    <t>TPU</t>
  </si>
  <si>
    <t>Tikapur Airport</t>
  </si>
  <si>
    <t>Tikapur</t>
  </si>
  <si>
    <t>BZP</t>
  </si>
  <si>
    <t>Bizant Airport</t>
  </si>
  <si>
    <t>Bizant</t>
  </si>
  <si>
    <t>TPI</t>
  </si>
  <si>
    <t>Tapini Airport</t>
  </si>
  <si>
    <t>Tapini</t>
  </si>
  <si>
    <t>TSO</t>
  </si>
  <si>
    <t>Tresco Airport</t>
  </si>
  <si>
    <t>Isles Of Scilly</t>
  </si>
  <si>
    <t>TTB</t>
  </si>
  <si>
    <t>Arbatax Airport</t>
  </si>
  <si>
    <t>Tortoli</t>
  </si>
  <si>
    <t>TTA</t>
  </si>
  <si>
    <t>Tan Tan Airport</t>
  </si>
  <si>
    <t>Tan Tan</t>
  </si>
  <si>
    <t>TRW</t>
  </si>
  <si>
    <t>Bonriki Airport</t>
  </si>
  <si>
    <t>TYF</t>
  </si>
  <si>
    <t>Torsby Airport</t>
  </si>
  <si>
    <t>Torsby</t>
  </si>
  <si>
    <t>TUE</t>
  </si>
  <si>
    <t>Tupile Airport</t>
  </si>
  <si>
    <t>Tupile</t>
  </si>
  <si>
    <t>TUR</t>
  </si>
  <si>
    <t>Tucurui Airport</t>
  </si>
  <si>
    <t>Tucurui</t>
  </si>
  <si>
    <t>KIE</t>
  </si>
  <si>
    <t>Aropa Airport</t>
  </si>
  <si>
    <t>Kieta</t>
  </si>
  <si>
    <t>KIG</t>
  </si>
  <si>
    <t>Koingnaas Airport</t>
  </si>
  <si>
    <t>Koingnaas</t>
  </si>
  <si>
    <t>ULP</t>
  </si>
  <si>
    <t>Quilpie Airport</t>
  </si>
  <si>
    <t>Quilpie</t>
  </si>
  <si>
    <t>TEI</t>
  </si>
  <si>
    <t>Tezu Airport</t>
  </si>
  <si>
    <t>Tezu</t>
  </si>
  <si>
    <t>ULA</t>
  </si>
  <si>
    <t>URE</t>
  </si>
  <si>
    <t>Kuressaare Airport</t>
  </si>
  <si>
    <t>Kuressaare</t>
  </si>
  <si>
    <t>Saaremaa</t>
  </si>
  <si>
    <t>UNA</t>
  </si>
  <si>
    <t>Una Airport</t>
  </si>
  <si>
    <t>Una</t>
  </si>
  <si>
    <t>UKA</t>
  </si>
  <si>
    <t>Ukunda Airport</t>
  </si>
  <si>
    <t>Ukunda</t>
  </si>
  <si>
    <t>ULG</t>
  </si>
  <si>
    <t>Ulgit Airport</t>
  </si>
  <si>
    <t>Ulgit</t>
  </si>
  <si>
    <t>URO</t>
  </si>
  <si>
    <t>Boos Airport</t>
  </si>
  <si>
    <t>VDA</t>
  </si>
  <si>
    <t>Ovda Airport</t>
  </si>
  <si>
    <t>Ovda</t>
  </si>
  <si>
    <t>VCL</t>
  </si>
  <si>
    <t>Chulai Airport</t>
  </si>
  <si>
    <t>Tamky-Chulai Airport</t>
  </si>
  <si>
    <t>UTU</t>
  </si>
  <si>
    <t>Ustupo Airport</t>
  </si>
  <si>
    <t>Ustupo</t>
  </si>
  <si>
    <t>USQ</t>
  </si>
  <si>
    <t>Usak Airport</t>
  </si>
  <si>
    <t>Usak</t>
  </si>
  <si>
    <t>VDM</t>
  </si>
  <si>
    <t>Viedma Airport</t>
  </si>
  <si>
    <t>Viedma</t>
  </si>
  <si>
    <t>VOL</t>
  </si>
  <si>
    <t>Nea Anchialos Airport</t>
  </si>
  <si>
    <t>Volos</t>
  </si>
  <si>
    <t>Magnisia</t>
  </si>
  <si>
    <t>VHC</t>
  </si>
  <si>
    <t>Saurimo Airport</t>
  </si>
  <si>
    <t>Saurimo</t>
  </si>
  <si>
    <t>SRN</t>
  </si>
  <si>
    <t>Strahan Airport</t>
  </si>
  <si>
    <t>Strahan</t>
  </si>
  <si>
    <t>VHZ</t>
  </si>
  <si>
    <t>Vahitahi Airport</t>
  </si>
  <si>
    <t>Vahitahi</t>
  </si>
  <si>
    <t>VIC</t>
  </si>
  <si>
    <t>Vicenza Airport</t>
  </si>
  <si>
    <t>Vicenza</t>
  </si>
  <si>
    <t>VRK</t>
  </si>
  <si>
    <t>Varkaus Airport</t>
  </si>
  <si>
    <t>Varkaus</t>
  </si>
  <si>
    <t>VVZ</t>
  </si>
  <si>
    <t>Illizi Airport</t>
  </si>
  <si>
    <t>Illizi</t>
  </si>
  <si>
    <t>KII</t>
  </si>
  <si>
    <t>Kibuli Airport</t>
  </si>
  <si>
    <t>Kibuli</t>
  </si>
  <si>
    <t>KIL</t>
  </si>
  <si>
    <t>Kilwa Airport</t>
  </si>
  <si>
    <t>Kilwa</t>
  </si>
  <si>
    <t>KIQ</t>
  </si>
  <si>
    <t>Kira Airport</t>
  </si>
  <si>
    <t>Kira</t>
  </si>
  <si>
    <t>KIU</t>
  </si>
  <si>
    <t>Kiunga Airport</t>
  </si>
  <si>
    <t>Kiunga</t>
  </si>
  <si>
    <t>KIW</t>
  </si>
  <si>
    <t>Southdowns Airport</t>
  </si>
  <si>
    <t>Kitwe</t>
  </si>
  <si>
    <t>Copperbelt</t>
  </si>
  <si>
    <t>KIY</t>
  </si>
  <si>
    <t>KOL</t>
  </si>
  <si>
    <t>Koumala Airport</t>
  </si>
  <si>
    <t>Koumala</t>
  </si>
  <si>
    <t>KOM</t>
  </si>
  <si>
    <t>Komo Airport</t>
  </si>
  <si>
    <t>Komo</t>
  </si>
  <si>
    <t>KOQ</t>
  </si>
  <si>
    <t>Koethen Airport</t>
  </si>
  <si>
    <t>Koethen</t>
  </si>
  <si>
    <t>KOR</t>
  </si>
  <si>
    <t>Kokoro Airport</t>
  </si>
  <si>
    <t>Kokoro</t>
  </si>
  <si>
    <t>KUP</t>
  </si>
  <si>
    <t>Kupiano Airport</t>
  </si>
  <si>
    <t>Kupiano</t>
  </si>
  <si>
    <t>KUQ</t>
  </si>
  <si>
    <t>Kuri Airport</t>
  </si>
  <si>
    <t>Kuri</t>
  </si>
  <si>
    <t>KUR</t>
  </si>
  <si>
    <t>Kuran-O-Munjan Airport</t>
  </si>
  <si>
    <t>Kuran-O-Munjan</t>
  </si>
  <si>
    <t>KUM</t>
  </si>
  <si>
    <t>Yakushima Airport</t>
  </si>
  <si>
    <t>Yakushima</t>
  </si>
  <si>
    <t>LCV</t>
  </si>
  <si>
    <t>Lucca Airport</t>
  </si>
  <si>
    <t>Lucca</t>
  </si>
  <si>
    <t>TYL</t>
  </si>
  <si>
    <t>Talara Airport</t>
  </si>
  <si>
    <t>Talara</t>
  </si>
  <si>
    <t>YZE</t>
  </si>
  <si>
    <t>Gore Bay Airport</t>
  </si>
  <si>
    <t>Gore Bay</t>
  </si>
  <si>
    <t>ZUL</t>
  </si>
  <si>
    <t>Zilfi Airport</t>
  </si>
  <si>
    <t>Zilfi</t>
  </si>
  <si>
    <t>ZVA</t>
  </si>
  <si>
    <t>Miandrivazo Airport</t>
  </si>
  <si>
    <t>Miandrivazo</t>
  </si>
  <si>
    <t>ZWA</t>
  </si>
  <si>
    <t>Andapa Airport</t>
  </si>
  <si>
    <t>Andapa</t>
  </si>
  <si>
    <t>ZWL</t>
  </si>
  <si>
    <t>Wollaston Lake Airport</t>
  </si>
  <si>
    <t>Wollaston Lake</t>
  </si>
  <si>
    <t>WIN</t>
  </si>
  <si>
    <t>Winton Airport</t>
  </si>
  <si>
    <t>Winton</t>
  </si>
  <si>
    <t>ZXQ</t>
  </si>
  <si>
    <t>Solstad Airport</t>
  </si>
  <si>
    <t>Solstad</t>
  </si>
  <si>
    <t>TOV</t>
  </si>
  <si>
    <t>West End Sea Plane Base</t>
  </si>
  <si>
    <t>SZV</t>
  </si>
  <si>
    <t>Suzhou Airport</t>
  </si>
  <si>
    <t>Suzhou</t>
  </si>
  <si>
    <t>ZYI</t>
  </si>
  <si>
    <t>Zunyi Airport</t>
  </si>
  <si>
    <t>Zunyi</t>
  </si>
  <si>
    <t>AGV</t>
  </si>
  <si>
    <t>Acarigua Airport</t>
  </si>
  <si>
    <t>Acarigua</t>
  </si>
  <si>
    <t>Nueva Esparta</t>
  </si>
  <si>
    <t>YIG</t>
  </si>
  <si>
    <t>Big Bay Marina Airport</t>
  </si>
  <si>
    <t>Big Bay Marina</t>
  </si>
  <si>
    <t>SBK</t>
  </si>
  <si>
    <t>Tremuson Airport</t>
  </si>
  <si>
    <t>Saint Brieuc</t>
  </si>
  <si>
    <t>SPK</t>
  </si>
  <si>
    <t>Chitose</t>
  </si>
  <si>
    <t>YZU</t>
  </si>
  <si>
    <t>Whitecourt Airport</t>
  </si>
  <si>
    <t>Whitecourt</t>
  </si>
  <si>
    <t>WUU</t>
  </si>
  <si>
    <t>WUZ</t>
  </si>
  <si>
    <t>Changzhoudao Airport</t>
  </si>
  <si>
    <t>G207</t>
  </si>
  <si>
    <t>Wuzhou</t>
  </si>
  <si>
    <t>WNR</t>
  </si>
  <si>
    <t>Windorah Airport</t>
  </si>
  <si>
    <t>Windorah</t>
  </si>
  <si>
    <t>WTP</t>
  </si>
  <si>
    <t>Woitape Airport</t>
  </si>
  <si>
    <t>Woitape</t>
  </si>
  <si>
    <t>WNS</t>
  </si>
  <si>
    <t>Nawabshah Airport</t>
  </si>
  <si>
    <t>Nawabshah</t>
  </si>
  <si>
    <t>WPM</t>
  </si>
  <si>
    <t>Wipim Airport</t>
  </si>
  <si>
    <t>Wipim</t>
  </si>
  <si>
    <t>XBR</t>
  </si>
  <si>
    <t>Brockville Airport</t>
  </si>
  <si>
    <t>Brockville</t>
  </si>
  <si>
    <t>WTS</t>
  </si>
  <si>
    <t>Tsiroanomandidy Airport</t>
  </si>
  <si>
    <t>Tsiroanomandidy</t>
  </si>
  <si>
    <t>YBW</t>
  </si>
  <si>
    <t>Bedwell Harbor Airport</t>
  </si>
  <si>
    <t>Bedwell Harbor</t>
  </si>
  <si>
    <t>XMS</t>
  </si>
  <si>
    <t>Macas Airport</t>
  </si>
  <si>
    <t>Macas</t>
  </si>
  <si>
    <t>YAJ</t>
  </si>
  <si>
    <t>Lyall Harbour Airport</t>
  </si>
  <si>
    <t>Lyall Harbour</t>
  </si>
  <si>
    <t>YCF</t>
  </si>
  <si>
    <t>Cortes Bay Airport</t>
  </si>
  <si>
    <t>Cortes Bay</t>
  </si>
  <si>
    <t>YCC</t>
  </si>
  <si>
    <t>Cornwall Regional Airport</t>
  </si>
  <si>
    <t>Cornwall</t>
  </si>
  <si>
    <t>YCA</t>
  </si>
  <si>
    <t>Courtenay Airport</t>
  </si>
  <si>
    <t>Courtenay</t>
  </si>
  <si>
    <t>YAV</t>
  </si>
  <si>
    <t>Miner's Bay Airport</t>
  </si>
  <si>
    <t>Miner's Bay</t>
  </si>
  <si>
    <t>YDS</t>
  </si>
  <si>
    <t>Desolation Sound Airport</t>
  </si>
  <si>
    <t>Desolation Sound</t>
  </si>
  <si>
    <t>YES</t>
  </si>
  <si>
    <t>Yasouj Airport</t>
  </si>
  <si>
    <t>Yasouj</t>
  </si>
  <si>
    <t>YGZ</t>
  </si>
  <si>
    <t>Grise Fiord Airport</t>
  </si>
  <si>
    <t>Grise Fiord</t>
  </si>
  <si>
    <t>YGG</t>
  </si>
  <si>
    <t>Ganges Harbor Airport</t>
  </si>
  <si>
    <t>Ganges Harbor</t>
  </si>
  <si>
    <t>YEI</t>
  </si>
  <si>
    <t>Yenisehir Airport</t>
  </si>
  <si>
    <t>YGN</t>
  </si>
  <si>
    <t>Greenway Sound Airport</t>
  </si>
  <si>
    <t>Greenway Sound</t>
  </si>
  <si>
    <t>YGV</t>
  </si>
  <si>
    <t>Havre St. Pierre Airport</t>
  </si>
  <si>
    <t>Havre St. Pierre</t>
  </si>
  <si>
    <t>YHH</t>
  </si>
  <si>
    <t>Harbor Sea Plane Base</t>
  </si>
  <si>
    <t>YHS</t>
  </si>
  <si>
    <t>Sechelt Airport</t>
  </si>
  <si>
    <t>Sechelt</t>
  </si>
  <si>
    <t>YHB</t>
  </si>
  <si>
    <t>Hudson Bay Airport</t>
  </si>
  <si>
    <t>Hudson Bay</t>
  </si>
  <si>
    <t>YMF</t>
  </si>
  <si>
    <t>Montagne Harbor Airport</t>
  </si>
  <si>
    <t>Montagne Harbor</t>
  </si>
  <si>
    <t>YLC</t>
  </si>
  <si>
    <t>Kimmirut Airport</t>
  </si>
  <si>
    <t>Kimmirut/Lake Harbour</t>
  </si>
  <si>
    <t>SNC</t>
  </si>
  <si>
    <t>Salinas Airport</t>
  </si>
  <si>
    <t>Salinas</t>
  </si>
  <si>
    <t>KXF</t>
  </si>
  <si>
    <t>Koro Airport</t>
  </si>
  <si>
    <t>Koro</t>
  </si>
  <si>
    <t>XYA</t>
  </si>
  <si>
    <t>Yandina Airport</t>
  </si>
  <si>
    <t>Yandina</t>
  </si>
  <si>
    <t>GYI</t>
  </si>
  <si>
    <t>Gisenyi Airport</t>
  </si>
  <si>
    <t>Gisenyi</t>
  </si>
  <si>
    <t>KVB</t>
  </si>
  <si>
    <t>Skovde Airport</t>
  </si>
  <si>
    <t>Skovde</t>
  </si>
  <si>
    <t>MMJ</t>
  </si>
  <si>
    <t>Matsumoto Airport</t>
  </si>
  <si>
    <t>7113 Imai</t>
  </si>
  <si>
    <t>Matsumoto</t>
  </si>
  <si>
    <t>Nagano</t>
  </si>
  <si>
    <t>MDS</t>
  </si>
  <si>
    <t>Middle Caicos Airport</t>
  </si>
  <si>
    <t>Middle Caicos</t>
  </si>
  <si>
    <t>ICI</t>
  </si>
  <si>
    <t>Cicia Airport</t>
  </si>
  <si>
    <t>Cicia</t>
  </si>
  <si>
    <t>YPT</t>
  </si>
  <si>
    <t>Pender Harbor Airport</t>
  </si>
  <si>
    <t>Pender Harbor</t>
  </si>
  <si>
    <t>YOO</t>
  </si>
  <si>
    <t>Oshawa Municipal Airport</t>
  </si>
  <si>
    <t>Oshawa</t>
  </si>
  <si>
    <t>YMP</t>
  </si>
  <si>
    <t>Port McNeil Airport</t>
  </si>
  <si>
    <t>Port McNeil</t>
  </si>
  <si>
    <t>KVK</t>
  </si>
  <si>
    <t>Kirovsk Airport</t>
  </si>
  <si>
    <t>Kirovsk</t>
  </si>
  <si>
    <t>YPO</t>
  </si>
  <si>
    <t>Peawanuk Airport</t>
  </si>
  <si>
    <t>Peawanuk</t>
  </si>
  <si>
    <t>YOD</t>
  </si>
  <si>
    <t>Cold Lake Airport</t>
  </si>
  <si>
    <t>Cold Lake</t>
  </si>
  <si>
    <t>LDV</t>
  </si>
  <si>
    <t>Landivisiau Airport</t>
  </si>
  <si>
    <t>Landivisiau</t>
  </si>
  <si>
    <t>NFO</t>
  </si>
  <si>
    <t>Mata'aho Airport</t>
  </si>
  <si>
    <t>Niuafo'ou</t>
  </si>
  <si>
    <t>NGI</t>
  </si>
  <si>
    <t>Ngau Island Airport</t>
  </si>
  <si>
    <t>Ngau Island</t>
  </si>
  <si>
    <t>RTA</t>
  </si>
  <si>
    <t>Rotuma Island Airport</t>
  </si>
  <si>
    <t>Rotuma Island</t>
  </si>
  <si>
    <t>TTU</t>
  </si>
  <si>
    <t>Sania Ramel Airport</t>
  </si>
  <si>
    <t>Tetuan</t>
  </si>
  <si>
    <t>WMR</t>
  </si>
  <si>
    <t>Mananara Airport</t>
  </si>
  <si>
    <t>Mananara</t>
  </si>
  <si>
    <t>NNA</t>
  </si>
  <si>
    <t>Naval Air Field</t>
  </si>
  <si>
    <t>Kenitra</t>
  </si>
  <si>
    <t>TNZ</t>
  </si>
  <si>
    <t>Tosontsengel Airport</t>
  </si>
  <si>
    <t>Tosontsengel</t>
  </si>
  <si>
    <t>UUN</t>
  </si>
  <si>
    <t>Baruun-Urt Airport</t>
  </si>
  <si>
    <t>Baruun-Urt</t>
  </si>
  <si>
    <t>PEX</t>
  </si>
  <si>
    <t>Pechora Airport</t>
  </si>
  <si>
    <t>Pechora</t>
  </si>
  <si>
    <t>YRJ</t>
  </si>
  <si>
    <t>Roberval Airport</t>
  </si>
  <si>
    <t>Roberval</t>
  </si>
  <si>
    <t>YPZ</t>
  </si>
  <si>
    <t>Burns Lake Airport</t>
  </si>
  <si>
    <t>Burns Lake</t>
  </si>
  <si>
    <t>YRR</t>
  </si>
  <si>
    <t>Stuart Island Airport</t>
  </si>
  <si>
    <t>Stuart Island</t>
  </si>
  <si>
    <t>KXU</t>
  </si>
  <si>
    <t>Katiu Airport</t>
  </si>
  <si>
    <t>Katiu</t>
  </si>
  <si>
    <t>YSH</t>
  </si>
  <si>
    <t>Smith Falls Airport</t>
  </si>
  <si>
    <t>Smith Falls</t>
  </si>
  <si>
    <t>YSY</t>
  </si>
  <si>
    <t>Sachs Harbour Airport</t>
  </si>
  <si>
    <t>Sachs Harbour</t>
  </si>
  <si>
    <t>KOU</t>
  </si>
  <si>
    <t>Koulamoutou Airport</t>
  </si>
  <si>
    <t>Koulamoutou</t>
  </si>
  <si>
    <t>SIA</t>
  </si>
  <si>
    <t>Xiguan Airport</t>
  </si>
  <si>
    <t>Airport Ave.</t>
  </si>
  <si>
    <t>YTD</t>
  </si>
  <si>
    <t>Thicket Portage Airport</t>
  </si>
  <si>
    <t>Thicket Portage</t>
  </si>
  <si>
    <t>MJL</t>
  </si>
  <si>
    <t>Mouila Airport</t>
  </si>
  <si>
    <t>Mouila</t>
  </si>
  <si>
    <t>LER</t>
  </si>
  <si>
    <t>Leinster Airport</t>
  </si>
  <si>
    <t>Leinster</t>
  </si>
  <si>
    <t>WUN</t>
  </si>
  <si>
    <t>Wiluna Airport</t>
  </si>
  <si>
    <t>Wiluna</t>
  </si>
  <si>
    <t>LVO</t>
  </si>
  <si>
    <t>Laverton Airport</t>
  </si>
  <si>
    <t>Laverton</t>
  </si>
  <si>
    <t>ACS</t>
  </si>
  <si>
    <t>Achinsk Airport</t>
  </si>
  <si>
    <t>Achinsk</t>
  </si>
  <si>
    <t>EIE</t>
  </si>
  <si>
    <t>Eniseysk Airport</t>
  </si>
  <si>
    <t>Eniseysk</t>
  </si>
  <si>
    <t>YTM</t>
  </si>
  <si>
    <t>La Macaza Airport</t>
  </si>
  <si>
    <t>Mont Tremblant</t>
  </si>
  <si>
    <t>YTG</t>
  </si>
  <si>
    <t>Sullivan Bay Airport</t>
  </si>
  <si>
    <t>Sullivan Bay</t>
  </si>
  <si>
    <t>NVR</t>
  </si>
  <si>
    <t>Novgorod Airport</t>
  </si>
  <si>
    <t>Novgorod</t>
  </si>
  <si>
    <t>Novgorodskaya Oblast'</t>
  </si>
  <si>
    <t>IJK</t>
  </si>
  <si>
    <t>Izhevsk Airport</t>
  </si>
  <si>
    <t>Izhevsk</t>
  </si>
  <si>
    <t>Udmurtiya</t>
  </si>
  <si>
    <t>YWS</t>
  </si>
  <si>
    <t>Whistler Airport</t>
  </si>
  <si>
    <t>Whistler</t>
  </si>
  <si>
    <t>ZIG</t>
  </si>
  <si>
    <t>Ziguinchor Airport</t>
  </si>
  <si>
    <t>Ziguinchor</t>
  </si>
  <si>
    <t>BSB</t>
  </si>
  <si>
    <t>Brasilia International Airport</t>
  </si>
  <si>
    <t>Brasilia</t>
  </si>
  <si>
    <t>ZND</t>
  </si>
  <si>
    <t>Zinder Airport</t>
  </si>
  <si>
    <t>Zinder</t>
  </si>
  <si>
    <t>AEH</t>
  </si>
  <si>
    <t>Abecher Airport</t>
  </si>
  <si>
    <t>Abecher</t>
  </si>
  <si>
    <t>AOC</t>
  </si>
  <si>
    <t>Altenburg Nobitz Airport</t>
  </si>
  <si>
    <t>Altenburg</t>
  </si>
  <si>
    <t>ASA</t>
  </si>
  <si>
    <t>Assab Airport</t>
  </si>
  <si>
    <t>Assab</t>
  </si>
  <si>
    <t>TVA</t>
  </si>
  <si>
    <t>Morafenobe Airport</t>
  </si>
  <si>
    <t>Morafenobe</t>
  </si>
  <si>
    <t>ROI</t>
  </si>
  <si>
    <t>Roi Et Airport</t>
  </si>
  <si>
    <t>Roi Et</t>
  </si>
  <si>
    <t>MSW</t>
  </si>
  <si>
    <t>Massawa Airport</t>
  </si>
  <si>
    <t>Massawa</t>
  </si>
  <si>
    <t>CEG</t>
  </si>
  <si>
    <t>Chester Airport</t>
  </si>
  <si>
    <t>XCR</t>
  </si>
  <si>
    <t>Vatry Airport</t>
  </si>
  <si>
    <t>Chalons Sur Marne</t>
  </si>
  <si>
    <t>BQA</t>
  </si>
  <si>
    <t>Baler Airport</t>
  </si>
  <si>
    <t>Baler</t>
  </si>
  <si>
    <t>COH</t>
  </si>
  <si>
    <t>Cooch Behar Airport</t>
  </si>
  <si>
    <t>Cooch Behar</t>
  </si>
  <si>
    <t>CER</t>
  </si>
  <si>
    <t>Maupertus Airport</t>
  </si>
  <si>
    <t>Cherbourg</t>
  </si>
  <si>
    <t>CSK</t>
  </si>
  <si>
    <t>Cap Skirring Airport</t>
  </si>
  <si>
    <t>Cap Skirring</t>
  </si>
  <si>
    <t>TNH</t>
  </si>
  <si>
    <t>Tonghua Liuhe Airport</t>
  </si>
  <si>
    <t>Tonghua</t>
  </si>
  <si>
    <t>ATR</t>
  </si>
  <si>
    <t>Mouakchott Airport</t>
  </si>
  <si>
    <t>Atar</t>
  </si>
  <si>
    <t>DEF</t>
  </si>
  <si>
    <t>Dezful Airport</t>
  </si>
  <si>
    <t>Dezful</t>
  </si>
  <si>
    <t>NHD</t>
  </si>
  <si>
    <t>Minhad Military Airport</t>
  </si>
  <si>
    <t>Minhad</t>
  </si>
  <si>
    <t>OIA</t>
  </si>
  <si>
    <t>Ourilandia Airport</t>
  </si>
  <si>
    <t>Ourilandia</t>
  </si>
  <si>
    <t>VAV</t>
  </si>
  <si>
    <t>Lupepau'u Airport</t>
  </si>
  <si>
    <t>Vava'u</t>
  </si>
  <si>
    <t>HPA</t>
  </si>
  <si>
    <t>Salote Pilolevu Airport</t>
  </si>
  <si>
    <t>Ha'Apai</t>
  </si>
  <si>
    <t>LNO</t>
  </si>
  <si>
    <t>Leonora Airport</t>
  </si>
  <si>
    <t>Leonora</t>
  </si>
  <si>
    <t>MKR</t>
  </si>
  <si>
    <t>Meekatharra Airport</t>
  </si>
  <si>
    <t>Meekatharra</t>
  </si>
  <si>
    <t>OAM</t>
  </si>
  <si>
    <t>Oamaru Airport</t>
  </si>
  <si>
    <t>Oamaru</t>
  </si>
  <si>
    <t>JYR</t>
  </si>
  <si>
    <t>Jiroft Airport</t>
  </si>
  <si>
    <t>Jiroft</t>
  </si>
  <si>
    <t>HHQ</t>
  </si>
  <si>
    <t>Hua Hin Airport</t>
  </si>
  <si>
    <t>Hua Hin</t>
  </si>
  <si>
    <t>ENE</t>
  </si>
  <si>
    <t>Ende Airport</t>
  </si>
  <si>
    <t>Ende</t>
  </si>
  <si>
    <t>VCD</t>
  </si>
  <si>
    <t>Victoria River Downs Airport</t>
  </si>
  <si>
    <t>Victoria River Downs</t>
  </si>
  <si>
    <t>FOM</t>
  </si>
  <si>
    <t>Foumban Airport</t>
  </si>
  <si>
    <t>Foumban</t>
  </si>
  <si>
    <t>FOU</t>
  </si>
  <si>
    <t>Fougamou Airport</t>
  </si>
  <si>
    <t>Fougamou</t>
  </si>
  <si>
    <t>PND</t>
  </si>
  <si>
    <t>Punta Gorda Airport</t>
  </si>
  <si>
    <t>Punta Gorda</t>
  </si>
  <si>
    <t>SPR</t>
  </si>
  <si>
    <t>TZA</t>
  </si>
  <si>
    <t>Belize City Municipal Airport</t>
  </si>
  <si>
    <t>CCE</t>
  </si>
  <si>
    <t>Grand Case Airport</t>
  </si>
  <si>
    <t>YFR</t>
  </si>
  <si>
    <t>Fort Resolution Airport</t>
  </si>
  <si>
    <t>Fort Resolution</t>
  </si>
  <si>
    <t>MXN</t>
  </si>
  <si>
    <t>Morlaix Airport</t>
  </si>
  <si>
    <t>Morlaix</t>
  </si>
  <si>
    <t>CZH</t>
  </si>
  <si>
    <t>Corozal Airport</t>
  </si>
  <si>
    <t>Corozal</t>
  </si>
  <si>
    <t>UAM</t>
  </si>
  <si>
    <t>Anderson Air Force Base</t>
  </si>
  <si>
    <t>IXW</t>
  </si>
  <si>
    <t>Sonari Airport</t>
  </si>
  <si>
    <t>Jamshedpur</t>
  </si>
  <si>
    <t>LPX</t>
  </si>
  <si>
    <t>Liepaya Airport</t>
  </si>
  <si>
    <t>Liepaya</t>
  </si>
  <si>
    <t>THO</t>
  </si>
  <si>
    <t>Thorshofn Airport</t>
  </si>
  <si>
    <t>Thorshofn</t>
  </si>
  <si>
    <t>OAL</t>
  </si>
  <si>
    <t>Cacoal Airport</t>
  </si>
  <si>
    <t>Cacoal</t>
  </si>
  <si>
    <t>JSA</t>
  </si>
  <si>
    <t>Jaisalmer Airport</t>
  </si>
  <si>
    <t>Jaisalmer</t>
  </si>
  <si>
    <t>GRY</t>
  </si>
  <si>
    <t>Grimsey Airport</t>
  </si>
  <si>
    <t>Grimsey</t>
  </si>
  <si>
    <t>NQL</t>
  </si>
  <si>
    <t>Niquelandia Airport</t>
  </si>
  <si>
    <t>Niquelandia</t>
  </si>
  <si>
    <t>ANM</t>
  </si>
  <si>
    <t>Antsirabato</t>
  </si>
  <si>
    <t>Antalaha</t>
  </si>
  <si>
    <t>RVT</t>
  </si>
  <si>
    <t>Ravensthorpe Airport</t>
  </si>
  <si>
    <t>Ravensthorpe</t>
  </si>
  <si>
    <t>YXD</t>
  </si>
  <si>
    <t>Edmonton Municipal Airport</t>
  </si>
  <si>
    <t>HOE</t>
  </si>
  <si>
    <t>Houeisay Airport</t>
  </si>
  <si>
    <t>Houeisay</t>
  </si>
  <si>
    <t>ION</t>
  </si>
  <si>
    <t>Impfondo Airport</t>
  </si>
  <si>
    <t>Impfondo</t>
  </si>
  <si>
    <t>RZP</t>
  </si>
  <si>
    <t>Cesar Lim Rodriguez Airport</t>
  </si>
  <si>
    <t>Taytay Sandoval</t>
  </si>
  <si>
    <t>PMA</t>
  </si>
  <si>
    <t>Wawi Airport</t>
  </si>
  <si>
    <t>BZR</t>
  </si>
  <si>
    <t>Beziers Vias Airport</t>
  </si>
  <si>
    <t>Beziers</t>
  </si>
  <si>
    <t>OTR</t>
  </si>
  <si>
    <t>Coto 47 Airport</t>
  </si>
  <si>
    <t>Coto 47</t>
  </si>
  <si>
    <t>DTE</t>
  </si>
  <si>
    <t>Camarines Norte Airport</t>
  </si>
  <si>
    <t>Daet</t>
  </si>
  <si>
    <t>ANE</t>
  </si>
  <si>
    <t>Arville Airport</t>
  </si>
  <si>
    <t>Angers</t>
  </si>
  <si>
    <t>NWA</t>
  </si>
  <si>
    <t>Moheli Airport</t>
  </si>
  <si>
    <t>Moheli</t>
  </si>
  <si>
    <t>NTT</t>
  </si>
  <si>
    <t>Kuini Lavenia Airport</t>
  </si>
  <si>
    <t>Niuatoputapu</t>
  </si>
  <si>
    <t>TAR</t>
  </si>
  <si>
    <t>M. A. Grottag Airport</t>
  </si>
  <si>
    <t>PLJ</t>
  </si>
  <si>
    <t>Placencia Airport</t>
  </si>
  <si>
    <t>Placencia</t>
  </si>
  <si>
    <t>MMG</t>
  </si>
  <si>
    <t>Mount Magnet Airport</t>
  </si>
  <si>
    <t>Mount Magnet</t>
  </si>
  <si>
    <t>LIO</t>
  </si>
  <si>
    <t>IBA</t>
  </si>
  <si>
    <t>Ibadan Airport</t>
  </si>
  <si>
    <t>Ibadan</t>
  </si>
  <si>
    <t>Oyo</t>
  </si>
  <si>
    <t>ILR</t>
  </si>
  <si>
    <t>Ilorin Airport</t>
  </si>
  <si>
    <t>Ilorin</t>
  </si>
  <si>
    <t>AJN</t>
  </si>
  <si>
    <t>Ouani Airport</t>
  </si>
  <si>
    <t>Anjouan</t>
  </si>
  <si>
    <t>SZA</t>
  </si>
  <si>
    <t>Soyo Airport</t>
  </si>
  <si>
    <t>Soyo</t>
  </si>
  <si>
    <t>WGP</t>
  </si>
  <si>
    <t>Waingapu Airport</t>
  </si>
  <si>
    <t>Waingapu</t>
  </si>
  <si>
    <t>BZL</t>
  </si>
  <si>
    <t>Barisal Airport</t>
  </si>
  <si>
    <t>Barisal</t>
  </si>
  <si>
    <t>SSY</t>
  </si>
  <si>
    <t>M'Banza Congo Airport</t>
  </si>
  <si>
    <t>M'Banza Congo</t>
  </si>
  <si>
    <t>SBL</t>
  </si>
  <si>
    <t>Yacuma Airport</t>
  </si>
  <si>
    <t>VPN</t>
  </si>
  <si>
    <t>Vopnafjordur Airport</t>
  </si>
  <si>
    <t>Vopnafjordur</t>
  </si>
  <si>
    <t>UNN</t>
  </si>
  <si>
    <t>Ranong Airport</t>
  </si>
  <si>
    <t>Ranong</t>
  </si>
  <si>
    <t>BAG</t>
  </si>
  <si>
    <t>Loakan Airport</t>
  </si>
  <si>
    <t>Baguio</t>
  </si>
  <si>
    <t>YND</t>
  </si>
  <si>
    <t>Gatineau Airport</t>
  </si>
  <si>
    <t>Gatineau</t>
  </si>
  <si>
    <t>BCL</t>
  </si>
  <si>
    <t>Barra Colorado Airport</t>
  </si>
  <si>
    <t>Barra Colorado</t>
  </si>
  <si>
    <t>CUK</t>
  </si>
  <si>
    <t>Caye Caulker Airport</t>
  </si>
  <si>
    <t>Caye Caulker</t>
  </si>
  <si>
    <t>YBT</t>
  </si>
  <si>
    <t>Brochet Airport</t>
  </si>
  <si>
    <t>Brochet</t>
  </si>
  <si>
    <t>TUF</t>
  </si>
  <si>
    <t>St Symphorien Airport</t>
  </si>
  <si>
    <t>Tours</t>
  </si>
  <si>
    <t>SKH</t>
  </si>
  <si>
    <t>Surkhet Airport</t>
  </si>
  <si>
    <t>Surkhet</t>
  </si>
  <si>
    <t>MFJ</t>
  </si>
  <si>
    <t>Moala Airport</t>
  </si>
  <si>
    <t>Moala</t>
  </si>
  <si>
    <t>DOG</t>
  </si>
  <si>
    <t>Dongola Airport</t>
  </si>
  <si>
    <t>Dongola</t>
  </si>
  <si>
    <t>CVT</t>
  </si>
  <si>
    <t>Baginton Airport</t>
  </si>
  <si>
    <t>Coventry</t>
  </si>
  <si>
    <t>MRD</t>
  </si>
  <si>
    <t>A Carnevalli Airport</t>
  </si>
  <si>
    <t>LTX</t>
  </si>
  <si>
    <t>Cotapaxi International Airport</t>
  </si>
  <si>
    <t>Latacunga</t>
  </si>
  <si>
    <t>Cotopaxi</t>
  </si>
  <si>
    <t>MKU</t>
  </si>
  <si>
    <t>Makokou Airport</t>
  </si>
  <si>
    <t>Makokou</t>
  </si>
  <si>
    <t>KIT</t>
  </si>
  <si>
    <t>Kithira Airport</t>
  </si>
  <si>
    <t>Kithira</t>
  </si>
  <si>
    <t>AMV</t>
  </si>
  <si>
    <t>Amderma Airport</t>
  </si>
  <si>
    <t>Amderma</t>
  </si>
  <si>
    <t>MGN</t>
  </si>
  <si>
    <t>Magangue</t>
  </si>
  <si>
    <t>CPX</t>
  </si>
  <si>
    <t>Culebra Airport</t>
  </si>
  <si>
    <t>Culebra</t>
  </si>
  <si>
    <t>SAQ</t>
  </si>
  <si>
    <t>San Andros Airport</t>
  </si>
  <si>
    <t>San Andros</t>
  </si>
  <si>
    <t>Nichollstown and Berry Islands</t>
  </si>
  <si>
    <t>OSN</t>
  </si>
  <si>
    <t>Ab Airport</t>
  </si>
  <si>
    <t>Osan</t>
  </si>
  <si>
    <t>GLI</t>
  </si>
  <si>
    <t>Glen Innes Airport</t>
  </si>
  <si>
    <t>Glen Innes</t>
  </si>
  <si>
    <t>GUL</t>
  </si>
  <si>
    <t>Goulburn Airport</t>
  </si>
  <si>
    <t>Goulburn</t>
  </si>
  <si>
    <t>BNE</t>
  </si>
  <si>
    <t>Brisbane Airport</t>
  </si>
  <si>
    <t>CAN</t>
  </si>
  <si>
    <t>Guangzhou Baiyun International Airport</t>
  </si>
  <si>
    <t>Airport W Ave</t>
  </si>
  <si>
    <t>Guangzhou</t>
  </si>
  <si>
    <t>CGH</t>
  </si>
  <si>
    <t>Sao Paulo/Congonhas Airport</t>
  </si>
  <si>
    <t>DUS</t>
  </si>
  <si>
    <t>Dusseldorf International Airport</t>
  </si>
  <si>
    <t>ZRH</t>
  </si>
  <si>
    <t>Zurich Airport</t>
  </si>
  <si>
    <t>Zurich</t>
  </si>
  <si>
    <t>KAZ</t>
  </si>
  <si>
    <t>Kau Airport</t>
  </si>
  <si>
    <t>Kau</t>
  </si>
  <si>
    <t>HIL</t>
  </si>
  <si>
    <t>Shillavo Airport</t>
  </si>
  <si>
    <t>Shillavo</t>
  </si>
  <si>
    <t>BKK</t>
  </si>
  <si>
    <t>Suvarnabhumi Airport</t>
  </si>
  <si>
    <t>URG</t>
  </si>
  <si>
    <t>Ruben Berta Airport</t>
  </si>
  <si>
    <t>Uruguaiana</t>
  </si>
  <si>
    <t>CYX</t>
  </si>
  <si>
    <t>Cherskiy Airport</t>
  </si>
  <si>
    <t>Cherskiy</t>
  </si>
  <si>
    <t>OSI</t>
  </si>
  <si>
    <t>Osijek Airport</t>
  </si>
  <si>
    <t>Osijek</t>
  </si>
  <si>
    <t>Osjecko-Baranjska</t>
  </si>
  <si>
    <t>MYY</t>
  </si>
  <si>
    <t>Miri Airport</t>
  </si>
  <si>
    <t>Miri</t>
  </si>
  <si>
    <t>YNT</t>
  </si>
  <si>
    <t>Laishan Airport</t>
  </si>
  <si>
    <t>Konggang Rd.</t>
  </si>
  <si>
    <t>Yantai</t>
  </si>
  <si>
    <t>YLH</t>
  </si>
  <si>
    <t>Lansdowne House Airport</t>
  </si>
  <si>
    <t>Lansdowne House</t>
  </si>
  <si>
    <t>YIK</t>
  </si>
  <si>
    <t>Ivujivik Airport</t>
  </si>
  <si>
    <t>Ivujivik</t>
  </si>
  <si>
    <t>KSA</t>
  </si>
  <si>
    <t>Kosrae Airport</t>
  </si>
  <si>
    <t>Kosrae  Caroline Islands</t>
  </si>
  <si>
    <t>PPS</t>
  </si>
  <si>
    <t>Puerto Princesa Airport</t>
  </si>
  <si>
    <t>Puerto Princesa</t>
  </si>
  <si>
    <t>Palawan</t>
  </si>
  <si>
    <t>TMT</t>
  </si>
  <si>
    <t>Trombetas Airport</t>
  </si>
  <si>
    <t>Trombetas</t>
  </si>
  <si>
    <t>FAO</t>
  </si>
  <si>
    <t>SCX</t>
  </si>
  <si>
    <t>Salina Cruz Airport</t>
  </si>
  <si>
    <t>Salina Cruz</t>
  </si>
  <si>
    <t>JOG</t>
  </si>
  <si>
    <t>Adisutjipto Airport</t>
  </si>
  <si>
    <t>Yogyakarta</t>
  </si>
  <si>
    <t>Yogyakarta (Jogjakarta)</t>
  </si>
  <si>
    <t>YDA</t>
  </si>
  <si>
    <t>Dawson City Airport</t>
  </si>
  <si>
    <t>Dawson City</t>
  </si>
  <si>
    <t>BVE</t>
  </si>
  <si>
    <t>Laroche Airport</t>
  </si>
  <si>
    <t>Brive-La-Gaillarde</t>
  </si>
  <si>
    <t>CYO</t>
  </si>
  <si>
    <t>Cayo Largo Del Sur Airport</t>
  </si>
  <si>
    <t>Cayo Largo Del Sur</t>
  </si>
  <si>
    <t>FNC</t>
  </si>
  <si>
    <t>Madeira Airport</t>
  </si>
  <si>
    <t>Funchal</t>
  </si>
  <si>
    <t>Madeira</t>
  </si>
  <si>
    <t>KDH</t>
  </si>
  <si>
    <t>Kandahar Airport</t>
  </si>
  <si>
    <t>Kandahar</t>
  </si>
  <si>
    <t>OKD</t>
  </si>
  <si>
    <t>Okadama Airport</t>
  </si>
  <si>
    <t>885 Sakaemachi  Higashi Ward</t>
  </si>
  <si>
    <t>FMO</t>
  </si>
  <si>
    <t>Muenster Airport</t>
  </si>
  <si>
    <t>Muenster</t>
  </si>
  <si>
    <t>MRZ</t>
  </si>
  <si>
    <t>Moree Airport</t>
  </si>
  <si>
    <t>Moree</t>
  </si>
  <si>
    <t>TPS</t>
  </si>
  <si>
    <t>Birgi Airport</t>
  </si>
  <si>
    <t>SUB</t>
  </si>
  <si>
    <t>Juanda Airport</t>
  </si>
  <si>
    <t>SOJ</t>
  </si>
  <si>
    <t>Sorkjosen Airport</t>
  </si>
  <si>
    <t>Sorkjosen</t>
  </si>
  <si>
    <t>HLZ</t>
  </si>
  <si>
    <t>VDS</t>
  </si>
  <si>
    <t>Vadso Airport</t>
  </si>
  <si>
    <t>Vadso</t>
  </si>
  <si>
    <t>LVI</t>
  </si>
  <si>
    <t>Livingstone Airport</t>
  </si>
  <si>
    <t>Livingstone</t>
  </si>
  <si>
    <t>CXJ</t>
  </si>
  <si>
    <t>Campo Dos Bugres Airport</t>
  </si>
  <si>
    <t>Caxias Do Sul</t>
  </si>
  <si>
    <t>LMY</t>
  </si>
  <si>
    <t>Lake Murray Airport</t>
  </si>
  <si>
    <t>Lake Murray</t>
  </si>
  <si>
    <t>HMO</t>
  </si>
  <si>
    <t>Gen Pesqueira Garcia Airport</t>
  </si>
  <si>
    <t>Hermosillo</t>
  </si>
  <si>
    <t>ROT</t>
  </si>
  <si>
    <t>Rotorua Airport</t>
  </si>
  <si>
    <t>Rotorua</t>
  </si>
  <si>
    <t>TUB</t>
  </si>
  <si>
    <t>Tubuai Island Airport</t>
  </si>
  <si>
    <t>Tubuai Island</t>
  </si>
  <si>
    <t>YFO</t>
  </si>
  <si>
    <t>Flin Flon Airport</t>
  </si>
  <si>
    <t>Flin Flon</t>
  </si>
  <si>
    <t>MZG</t>
  </si>
  <si>
    <t>Makung Airport</t>
  </si>
  <si>
    <t>Makung</t>
  </si>
  <si>
    <t>ULZ</t>
  </si>
  <si>
    <t>Uliastai Airport</t>
  </si>
  <si>
    <t>Uliastai</t>
  </si>
  <si>
    <t>AFL</t>
  </si>
  <si>
    <t>Alta Floresta Airport</t>
  </si>
  <si>
    <t>Alta Floresta</t>
  </si>
  <si>
    <t>MED</t>
  </si>
  <si>
    <t>Mohammad Bin Abdulaziz Airport</t>
  </si>
  <si>
    <t>Madinah</t>
  </si>
  <si>
    <t>RVE</t>
  </si>
  <si>
    <t>Saravena Airport</t>
  </si>
  <si>
    <t>Saravena</t>
  </si>
  <si>
    <t>AGU</t>
  </si>
  <si>
    <t>Aguascalients Airport</t>
  </si>
  <si>
    <t>Aguascalientes</t>
  </si>
  <si>
    <t>EAM</t>
  </si>
  <si>
    <t>Nejran Airport</t>
  </si>
  <si>
    <t>Nejran</t>
  </si>
  <si>
    <t>PAC</t>
  </si>
  <si>
    <t>Paitilla Airport</t>
  </si>
  <si>
    <t>PLD</t>
  </si>
  <si>
    <t>Playa Samara Airport</t>
  </si>
  <si>
    <t>Playa Samara</t>
  </si>
  <si>
    <t>MMO</t>
  </si>
  <si>
    <t>Vila Do Maio Airport</t>
  </si>
  <si>
    <t>Maio</t>
  </si>
  <si>
    <t>LYC</t>
  </si>
  <si>
    <t>Lycksele Airport</t>
  </si>
  <si>
    <t>Lycksele</t>
  </si>
  <si>
    <t>PLX</t>
  </si>
  <si>
    <t>Semipalatinsk Airport</t>
  </si>
  <si>
    <t>Semipalatinsk</t>
  </si>
  <si>
    <t>Shyghys Qazaqstan</t>
  </si>
  <si>
    <t>PTP</t>
  </si>
  <si>
    <t>Le Raizet Airport</t>
  </si>
  <si>
    <t>Pointe A Pitre</t>
  </si>
  <si>
    <t>IXY</t>
  </si>
  <si>
    <t>Kandla Airport</t>
  </si>
  <si>
    <t>Kandla</t>
  </si>
  <si>
    <t>TAI</t>
  </si>
  <si>
    <t>Al Janad Airport</t>
  </si>
  <si>
    <t>Taiz</t>
  </si>
  <si>
    <t>OMC</t>
  </si>
  <si>
    <t>Ormoc Airport</t>
  </si>
  <si>
    <t>Ormoc</t>
  </si>
  <si>
    <t>YZT</t>
  </si>
  <si>
    <t>Port Hardy Airport</t>
  </si>
  <si>
    <t>Port Hardy</t>
  </si>
  <si>
    <t>AOI</t>
  </si>
  <si>
    <t>Falconara Airport</t>
  </si>
  <si>
    <t>Marche</t>
  </si>
  <si>
    <t>VBV</t>
  </si>
  <si>
    <t>Vanuabalavu Airport</t>
  </si>
  <si>
    <t>Vanuabalavu</t>
  </si>
  <si>
    <t>NSI</t>
  </si>
  <si>
    <t>Nsimalen Airport</t>
  </si>
  <si>
    <t>LKN</t>
  </si>
  <si>
    <t>Leknes Airport</t>
  </si>
  <si>
    <t>Leknes</t>
  </si>
  <si>
    <t>BDQ</t>
  </si>
  <si>
    <t>Vadodara Airport</t>
  </si>
  <si>
    <t>Vadodara</t>
  </si>
  <si>
    <t>HTI</t>
  </si>
  <si>
    <t>Hamilton Island Airport</t>
  </si>
  <si>
    <t>Hamilton Island</t>
  </si>
  <si>
    <t>JKH</t>
  </si>
  <si>
    <t>Chios Airport</t>
  </si>
  <si>
    <t>Chios</t>
  </si>
  <si>
    <t>BND</t>
  </si>
  <si>
    <t>Bandar Abbas Airport</t>
  </si>
  <si>
    <t>LCY</t>
  </si>
  <si>
    <t>London City Airport</t>
  </si>
  <si>
    <t>YYC</t>
  </si>
  <si>
    <t>Calgary International Airport</t>
  </si>
  <si>
    <t>2000 Airport Road Northeast</t>
  </si>
  <si>
    <t>Calgary</t>
  </si>
  <si>
    <t>PQC</t>
  </si>
  <si>
    <t>Duong Dang Airport</t>
  </si>
  <si>
    <t>Phu Quoc</t>
  </si>
  <si>
    <t>SVQ</t>
  </si>
  <si>
    <t>Sevilla Airport</t>
  </si>
  <si>
    <t>Sevilla</t>
  </si>
  <si>
    <t>LOS</t>
  </si>
  <si>
    <t>Murtala Muhammed Airport</t>
  </si>
  <si>
    <t>LWO</t>
  </si>
  <si>
    <t>Snilow Airport</t>
  </si>
  <si>
    <t>Lviv</t>
  </si>
  <si>
    <t>L'vivs'ka Oblast'</t>
  </si>
  <si>
    <t>SYX</t>
  </si>
  <si>
    <t>Sanya Airport</t>
  </si>
  <si>
    <t>Fenghuang Rd</t>
  </si>
  <si>
    <t>Sanya</t>
  </si>
  <si>
    <t>BMU</t>
  </si>
  <si>
    <t>Bima Airport</t>
  </si>
  <si>
    <t>Bima</t>
  </si>
  <si>
    <t>SBW</t>
  </si>
  <si>
    <t>Sibu Airport</t>
  </si>
  <si>
    <t>Sibu</t>
  </si>
  <si>
    <t>LGQ</t>
  </si>
  <si>
    <t>Lago Agrio Airport</t>
  </si>
  <si>
    <t>Lago Agrio</t>
  </si>
  <si>
    <t>INH</t>
  </si>
  <si>
    <t>Inhambane Airport</t>
  </si>
  <si>
    <t>Inhambane</t>
  </si>
  <si>
    <t>BZE</t>
  </si>
  <si>
    <t>Philip S.W. Goldson International Airport</t>
  </si>
  <si>
    <t>YWL</t>
  </si>
  <si>
    <t>Williams Lake Airport</t>
  </si>
  <si>
    <t>Williams Lake</t>
  </si>
  <si>
    <t>KEF</t>
  </si>
  <si>
    <t>Keflavik International Airport</t>
  </si>
  <si>
    <t>Reykjavik</t>
  </si>
  <si>
    <t>RRG</t>
  </si>
  <si>
    <t>Rodrigues Island Airport</t>
  </si>
  <si>
    <t>Rodrigues Island</t>
  </si>
  <si>
    <t>Mauritius</t>
  </si>
  <si>
    <t>SSG</t>
  </si>
  <si>
    <t>Santa Isabel Airport</t>
  </si>
  <si>
    <t>KHI</t>
  </si>
  <si>
    <t>Quaid-E-Azam International Airport</t>
  </si>
  <si>
    <t>OBO</t>
  </si>
  <si>
    <t>Obihiro Airport</t>
  </si>
  <si>
    <t>Obihiro</t>
  </si>
  <si>
    <t>OUD</t>
  </si>
  <si>
    <t>Les Angades Airport</t>
  </si>
  <si>
    <t>Oujda</t>
  </si>
  <si>
    <t>UTN</t>
  </si>
  <si>
    <t>Upington Airport</t>
  </si>
  <si>
    <t>Upington</t>
  </si>
  <si>
    <t>WAQ</t>
  </si>
  <si>
    <t>Antsalova Airport</t>
  </si>
  <si>
    <t>Antsalova</t>
  </si>
  <si>
    <t>DOH</t>
  </si>
  <si>
    <t>Doha International Airport</t>
  </si>
  <si>
    <t>Ad Dawhah</t>
  </si>
  <si>
    <t>ZSJ</t>
  </si>
  <si>
    <t>Sandy Lake Airport</t>
  </si>
  <si>
    <t>Sandy Lake</t>
  </si>
  <si>
    <t>VIX</t>
  </si>
  <si>
    <t>Eurico Sales Airport</t>
  </si>
  <si>
    <t>GTO</t>
  </si>
  <si>
    <t>Tolotio Airport</t>
  </si>
  <si>
    <t>Gorontalo</t>
  </si>
  <si>
    <t>YHP</t>
  </si>
  <si>
    <t>Poplar Hill Airport</t>
  </si>
  <si>
    <t>Poplar Hill</t>
  </si>
  <si>
    <t>SBH</t>
  </si>
  <si>
    <t>St. Barthelemy Airport</t>
  </si>
  <si>
    <t>Saint Barthelemy</t>
  </si>
  <si>
    <t>XRY</t>
  </si>
  <si>
    <t>La Parra Airport</t>
  </si>
  <si>
    <t>Jerez De La Frontera</t>
  </si>
  <si>
    <t>GUW</t>
  </si>
  <si>
    <t>Atyrau Airport</t>
  </si>
  <si>
    <t>Atyrau</t>
  </si>
  <si>
    <t>AAN</t>
  </si>
  <si>
    <t>Al Ain Airport</t>
  </si>
  <si>
    <t>Al Ain</t>
  </si>
  <si>
    <t>JOS</t>
  </si>
  <si>
    <t>Jos Airport</t>
  </si>
  <si>
    <t>Jos</t>
  </si>
  <si>
    <t>TLM</t>
  </si>
  <si>
    <t>Zenata Airport</t>
  </si>
  <si>
    <t>VAI</t>
  </si>
  <si>
    <t>Vanimo Airport</t>
  </si>
  <si>
    <t>Vanimo</t>
  </si>
  <si>
    <t>LYS</t>
  </si>
  <si>
    <t>Lyon Saint-Exupery International Airport</t>
  </si>
  <si>
    <t>DOK</t>
  </si>
  <si>
    <t>Donetsk Airport</t>
  </si>
  <si>
    <t>FNJ</t>
  </si>
  <si>
    <t>Sunan</t>
  </si>
  <si>
    <t>Pyongyang</t>
  </si>
  <si>
    <t>Democratic People's Republic of Korea</t>
  </si>
  <si>
    <t>KP</t>
  </si>
  <si>
    <t>JMO</t>
  </si>
  <si>
    <t>Jomsom Airport</t>
  </si>
  <si>
    <t>Jomsom</t>
  </si>
  <si>
    <t>LEV</t>
  </si>
  <si>
    <t>Levuka Airfield</t>
  </si>
  <si>
    <t>Bureta</t>
  </si>
  <si>
    <t>KSC</t>
  </si>
  <si>
    <t>Barca Airport</t>
  </si>
  <si>
    <t>Kosice</t>
  </si>
  <si>
    <t>Kosicky</t>
  </si>
  <si>
    <t>JYV</t>
  </si>
  <si>
    <t>Jyvaskyla Airport</t>
  </si>
  <si>
    <t>Jyvaskyla</t>
  </si>
  <si>
    <t>VLI</t>
  </si>
  <si>
    <t>Bauerfield Airport</t>
  </si>
  <si>
    <t>Shefa</t>
  </si>
  <si>
    <t>YCB</t>
  </si>
  <si>
    <t>Cambridge Bay Airport</t>
  </si>
  <si>
    <t>Cambridge Bay</t>
  </si>
  <si>
    <t>PKY</t>
  </si>
  <si>
    <t>Palangkaraya Airport</t>
  </si>
  <si>
    <t>Palangkaraya</t>
  </si>
  <si>
    <t>Kalimantan Tengah</t>
  </si>
  <si>
    <t>ASU</t>
  </si>
  <si>
    <t>Silvio Pettirossi Airport</t>
  </si>
  <si>
    <t>Asuncion</t>
  </si>
  <si>
    <t>AVN</t>
  </si>
  <si>
    <t>Avignon-Caum Airport</t>
  </si>
  <si>
    <t>Avignon</t>
  </si>
  <si>
    <t>SAP</t>
  </si>
  <si>
    <t>Ramon Villeda Morales Airport</t>
  </si>
  <si>
    <t>San Pedro Sula</t>
  </si>
  <si>
    <t>Cortes</t>
  </si>
  <si>
    <t>AHO</t>
  </si>
  <si>
    <t>Fertilia Airport</t>
  </si>
  <si>
    <t>Alghero</t>
  </si>
  <si>
    <t>CGP</t>
  </si>
  <si>
    <t>Patenga Airport</t>
  </si>
  <si>
    <t>HUN</t>
  </si>
  <si>
    <t>Hualien Airport</t>
  </si>
  <si>
    <t>Hualien</t>
  </si>
  <si>
    <t>YVR</t>
  </si>
  <si>
    <t>Vancouver International Airport</t>
  </si>
  <si>
    <t>V7B 1Y7</t>
  </si>
  <si>
    <t>CTL</t>
  </si>
  <si>
    <t>Charleville Airport</t>
  </si>
  <si>
    <t>Charleville</t>
  </si>
  <si>
    <t>KRS</t>
  </si>
  <si>
    <t>Kjevik Airport</t>
  </si>
  <si>
    <t>MFK</t>
  </si>
  <si>
    <t>Matsu Airport</t>
  </si>
  <si>
    <t>Matsu</t>
  </si>
  <si>
    <t>YHZ</t>
  </si>
  <si>
    <t>Halifax Stanfield International Airport</t>
  </si>
  <si>
    <t>KLR</t>
  </si>
  <si>
    <t>Kalmar Oland Airport</t>
  </si>
  <si>
    <t>Kalmar</t>
  </si>
  <si>
    <t>AWZ</t>
  </si>
  <si>
    <t>Ahwaz Airport</t>
  </si>
  <si>
    <t>Ahwaz</t>
  </si>
  <si>
    <t>RAE</t>
  </si>
  <si>
    <t>Arar Airport</t>
  </si>
  <si>
    <t>Arar</t>
  </si>
  <si>
    <t>KKC</t>
  </si>
  <si>
    <t>Khon Kaen Airport</t>
  </si>
  <si>
    <t>Khon Kaen</t>
  </si>
  <si>
    <t>DEZ</t>
  </si>
  <si>
    <t>Al Jafrah Airport</t>
  </si>
  <si>
    <t>Deirezzor</t>
  </si>
  <si>
    <t>PAD</t>
  </si>
  <si>
    <t>Paderborn Airport</t>
  </si>
  <si>
    <t>Paderborn</t>
  </si>
  <si>
    <t>LDE</t>
  </si>
  <si>
    <t>Tarbes Ossun Lourdes Airport</t>
  </si>
  <si>
    <t>Lourdes</t>
  </si>
  <si>
    <t>ZNE</t>
  </si>
  <si>
    <t>Newman Airport</t>
  </si>
  <si>
    <t>Newman</t>
  </si>
  <si>
    <t>COK</t>
  </si>
  <si>
    <t>CMB</t>
  </si>
  <si>
    <t>Bandaranayake International Airport</t>
  </si>
  <si>
    <t>TGR</t>
  </si>
  <si>
    <t>Touggourt Airport</t>
  </si>
  <si>
    <t>Touggourt</t>
  </si>
  <si>
    <t>GIG</t>
  </si>
  <si>
    <t>Galeao Antonio Carlos Jobim International Airport</t>
  </si>
  <si>
    <t>KOJ</t>
  </si>
  <si>
    <t>Kagoshima Airport</t>
  </si>
  <si>
    <t>DEA</t>
  </si>
  <si>
    <t>Dera Ghazi Khan Airport</t>
  </si>
  <si>
    <t>NTE</t>
  </si>
  <si>
    <t>Nantes Atlantique Airport</t>
  </si>
  <si>
    <t>Nantes</t>
  </si>
  <si>
    <t>BNN</t>
  </si>
  <si>
    <t>Bronnoy Airport</t>
  </si>
  <si>
    <t>Bronnoysund</t>
  </si>
  <si>
    <t>ROV</t>
  </si>
  <si>
    <t>Rostov Airport</t>
  </si>
  <si>
    <t>BJA</t>
  </si>
  <si>
    <t>Bejaia Airport</t>
  </si>
  <si>
    <t>YBX</t>
  </si>
  <si>
    <t>Blanc Sablon Airport</t>
  </si>
  <si>
    <t>Blanc Sablon</t>
  </si>
  <si>
    <t>RKV</t>
  </si>
  <si>
    <t>Reykjavik Domestic Airport</t>
  </si>
  <si>
    <t>PGF</t>
  </si>
  <si>
    <t>Llabanere Airport</t>
  </si>
  <si>
    <t>Perpignan</t>
  </si>
  <si>
    <t>KGS</t>
  </si>
  <si>
    <t>Kos Airport</t>
  </si>
  <si>
    <t>Kos</t>
  </si>
  <si>
    <t>PBD</t>
  </si>
  <si>
    <t>Porbandar Airport</t>
  </si>
  <si>
    <t>Porbandar</t>
  </si>
  <si>
    <t>IXJ</t>
  </si>
  <si>
    <t>Satwari Airport</t>
  </si>
  <si>
    <t>Jammu</t>
  </si>
  <si>
    <t>OMH</t>
  </si>
  <si>
    <t>Urmia Airport</t>
  </si>
  <si>
    <t>Urmieh</t>
  </si>
  <si>
    <t>SON</t>
  </si>
  <si>
    <t>Pekoa Airport</t>
  </si>
  <si>
    <t>YVM</t>
  </si>
  <si>
    <t>Broughton Island Airport</t>
  </si>
  <si>
    <t>Broughton Island</t>
  </si>
  <si>
    <t>ISG</t>
  </si>
  <si>
    <t>Ishigaki Airport</t>
  </si>
  <si>
    <t>629-4 Tonoshiro</t>
  </si>
  <si>
    <t>Ishigaki</t>
  </si>
  <si>
    <t>PEU</t>
  </si>
  <si>
    <t>Puerto Lempira Airport</t>
  </si>
  <si>
    <t>Puerto Lempira</t>
  </si>
  <si>
    <t>YQM</t>
  </si>
  <si>
    <t>Moncton</t>
  </si>
  <si>
    <t>GBT</t>
  </si>
  <si>
    <t>Gorgon Airport</t>
  </si>
  <si>
    <t>Gorgon</t>
  </si>
  <si>
    <t>CPD</t>
  </si>
  <si>
    <t>Coober Pedy Airport</t>
  </si>
  <si>
    <t>Coober Pedy</t>
  </si>
  <si>
    <t>HEH</t>
  </si>
  <si>
    <t>Heho Airport</t>
  </si>
  <si>
    <t>Heho</t>
  </si>
  <si>
    <t>DNR</t>
  </si>
  <si>
    <t>Pleurtuit Airport</t>
  </si>
  <si>
    <t>Dinard</t>
  </si>
  <si>
    <t>BTS</t>
  </si>
  <si>
    <t>Ivanka Airport</t>
  </si>
  <si>
    <t>Bratislava</t>
  </si>
  <si>
    <t>Bratislavsky</t>
  </si>
  <si>
    <t>SUG</t>
  </si>
  <si>
    <t>Surigao Airport</t>
  </si>
  <si>
    <t>Surigao</t>
  </si>
  <si>
    <t>BTK</t>
  </si>
  <si>
    <t>Bratsk Airport</t>
  </si>
  <si>
    <t>Bratsk</t>
  </si>
  <si>
    <t>OES</t>
  </si>
  <si>
    <t>San Antonio Oeste Airport</t>
  </si>
  <si>
    <t>San Antonio Oeste</t>
  </si>
  <si>
    <t>HDM</t>
  </si>
  <si>
    <t>Hamadan Airport</t>
  </si>
  <si>
    <t>Hamadan</t>
  </si>
  <si>
    <t>TIF</t>
  </si>
  <si>
    <t>Taif Airport</t>
  </si>
  <si>
    <t>Taif</t>
  </si>
  <si>
    <t>TOM</t>
  </si>
  <si>
    <t>Tombouctou Airport</t>
  </si>
  <si>
    <t>Tombouctou</t>
  </si>
  <si>
    <t>Bamako</t>
  </si>
  <si>
    <t>CZM</t>
  </si>
  <si>
    <t>Cozumel Airport</t>
  </si>
  <si>
    <t>Cozumel</t>
  </si>
  <si>
    <t>FRU</t>
  </si>
  <si>
    <t>Bishkek Airport</t>
  </si>
  <si>
    <t>Bishkek</t>
  </si>
  <si>
    <t>YXE</t>
  </si>
  <si>
    <t>Saskatoon Airport</t>
  </si>
  <si>
    <t>Saskatoon</t>
  </si>
  <si>
    <t>YIF</t>
  </si>
  <si>
    <t>Pakuashipi Airport</t>
  </si>
  <si>
    <t>Pakuashipi</t>
  </si>
  <si>
    <t>ABM</t>
  </si>
  <si>
    <t>Bamaga Airport</t>
  </si>
  <si>
    <t>Bamaga</t>
  </si>
  <si>
    <t>YMH</t>
  </si>
  <si>
    <t>Mary's Harbour Airport</t>
  </si>
  <si>
    <t>Mary's Harbour</t>
  </si>
  <si>
    <t>CRC</t>
  </si>
  <si>
    <t>Cartago Airport</t>
  </si>
  <si>
    <t>Cartago</t>
  </si>
  <si>
    <t>DGT</t>
  </si>
  <si>
    <t>Dumaguete Airport</t>
  </si>
  <si>
    <t>Dumaguete</t>
  </si>
  <si>
    <t>OMD</t>
  </si>
  <si>
    <t>Oranjemund Airport</t>
  </si>
  <si>
    <t>Oranjemund</t>
  </si>
  <si>
    <t>JKR</t>
  </si>
  <si>
    <t>Janakpur Airport</t>
  </si>
  <si>
    <t>Janakpur</t>
  </si>
  <si>
    <t>YNC</t>
  </si>
  <si>
    <t>Wemindji Airport</t>
  </si>
  <si>
    <t>Wemindji</t>
  </si>
  <si>
    <t>NST</t>
  </si>
  <si>
    <t>Nakhon Si Thammarat Airport</t>
  </si>
  <si>
    <t>Nakhon Si Thammarat</t>
  </si>
  <si>
    <t>PKZ</t>
  </si>
  <si>
    <t>Pakse Airport</t>
  </si>
  <si>
    <t>Pakse</t>
  </si>
  <si>
    <t>NOB</t>
  </si>
  <si>
    <t>Nosara Beach Airport</t>
  </si>
  <si>
    <t>Nosara Beach</t>
  </si>
  <si>
    <t>PVK</t>
  </si>
  <si>
    <t>Aktion Airport</t>
  </si>
  <si>
    <t>Preveza</t>
  </si>
  <si>
    <t>UAP</t>
  </si>
  <si>
    <t>Ua Pou Airport</t>
  </si>
  <si>
    <t>Ua Pou  Marquesas Island</t>
  </si>
  <si>
    <t>JMK</t>
  </si>
  <si>
    <t>Mikonos Airport</t>
  </si>
  <si>
    <t>Mikonos</t>
  </si>
  <si>
    <t>AOR</t>
  </si>
  <si>
    <t>Alor Setar Airport</t>
  </si>
  <si>
    <t>Alor Setar</t>
  </si>
  <si>
    <t>Kedah</t>
  </si>
  <si>
    <t>IGR</t>
  </si>
  <si>
    <t>Cataratas Airport</t>
  </si>
  <si>
    <t>Iguazu</t>
  </si>
  <si>
    <t>SLP</t>
  </si>
  <si>
    <t>San Luis Potosi Airport</t>
  </si>
  <si>
    <t>STV</t>
  </si>
  <si>
    <t>Surat Gujarat Airport</t>
  </si>
  <si>
    <t>Surat Gujarat</t>
  </si>
  <si>
    <t>IOM</t>
  </si>
  <si>
    <t>Ronaldsway Airport</t>
  </si>
  <si>
    <t>Isle Of Man</t>
  </si>
  <si>
    <t>YNY</t>
  </si>
  <si>
    <t>Yangyang Airport</t>
  </si>
  <si>
    <t>Yangyang</t>
  </si>
  <si>
    <t>CJU</t>
  </si>
  <si>
    <t>Jeju International Airport</t>
  </si>
  <si>
    <t>GEV</t>
  </si>
  <si>
    <t>Gallivare Airport</t>
  </si>
  <si>
    <t>Gallivare</t>
  </si>
  <si>
    <t>BHJ</t>
  </si>
  <si>
    <t>Rudra Mata Airport</t>
  </si>
  <si>
    <t>Bhuj</t>
  </si>
  <si>
    <t>GOJ</t>
  </si>
  <si>
    <t>Nizhniy Novgorod Airport</t>
  </si>
  <si>
    <t>Nizhniy Novgorod</t>
  </si>
  <si>
    <t>Nizhegorodskaya Oblast'</t>
  </si>
  <si>
    <t>PZB</t>
  </si>
  <si>
    <t>Pietermaritzburg Airport</t>
  </si>
  <si>
    <t>Pietermaritzburg</t>
  </si>
  <si>
    <t>TWU</t>
  </si>
  <si>
    <t>Tawau Airport</t>
  </si>
  <si>
    <t>Tawau</t>
  </si>
  <si>
    <t>SVX</t>
  </si>
  <si>
    <t>Koltsovo International Airport</t>
  </si>
  <si>
    <t>Yekaterinburg</t>
  </si>
  <si>
    <t>CAY</t>
  </si>
  <si>
    <t>Felix Eboue Airport</t>
  </si>
  <si>
    <t>Cayenne</t>
  </si>
  <si>
    <t>OGZ</t>
  </si>
  <si>
    <t>Vladikavkaz Airport</t>
  </si>
  <si>
    <t>Vladikavkaz</t>
  </si>
  <si>
    <t>Chuvashiya</t>
  </si>
  <si>
    <t>IFJ</t>
  </si>
  <si>
    <t>Isafjordur Airport</t>
  </si>
  <si>
    <t>Isafjordur</t>
  </si>
  <si>
    <t>KLO</t>
  </si>
  <si>
    <t>Kalibo Airport</t>
  </si>
  <si>
    <t>Kalibo</t>
  </si>
  <si>
    <t>South Cotabato</t>
  </si>
  <si>
    <t>TOS</t>
  </si>
  <si>
    <t>Tromso/Langnes Airport</t>
  </si>
  <si>
    <t>Tromso</t>
  </si>
  <si>
    <t>YYY</t>
  </si>
  <si>
    <t>Mont Joli Airport</t>
  </si>
  <si>
    <t>Mont Joli</t>
  </si>
  <si>
    <t>UIH</t>
  </si>
  <si>
    <t>Qui Nhon Airport</t>
  </si>
  <si>
    <t>PNH</t>
  </si>
  <si>
    <t>Phnom Penh International Airport</t>
  </si>
  <si>
    <t>Phnum Penh</t>
  </si>
  <si>
    <t>DYU</t>
  </si>
  <si>
    <t>Dushanbe Airport</t>
  </si>
  <si>
    <t>Dushanbe</t>
  </si>
  <si>
    <t>Kuhistoni Badakhshon</t>
  </si>
  <si>
    <t>SSJ</t>
  </si>
  <si>
    <t>Stokka Airport</t>
  </si>
  <si>
    <t>Sandnessjoen</t>
  </si>
  <si>
    <t>CPO</t>
  </si>
  <si>
    <t>Chamonate Airport</t>
  </si>
  <si>
    <t>Copiapo</t>
  </si>
  <si>
    <t>MJV</t>
  </si>
  <si>
    <t>Murcia</t>
  </si>
  <si>
    <t>PMR</t>
  </si>
  <si>
    <t>Palmerston North Airport</t>
  </si>
  <si>
    <t>Palmerston North</t>
  </si>
  <si>
    <t>KYA</t>
  </si>
  <si>
    <t>Konya Airport</t>
  </si>
  <si>
    <t>Konya</t>
  </si>
  <si>
    <t>Nigde</t>
  </si>
  <si>
    <t>GVA</t>
  </si>
  <si>
    <t>Geneve-Cointrin Airport</t>
  </si>
  <si>
    <t>Geneva</t>
  </si>
  <si>
    <t>Geneve</t>
  </si>
  <si>
    <t>NTL</t>
  </si>
  <si>
    <t>Williamtown Airport</t>
  </si>
  <si>
    <t>YYE</t>
  </si>
  <si>
    <t>Fort Nelson Airport</t>
  </si>
  <si>
    <t>Fort Nelson</t>
  </si>
  <si>
    <t>MNS</t>
  </si>
  <si>
    <t>Mansa Airport</t>
  </si>
  <si>
    <t>Mansa</t>
  </si>
  <si>
    <t>XQU</t>
  </si>
  <si>
    <t>Qualicum Airport</t>
  </si>
  <si>
    <t>Qualicum</t>
  </si>
  <si>
    <t>EPR</t>
  </si>
  <si>
    <t>Esperance</t>
  </si>
  <si>
    <t>CUN</t>
  </si>
  <si>
    <t>Cancun International Airport</t>
  </si>
  <si>
    <t>Cancun</t>
  </si>
  <si>
    <t>OKA</t>
  </si>
  <si>
    <t>150 Kagamizu  Naha</t>
  </si>
  <si>
    <t>Okinawa Prefecture</t>
  </si>
  <si>
    <t>CFN</t>
  </si>
  <si>
    <t>Donegal Airport</t>
  </si>
  <si>
    <t>NHV</t>
  </si>
  <si>
    <t>Nuku Hiva Airport</t>
  </si>
  <si>
    <t>Nuku Hiva</t>
  </si>
  <si>
    <t>CCK</t>
  </si>
  <si>
    <t>Cocos Islands Airport</t>
  </si>
  <si>
    <t>Cocos Islands</t>
  </si>
  <si>
    <t>Cocos (Keeling) Islands</t>
  </si>
  <si>
    <t>CC</t>
  </si>
  <si>
    <t>DLA</t>
  </si>
  <si>
    <t>Douala Airport</t>
  </si>
  <si>
    <t>YPW</t>
  </si>
  <si>
    <t>Powell River Airport</t>
  </si>
  <si>
    <t>Powell River</t>
  </si>
  <si>
    <t>LOD</t>
  </si>
  <si>
    <t>Longana Airport</t>
  </si>
  <si>
    <t>Longana</t>
  </si>
  <si>
    <t>AER</t>
  </si>
  <si>
    <t>Adler/Sochi Airport</t>
  </si>
  <si>
    <t>Adler/Sochi</t>
  </si>
  <si>
    <t>CNQ</t>
  </si>
  <si>
    <t>Camba Punta Airport</t>
  </si>
  <si>
    <t>EVN</t>
  </si>
  <si>
    <t>Yerevan Airport</t>
  </si>
  <si>
    <t>Yerevan</t>
  </si>
  <si>
    <t>KZN</t>
  </si>
  <si>
    <t>Kazan Airport</t>
  </si>
  <si>
    <t>Kazan</t>
  </si>
  <si>
    <t>Tatarstan</t>
  </si>
  <si>
    <t>CUU</t>
  </si>
  <si>
    <t>Gen Fierro Villalobos Airport</t>
  </si>
  <si>
    <t>UAH</t>
  </si>
  <si>
    <t>Ua Huka Airport</t>
  </si>
  <si>
    <t>Ua Huka</t>
  </si>
  <si>
    <t>LAK</t>
  </si>
  <si>
    <t>Aklavik Airport</t>
  </si>
  <si>
    <t>Aklavik</t>
  </si>
  <si>
    <t>MZH</t>
  </si>
  <si>
    <t>Merzifon Airport</t>
  </si>
  <si>
    <t>Merzifon</t>
  </si>
  <si>
    <t>TBS</t>
  </si>
  <si>
    <t>Tbilisi International Airport</t>
  </si>
  <si>
    <t>Tbilisi</t>
  </si>
  <si>
    <t>T'bilisi</t>
  </si>
  <si>
    <t>YDQ</t>
  </si>
  <si>
    <t>Dawson Creek Airport</t>
  </si>
  <si>
    <t>Dawson Creek</t>
  </si>
  <si>
    <t>CBH</t>
  </si>
  <si>
    <t>Leger Airport</t>
  </si>
  <si>
    <t>Bechar</t>
  </si>
  <si>
    <t>JOE</t>
  </si>
  <si>
    <t>Joensuu Airport</t>
  </si>
  <si>
    <t>Joensuu</t>
  </si>
  <si>
    <t>ADU</t>
  </si>
  <si>
    <t>Ardabil Airport</t>
  </si>
  <si>
    <t>Ardabil</t>
  </si>
  <si>
    <t>GZO</t>
  </si>
  <si>
    <t>Gizo Airport</t>
  </si>
  <si>
    <t>Gizo</t>
  </si>
  <si>
    <t>YNB</t>
  </si>
  <si>
    <t>Yanbu Airport</t>
  </si>
  <si>
    <t>CXI</t>
  </si>
  <si>
    <t>MYE</t>
  </si>
  <si>
    <t>Miyake Jima Airport</t>
  </si>
  <si>
    <t>Miyake Jima</t>
  </si>
  <si>
    <t>NAO</t>
  </si>
  <si>
    <t>Nanchong Airport</t>
  </si>
  <si>
    <t>248 Sichou Rd</t>
  </si>
  <si>
    <t>Nanchong</t>
  </si>
  <si>
    <t>YTZ</t>
  </si>
  <si>
    <t>Toronto City Centre Airport</t>
  </si>
  <si>
    <t>LUO</t>
  </si>
  <si>
    <t>Luena Airport</t>
  </si>
  <si>
    <t>Luena</t>
  </si>
  <si>
    <t>PMK</t>
  </si>
  <si>
    <t>SEB</t>
  </si>
  <si>
    <t>Sebha Airport</t>
  </si>
  <si>
    <t>Sebha</t>
  </si>
  <si>
    <t>JDO</t>
  </si>
  <si>
    <t>Regional Do Cariri Airport</t>
  </si>
  <si>
    <t>Juazeiro Do Norte</t>
  </si>
  <si>
    <t>KAN</t>
  </si>
  <si>
    <t>Aminu Kano International Airport</t>
  </si>
  <si>
    <t>Kano</t>
  </si>
  <si>
    <t>YVQ</t>
  </si>
  <si>
    <t>Norman Wells Airport</t>
  </si>
  <si>
    <t>Norman Wells</t>
  </si>
  <si>
    <t>YXP</t>
  </si>
  <si>
    <t>Pangnirtung Airport</t>
  </si>
  <si>
    <t>Pangnirtung</t>
  </si>
  <si>
    <t>YFB</t>
  </si>
  <si>
    <t>Iqaluit Airport</t>
  </si>
  <si>
    <t>Iqaluit</t>
  </si>
  <si>
    <t>CTM</t>
  </si>
  <si>
    <t>Chetumal Airport</t>
  </si>
  <si>
    <t>Chetumal</t>
  </si>
  <si>
    <t>VSG</t>
  </si>
  <si>
    <t>Lugansk Airport</t>
  </si>
  <si>
    <t>Lugansk</t>
  </si>
  <si>
    <t>Luhans'ka Oblast'</t>
  </si>
  <si>
    <t>LIW</t>
  </si>
  <si>
    <t>Loikaw Airport</t>
  </si>
  <si>
    <t>Loikaw</t>
  </si>
  <si>
    <t>TEE</t>
  </si>
  <si>
    <t>Tebessa Airport</t>
  </si>
  <si>
    <t>Tebessa</t>
  </si>
  <si>
    <t>PLW</t>
  </si>
  <si>
    <t>Mutiara Airport</t>
  </si>
  <si>
    <t>Palu</t>
  </si>
  <si>
    <t>LGL</t>
  </si>
  <si>
    <t>Long Lellang Airport</t>
  </si>
  <si>
    <t>Long Lellang</t>
  </si>
  <si>
    <t>ROP</t>
  </si>
  <si>
    <t>Rota Airport</t>
  </si>
  <si>
    <t>CJA</t>
  </si>
  <si>
    <t>Cajamarca Airport</t>
  </si>
  <si>
    <t>Cajamarca</t>
  </si>
  <si>
    <t>VCP</t>
  </si>
  <si>
    <t>Viracopos Airport</t>
  </si>
  <si>
    <t>Campinas</t>
  </si>
  <si>
    <t>VLS</t>
  </si>
  <si>
    <t>Valesdir Airport</t>
  </si>
  <si>
    <t>Valesdir</t>
  </si>
  <si>
    <t>FLS</t>
  </si>
  <si>
    <t>Flinders Island Airport</t>
  </si>
  <si>
    <t>Flinders Island</t>
  </si>
  <si>
    <t>BFN</t>
  </si>
  <si>
    <t>Bloemfontein International Airport</t>
  </si>
  <si>
    <t>Bloemfontein</t>
  </si>
  <si>
    <t>BHS</t>
  </si>
  <si>
    <t>Bathurst</t>
  </si>
  <si>
    <t>KGD</t>
  </si>
  <si>
    <t>Kaliningrad Airport</t>
  </si>
  <si>
    <t>Kaliningradskaya Oblast'</t>
  </si>
  <si>
    <t>KSJ</t>
  </si>
  <si>
    <t>Kasos Island Airport</t>
  </si>
  <si>
    <t>Kasos Island</t>
  </si>
  <si>
    <t>WJU</t>
  </si>
  <si>
    <t>Wonju Airport</t>
  </si>
  <si>
    <t>Wonju</t>
  </si>
  <si>
    <t>Kangwon-do</t>
  </si>
  <si>
    <t>NDJ</t>
  </si>
  <si>
    <t>Ndjamena Airport</t>
  </si>
  <si>
    <t>Ndjamena</t>
  </si>
  <si>
    <t>ABJ</t>
  </si>
  <si>
    <t>Felix Houphouet Boigny Airport</t>
  </si>
  <si>
    <t>SVG</t>
  </si>
  <si>
    <t>Stavanger</t>
  </si>
  <si>
    <t>HMA</t>
  </si>
  <si>
    <t>Khanty-Mansiysk</t>
  </si>
  <si>
    <t>HKG</t>
  </si>
  <si>
    <t>Hong Kong International Airport</t>
  </si>
  <si>
    <t>1 Cheong Hong Rd</t>
  </si>
  <si>
    <t>Chek Lap Kok Airport</t>
  </si>
  <si>
    <t>MJZ</t>
  </si>
  <si>
    <t>Mirnyj Airport</t>
  </si>
  <si>
    <t>Mirnyj</t>
  </si>
  <si>
    <t>SXB</t>
  </si>
  <si>
    <t>Entzheim Airport</t>
  </si>
  <si>
    <t>Strasbourg</t>
  </si>
  <si>
    <t>TRK</t>
  </si>
  <si>
    <t>Tarakan Airport</t>
  </si>
  <si>
    <t>Tarakan</t>
  </si>
  <si>
    <t>BDO</t>
  </si>
  <si>
    <t>Husein Sastranegara Airport</t>
  </si>
  <si>
    <t>Bandung</t>
  </si>
  <si>
    <t>Jawa Barat (Djawa Barat)</t>
  </si>
  <si>
    <t>YXH</t>
  </si>
  <si>
    <t>Medicine Hat Airport</t>
  </si>
  <si>
    <t>Medicine Hat</t>
  </si>
  <si>
    <t>PMF</t>
  </si>
  <si>
    <t>Parma Airport</t>
  </si>
  <si>
    <t>VKG</t>
  </si>
  <si>
    <t>Rach Gia Airport</t>
  </si>
  <si>
    <t>Rach Gia</t>
  </si>
  <si>
    <t>DIY</t>
  </si>
  <si>
    <t>Diyarbakir Airport</t>
  </si>
  <si>
    <t>Diyarbakir</t>
  </si>
  <si>
    <t>KET</t>
  </si>
  <si>
    <t>Keng Tung Airport</t>
  </si>
  <si>
    <t>Keng Tung</t>
  </si>
  <si>
    <t>URY</t>
  </si>
  <si>
    <t>Gurayat Airport</t>
  </si>
  <si>
    <t>Gurayat</t>
  </si>
  <si>
    <t>TAS</t>
  </si>
  <si>
    <t>Yuzhny Airport</t>
  </si>
  <si>
    <t>Tashkent</t>
  </si>
  <si>
    <t>Toshkent</t>
  </si>
  <si>
    <t>YQB</t>
  </si>
  <si>
    <t>Quebec City Jean Lesage International Airport</t>
  </si>
  <si>
    <t>AXD</t>
  </si>
  <si>
    <t>Demokritos Airport</t>
  </si>
  <si>
    <t>Alexandroupolis</t>
  </si>
  <si>
    <t>ALG</t>
  </si>
  <si>
    <t>Houari Boumediene Airport</t>
  </si>
  <si>
    <t>Algiers</t>
  </si>
  <si>
    <t>MCY</t>
  </si>
  <si>
    <t>Sunshine Coast Airport</t>
  </si>
  <si>
    <t>Sunshine Coast</t>
  </si>
  <si>
    <t>SRZ</t>
  </si>
  <si>
    <t>El Trompillo Airport</t>
  </si>
  <si>
    <t>NIM</t>
  </si>
  <si>
    <t>Niamey Airport</t>
  </si>
  <si>
    <t>Niamey</t>
  </si>
  <si>
    <t>MLN</t>
  </si>
  <si>
    <t>Melilla Airport</t>
  </si>
  <si>
    <t>Melilla</t>
  </si>
  <si>
    <t>TMU</t>
  </si>
  <si>
    <t>Tambor Airport</t>
  </si>
  <si>
    <t>Tambor</t>
  </si>
  <si>
    <t>DIB</t>
  </si>
  <si>
    <t>Chabua Airport</t>
  </si>
  <si>
    <t>Dibrugarh</t>
  </si>
  <si>
    <t>HAA</t>
  </si>
  <si>
    <t>Hasvik Airport</t>
  </si>
  <si>
    <t>Hasvik</t>
  </si>
  <si>
    <t>JUL</t>
  </si>
  <si>
    <t>Juliaca Airport</t>
  </si>
  <si>
    <t>Juliaca</t>
  </si>
  <si>
    <t>KOI</t>
  </si>
  <si>
    <t>Kirkwall Airport</t>
  </si>
  <si>
    <t>Kirkwall</t>
  </si>
  <si>
    <t>CAP</t>
  </si>
  <si>
    <t>Cap Haitien Airport</t>
  </si>
  <si>
    <t>Cap Haitien</t>
  </si>
  <si>
    <t>ASF</t>
  </si>
  <si>
    <t>Astrakhan Airport</t>
  </si>
  <si>
    <t>Astrakhan</t>
  </si>
  <si>
    <t>GTE</t>
  </si>
  <si>
    <t>Alyangula Airport</t>
  </si>
  <si>
    <t>Groote Island</t>
  </si>
  <si>
    <t>BLK</t>
  </si>
  <si>
    <t>Blackpool Airport</t>
  </si>
  <si>
    <t>Blackpool</t>
  </si>
  <si>
    <t>PNR</t>
  </si>
  <si>
    <t>Pointe Noire Airport</t>
  </si>
  <si>
    <t>Kouilou</t>
  </si>
  <si>
    <t>VTE</t>
  </si>
  <si>
    <t>Wattay</t>
  </si>
  <si>
    <t>Vientiane</t>
  </si>
  <si>
    <t>Viangchan</t>
  </si>
  <si>
    <t>YGB</t>
  </si>
  <si>
    <t>Gillies Bay Airport</t>
  </si>
  <si>
    <t>Gillies Bay</t>
  </si>
  <si>
    <t>AXP</t>
  </si>
  <si>
    <t>Springpoint Airport</t>
  </si>
  <si>
    <t>Spring Point</t>
  </si>
  <si>
    <t>TRC</t>
  </si>
  <si>
    <t>Torreon Airport</t>
  </si>
  <si>
    <t>Torreon</t>
  </si>
  <si>
    <t>CBB</t>
  </si>
  <si>
    <t>J Wilsterman Airport</t>
  </si>
  <si>
    <t>Cochabamba</t>
  </si>
  <si>
    <t>PLZ</t>
  </si>
  <si>
    <t>Port Elizabeth Airport</t>
  </si>
  <si>
    <t>PPW</t>
  </si>
  <si>
    <t>Papa Westray Airport</t>
  </si>
  <si>
    <t>Papa Westray</t>
  </si>
  <si>
    <t>SJI</t>
  </si>
  <si>
    <t>McGuire Field</t>
  </si>
  <si>
    <t>LET</t>
  </si>
  <si>
    <t>Gen. A.V. Cobo Airport</t>
  </si>
  <si>
    <t>Leticia</t>
  </si>
  <si>
    <t>XSC</t>
  </si>
  <si>
    <t>South Caicos International Airport</t>
  </si>
  <si>
    <t>MVD</t>
  </si>
  <si>
    <t>Carrasco Airport</t>
  </si>
  <si>
    <t>KDL</t>
  </si>
  <si>
    <t>Kardla Airport</t>
  </si>
  <si>
    <t>Kardla</t>
  </si>
  <si>
    <t>Estonia</t>
  </si>
  <si>
    <t>HAN</t>
  </si>
  <si>
    <t>Noi Bai International Airport</t>
  </si>
  <si>
    <t>Hanoi</t>
  </si>
  <si>
    <t>Ha Noi</t>
  </si>
  <si>
    <t>IIL</t>
  </si>
  <si>
    <t>Ilaam Airport</t>
  </si>
  <si>
    <t>Ilaam</t>
  </si>
  <si>
    <t>RTW</t>
  </si>
  <si>
    <t>Saratov Airport</t>
  </si>
  <si>
    <t>Saratov</t>
  </si>
  <si>
    <t>Saratovskaya Oblast'</t>
  </si>
  <si>
    <t>TAE</t>
  </si>
  <si>
    <t>Daegu Airport</t>
  </si>
  <si>
    <t>Daegu</t>
  </si>
  <si>
    <t>IXM</t>
  </si>
  <si>
    <t>Madurai Airport</t>
  </si>
  <si>
    <t>Madurai</t>
  </si>
  <si>
    <t>RGI</t>
  </si>
  <si>
    <t>Rangiroa Airport</t>
  </si>
  <si>
    <t>Rangiroa</t>
  </si>
  <si>
    <t>AQI</t>
  </si>
  <si>
    <t>Qaisumah Airport</t>
  </si>
  <si>
    <t>Qaisumah</t>
  </si>
  <si>
    <t>NPL</t>
  </si>
  <si>
    <t>New Plymouth Airport</t>
  </si>
  <si>
    <t>New Plymouth</t>
  </si>
  <si>
    <t>Taranaki</t>
  </si>
  <si>
    <t>TSV</t>
  </si>
  <si>
    <t>Townsville Airport</t>
  </si>
  <si>
    <t>Townsville</t>
  </si>
  <si>
    <t>LMP</t>
  </si>
  <si>
    <t>Lampedusa Airport</t>
  </si>
  <si>
    <t>Lampedusa</t>
  </si>
  <si>
    <t>LTK</t>
  </si>
  <si>
    <t>Latakia Airport</t>
  </si>
  <si>
    <t>BHU</t>
  </si>
  <si>
    <t>Bhavnagar Airport</t>
  </si>
  <si>
    <t>Bhavnagar</t>
  </si>
  <si>
    <t>LEJ</t>
  </si>
  <si>
    <t>Leipzig/Halle Airport</t>
  </si>
  <si>
    <t>Leipzig/Halle</t>
  </si>
  <si>
    <t>YUY</t>
  </si>
  <si>
    <t>Rouyn Airport</t>
  </si>
  <si>
    <t>Rouyn</t>
  </si>
  <si>
    <t>JIM</t>
  </si>
  <si>
    <t>Jimma Airport</t>
  </si>
  <si>
    <t>Jimma</t>
  </si>
  <si>
    <t>LDU</t>
  </si>
  <si>
    <t>Lahad Datu Airport</t>
  </si>
  <si>
    <t>Lahad Datu</t>
  </si>
  <si>
    <t>TLC</t>
  </si>
  <si>
    <t>Toluca Airport</t>
  </si>
  <si>
    <t>Toluca</t>
  </si>
  <si>
    <t>FSZ</t>
  </si>
  <si>
    <t>Shizuoka Airport</t>
  </si>
  <si>
    <t>283 Yui  Shimada</t>
  </si>
  <si>
    <t>YBB</t>
  </si>
  <si>
    <t>Townsite Airport</t>
  </si>
  <si>
    <t>REC</t>
  </si>
  <si>
    <t>Guararapes International Airport</t>
  </si>
  <si>
    <t>Recife</t>
  </si>
  <si>
    <t>ILZ</t>
  </si>
  <si>
    <t>Zilina Airport</t>
  </si>
  <si>
    <t>Zilina</t>
  </si>
  <si>
    <t>Zilinsky</t>
  </si>
  <si>
    <t>TIU</t>
  </si>
  <si>
    <t>Timaru Airport</t>
  </si>
  <si>
    <t>KUA</t>
  </si>
  <si>
    <t>Kuantan Airport</t>
  </si>
  <si>
    <t>Pahang</t>
  </si>
  <si>
    <t>TCB</t>
  </si>
  <si>
    <t>Treasure Cay Airport</t>
  </si>
  <si>
    <t>Treasure Cay</t>
  </si>
  <si>
    <t>DAV</t>
  </si>
  <si>
    <t>Enrique Malek Airport</t>
  </si>
  <si>
    <t>David</t>
  </si>
  <si>
    <t>JAI</t>
  </si>
  <si>
    <t>Sanganeer Airport</t>
  </si>
  <si>
    <t>Jaipur</t>
  </si>
  <si>
    <t>YKS</t>
  </si>
  <si>
    <t>Yakutsk Airport</t>
  </si>
  <si>
    <t>Yakutsk</t>
  </si>
  <si>
    <t>Sakha (Yakutiya)</t>
  </si>
  <si>
    <t>SCN</t>
  </si>
  <si>
    <t>Ensheim Airport</t>
  </si>
  <si>
    <t>Saarbruecken</t>
  </si>
  <si>
    <t>HVG</t>
  </si>
  <si>
    <t>Valan Airport</t>
  </si>
  <si>
    <t>Honningsvag</t>
  </si>
  <si>
    <t>KIR</t>
  </si>
  <si>
    <t>Kerry County Airport</t>
  </si>
  <si>
    <t>Kerry County</t>
  </si>
  <si>
    <t>ASM</t>
  </si>
  <si>
    <t>Asmara International Airport</t>
  </si>
  <si>
    <t>Asmara</t>
  </si>
  <si>
    <t>Maekel</t>
  </si>
  <si>
    <t>TMX</t>
  </si>
  <si>
    <t>Timimoun Airport</t>
  </si>
  <si>
    <t>Timimoun</t>
  </si>
  <si>
    <t>JSR</t>
  </si>
  <si>
    <t>Jessore Airport</t>
  </si>
  <si>
    <t>Jessore</t>
  </si>
  <si>
    <t>IRG</t>
  </si>
  <si>
    <t>Lockhart River Airport</t>
  </si>
  <si>
    <t>Lockhart River</t>
  </si>
  <si>
    <t>STX</t>
  </si>
  <si>
    <t>Henry E. Rohlsen Airport</t>
  </si>
  <si>
    <t>TEZ</t>
  </si>
  <si>
    <t>Salonibari Airport</t>
  </si>
  <si>
    <t>Tezpur</t>
  </si>
  <si>
    <t>DPL</t>
  </si>
  <si>
    <t>Dipolog Airport</t>
  </si>
  <si>
    <t>Dipolog</t>
  </si>
  <si>
    <t>LAQ</t>
  </si>
  <si>
    <t>La Braq Airport</t>
  </si>
  <si>
    <t>Beida</t>
  </si>
  <si>
    <t>ALC</t>
  </si>
  <si>
    <t>Alicante Airport</t>
  </si>
  <si>
    <t>Alicante</t>
  </si>
  <si>
    <t>YNP</t>
  </si>
  <si>
    <t>Natuashish Airport</t>
  </si>
  <si>
    <t>Natuashish</t>
  </si>
  <si>
    <t>MOZ</t>
  </si>
  <si>
    <t>Temae Airport</t>
  </si>
  <si>
    <t>Moorea</t>
  </si>
  <si>
    <t>MSZ</t>
  </si>
  <si>
    <t>Namibe Airport</t>
  </si>
  <si>
    <t>JQA</t>
  </si>
  <si>
    <t>Qaarsut Airport</t>
  </si>
  <si>
    <t>Qaarsut</t>
  </si>
  <si>
    <t>YWG</t>
  </si>
  <si>
    <t>Winnipeg James Armstrong Richardson International Airp</t>
  </si>
  <si>
    <t>2000 Wellington Avenue</t>
  </si>
  <si>
    <t>AAQ</t>
  </si>
  <si>
    <t>Anapa Airport</t>
  </si>
  <si>
    <t>Anapa</t>
  </si>
  <si>
    <t>URS</t>
  </si>
  <si>
    <t>Kursk Airport</t>
  </si>
  <si>
    <t>Kursk</t>
  </si>
  <si>
    <t>SJE</t>
  </si>
  <si>
    <t>San Jose Del Gua Airport</t>
  </si>
  <si>
    <t>San Jose Del Gua</t>
  </si>
  <si>
    <t>JSU</t>
  </si>
  <si>
    <t>Maniitsoq Heliport</t>
  </si>
  <si>
    <t>Maniitsoq</t>
  </si>
  <si>
    <t>YHM</t>
  </si>
  <si>
    <t>YQC</t>
  </si>
  <si>
    <t>Quaqtaq Airport</t>
  </si>
  <si>
    <t>Quaqtaq</t>
  </si>
  <si>
    <t>IMP</t>
  </si>
  <si>
    <t>Imperatriz Airport</t>
  </si>
  <si>
    <t>Imperatriz</t>
  </si>
  <si>
    <t>LUM</t>
  </si>
  <si>
    <t>Mangshi Airport</t>
  </si>
  <si>
    <t>320 National Rd.</t>
  </si>
  <si>
    <t>Mangshi</t>
  </si>
  <si>
    <t>YJT</t>
  </si>
  <si>
    <t>Stephenville Airport</t>
  </si>
  <si>
    <t>Stephenville</t>
  </si>
  <si>
    <t>SGN</t>
  </si>
  <si>
    <t>Ho Chi Minh City Airport</t>
  </si>
  <si>
    <t>Ho Chi Minh</t>
  </si>
  <si>
    <t>GAU</t>
  </si>
  <si>
    <t>Borjhar Airport</t>
  </si>
  <si>
    <t>Guwahati</t>
  </si>
  <si>
    <t>GAE</t>
  </si>
  <si>
    <t>Gabes Airport</t>
  </si>
  <si>
    <t>Gabes</t>
  </si>
  <si>
    <t>CNF</t>
  </si>
  <si>
    <t>Tancredo Neves International Airport</t>
  </si>
  <si>
    <t>LGG</t>
  </si>
  <si>
    <t>Bierset Airport</t>
  </si>
  <si>
    <t>Liege</t>
  </si>
  <si>
    <t>PYH</t>
  </si>
  <si>
    <t>Puerto Ayacucho Airport</t>
  </si>
  <si>
    <t>Puerto Ayacucho</t>
  </si>
  <si>
    <t>CQD</t>
  </si>
  <si>
    <t>Shahre-Kord Airport</t>
  </si>
  <si>
    <t>Shahre-Kord</t>
  </si>
  <si>
    <t>HID</t>
  </si>
  <si>
    <t>Horn Island Airport</t>
  </si>
  <si>
    <t>Horn Island</t>
  </si>
  <si>
    <t>SKE</t>
  </si>
  <si>
    <t>Skien Airport</t>
  </si>
  <si>
    <t>Skien</t>
  </si>
  <si>
    <t>YUX</t>
  </si>
  <si>
    <t>Hall Beach Airport</t>
  </si>
  <si>
    <t>Hall Beach</t>
  </si>
  <si>
    <t>MGS</t>
  </si>
  <si>
    <t>Mangaia Island Airport</t>
  </si>
  <si>
    <t>Mangaia Island</t>
  </si>
  <si>
    <t>VRC</t>
  </si>
  <si>
    <t>Virac Airport</t>
  </si>
  <si>
    <t>Virac</t>
  </si>
  <si>
    <t>ULB</t>
  </si>
  <si>
    <t>Ulei Airport</t>
  </si>
  <si>
    <t>Ulei</t>
  </si>
  <si>
    <t>AKS</t>
  </si>
  <si>
    <t>Gwaunaru'u Airport</t>
  </si>
  <si>
    <t>Auki</t>
  </si>
  <si>
    <t>HKK</t>
  </si>
  <si>
    <t>Hokitika Airport</t>
  </si>
  <si>
    <t>Hokitika</t>
  </si>
  <si>
    <t>TLS</t>
  </si>
  <si>
    <t>Blagnac Airport</t>
  </si>
  <si>
    <t>MSA</t>
  </si>
  <si>
    <t>Muskrat Dam Airport</t>
  </si>
  <si>
    <t>Muskrat Dam</t>
  </si>
  <si>
    <t>KDV</t>
  </si>
  <si>
    <t>Kandavu Airport</t>
  </si>
  <si>
    <t>Kandavu</t>
  </si>
  <si>
    <t>RET</t>
  </si>
  <si>
    <t>Rost</t>
  </si>
  <si>
    <t>FDE</t>
  </si>
  <si>
    <t>Bringeland Airport</t>
  </si>
  <si>
    <t>Forde</t>
  </si>
  <si>
    <t>YAY</t>
  </si>
  <si>
    <t>St. Anthony Airport</t>
  </si>
  <si>
    <t>Saint Anthony</t>
  </si>
  <si>
    <t>NPE</t>
  </si>
  <si>
    <t>Hawkes Bay Airport</t>
  </si>
  <si>
    <t>GRV</t>
  </si>
  <si>
    <t>Groznyy Airport</t>
  </si>
  <si>
    <t>Groznyy</t>
  </si>
  <si>
    <t>CHC</t>
  </si>
  <si>
    <t>Christchurch International Airport</t>
  </si>
  <si>
    <t>Christchurch</t>
  </si>
  <si>
    <t>IKA</t>
  </si>
  <si>
    <t>Imam Khomeini Airport</t>
  </si>
  <si>
    <t>MRV</t>
  </si>
  <si>
    <t>Mineralnye Vody Airport</t>
  </si>
  <si>
    <t>Mineralnye Vody</t>
  </si>
  <si>
    <t>UTH</t>
  </si>
  <si>
    <t>Udon Thani Airport</t>
  </si>
  <si>
    <t>Udon Thani</t>
  </si>
  <si>
    <t>OGX</t>
  </si>
  <si>
    <t>Ain Beida Airport</t>
  </si>
  <si>
    <t>Ouargla</t>
  </si>
  <si>
    <t>PPT</t>
  </si>
  <si>
    <t>Faaa Airport</t>
  </si>
  <si>
    <t>UII</t>
  </si>
  <si>
    <t>Utila Airport</t>
  </si>
  <si>
    <t>Utila</t>
  </si>
  <si>
    <t>GCM</t>
  </si>
  <si>
    <t>Owen Roberts International Airport</t>
  </si>
  <si>
    <t>Grand Cayman Island</t>
  </si>
  <si>
    <t>KHH</t>
  </si>
  <si>
    <t>Kaohsiung International Airport</t>
  </si>
  <si>
    <t>Kao-hsiung</t>
  </si>
  <si>
    <t>ILP</t>
  </si>
  <si>
    <t>Ile Des Pins Airport</t>
  </si>
  <si>
    <t>Ile Des Pins</t>
  </si>
  <si>
    <t>CAB</t>
  </si>
  <si>
    <t>Cabinda Airport</t>
  </si>
  <si>
    <t>MLH</t>
  </si>
  <si>
    <t>EuroAirport French</t>
  </si>
  <si>
    <t>Mulhouse  France/Basel</t>
  </si>
  <si>
    <t>CTN</t>
  </si>
  <si>
    <t>Cooktown Airport</t>
  </si>
  <si>
    <t>Cooktown</t>
  </si>
  <si>
    <t>MPL</t>
  </si>
  <si>
    <t>Mediterranee Airport</t>
  </si>
  <si>
    <t>Montpellier</t>
  </si>
  <si>
    <t>FSC</t>
  </si>
  <si>
    <t>Sud Corse Airport</t>
  </si>
  <si>
    <t>Figari</t>
  </si>
  <si>
    <t>WKJ</t>
  </si>
  <si>
    <t>Hokkaido Airport</t>
  </si>
  <si>
    <t>6744 Mekuma  Koetoimura</t>
  </si>
  <si>
    <t>Wakkanai</t>
  </si>
  <si>
    <t>BNS</t>
  </si>
  <si>
    <t>Barinas Airport</t>
  </si>
  <si>
    <t>Barinas</t>
  </si>
  <si>
    <t>IXC</t>
  </si>
  <si>
    <t>Chandigarh Airport</t>
  </si>
  <si>
    <t>Chandigarh</t>
  </si>
  <si>
    <t>LAO</t>
  </si>
  <si>
    <t>Laoag Airport</t>
  </si>
  <si>
    <t>Laoag</t>
  </si>
  <si>
    <t>Zambales</t>
  </si>
  <si>
    <t>NBO</t>
  </si>
  <si>
    <t>Jomo Kenyatta International Airport</t>
  </si>
  <si>
    <t>Nairobi</t>
  </si>
  <si>
    <t>Nairobi Area</t>
  </si>
  <si>
    <t>ZFM</t>
  </si>
  <si>
    <t>Fort Mcpherson Airport</t>
  </si>
  <si>
    <t>Fort McPherson</t>
  </si>
  <si>
    <t>BEW</t>
  </si>
  <si>
    <t>Beira Airport</t>
  </si>
  <si>
    <t>ATQ</t>
  </si>
  <si>
    <t>Raja Sansi Airport</t>
  </si>
  <si>
    <t>Amritsar</t>
  </si>
  <si>
    <t>ELF</t>
  </si>
  <si>
    <t>El Fasher Airport</t>
  </si>
  <si>
    <t>El Fasher</t>
  </si>
  <si>
    <t>VDB</t>
  </si>
  <si>
    <t>Valdres Airport</t>
  </si>
  <si>
    <t>Fagernes</t>
  </si>
  <si>
    <t>Akershus</t>
  </si>
  <si>
    <t>CRK</t>
  </si>
  <si>
    <t>Clark Field</t>
  </si>
  <si>
    <t>MLM</t>
  </si>
  <si>
    <t>Morelia Airport</t>
  </si>
  <si>
    <t>Morelia</t>
  </si>
  <si>
    <t>NNB</t>
  </si>
  <si>
    <t>SLA</t>
  </si>
  <si>
    <t>Martin Miguel de Guermes International Airport</t>
  </si>
  <si>
    <t>Salta</t>
  </si>
  <si>
    <t>HDS</t>
  </si>
  <si>
    <t>Hoedspruit Airport</t>
  </si>
  <si>
    <t>Hoedspruit</t>
  </si>
  <si>
    <t>AUQ</t>
  </si>
  <si>
    <t>Atuona Airport</t>
  </si>
  <si>
    <t>Atuona</t>
  </si>
  <si>
    <t>KNU</t>
  </si>
  <si>
    <t>Kanpur Airport</t>
  </si>
  <si>
    <t>Kanpur</t>
  </si>
  <si>
    <t>TAM</t>
  </si>
  <si>
    <t>Gen F Javier Mina Airport</t>
  </si>
  <si>
    <t>BSL</t>
  </si>
  <si>
    <t>EuroAirport Swiss</t>
  </si>
  <si>
    <t>Basel  Switzerland/Mulhouse</t>
  </si>
  <si>
    <t>BTH</t>
  </si>
  <si>
    <t>Hang Nadim Airport</t>
  </si>
  <si>
    <t>Riau</t>
  </si>
  <si>
    <t>GFN</t>
  </si>
  <si>
    <t>Grafton Airport</t>
  </si>
  <si>
    <t>Grafton</t>
  </si>
  <si>
    <t>PPG</t>
  </si>
  <si>
    <t>Pago Pago International Airport</t>
  </si>
  <si>
    <t>Eastern Tutuila</t>
  </si>
  <si>
    <t>NLV</t>
  </si>
  <si>
    <t>Nikolaev Airport</t>
  </si>
  <si>
    <t>Nikolaev</t>
  </si>
  <si>
    <t>KRN</t>
  </si>
  <si>
    <t>Kiruna Airport</t>
  </si>
  <si>
    <t>Kiruna</t>
  </si>
  <si>
    <t>SKZ</t>
  </si>
  <si>
    <t>Sukkur Airport</t>
  </si>
  <si>
    <t>Sukkur</t>
  </si>
  <si>
    <t>DHM</t>
  </si>
  <si>
    <t>Gaggal Airport</t>
  </si>
  <si>
    <t>Dharamsala</t>
  </si>
  <si>
    <t>UND</t>
  </si>
  <si>
    <t>Kunduz Airport</t>
  </si>
  <si>
    <t>Kunduz</t>
  </si>
  <si>
    <t>LSI</t>
  </si>
  <si>
    <t>Sumburgh Airport</t>
  </si>
  <si>
    <t>BCD</t>
  </si>
  <si>
    <t>Bacolod Airport</t>
  </si>
  <si>
    <t>Bacolod</t>
  </si>
  <si>
    <t>Negros Occidental</t>
  </si>
  <si>
    <t>UNG</t>
  </si>
  <si>
    <t>KGL</t>
  </si>
  <si>
    <t>Kigali International Airport</t>
  </si>
  <si>
    <t>Kigali</t>
  </si>
  <si>
    <t>Kigali-Rural</t>
  </si>
  <si>
    <t>JIJ</t>
  </si>
  <si>
    <t>Jigiga Airport</t>
  </si>
  <si>
    <t>Jijiga</t>
  </si>
  <si>
    <t>SNE</t>
  </si>
  <si>
    <t>Preguica Airport</t>
  </si>
  <si>
    <t>Sao Nicolau</t>
  </si>
  <si>
    <t>LRH</t>
  </si>
  <si>
    <t>Laleu Airport</t>
  </si>
  <si>
    <t>TMI</t>
  </si>
  <si>
    <t>Tumling Tar Airport</t>
  </si>
  <si>
    <t>Tumling Tar</t>
  </si>
  <si>
    <t>RMI</t>
  </si>
  <si>
    <t>Miramare Airport</t>
  </si>
  <si>
    <t>Rimini</t>
  </si>
  <si>
    <t>DND</t>
  </si>
  <si>
    <t>Dundee Airport</t>
  </si>
  <si>
    <t>Dundee</t>
  </si>
  <si>
    <t>JOL</t>
  </si>
  <si>
    <t>Jolo Airport</t>
  </si>
  <si>
    <t>Jolo</t>
  </si>
  <si>
    <t>SPC</t>
  </si>
  <si>
    <t>La Palma Airport</t>
  </si>
  <si>
    <t>Santa Cruz De La Palma</t>
  </si>
  <si>
    <t>UKX</t>
  </si>
  <si>
    <t>Ust-Kut Airport</t>
  </si>
  <si>
    <t>Ust-Kut</t>
  </si>
  <si>
    <t>YUT</t>
  </si>
  <si>
    <t>Repulse Bay Airport</t>
  </si>
  <si>
    <t>Repulse Bay</t>
  </si>
  <si>
    <t>GLO</t>
  </si>
  <si>
    <t>Gloucestershire Airport</t>
  </si>
  <si>
    <t>Gloucester</t>
  </si>
  <si>
    <t>YGP</t>
  </si>
  <si>
    <t>Gaspe</t>
  </si>
  <si>
    <t>GAY</t>
  </si>
  <si>
    <t>Gaya Airport</t>
  </si>
  <si>
    <t>Gaya</t>
  </si>
  <si>
    <t>ANS</t>
  </si>
  <si>
    <t>Andahuaylas Airport</t>
  </si>
  <si>
    <t>Andahuaylas</t>
  </si>
  <si>
    <t>Apurimac</t>
  </si>
  <si>
    <t>LKG</t>
  </si>
  <si>
    <t>Lokichoggio Airport</t>
  </si>
  <si>
    <t>Lokichoggio</t>
  </si>
  <si>
    <t>LUQ</t>
  </si>
  <si>
    <t>San Luis</t>
  </si>
  <si>
    <t>VER</t>
  </si>
  <si>
    <t>Las Bajadas Airport</t>
  </si>
  <si>
    <t>Veracruz-Llave</t>
  </si>
  <si>
    <t>AGA</t>
  </si>
  <si>
    <t>Agadir Almassira Airport</t>
  </si>
  <si>
    <t>Laayoune</t>
  </si>
  <si>
    <t>NBC</t>
  </si>
  <si>
    <t>Naberevnye Chelny Airport</t>
  </si>
  <si>
    <t>Naberevnye Chelny</t>
  </si>
  <si>
    <t>BMD</t>
  </si>
  <si>
    <t>Belo Airport</t>
  </si>
  <si>
    <t>Belo</t>
  </si>
  <si>
    <t>REG</t>
  </si>
  <si>
    <t>Tito Menniti Airport</t>
  </si>
  <si>
    <t>Reggio Calabria</t>
  </si>
  <si>
    <t>WNP</t>
  </si>
  <si>
    <t>Naga Airport</t>
  </si>
  <si>
    <t>Naga</t>
  </si>
  <si>
    <t>FON</t>
  </si>
  <si>
    <t>Fortuna Airport</t>
  </si>
  <si>
    <t>Fortuna</t>
  </si>
  <si>
    <t>BUL</t>
  </si>
  <si>
    <t>Bulolo Airport</t>
  </si>
  <si>
    <t>Bulolo</t>
  </si>
  <si>
    <t>YRA</t>
  </si>
  <si>
    <t>Rae Lakes Airport</t>
  </si>
  <si>
    <t>Rae Lakes</t>
  </si>
  <si>
    <t>KVX</t>
  </si>
  <si>
    <t>Kirov Airport</t>
  </si>
  <si>
    <t>Kirov</t>
  </si>
  <si>
    <t>WKA</t>
  </si>
  <si>
    <t>Wanaka Airport</t>
  </si>
  <si>
    <t>Wanaka</t>
  </si>
  <si>
    <t>BRS</t>
  </si>
  <si>
    <t>Bristol Airport</t>
  </si>
  <si>
    <t>YZR</t>
  </si>
  <si>
    <t>Sarnia Airport</t>
  </si>
  <si>
    <t>Sarnia</t>
  </si>
  <si>
    <t>PUG</t>
  </si>
  <si>
    <t>Port Augusta Airport</t>
  </si>
  <si>
    <t>Port Augusta</t>
  </si>
  <si>
    <t>MNI</t>
  </si>
  <si>
    <t>Bramble Airport</t>
  </si>
  <si>
    <t>Montserrat</t>
  </si>
  <si>
    <t>GYM</t>
  </si>
  <si>
    <t>Gen Jose M Yanez Airport</t>
  </si>
  <si>
    <t>Guaymas</t>
  </si>
  <si>
    <t>GEO</t>
  </si>
  <si>
    <t>Cheddi Jagan International Airport</t>
  </si>
  <si>
    <t>Demerara-Mahaica</t>
  </si>
  <si>
    <t>PRI</t>
  </si>
  <si>
    <t>Praslin Island Airport</t>
  </si>
  <si>
    <t>Praslin Island</t>
  </si>
  <si>
    <t>KBL</t>
  </si>
  <si>
    <t>Khwaja Rawash Airport</t>
  </si>
  <si>
    <t>Kabul</t>
  </si>
  <si>
    <t>Kabol</t>
  </si>
  <si>
    <t>SVB</t>
  </si>
  <si>
    <t>Sambava Airport</t>
  </si>
  <si>
    <t>Sambava</t>
  </si>
  <si>
    <t>BON</t>
  </si>
  <si>
    <t>Flamingo International Airport</t>
  </si>
  <si>
    <t>Bonaire</t>
  </si>
  <si>
    <t>Caribbean Netherlands</t>
  </si>
  <si>
    <t>BQ</t>
  </si>
  <si>
    <t>AFS</t>
  </si>
  <si>
    <t>Zarafshan Airport</t>
  </si>
  <si>
    <t>Zarafshan</t>
  </si>
  <si>
    <t>ADF</t>
  </si>
  <si>
    <t>Adiyaman Airport</t>
  </si>
  <si>
    <t>Adiyaman</t>
  </si>
  <si>
    <t>KNH</t>
  </si>
  <si>
    <t>Shang-Yi Airport</t>
  </si>
  <si>
    <t>Kinmen</t>
  </si>
  <si>
    <t>TUC</t>
  </si>
  <si>
    <t>Benj Matienzo Airport</t>
  </si>
  <si>
    <t>Tucuman</t>
  </si>
  <si>
    <t>KHS</t>
  </si>
  <si>
    <t>Khasab Airport</t>
  </si>
  <si>
    <t>Khasab</t>
  </si>
  <si>
    <t>RIY</t>
  </si>
  <si>
    <t>Riyan Airport</t>
  </si>
  <si>
    <t>Riyan</t>
  </si>
  <si>
    <t>HER</t>
  </si>
  <si>
    <t>N. Kazantzakis Airport</t>
  </si>
  <si>
    <t>Heraklion</t>
  </si>
  <si>
    <t>RUS</t>
  </si>
  <si>
    <t>Marau Sound Airport</t>
  </si>
  <si>
    <t>Marau Sound</t>
  </si>
  <si>
    <t>ELC</t>
  </si>
  <si>
    <t>Elcho Island Airport</t>
  </si>
  <si>
    <t>Elcho Island</t>
  </si>
  <si>
    <t>STM</t>
  </si>
  <si>
    <t>Santarem-Maestro Wilson Fonseca Airport</t>
  </si>
  <si>
    <t>NGS</t>
  </si>
  <si>
    <t>Nagasaki Airport</t>
  </si>
  <si>
    <t>593 Mishimamachi  Omura</t>
  </si>
  <si>
    <t>TUW</t>
  </si>
  <si>
    <t>Tubala Airport</t>
  </si>
  <si>
    <t>Tubala</t>
  </si>
  <si>
    <t>TMM</t>
  </si>
  <si>
    <t>Tamatave Airport</t>
  </si>
  <si>
    <t>MFM</t>
  </si>
  <si>
    <t>Macau Airport</t>
  </si>
  <si>
    <t>Macau</t>
  </si>
  <si>
    <t>OUZ</t>
  </si>
  <si>
    <t>Zouerate Airport</t>
  </si>
  <si>
    <t>Zouerate</t>
  </si>
  <si>
    <t>SDQ</t>
  </si>
  <si>
    <t>Las Americas Airport</t>
  </si>
  <si>
    <t>TIH</t>
  </si>
  <si>
    <t>Tikehau Atoll Airport</t>
  </si>
  <si>
    <t>Tikehau Atoll</t>
  </si>
  <si>
    <t>SRE</t>
  </si>
  <si>
    <t>Sucre Airport</t>
  </si>
  <si>
    <t>Chuquisaca</t>
  </si>
  <si>
    <t>VBS</t>
  </si>
  <si>
    <t>Montichiari Airport</t>
  </si>
  <si>
    <t>Brescia</t>
  </si>
  <si>
    <t>Lombardia</t>
  </si>
  <si>
    <t>JNB</t>
  </si>
  <si>
    <t>OR Tambo International Airport</t>
  </si>
  <si>
    <t>FDF</t>
  </si>
  <si>
    <t>Martinique Aime Cesaire Airport</t>
  </si>
  <si>
    <t>Fort De France</t>
  </si>
  <si>
    <t>Martinique</t>
  </si>
  <si>
    <t>ZAJ</t>
  </si>
  <si>
    <t>Zaranj Airport</t>
  </si>
  <si>
    <t>Zaranj</t>
  </si>
  <si>
    <t>YRG</t>
  </si>
  <si>
    <t>Rigolet Airport</t>
  </si>
  <si>
    <t>Rigolet</t>
  </si>
  <si>
    <t>YAT</t>
  </si>
  <si>
    <t>Attawapiskat Airport</t>
  </si>
  <si>
    <t>Attawapiskat</t>
  </si>
  <si>
    <t>DRS</t>
  </si>
  <si>
    <t>Dresden Airport</t>
  </si>
  <si>
    <t>Dresden</t>
  </si>
  <si>
    <t>STT</t>
  </si>
  <si>
    <t>Cyril E. King Airport</t>
  </si>
  <si>
    <t>YOJ</t>
  </si>
  <si>
    <t>Footner Lake Airport</t>
  </si>
  <si>
    <t>High Level</t>
  </si>
  <si>
    <t>HGA</t>
  </si>
  <si>
    <t>Hargeisa Airport</t>
  </si>
  <si>
    <t>Hargeisa</t>
  </si>
  <si>
    <t>RBQ</t>
  </si>
  <si>
    <t>Rurrenabaque Airport</t>
  </si>
  <si>
    <t>Rurrenabaque</t>
  </si>
  <si>
    <t>AGR</t>
  </si>
  <si>
    <t>Kheria Airport</t>
  </si>
  <si>
    <t>Agra</t>
  </si>
  <si>
    <t>TAG</t>
  </si>
  <si>
    <t>Tagbilaran Airport</t>
  </si>
  <si>
    <t>Tagbilaran</t>
  </si>
  <si>
    <t>MBJ</t>
  </si>
  <si>
    <t>Sangster International Airport</t>
  </si>
  <si>
    <t>Saint James</t>
  </si>
  <si>
    <t>YCG</t>
  </si>
  <si>
    <t>Castlegar Airport</t>
  </si>
  <si>
    <t>Castlegar</t>
  </si>
  <si>
    <t>PEW</t>
  </si>
  <si>
    <t>Peshawar Airport</t>
  </si>
  <si>
    <t>Peshawar</t>
  </si>
  <si>
    <t>SSH</t>
  </si>
  <si>
    <t>Sharm el-Sheik Intl Airport</t>
  </si>
  <si>
    <t>Sharm el Sheikh</t>
  </si>
  <si>
    <t>EBA</t>
  </si>
  <si>
    <t>Marina Di Campo Airport</t>
  </si>
  <si>
    <t>Elba Island</t>
  </si>
  <si>
    <t>LJG</t>
  </si>
  <si>
    <t>Lijiang Airport</t>
  </si>
  <si>
    <t>221 Provincial Rd.</t>
  </si>
  <si>
    <t>Lijiang</t>
  </si>
  <si>
    <t>PEM</t>
  </si>
  <si>
    <t>Puerto Maldonado Airport</t>
  </si>
  <si>
    <t>Puerto Maldonado</t>
  </si>
  <si>
    <t>LPQ</t>
  </si>
  <si>
    <t>Luang Prabang Airport</t>
  </si>
  <si>
    <t>Luang Prabang</t>
  </si>
  <si>
    <t>MZA</t>
  </si>
  <si>
    <t>Muzaffarnagar Airport</t>
  </si>
  <si>
    <t>Muzaffarnagar</t>
  </si>
  <si>
    <t>PFB</t>
  </si>
  <si>
    <t>Passo Fundo Airport</t>
  </si>
  <si>
    <t>Passo Fundo</t>
  </si>
  <si>
    <t>MSR</t>
  </si>
  <si>
    <t>Mus Airport</t>
  </si>
  <si>
    <t>Mus</t>
  </si>
  <si>
    <t>TER</t>
  </si>
  <si>
    <t>Lajes Airport</t>
  </si>
  <si>
    <t>Terceira</t>
  </si>
  <si>
    <t>MHQ</t>
  </si>
  <si>
    <t>Mariehamn Airport</t>
  </si>
  <si>
    <t>Mariehamn</t>
  </si>
  <si>
    <t>Aland</t>
  </si>
  <si>
    <t>AX</t>
  </si>
  <si>
    <t>MAJ</t>
  </si>
  <si>
    <t>Amata Kabua International Airport</t>
  </si>
  <si>
    <t>ILO</t>
  </si>
  <si>
    <t>Mandurriao Airport</t>
  </si>
  <si>
    <t>Iloilo</t>
  </si>
  <si>
    <t>Iloilo City</t>
  </si>
  <si>
    <t>JIK</t>
  </si>
  <si>
    <t>Ikaria Airport</t>
  </si>
  <si>
    <t>Ikaria Island</t>
  </si>
  <si>
    <t>YPR</t>
  </si>
  <si>
    <t>Digby Island Airport</t>
  </si>
  <si>
    <t>NLD</t>
  </si>
  <si>
    <t>Quetzalcoatl International Airport</t>
  </si>
  <si>
    <t>Nuevo Laredo</t>
  </si>
  <si>
    <t>LHE</t>
  </si>
  <si>
    <t>Lahore Airport</t>
  </si>
  <si>
    <t>Lahore</t>
  </si>
  <si>
    <t>LNB</t>
  </si>
  <si>
    <t>Lamen Bay Airport</t>
  </si>
  <si>
    <t>Lamen Bay</t>
  </si>
  <si>
    <t>VDC</t>
  </si>
  <si>
    <t>Vitoria Da Conquista Airport</t>
  </si>
  <si>
    <t>Vitoria Da Conquista</t>
  </si>
  <si>
    <t>YHK</t>
  </si>
  <si>
    <t>Gjoa Haven Airport</t>
  </si>
  <si>
    <t>Gjoa Haven</t>
  </si>
  <si>
    <t>YWJ</t>
  </si>
  <si>
    <t>Deline Airport</t>
  </si>
  <si>
    <t>Deline</t>
  </si>
  <si>
    <t>IPN</t>
  </si>
  <si>
    <t>Usiminas Airport</t>
  </si>
  <si>
    <t>Ipatinga</t>
  </si>
  <si>
    <t>CCP</t>
  </si>
  <si>
    <t>Carriel Sur Airport</t>
  </si>
  <si>
    <t>SJP</t>
  </si>
  <si>
    <t>Sao Jose Do Rio Preto Airport</t>
  </si>
  <si>
    <t>Sao Jose Do Rio Preto</t>
  </si>
  <si>
    <t>MDE</t>
  </si>
  <si>
    <t>Jose Maria Cordova</t>
  </si>
  <si>
    <t>DNZ</t>
  </si>
  <si>
    <t>Cardak Airport</t>
  </si>
  <si>
    <t>Denizli</t>
  </si>
  <si>
    <t>EZS</t>
  </si>
  <si>
    <t>Elazig Airport</t>
  </si>
  <si>
    <t>Elazig</t>
  </si>
  <si>
    <t>TIP</t>
  </si>
  <si>
    <t>Tripoli International Airport</t>
  </si>
  <si>
    <t>Tarabulus</t>
  </si>
  <si>
    <t>SCW</t>
  </si>
  <si>
    <t>Syktyvkar Airport</t>
  </si>
  <si>
    <t>Syktyvkar</t>
  </si>
  <si>
    <t>Komi</t>
  </si>
  <si>
    <t>ISA</t>
  </si>
  <si>
    <t>Mount Isa Airport</t>
  </si>
  <si>
    <t>Mount Isa</t>
  </si>
  <si>
    <t>YYF</t>
  </si>
  <si>
    <t>Penticton Airport</t>
  </si>
  <si>
    <t>Penticton</t>
  </si>
  <si>
    <t>ARH</t>
  </si>
  <si>
    <t>Arkhangelsk Airport</t>
  </si>
  <si>
    <t>Arkhangelsk</t>
  </si>
  <si>
    <t>HRG</t>
  </si>
  <si>
    <t>Hurghada Airport</t>
  </si>
  <si>
    <t>Hurghada</t>
  </si>
  <si>
    <t>Al Bahr al Ahmar</t>
  </si>
  <si>
    <t>YVZ</t>
  </si>
  <si>
    <t>ZAL</t>
  </si>
  <si>
    <t>Pichoy Airport</t>
  </si>
  <si>
    <t>Valdivia</t>
  </si>
  <si>
    <t>ADD</t>
  </si>
  <si>
    <t>Addis Ababa</t>
  </si>
  <si>
    <t>SOQ</t>
  </si>
  <si>
    <t>Jefman Airport</t>
  </si>
  <si>
    <t>Sorong</t>
  </si>
  <si>
    <t>DAR</t>
  </si>
  <si>
    <t>Dar Es Salaam International Airport</t>
  </si>
  <si>
    <t>Dar Es Salaam</t>
  </si>
  <si>
    <t>YQR</t>
  </si>
  <si>
    <t>RVN</t>
  </si>
  <si>
    <t>Rovaniemi Airport</t>
  </si>
  <si>
    <t>Rovaniemi</t>
  </si>
  <si>
    <t>Lappi</t>
  </si>
  <si>
    <t>LSP</t>
  </si>
  <si>
    <t>Josefa Camejo Airport</t>
  </si>
  <si>
    <t>Las Piedras</t>
  </si>
  <si>
    <t>SAW</t>
  </si>
  <si>
    <t>Sabiha Gokcen</t>
  </si>
  <si>
    <t>SDN</t>
  </si>
  <si>
    <t>Sandane Airport</t>
  </si>
  <si>
    <t>Sandane</t>
  </si>
  <si>
    <t>NVK</t>
  </si>
  <si>
    <t>Framnes Airport</t>
  </si>
  <si>
    <t>Narvik</t>
  </si>
  <si>
    <t>PMC</t>
  </si>
  <si>
    <t>Tepual Airport</t>
  </si>
  <si>
    <t>Puerto Montt</t>
  </si>
  <si>
    <t>THS</t>
  </si>
  <si>
    <t>Sukhothai Airport</t>
  </si>
  <si>
    <t>Sukhothai</t>
  </si>
  <si>
    <t>KLH</t>
  </si>
  <si>
    <t>Kolhapur Airport</t>
  </si>
  <si>
    <t>Kolhapur</t>
  </si>
  <si>
    <t>KBR</t>
  </si>
  <si>
    <t>Pengkalan Chepa Airport</t>
  </si>
  <si>
    <t>Kota Bharu</t>
  </si>
  <si>
    <t>Kelantan</t>
  </si>
  <si>
    <t>UUD</t>
  </si>
  <si>
    <t>Ulan-Ude Airport</t>
  </si>
  <si>
    <t>Ulan-Ude</t>
  </si>
  <si>
    <t>Buryatiya</t>
  </si>
  <si>
    <t>SMA</t>
  </si>
  <si>
    <t>Vila Do Porto Airport</t>
  </si>
  <si>
    <t>Santa Maria (Azores)</t>
  </si>
  <si>
    <t>EIN</t>
  </si>
  <si>
    <t>Eindhoven Airport</t>
  </si>
  <si>
    <t>Eindhoven</t>
  </si>
  <si>
    <t>ULY</t>
  </si>
  <si>
    <t>Ulyanovsk Airport</t>
  </si>
  <si>
    <t>Ulyanovsk</t>
  </si>
  <si>
    <t>AMM</t>
  </si>
  <si>
    <t>Queen Alia International Airport</t>
  </si>
  <si>
    <t>RMA</t>
  </si>
  <si>
    <t>Roma Airport</t>
  </si>
  <si>
    <t>Roma</t>
  </si>
  <si>
    <t>CZU</t>
  </si>
  <si>
    <t>CRM</t>
  </si>
  <si>
    <t>National Airport</t>
  </si>
  <si>
    <t>Catarman</t>
  </si>
  <si>
    <t>BLT</t>
  </si>
  <si>
    <t>Blackwater Airport</t>
  </si>
  <si>
    <t>Blackwater</t>
  </si>
  <si>
    <t>NNT</t>
  </si>
  <si>
    <t>Nan Airport</t>
  </si>
  <si>
    <t>Nan</t>
  </si>
  <si>
    <t>OAX</t>
  </si>
  <si>
    <t>Xoxocotlan Airport</t>
  </si>
  <si>
    <t>GWT</t>
  </si>
  <si>
    <t>Westerland - Sylt Airport</t>
  </si>
  <si>
    <t>Westerland</t>
  </si>
  <si>
    <t>YFS</t>
  </si>
  <si>
    <t>Fort Simpson Airport</t>
  </si>
  <si>
    <t>Fort Simpson</t>
  </si>
  <si>
    <t>CJL</t>
  </si>
  <si>
    <t>Chitral Airport</t>
  </si>
  <si>
    <t>Chitral</t>
  </si>
  <si>
    <t>MGB</t>
  </si>
  <si>
    <t>Mount Gambier Airport</t>
  </si>
  <si>
    <t>Mount Gambier</t>
  </si>
  <si>
    <t>BIK</t>
  </si>
  <si>
    <t>Mokmer Airport</t>
  </si>
  <si>
    <t>Biak</t>
  </si>
  <si>
    <t>RZR</t>
  </si>
  <si>
    <t>Ramsar Airport</t>
  </si>
  <si>
    <t>Ramsar</t>
  </si>
  <si>
    <t>MRE</t>
  </si>
  <si>
    <t>Mara Lodges Airport</t>
  </si>
  <si>
    <t>Mara Lodges</t>
  </si>
  <si>
    <t>ASI</t>
  </si>
  <si>
    <t>Wideawake Field</t>
  </si>
  <si>
    <t>St. Helena</t>
  </si>
  <si>
    <t>SH</t>
  </si>
  <si>
    <t>FEG</t>
  </si>
  <si>
    <t>Fergana Airport</t>
  </si>
  <si>
    <t>Fergana</t>
  </si>
  <si>
    <t>BKS</t>
  </si>
  <si>
    <t>Padangkemiling Airport</t>
  </si>
  <si>
    <t>Bengkulu</t>
  </si>
  <si>
    <t>SPB</t>
  </si>
  <si>
    <t>St. Thomas Sea Plane Base</t>
  </si>
  <si>
    <t>UDR</t>
  </si>
  <si>
    <t>Dabok Airport</t>
  </si>
  <si>
    <t>Udaipur</t>
  </si>
  <si>
    <t>Tripura</t>
  </si>
  <si>
    <t>TET</t>
  </si>
  <si>
    <t>Matundo Airport</t>
  </si>
  <si>
    <t>SDL</t>
  </si>
  <si>
    <t>Sundsvall/Harnosand Airport</t>
  </si>
  <si>
    <t>Sundsvall</t>
  </si>
  <si>
    <t>KSU</t>
  </si>
  <si>
    <t>Kvernberget Airport</t>
  </si>
  <si>
    <t>Kristiansund</t>
  </si>
  <si>
    <t>More og Romsdal</t>
  </si>
  <si>
    <t>GOA</t>
  </si>
  <si>
    <t>Cristoforo Colombo Airport</t>
  </si>
  <si>
    <t>Genoa</t>
  </si>
  <si>
    <t>PNZ</t>
  </si>
  <si>
    <t>Petrolina Internacional Airport</t>
  </si>
  <si>
    <t>Petrolina</t>
  </si>
  <si>
    <t>AXM</t>
  </si>
  <si>
    <t>El Eden Airport</t>
  </si>
  <si>
    <t>LPK</t>
  </si>
  <si>
    <t>Lipetsk Airport</t>
  </si>
  <si>
    <t>Lipetsk</t>
  </si>
  <si>
    <t>ALH</t>
  </si>
  <si>
    <t>Albany Airport</t>
  </si>
  <si>
    <t>Albany</t>
  </si>
  <si>
    <t>SEZ</t>
  </si>
  <si>
    <t>Seychelles International Airport</t>
  </si>
  <si>
    <t>Mahe Island</t>
  </si>
  <si>
    <t>YYD</t>
  </si>
  <si>
    <t>Smithers Airport</t>
  </si>
  <si>
    <t>Smithers</t>
  </si>
  <si>
    <t>LIF</t>
  </si>
  <si>
    <t>Lifou Airport</t>
  </si>
  <si>
    <t>Lifou</t>
  </si>
  <si>
    <t>VII</t>
  </si>
  <si>
    <t>Vinh City Airport</t>
  </si>
  <si>
    <t>Vinh City</t>
  </si>
  <si>
    <t>KAW</t>
  </si>
  <si>
    <t>Kawthaung Airport</t>
  </si>
  <si>
    <t>Kawthaung</t>
  </si>
  <si>
    <t>KBV</t>
  </si>
  <si>
    <t>Krabi Airport</t>
  </si>
  <si>
    <t>Krabi</t>
  </si>
  <si>
    <t>KCF</t>
  </si>
  <si>
    <t>Kadanwari Airport</t>
  </si>
  <si>
    <t>Kadanwari</t>
  </si>
  <si>
    <t>AFA</t>
  </si>
  <si>
    <t>San Rafael Airport</t>
  </si>
  <si>
    <t>San Rafael</t>
  </si>
  <si>
    <t>ATN</t>
  </si>
  <si>
    <t>Namatanai Airport</t>
  </si>
  <si>
    <t>Namatanai</t>
  </si>
  <si>
    <t>ARW</t>
  </si>
  <si>
    <t>Arad Airport</t>
  </si>
  <si>
    <t>Arad</t>
  </si>
  <si>
    <t>SYY</t>
  </si>
  <si>
    <t>Stornoway Airport</t>
  </si>
  <si>
    <t>Stornoway  Outer Stat Hebrides</t>
  </si>
  <si>
    <t>AES</t>
  </si>
  <si>
    <t>Vigra Airport</t>
  </si>
  <si>
    <t>Aalesund</t>
  </si>
  <si>
    <t>LTQ</t>
  </si>
  <si>
    <t>Le Touquet Airport</t>
  </si>
  <si>
    <t>Le Touquet</t>
  </si>
  <si>
    <t>CFR</t>
  </si>
  <si>
    <t>Carpiquet Airport</t>
  </si>
  <si>
    <t>Caen</t>
  </si>
  <si>
    <t>SLW</t>
  </si>
  <si>
    <t>Saltillo Airport</t>
  </si>
  <si>
    <t>Saltillo</t>
  </si>
  <si>
    <t>CVQ</t>
  </si>
  <si>
    <t>Carnarvon Airport</t>
  </si>
  <si>
    <t>Carnarvon</t>
  </si>
  <si>
    <t>BCM</t>
  </si>
  <si>
    <t>Bacau Airport</t>
  </si>
  <si>
    <t>Bacau</t>
  </si>
  <si>
    <t>UCT</t>
  </si>
  <si>
    <t>Ukhta Airport</t>
  </si>
  <si>
    <t>Ukhta</t>
  </si>
  <si>
    <t>SKT</t>
  </si>
  <si>
    <t>Sialkot Airport</t>
  </si>
  <si>
    <t>Sialkot</t>
  </si>
  <si>
    <t>HFT</t>
  </si>
  <si>
    <t>Hammerfest Airport</t>
  </si>
  <si>
    <t>Hammerfest</t>
  </si>
  <si>
    <t>Finnmark</t>
  </si>
  <si>
    <t>TCR</t>
  </si>
  <si>
    <t>Tuticorin Airport</t>
  </si>
  <si>
    <t>CAL</t>
  </si>
  <si>
    <t>Campbeltown</t>
  </si>
  <si>
    <t>TVY</t>
  </si>
  <si>
    <t>Dawe Airport</t>
  </si>
  <si>
    <t>Dawe</t>
  </si>
  <si>
    <t>YZP</t>
  </si>
  <si>
    <t>Sandspit Airport</t>
  </si>
  <si>
    <t>Sandspit</t>
  </si>
  <si>
    <t>EBJ</t>
  </si>
  <si>
    <t>Esbjerg Airport</t>
  </si>
  <si>
    <t>Ribe</t>
  </si>
  <si>
    <t>BWT</t>
  </si>
  <si>
    <t>Burnie Wynyard Airport</t>
  </si>
  <si>
    <t>Burnie</t>
  </si>
  <si>
    <t>FLR</t>
  </si>
  <si>
    <t>Peretola Airport</t>
  </si>
  <si>
    <t>Florence</t>
  </si>
  <si>
    <t>VAW</t>
  </si>
  <si>
    <t>Vardoe Airport</t>
  </si>
  <si>
    <t>Vardoe</t>
  </si>
  <si>
    <t>XBJ</t>
  </si>
  <si>
    <t>Birjand Airport</t>
  </si>
  <si>
    <t>Birjand</t>
  </si>
  <si>
    <t>OZZ</t>
  </si>
  <si>
    <t>Ouarzazate Airport</t>
  </si>
  <si>
    <t>Ouarzazate</t>
  </si>
  <si>
    <t>ANX</t>
  </si>
  <si>
    <t>Andenes Airport</t>
  </si>
  <si>
    <t>Andenes</t>
  </si>
  <si>
    <t>TMW</t>
  </si>
  <si>
    <t>Tamworth Airport</t>
  </si>
  <si>
    <t>Tamworth</t>
  </si>
  <si>
    <t>RUH</t>
  </si>
  <si>
    <t>King Khaled International Airport</t>
  </si>
  <si>
    <t>Riyadh</t>
  </si>
  <si>
    <t>Ar Riyad</t>
  </si>
  <si>
    <t>LFM</t>
  </si>
  <si>
    <t>Lamerd Airport</t>
  </si>
  <si>
    <t>Lamerd</t>
  </si>
  <si>
    <t>YBG</t>
  </si>
  <si>
    <t>Saguenay-Bagotville Airport</t>
  </si>
  <si>
    <t>7000  Chemin de l'Aeroport</t>
  </si>
  <si>
    <t>La Baie</t>
  </si>
  <si>
    <t>G7B 0E4</t>
  </si>
  <si>
    <t>NYK</t>
  </si>
  <si>
    <t>Nanyuki Airport</t>
  </si>
  <si>
    <t>Nanyuki</t>
  </si>
  <si>
    <t>FBM</t>
  </si>
  <si>
    <t>Luano</t>
  </si>
  <si>
    <t>Lubumbashi</t>
  </si>
  <si>
    <t>Katanga</t>
  </si>
  <si>
    <t>EXT</t>
  </si>
  <si>
    <t>Exeter Airport</t>
  </si>
  <si>
    <t>Exeter</t>
  </si>
  <si>
    <t>MYT</t>
  </si>
  <si>
    <t>Myitkyina Airport</t>
  </si>
  <si>
    <t>Myitkyina</t>
  </si>
  <si>
    <t>LPA</t>
  </si>
  <si>
    <t>Airport De Gran Canaria</t>
  </si>
  <si>
    <t>Las Palmas</t>
  </si>
  <si>
    <t>Canarias</t>
  </si>
  <si>
    <t>NWI</t>
  </si>
  <si>
    <t>Norwich Airport</t>
  </si>
  <si>
    <t>Norwich</t>
  </si>
  <si>
    <t>VLL</t>
  </si>
  <si>
    <t>Valladolid Airport</t>
  </si>
  <si>
    <t>Valladolid</t>
  </si>
  <si>
    <t>YEV</t>
  </si>
  <si>
    <t>Inuvik/Mike Zubko Airport</t>
  </si>
  <si>
    <t>Inuvik</t>
  </si>
  <si>
    <t>BKA</t>
  </si>
  <si>
    <t>Bykovo Airport</t>
  </si>
  <si>
    <t>VAS</t>
  </si>
  <si>
    <t>Sivas Airport</t>
  </si>
  <si>
    <t>Sivas</t>
  </si>
  <si>
    <t>RSU</t>
  </si>
  <si>
    <t>Yeosu</t>
  </si>
  <si>
    <t>TMS</t>
  </si>
  <si>
    <t>Sao Tome Island Airport</t>
  </si>
  <si>
    <t>Sao Tome Island</t>
  </si>
  <si>
    <t>NRN</t>
  </si>
  <si>
    <t>Weeze Airport</t>
  </si>
  <si>
    <t>YHR</t>
  </si>
  <si>
    <t>Chevery Airport</t>
  </si>
  <si>
    <t>Chevery</t>
  </si>
  <si>
    <t>IGU</t>
  </si>
  <si>
    <t>Iguassu Falls</t>
  </si>
  <si>
    <t>KWM</t>
  </si>
  <si>
    <t>Kowanyama Airport</t>
  </si>
  <si>
    <t>Kowanyama</t>
  </si>
  <si>
    <t>GLF</t>
  </si>
  <si>
    <t>Golfito Airport</t>
  </si>
  <si>
    <t>Golfito</t>
  </si>
  <si>
    <t>TUO</t>
  </si>
  <si>
    <t>Taupo Airport</t>
  </si>
  <si>
    <t>Taupo</t>
  </si>
  <si>
    <t>KTG</t>
  </si>
  <si>
    <t>Ketapang Airport</t>
  </si>
  <si>
    <t>Ketapang</t>
  </si>
  <si>
    <t>LUA</t>
  </si>
  <si>
    <t>Lukla Airport</t>
  </si>
  <si>
    <t>Lukla</t>
  </si>
  <si>
    <t>NYO</t>
  </si>
  <si>
    <t>Skavsta Airport</t>
  </si>
  <si>
    <t>ZSE</t>
  </si>
  <si>
    <t>St. Pierre de la Reunion Airport</t>
  </si>
  <si>
    <t>Saint Pierre de la Reunion</t>
  </si>
  <si>
    <t>TUG</t>
  </si>
  <si>
    <t>Tuguegarao Airport</t>
  </si>
  <si>
    <t>Tuguegarao</t>
  </si>
  <si>
    <t>ULU</t>
  </si>
  <si>
    <t>Gulu Airport</t>
  </si>
  <si>
    <t>Gulu</t>
  </si>
  <si>
    <t>UBJ</t>
  </si>
  <si>
    <t>Ube Airport</t>
  </si>
  <si>
    <t>Ube</t>
  </si>
  <si>
    <t>MDC</t>
  </si>
  <si>
    <t>Samratulangi Airport</t>
  </si>
  <si>
    <t>Manado</t>
  </si>
  <si>
    <t>Sulawesi Utara</t>
  </si>
  <si>
    <t>FAE</t>
  </si>
  <si>
    <t>Vagar Airport</t>
  </si>
  <si>
    <t>Faroe Islands</t>
  </si>
  <si>
    <t>FO</t>
  </si>
  <si>
    <t>YAP</t>
  </si>
  <si>
    <t>Yap Airport</t>
  </si>
  <si>
    <t>Yap  Caroline Islands</t>
  </si>
  <si>
    <t>CPE</t>
  </si>
  <si>
    <t>Campeche International Airport</t>
  </si>
  <si>
    <t>KTM</t>
  </si>
  <si>
    <t>Tribhuvan Airport</t>
  </si>
  <si>
    <t>Kathmandu</t>
  </si>
  <si>
    <t>Bagmati</t>
  </si>
  <si>
    <t>YPL</t>
  </si>
  <si>
    <t>Pickle Lake Airport</t>
  </si>
  <si>
    <t>Pickle Lake</t>
  </si>
  <si>
    <t>KAJ</t>
  </si>
  <si>
    <t>Kajaani Airport</t>
  </si>
  <si>
    <t>Kajaani</t>
  </si>
  <si>
    <t>YKQ</t>
  </si>
  <si>
    <t>Waskaganish Airport</t>
  </si>
  <si>
    <t>Waskaganish</t>
  </si>
  <si>
    <t>PSZ</t>
  </si>
  <si>
    <t>Puerto Suarez Airport</t>
  </si>
  <si>
    <t>Puerto Suarez</t>
  </si>
  <si>
    <t>YAM</t>
  </si>
  <si>
    <t>Sault Ste. Marie Airport</t>
  </si>
  <si>
    <t>Sault Ste. Marie</t>
  </si>
  <si>
    <t>CLQ</t>
  </si>
  <si>
    <t>Colima Airport</t>
  </si>
  <si>
    <t>Colima</t>
  </si>
  <si>
    <t>MRQ</t>
  </si>
  <si>
    <t>Marinduque Airport</t>
  </si>
  <si>
    <t>Marinduque</t>
  </si>
  <si>
    <t>YXL</t>
  </si>
  <si>
    <t>Sioux Lookout Airport</t>
  </si>
  <si>
    <t>Sioux Lookout</t>
  </si>
  <si>
    <t>CGY</t>
  </si>
  <si>
    <t>Lumbia Airport</t>
  </si>
  <si>
    <t>Cagayan De Oro</t>
  </si>
  <si>
    <t>Misamis Oriental</t>
  </si>
  <si>
    <t>MKM</t>
  </si>
  <si>
    <t>Mukah Airport</t>
  </si>
  <si>
    <t>Mukah</t>
  </si>
  <si>
    <t>OZC</t>
  </si>
  <si>
    <t>Labo Airport</t>
  </si>
  <si>
    <t>Ozamis City</t>
  </si>
  <si>
    <t>DOU</t>
  </si>
  <si>
    <t>Dourados Airport</t>
  </si>
  <si>
    <t>Dourados</t>
  </si>
  <si>
    <t>BZV</t>
  </si>
  <si>
    <t>Maya Maya Airport</t>
  </si>
  <si>
    <t>Brazzaville</t>
  </si>
  <si>
    <t>BTU</t>
  </si>
  <si>
    <t>Bintulu Airport</t>
  </si>
  <si>
    <t>Bintulu</t>
  </si>
  <si>
    <t>YVP</t>
  </si>
  <si>
    <t>Kuujjuaq Airport</t>
  </si>
  <si>
    <t>Kuujjuaq</t>
  </si>
  <si>
    <t>MOF</t>
  </si>
  <si>
    <t>Waioti Airport</t>
  </si>
  <si>
    <t>Maumere</t>
  </si>
  <si>
    <t>RCH</t>
  </si>
  <si>
    <t>Riohacha Airport</t>
  </si>
  <si>
    <t>Riohacha</t>
  </si>
  <si>
    <t>BIQ</t>
  </si>
  <si>
    <t>Biarritz Parme Airport</t>
  </si>
  <si>
    <t>Biarritz</t>
  </si>
  <si>
    <t>KVG</t>
  </si>
  <si>
    <t>Kavieng Airport</t>
  </si>
  <si>
    <t>Kavieng</t>
  </si>
  <si>
    <t>UVE</t>
  </si>
  <si>
    <t>Ouvea Airport</t>
  </si>
  <si>
    <t>Ouvea</t>
  </si>
  <si>
    <t>VIG</t>
  </si>
  <si>
    <t>El Vigia Airport</t>
  </si>
  <si>
    <t>El Vigia</t>
  </si>
  <si>
    <t>Falcon</t>
  </si>
  <si>
    <t>MPN</t>
  </si>
  <si>
    <t>Mount Pleasant Airport</t>
  </si>
  <si>
    <t>Mount Pleasant</t>
  </si>
  <si>
    <t>GPS</t>
  </si>
  <si>
    <t>Baltra Airport</t>
  </si>
  <si>
    <t>Galapagos Islands</t>
  </si>
  <si>
    <t>PKV</t>
  </si>
  <si>
    <t>Pskov Airport</t>
  </si>
  <si>
    <t>Pskov</t>
  </si>
  <si>
    <t>CBT</t>
  </si>
  <si>
    <t>Catumbela Airport</t>
  </si>
  <si>
    <t>Catumbela</t>
  </si>
  <si>
    <t>OXB</t>
  </si>
  <si>
    <t>Osvaldo Vieira Airport</t>
  </si>
  <si>
    <t>LED</t>
  </si>
  <si>
    <t>Pulkovo Airport</t>
  </si>
  <si>
    <t>IEV</t>
  </si>
  <si>
    <t>Kiev-Zhulhany Airport</t>
  </si>
  <si>
    <t>Kiev</t>
  </si>
  <si>
    <t>Misto Kyyiv</t>
  </si>
  <si>
    <t>AHS</t>
  </si>
  <si>
    <t>Ahuas Airport</t>
  </si>
  <si>
    <t>Ahuas</t>
  </si>
  <si>
    <t>LWY</t>
  </si>
  <si>
    <t>Lawas</t>
  </si>
  <si>
    <t>CHQ</t>
  </si>
  <si>
    <t>Souda Airport</t>
  </si>
  <si>
    <t>Chania</t>
  </si>
  <si>
    <t>Khania</t>
  </si>
  <si>
    <t>SST</t>
  </si>
  <si>
    <t>Santa Teresita Airport</t>
  </si>
  <si>
    <t>Santa Teresita</t>
  </si>
  <si>
    <t>FUK</t>
  </si>
  <si>
    <t>Fukuoka Airport</t>
  </si>
  <si>
    <t>348 Kamiusui  Hakata Ward</t>
  </si>
  <si>
    <t>Fukuoka Prefecture</t>
  </si>
  <si>
    <t>UIP</t>
  </si>
  <si>
    <t>Pluguffan Airport</t>
  </si>
  <si>
    <t>Quimper</t>
  </si>
  <si>
    <t>UIO</t>
  </si>
  <si>
    <t>Mariscal Sucre Airport</t>
  </si>
  <si>
    <t>Quito</t>
  </si>
  <si>
    <t>Pichincha</t>
  </si>
  <si>
    <t>FRE</t>
  </si>
  <si>
    <t>Fera Island Airport</t>
  </si>
  <si>
    <t>Fera Island</t>
  </si>
  <si>
    <t>IOA</t>
  </si>
  <si>
    <t>Ioannina Airport</t>
  </si>
  <si>
    <t>Ioannina</t>
  </si>
  <si>
    <t>IMF</t>
  </si>
  <si>
    <t>Imphal Municipal Airport</t>
  </si>
  <si>
    <t>Imphal</t>
  </si>
  <si>
    <t>Manipur</t>
  </si>
  <si>
    <t>TCO</t>
  </si>
  <si>
    <t>La Florida Airport</t>
  </si>
  <si>
    <t>Tumaco</t>
  </si>
  <si>
    <t>TLN</t>
  </si>
  <si>
    <t>Hyeres Airport</t>
  </si>
  <si>
    <t>Toulon</t>
  </si>
  <si>
    <t>CBO</t>
  </si>
  <si>
    <t>Awang Airport</t>
  </si>
  <si>
    <t>Cotabato</t>
  </si>
  <si>
    <t>BKM</t>
  </si>
  <si>
    <t>Bakalalan Airport</t>
  </si>
  <si>
    <t>Bakalalan</t>
  </si>
  <si>
    <t>POP</t>
  </si>
  <si>
    <t>FRO</t>
  </si>
  <si>
    <t>Flora Airport</t>
  </si>
  <si>
    <t>Floro</t>
  </si>
  <si>
    <t>MUZ</t>
  </si>
  <si>
    <t>Musoma Airport</t>
  </si>
  <si>
    <t>Musoma</t>
  </si>
  <si>
    <t>HAS</t>
  </si>
  <si>
    <t>Hail Airport</t>
  </si>
  <si>
    <t>Hail</t>
  </si>
  <si>
    <t>ZBF</t>
  </si>
  <si>
    <t>Bathurst Airport</t>
  </si>
  <si>
    <t>MPM</t>
  </si>
  <si>
    <t>Maputo International Airport</t>
  </si>
  <si>
    <t>VAA</t>
  </si>
  <si>
    <t>Vaasa Airport</t>
  </si>
  <si>
    <t>Vaasa</t>
  </si>
  <si>
    <t>BHO</t>
  </si>
  <si>
    <t>Bhopal Airport</t>
  </si>
  <si>
    <t>Bhopal</t>
  </si>
  <si>
    <t>DUD</t>
  </si>
  <si>
    <t>Dunedin Airport</t>
  </si>
  <si>
    <t>Dunedin</t>
  </si>
  <si>
    <t>PNA</t>
  </si>
  <si>
    <t>Pamplona Airport</t>
  </si>
  <si>
    <t>Pamplona</t>
  </si>
  <si>
    <t>Navarra</t>
  </si>
  <si>
    <t>DJJ</t>
  </si>
  <si>
    <t>Sentani Airport</t>
  </si>
  <si>
    <t>Jayapura</t>
  </si>
  <si>
    <t>VOZ</t>
  </si>
  <si>
    <t>Voronezh Airport</t>
  </si>
  <si>
    <t>Voronezh</t>
  </si>
  <si>
    <t>LSC</t>
  </si>
  <si>
    <t>La Serena</t>
  </si>
  <si>
    <t>EDL</t>
  </si>
  <si>
    <t>Eldoret Airport</t>
  </si>
  <si>
    <t>Eldoret</t>
  </si>
  <si>
    <t>PUU</t>
  </si>
  <si>
    <t>Puerto Asis Airport</t>
  </si>
  <si>
    <t>Puerto Asis</t>
  </si>
  <si>
    <t>GIZ</t>
  </si>
  <si>
    <t>Jazan Airport</t>
  </si>
  <si>
    <t>Jazan</t>
  </si>
  <si>
    <t>VTU</t>
  </si>
  <si>
    <t>Las Tunas Airport</t>
  </si>
  <si>
    <t>Las Tunas</t>
  </si>
  <si>
    <t>MIM</t>
  </si>
  <si>
    <t>Merimbula Airport</t>
  </si>
  <si>
    <t>Merimbula</t>
  </si>
  <si>
    <t>OLB</t>
  </si>
  <si>
    <t>Costa Smeralda Airport</t>
  </si>
  <si>
    <t>Olbia</t>
  </si>
  <si>
    <t>UVF</t>
  </si>
  <si>
    <t>Hewanorra Airport</t>
  </si>
  <si>
    <t>ACX</t>
  </si>
  <si>
    <t>Xingyi Airport</t>
  </si>
  <si>
    <t>Xingyi</t>
  </si>
  <si>
    <t>HTA</t>
  </si>
  <si>
    <t>Chita Airport</t>
  </si>
  <si>
    <t>Chita</t>
  </si>
  <si>
    <t>Chitinskaya Oblast'</t>
  </si>
  <si>
    <t>EZE</t>
  </si>
  <si>
    <t>Ministro Pistarini Airport</t>
  </si>
  <si>
    <t>ZTB</t>
  </si>
  <si>
    <t>Tete-A-La Baleine Airport</t>
  </si>
  <si>
    <t>Tete-A-La Baleine</t>
  </si>
  <si>
    <t>CRI</t>
  </si>
  <si>
    <t>Crooked Island Airport</t>
  </si>
  <si>
    <t>Crooked Island</t>
  </si>
  <si>
    <t>HUX</t>
  </si>
  <si>
    <t>Huatulco Airport</t>
  </si>
  <si>
    <t>Huatulco</t>
  </si>
  <si>
    <t>SID</t>
  </si>
  <si>
    <t>Amilcar Cabral International Airport</t>
  </si>
  <si>
    <t>Sal</t>
  </si>
  <si>
    <t>LBJ</t>
  </si>
  <si>
    <t>Labuan Bajo</t>
  </si>
  <si>
    <t>TCQ</t>
  </si>
  <si>
    <t>Tacna Airport</t>
  </si>
  <si>
    <t>Tacna</t>
  </si>
  <si>
    <t>SZG</t>
  </si>
  <si>
    <t>W. A. Mozart Airport</t>
  </si>
  <si>
    <t>Salzburg</t>
  </si>
  <si>
    <t>CCJ</t>
  </si>
  <si>
    <t>Calicut Airport</t>
  </si>
  <si>
    <t>Kozhikode</t>
  </si>
  <si>
    <t>USN</t>
  </si>
  <si>
    <t>Ulsan Airport</t>
  </si>
  <si>
    <t>Kyongsang-namdo</t>
  </si>
  <si>
    <t>TSA</t>
  </si>
  <si>
    <t>Sung Shan Airport</t>
  </si>
  <si>
    <t>MAA</t>
  </si>
  <si>
    <t>Chennai Airport</t>
  </si>
  <si>
    <t>ACE</t>
  </si>
  <si>
    <t>Lanzarote Airport</t>
  </si>
  <si>
    <t>Lanzarote</t>
  </si>
  <si>
    <t>MIR</t>
  </si>
  <si>
    <t>Habib Bourguiba International Airport</t>
  </si>
  <si>
    <t>Monastir</t>
  </si>
  <si>
    <t>Al Munastir</t>
  </si>
  <si>
    <t>VGZ</t>
  </si>
  <si>
    <t>Villagarzon Airport</t>
  </si>
  <si>
    <t>Villagarzon</t>
  </si>
  <si>
    <t>YFX</t>
  </si>
  <si>
    <t>Fox Harbour Airport</t>
  </si>
  <si>
    <t>Fox Harbour</t>
  </si>
  <si>
    <t>UET</t>
  </si>
  <si>
    <t>Quetta Airport</t>
  </si>
  <si>
    <t>Quetta</t>
  </si>
  <si>
    <t>Balochistan</t>
  </si>
  <si>
    <t>SFL</t>
  </si>
  <si>
    <t>Sao Filipe Airport</t>
  </si>
  <si>
    <t>Sao Filipe</t>
  </si>
  <si>
    <t>SJO</t>
  </si>
  <si>
    <t>Juan Santamaria International Airport</t>
  </si>
  <si>
    <t>KEJ</t>
  </si>
  <si>
    <t>Kemerovo Airport</t>
  </si>
  <si>
    <t>Kemerovo</t>
  </si>
  <si>
    <t>Kemerovskaya Oblast'</t>
  </si>
  <si>
    <t>VIT</t>
  </si>
  <si>
    <t>Vitoria Airport</t>
  </si>
  <si>
    <t>Pais Vasco</t>
  </si>
  <si>
    <t>AGM</t>
  </si>
  <si>
    <t>Tasiilaq Airport</t>
  </si>
  <si>
    <t>Tasiilaq</t>
  </si>
  <si>
    <t>MRO</t>
  </si>
  <si>
    <t>Masterton Airport</t>
  </si>
  <si>
    <t>Masterton</t>
  </si>
  <si>
    <t>MWZ</t>
  </si>
  <si>
    <t>Mwanza Airport</t>
  </si>
  <si>
    <t>Mwanza</t>
  </si>
  <si>
    <t>YMT</t>
  </si>
  <si>
    <t>Chibougamau Airport</t>
  </si>
  <si>
    <t>Chibougamau</t>
  </si>
  <si>
    <t>CWC</t>
  </si>
  <si>
    <t>Chernovtsy Airport</t>
  </si>
  <si>
    <t>Chernovtsy</t>
  </si>
  <si>
    <t>KUS</t>
  </si>
  <si>
    <t>Kulusuk Airport</t>
  </si>
  <si>
    <t>Kulusuk</t>
  </si>
  <si>
    <t>LRT</t>
  </si>
  <si>
    <t>Lann Bihoue Airport</t>
  </si>
  <si>
    <t>Lorient</t>
  </si>
  <si>
    <t>CXH</t>
  </si>
  <si>
    <t>Coal Harbour Sea Plane Base</t>
  </si>
  <si>
    <t>ERZ</t>
  </si>
  <si>
    <t>Erzurum Airport</t>
  </si>
  <si>
    <t>Erzurum</t>
  </si>
  <si>
    <t>BFS</t>
  </si>
  <si>
    <t>Belfast International Airport</t>
  </si>
  <si>
    <t>IVL</t>
  </si>
  <si>
    <t>Ivalo Airport</t>
  </si>
  <si>
    <t>Ivalo</t>
  </si>
  <si>
    <t>ANU</t>
  </si>
  <si>
    <t>V.C. Bird International Airport</t>
  </si>
  <si>
    <t>Antigua</t>
  </si>
  <si>
    <t>GIS</t>
  </si>
  <si>
    <t>Gisborne Airport</t>
  </si>
  <si>
    <t>Gisborne</t>
  </si>
  <si>
    <t>Chatham Islands</t>
  </si>
  <si>
    <t>CTC</t>
  </si>
  <si>
    <t>Catamarca Airport</t>
  </si>
  <si>
    <t>Catamarca</t>
  </si>
  <si>
    <t>NYM</t>
  </si>
  <si>
    <t>Nadym Airport</t>
  </si>
  <si>
    <t>Nadym</t>
  </si>
  <si>
    <t>CUE</t>
  </si>
  <si>
    <t>Cuenca Airport</t>
  </si>
  <si>
    <t>Cuenca</t>
  </si>
  <si>
    <t>Azuay</t>
  </si>
  <si>
    <t>JSY</t>
  </si>
  <si>
    <t>Syros Island Airport</t>
  </si>
  <si>
    <t>Syros Island</t>
  </si>
  <si>
    <t>DKR</t>
  </si>
  <si>
    <t>Yoff Airport</t>
  </si>
  <si>
    <t>SCQ</t>
  </si>
  <si>
    <t>Santiago De Compostela Airport</t>
  </si>
  <si>
    <t>Santiago De Compostela</t>
  </si>
  <si>
    <t>CEK</t>
  </si>
  <si>
    <t>Chelyabinsk Airport</t>
  </si>
  <si>
    <t>Chelyabinsk</t>
  </si>
  <si>
    <t>Chelyabinskaya Oblast'</t>
  </si>
  <si>
    <t>SUV</t>
  </si>
  <si>
    <t>Nausori Airport</t>
  </si>
  <si>
    <t>YKF</t>
  </si>
  <si>
    <t>Kitchener-Waterloo Regional Airport</t>
  </si>
  <si>
    <t>Kitchener</t>
  </si>
  <si>
    <t>FRA</t>
  </si>
  <si>
    <t>Frankfurt am Main Airport</t>
  </si>
  <si>
    <t>FOR</t>
  </si>
  <si>
    <t>Pinto Martins Airport</t>
  </si>
  <si>
    <t>OSW</t>
  </si>
  <si>
    <t>Orsk Airport</t>
  </si>
  <si>
    <t>Orsk</t>
  </si>
  <si>
    <t>ALF</t>
  </si>
  <si>
    <t>Alta Airport</t>
  </si>
  <si>
    <t>Alta</t>
  </si>
  <si>
    <t>TRD</t>
  </si>
  <si>
    <t>Vaernes Airport</t>
  </si>
  <si>
    <t>Trondheim</t>
  </si>
  <si>
    <t>Sor-Trondelag</t>
  </si>
  <si>
    <t>SVD</t>
  </si>
  <si>
    <t>E. T. Joshua</t>
  </si>
  <si>
    <t>SGO</t>
  </si>
  <si>
    <t>St. George Airport</t>
  </si>
  <si>
    <t>Saint George</t>
  </si>
  <si>
    <t>YHA</t>
  </si>
  <si>
    <t>Port Hope Simpson Airport</t>
  </si>
  <si>
    <t>Port Hope Simpson</t>
  </si>
  <si>
    <t>YTH</t>
  </si>
  <si>
    <t>Thompson Airport</t>
  </si>
  <si>
    <t>Thompson</t>
  </si>
  <si>
    <t>MMZ</t>
  </si>
  <si>
    <t>Maimana Airport</t>
  </si>
  <si>
    <t>Maimana</t>
  </si>
  <si>
    <t>AKX</t>
  </si>
  <si>
    <t>Aktyubinsk Airport</t>
  </si>
  <si>
    <t>Aktyubinsk</t>
  </si>
  <si>
    <t>POM</t>
  </si>
  <si>
    <t>Jackson Field</t>
  </si>
  <si>
    <t>National Capital</t>
  </si>
  <si>
    <t>IXA</t>
  </si>
  <si>
    <t>Singerbhil Airport</t>
  </si>
  <si>
    <t>Agartala</t>
  </si>
  <si>
    <t>MJM</t>
  </si>
  <si>
    <t>Mbuji Mayi Airport</t>
  </si>
  <si>
    <t>Mbuji Mayi</t>
  </si>
  <si>
    <t>ARI</t>
  </si>
  <si>
    <t>Chacalluta Airport</t>
  </si>
  <si>
    <t>DEL</t>
  </si>
  <si>
    <t>Indira Gandhi International Airport</t>
  </si>
  <si>
    <t>Delhi</t>
  </si>
  <si>
    <t>NOC</t>
  </si>
  <si>
    <t>Ireland West Airport Knock</t>
  </si>
  <si>
    <t>Knock</t>
  </si>
  <si>
    <t>TAK</t>
  </si>
  <si>
    <t>Takamatsu Airport</t>
  </si>
  <si>
    <t>106 Kamihayashicho</t>
  </si>
  <si>
    <t>LDY</t>
  </si>
  <si>
    <t>Eglinton Airport</t>
  </si>
  <si>
    <t>Londonderry</t>
  </si>
  <si>
    <t>PDP</t>
  </si>
  <si>
    <t>Punta Del Este Airport</t>
  </si>
  <si>
    <t>Punta Del Este</t>
  </si>
  <si>
    <t>Maldonado</t>
  </si>
  <si>
    <t>DLZ</t>
  </si>
  <si>
    <t>Dalanzadgad Airport</t>
  </si>
  <si>
    <t>Dalanzadgad</t>
  </si>
  <si>
    <t>EUN</t>
  </si>
  <si>
    <t>Hassan I Airport</t>
  </si>
  <si>
    <t>MEH</t>
  </si>
  <si>
    <t>Mehamn Airport</t>
  </si>
  <si>
    <t>Mehamn</t>
  </si>
  <si>
    <t>CYB</t>
  </si>
  <si>
    <t>Charles Kirkconnel International Airport</t>
  </si>
  <si>
    <t>Cayman Brac Island</t>
  </si>
  <si>
    <t>TUN</t>
  </si>
  <si>
    <t>Carthage Airport</t>
  </si>
  <si>
    <t>MAH</t>
  </si>
  <si>
    <t>Mahon Airport</t>
  </si>
  <si>
    <t>Menorca</t>
  </si>
  <si>
    <t>SOY</t>
  </si>
  <si>
    <t>Stronsay Airport</t>
  </si>
  <si>
    <t>Stronsay</t>
  </si>
  <si>
    <t>PLM</t>
  </si>
  <si>
    <t>Mahmud Badaruddin Ii Airport</t>
  </si>
  <si>
    <t>Palembang</t>
  </si>
  <si>
    <t>Sumatera Selatan</t>
  </si>
  <si>
    <t>PXO</t>
  </si>
  <si>
    <t>Porto Santo Airport</t>
  </si>
  <si>
    <t>Porto Santo (Madeira)</t>
  </si>
  <si>
    <t>UIB</t>
  </si>
  <si>
    <t>Quibdo Airport</t>
  </si>
  <si>
    <t>Quibdo</t>
  </si>
  <si>
    <t>Choco</t>
  </si>
  <si>
    <t>TKU</t>
  </si>
  <si>
    <t>Turku Airport</t>
  </si>
  <si>
    <t>Turku</t>
  </si>
  <si>
    <t>YHY</t>
  </si>
  <si>
    <t>Hay River Airport</t>
  </si>
  <si>
    <t>Hay River</t>
  </si>
  <si>
    <t>BDU</t>
  </si>
  <si>
    <t>Bardufoss Airport</t>
  </si>
  <si>
    <t>Bardufoss</t>
  </si>
  <si>
    <t>MCT</t>
  </si>
  <si>
    <t>Seeb Airport</t>
  </si>
  <si>
    <t>Masqat</t>
  </si>
  <si>
    <t>KEW</t>
  </si>
  <si>
    <t>Keewaywin Airport</t>
  </si>
  <si>
    <t>Keewaywin</t>
  </si>
  <si>
    <t>VBY</t>
  </si>
  <si>
    <t>Visby Airport</t>
  </si>
  <si>
    <t>Visby</t>
  </si>
  <si>
    <t>Gotlands Lan</t>
  </si>
  <si>
    <t>TDX</t>
  </si>
  <si>
    <t>Trat Airport</t>
  </si>
  <si>
    <t>Trat</t>
  </si>
  <si>
    <t>SOG</t>
  </si>
  <si>
    <t>Haukasen Airport</t>
  </si>
  <si>
    <t>Sogndal</t>
  </si>
  <si>
    <t>Sogn og Fjordane</t>
  </si>
  <si>
    <t>URT</t>
  </si>
  <si>
    <t>Surat Thani Airport</t>
  </si>
  <si>
    <t>VSA</t>
  </si>
  <si>
    <t>Capitan Carlos Perez Airport</t>
  </si>
  <si>
    <t>Villahermosa</t>
  </si>
  <si>
    <t>Tabasco</t>
  </si>
  <si>
    <t>MKZ</t>
  </si>
  <si>
    <t>Batu Berendum Airport</t>
  </si>
  <si>
    <t>Malacca</t>
  </si>
  <si>
    <t>Melaka</t>
  </si>
  <si>
    <t>DLI</t>
  </si>
  <si>
    <t>Lienkhang Airport</t>
  </si>
  <si>
    <t>Dalat</t>
  </si>
  <si>
    <t>JPA</t>
  </si>
  <si>
    <t>Castro Pinto Airport</t>
  </si>
  <si>
    <t>Joao Pessoa</t>
  </si>
  <si>
    <t>YAC</t>
  </si>
  <si>
    <t>Cat Lake Airport</t>
  </si>
  <si>
    <t>Cat Lake</t>
  </si>
  <si>
    <t>BOG</t>
  </si>
  <si>
    <t>El Dorado International Airport</t>
  </si>
  <si>
    <t>Bogota</t>
  </si>
  <si>
    <t>Distrito Capital</t>
  </si>
  <si>
    <t>HOD</t>
  </si>
  <si>
    <t>Hodeidah Airport</t>
  </si>
  <si>
    <t>HKD</t>
  </si>
  <si>
    <t>Hakodate Airport</t>
  </si>
  <si>
    <t>511 Takamatsucho</t>
  </si>
  <si>
    <t>NTX</t>
  </si>
  <si>
    <t>Natuna Ranai Airport</t>
  </si>
  <si>
    <t>Natuna Ranai</t>
  </si>
  <si>
    <t>RNL</t>
  </si>
  <si>
    <t>Rennell Airport</t>
  </si>
  <si>
    <t>Rennell</t>
  </si>
  <si>
    <t>AKY</t>
  </si>
  <si>
    <t>Civil Airport</t>
  </si>
  <si>
    <t>Sittwe</t>
  </si>
  <si>
    <t>MQN</t>
  </si>
  <si>
    <t>Mo I Rana Airport</t>
  </si>
  <si>
    <t>Mo I Rana</t>
  </si>
  <si>
    <t>TRU</t>
  </si>
  <si>
    <t>Trujillo Airport</t>
  </si>
  <si>
    <t>La Libertad</t>
  </si>
  <si>
    <t>BIO</t>
  </si>
  <si>
    <t>Bilbao Airport</t>
  </si>
  <si>
    <t>MUC</t>
  </si>
  <si>
    <t>Franz Josef Strauss Airport</t>
  </si>
  <si>
    <t>SYZ</t>
  </si>
  <si>
    <t>Shiraz Airport</t>
  </si>
  <si>
    <t>Shiraz</t>
  </si>
  <si>
    <t>CGB</t>
  </si>
  <si>
    <t>M. Rondon Airport</t>
  </si>
  <si>
    <t>Cuiaba</t>
  </si>
  <si>
    <t>LXG</t>
  </si>
  <si>
    <t>Luang Namtha Airport</t>
  </si>
  <si>
    <t>Luang Namtha</t>
  </si>
  <si>
    <t>BOM</t>
  </si>
  <si>
    <t>Chhatrapati Shivaji International Airport</t>
  </si>
  <si>
    <t>Mumbai</t>
  </si>
  <si>
    <t>TAC</t>
  </si>
  <si>
    <t>D. Z. Romualdez Airport</t>
  </si>
  <si>
    <t>Tacloban</t>
  </si>
  <si>
    <t>CFS</t>
  </si>
  <si>
    <t>Coffs Harbour Airport</t>
  </si>
  <si>
    <t>Coffs Harbour</t>
  </si>
  <si>
    <t>VVO</t>
  </si>
  <si>
    <t>Vladivostok Airport</t>
  </si>
  <si>
    <t>PIX</t>
  </si>
  <si>
    <t>Pico Island Airport</t>
  </si>
  <si>
    <t>Pico Island (Azores)</t>
  </si>
  <si>
    <t>PJA</t>
  </si>
  <si>
    <t>Pajala Airport</t>
  </si>
  <si>
    <t>Pajala</t>
  </si>
  <si>
    <t>TNN</t>
  </si>
  <si>
    <t>Tainan Airport</t>
  </si>
  <si>
    <t>Tainan</t>
  </si>
  <si>
    <t>COQ</t>
  </si>
  <si>
    <t>Choibalsan Airport</t>
  </si>
  <si>
    <t>Choibalsan</t>
  </si>
  <si>
    <t>Dornod</t>
  </si>
  <si>
    <t>JER</t>
  </si>
  <si>
    <t>Jersey Airport</t>
  </si>
  <si>
    <t>Jersey</t>
  </si>
  <si>
    <t>KJA</t>
  </si>
  <si>
    <t>Krasnojarsk Airport</t>
  </si>
  <si>
    <t>Krasnojarsk</t>
  </si>
  <si>
    <t>RNN</t>
  </si>
  <si>
    <t>Bornholm Airport</t>
  </si>
  <si>
    <t>Bornholm</t>
  </si>
  <si>
    <t>BVB</t>
  </si>
  <si>
    <t>Boa Vista Airport</t>
  </si>
  <si>
    <t>Roraima</t>
  </si>
  <si>
    <t>KUF</t>
  </si>
  <si>
    <t>Samara Airport</t>
  </si>
  <si>
    <t>Samara</t>
  </si>
  <si>
    <t>LUN</t>
  </si>
  <si>
    <t>Lusaka Airport</t>
  </si>
  <si>
    <t>Lusaka</t>
  </si>
  <si>
    <t>LCA</t>
  </si>
  <si>
    <t>Larnaca International Airport</t>
  </si>
  <si>
    <t>Larnaca</t>
  </si>
  <si>
    <t>JTR</t>
  </si>
  <si>
    <t>Thira Airport</t>
  </si>
  <si>
    <t>Thira</t>
  </si>
  <si>
    <t>GDE</t>
  </si>
  <si>
    <t>Gode/Iddidole Airport</t>
  </si>
  <si>
    <t>Gode/Iddidole</t>
  </si>
  <si>
    <t>JEG</t>
  </si>
  <si>
    <t>Aasiaat Airport</t>
  </si>
  <si>
    <t>Aasiaat</t>
  </si>
  <si>
    <t>XTG</t>
  </si>
  <si>
    <t>Thargomindah Airport</t>
  </si>
  <si>
    <t>Thargomindah</t>
  </si>
  <si>
    <t>PMV</t>
  </si>
  <si>
    <t>DelCaribe Gen S Marino Airport</t>
  </si>
  <si>
    <t>Porlamar</t>
  </si>
  <si>
    <t>BRT</t>
  </si>
  <si>
    <t>Bathurst Island Airport</t>
  </si>
  <si>
    <t>Bathurst Island</t>
  </si>
  <si>
    <t>FSP</t>
  </si>
  <si>
    <t>Saint Pierre Airport</t>
  </si>
  <si>
    <t>Saint Pierre</t>
  </si>
  <si>
    <t>ELU</t>
  </si>
  <si>
    <t>Guemar Airport</t>
  </si>
  <si>
    <t>El Oued</t>
  </si>
  <si>
    <t>LGP</t>
  </si>
  <si>
    <t>Legaspi Airport</t>
  </si>
  <si>
    <t>Legaspi</t>
  </si>
  <si>
    <t>Albay</t>
  </si>
  <si>
    <t>ECN</t>
  </si>
  <si>
    <t>Ercan Airport</t>
  </si>
  <si>
    <t>Ercan</t>
  </si>
  <si>
    <t>JSH</t>
  </si>
  <si>
    <t>Sitia Airport</t>
  </si>
  <si>
    <t>Sitia</t>
  </si>
  <si>
    <t>MJI</t>
  </si>
  <si>
    <t>Mitiga  Tripoli Airport</t>
  </si>
  <si>
    <t>Mitiga  Tripoli</t>
  </si>
  <si>
    <t>NOS</t>
  </si>
  <si>
    <t>Fascene Airport</t>
  </si>
  <si>
    <t>Nossi-be</t>
  </si>
  <si>
    <t>RBA</t>
  </si>
  <si>
    <t>Rabat</t>
  </si>
  <si>
    <t>Rabat-Sale</t>
  </si>
  <si>
    <t>KIH</t>
  </si>
  <si>
    <t>Kish Island Airport</t>
  </si>
  <si>
    <t>Kish Island</t>
  </si>
  <si>
    <t>WEI</t>
  </si>
  <si>
    <t>Weipa Airport</t>
  </si>
  <si>
    <t>Weipa</t>
  </si>
  <si>
    <t>DSA</t>
  </si>
  <si>
    <t>Doncaster Sheffield Airport</t>
  </si>
  <si>
    <t>Doncaster</t>
  </si>
  <si>
    <t>YXX</t>
  </si>
  <si>
    <t>Abbotsford Airport</t>
  </si>
  <si>
    <t>Abbotsford</t>
  </si>
  <si>
    <t>VRA</t>
  </si>
  <si>
    <t>Juan Gualberto Gomez Airport</t>
  </si>
  <si>
    <t>Varadero</t>
  </si>
  <si>
    <t>FLN</t>
  </si>
  <si>
    <t>Hercilio Luz Airport</t>
  </si>
  <si>
    <t>Florianopolis</t>
  </si>
  <si>
    <t>KKR</t>
  </si>
  <si>
    <t>Kaukura Atoll Airport</t>
  </si>
  <si>
    <t>Kaukura Atoll</t>
  </si>
  <si>
    <t>UUS</t>
  </si>
  <si>
    <t>Yuzhno-Sakhalinsk Airport</t>
  </si>
  <si>
    <t>Yuzhno-Sakhalinsk</t>
  </si>
  <si>
    <t>FNA</t>
  </si>
  <si>
    <t>Lungi International Airport</t>
  </si>
  <si>
    <t>RRS</t>
  </si>
  <si>
    <t>Roros Airport</t>
  </si>
  <si>
    <t>Roros</t>
  </si>
  <si>
    <t>MOV</t>
  </si>
  <si>
    <t>Moranbah Airport</t>
  </si>
  <si>
    <t>Moranbah</t>
  </si>
  <si>
    <t>YXU</t>
  </si>
  <si>
    <t>YGH</t>
  </si>
  <si>
    <t>Fort Good Hope Airport</t>
  </si>
  <si>
    <t>Fort Good Hope</t>
  </si>
  <si>
    <t>AUA</t>
  </si>
  <si>
    <t>Reina Beatrix Airport</t>
  </si>
  <si>
    <t>Aruba</t>
  </si>
  <si>
    <t>MAD</t>
  </si>
  <si>
    <t>Madrid-Barajas Airport</t>
  </si>
  <si>
    <t>CMN</t>
  </si>
  <si>
    <t>Mohamed V Airport</t>
  </si>
  <si>
    <t>MTY</t>
  </si>
  <si>
    <t>Gen Mariano Escobedo Airport</t>
  </si>
  <si>
    <t>KOP</t>
  </si>
  <si>
    <t>Nakhon Phanom Airport</t>
  </si>
  <si>
    <t>Nakhon Phanom</t>
  </si>
  <si>
    <t>PUQ</t>
  </si>
  <si>
    <t>Pres Ibanez Airport</t>
  </si>
  <si>
    <t>CZE</t>
  </si>
  <si>
    <t>Coro Airport</t>
  </si>
  <si>
    <t>Coro</t>
  </si>
  <si>
    <t>MAN</t>
  </si>
  <si>
    <t>Manchester Airport</t>
  </si>
  <si>
    <t>HRK</t>
  </si>
  <si>
    <t>Kharkov Airport</t>
  </si>
  <si>
    <t>Kharkov</t>
  </si>
  <si>
    <t>YNA</t>
  </si>
  <si>
    <t>Natashquan Airport</t>
  </si>
  <si>
    <t>Natashquan</t>
  </si>
  <si>
    <t>NER</t>
  </si>
  <si>
    <t>Neryungri Airport</t>
  </si>
  <si>
    <t>Neryungri</t>
  </si>
  <si>
    <t>TJQ</t>
  </si>
  <si>
    <t>Bulutumbang Airport</t>
  </si>
  <si>
    <t>Tanjung Pandan</t>
  </si>
  <si>
    <t>KOE</t>
  </si>
  <si>
    <t>Eltari Airport</t>
  </si>
  <si>
    <t>Kupang</t>
  </si>
  <si>
    <t>NJC</t>
  </si>
  <si>
    <t>Nizhnevartovsk Airport</t>
  </si>
  <si>
    <t>Nizhnevartovsk</t>
  </si>
  <si>
    <t>CZS</t>
  </si>
  <si>
    <t>Campo Internacional Airport</t>
  </si>
  <si>
    <t>Cruzeiro Do Sul</t>
  </si>
  <si>
    <t>SZZ</t>
  </si>
  <si>
    <t>Goleniow Airport</t>
  </si>
  <si>
    <t>ETH</t>
  </si>
  <si>
    <t>Elat Airport</t>
  </si>
  <si>
    <t>ALY</t>
  </si>
  <si>
    <t>El Nohza Airport</t>
  </si>
  <si>
    <t>BKO</t>
  </si>
  <si>
    <t>Bamako Airport</t>
  </si>
  <si>
    <t>ROB</t>
  </si>
  <si>
    <t>Roberts International Airport</t>
  </si>
  <si>
    <t>SGC</t>
  </si>
  <si>
    <t>Surgut Airport</t>
  </si>
  <si>
    <t>Surgut</t>
  </si>
  <si>
    <t>Khanty-Mansiyskiy Avtonomnyy Okrug</t>
  </si>
  <si>
    <t>EAL</t>
  </si>
  <si>
    <t>Elenak Airport</t>
  </si>
  <si>
    <t>Kwajalein Atoll</t>
  </si>
  <si>
    <t>MYW</t>
  </si>
  <si>
    <t>Mtwara Airport</t>
  </si>
  <si>
    <t>Mtwara</t>
  </si>
  <si>
    <t>ASW</t>
  </si>
  <si>
    <t>Aswan Airport</t>
  </si>
  <si>
    <t>Aswan</t>
  </si>
  <si>
    <t>LRM</t>
  </si>
  <si>
    <t>La Romana Airport</t>
  </si>
  <si>
    <t>La Romana</t>
  </si>
  <si>
    <t>BBK</t>
  </si>
  <si>
    <t>Kasane Airport</t>
  </si>
  <si>
    <t>Kasane</t>
  </si>
  <si>
    <t>ATA</t>
  </si>
  <si>
    <t>Anta Airport</t>
  </si>
  <si>
    <t>Anta</t>
  </si>
  <si>
    <t>CEN</t>
  </si>
  <si>
    <t>Ciudad Obregon Airport</t>
  </si>
  <si>
    <t>Ciudad Obregon</t>
  </si>
  <si>
    <t>GJA</t>
  </si>
  <si>
    <t>Guanaja Airport</t>
  </si>
  <si>
    <t>Guanaja</t>
  </si>
  <si>
    <t>TSJ</t>
  </si>
  <si>
    <t>Tsushima Airport</t>
  </si>
  <si>
    <t>Tsushima</t>
  </si>
  <si>
    <t>TUU</t>
  </si>
  <si>
    <t>Tabuk Airport</t>
  </si>
  <si>
    <t>Tabuk</t>
  </si>
  <si>
    <t>AIT</t>
  </si>
  <si>
    <t>Aitutaki Airport</t>
  </si>
  <si>
    <t>Aitutaki</t>
  </si>
  <si>
    <t>ISB</t>
  </si>
  <si>
    <t>Islamabad International Airport</t>
  </si>
  <si>
    <t>Islamabad</t>
  </si>
  <si>
    <t>MAZ</t>
  </si>
  <si>
    <t>Eugenio M. De Hostos Airport</t>
  </si>
  <si>
    <t>Mayaguez</t>
  </si>
  <si>
    <t>GMZ</t>
  </si>
  <si>
    <t>La Gomera Airport</t>
  </si>
  <si>
    <t>San Sebastian de la Gomera</t>
  </si>
  <si>
    <t>YXJ</t>
  </si>
  <si>
    <t>Fort St. John Airport</t>
  </si>
  <si>
    <t>Fort St. John</t>
  </si>
  <si>
    <t>AYQ</t>
  </si>
  <si>
    <t>Connellan Airport</t>
  </si>
  <si>
    <t>Ayers Rock</t>
  </si>
  <si>
    <t>MJT</t>
  </si>
  <si>
    <t>Mytilene Airport</t>
  </si>
  <si>
    <t>Mytilene</t>
  </si>
  <si>
    <t>JNX</t>
  </si>
  <si>
    <t>Naxos Airport</t>
  </si>
  <si>
    <t>Naxos  Cyclades Islands</t>
  </si>
  <si>
    <t>PEG</t>
  </si>
  <si>
    <t>Sant Egidio Airport</t>
  </si>
  <si>
    <t>Perugia</t>
  </si>
  <si>
    <t>Umbria</t>
  </si>
  <si>
    <t>TBU</t>
  </si>
  <si>
    <t>Fua'Amotu International Airport</t>
  </si>
  <si>
    <t>Nuku'alofa</t>
  </si>
  <si>
    <t>WAE</t>
  </si>
  <si>
    <t>Wadi Ad Dawasir Airport</t>
  </si>
  <si>
    <t>Wadi Ad Dawasir</t>
  </si>
  <si>
    <t>SOC</t>
  </si>
  <si>
    <t>Adi Sumarmo Airport</t>
  </si>
  <si>
    <t>Solo City</t>
  </si>
  <si>
    <t>SAB</t>
  </si>
  <si>
    <t>J. Yrausquin Airport</t>
  </si>
  <si>
    <t>Saba</t>
  </si>
  <si>
    <t>TAH</t>
  </si>
  <si>
    <t>Tanna Airport</t>
  </si>
  <si>
    <t>Tanna</t>
  </si>
  <si>
    <t>ZEM</t>
  </si>
  <si>
    <t>East Main Airport</t>
  </si>
  <si>
    <t>East Main</t>
  </si>
  <si>
    <t>HOV</t>
  </si>
  <si>
    <t>Hovden Airport</t>
  </si>
  <si>
    <t>Orsta-Volda</t>
  </si>
  <si>
    <t>NQY</t>
  </si>
  <si>
    <t>St Mawgan Airport</t>
  </si>
  <si>
    <t>Newquay</t>
  </si>
  <si>
    <t>PTJ</t>
  </si>
  <si>
    <t>Portland Airport</t>
  </si>
  <si>
    <t>YSG</t>
  </si>
  <si>
    <t>Lutselke Airport</t>
  </si>
  <si>
    <t>Lutselke/Snowdrift</t>
  </si>
  <si>
    <t>YXS</t>
  </si>
  <si>
    <t>Prince George Airport</t>
  </si>
  <si>
    <t>Prince George</t>
  </si>
  <si>
    <t>BOC</t>
  </si>
  <si>
    <t>Bocas Del Toro Airport</t>
  </si>
  <si>
    <t>Bocas Del Toro</t>
  </si>
  <si>
    <t>KIF</t>
  </si>
  <si>
    <t>Kingfisher Lake Airport</t>
  </si>
  <si>
    <t>Kingfisher Lake</t>
  </si>
  <si>
    <t>TIA</t>
  </si>
  <si>
    <t>Tirana International Airport</t>
  </si>
  <si>
    <t>Tirana</t>
  </si>
  <si>
    <t>Albania</t>
  </si>
  <si>
    <t>BRA</t>
  </si>
  <si>
    <t>Barreiras Airport</t>
  </si>
  <si>
    <t>Barreiras</t>
  </si>
  <si>
    <t>UEL</t>
  </si>
  <si>
    <t>Quelimane Airport</t>
  </si>
  <si>
    <t>Quelimane</t>
  </si>
  <si>
    <t>YBC</t>
  </si>
  <si>
    <t>Baie Comeau Airport</t>
  </si>
  <si>
    <t>Baie Comeau</t>
  </si>
  <si>
    <t>KID</t>
  </si>
  <si>
    <t>Kristianstad Airport</t>
  </si>
  <si>
    <t>Kristianstad</t>
  </si>
  <si>
    <t>OZH</t>
  </si>
  <si>
    <t>Zaporozhye Airport</t>
  </si>
  <si>
    <t>Zaporozhye</t>
  </si>
  <si>
    <t>LAE</t>
  </si>
  <si>
    <t>Nadzab Airport</t>
  </si>
  <si>
    <t>LPB</t>
  </si>
  <si>
    <t>El Alto Airport</t>
  </si>
  <si>
    <t>OSR</t>
  </si>
  <si>
    <t>Mosnov Airport</t>
  </si>
  <si>
    <t>Ostrava</t>
  </si>
  <si>
    <t>Moravskoslezsky Kraj</t>
  </si>
  <si>
    <t>BWE</t>
  </si>
  <si>
    <t>Braunschweig Airport</t>
  </si>
  <si>
    <t>Braunschweig</t>
  </si>
  <si>
    <t>JAL</t>
  </si>
  <si>
    <t>Jalapa Airport</t>
  </si>
  <si>
    <t>Jalapa</t>
  </si>
  <si>
    <t>PAZ</t>
  </si>
  <si>
    <t>Tajin Airport</t>
  </si>
  <si>
    <t>Poza Rica</t>
  </si>
  <si>
    <t>PKU</t>
  </si>
  <si>
    <t>Simpang Tiga Airport</t>
  </si>
  <si>
    <t>Pekanbaru</t>
  </si>
  <si>
    <t>BBN</t>
  </si>
  <si>
    <t>Bario Airport</t>
  </si>
  <si>
    <t>Bario</t>
  </si>
  <si>
    <t>ILY</t>
  </si>
  <si>
    <t>Glenegedale Airport</t>
  </si>
  <si>
    <t>Islay</t>
  </si>
  <si>
    <t>IXS</t>
  </si>
  <si>
    <t>Kumbhirgram Airport</t>
  </si>
  <si>
    <t>Silchar</t>
  </si>
  <si>
    <t>KSD</t>
  </si>
  <si>
    <t>Karlstad Airport</t>
  </si>
  <si>
    <t>Karlstad</t>
  </si>
  <si>
    <t>STI</t>
  </si>
  <si>
    <t>Santiago Municipal Airport</t>
  </si>
  <si>
    <t>BRR</t>
  </si>
  <si>
    <t>YAA</t>
  </si>
  <si>
    <t>Anahim Lake Airport</t>
  </si>
  <si>
    <t>Anahim Lake</t>
  </si>
  <si>
    <t>MEX</t>
  </si>
  <si>
    <t>Benito Juarez International Airport</t>
  </si>
  <si>
    <t>IXR</t>
  </si>
  <si>
    <t>Ranchi Airport</t>
  </si>
  <si>
    <t>Ranchi</t>
  </si>
  <si>
    <t>ACI</t>
  </si>
  <si>
    <t>Alderney Airport</t>
  </si>
  <si>
    <t>Alderney</t>
  </si>
  <si>
    <t>CWL</t>
  </si>
  <si>
    <t>Cardiff-Wales Airport</t>
  </si>
  <si>
    <t>Cardiff</t>
  </si>
  <si>
    <t>LUD</t>
  </si>
  <si>
    <t>Luderitz Airport</t>
  </si>
  <si>
    <t>Luderitz</t>
  </si>
  <si>
    <t>SJJ</t>
  </si>
  <si>
    <t>Butmir Airport</t>
  </si>
  <si>
    <t>Sarajevo</t>
  </si>
  <si>
    <t>IBE</t>
  </si>
  <si>
    <t>Ibague Airport</t>
  </si>
  <si>
    <t>Ibague</t>
  </si>
  <si>
    <t>Tolima</t>
  </si>
  <si>
    <t>PAT</t>
  </si>
  <si>
    <t>Patna Airport</t>
  </si>
  <si>
    <t>Patna</t>
  </si>
  <si>
    <t>MJA</t>
  </si>
  <si>
    <t>Manja Airport</t>
  </si>
  <si>
    <t>Manja</t>
  </si>
  <si>
    <t>YQG</t>
  </si>
  <si>
    <t>Windsor Airport</t>
  </si>
  <si>
    <t>Windsor</t>
  </si>
  <si>
    <t>AQJ</t>
  </si>
  <si>
    <t>King Hussein International Airport</t>
  </si>
  <si>
    <t>Ma'an</t>
  </si>
  <si>
    <t>PDL</t>
  </si>
  <si>
    <t>Nordela Airport</t>
  </si>
  <si>
    <t>Ponta Delgada (Azores)</t>
  </si>
  <si>
    <t>YBK</t>
  </si>
  <si>
    <t>Baker Lake Airport</t>
  </si>
  <si>
    <t>Baker Lake</t>
  </si>
  <si>
    <t>LJU</t>
  </si>
  <si>
    <t>Brnik Airport</t>
  </si>
  <si>
    <t>Ljubljana</t>
  </si>
  <si>
    <t>PWQ</t>
  </si>
  <si>
    <t>Pavlodar Airport</t>
  </si>
  <si>
    <t>Pavlodar</t>
  </si>
  <si>
    <t>WAW</t>
  </si>
  <si>
    <t>Frederic Chopin Airport</t>
  </si>
  <si>
    <t>Warsaw</t>
  </si>
  <si>
    <t>Mazowieckie</t>
  </si>
  <si>
    <t>YUL</t>
  </si>
  <si>
    <t>Montreal-Pierre Elliott Trudeau International Airport</t>
  </si>
  <si>
    <t>975 Romeo Vachon Street North</t>
  </si>
  <si>
    <t>LCG</t>
  </si>
  <si>
    <t>La Coruna Airport</t>
  </si>
  <si>
    <t>La Coruna</t>
  </si>
  <si>
    <t>PHC</t>
  </si>
  <si>
    <t>Port Harcourt Airport</t>
  </si>
  <si>
    <t>NRA</t>
  </si>
  <si>
    <t>Narrandera Airport</t>
  </si>
  <si>
    <t>Narrandera</t>
  </si>
  <si>
    <t>TEQ</t>
  </si>
  <si>
    <t>Corlu Airport</t>
  </si>
  <si>
    <t>Tekirdag</t>
  </si>
  <si>
    <t>ZFN</t>
  </si>
  <si>
    <t>Tulita Airport</t>
  </si>
  <si>
    <t>Tulita/Fort Norman</t>
  </si>
  <si>
    <t>AMQ</t>
  </si>
  <si>
    <t>Pattimura Airport</t>
  </si>
  <si>
    <t>Ambon</t>
  </si>
  <si>
    <t>HUI</t>
  </si>
  <si>
    <t>Phu Bai Airport</t>
  </si>
  <si>
    <t>Hue</t>
  </si>
  <si>
    <t>Thura Thien-Hue</t>
  </si>
  <si>
    <t>SUF</t>
  </si>
  <si>
    <t>S Eufemia Airport</t>
  </si>
  <si>
    <t>Lamezia-Terme</t>
  </si>
  <si>
    <t>ZQN</t>
  </si>
  <si>
    <t>P.O. Box 64</t>
  </si>
  <si>
    <t>YSM</t>
  </si>
  <si>
    <t>Fort Smith Airport</t>
  </si>
  <si>
    <t>Fort Smith</t>
  </si>
  <si>
    <t>EJH</t>
  </si>
  <si>
    <t>Wedjh Airport</t>
  </si>
  <si>
    <t>Wedjh</t>
  </si>
  <si>
    <t>PTF</t>
  </si>
  <si>
    <t>Malololailai Airport</t>
  </si>
  <si>
    <t>Malololailai</t>
  </si>
  <si>
    <t>SFN</t>
  </si>
  <si>
    <t>XAP</t>
  </si>
  <si>
    <t>Chapeco Airport</t>
  </si>
  <si>
    <t>Chapeco</t>
  </si>
  <si>
    <t>AHU</t>
  </si>
  <si>
    <t>Charif Al Idrissi Airport</t>
  </si>
  <si>
    <t>Al Hoceima</t>
  </si>
  <si>
    <t>USU</t>
  </si>
  <si>
    <t>Busuanga Airport</t>
  </si>
  <si>
    <t>Busuanga</t>
  </si>
  <si>
    <t>MOL</t>
  </si>
  <si>
    <t>Aro Airport</t>
  </si>
  <si>
    <t>Molde</t>
  </si>
  <si>
    <t>MDQ</t>
  </si>
  <si>
    <t>Mar Del Plata Airport</t>
  </si>
  <si>
    <t>Mar Del Plata</t>
  </si>
  <si>
    <t>ESS</t>
  </si>
  <si>
    <t>Essen Airport</t>
  </si>
  <si>
    <t>Essen</t>
  </si>
  <si>
    <t>OTP</t>
  </si>
  <si>
    <t>Otopeni International Airport</t>
  </si>
  <si>
    <t>SYQ</t>
  </si>
  <si>
    <t>Tobias Bolanos International Airport</t>
  </si>
  <si>
    <t>GDQ</t>
  </si>
  <si>
    <t>Gondar Airport</t>
  </si>
  <si>
    <t>Gondar</t>
  </si>
  <si>
    <t>YNS</t>
  </si>
  <si>
    <t>Nemiscau Airport</t>
  </si>
  <si>
    <t>Nemiscau</t>
  </si>
  <si>
    <t>EOI</t>
  </si>
  <si>
    <t>Eday Airport</t>
  </si>
  <si>
    <t>Eday</t>
  </si>
  <si>
    <t>MBA</t>
  </si>
  <si>
    <t>Moi International Airport</t>
  </si>
  <si>
    <t>Coast</t>
  </si>
  <si>
    <t>NTN</t>
  </si>
  <si>
    <t>Normanton Airport</t>
  </si>
  <si>
    <t>Normanton</t>
  </si>
  <si>
    <t>SKB</t>
  </si>
  <si>
    <t>Golden Rock Airport</t>
  </si>
  <si>
    <t>IST</t>
  </si>
  <si>
    <t>Istanbul Ataturk Airport</t>
  </si>
  <si>
    <t>LDH</t>
  </si>
  <si>
    <t>Lord Howe Island Airport</t>
  </si>
  <si>
    <t>Lord Howe Island</t>
  </si>
  <si>
    <t>MYJ</t>
  </si>
  <si>
    <t>Matsuyama Airport</t>
  </si>
  <si>
    <t>2576 Minamiyoshidamachi</t>
  </si>
  <si>
    <t>BNK</t>
  </si>
  <si>
    <t>Ballina Byron Airport</t>
  </si>
  <si>
    <t>Ballina</t>
  </si>
  <si>
    <t>JUB</t>
  </si>
  <si>
    <t>Juba Airport</t>
  </si>
  <si>
    <t>Juba</t>
  </si>
  <si>
    <t>ZPB</t>
  </si>
  <si>
    <t>Sachigo Lake Airport</t>
  </si>
  <si>
    <t>Sachigo Lake</t>
  </si>
  <si>
    <t>EAS</t>
  </si>
  <si>
    <t>San Sebastian Airport</t>
  </si>
  <si>
    <t>San Sebastian</t>
  </si>
  <si>
    <t>ZGS</t>
  </si>
  <si>
    <t>Gethsemani Airport</t>
  </si>
  <si>
    <t>Gethsemani</t>
  </si>
  <si>
    <t>CEE</t>
  </si>
  <si>
    <t>Cherepovets Airport</t>
  </si>
  <si>
    <t>Cherepovets</t>
  </si>
  <si>
    <t>GYN</t>
  </si>
  <si>
    <t>Santa Genoveva Airport</t>
  </si>
  <si>
    <t>Goiania</t>
  </si>
  <si>
    <t>LNV</t>
  </si>
  <si>
    <t>Lihir Island Airport</t>
  </si>
  <si>
    <t>Lihir Island</t>
  </si>
  <si>
    <t>LXR</t>
  </si>
  <si>
    <t>Luxor Airport</t>
  </si>
  <si>
    <t>Luxor</t>
  </si>
  <si>
    <t>Qina</t>
  </si>
  <si>
    <t>RMQ</t>
  </si>
  <si>
    <t>42 Jhongcing Road</t>
  </si>
  <si>
    <t>Sishih Village</t>
  </si>
  <si>
    <t>Shalu</t>
  </si>
  <si>
    <t>AZN</t>
  </si>
  <si>
    <t>Andizhan Airport</t>
  </si>
  <si>
    <t>Andizhan</t>
  </si>
  <si>
    <t>BES</t>
  </si>
  <si>
    <t>Guipavas Airport</t>
  </si>
  <si>
    <t>RYK</t>
  </si>
  <si>
    <t>Rahim Yar Khan Airport</t>
  </si>
  <si>
    <t>Rahim Yar Khan</t>
  </si>
  <si>
    <t>CPH</t>
  </si>
  <si>
    <t>Copenhagen Airport</t>
  </si>
  <si>
    <t>PKC</t>
  </si>
  <si>
    <t>Petropavlovsk-Kamchatsky Airport</t>
  </si>
  <si>
    <t>Petropavlovsk-Kamchatsky</t>
  </si>
  <si>
    <t>KSH</t>
  </si>
  <si>
    <t>Kermanshah Airport</t>
  </si>
  <si>
    <t>Kermanshah</t>
  </si>
  <si>
    <t>MUA</t>
  </si>
  <si>
    <t>Munda Airport</t>
  </si>
  <si>
    <t>Munda</t>
  </si>
  <si>
    <t>TEN</t>
  </si>
  <si>
    <t>Tongren Airport</t>
  </si>
  <si>
    <t>201 Provincial Rd.</t>
  </si>
  <si>
    <t>Tongren</t>
  </si>
  <si>
    <t>FLW</t>
  </si>
  <si>
    <t>Flores Island (Azores)</t>
  </si>
  <si>
    <t>CUR</t>
  </si>
  <si>
    <t>Aeropuerto Hato</t>
  </si>
  <si>
    <t>Cura?ao</t>
  </si>
  <si>
    <t>PSE</t>
  </si>
  <si>
    <t>Mercedita Airport</t>
  </si>
  <si>
    <t>Ponce</t>
  </si>
  <si>
    <t>TUK</t>
  </si>
  <si>
    <t>Turbat Airport</t>
  </si>
  <si>
    <t>Turbat</t>
  </si>
  <si>
    <t>ISC</t>
  </si>
  <si>
    <t>St. Mary's Airport</t>
  </si>
  <si>
    <t>WIL</t>
  </si>
  <si>
    <t>Wilson Airport</t>
  </si>
  <si>
    <t>VPY</t>
  </si>
  <si>
    <t>Chimoio Airport</t>
  </si>
  <si>
    <t>Chimoio</t>
  </si>
  <si>
    <t>RTB</t>
  </si>
  <si>
    <t>Roatan Airport</t>
  </si>
  <si>
    <t>Roatan</t>
  </si>
  <si>
    <t>OUA</t>
  </si>
  <si>
    <t>Ouagadougou Airport</t>
  </si>
  <si>
    <t>Ouagadougou</t>
  </si>
  <si>
    <t>Kadiogo</t>
  </si>
  <si>
    <t>KIJ</t>
  </si>
  <si>
    <t>Niigata Airport</t>
  </si>
  <si>
    <t>2350 Matsuhamacho</t>
  </si>
  <si>
    <t>VVC</t>
  </si>
  <si>
    <t>La Vanguardia Airport</t>
  </si>
  <si>
    <t>Villavicencio</t>
  </si>
  <si>
    <t>Meta</t>
  </si>
  <si>
    <t>YHG</t>
  </si>
  <si>
    <t>YXN</t>
  </si>
  <si>
    <t>Whale Cove Airport</t>
  </si>
  <si>
    <t>Whale Cove</t>
  </si>
  <si>
    <t>GOH</t>
  </si>
  <si>
    <t>Nuuk Airport</t>
  </si>
  <si>
    <t>Nuuk</t>
  </si>
  <si>
    <t>BME</t>
  </si>
  <si>
    <t>Broome Airport</t>
  </si>
  <si>
    <t>Broome</t>
  </si>
  <si>
    <t>HEL</t>
  </si>
  <si>
    <t>Helsinki-Vantaa Airport</t>
  </si>
  <si>
    <t>ORK</t>
  </si>
  <si>
    <t>Cork Airport</t>
  </si>
  <si>
    <t>YWB</t>
  </si>
  <si>
    <t>Kangiqsujuaq Airport</t>
  </si>
  <si>
    <t>Kangiqsujuaq</t>
  </si>
  <si>
    <t>BJL</t>
  </si>
  <si>
    <t>Yundum International Airport</t>
  </si>
  <si>
    <t>PAP</t>
  </si>
  <si>
    <t>Mais Gate Airport</t>
  </si>
  <si>
    <t>Port Au Prince</t>
  </si>
  <si>
    <t>UTP</t>
  </si>
  <si>
    <t>Utapao Airport</t>
  </si>
  <si>
    <t>Utapao</t>
  </si>
  <si>
    <t>PBU</t>
  </si>
  <si>
    <t>Putao Airport</t>
  </si>
  <si>
    <t>Putao</t>
  </si>
  <si>
    <t>TIJ</t>
  </si>
  <si>
    <t>Rodriguez Airport</t>
  </si>
  <si>
    <t>Tijuana</t>
  </si>
  <si>
    <t>MMK</t>
  </si>
  <si>
    <t>Murmansk Airport</t>
  </si>
  <si>
    <t>Murmansk</t>
  </si>
  <si>
    <t>Murmanskaya Oblast'</t>
  </si>
  <si>
    <t>GFF</t>
  </si>
  <si>
    <t>Griffith Airport</t>
  </si>
  <si>
    <t>Griffith</t>
  </si>
  <si>
    <t>KGF</t>
  </si>
  <si>
    <t>Karaganda Airport</t>
  </si>
  <si>
    <t>Karaganda</t>
  </si>
  <si>
    <t>Qaraghandy</t>
  </si>
  <si>
    <t>KUO</t>
  </si>
  <si>
    <t>Kuopio Airport</t>
  </si>
  <si>
    <t>Kuopio</t>
  </si>
  <si>
    <t>UAS</t>
  </si>
  <si>
    <t>Samburu Airport</t>
  </si>
  <si>
    <t>Samburu</t>
  </si>
  <si>
    <t>ENI</t>
  </si>
  <si>
    <t>El Nido Airport</t>
  </si>
  <si>
    <t>El Nido</t>
  </si>
  <si>
    <t>TNR</t>
  </si>
  <si>
    <t>Antananarivo Airport</t>
  </si>
  <si>
    <t>Antananarivo</t>
  </si>
  <si>
    <t>LUV</t>
  </si>
  <si>
    <t>Langgur Airport</t>
  </si>
  <si>
    <t>Langgur</t>
  </si>
  <si>
    <t>LAP</t>
  </si>
  <si>
    <t>Baja California Sur</t>
  </si>
  <si>
    <t>LIN</t>
  </si>
  <si>
    <t>Milano Linate Airport</t>
  </si>
  <si>
    <t>KRT</t>
  </si>
  <si>
    <t>Khartoum</t>
  </si>
  <si>
    <t>Al Khartum</t>
  </si>
  <si>
    <t>YWH</t>
  </si>
  <si>
    <t>Inner Harbour Airport</t>
  </si>
  <si>
    <t>MZV</t>
  </si>
  <si>
    <t>Mulu Airport</t>
  </si>
  <si>
    <t>Mulu</t>
  </si>
  <si>
    <t>TTE</t>
  </si>
  <si>
    <t>Babullah Airport</t>
  </si>
  <si>
    <t>Ternate</t>
  </si>
  <si>
    <t>GRQ</t>
  </si>
  <si>
    <t>Eelde Airport</t>
  </si>
  <si>
    <t>Groningen</t>
  </si>
  <si>
    <t>USK</t>
  </si>
  <si>
    <t>Usinsk Airport</t>
  </si>
  <si>
    <t>Usinsk</t>
  </si>
  <si>
    <t>IQQ</t>
  </si>
  <si>
    <t>Cavancha Airport</t>
  </si>
  <si>
    <t>EMD</t>
  </si>
  <si>
    <t>Emerald Airport</t>
  </si>
  <si>
    <t>Emerald</t>
  </si>
  <si>
    <t>OSY</t>
  </si>
  <si>
    <t>Namsos Airport</t>
  </si>
  <si>
    <t>Namsos</t>
  </si>
  <si>
    <t>Nord-Trondelag</t>
  </si>
  <si>
    <t>ZBL</t>
  </si>
  <si>
    <t>Biloela Airport</t>
  </si>
  <si>
    <t>Biloela</t>
  </si>
  <si>
    <t>JIB</t>
  </si>
  <si>
    <t>Ambouli Airport</t>
  </si>
  <si>
    <t>TAB</t>
  </si>
  <si>
    <t>Tobago Airport</t>
  </si>
  <si>
    <t>Tobago</t>
  </si>
  <si>
    <t>Trinidad and Tobago</t>
  </si>
  <si>
    <t>RUM</t>
  </si>
  <si>
    <t>Rumjatar Airport</t>
  </si>
  <si>
    <t>Rumjatar</t>
  </si>
  <si>
    <t>SCT</t>
  </si>
  <si>
    <t>Socotra Airport</t>
  </si>
  <si>
    <t>Socotra</t>
  </si>
  <si>
    <t>YYR</t>
  </si>
  <si>
    <t>Goose Bay Airport</t>
  </si>
  <si>
    <t>Goose Bay</t>
  </si>
  <si>
    <t>BNY</t>
  </si>
  <si>
    <t>Bellona Airport</t>
  </si>
  <si>
    <t>Bellona</t>
  </si>
  <si>
    <t>ZCL</t>
  </si>
  <si>
    <t>La Calera Airport</t>
  </si>
  <si>
    <t>Zacatecas</t>
  </si>
  <si>
    <t>SYD</t>
  </si>
  <si>
    <t>Sydney (Kingsford Smith) Airport</t>
  </si>
  <si>
    <t>UUA</t>
  </si>
  <si>
    <t>Bugulma Airport</t>
  </si>
  <si>
    <t>Bugulma</t>
  </si>
  <si>
    <t>BLQ</t>
  </si>
  <si>
    <t>Guglielmo Marconi Airport</t>
  </si>
  <si>
    <t>Bologna</t>
  </si>
  <si>
    <t>CIT</t>
  </si>
  <si>
    <t>Shimkent Airport</t>
  </si>
  <si>
    <t>Shimkent</t>
  </si>
  <si>
    <t>NSN</t>
  </si>
  <si>
    <t>Nelson Airport</t>
  </si>
  <si>
    <t>PIN</t>
  </si>
  <si>
    <t>Parintins Airport</t>
  </si>
  <si>
    <t>Parintins</t>
  </si>
  <si>
    <t>BGY</t>
  </si>
  <si>
    <t>Orio Al Serio Airport</t>
  </si>
  <si>
    <t>AXU</t>
  </si>
  <si>
    <t>Axum Airport</t>
  </si>
  <si>
    <t>Axum</t>
  </si>
  <si>
    <t>Tigray</t>
  </si>
  <si>
    <t>CPQ</t>
  </si>
  <si>
    <t>Amarais Airport</t>
  </si>
  <si>
    <t>GKA</t>
  </si>
  <si>
    <t>Goroka Airport</t>
  </si>
  <si>
    <t>Goroka</t>
  </si>
  <si>
    <t>Eastern Highlands</t>
  </si>
  <si>
    <t>UKB</t>
  </si>
  <si>
    <t>Kobe Airport</t>
  </si>
  <si>
    <t>1 Kobekuko  Chuo Ward</t>
  </si>
  <si>
    <t>Hyogo</t>
  </si>
  <si>
    <t>BWN</t>
  </si>
  <si>
    <t>Brunei International Airport</t>
  </si>
  <si>
    <t>Bandar Seri Begawan</t>
  </si>
  <si>
    <t>Brunei and Muara</t>
  </si>
  <si>
    <t>KDU</t>
  </si>
  <si>
    <t>Skardu Airport</t>
  </si>
  <si>
    <t>Skardu</t>
  </si>
  <si>
    <t>EVE</t>
  </si>
  <si>
    <t>Harstad/Narvik Airport  Evenes</t>
  </si>
  <si>
    <t>Harstad-Narvik</t>
  </si>
  <si>
    <t>SXF</t>
  </si>
  <si>
    <t>Schoenefeld Airport</t>
  </si>
  <si>
    <t>LMM</t>
  </si>
  <si>
    <t>Los Mochis</t>
  </si>
  <si>
    <t>ZBR</t>
  </si>
  <si>
    <t>Chah-Bahar Airport</t>
  </si>
  <si>
    <t>Chah-Bahar</t>
  </si>
  <si>
    <t>BBA</t>
  </si>
  <si>
    <t>Teniente Vidal Airport</t>
  </si>
  <si>
    <t>Balmaceda</t>
  </si>
  <si>
    <t>IXP</t>
  </si>
  <si>
    <t>Pathankot Airport</t>
  </si>
  <si>
    <t>Pathankot</t>
  </si>
  <si>
    <t>KAD</t>
  </si>
  <si>
    <t>Kaduna Airport</t>
  </si>
  <si>
    <t>Kaduna</t>
  </si>
  <si>
    <t>UMD</t>
  </si>
  <si>
    <t>Umanak Airport</t>
  </si>
  <si>
    <t>Uummannaq</t>
  </si>
  <si>
    <t>LRS</t>
  </si>
  <si>
    <t>Leros Airport</t>
  </si>
  <si>
    <t>Leros</t>
  </si>
  <si>
    <t>KAT</t>
  </si>
  <si>
    <t>Kaitaia Airport</t>
  </si>
  <si>
    <t>Kaitaia</t>
  </si>
  <si>
    <t>KRY</t>
  </si>
  <si>
    <t>Karamay Airport</t>
  </si>
  <si>
    <t>Changzheng Rd.</t>
  </si>
  <si>
    <t>Karamay</t>
  </si>
  <si>
    <t>ZTH</t>
  </si>
  <si>
    <t>Zakinthos Airport</t>
  </si>
  <si>
    <t>Zakinthos</t>
  </si>
  <si>
    <t>MGZ</t>
  </si>
  <si>
    <t>Myeik Airport</t>
  </si>
  <si>
    <t>Myeik</t>
  </si>
  <si>
    <t>YZF</t>
  </si>
  <si>
    <t>Yellowknife Airport</t>
  </si>
  <si>
    <t>Yellowknife</t>
  </si>
  <si>
    <t>BRC</t>
  </si>
  <si>
    <t>San Carlos de Bariloche International Airport</t>
  </si>
  <si>
    <t>San Carlos de Bariloche</t>
  </si>
  <si>
    <t>NOV</t>
  </si>
  <si>
    <t>Huambo Airport</t>
  </si>
  <si>
    <t>Huambo</t>
  </si>
  <si>
    <t>RZE</t>
  </si>
  <si>
    <t>Jasionka Airport</t>
  </si>
  <si>
    <t>Rzeszow</t>
  </si>
  <si>
    <t>Podkarpackie</t>
  </si>
  <si>
    <t>YVO</t>
  </si>
  <si>
    <t>Val D'Or Airport</t>
  </si>
  <si>
    <t>Val D'Or</t>
  </si>
  <si>
    <t>VLN</t>
  </si>
  <si>
    <t>Carabobo</t>
  </si>
  <si>
    <t>STN</t>
  </si>
  <si>
    <t>Stansted Airport</t>
  </si>
  <si>
    <t>YRB</t>
  </si>
  <si>
    <t>Resolute Airport</t>
  </si>
  <si>
    <t>Resolute</t>
  </si>
  <si>
    <t>YCS</t>
  </si>
  <si>
    <t>Chesterfield Inlet Airport</t>
  </si>
  <si>
    <t>Chesterfield Inlet</t>
  </si>
  <si>
    <t>CZL</t>
  </si>
  <si>
    <t>Ain El Bey Airport</t>
  </si>
  <si>
    <t>WDH</t>
  </si>
  <si>
    <t>Hosea Kutako International Airport</t>
  </si>
  <si>
    <t>KDO</t>
  </si>
  <si>
    <t>Kadhdhoo Airport</t>
  </si>
  <si>
    <t>Kadhdhoo</t>
  </si>
  <si>
    <t>YQK</t>
  </si>
  <si>
    <t>Kenora Airport</t>
  </si>
  <si>
    <t>Kenora</t>
  </si>
  <si>
    <t>PGH</t>
  </si>
  <si>
    <t>Pantnagar Airport</t>
  </si>
  <si>
    <t>Pantnagar</t>
  </si>
  <si>
    <t>SOF</t>
  </si>
  <si>
    <t>Sofia Airport</t>
  </si>
  <si>
    <t>Sofia</t>
  </si>
  <si>
    <t>Sofiya</t>
  </si>
  <si>
    <t>YGX</t>
  </si>
  <si>
    <t>Gillam Airport</t>
  </si>
  <si>
    <t>Gillam</t>
  </si>
  <si>
    <t>LRE</t>
  </si>
  <si>
    <t>Longreach Airport</t>
  </si>
  <si>
    <t>Longreach</t>
  </si>
  <si>
    <t>DIE</t>
  </si>
  <si>
    <t>Antsiranana/Arrachart Airport</t>
  </si>
  <si>
    <t>DGE</t>
  </si>
  <si>
    <t>Mudgee Airport</t>
  </si>
  <si>
    <t>Mudgee</t>
  </si>
  <si>
    <t>YRT</t>
  </si>
  <si>
    <t>Rankin Inlet Airport</t>
  </si>
  <si>
    <t>Rankin Inlet</t>
  </si>
  <si>
    <t>ADA</t>
  </si>
  <si>
    <t>Adana Airport</t>
  </si>
  <si>
    <t>SKN</t>
  </si>
  <si>
    <t>Skagen Airport</t>
  </si>
  <si>
    <t>Stokmarknes</t>
  </si>
  <si>
    <t>OPO</t>
  </si>
  <si>
    <t>Porto Airport</t>
  </si>
  <si>
    <t>Porto</t>
  </si>
  <si>
    <t>OSD</t>
  </si>
  <si>
    <t>Froesoe Airport</t>
  </si>
  <si>
    <t>Ostersund</t>
  </si>
  <si>
    <t>ANK</t>
  </si>
  <si>
    <t>Etimesgut Airport</t>
  </si>
  <si>
    <t>GMA</t>
  </si>
  <si>
    <t>Gemena Airport</t>
  </si>
  <si>
    <t>Gemena</t>
  </si>
  <si>
    <t>HGU</t>
  </si>
  <si>
    <t>Kagamuga Airport</t>
  </si>
  <si>
    <t>Mount Hagen</t>
  </si>
  <si>
    <t>Western Highlands</t>
  </si>
  <si>
    <t>TNJ</t>
  </si>
  <si>
    <t>Kidjang Airport</t>
  </si>
  <si>
    <t>Tanjung Pinang</t>
  </si>
  <si>
    <t>CNJ</t>
  </si>
  <si>
    <t>Cloncurry Airport</t>
  </si>
  <si>
    <t>Cloncurry</t>
  </si>
  <si>
    <t>COR</t>
  </si>
  <si>
    <t>Pajas Blancas Airport</t>
  </si>
  <si>
    <t>ZLO</t>
  </si>
  <si>
    <t>Manzanillo Airport</t>
  </si>
  <si>
    <t>MWX</t>
  </si>
  <si>
    <t>Muan International Airport</t>
  </si>
  <si>
    <t>TUA</t>
  </si>
  <si>
    <t>Tulcan Airport</t>
  </si>
  <si>
    <t>Tulcan</t>
  </si>
  <si>
    <t>Carchi</t>
  </si>
  <si>
    <t>ZYL</t>
  </si>
  <si>
    <t>Sylhet</t>
  </si>
  <si>
    <t>HLA</t>
  </si>
  <si>
    <t>Lanseria Airport</t>
  </si>
  <si>
    <t>Lanseria</t>
  </si>
  <si>
    <t>VRN</t>
  </si>
  <si>
    <t>Verona Airport</t>
  </si>
  <si>
    <t>Verona</t>
  </si>
  <si>
    <t>RZS</t>
  </si>
  <si>
    <t>Sawan Airport</t>
  </si>
  <si>
    <t>Sawan</t>
  </si>
  <si>
    <t>YWP</t>
  </si>
  <si>
    <t>Webequie Airport</t>
  </si>
  <si>
    <t>Webequie</t>
  </si>
  <si>
    <t>SUR</t>
  </si>
  <si>
    <t>Summer Beaver Airport</t>
  </si>
  <si>
    <t>Summer Beaver</t>
  </si>
  <si>
    <t>NAV</t>
  </si>
  <si>
    <t>Nevsehir Airport</t>
  </si>
  <si>
    <t>Nevsehir</t>
  </si>
  <si>
    <t>RAH</t>
  </si>
  <si>
    <t>Rafha Airport</t>
  </si>
  <si>
    <t>Rafha</t>
  </si>
  <si>
    <t>YFJ</t>
  </si>
  <si>
    <t>Snare Lake Airport</t>
  </si>
  <si>
    <t>Snare Lake</t>
  </si>
  <si>
    <t>RAJ</t>
  </si>
  <si>
    <t>Rajkot</t>
  </si>
  <si>
    <t>SCY</t>
  </si>
  <si>
    <t>GIL</t>
  </si>
  <si>
    <t>Gilgit Airport</t>
  </si>
  <si>
    <t>Gilgit</t>
  </si>
  <si>
    <t>Northern Areas</t>
  </si>
  <si>
    <t>KGP</t>
  </si>
  <si>
    <t>Kogalym International Airport</t>
  </si>
  <si>
    <t>Kogalym</t>
  </si>
  <si>
    <t>RAB</t>
  </si>
  <si>
    <t>Tokua Airport</t>
  </si>
  <si>
    <t>Rabaul</t>
  </si>
  <si>
    <t>BHD</t>
  </si>
  <si>
    <t>Belfast City Airport</t>
  </si>
  <si>
    <t>SSA</t>
  </si>
  <si>
    <t>Airport Luis E. Magalhaes</t>
  </si>
  <si>
    <t>DHI</t>
  </si>
  <si>
    <t>Dhangarhi Airport</t>
  </si>
  <si>
    <t>Dhangarhi</t>
  </si>
  <si>
    <t>AJU</t>
  </si>
  <si>
    <t>Aracaju Airport</t>
  </si>
  <si>
    <t>Aracaju</t>
  </si>
  <si>
    <t>Sergipe</t>
  </si>
  <si>
    <t>IPH</t>
  </si>
  <si>
    <t>Ipoh Airport</t>
  </si>
  <si>
    <t>Ipoh</t>
  </si>
  <si>
    <t>LEA</t>
  </si>
  <si>
    <t>Learmonth Airport</t>
  </si>
  <si>
    <t>Learmonth</t>
  </si>
  <si>
    <t>POG</t>
  </si>
  <si>
    <t>Port Gentil Airport</t>
  </si>
  <si>
    <t>YWK</t>
  </si>
  <si>
    <t>Wabush Airport</t>
  </si>
  <si>
    <t>Wabush</t>
  </si>
  <si>
    <t>ATH</t>
  </si>
  <si>
    <t>Eleftherios Venizelos International Airport</t>
  </si>
  <si>
    <t>Athens</t>
  </si>
  <si>
    <t>Puerto del Rosario Airport</t>
  </si>
  <si>
    <t>Puerto del Rosario</t>
  </si>
  <si>
    <t>TIZ</t>
  </si>
  <si>
    <t>Tari Airport</t>
  </si>
  <si>
    <t>Tari</t>
  </si>
  <si>
    <t>BRU</t>
  </si>
  <si>
    <t>Brussels Airport</t>
  </si>
  <si>
    <t>Brussels</t>
  </si>
  <si>
    <t>BGF</t>
  </si>
  <si>
    <t>Bangui Airport</t>
  </si>
  <si>
    <t>Bangui</t>
  </si>
  <si>
    <t>Lobaye</t>
  </si>
  <si>
    <t>CRL</t>
  </si>
  <si>
    <t>Charleroi Brussels South Airport</t>
  </si>
  <si>
    <t>KSY</t>
  </si>
  <si>
    <t>Kars Airport</t>
  </si>
  <si>
    <t>Kars</t>
  </si>
  <si>
    <t>IPC</t>
  </si>
  <si>
    <t>Mataveri International Airport</t>
  </si>
  <si>
    <t>Easter Island</t>
  </si>
  <si>
    <t>TBZ</t>
  </si>
  <si>
    <t>Tabriz Airport</t>
  </si>
  <si>
    <t>Tabriz</t>
  </si>
  <si>
    <t>Azarbayjan-e Sharqi</t>
  </si>
  <si>
    <t>ITM</t>
  </si>
  <si>
    <t>Itami Airport</t>
  </si>
  <si>
    <t>3??555 Nishimachi  Hotarugaike  Toyonaka</t>
  </si>
  <si>
    <t>LCJ</t>
  </si>
  <si>
    <t>Lodz Lublinek Airport</t>
  </si>
  <si>
    <t>Lodz</t>
  </si>
  <si>
    <t>JRO</t>
  </si>
  <si>
    <t>Kilimanjaro Airport</t>
  </si>
  <si>
    <t>Kilimanjaro</t>
  </si>
  <si>
    <t>AUR</t>
  </si>
  <si>
    <t>Aurillac Airport</t>
  </si>
  <si>
    <t>Aurillac</t>
  </si>
  <si>
    <t>BPS</t>
  </si>
  <si>
    <t>Porto Seguro Airport</t>
  </si>
  <si>
    <t>Porto Seguro</t>
  </si>
  <si>
    <t>EYP</t>
  </si>
  <si>
    <t>El Yopal Airport</t>
  </si>
  <si>
    <t>El Yopal</t>
  </si>
  <si>
    <t>FMA</t>
  </si>
  <si>
    <t>El Pucu Airport</t>
  </si>
  <si>
    <t>Formosa</t>
  </si>
  <si>
    <t>GLT</t>
  </si>
  <si>
    <t>Gladstone Airport</t>
  </si>
  <si>
    <t>Gladstone</t>
  </si>
  <si>
    <t>MTR</t>
  </si>
  <si>
    <t>S. Jeronimo Airport</t>
  </si>
  <si>
    <t>Monteria</t>
  </si>
  <si>
    <t>SNW</t>
  </si>
  <si>
    <t>Thandwe Airport</t>
  </si>
  <si>
    <t>Thandwe</t>
  </si>
  <si>
    <t>MDK</t>
  </si>
  <si>
    <t>Mbandaka Airport</t>
  </si>
  <si>
    <t>Mbandaka</t>
  </si>
  <si>
    <t>ROO</t>
  </si>
  <si>
    <t>Rondonopolis Airport</t>
  </si>
  <si>
    <t>Rondonopolis</t>
  </si>
  <si>
    <t>RES</t>
  </si>
  <si>
    <t>Resistencia Airport</t>
  </si>
  <si>
    <t>Resistencia</t>
  </si>
  <si>
    <t>ROK</t>
  </si>
  <si>
    <t>Rockhampton Airport</t>
  </si>
  <si>
    <t>Rockhampton</t>
  </si>
  <si>
    <t>CGK</t>
  </si>
  <si>
    <t>Soekarno-Hatta International Airport</t>
  </si>
  <si>
    <t>Jakarta Raya (Djakarta Raya)</t>
  </si>
  <si>
    <t>MXP</t>
  </si>
  <si>
    <t>Milano Malpensa Airport</t>
  </si>
  <si>
    <t>RYG</t>
  </si>
  <si>
    <t>Moss-Rygge Airport</t>
  </si>
  <si>
    <t>Rygge</t>
  </si>
  <si>
    <t>CBR</t>
  </si>
  <si>
    <t>Canberra Airport</t>
  </si>
  <si>
    <t>Canberra</t>
  </si>
  <si>
    <t>Australian Capital Territory</t>
  </si>
  <si>
    <t>CAS</t>
  </si>
  <si>
    <t>Anfa Airport</t>
  </si>
  <si>
    <t>SLM</t>
  </si>
  <si>
    <t>Matacan Airport</t>
  </si>
  <si>
    <t>Salamanca</t>
  </si>
  <si>
    <t>KTA</t>
  </si>
  <si>
    <t>Karratha Airport</t>
  </si>
  <si>
    <t>Karratha</t>
  </si>
  <si>
    <t>MEL</t>
  </si>
  <si>
    <t>Tullamarine Airport</t>
  </si>
  <si>
    <t>SZF</t>
  </si>
  <si>
    <t>Carsamba Airport</t>
  </si>
  <si>
    <t>JHB</t>
  </si>
  <si>
    <t>Sultan Ismail International Airport</t>
  </si>
  <si>
    <t>Johor Bharu</t>
  </si>
  <si>
    <t>AMI</t>
  </si>
  <si>
    <t>Selaparang Airport</t>
  </si>
  <si>
    <t>Mataram</t>
  </si>
  <si>
    <t>AYT</t>
  </si>
  <si>
    <t>Antalya Airport</t>
  </si>
  <si>
    <t>LPP</t>
  </si>
  <si>
    <t>Lappeenranta Airport</t>
  </si>
  <si>
    <t>Lappeenranta</t>
  </si>
  <si>
    <t>TJM</t>
  </si>
  <si>
    <t>Tyumen Airport</t>
  </si>
  <si>
    <t>Tyumen</t>
  </si>
  <si>
    <t>NAP</t>
  </si>
  <si>
    <t>Naples Airport</t>
  </si>
  <si>
    <t>Naples</t>
  </si>
  <si>
    <t>MST</t>
  </si>
  <si>
    <t>Maastricht/Aachen Airport</t>
  </si>
  <si>
    <t>Maastricht</t>
  </si>
  <si>
    <t>Limburg</t>
  </si>
  <si>
    <t>RDZ</t>
  </si>
  <si>
    <t>Marcillac Airport</t>
  </si>
  <si>
    <t>Rodez</t>
  </si>
  <si>
    <t>ESM</t>
  </si>
  <si>
    <t>Esmeraldas Airport</t>
  </si>
  <si>
    <t>Esmeraldas</t>
  </si>
  <si>
    <t>NLA</t>
  </si>
  <si>
    <t>Ndola Airport</t>
  </si>
  <si>
    <t>Ndola</t>
  </si>
  <si>
    <t>PBM</t>
  </si>
  <si>
    <t>Zanderij International Airport</t>
  </si>
  <si>
    <t>JGA</t>
  </si>
  <si>
    <t>Govardhanpur Airport</t>
  </si>
  <si>
    <t>Jamnagar</t>
  </si>
  <si>
    <t>CED</t>
  </si>
  <si>
    <t>Ceduna Airport</t>
  </si>
  <si>
    <t>Ceduna</t>
  </si>
  <si>
    <t>ACC</t>
  </si>
  <si>
    <t>Kotoka Airport</t>
  </si>
  <si>
    <t>Accra</t>
  </si>
  <si>
    <t>Greater Accra</t>
  </si>
  <si>
    <t>NUS</t>
  </si>
  <si>
    <t>Norsup Airport</t>
  </si>
  <si>
    <t>Norsup</t>
  </si>
  <si>
    <t>RFP</t>
  </si>
  <si>
    <t>Raiatea Airport</t>
  </si>
  <si>
    <t>Raiatea</t>
  </si>
  <si>
    <t>EIS</t>
  </si>
  <si>
    <t>Beef Island Airport</t>
  </si>
  <si>
    <t>Beef Island</t>
  </si>
  <si>
    <t>KCH</t>
  </si>
  <si>
    <t>Kuching Airport</t>
  </si>
  <si>
    <t>Kuching</t>
  </si>
  <si>
    <t>ZAM</t>
  </si>
  <si>
    <t>Zamboanga Airport</t>
  </si>
  <si>
    <t>Zamboanga</t>
  </si>
  <si>
    <t>MHD</t>
  </si>
  <si>
    <t>Mashad Airport</t>
  </si>
  <si>
    <t>Mashad</t>
  </si>
  <si>
    <t>LMN</t>
  </si>
  <si>
    <t>Limbang Airport</t>
  </si>
  <si>
    <t>Limbang</t>
  </si>
  <si>
    <t>BEL</t>
  </si>
  <si>
    <t>Val De Cans Airport</t>
  </si>
  <si>
    <t>VVI</t>
  </si>
  <si>
    <t>Viru Viru International Airport</t>
  </si>
  <si>
    <t>FBD</t>
  </si>
  <si>
    <t>Faizabad Airport</t>
  </si>
  <si>
    <t>Faizabad</t>
  </si>
  <si>
    <t>PVH</t>
  </si>
  <si>
    <t>Porto Velho</t>
  </si>
  <si>
    <t>Rondônia</t>
  </si>
  <si>
    <t>MAB</t>
  </si>
  <si>
    <t>Maraba Airport</t>
  </si>
  <si>
    <t>Maraba</t>
  </si>
  <si>
    <t>KIV</t>
  </si>
  <si>
    <t>Chisinau Airport</t>
  </si>
  <si>
    <t>Chisinau</t>
  </si>
  <si>
    <t>KOK</t>
  </si>
  <si>
    <t>Kruunupyy Airport</t>
  </si>
  <si>
    <t>Kokkola/Pietarsaari</t>
  </si>
  <si>
    <t>SLL</t>
  </si>
  <si>
    <t>Salalah Airport</t>
  </si>
  <si>
    <t>UPB</t>
  </si>
  <si>
    <t>Playa Baracoa Airport</t>
  </si>
  <si>
    <t>YQY</t>
  </si>
  <si>
    <t>Sydney Airport</t>
  </si>
  <si>
    <t>AJF</t>
  </si>
  <si>
    <t>Jouf Airport</t>
  </si>
  <si>
    <t>Jouf</t>
  </si>
  <si>
    <t>BQN</t>
  </si>
  <si>
    <t>Borinquen Airport</t>
  </si>
  <si>
    <t>Aguadilla</t>
  </si>
  <si>
    <t>GRZ</t>
  </si>
  <si>
    <t>Thalerhof Airport</t>
  </si>
  <si>
    <t>Graz</t>
  </si>
  <si>
    <t>Steiermark</t>
  </si>
  <si>
    <t>TLE</t>
  </si>
  <si>
    <t>Tulear Airport</t>
  </si>
  <si>
    <t>Tulear</t>
  </si>
  <si>
    <t>BDS</t>
  </si>
  <si>
    <t>Papola Casale Airport</t>
  </si>
  <si>
    <t>Brindisi</t>
  </si>
  <si>
    <t>YQX</t>
  </si>
  <si>
    <t>Gander Airport</t>
  </si>
  <si>
    <t>Gander</t>
  </si>
  <si>
    <t>YYH</t>
  </si>
  <si>
    <t>Taloyoak Airport</t>
  </si>
  <si>
    <t>Taloyoak</t>
  </si>
  <si>
    <t>KDI</t>
  </si>
  <si>
    <t>Wolter Monginsidi Airport</t>
  </si>
  <si>
    <t>Kendari</t>
  </si>
  <si>
    <t>TQR</t>
  </si>
  <si>
    <t>San Domino Island Airport</t>
  </si>
  <si>
    <t>San Domino Island</t>
  </si>
  <si>
    <t>CXB</t>
  </si>
  <si>
    <t>Coxs Bazar Airport</t>
  </si>
  <si>
    <t>Coxs Bazar</t>
  </si>
  <si>
    <t>YPY</t>
  </si>
  <si>
    <t>Fort Chipewyan Airport</t>
  </si>
  <si>
    <t>Fort Chipewyan</t>
  </si>
  <si>
    <t>HLP</t>
  </si>
  <si>
    <t>Halim Perdana Kusuma Airport</t>
  </si>
  <si>
    <t>PLP</t>
  </si>
  <si>
    <t>La Palma</t>
  </si>
  <si>
    <t>CLA</t>
  </si>
  <si>
    <t>Comilla Airport</t>
  </si>
  <si>
    <t>Comilla</t>
  </si>
  <si>
    <t>JCA</t>
  </si>
  <si>
    <t>Croisette Heliport</t>
  </si>
  <si>
    <t>WBM</t>
  </si>
  <si>
    <t>Wapenamanda Airport</t>
  </si>
  <si>
    <t>Wapenamanda</t>
  </si>
  <si>
    <t>AAB</t>
  </si>
  <si>
    <t>Arrabury Airport</t>
  </si>
  <si>
    <t>Arrabury</t>
  </si>
  <si>
    <t>MRU</t>
  </si>
  <si>
    <t>SSR International Airport</t>
  </si>
  <si>
    <t>NRD</t>
  </si>
  <si>
    <t>Norderney Airport</t>
  </si>
  <si>
    <t>Norderney</t>
  </si>
  <si>
    <t>PDS</t>
  </si>
  <si>
    <t>Piedras Negras Airport</t>
  </si>
  <si>
    <t>Piedras Negras</t>
  </si>
  <si>
    <t>Tlaxcala</t>
  </si>
  <si>
    <t>VAG</t>
  </si>
  <si>
    <t>Maj. Brig. Trompowsky Airport</t>
  </si>
  <si>
    <t>Varginha</t>
  </si>
  <si>
    <t>QUP</t>
  </si>
  <si>
    <t>Saqqaq Heliport</t>
  </si>
  <si>
    <t>Saqqaq</t>
  </si>
  <si>
    <t>XIQ</t>
  </si>
  <si>
    <t>Ilimanaq Harbour Airport</t>
  </si>
  <si>
    <t>Ilimanaq</t>
  </si>
  <si>
    <t>TJK</t>
  </si>
  <si>
    <t>Tokat Airport</t>
  </si>
  <si>
    <t>Tokat</t>
  </si>
  <si>
    <t>IAO</t>
  </si>
  <si>
    <t>Sayak Airport</t>
  </si>
  <si>
    <t>Del Carmin</t>
  </si>
  <si>
    <t>GYE</t>
  </si>
  <si>
    <t>Jose Joaquin de Olmedo Airport</t>
  </si>
  <si>
    <t>Guayas</t>
  </si>
  <si>
    <t>WMI</t>
  </si>
  <si>
    <t>Warsaw-Modlin Airport</t>
  </si>
  <si>
    <t>Modlin</t>
  </si>
  <si>
    <t>HHN</t>
  </si>
  <si>
    <t>Frankfurt - Hahn Airport</t>
  </si>
  <si>
    <t>Hahn</t>
  </si>
  <si>
    <t>SXM</t>
  </si>
  <si>
    <t>Princ. Juliana Airport</t>
  </si>
  <si>
    <t>Saint Maarten</t>
  </si>
  <si>
    <t>Sint Maarten</t>
  </si>
  <si>
    <t>EUX</t>
  </si>
  <si>
    <t>F D Roosevelt Airport</t>
  </si>
  <si>
    <t>Saint Eustatius</t>
  </si>
  <si>
    <t>NYT</t>
  </si>
  <si>
    <t>Nay Pyi Taw Airport</t>
  </si>
  <si>
    <t>Naypyidaw</t>
  </si>
  <si>
    <t>RLK</t>
  </si>
  <si>
    <t>Bayannur Airport</t>
  </si>
  <si>
    <t>Bayannur</t>
  </si>
  <si>
    <t>DEE</t>
  </si>
  <si>
    <t>Mendeleyevo Airport</t>
  </si>
  <si>
    <t>Kunashir Island</t>
  </si>
  <si>
    <t>RST</t>
  </si>
  <si>
    <t>Rochester International Airport</t>
  </si>
  <si>
    <t>7600 Helgerson Drive Southwest</t>
  </si>
  <si>
    <t>55902</t>
  </si>
  <si>
    <t>AVL</t>
  </si>
  <si>
    <t>Asheville Regional Airport</t>
  </si>
  <si>
    <t>61 Terminal Drive</t>
  </si>
  <si>
    <t>Asheville</t>
  </si>
  <si>
    <t>28732</t>
  </si>
  <si>
    <t>SBP</t>
  </si>
  <si>
    <t>San Luis Obispo County Regional Airport</t>
  </si>
  <si>
    <t>901 Airport Drive</t>
  </si>
  <si>
    <t>San Luis Obispo</t>
  </si>
  <si>
    <t>93401</t>
  </si>
  <si>
    <t>LAW</t>
  </si>
  <si>
    <t>Lawton-Fort Sill Regional Airport</t>
  </si>
  <si>
    <t>3401 South 11th Street</t>
  </si>
  <si>
    <t>Lawton</t>
  </si>
  <si>
    <t>73502</t>
  </si>
  <si>
    <t>ISP</t>
  </si>
  <si>
    <t>Long Island MacArthur Airport</t>
  </si>
  <si>
    <t>100 Arrivals Avenue</t>
  </si>
  <si>
    <t>Ronkonkoma</t>
  </si>
  <si>
    <t>11779</t>
  </si>
  <si>
    <t>BIL</t>
  </si>
  <si>
    <t>Billings Airport</t>
  </si>
  <si>
    <t>1901 Terminal Circle  Room 216</t>
  </si>
  <si>
    <t>Billings</t>
  </si>
  <si>
    <t>59105</t>
  </si>
  <si>
    <t>PRC</t>
  </si>
  <si>
    <t>Prescott Airport</t>
  </si>
  <si>
    <t>6546 Crystal Lane</t>
  </si>
  <si>
    <t>Prescott</t>
  </si>
  <si>
    <t>86301</t>
  </si>
  <si>
    <t>KWT</t>
  </si>
  <si>
    <t>Kwethluk Airport</t>
  </si>
  <si>
    <t>Kwethluk</t>
  </si>
  <si>
    <t>99621</t>
  </si>
  <si>
    <t>MYR</t>
  </si>
  <si>
    <t>Myrtle Beach International Airport</t>
  </si>
  <si>
    <t>1100 Jetport Road</t>
  </si>
  <si>
    <t>Myrtle Beach</t>
  </si>
  <si>
    <t>29577</t>
  </si>
  <si>
    <t>CGA</t>
  </si>
  <si>
    <t>Craig Sea Plane Base</t>
  </si>
  <si>
    <t>Craig</t>
  </si>
  <si>
    <t>99921</t>
  </si>
  <si>
    <t>PSG</t>
  </si>
  <si>
    <t>Petersburg Municipal Airport</t>
  </si>
  <si>
    <t>Petersburg</t>
  </si>
  <si>
    <t>99833</t>
  </si>
  <si>
    <t>MSP</t>
  </si>
  <si>
    <t>Minneapolis-St. Paul International Airport</t>
  </si>
  <si>
    <t>6040 28th Avenue South</t>
  </si>
  <si>
    <t>Minneapolis</t>
  </si>
  <si>
    <t>55450</t>
  </si>
  <si>
    <t>DRG</t>
  </si>
  <si>
    <t>Deering Airport</t>
  </si>
  <si>
    <t>Deering</t>
  </si>
  <si>
    <t>99736</t>
  </si>
  <si>
    <t>MHT</t>
  </si>
  <si>
    <t>Manchester Boston Regional Airport</t>
  </si>
  <si>
    <t>One Airport Road</t>
  </si>
  <si>
    <t>03103</t>
  </si>
  <si>
    <t>IND</t>
  </si>
  <si>
    <t>Indianapolis International Airport</t>
  </si>
  <si>
    <t>7800 Col. H. Weir Cook Memorial Drive</t>
  </si>
  <si>
    <t>Indianapolis</t>
  </si>
  <si>
    <t>46241</t>
  </si>
  <si>
    <t>KGX</t>
  </si>
  <si>
    <t>Grayling Airport</t>
  </si>
  <si>
    <t>Grayling</t>
  </si>
  <si>
    <t>99590</t>
  </si>
  <si>
    <t>ESC</t>
  </si>
  <si>
    <t>Delta County Airport</t>
  </si>
  <si>
    <t>3300 Airport Road</t>
  </si>
  <si>
    <t>Escanaba</t>
  </si>
  <si>
    <t>49829</t>
  </si>
  <si>
    <t>BIS</t>
  </si>
  <si>
    <t>Bismarck Airport</t>
  </si>
  <si>
    <t>2301 University Drive Bldg 17</t>
  </si>
  <si>
    <t>Bismarck</t>
  </si>
  <si>
    <t>58504</t>
  </si>
  <si>
    <t>LAS</t>
  </si>
  <si>
    <t>McCarran International Airport</t>
  </si>
  <si>
    <t>5757 Wayne Newton Boulevard</t>
  </si>
  <si>
    <t>Las Vegas</t>
  </si>
  <si>
    <t>89119</t>
  </si>
  <si>
    <t>ABE</t>
  </si>
  <si>
    <t>Lehigh Valley International Airport</t>
  </si>
  <si>
    <t>3311 Airport Road</t>
  </si>
  <si>
    <t>Allentown</t>
  </si>
  <si>
    <t>18109</t>
  </si>
  <si>
    <t>GBD</t>
  </si>
  <si>
    <t>Great Bend Airport</t>
  </si>
  <si>
    <t>Great Bend</t>
  </si>
  <si>
    <t>67530</t>
  </si>
  <si>
    <t>AUK</t>
  </si>
  <si>
    <t>Alakanuk Airport</t>
  </si>
  <si>
    <t>Alakanuk</t>
  </si>
  <si>
    <t>99554</t>
  </si>
  <si>
    <t>GRR</t>
  </si>
  <si>
    <t>Gerald R. Ford International Airport</t>
  </si>
  <si>
    <t>5500 44th Street Southeast</t>
  </si>
  <si>
    <t>Grand Rapids</t>
  </si>
  <si>
    <t>49512</t>
  </si>
  <si>
    <t>EEK</t>
  </si>
  <si>
    <t>Eek Airport</t>
  </si>
  <si>
    <t>Eek</t>
  </si>
  <si>
    <t>99578</t>
  </si>
  <si>
    <t>BWI</t>
  </si>
  <si>
    <t>Baltimore/Wash International Thurgood Marshall Airport</t>
  </si>
  <si>
    <t>21240</t>
  </si>
  <si>
    <t>GEG</t>
  </si>
  <si>
    <t>Spokane International Airport</t>
  </si>
  <si>
    <t>9000 West Airport Drive</t>
  </si>
  <si>
    <t>Spokane</t>
  </si>
  <si>
    <t>99224</t>
  </si>
  <si>
    <t>ATK</t>
  </si>
  <si>
    <t>Atqasuk Airport</t>
  </si>
  <si>
    <t>Atqasuk</t>
  </si>
  <si>
    <t>99791</t>
  </si>
  <si>
    <t>ITO</t>
  </si>
  <si>
    <t>Hilo International Airport</t>
  </si>
  <si>
    <t>WBB</t>
  </si>
  <si>
    <t>Stebbins Airport</t>
  </si>
  <si>
    <t>Stebbins</t>
  </si>
  <si>
    <t>99671</t>
  </si>
  <si>
    <t>PHF</t>
  </si>
  <si>
    <t>Newport News/Williamsburg International Airport</t>
  </si>
  <si>
    <t>900 Bland Boulevard</t>
  </si>
  <si>
    <t>Newport News</t>
  </si>
  <si>
    <t>23602</t>
  </si>
  <si>
    <t>PIE</t>
  </si>
  <si>
    <t>St. Petersburg-Clearwater International Airport</t>
  </si>
  <si>
    <t>Suite 221 - Terminal Building</t>
  </si>
  <si>
    <t>33762</t>
  </si>
  <si>
    <t>SCC</t>
  </si>
  <si>
    <t>Prudhoe Bay/Deadhorse Airport</t>
  </si>
  <si>
    <t>Prudhoe Bay/Deadhorse</t>
  </si>
  <si>
    <t>99734</t>
  </si>
  <si>
    <t>MEM</t>
  </si>
  <si>
    <t>Memphis International Airport</t>
  </si>
  <si>
    <t>2491 Winchester Road  Suite 113</t>
  </si>
  <si>
    <t>Memphis</t>
  </si>
  <si>
    <t>38116</t>
  </si>
  <si>
    <t>TNK</t>
  </si>
  <si>
    <t>Tununak Airport</t>
  </si>
  <si>
    <t>Tununak</t>
  </si>
  <si>
    <t>99681</t>
  </si>
  <si>
    <t>CHO</t>
  </si>
  <si>
    <t>Albemarle Airport</t>
  </si>
  <si>
    <t>201 Bowen Loop</t>
  </si>
  <si>
    <t>Charlottesville</t>
  </si>
  <si>
    <t>22911</t>
  </si>
  <si>
    <t>LAX</t>
  </si>
  <si>
    <t>Los Angeles International Airport</t>
  </si>
  <si>
    <t>One World Way</t>
  </si>
  <si>
    <t>90045</t>
  </si>
  <si>
    <t>SGF</t>
  </si>
  <si>
    <t>Springfield-Branson Regional Airport</t>
  </si>
  <si>
    <t>5000 W. Kearney Street  Suite 15</t>
  </si>
  <si>
    <t>Springfield</t>
  </si>
  <si>
    <t>65803</t>
  </si>
  <si>
    <t>TLT</t>
  </si>
  <si>
    <t>Tuluksak Airport</t>
  </si>
  <si>
    <t>Tuluksak</t>
  </si>
  <si>
    <t>99679</t>
  </si>
  <si>
    <t>GGG</t>
  </si>
  <si>
    <t>Gregg County Airport</t>
  </si>
  <si>
    <t>75603</t>
  </si>
  <si>
    <t>INL</t>
  </si>
  <si>
    <t>Falls International Airport</t>
  </si>
  <si>
    <t>Airport Drive</t>
  </si>
  <si>
    <t>International Falls</t>
  </si>
  <si>
    <t>56649</t>
  </si>
  <si>
    <t>SXP</t>
  </si>
  <si>
    <t>Sheldon Sea Plane Base</t>
  </si>
  <si>
    <t>Sheldon Point</t>
  </si>
  <si>
    <t>99666</t>
  </si>
  <si>
    <t>GRI</t>
  </si>
  <si>
    <t>Grand Island Airport</t>
  </si>
  <si>
    <t>3743 Sky Park Road</t>
  </si>
  <si>
    <t>Grand Island</t>
  </si>
  <si>
    <t>68801</t>
  </si>
  <si>
    <t>SBN</t>
  </si>
  <si>
    <t>South Bend Regional</t>
  </si>
  <si>
    <t>4477 Terminal Drive</t>
  </si>
  <si>
    <t>South Bend</t>
  </si>
  <si>
    <t>46628</t>
  </si>
  <si>
    <t>DAB</t>
  </si>
  <si>
    <t>Daytona Beach International Airport</t>
  </si>
  <si>
    <t>700 Catalina Drive  Suite 300</t>
  </si>
  <si>
    <t>Daytona Beach</t>
  </si>
  <si>
    <t>32114</t>
  </si>
  <si>
    <t>LYH</t>
  </si>
  <si>
    <t>Preston-Glenn Field</t>
  </si>
  <si>
    <t>4308 Wards Road  Suite 100</t>
  </si>
  <si>
    <t>Lynchburg</t>
  </si>
  <si>
    <t>24502</t>
  </si>
  <si>
    <t>SDF</t>
  </si>
  <si>
    <t>Louisville International Airport</t>
  </si>
  <si>
    <t>600 Terminal Drive</t>
  </si>
  <si>
    <t>Louisville</t>
  </si>
  <si>
    <t>40209</t>
  </si>
  <si>
    <t>JFK</t>
  </si>
  <si>
    <t>John F. Kennedy International Airport</t>
  </si>
  <si>
    <t>JFK Airport</t>
  </si>
  <si>
    <t>11430</t>
  </si>
  <si>
    <t>LGA</t>
  </si>
  <si>
    <t>LaGuardia Airport</t>
  </si>
  <si>
    <t>Hangar 7 Center</t>
  </si>
  <si>
    <t>11371</t>
  </si>
  <si>
    <t>LIH</t>
  </si>
  <si>
    <t>Lihue Airport</t>
  </si>
  <si>
    <t>3901 Mokulele Lap  Box 6</t>
  </si>
  <si>
    <t>Kauai Island</t>
  </si>
  <si>
    <t>JHW</t>
  </si>
  <si>
    <t>Jamestown Airport</t>
  </si>
  <si>
    <t>Jamestown</t>
  </si>
  <si>
    <t>14733</t>
  </si>
  <si>
    <t>FAT</t>
  </si>
  <si>
    <t>Fresno Yosemite International Airport</t>
  </si>
  <si>
    <t>5175 E. Clinton Way</t>
  </si>
  <si>
    <t>Fresno</t>
  </si>
  <si>
    <t>93727</t>
  </si>
  <si>
    <t>EWR</t>
  </si>
  <si>
    <t>Newark Liberty International Airport</t>
  </si>
  <si>
    <t>Building 1  Conrad Road</t>
  </si>
  <si>
    <t>WRL</t>
  </si>
  <si>
    <t>Worland Airport</t>
  </si>
  <si>
    <t>Worland</t>
  </si>
  <si>
    <t>82401</t>
  </si>
  <si>
    <t>MBL</t>
  </si>
  <si>
    <t>Blacker Airport</t>
  </si>
  <si>
    <t>2323 Airport Road</t>
  </si>
  <si>
    <t>Manistee</t>
  </si>
  <si>
    <t>49660</t>
  </si>
  <si>
    <t>KNW</t>
  </si>
  <si>
    <t>New Stuyahok Airport</t>
  </si>
  <si>
    <t>New Stuyahok</t>
  </si>
  <si>
    <t>99636</t>
  </si>
  <si>
    <t>GSO</t>
  </si>
  <si>
    <t>Piedmont Triad International Airport</t>
  </si>
  <si>
    <t>International Airport</t>
  </si>
  <si>
    <t>Greensboro/High Point</t>
  </si>
  <si>
    <t>27425</t>
  </si>
  <si>
    <t>ABQ</t>
  </si>
  <si>
    <t>Albuquerque International Sunport</t>
  </si>
  <si>
    <t>2200 Sunport Blvd. SE</t>
  </si>
  <si>
    <t>Albuquerque</t>
  </si>
  <si>
    <t>87106</t>
  </si>
  <si>
    <t>SFO</t>
  </si>
  <si>
    <t>San Francisco International Airport</t>
  </si>
  <si>
    <t>San Francisco</t>
  </si>
  <si>
    <t>94128</t>
  </si>
  <si>
    <t>GUP</t>
  </si>
  <si>
    <t>Senator Clark Airport</t>
  </si>
  <si>
    <t>2111 West  Highway 66</t>
  </si>
  <si>
    <t>Gallup</t>
  </si>
  <si>
    <t>87305</t>
  </si>
  <si>
    <t>CYS</t>
  </si>
  <si>
    <t>Cheyenne Airport</t>
  </si>
  <si>
    <t>200 East 8th Avenue</t>
  </si>
  <si>
    <t>Cheyenne</t>
  </si>
  <si>
    <t>82003</t>
  </si>
  <si>
    <t>SAF</t>
  </si>
  <si>
    <t>87504</t>
  </si>
  <si>
    <t>LAR</t>
  </si>
  <si>
    <t>General Brees Field</t>
  </si>
  <si>
    <t>555 General Brees Road</t>
  </si>
  <si>
    <t>Laramie</t>
  </si>
  <si>
    <t>82070</t>
  </si>
  <si>
    <t>FMN</t>
  </si>
  <si>
    <t>Farmington Municipal Airport</t>
  </si>
  <si>
    <t>800  Municipal Drive</t>
  </si>
  <si>
    <t>Farmington</t>
  </si>
  <si>
    <t>87401</t>
  </si>
  <si>
    <t>INT</t>
  </si>
  <si>
    <t>Smith-Reynolds Airport</t>
  </si>
  <si>
    <t>Winston-Salem</t>
  </si>
  <si>
    <t>27115</t>
  </si>
  <si>
    <t>ABR</t>
  </si>
  <si>
    <t>Aberdeen Municipal Airport</t>
  </si>
  <si>
    <t>4400 E. Hwy 12</t>
  </si>
  <si>
    <t>57401</t>
  </si>
  <si>
    <t>HYS</t>
  </si>
  <si>
    <t>Hays Municipal Airport</t>
  </si>
  <si>
    <t>Hays</t>
  </si>
  <si>
    <t>67601</t>
  </si>
  <si>
    <t>ROA</t>
  </si>
  <si>
    <t>Roanoke Regional Airport</t>
  </si>
  <si>
    <t>5202 Aviation Drive  N.W.</t>
  </si>
  <si>
    <t>Roanoke</t>
  </si>
  <si>
    <t>24012</t>
  </si>
  <si>
    <t>WBQ</t>
  </si>
  <si>
    <t>Beaver Airport</t>
  </si>
  <si>
    <t>Beaver</t>
  </si>
  <si>
    <t>99724</t>
  </si>
  <si>
    <t>RKS</t>
  </si>
  <si>
    <t>Sweetwater County Airport</t>
  </si>
  <si>
    <t>Rock Springs</t>
  </si>
  <si>
    <t>82902</t>
  </si>
  <si>
    <t>MKK</t>
  </si>
  <si>
    <t>Molokai Airport</t>
  </si>
  <si>
    <t>Hoolehua</t>
  </si>
  <si>
    <t>96729</t>
  </si>
  <si>
    <t>SDP</t>
  </si>
  <si>
    <t>Sand Point Municipal Airport</t>
  </si>
  <si>
    <t>Sand Point</t>
  </si>
  <si>
    <t>99661</t>
  </si>
  <si>
    <t>IWD</t>
  </si>
  <si>
    <t>Gogebic County Airport</t>
  </si>
  <si>
    <t>Airport Road</t>
  </si>
  <si>
    <t>Ironwood</t>
  </si>
  <si>
    <t>49938</t>
  </si>
  <si>
    <t>SCK</t>
  </si>
  <si>
    <t>Stockton Airport</t>
  </si>
  <si>
    <t>5000 South Airport Way  Room 202</t>
  </si>
  <si>
    <t>Stockton</t>
  </si>
  <si>
    <t>95206</t>
  </si>
  <si>
    <t>MOB</t>
  </si>
  <si>
    <t>Mobile Regional Airport</t>
  </si>
  <si>
    <t>8400 Airport Blvd.</t>
  </si>
  <si>
    <t>36608</t>
  </si>
  <si>
    <t>PQI</t>
  </si>
  <si>
    <t>Presque Isle Municipal Airport</t>
  </si>
  <si>
    <t>650 Airport Drive  Suite 11</t>
  </si>
  <si>
    <t>Presque Isle</t>
  </si>
  <si>
    <t>04769</t>
  </si>
  <si>
    <t>CIU</t>
  </si>
  <si>
    <t>Chippewa County Airport</t>
  </si>
  <si>
    <t>119 Airport Drive</t>
  </si>
  <si>
    <t>49788</t>
  </si>
  <si>
    <t>EAT</t>
  </si>
  <si>
    <t>Pangborn Field</t>
  </si>
  <si>
    <t>1 Pangborne Drive</t>
  </si>
  <si>
    <t>Wenatchee</t>
  </si>
  <si>
    <t>98807</t>
  </si>
  <si>
    <t>MSN</t>
  </si>
  <si>
    <t>Dane County Regional Airport</t>
  </si>
  <si>
    <t>4000 International Lane</t>
  </si>
  <si>
    <t>Madison</t>
  </si>
  <si>
    <t>53704</t>
  </si>
  <si>
    <t>MIA</t>
  </si>
  <si>
    <t>Miami International Airport</t>
  </si>
  <si>
    <t>4200 N.W. 21 Street</t>
  </si>
  <si>
    <t>33122</t>
  </si>
  <si>
    <t>MSY</t>
  </si>
  <si>
    <t>Louis Armstrong New Orleans International Airport</t>
  </si>
  <si>
    <t>900 Airline Highway</t>
  </si>
  <si>
    <t>70062</t>
  </si>
  <si>
    <t>TPA</t>
  </si>
  <si>
    <t>Tampa International Airport</t>
  </si>
  <si>
    <t>5507 West Spruce Street</t>
  </si>
  <si>
    <t>33607</t>
  </si>
  <si>
    <t>KTB</t>
  </si>
  <si>
    <t>Thorne Bay Airport</t>
  </si>
  <si>
    <t>Thorne Bay</t>
  </si>
  <si>
    <t>99919</t>
  </si>
  <si>
    <t>CDC</t>
  </si>
  <si>
    <t>Cedar City Airport</t>
  </si>
  <si>
    <t>2281 West  Kittyhawk Airport</t>
  </si>
  <si>
    <t>Cedar City</t>
  </si>
  <si>
    <t>84720</t>
  </si>
  <si>
    <t>PKB</t>
  </si>
  <si>
    <t>Wood County Airport</t>
  </si>
  <si>
    <t>Parkersburg</t>
  </si>
  <si>
    <t>26101</t>
  </si>
  <si>
    <t>YKM</t>
  </si>
  <si>
    <t>Yakima Air Terminal</t>
  </si>
  <si>
    <t>2400 West  Washington Avenue</t>
  </si>
  <si>
    <t>Yakima</t>
  </si>
  <si>
    <t>98903</t>
  </si>
  <si>
    <t>ICT</t>
  </si>
  <si>
    <t>Mid-Continent Airport</t>
  </si>
  <si>
    <t>2173 Air Cargo Road</t>
  </si>
  <si>
    <t>Wichita</t>
  </si>
  <si>
    <t>67277</t>
  </si>
  <si>
    <t>KYU</t>
  </si>
  <si>
    <t>Koyukuk Airport</t>
  </si>
  <si>
    <t>Koyukuk</t>
  </si>
  <si>
    <t>99754</t>
  </si>
  <si>
    <t>APN</t>
  </si>
  <si>
    <t>Alpena County Regional Airport</t>
  </si>
  <si>
    <t>Airport Road  Route 6</t>
  </si>
  <si>
    <t>Alpena</t>
  </si>
  <si>
    <t>49707</t>
  </si>
  <si>
    <t>RNO</t>
  </si>
  <si>
    <t>Reno/Tahoe International Airport</t>
  </si>
  <si>
    <t>2001 East Plumb Lane</t>
  </si>
  <si>
    <t>Reno</t>
  </si>
  <si>
    <t>89502</t>
  </si>
  <si>
    <t>AKI</t>
  </si>
  <si>
    <t>Akiak Airport</t>
  </si>
  <si>
    <t>Akiak</t>
  </si>
  <si>
    <t>99552</t>
  </si>
  <si>
    <t>PTU</t>
  </si>
  <si>
    <t>Platinum Airport</t>
  </si>
  <si>
    <t>Platinum</t>
  </si>
  <si>
    <t>99651</t>
  </si>
  <si>
    <t>ATY</t>
  </si>
  <si>
    <t>Watertown Airport</t>
  </si>
  <si>
    <t>Watertown</t>
  </si>
  <si>
    <t>57201</t>
  </si>
  <si>
    <t>IDA</t>
  </si>
  <si>
    <t>Fanning Field</t>
  </si>
  <si>
    <t>2140 North Skyline</t>
  </si>
  <si>
    <t>Idaho Falls</t>
  </si>
  <si>
    <t>83402</t>
  </si>
  <si>
    <t>IPT</t>
  </si>
  <si>
    <t>Lycoming County Airport</t>
  </si>
  <si>
    <t>700 Airport Road</t>
  </si>
  <si>
    <t>Williamsport</t>
  </si>
  <si>
    <t>17754</t>
  </si>
  <si>
    <t>MCN</t>
  </si>
  <si>
    <t>Lewis B. Wilson Airport</t>
  </si>
  <si>
    <t>10000 Terminal Drive</t>
  </si>
  <si>
    <t>Macon</t>
  </si>
  <si>
    <t>31297</t>
  </si>
  <si>
    <t>SYR</t>
  </si>
  <si>
    <t>Hancock International Airport</t>
  </si>
  <si>
    <t>City Hall</t>
  </si>
  <si>
    <t>Syracuse</t>
  </si>
  <si>
    <t>13212</t>
  </si>
  <si>
    <t>PLN</t>
  </si>
  <si>
    <t>Emmet County Airport</t>
  </si>
  <si>
    <t>U.S. 31 North</t>
  </si>
  <si>
    <t>Pellston</t>
  </si>
  <si>
    <t>49769</t>
  </si>
  <si>
    <t>CVG</t>
  </si>
  <si>
    <t>Cincinnati/Northern Kentucky Airport</t>
  </si>
  <si>
    <t>Cincinnati</t>
  </si>
  <si>
    <t>41048</t>
  </si>
  <si>
    <t>ELM</t>
  </si>
  <si>
    <t>Elmira Regional Airport</t>
  </si>
  <si>
    <t>205 Lake St.</t>
  </si>
  <si>
    <t>Elmira</t>
  </si>
  <si>
    <t>14902</t>
  </si>
  <si>
    <t>EWN</t>
  </si>
  <si>
    <t>Coastal Carolina Regional Airport</t>
  </si>
  <si>
    <t>200 Terminal Drive</t>
  </si>
  <si>
    <t>New Bern</t>
  </si>
  <si>
    <t>28560</t>
  </si>
  <si>
    <t>LBB</t>
  </si>
  <si>
    <t>Lubbock International Airport</t>
  </si>
  <si>
    <t>5401 N. Martin Luther King Blvd.</t>
  </si>
  <si>
    <t>Lubbock</t>
  </si>
  <si>
    <t>79403</t>
  </si>
  <si>
    <t>MLI</t>
  </si>
  <si>
    <t>Quad-City Airport</t>
  </si>
  <si>
    <t>2200 69th Ave.</t>
  </si>
  <si>
    <t>Moline</t>
  </si>
  <si>
    <t>61265</t>
  </si>
  <si>
    <t>CSG</t>
  </si>
  <si>
    <t>3250 West Britt David Road</t>
  </si>
  <si>
    <t>Columbus</t>
  </si>
  <si>
    <t>31909</t>
  </si>
  <si>
    <t>STL</t>
  </si>
  <si>
    <t>Lambert-St. Louis International Airport</t>
  </si>
  <si>
    <t>10701 Lambert International Blvd.</t>
  </si>
  <si>
    <t>63145</t>
  </si>
  <si>
    <t>NME</t>
  </si>
  <si>
    <t>Nightmute Airport</t>
  </si>
  <si>
    <t>Nightmute</t>
  </si>
  <si>
    <t>99690</t>
  </si>
  <si>
    <t>WNA</t>
  </si>
  <si>
    <t>Napakiak Sea Plane Base</t>
  </si>
  <si>
    <t>Napakiak</t>
  </si>
  <si>
    <t>99634</t>
  </si>
  <si>
    <t>BRL</t>
  </si>
  <si>
    <t>Burlington Airport</t>
  </si>
  <si>
    <t>2501 Summer Street</t>
  </si>
  <si>
    <t>Burlington</t>
  </si>
  <si>
    <t>52601</t>
  </si>
  <si>
    <t>PSP</t>
  </si>
  <si>
    <t>Palm Springs Municipal Airport</t>
  </si>
  <si>
    <t>3400 East Tahquitz-Canyon Way</t>
  </si>
  <si>
    <t>Palm Springs</t>
  </si>
  <si>
    <t>92262</t>
  </si>
  <si>
    <t>ONT</t>
  </si>
  <si>
    <t>LA/Ontario International Airport</t>
  </si>
  <si>
    <t>2900 E. Airport Drive</t>
  </si>
  <si>
    <t>91761</t>
  </si>
  <si>
    <t>JLN</t>
  </si>
  <si>
    <t>Joplin Airport</t>
  </si>
  <si>
    <t>Joplin</t>
  </si>
  <si>
    <t>64801</t>
  </si>
  <si>
    <t>MAF</t>
  </si>
  <si>
    <t>Midland International Airport</t>
  </si>
  <si>
    <t>Midland/Odessa</t>
  </si>
  <si>
    <t>79711</t>
  </si>
  <si>
    <t>BET</t>
  </si>
  <si>
    <t>Bethel Airport</t>
  </si>
  <si>
    <t>Bethel</t>
  </si>
  <si>
    <t>99559</t>
  </si>
  <si>
    <t>SLC</t>
  </si>
  <si>
    <t>Salt Lake City International Airport</t>
  </si>
  <si>
    <t>776 North Terminal Drive</t>
  </si>
  <si>
    <t>Salt Lake City</t>
  </si>
  <si>
    <t>84116</t>
  </si>
  <si>
    <t>BTV</t>
  </si>
  <si>
    <t>Burlington International Airport</t>
  </si>
  <si>
    <t>1200 Airport Drive  Number 1</t>
  </si>
  <si>
    <t>05403</t>
  </si>
  <si>
    <t>LNY</t>
  </si>
  <si>
    <t>Lanai Airport</t>
  </si>
  <si>
    <t>1036 Lanai Ave.</t>
  </si>
  <si>
    <t>Lanai</t>
  </si>
  <si>
    <t>96763</t>
  </si>
  <si>
    <t>ISN</t>
  </si>
  <si>
    <t>Sloulin Field International Airport</t>
  </si>
  <si>
    <t>Williston</t>
  </si>
  <si>
    <t>58801</t>
  </si>
  <si>
    <t>JNU</t>
  </si>
  <si>
    <t>Juneau International Airport</t>
  </si>
  <si>
    <t>155 South Seward Street</t>
  </si>
  <si>
    <t>Juneau</t>
  </si>
  <si>
    <t>99801</t>
  </si>
  <si>
    <t>PHX</t>
  </si>
  <si>
    <t>Phoenix Sky Harbor International Airport</t>
  </si>
  <si>
    <t>3400 Sky Harbor Boulevard</t>
  </si>
  <si>
    <t>Phoenix</t>
  </si>
  <si>
    <t>85034</t>
  </si>
  <si>
    <t>KVC</t>
  </si>
  <si>
    <t>King Cove Airport</t>
  </si>
  <si>
    <t>King Cove</t>
  </si>
  <si>
    <t>99612</t>
  </si>
  <si>
    <t>SRQ</t>
  </si>
  <si>
    <t>Bradenton Airport</t>
  </si>
  <si>
    <t>6000 Airport Circle</t>
  </si>
  <si>
    <t>Sarasota</t>
  </si>
  <si>
    <t>34243</t>
  </si>
  <si>
    <t>IFP</t>
  </si>
  <si>
    <t>Laughlin Bullhead International Airport</t>
  </si>
  <si>
    <t>600 Hwy. 95</t>
  </si>
  <si>
    <t>Bullhead City</t>
  </si>
  <si>
    <t>86429</t>
  </si>
  <si>
    <t>KWK</t>
  </si>
  <si>
    <t>Kwigillingok Airport</t>
  </si>
  <si>
    <t>Kwigillingok</t>
  </si>
  <si>
    <t>99622</t>
  </si>
  <si>
    <t>SCM</t>
  </si>
  <si>
    <t>Scammon Bay Sea Plane Base</t>
  </si>
  <si>
    <t>Scammon Bay</t>
  </si>
  <si>
    <t>99662</t>
  </si>
  <si>
    <t>ALB</t>
  </si>
  <si>
    <t>Albany International Airport</t>
  </si>
  <si>
    <t>737 Albany-Shaker Road</t>
  </si>
  <si>
    <t>12211</t>
  </si>
  <si>
    <t>SNA</t>
  </si>
  <si>
    <t>John Wayne Airport</t>
  </si>
  <si>
    <t>18601 Airport Way</t>
  </si>
  <si>
    <t>92707</t>
  </si>
  <si>
    <t>IAD</t>
  </si>
  <si>
    <t>Washington Dulles International Airport</t>
  </si>
  <si>
    <t>1 Aviation Circle</t>
  </si>
  <si>
    <t>Washington</t>
  </si>
  <si>
    <t>20001</t>
  </si>
  <si>
    <t>RFD</t>
  </si>
  <si>
    <t>Chicago/Rockford International Airport</t>
  </si>
  <si>
    <t>60 Airport Drive</t>
  </si>
  <si>
    <t>Rockford</t>
  </si>
  <si>
    <t>61109</t>
  </si>
  <si>
    <t>EAU</t>
  </si>
  <si>
    <t>Eau Claire Airport</t>
  </si>
  <si>
    <t>3800 Starr Avenue</t>
  </si>
  <si>
    <t>Eau Claire</t>
  </si>
  <si>
    <t>54703</t>
  </si>
  <si>
    <t>BMI</t>
  </si>
  <si>
    <t>Bloomington-Normal Airport</t>
  </si>
  <si>
    <t>2901 East Empire</t>
  </si>
  <si>
    <t>Bloomington-Normal</t>
  </si>
  <si>
    <t>61704</t>
  </si>
  <si>
    <t>LEX</t>
  </si>
  <si>
    <t>Blue Grass Airport</t>
  </si>
  <si>
    <t>4000 Terminal Drive  Suite 206</t>
  </si>
  <si>
    <t>Lexington</t>
  </si>
  <si>
    <t>40510</t>
  </si>
  <si>
    <t>PAH</t>
  </si>
  <si>
    <t>Barkley Regional Airport</t>
  </si>
  <si>
    <t>Fisher Rd. at U.S. 60</t>
  </si>
  <si>
    <t>Paducah</t>
  </si>
  <si>
    <t>42086</t>
  </si>
  <si>
    <t>ACK</t>
  </si>
  <si>
    <t>Nantucket Memorial Airport</t>
  </si>
  <si>
    <t>30 Macy Lane</t>
  </si>
  <si>
    <t>Nantucket</t>
  </si>
  <si>
    <t>02554</t>
  </si>
  <si>
    <t>KEK</t>
  </si>
  <si>
    <t>Ekwok Airport</t>
  </si>
  <si>
    <t>Ekwok</t>
  </si>
  <si>
    <t>99580</t>
  </si>
  <si>
    <t>MVY</t>
  </si>
  <si>
    <t>Martha's Vineyard Airport</t>
  </si>
  <si>
    <t>RFD 850</t>
  </si>
  <si>
    <t>Martha's Vineyard</t>
  </si>
  <si>
    <t>02568</t>
  </si>
  <si>
    <t>FSD</t>
  </si>
  <si>
    <t>Sioux Falls Regional Airport (Jo Foss Field)</t>
  </si>
  <si>
    <t>2801 Jaycee Lane</t>
  </si>
  <si>
    <t>Sioux Falls</t>
  </si>
  <si>
    <t>57104</t>
  </si>
  <si>
    <t>BRD</t>
  </si>
  <si>
    <t>Crow Wing County Airport</t>
  </si>
  <si>
    <t>2375 Airport Road Northeast</t>
  </si>
  <si>
    <t>Brainerd</t>
  </si>
  <si>
    <t>56401</t>
  </si>
  <si>
    <t>HNH</t>
  </si>
  <si>
    <t>Hoonah Airport</t>
  </si>
  <si>
    <t>Hoonah</t>
  </si>
  <si>
    <t>99829</t>
  </si>
  <si>
    <t>SJT</t>
  </si>
  <si>
    <t>Mathis Field</t>
  </si>
  <si>
    <t>8618 Terminal Circle</t>
  </si>
  <si>
    <t>San Angelo</t>
  </si>
  <si>
    <t>76904</t>
  </si>
  <si>
    <t>ADQ</t>
  </si>
  <si>
    <t>Kodiak Airport</t>
  </si>
  <si>
    <t>2410 Mill Bay Road</t>
  </si>
  <si>
    <t>AGN</t>
  </si>
  <si>
    <t>Angoon Airport</t>
  </si>
  <si>
    <t>Angoon</t>
  </si>
  <si>
    <t>99820</t>
  </si>
  <si>
    <t>DHN</t>
  </si>
  <si>
    <t>Dothan Airport</t>
  </si>
  <si>
    <t>800 Airport Drive  Suite 15</t>
  </si>
  <si>
    <t>Dothan</t>
  </si>
  <si>
    <t>36303</t>
  </si>
  <si>
    <t>COD</t>
  </si>
  <si>
    <t>Yellowstone Regional Airport</t>
  </si>
  <si>
    <t>3001 Duggleby Drive</t>
  </si>
  <si>
    <t>Cody</t>
  </si>
  <si>
    <t>82414</t>
  </si>
  <si>
    <t>PIT</t>
  </si>
  <si>
    <t>Pittsburgh International Airport</t>
  </si>
  <si>
    <t>1000 Airport Boulevard</t>
  </si>
  <si>
    <t>Pittsburgh</t>
  </si>
  <si>
    <t>15231</t>
  </si>
  <si>
    <t>TYS</t>
  </si>
  <si>
    <t>Mc Ghee Tyson Airport</t>
  </si>
  <si>
    <t>2055 Alcoa Highway</t>
  </si>
  <si>
    <t>Knoxville</t>
  </si>
  <si>
    <t>37701</t>
  </si>
  <si>
    <t>RBY</t>
  </si>
  <si>
    <t>Ruby Airport</t>
  </si>
  <si>
    <t>Ruby</t>
  </si>
  <si>
    <t>99768</t>
  </si>
  <si>
    <t>MLY</t>
  </si>
  <si>
    <t>Manley Hot Springs Airport</t>
  </si>
  <si>
    <t>Manley Hot Springs</t>
  </si>
  <si>
    <t>99756</t>
  </si>
  <si>
    <t>ELV</t>
  </si>
  <si>
    <t>Elfin Cove Sea Plane Base</t>
  </si>
  <si>
    <t>Elfin Cove</t>
  </si>
  <si>
    <t>99825</t>
  </si>
  <si>
    <t>CWA</t>
  </si>
  <si>
    <t>Central Wisconsin Airport</t>
  </si>
  <si>
    <t>Wausau</t>
  </si>
  <si>
    <t>54401</t>
  </si>
  <si>
    <t>MCW</t>
  </si>
  <si>
    <t>Mason City Airport</t>
  </si>
  <si>
    <t>Mason City</t>
  </si>
  <si>
    <t>50401</t>
  </si>
  <si>
    <t>SAN</t>
  </si>
  <si>
    <t>San Diego International Airport</t>
  </si>
  <si>
    <t>92101</t>
  </si>
  <si>
    <t>KTN</t>
  </si>
  <si>
    <t>Ketchikan International Airport</t>
  </si>
  <si>
    <t>1000 Airport Terminal Building</t>
  </si>
  <si>
    <t>Ketchikan</t>
  </si>
  <si>
    <t>99901</t>
  </si>
  <si>
    <t>GCC</t>
  </si>
  <si>
    <t>Campbell County Airport</t>
  </si>
  <si>
    <t>2000  Airport Road 28</t>
  </si>
  <si>
    <t>Gillette</t>
  </si>
  <si>
    <t>82716</t>
  </si>
  <si>
    <t>CIK</t>
  </si>
  <si>
    <t>Chalkyitsik Airport</t>
  </si>
  <si>
    <t>Chalkyitsik</t>
  </si>
  <si>
    <t>99788</t>
  </si>
  <si>
    <t>MOD</t>
  </si>
  <si>
    <t>Modesto Municipal Airport</t>
  </si>
  <si>
    <t>617 Airport Way</t>
  </si>
  <si>
    <t>Modesto</t>
  </si>
  <si>
    <t>95354</t>
  </si>
  <si>
    <t>BNA</t>
  </si>
  <si>
    <t>Nashville International Airport</t>
  </si>
  <si>
    <t>One Terminal Drive  Suite 501</t>
  </si>
  <si>
    <t>Nashville</t>
  </si>
  <si>
    <t>37214</t>
  </si>
  <si>
    <t>TUS</t>
  </si>
  <si>
    <t>Tucson International Airport</t>
  </si>
  <si>
    <t>7005 South Plumer Ave.</t>
  </si>
  <si>
    <t>Tucson</t>
  </si>
  <si>
    <t>85706</t>
  </si>
  <si>
    <t>MOU</t>
  </si>
  <si>
    <t>Mountain Village Airport</t>
  </si>
  <si>
    <t>Mountain Village</t>
  </si>
  <si>
    <t>99632</t>
  </si>
  <si>
    <t>PBI</t>
  </si>
  <si>
    <t>West Palm Beach International Airport</t>
  </si>
  <si>
    <t>Building 846  Palm Beach International</t>
  </si>
  <si>
    <t>West Palm Beach</t>
  </si>
  <si>
    <t>33406</t>
  </si>
  <si>
    <t>LNK</t>
  </si>
  <si>
    <t>Lincoln Municipal Airport</t>
  </si>
  <si>
    <t>2400 West Adams Street</t>
  </si>
  <si>
    <t>Lincoln</t>
  </si>
  <si>
    <t>68524</t>
  </si>
  <si>
    <t>TYR</t>
  </si>
  <si>
    <t>Pounds Field</t>
  </si>
  <si>
    <t>150  Airport Drive  Suite 201</t>
  </si>
  <si>
    <t>Tyler</t>
  </si>
  <si>
    <t>75704</t>
  </si>
  <si>
    <t>ENA</t>
  </si>
  <si>
    <t>Kenai Airport</t>
  </si>
  <si>
    <t>305 North Willow  Suite 200</t>
  </si>
  <si>
    <t>Kenai</t>
  </si>
  <si>
    <t>99611</t>
  </si>
  <si>
    <t>MHK</t>
  </si>
  <si>
    <t>Manhattan Municipal Airport</t>
  </si>
  <si>
    <t>1101 Poyntz Avenue</t>
  </si>
  <si>
    <t>Manhattan</t>
  </si>
  <si>
    <t>66502</t>
  </si>
  <si>
    <t>PSC</t>
  </si>
  <si>
    <t>Tri-Cities Airport</t>
  </si>
  <si>
    <t>3601 N 20th Avenue</t>
  </si>
  <si>
    <t>Pasco</t>
  </si>
  <si>
    <t>99301</t>
  </si>
  <si>
    <t>PDB</t>
  </si>
  <si>
    <t>Pedro Bay Airport</t>
  </si>
  <si>
    <t>Pedro Bay</t>
  </si>
  <si>
    <t>99647</t>
  </si>
  <si>
    <t>WKK</t>
  </si>
  <si>
    <t>Aleknagik Airport</t>
  </si>
  <si>
    <t>Aleknagik</t>
  </si>
  <si>
    <t>99555</t>
  </si>
  <si>
    <t>VDZ</t>
  </si>
  <si>
    <t>Valdez Municipal Airport</t>
  </si>
  <si>
    <t>Valdez</t>
  </si>
  <si>
    <t>99686</t>
  </si>
  <si>
    <t>KOT</t>
  </si>
  <si>
    <t>Kotlik Airport</t>
  </si>
  <si>
    <t>Kotlik</t>
  </si>
  <si>
    <t>99620</t>
  </si>
  <si>
    <t>GUC</t>
  </si>
  <si>
    <t>Gunnison Airport</t>
  </si>
  <si>
    <t>Gunnison</t>
  </si>
  <si>
    <t>81230</t>
  </si>
  <si>
    <t>VLD</t>
  </si>
  <si>
    <t>Valdosta Regional Airport</t>
  </si>
  <si>
    <t>2614 Madison Highway</t>
  </si>
  <si>
    <t>Valdosta</t>
  </si>
  <si>
    <t>31601</t>
  </si>
  <si>
    <t>JAN</t>
  </si>
  <si>
    <t>Jackson International Airport</t>
  </si>
  <si>
    <t>100 International Drive  Suite 300</t>
  </si>
  <si>
    <t>Jackson</t>
  </si>
  <si>
    <t>39296</t>
  </si>
  <si>
    <t>PGA</t>
  </si>
  <si>
    <t>Page Airport</t>
  </si>
  <si>
    <t>Page</t>
  </si>
  <si>
    <t>86040</t>
  </si>
  <si>
    <t>AGS</t>
  </si>
  <si>
    <t>Bush Field</t>
  </si>
  <si>
    <t>Highland Avenue</t>
  </si>
  <si>
    <t>Augusta</t>
  </si>
  <si>
    <t>30909</t>
  </si>
  <si>
    <t>HIB</t>
  </si>
  <si>
    <t>Chisholm Airport</t>
  </si>
  <si>
    <t>11038 East Highway 37</t>
  </si>
  <si>
    <t>Hibbing</t>
  </si>
  <si>
    <t>55746</t>
  </si>
  <si>
    <t>BRO</t>
  </si>
  <si>
    <t>South Padre Island International Airport</t>
  </si>
  <si>
    <t>700 South Minnesota Avenue</t>
  </si>
  <si>
    <t>Brownsville</t>
  </si>
  <si>
    <t>78521</t>
  </si>
  <si>
    <t>ELI</t>
  </si>
  <si>
    <t>Elim Airport</t>
  </si>
  <si>
    <t>Elim</t>
  </si>
  <si>
    <t>99739</t>
  </si>
  <si>
    <t>BFD</t>
  </si>
  <si>
    <t>Bradford Airport</t>
  </si>
  <si>
    <t>Star Route</t>
  </si>
  <si>
    <t>Bradford</t>
  </si>
  <si>
    <t>16738</t>
  </si>
  <si>
    <t>PHL</t>
  </si>
  <si>
    <t>Philadelphia International Airport</t>
  </si>
  <si>
    <t>Industrial Highway and Island Road</t>
  </si>
  <si>
    <t>19153</t>
  </si>
  <si>
    <t>PIA</t>
  </si>
  <si>
    <t>Gen. Wayne A. Downing Peoria International Airport</t>
  </si>
  <si>
    <t>6100 W. Everett McKinley Dirksen Parkway</t>
  </si>
  <si>
    <t>Peoria</t>
  </si>
  <si>
    <t>61607</t>
  </si>
  <si>
    <t>SMK</t>
  </si>
  <si>
    <t>St. Michael Airport</t>
  </si>
  <si>
    <t>99659</t>
  </si>
  <si>
    <t>VEE</t>
  </si>
  <si>
    <t>Venetie Airport</t>
  </si>
  <si>
    <t>Venetie</t>
  </si>
  <si>
    <t>99781</t>
  </si>
  <si>
    <t>SPI</t>
  </si>
  <si>
    <t>Capital Airport</t>
  </si>
  <si>
    <t>1200 Capital Airport Drive</t>
  </si>
  <si>
    <t>62707</t>
  </si>
  <si>
    <t>HOU</t>
  </si>
  <si>
    <t>William P. Hobby Airport</t>
  </si>
  <si>
    <t>7800 Airport Boulevard</t>
  </si>
  <si>
    <t>77061</t>
  </si>
  <si>
    <t>SBY</t>
  </si>
  <si>
    <t>Wicomico County Airport</t>
  </si>
  <si>
    <t>5485 Airport Terminal Road Unit A</t>
  </si>
  <si>
    <t>Salisbury-Ocean City</t>
  </si>
  <si>
    <t>21804</t>
  </si>
  <si>
    <t>SIT</t>
  </si>
  <si>
    <t>Sitka Airport</t>
  </si>
  <si>
    <t>605 Airport Road</t>
  </si>
  <si>
    <t>Sitka</t>
  </si>
  <si>
    <t>99835</t>
  </si>
  <si>
    <t>FLG</t>
  </si>
  <si>
    <t>Flagstaff Pulliam Airport</t>
  </si>
  <si>
    <t>6200 South Pulliam Drive 204</t>
  </si>
  <si>
    <t>Flagstaff</t>
  </si>
  <si>
    <t>86001</t>
  </si>
  <si>
    <t>HNL</t>
  </si>
  <si>
    <t>Honolulu International Airport</t>
  </si>
  <si>
    <t>300 Rodgers Blvd.  #12</t>
  </si>
  <si>
    <t>96819</t>
  </si>
  <si>
    <t>MLB</t>
  </si>
  <si>
    <t>Melbourne International Airport</t>
  </si>
  <si>
    <t>1 Air Terminal Parkway  Suite 220</t>
  </si>
  <si>
    <t>32901</t>
  </si>
  <si>
    <t>BUR</t>
  </si>
  <si>
    <t>Bob Hope Airport</t>
  </si>
  <si>
    <t>2627 Hollywood Way</t>
  </si>
  <si>
    <t>Burbank</t>
  </si>
  <si>
    <t>91505</t>
  </si>
  <si>
    <t>ATW</t>
  </si>
  <si>
    <t>Outagamie County Airport</t>
  </si>
  <si>
    <t>West 6390  Challenger Drive  Suite 201</t>
  </si>
  <si>
    <t>Appleton</t>
  </si>
  <si>
    <t>54915</t>
  </si>
  <si>
    <t>BFF</t>
  </si>
  <si>
    <t>Scotts Bluff County Airport</t>
  </si>
  <si>
    <t>Scottsbluff</t>
  </si>
  <si>
    <t>69341</t>
  </si>
  <si>
    <t>IAH</t>
  </si>
  <si>
    <t>George Bush Intercontinental Airport</t>
  </si>
  <si>
    <t>16930 JFK Boulevard</t>
  </si>
  <si>
    <t>77032</t>
  </si>
  <si>
    <t>FAI</t>
  </si>
  <si>
    <t>Fairbanks International Airport</t>
  </si>
  <si>
    <t>University Ave.</t>
  </si>
  <si>
    <t>Fairbanks</t>
  </si>
  <si>
    <t>99709</t>
  </si>
  <si>
    <t>KMO</t>
  </si>
  <si>
    <t>Manokotak Sea Plane Base</t>
  </si>
  <si>
    <t>Manokotak</t>
  </si>
  <si>
    <t>99628</t>
  </si>
  <si>
    <t>KPN</t>
  </si>
  <si>
    <t>Kipnuk Sea Plane Base</t>
  </si>
  <si>
    <t>Kipnuk</t>
  </si>
  <si>
    <t>99614</t>
  </si>
  <si>
    <t>HCR</t>
  </si>
  <si>
    <t>Holy Cross Airport</t>
  </si>
  <si>
    <t>Holy Cross</t>
  </si>
  <si>
    <t>99602</t>
  </si>
  <si>
    <t>BKG</t>
  </si>
  <si>
    <t>Branson Airport</t>
  </si>
  <si>
    <t>4000 Branson Airport Boulevard</t>
  </si>
  <si>
    <t>Hollister</t>
  </si>
  <si>
    <t>65672</t>
  </si>
  <si>
    <t>IAN</t>
  </si>
  <si>
    <t>Bob Barker Memorial Airport</t>
  </si>
  <si>
    <t>Kiana</t>
  </si>
  <si>
    <t>99749</t>
  </si>
  <si>
    <t>OGG</t>
  </si>
  <si>
    <t>Kahului Airport</t>
  </si>
  <si>
    <t>GNV</t>
  </si>
  <si>
    <t>Gainesville Regional Airport</t>
  </si>
  <si>
    <t>3400 Northeast 39th Avenue</t>
  </si>
  <si>
    <t>Gainesville</t>
  </si>
  <si>
    <t>32609</t>
  </si>
  <si>
    <t>CYF</t>
  </si>
  <si>
    <t>Chefornak Sea Plane Base</t>
  </si>
  <si>
    <t>Chefornak</t>
  </si>
  <si>
    <t>99561</t>
  </si>
  <si>
    <t>DUJ</t>
  </si>
  <si>
    <t>Jefferson County Airport</t>
  </si>
  <si>
    <t>Dubois</t>
  </si>
  <si>
    <t>15801</t>
  </si>
  <si>
    <t>ALO</t>
  </si>
  <si>
    <t>2790 Airport Boulevard</t>
  </si>
  <si>
    <t>50704</t>
  </si>
  <si>
    <t>SWF</t>
  </si>
  <si>
    <t>1035 First Street</t>
  </si>
  <si>
    <t>Newburgh</t>
  </si>
  <si>
    <t>12553</t>
  </si>
  <si>
    <t>KOA</t>
  </si>
  <si>
    <t>Keahole Airport</t>
  </si>
  <si>
    <t>Kona</t>
  </si>
  <si>
    <t>96734</t>
  </si>
  <si>
    <t>RHI</t>
  </si>
  <si>
    <t>Oneida County Airport</t>
  </si>
  <si>
    <t>3375 Airport Road</t>
  </si>
  <si>
    <t>Rhinelander</t>
  </si>
  <si>
    <t>54501</t>
  </si>
  <si>
    <t>ACT</t>
  </si>
  <si>
    <t>Waco Municipal Airport</t>
  </si>
  <si>
    <t>Route 10</t>
  </si>
  <si>
    <t>Waco</t>
  </si>
  <si>
    <t>76708</t>
  </si>
  <si>
    <t>ILM</t>
  </si>
  <si>
    <t>Wilmington International Airport</t>
  </si>
  <si>
    <t>1740 Airport Boulevard</t>
  </si>
  <si>
    <t>28405</t>
  </si>
  <si>
    <t>PIP</t>
  </si>
  <si>
    <t>Pilot Point Airport</t>
  </si>
  <si>
    <t>Pilot Point</t>
  </si>
  <si>
    <t>99649</t>
  </si>
  <si>
    <t>MLL</t>
  </si>
  <si>
    <t>Marshall Airport</t>
  </si>
  <si>
    <t>Marshall</t>
  </si>
  <si>
    <t>99585</t>
  </si>
  <si>
    <t>OMA</t>
  </si>
  <si>
    <t>Eppley Airfield</t>
  </si>
  <si>
    <t>Omaha</t>
  </si>
  <si>
    <t>68110</t>
  </si>
  <si>
    <t>IGM</t>
  </si>
  <si>
    <t>Kingman Airport</t>
  </si>
  <si>
    <t>7000 Flightline Drive</t>
  </si>
  <si>
    <t>Kingman</t>
  </si>
  <si>
    <t>86401</t>
  </si>
  <si>
    <t>LIT</t>
  </si>
  <si>
    <t>Little Rock Regional Airport</t>
  </si>
  <si>
    <t>No. 1 Airport Drive</t>
  </si>
  <si>
    <t>Little Rock</t>
  </si>
  <si>
    <t>72202</t>
  </si>
  <si>
    <t>MKG</t>
  </si>
  <si>
    <t>Muskegon Airport</t>
  </si>
  <si>
    <t>99 Sinclair Drive</t>
  </si>
  <si>
    <t>Muskegon</t>
  </si>
  <si>
    <t>49441</t>
  </si>
  <si>
    <t>HHH</t>
  </si>
  <si>
    <t>Hilton Head Airport</t>
  </si>
  <si>
    <t>120 Beach City Road</t>
  </si>
  <si>
    <t>Hilton Head</t>
  </si>
  <si>
    <t>29925</t>
  </si>
  <si>
    <t>VIS</t>
  </si>
  <si>
    <t>Visalia Airport</t>
  </si>
  <si>
    <t>9501 Airport Drive</t>
  </si>
  <si>
    <t>Visalia</t>
  </si>
  <si>
    <t>93277</t>
  </si>
  <si>
    <t>CMH</t>
  </si>
  <si>
    <t>Port Columbus International Airport</t>
  </si>
  <si>
    <t>4600 International Gateway</t>
  </si>
  <si>
    <t>43219</t>
  </si>
  <si>
    <t>OKC</t>
  </si>
  <si>
    <t>Will Rogers World Airport</t>
  </si>
  <si>
    <t>7100 Terminal Drive</t>
  </si>
  <si>
    <t>Oklahoma City</t>
  </si>
  <si>
    <t>73159</t>
  </si>
  <si>
    <t>ALS</t>
  </si>
  <si>
    <t>Alamosa Municipal Airport</t>
  </si>
  <si>
    <t>Alamosa</t>
  </si>
  <si>
    <t>81101</t>
  </si>
  <si>
    <t>PTA</t>
  </si>
  <si>
    <t>Port Alsworth Airport</t>
  </si>
  <si>
    <t>Port Alsworth</t>
  </si>
  <si>
    <t>99653</t>
  </si>
  <si>
    <t>ORV</t>
  </si>
  <si>
    <t>Curtis Memorial Airport</t>
  </si>
  <si>
    <t>Noorvik</t>
  </si>
  <si>
    <t>99763</t>
  </si>
  <si>
    <t>IPL</t>
  </si>
  <si>
    <t>Imperial County Airport</t>
  </si>
  <si>
    <t>Imperial</t>
  </si>
  <si>
    <t>92251</t>
  </si>
  <si>
    <t>WMO</t>
  </si>
  <si>
    <t>White Mountain Airport</t>
  </si>
  <si>
    <t>White Mountain</t>
  </si>
  <si>
    <t>99784</t>
  </si>
  <si>
    <t>PIR</t>
  </si>
  <si>
    <t>Pierre Airport</t>
  </si>
  <si>
    <t>4001 Airport Road</t>
  </si>
  <si>
    <t>Pierre</t>
  </si>
  <si>
    <t>57501</t>
  </si>
  <si>
    <t>MOT</t>
  </si>
  <si>
    <t>Minot International Airport</t>
  </si>
  <si>
    <t>25 Airport Road</t>
  </si>
  <si>
    <t>Minot</t>
  </si>
  <si>
    <t>58703</t>
  </si>
  <si>
    <t>PQS</t>
  </si>
  <si>
    <t>Pilot Station Airport</t>
  </si>
  <si>
    <t>Pilot Station</t>
  </si>
  <si>
    <t>99650</t>
  </si>
  <si>
    <t>WAA</t>
  </si>
  <si>
    <t>Wales Airport</t>
  </si>
  <si>
    <t>99783</t>
  </si>
  <si>
    <t>PGV</t>
  </si>
  <si>
    <t>Pitt-Greenville Airport</t>
  </si>
  <si>
    <t>Greenville</t>
  </si>
  <si>
    <t>27833</t>
  </si>
  <si>
    <t>TKE</t>
  </si>
  <si>
    <t>Tenakee Springs Sea Plane Base</t>
  </si>
  <si>
    <t>Tenakee Springs</t>
  </si>
  <si>
    <t>99841</t>
  </si>
  <si>
    <t>TUL</t>
  </si>
  <si>
    <t>Tulsa International Airport</t>
  </si>
  <si>
    <t>7777 E. Apache</t>
  </si>
  <si>
    <t>Tulsa</t>
  </si>
  <si>
    <t>74115</t>
  </si>
  <si>
    <t>MFR</t>
  </si>
  <si>
    <t>Rogue Valley International-Medford Airport</t>
  </si>
  <si>
    <t>1000 Terminal Loop Parkway</t>
  </si>
  <si>
    <t>Medford</t>
  </si>
  <si>
    <t>97504</t>
  </si>
  <si>
    <t>DTW</t>
  </si>
  <si>
    <t>Detroit Metropolitan Wayne County Airport</t>
  </si>
  <si>
    <t>1 Detroit Metro Airport</t>
  </si>
  <si>
    <t>Smith Building  Mezzanie Level</t>
  </si>
  <si>
    <t>Detroit</t>
  </si>
  <si>
    <t>48242</t>
  </si>
  <si>
    <t>CAK</t>
  </si>
  <si>
    <t>Akron-Canton Airport</t>
  </si>
  <si>
    <t>5400 Lauby Road NW - Box 9</t>
  </si>
  <si>
    <t>Akron</t>
  </si>
  <si>
    <t>44720</t>
  </si>
  <si>
    <t>MQT</t>
  </si>
  <si>
    <t>Sawyer International Airport</t>
  </si>
  <si>
    <t>Marquette</t>
  </si>
  <si>
    <t>49855</t>
  </si>
  <si>
    <t>MKE</t>
  </si>
  <si>
    <t>General Mitchell International Airport</t>
  </si>
  <si>
    <t>5300 S. Howell Avenue</t>
  </si>
  <si>
    <t>Milwaukee</t>
  </si>
  <si>
    <t>53207</t>
  </si>
  <si>
    <t>PVD</t>
  </si>
  <si>
    <t>Theodore Francis Green Memorial State Airport</t>
  </si>
  <si>
    <t>2000 Airport Road</t>
  </si>
  <si>
    <t>Providence</t>
  </si>
  <si>
    <t>02888</t>
  </si>
  <si>
    <t>DFW</t>
  </si>
  <si>
    <t>Dallas/Fort Worth International Airport</t>
  </si>
  <si>
    <t>3200 East Airfield Drive</t>
  </si>
  <si>
    <t>Dallas</t>
  </si>
  <si>
    <t>75261</t>
  </si>
  <si>
    <t>PNS</t>
  </si>
  <si>
    <t>Pensacola International Airport</t>
  </si>
  <si>
    <t>2430 Airport Boulevard</t>
  </si>
  <si>
    <t>Pensacola</t>
  </si>
  <si>
    <t>32504</t>
  </si>
  <si>
    <t>CLE</t>
  </si>
  <si>
    <t>Cleveland Hopkins International Airport</t>
  </si>
  <si>
    <t>5300 Riverside Drive</t>
  </si>
  <si>
    <t>Cleveland</t>
  </si>
  <si>
    <t>44135</t>
  </si>
  <si>
    <t>CLT</t>
  </si>
  <si>
    <t>Charlotte Douglas International Airport</t>
  </si>
  <si>
    <t>5501 Josh Birmingham Parkway</t>
  </si>
  <si>
    <t>Charlotte</t>
  </si>
  <si>
    <t>28204</t>
  </si>
  <si>
    <t>DAY</t>
  </si>
  <si>
    <t>James M. Cox Dayton International Airport</t>
  </si>
  <si>
    <t>Terminal Building</t>
  </si>
  <si>
    <t>Dayton</t>
  </si>
  <si>
    <t>45377</t>
  </si>
  <si>
    <t>FAR</t>
  </si>
  <si>
    <t>Hector International Airport</t>
  </si>
  <si>
    <t>Fargo</t>
  </si>
  <si>
    <t>58102</t>
  </si>
  <si>
    <t>GRB</t>
  </si>
  <si>
    <t>Austin Straubel International Airport</t>
  </si>
  <si>
    <t>2077 Airport Drive</t>
  </si>
  <si>
    <t>Green Bay</t>
  </si>
  <si>
    <t>54313</t>
  </si>
  <si>
    <t>ANC</t>
  </si>
  <si>
    <t>Ted Stevens Anchorage International Airport</t>
  </si>
  <si>
    <t>99519</t>
  </si>
  <si>
    <t>BOS</t>
  </si>
  <si>
    <t>Logan International Airport</t>
  </si>
  <si>
    <t>One Harborside Drive</t>
  </si>
  <si>
    <t>ORH</t>
  </si>
  <si>
    <t>Worcester Airport</t>
  </si>
  <si>
    <t>375 Airport Drive</t>
  </si>
  <si>
    <t>Worcester</t>
  </si>
  <si>
    <t>01602</t>
  </si>
  <si>
    <t>DJN</t>
  </si>
  <si>
    <t>Delta Junction Airport</t>
  </si>
  <si>
    <t>Delta Junction</t>
  </si>
  <si>
    <t>99737</t>
  </si>
  <si>
    <t>ILE</t>
  </si>
  <si>
    <t>Killeen Municipal Airport</t>
  </si>
  <si>
    <t>1525 Airport Drive</t>
  </si>
  <si>
    <t>Killeen</t>
  </si>
  <si>
    <t>76543</t>
  </si>
  <si>
    <t>UCA</t>
  </si>
  <si>
    <t>5900 Airport Road  Suite 207</t>
  </si>
  <si>
    <t>Utica</t>
  </si>
  <si>
    <t>13424</t>
  </si>
  <si>
    <t>TEH</t>
  </si>
  <si>
    <t>Tetlin Airport</t>
  </si>
  <si>
    <t>Tetlin</t>
  </si>
  <si>
    <t>99779</t>
  </si>
  <si>
    <t>BKX</t>
  </si>
  <si>
    <t>Brookings Airport</t>
  </si>
  <si>
    <t>307 2nd Street Southwest</t>
  </si>
  <si>
    <t>Brookings</t>
  </si>
  <si>
    <t>57006</t>
  </si>
  <si>
    <t>FYV</t>
  </si>
  <si>
    <t>Fayetteville Municipal Airport (Drake Field)</t>
  </si>
  <si>
    <t>4500 South School Avenue  Suite F</t>
  </si>
  <si>
    <t>Fayetteville</t>
  </si>
  <si>
    <t>72701</t>
  </si>
  <si>
    <t>PLB</t>
  </si>
  <si>
    <t>Clinton County Airport</t>
  </si>
  <si>
    <t>11 Airport Road  Suite 101</t>
  </si>
  <si>
    <t>Plattsburgh</t>
  </si>
  <si>
    <t>12901</t>
  </si>
  <si>
    <t>AZA</t>
  </si>
  <si>
    <t>Phoenix-Mesa Gateway Airport</t>
  </si>
  <si>
    <t>6033 S. Sossaman Rd.</t>
  </si>
  <si>
    <t>Mesa</t>
  </si>
  <si>
    <t>85212</t>
  </si>
  <si>
    <t>MTH</t>
  </si>
  <si>
    <t>Marathon Flight Strip</t>
  </si>
  <si>
    <t>9400 Overseas Highway  Suite 200</t>
  </si>
  <si>
    <t>33050</t>
  </si>
  <si>
    <t>OXR</t>
  </si>
  <si>
    <t>Oxnard Airport</t>
  </si>
  <si>
    <t>555 Airport Way</t>
  </si>
  <si>
    <t>Oxnard</t>
  </si>
  <si>
    <t>93010</t>
  </si>
  <si>
    <t>ISO</t>
  </si>
  <si>
    <t>Stallings Field</t>
  </si>
  <si>
    <t>2780 Jetport Road  Suite 1</t>
  </si>
  <si>
    <t>Kinston</t>
  </si>
  <si>
    <t>28504</t>
  </si>
  <si>
    <t>CBE</t>
  </si>
  <si>
    <t>Wiley Ford Airport</t>
  </si>
  <si>
    <t>Route 1</t>
  </si>
  <si>
    <t>Cumberland</t>
  </si>
  <si>
    <t>26767</t>
  </si>
  <si>
    <t>GON</t>
  </si>
  <si>
    <t>Groton-New London Airport</t>
  </si>
  <si>
    <t>155 Tower Avenue</t>
  </si>
  <si>
    <t>New London</t>
  </si>
  <si>
    <t>06340</t>
  </si>
  <si>
    <t>TTN</t>
  </si>
  <si>
    <t>Mercer County Airport</t>
  </si>
  <si>
    <t>Scotch Road  Terminal Building</t>
  </si>
  <si>
    <t>08628</t>
  </si>
  <si>
    <t>GPZ</t>
  </si>
  <si>
    <t>Grand Rapids Airport</t>
  </si>
  <si>
    <t>1500  7th Avenue Southeast</t>
  </si>
  <si>
    <t>55744</t>
  </si>
  <si>
    <t>MHR</t>
  </si>
  <si>
    <t>Mather Air Force Base</t>
  </si>
  <si>
    <t>3745 Whitehead Street</t>
  </si>
  <si>
    <t>Sacramento</t>
  </si>
  <si>
    <t>95655</t>
  </si>
  <si>
    <t>OFK</t>
  </si>
  <si>
    <t>Stefan Field</t>
  </si>
  <si>
    <t>Ranch Road 2</t>
  </si>
  <si>
    <t>68701</t>
  </si>
  <si>
    <t>PFN</t>
  </si>
  <si>
    <t>Bay County Airport</t>
  </si>
  <si>
    <t>3173 Airport Road</t>
  </si>
  <si>
    <t>32405</t>
  </si>
  <si>
    <t>OSH</t>
  </si>
  <si>
    <t>Wittman Field</t>
  </si>
  <si>
    <t>525 West  20th Street</t>
  </si>
  <si>
    <t>Oshkosh</t>
  </si>
  <si>
    <t>54901</t>
  </si>
  <si>
    <t>APF</t>
  </si>
  <si>
    <t>160 Aviation Drive North</t>
  </si>
  <si>
    <t>34104</t>
  </si>
  <si>
    <t>HII</t>
  </si>
  <si>
    <t>Lake Havasu City Municipal Airport</t>
  </si>
  <si>
    <t>5600 North Highway 95</t>
  </si>
  <si>
    <t>Lake Havasu City</t>
  </si>
  <si>
    <t>86404</t>
  </si>
  <si>
    <t>HUF</t>
  </si>
  <si>
    <t>Hulman Field</t>
  </si>
  <si>
    <t>581 South Airport Street</t>
  </si>
  <si>
    <t>Terre Haute</t>
  </si>
  <si>
    <t>47803</t>
  </si>
  <si>
    <t>LAF</t>
  </si>
  <si>
    <t>Purdue University Airport</t>
  </si>
  <si>
    <t>Terminal Building  Room 201</t>
  </si>
  <si>
    <t>Lafayette</t>
  </si>
  <si>
    <t>47906</t>
  </si>
  <si>
    <t>BDR</t>
  </si>
  <si>
    <t>Igor I. Sikorsky Memorial Airport</t>
  </si>
  <si>
    <t>1000 Great Meadow Road</t>
  </si>
  <si>
    <t>Bridgeport</t>
  </si>
  <si>
    <t>06497</t>
  </si>
  <si>
    <t>RDG</t>
  </si>
  <si>
    <t>Reading Municipal Airport/Spaatz Field</t>
  </si>
  <si>
    <t>2501 Bernville Road</t>
  </si>
  <si>
    <t>Reading</t>
  </si>
  <si>
    <t>19605</t>
  </si>
  <si>
    <t>CKX</t>
  </si>
  <si>
    <t>Chicken Airport</t>
  </si>
  <si>
    <t>Chicken</t>
  </si>
  <si>
    <t>99732</t>
  </si>
  <si>
    <t>GCN</t>
  </si>
  <si>
    <t>National Park Airport</t>
  </si>
  <si>
    <t>Grand Canyon</t>
  </si>
  <si>
    <t>86023</t>
  </si>
  <si>
    <t>KFP</t>
  </si>
  <si>
    <t>False Pass Airport</t>
  </si>
  <si>
    <t>False Pass</t>
  </si>
  <si>
    <t>99583</t>
  </si>
  <si>
    <t>KCC</t>
  </si>
  <si>
    <t>Coffman Cove Sea Plane Base</t>
  </si>
  <si>
    <t>Coffman Cove</t>
  </si>
  <si>
    <t>99918</t>
  </si>
  <si>
    <t>KPV</t>
  </si>
  <si>
    <t>Perryville Sea Plane Base</t>
  </si>
  <si>
    <t>Perryville</t>
  </si>
  <si>
    <t>99648</t>
  </si>
  <si>
    <t>LMA</t>
  </si>
  <si>
    <t>Lake Minchumina Airport</t>
  </si>
  <si>
    <t>Lake Minchumina</t>
  </si>
  <si>
    <t>99757</t>
  </si>
  <si>
    <t>NIB</t>
  </si>
  <si>
    <t>Nikolai Airport</t>
  </si>
  <si>
    <t>Nikolai</t>
  </si>
  <si>
    <t>99691</t>
  </si>
  <si>
    <t>RMP</t>
  </si>
  <si>
    <t>Rampart Airport</t>
  </si>
  <si>
    <t>Rampart</t>
  </si>
  <si>
    <t>99767</t>
  </si>
  <si>
    <t>TCT</t>
  </si>
  <si>
    <t>Takotna Airport</t>
  </si>
  <si>
    <t>Takotna</t>
  </si>
  <si>
    <t>99675</t>
  </si>
  <si>
    <t>UGB</t>
  </si>
  <si>
    <t>Ugashik Bay Airport</t>
  </si>
  <si>
    <t>YNG</t>
  </si>
  <si>
    <t>Youngstown Airport</t>
  </si>
  <si>
    <t>1453 Youngstown-Kingsville Road N.E.</t>
  </si>
  <si>
    <t>Youngstown</t>
  </si>
  <si>
    <t>44473</t>
  </si>
  <si>
    <t>TVL</t>
  </si>
  <si>
    <t>South Lake Tahoe Airport</t>
  </si>
  <si>
    <t>1901 Airport Road  Suite 100</t>
  </si>
  <si>
    <t>South Lake Tahoe</t>
  </si>
  <si>
    <t>96150</t>
  </si>
  <si>
    <t>LBE</t>
  </si>
  <si>
    <t>Westmoreland County Airport</t>
  </si>
  <si>
    <t>200 Pleasant Unity Road</t>
  </si>
  <si>
    <t>15650</t>
  </si>
  <si>
    <t>TEX</t>
  </si>
  <si>
    <t>Telluride Airport</t>
  </si>
  <si>
    <t>1500 Last Dollar Road</t>
  </si>
  <si>
    <t>Telluride</t>
  </si>
  <si>
    <t>81435</t>
  </si>
  <si>
    <t>LFT</t>
  </si>
  <si>
    <t>Lafayette Regional Airport</t>
  </si>
  <si>
    <t>70508</t>
  </si>
  <si>
    <t>HYG</t>
  </si>
  <si>
    <t>Hydaburg Sea Plane Base</t>
  </si>
  <si>
    <t>Hydaburg</t>
  </si>
  <si>
    <t>99922</t>
  </si>
  <si>
    <t>KQA</t>
  </si>
  <si>
    <t>Akutan Airport</t>
  </si>
  <si>
    <t>Akutan</t>
  </si>
  <si>
    <t>99553</t>
  </si>
  <si>
    <t>OAK</t>
  </si>
  <si>
    <t>Metropolitan Oakland International Airport</t>
  </si>
  <si>
    <t>1 Airport Drive</t>
  </si>
  <si>
    <t>94621</t>
  </si>
  <si>
    <t>TVC</t>
  </si>
  <si>
    <t>Traverse City Airport</t>
  </si>
  <si>
    <t>Aero Park Drive</t>
  </si>
  <si>
    <t>Traverse City</t>
  </si>
  <si>
    <t>49686</t>
  </si>
  <si>
    <t>BTM</t>
  </si>
  <si>
    <t>Butte Airport</t>
  </si>
  <si>
    <t>101 Airport Road</t>
  </si>
  <si>
    <t>Butte</t>
  </si>
  <si>
    <t>59701</t>
  </si>
  <si>
    <t>KPB</t>
  </si>
  <si>
    <t>Point Baker Sea Plane Base</t>
  </si>
  <si>
    <t>Point Baker</t>
  </si>
  <si>
    <t>99927</t>
  </si>
  <si>
    <t>DVL</t>
  </si>
  <si>
    <t>Devils Lake Airport</t>
  </si>
  <si>
    <t>Devils Lake</t>
  </si>
  <si>
    <t>58301</t>
  </si>
  <si>
    <t>LGB</t>
  </si>
  <si>
    <t>Long Beach Airport</t>
  </si>
  <si>
    <t>4100 Donald Douglas Drive</t>
  </si>
  <si>
    <t>90808</t>
  </si>
  <si>
    <t>TVF</t>
  </si>
  <si>
    <t>Thief River Falls Regional Airport</t>
  </si>
  <si>
    <t>Ranch Road 3</t>
  </si>
  <si>
    <t>Thief River Falls</t>
  </si>
  <si>
    <t>56701</t>
  </si>
  <si>
    <t>IYK</t>
  </si>
  <si>
    <t>Kern County Airport</t>
  </si>
  <si>
    <t>1669 Airport Road</t>
  </si>
  <si>
    <t>Inyokern</t>
  </si>
  <si>
    <t>93527</t>
  </si>
  <si>
    <t>CHS</t>
  </si>
  <si>
    <t>Charleston International Airport</t>
  </si>
  <si>
    <t>29404</t>
  </si>
  <si>
    <t>CLL</t>
  </si>
  <si>
    <t>Easterwood Field</t>
  </si>
  <si>
    <t>1  McKenzie Terminal Boulevard</t>
  </si>
  <si>
    <t>College Station</t>
  </si>
  <si>
    <t>77845</t>
  </si>
  <si>
    <t>HON</t>
  </si>
  <si>
    <t>Howes Airport</t>
  </si>
  <si>
    <t>Huron</t>
  </si>
  <si>
    <t>57350</t>
  </si>
  <si>
    <t>MCI</t>
  </si>
  <si>
    <t>Kansas City International Airport</t>
  </si>
  <si>
    <t>601 Brasilia Avenue</t>
  </si>
  <si>
    <t>Kansas City</t>
  </si>
  <si>
    <t>64153</t>
  </si>
  <si>
    <t>XNA</t>
  </si>
  <si>
    <t>Northwest Arkansas Regional Airport</t>
  </si>
  <si>
    <t>1 Airport Blvd.</t>
  </si>
  <si>
    <t>Bentonville</t>
  </si>
  <si>
    <t>72712</t>
  </si>
  <si>
    <t>ELP</t>
  </si>
  <si>
    <t>El Paso International Airport</t>
  </si>
  <si>
    <t>6701 Convair Dr.</t>
  </si>
  <si>
    <t>El Paso</t>
  </si>
  <si>
    <t>79925</t>
  </si>
  <si>
    <t>PIH</t>
  </si>
  <si>
    <t>Pocatello Airport</t>
  </si>
  <si>
    <t>I-86  Exit 56</t>
  </si>
  <si>
    <t>Pocatello</t>
  </si>
  <si>
    <t>83205</t>
  </si>
  <si>
    <t>SHX</t>
  </si>
  <si>
    <t>Shageluk Airport</t>
  </si>
  <si>
    <t>Shageluk</t>
  </si>
  <si>
    <t>99665</t>
  </si>
  <si>
    <t>MSO</t>
  </si>
  <si>
    <t>Johnson-Bell Field</t>
  </si>
  <si>
    <t>5225 Highway 10 West</t>
  </si>
  <si>
    <t>Missoula</t>
  </si>
  <si>
    <t>59802</t>
  </si>
  <si>
    <t>BHM</t>
  </si>
  <si>
    <t>Birmingham Airport</t>
  </si>
  <si>
    <t>5900 Airport Highway</t>
  </si>
  <si>
    <t>35212</t>
  </si>
  <si>
    <t>DEN</t>
  </si>
  <si>
    <t>Denver International Airport</t>
  </si>
  <si>
    <t>8500 Pena Boulevard</t>
  </si>
  <si>
    <t>Denver</t>
  </si>
  <si>
    <t>80249</t>
  </si>
  <si>
    <t>AVP</t>
  </si>
  <si>
    <t>Wilkes-Barre International Airport</t>
  </si>
  <si>
    <t>100 Terminal Road</t>
  </si>
  <si>
    <t>Wilkes-Barre</t>
  </si>
  <si>
    <t>18641</t>
  </si>
  <si>
    <t>NUL</t>
  </si>
  <si>
    <t>Nulato Airport</t>
  </si>
  <si>
    <t>Nulato</t>
  </si>
  <si>
    <t>99765</t>
  </si>
  <si>
    <t>EKO</t>
  </si>
  <si>
    <t>Elko Airport</t>
  </si>
  <si>
    <t>1751 College Avenue</t>
  </si>
  <si>
    <t>Elko</t>
  </si>
  <si>
    <t>89801</t>
  </si>
  <si>
    <t>IMT</t>
  </si>
  <si>
    <t>Ford Airport</t>
  </si>
  <si>
    <t>Iron Mountain</t>
  </si>
  <si>
    <t>49801</t>
  </si>
  <si>
    <t>COU</t>
  </si>
  <si>
    <t>Columbia Regional Airport</t>
  </si>
  <si>
    <t>Columbia</t>
  </si>
  <si>
    <t>65201</t>
  </si>
  <si>
    <t>AUS</t>
  </si>
  <si>
    <t>Austin-Bergstrom International Airport</t>
  </si>
  <si>
    <t>3600 Presidential Blvd</t>
  </si>
  <si>
    <t>Austin</t>
  </si>
  <si>
    <t>78719</t>
  </si>
  <si>
    <t>DRO</t>
  </si>
  <si>
    <t>1060 E. 2nd Avenue</t>
  </si>
  <si>
    <t>81301</t>
  </si>
  <si>
    <t>WTK</t>
  </si>
  <si>
    <t>Noatak Airport</t>
  </si>
  <si>
    <t>Noatak</t>
  </si>
  <si>
    <t>99761</t>
  </si>
  <si>
    <t>HUS</t>
  </si>
  <si>
    <t>Hughes Municipal Airport</t>
  </si>
  <si>
    <t>Hughes</t>
  </si>
  <si>
    <t>99745</t>
  </si>
  <si>
    <t>TOL</t>
  </si>
  <si>
    <t>Express Airport</t>
  </si>
  <si>
    <t>One Maritime Plaza</t>
  </si>
  <si>
    <t>43604</t>
  </si>
  <si>
    <t>HGR</t>
  </si>
  <si>
    <t>Wash. County Regional Airport</t>
  </si>
  <si>
    <t>18434 Showalter Road</t>
  </si>
  <si>
    <t>Hagerstown</t>
  </si>
  <si>
    <t>21742</t>
  </si>
  <si>
    <t>PIZ</t>
  </si>
  <si>
    <t>Dew Station Airport</t>
  </si>
  <si>
    <t>Point Lay</t>
  </si>
  <si>
    <t>99759</t>
  </si>
  <si>
    <t>JST</t>
  </si>
  <si>
    <t>Cambria County Airport</t>
  </si>
  <si>
    <t>479 Airport Road  Suite 1</t>
  </si>
  <si>
    <t>Johnstown</t>
  </si>
  <si>
    <t>15904</t>
  </si>
  <si>
    <t>STG</t>
  </si>
  <si>
    <t>St. George Island Airport</t>
  </si>
  <si>
    <t>Saint George Island</t>
  </si>
  <si>
    <t>99591</t>
  </si>
  <si>
    <t>EUG</t>
  </si>
  <si>
    <t>Eugene Airport</t>
  </si>
  <si>
    <t>28855 Lockheed Drive</t>
  </si>
  <si>
    <t>Eugene</t>
  </si>
  <si>
    <t>97402</t>
  </si>
  <si>
    <t>OWB</t>
  </si>
  <si>
    <t>Daviess County Airport</t>
  </si>
  <si>
    <t>Owensboro</t>
  </si>
  <si>
    <t>42301</t>
  </si>
  <si>
    <t>CIC</t>
  </si>
  <si>
    <t>Chico Airport</t>
  </si>
  <si>
    <t>Chico</t>
  </si>
  <si>
    <t>95927</t>
  </si>
  <si>
    <t>VAK</t>
  </si>
  <si>
    <t>Chevak Airport</t>
  </si>
  <si>
    <t>Chevak</t>
  </si>
  <si>
    <t>99563</t>
  </si>
  <si>
    <t>COS</t>
  </si>
  <si>
    <t>Colorado Springs Airport</t>
  </si>
  <si>
    <t>7770 Milton E. Proby Parkway</t>
  </si>
  <si>
    <t>Colorado Springs</t>
  </si>
  <si>
    <t>80916</t>
  </si>
  <si>
    <t>VEL</t>
  </si>
  <si>
    <t>Vernal Airport</t>
  </si>
  <si>
    <t>825 South  500 East</t>
  </si>
  <si>
    <t>Vernal</t>
  </si>
  <si>
    <t>84078</t>
  </si>
  <si>
    <t>CMI</t>
  </si>
  <si>
    <t>Willard University Airport</t>
  </si>
  <si>
    <t>Champaign</t>
  </si>
  <si>
    <t>61874</t>
  </si>
  <si>
    <t>MDW</t>
  </si>
  <si>
    <t>Chicago Midway International Airport</t>
  </si>
  <si>
    <t>5700 South Cicero</t>
  </si>
  <si>
    <t>60638</t>
  </si>
  <si>
    <t>TKJ</t>
  </si>
  <si>
    <t>Tok Airport</t>
  </si>
  <si>
    <t>Tok</t>
  </si>
  <si>
    <t>99780</t>
  </si>
  <si>
    <t>IRC</t>
  </si>
  <si>
    <t>Circle City Airport</t>
  </si>
  <si>
    <t>Circle</t>
  </si>
  <si>
    <t>99733</t>
  </si>
  <si>
    <t>DAL</t>
  </si>
  <si>
    <t>Dallas Love Field</t>
  </si>
  <si>
    <t>8008 Cedar Springs Road</t>
  </si>
  <si>
    <t>75235</t>
  </si>
  <si>
    <t>MGW</t>
  </si>
  <si>
    <t>Morgantown Airport</t>
  </si>
  <si>
    <t>100 Hart Field Road</t>
  </si>
  <si>
    <t>Morgantown</t>
  </si>
  <si>
    <t>26505</t>
  </si>
  <si>
    <t>DDC</t>
  </si>
  <si>
    <t>Dodge City Municipal Airport</t>
  </si>
  <si>
    <t>100 Airport Road</t>
  </si>
  <si>
    <t>Dodge City</t>
  </si>
  <si>
    <t>67801</t>
  </si>
  <si>
    <t>CEM</t>
  </si>
  <si>
    <t>Central Airport</t>
  </si>
  <si>
    <t>99730</t>
  </si>
  <si>
    <t>AKN</t>
  </si>
  <si>
    <t>King Salmon Airport</t>
  </si>
  <si>
    <t>King Salmon</t>
  </si>
  <si>
    <t>99613</t>
  </si>
  <si>
    <t>DEC</t>
  </si>
  <si>
    <t>Decatur Airport</t>
  </si>
  <si>
    <t>910 Airport Road</t>
  </si>
  <si>
    <t>Decatur</t>
  </si>
  <si>
    <t>62521</t>
  </si>
  <si>
    <t>CDR</t>
  </si>
  <si>
    <t>Chadron Airport</t>
  </si>
  <si>
    <t>Chadron</t>
  </si>
  <si>
    <t>69337</t>
  </si>
  <si>
    <t>BHB</t>
  </si>
  <si>
    <t>Bar Harbor Airport</t>
  </si>
  <si>
    <t>Bar Harbor</t>
  </si>
  <si>
    <t>04605</t>
  </si>
  <si>
    <t>EAR</t>
  </si>
  <si>
    <t>Kearney Airport</t>
  </si>
  <si>
    <t>5139 Airport Rd.</t>
  </si>
  <si>
    <t>Kearney</t>
  </si>
  <si>
    <t>68848</t>
  </si>
  <si>
    <t>OOK</t>
  </si>
  <si>
    <t>Toksook Bay Airport</t>
  </si>
  <si>
    <t>Toksook Bay</t>
  </si>
  <si>
    <t>99637</t>
  </si>
  <si>
    <t>HLN</t>
  </si>
  <si>
    <t>Helena Airport</t>
  </si>
  <si>
    <t>2850 Skyway Drive</t>
  </si>
  <si>
    <t>Helena</t>
  </si>
  <si>
    <t>59601</t>
  </si>
  <si>
    <t>ABY</t>
  </si>
  <si>
    <t>Dougherty County Airport</t>
  </si>
  <si>
    <t>3905 Newton Road</t>
  </si>
  <si>
    <t>31707</t>
  </si>
  <si>
    <t>BUF</t>
  </si>
  <si>
    <t>Buffalo Niagara International Airport</t>
  </si>
  <si>
    <t>Genesee Street</t>
  </si>
  <si>
    <t>Buffalo</t>
  </si>
  <si>
    <t>14225</t>
  </si>
  <si>
    <t>DLH</t>
  </si>
  <si>
    <t>Duluth International Airport</t>
  </si>
  <si>
    <t>4701 Airport Drive</t>
  </si>
  <si>
    <t>Duluth</t>
  </si>
  <si>
    <t>55811</t>
  </si>
  <si>
    <t>MBS</t>
  </si>
  <si>
    <t>Tri City Airport</t>
  </si>
  <si>
    <t>8500 Garfield Road  Suite 101</t>
  </si>
  <si>
    <t>Saginaw</t>
  </si>
  <si>
    <t>48623</t>
  </si>
  <si>
    <t>BZN</t>
  </si>
  <si>
    <t>Gallatin Field</t>
  </si>
  <si>
    <t>6  Gallatin Field</t>
  </si>
  <si>
    <t>Bozeman</t>
  </si>
  <si>
    <t>59715</t>
  </si>
  <si>
    <t>SAV</t>
  </si>
  <si>
    <t>Savannah/Hilton Head Airport</t>
  </si>
  <si>
    <t>400 Airways Avenue</t>
  </si>
  <si>
    <t>31408</t>
  </si>
  <si>
    <t>AHN</t>
  </si>
  <si>
    <t>Athens Airport</t>
  </si>
  <si>
    <t>1010 Ben Epps Drive</t>
  </si>
  <si>
    <t>30605</t>
  </si>
  <si>
    <t>GFK</t>
  </si>
  <si>
    <t>2787 Airport Drive</t>
  </si>
  <si>
    <t>58203</t>
  </si>
  <si>
    <t>RAP</t>
  </si>
  <si>
    <t>Rapid City Regional Airport</t>
  </si>
  <si>
    <t>4550 Terminal Road  Suite 102</t>
  </si>
  <si>
    <t>Rapid City</t>
  </si>
  <si>
    <t>57703</t>
  </si>
  <si>
    <t>BGM</t>
  </si>
  <si>
    <t>Binghamton Airport</t>
  </si>
  <si>
    <t>2534 Airport Road</t>
  </si>
  <si>
    <t>Binghamton</t>
  </si>
  <si>
    <t>13790</t>
  </si>
  <si>
    <t>CEC</t>
  </si>
  <si>
    <t>Mc Namara Field</t>
  </si>
  <si>
    <t>700  5th Street</t>
  </si>
  <si>
    <t>Crescent City</t>
  </si>
  <si>
    <t>95531</t>
  </si>
  <si>
    <t>SVS</t>
  </si>
  <si>
    <t>Stevens Village Airport</t>
  </si>
  <si>
    <t>Stevens Village</t>
  </si>
  <si>
    <t>99774</t>
  </si>
  <si>
    <t>FNT</t>
  </si>
  <si>
    <t>Bishop Airport</t>
  </si>
  <si>
    <t>G-3425 West Bristol Road</t>
  </si>
  <si>
    <t>Flint</t>
  </si>
  <si>
    <t>48507</t>
  </si>
  <si>
    <t>CGI</t>
  </si>
  <si>
    <t>Cape Girardeau Airport</t>
  </si>
  <si>
    <t>401 Independence</t>
  </si>
  <si>
    <t>Cape Girardeau</t>
  </si>
  <si>
    <t>63702</t>
  </si>
  <si>
    <t>PEC</t>
  </si>
  <si>
    <t>Pelican Sea Plane Base</t>
  </si>
  <si>
    <t>Pelican</t>
  </si>
  <si>
    <t>99832</t>
  </si>
  <si>
    <t>MEI</t>
  </si>
  <si>
    <t>Key Field</t>
  </si>
  <si>
    <t>2811 Airport Boulevard South</t>
  </si>
  <si>
    <t>Meridian</t>
  </si>
  <si>
    <t>39307</t>
  </si>
  <si>
    <t>AMA</t>
  </si>
  <si>
    <t>Rick Husband Amarillo International Airport</t>
  </si>
  <si>
    <t>10801 Airport Boulevard</t>
  </si>
  <si>
    <t>Amarillo</t>
  </si>
  <si>
    <t>79111</t>
  </si>
  <si>
    <t>SKK</t>
  </si>
  <si>
    <t>Shaktoolik Airport</t>
  </si>
  <si>
    <t>Shaktoolik</t>
  </si>
  <si>
    <t>99771</t>
  </si>
  <si>
    <t>KUK</t>
  </si>
  <si>
    <t>Kasigluk Airport</t>
  </si>
  <si>
    <t>Kasigluk</t>
  </si>
  <si>
    <t>99609</t>
  </si>
  <si>
    <t>MGM</t>
  </si>
  <si>
    <t>Dannelly Field</t>
  </si>
  <si>
    <t>4445 Selma Highway</t>
  </si>
  <si>
    <t>Montgomery</t>
  </si>
  <si>
    <t>36108</t>
  </si>
  <si>
    <t>FLO</t>
  </si>
  <si>
    <t>Florence Airport</t>
  </si>
  <si>
    <t>2100 Terminal Drive</t>
  </si>
  <si>
    <t>29501</t>
  </si>
  <si>
    <t>TWF</t>
  </si>
  <si>
    <t>Twin Falls City County Airport</t>
  </si>
  <si>
    <t>City and County Airport</t>
  </si>
  <si>
    <t>Twin Falls</t>
  </si>
  <si>
    <t>83303</t>
  </si>
  <si>
    <t>GTR</t>
  </si>
  <si>
    <t>Golden Triangle Regional Airport</t>
  </si>
  <si>
    <t>2080 Airport Road  Highway 82 West</t>
  </si>
  <si>
    <t>39701</t>
  </si>
  <si>
    <t>STS</t>
  </si>
  <si>
    <t>Sonoma County Airport</t>
  </si>
  <si>
    <t>2200 Airport Boulevard</t>
  </si>
  <si>
    <t>95403</t>
  </si>
  <si>
    <t>CRW</t>
  </si>
  <si>
    <t>Yeager Airport</t>
  </si>
  <si>
    <t>100 Airport Road  Suite 175</t>
  </si>
  <si>
    <t>25311</t>
  </si>
  <si>
    <t>PIB</t>
  </si>
  <si>
    <t>Hattiesburg-Laurel Regional Airport</t>
  </si>
  <si>
    <t>1002 Terminal Drive</t>
  </si>
  <si>
    <t>Laurel</t>
  </si>
  <si>
    <t>39459</t>
  </si>
  <si>
    <t>SHG</t>
  </si>
  <si>
    <t>Shungnak Airport</t>
  </si>
  <si>
    <t>Shungnak</t>
  </si>
  <si>
    <t>99773</t>
  </si>
  <si>
    <t>OTZ</t>
  </si>
  <si>
    <t>Kotzebue Airport</t>
  </si>
  <si>
    <t>Kotzebue</t>
  </si>
  <si>
    <t>99752</t>
  </si>
  <si>
    <t>CRP</t>
  </si>
  <si>
    <t>Corpus Christi International Airport</t>
  </si>
  <si>
    <t>1000 International Drive</t>
  </si>
  <si>
    <t>Corpus Christi</t>
  </si>
  <si>
    <t>78406</t>
  </si>
  <si>
    <t>LNS</t>
  </si>
  <si>
    <t>Lancaster Airport</t>
  </si>
  <si>
    <t>500 Airport Road  Suite G</t>
  </si>
  <si>
    <t>Lancaster</t>
  </si>
  <si>
    <t>17543</t>
  </si>
  <si>
    <t>FCA</t>
  </si>
  <si>
    <t>Glacier Park International Airport</t>
  </si>
  <si>
    <t>4170 Highway 2 East</t>
  </si>
  <si>
    <t>Kalispell</t>
  </si>
  <si>
    <t>59901</t>
  </si>
  <si>
    <t>EGE</t>
  </si>
  <si>
    <t>Eagle County Airport</t>
  </si>
  <si>
    <t>Vail</t>
  </si>
  <si>
    <t>81631</t>
  </si>
  <si>
    <t>NUP</t>
  </si>
  <si>
    <t>Nunapitchuk Airport</t>
  </si>
  <si>
    <t>Nunapitchuk</t>
  </si>
  <si>
    <t>99641</t>
  </si>
  <si>
    <t>ILI</t>
  </si>
  <si>
    <t>Iliamna Airport</t>
  </si>
  <si>
    <t>Iliamna</t>
  </si>
  <si>
    <t>99606</t>
  </si>
  <si>
    <t>ACV</t>
  </si>
  <si>
    <t>Arcata Airport</t>
  </si>
  <si>
    <t>1106 Second Street</t>
  </si>
  <si>
    <t>Arcata</t>
  </si>
  <si>
    <t>95501</t>
  </si>
  <si>
    <t>GNU</t>
  </si>
  <si>
    <t>Goodnews Bay Airport</t>
  </si>
  <si>
    <t>Goodnews Bay</t>
  </si>
  <si>
    <t>99589</t>
  </si>
  <si>
    <t>BDL</t>
  </si>
  <si>
    <t>Bradley International Airport</t>
  </si>
  <si>
    <t>Schoephoester Road</t>
  </si>
  <si>
    <t>Hartford</t>
  </si>
  <si>
    <t>06096</t>
  </si>
  <si>
    <t>TLA</t>
  </si>
  <si>
    <t>Teller Airport</t>
  </si>
  <si>
    <t>Teller</t>
  </si>
  <si>
    <t>99778</t>
  </si>
  <si>
    <t>BTR</t>
  </si>
  <si>
    <t>Ryan Airport</t>
  </si>
  <si>
    <t>9430 Jackie Cochran Drive</t>
  </si>
  <si>
    <t>Baton Rouge</t>
  </si>
  <si>
    <t>70807</t>
  </si>
  <si>
    <t>AET</t>
  </si>
  <si>
    <t>Allakaket Airport</t>
  </si>
  <si>
    <t>Allakaket</t>
  </si>
  <si>
    <t>99720</t>
  </si>
  <si>
    <t>BOI</t>
  </si>
  <si>
    <t>Boise Air Terminal (Gowen Field)</t>
  </si>
  <si>
    <t>3201 Airport Way</t>
  </si>
  <si>
    <t>Boise</t>
  </si>
  <si>
    <t>83705</t>
  </si>
  <si>
    <t>HPN</t>
  </si>
  <si>
    <t>Westchester County Airport</t>
  </si>
  <si>
    <t>240 Airport Road  Suite 202</t>
  </si>
  <si>
    <t>Westchester County</t>
  </si>
  <si>
    <t>10604</t>
  </si>
  <si>
    <t>CKB</t>
  </si>
  <si>
    <t>Benedum Airport</t>
  </si>
  <si>
    <t>2000 Aviation Way</t>
  </si>
  <si>
    <t>Clarksburg</t>
  </si>
  <si>
    <t>26330</t>
  </si>
  <si>
    <t>MFE</t>
  </si>
  <si>
    <t>Miller International Airport</t>
  </si>
  <si>
    <t>2600 South  Main Street  Suite 100</t>
  </si>
  <si>
    <t>McAllen</t>
  </si>
  <si>
    <t>78503</t>
  </si>
  <si>
    <t>GCK</t>
  </si>
  <si>
    <t>Garden City Municipal Airport</t>
  </si>
  <si>
    <t>2225 South Air Service Road 112</t>
  </si>
  <si>
    <t>Garden City</t>
  </si>
  <si>
    <t>67846</t>
  </si>
  <si>
    <t>DLG</t>
  </si>
  <si>
    <t>Dillingham Municipal Airport</t>
  </si>
  <si>
    <t>Dillingham</t>
  </si>
  <si>
    <t>99576</t>
  </si>
  <si>
    <t>DSM</t>
  </si>
  <si>
    <t>Des Moines International Airport</t>
  </si>
  <si>
    <t>5800 Fleur Drive  Suite 201</t>
  </si>
  <si>
    <t>Des Moines</t>
  </si>
  <si>
    <t>50321</t>
  </si>
  <si>
    <t>SHV</t>
  </si>
  <si>
    <t>Shreveport Regional Airport</t>
  </si>
  <si>
    <t>5103 Hollywood Avenue  Suite 300</t>
  </si>
  <si>
    <t>Shreveport</t>
  </si>
  <si>
    <t>71109</t>
  </si>
  <si>
    <t>CLM</t>
  </si>
  <si>
    <t>Fairchild International Airport</t>
  </si>
  <si>
    <t>Port Angeles</t>
  </si>
  <si>
    <t>98362</t>
  </si>
  <si>
    <t>GAL</t>
  </si>
  <si>
    <t>Galena Airport</t>
  </si>
  <si>
    <t>Galena</t>
  </si>
  <si>
    <t>99741</t>
  </si>
  <si>
    <t>ASE</t>
  </si>
  <si>
    <t>Aspen Airport</t>
  </si>
  <si>
    <t>233 East Airport Road</t>
  </si>
  <si>
    <t>Aspen</t>
  </si>
  <si>
    <t>81611</t>
  </si>
  <si>
    <t>MRY</t>
  </si>
  <si>
    <t>Monterey Peninsula Airport</t>
  </si>
  <si>
    <t>200 Fred Kane Drive  Suite 200</t>
  </si>
  <si>
    <t>Monterey</t>
  </si>
  <si>
    <t>93940</t>
  </si>
  <si>
    <t>LMT</t>
  </si>
  <si>
    <t>Kingsley Field</t>
  </si>
  <si>
    <t>6775 Arnold Avenue</t>
  </si>
  <si>
    <t>Klamath Falls</t>
  </si>
  <si>
    <t>97603</t>
  </si>
  <si>
    <t>BPT</t>
  </si>
  <si>
    <t>Beaumont</t>
  </si>
  <si>
    <t>77704</t>
  </si>
  <si>
    <t>TXK</t>
  </si>
  <si>
    <t>Texarkana Municipal Airport</t>
  </si>
  <si>
    <t>201 Airport Drive</t>
  </si>
  <si>
    <t>Texarkana</t>
  </si>
  <si>
    <t>71854</t>
  </si>
  <si>
    <t>ROC</t>
  </si>
  <si>
    <t>Greater Rochester International Airport</t>
  </si>
  <si>
    <t>1200 Brooks Avenue</t>
  </si>
  <si>
    <t>14624</t>
  </si>
  <si>
    <t>LEB</t>
  </si>
  <si>
    <t>Lebanon Regional Airport</t>
  </si>
  <si>
    <t>Lebanon</t>
  </si>
  <si>
    <t>03784</t>
  </si>
  <si>
    <t>NNL</t>
  </si>
  <si>
    <t>Nondalton Airport</t>
  </si>
  <si>
    <t>Nondalton</t>
  </si>
  <si>
    <t>99640</t>
  </si>
  <si>
    <t>SHD</t>
  </si>
  <si>
    <t>Shenandoah Valley Airport</t>
  </si>
  <si>
    <t>77 Aviation Circle</t>
  </si>
  <si>
    <t>Staunton</t>
  </si>
  <si>
    <t>24486</t>
  </si>
  <si>
    <t>BJI</t>
  </si>
  <si>
    <t>Bemidji Airport</t>
  </si>
  <si>
    <t>Bemidji</t>
  </si>
  <si>
    <t>56601</t>
  </si>
  <si>
    <t>KAL</t>
  </si>
  <si>
    <t>Kaltag Airport</t>
  </si>
  <si>
    <t>Kaltag</t>
  </si>
  <si>
    <t>99748</t>
  </si>
  <si>
    <t>PUB</t>
  </si>
  <si>
    <t>Pueblo Memorial Airport</t>
  </si>
  <si>
    <t>31201 Bryan Circle</t>
  </si>
  <si>
    <t>Pueblo</t>
  </si>
  <si>
    <t>81001</t>
  </si>
  <si>
    <t>GLH</t>
  </si>
  <si>
    <t>Greenville Airport</t>
  </si>
  <si>
    <t>166 Fifth Ave. # 300</t>
  </si>
  <si>
    <t>38701</t>
  </si>
  <si>
    <t>DIK</t>
  </si>
  <si>
    <t>Dickinson Airport</t>
  </si>
  <si>
    <t>11168 42nd Street Southwest</t>
  </si>
  <si>
    <t>Dickinson</t>
  </si>
  <si>
    <t>58601</t>
  </si>
  <si>
    <t>SHR</t>
  </si>
  <si>
    <t>Sheridan Airport</t>
  </si>
  <si>
    <t>Airport Terminal Building</t>
  </si>
  <si>
    <t>Sheridan</t>
  </si>
  <si>
    <t>82801</t>
  </si>
  <si>
    <t>CKD</t>
  </si>
  <si>
    <t>Crooked Creek Airport</t>
  </si>
  <si>
    <t>Crooked Creek</t>
  </si>
  <si>
    <t>99575</t>
  </si>
  <si>
    <t>KKI</t>
  </si>
  <si>
    <t>Akiachak Sea Plane Base</t>
  </si>
  <si>
    <t>Akiachak</t>
  </si>
  <si>
    <t>99551</t>
  </si>
  <si>
    <t>MCO</t>
  </si>
  <si>
    <t>Orlando International Airport</t>
  </si>
  <si>
    <t>One Airport Boulevard</t>
  </si>
  <si>
    <t>Orlando</t>
  </si>
  <si>
    <t>32827</t>
  </si>
  <si>
    <t>DBQ</t>
  </si>
  <si>
    <t>Dubuque Municipal Airport</t>
  </si>
  <si>
    <t>11000 Airport Road</t>
  </si>
  <si>
    <t>Dubuque</t>
  </si>
  <si>
    <t>52003</t>
  </si>
  <si>
    <t>SUN</t>
  </si>
  <si>
    <t>Sun Valley Airport</t>
  </si>
  <si>
    <t>Sun Valley</t>
  </si>
  <si>
    <t>83333</t>
  </si>
  <si>
    <t>MCK</t>
  </si>
  <si>
    <t>Mc Cook Airport</t>
  </si>
  <si>
    <t>McCook</t>
  </si>
  <si>
    <t>69001</t>
  </si>
  <si>
    <t>CPR</t>
  </si>
  <si>
    <t>Casper Airport</t>
  </si>
  <si>
    <t>8500 Airport Parkway</t>
  </si>
  <si>
    <t>Casper</t>
  </si>
  <si>
    <t>82602</t>
  </si>
  <si>
    <t>WTL</t>
  </si>
  <si>
    <t>Tuntutuliak Airport</t>
  </si>
  <si>
    <t>Tuntutuliak</t>
  </si>
  <si>
    <t>99680</t>
  </si>
  <si>
    <t>GSP</t>
  </si>
  <si>
    <t>Greenville-Spartanburg Airport</t>
  </si>
  <si>
    <t>2000 GPS Drive  Suite 1</t>
  </si>
  <si>
    <t>29651</t>
  </si>
  <si>
    <t>ITH</t>
  </si>
  <si>
    <t>Tompkins County Airport</t>
  </si>
  <si>
    <t>72 Brown Road</t>
  </si>
  <si>
    <t>Ithaca</t>
  </si>
  <si>
    <t>14850</t>
  </si>
  <si>
    <t>CHA</t>
  </si>
  <si>
    <t>Lovell Field</t>
  </si>
  <si>
    <t>Chattanooga</t>
  </si>
  <si>
    <t>37422</t>
  </si>
  <si>
    <t>SJC</t>
  </si>
  <si>
    <t>Norman Y. Mineta San Jose International Airport</t>
  </si>
  <si>
    <t>1701 Airport Boulevard  Suite B-1130</t>
  </si>
  <si>
    <t>95110</t>
  </si>
  <si>
    <t>SMF</t>
  </si>
  <si>
    <t>Sacramento International Airport</t>
  </si>
  <si>
    <t>6900 Airport Boulevard</t>
  </si>
  <si>
    <t>95837</t>
  </si>
  <si>
    <t>KLL</t>
  </si>
  <si>
    <t>Levelock Airport</t>
  </si>
  <si>
    <t>Levelock</t>
  </si>
  <si>
    <t>99625</t>
  </si>
  <si>
    <t>LRD</t>
  </si>
  <si>
    <t>Laredo International Airport</t>
  </si>
  <si>
    <t>4719  Maher Avenue</t>
  </si>
  <si>
    <t>Laredo</t>
  </si>
  <si>
    <t>78041</t>
  </si>
  <si>
    <t>TRI</t>
  </si>
  <si>
    <t>Tri-Cities Regional</t>
  </si>
  <si>
    <t>2525 Highway 75</t>
  </si>
  <si>
    <t>Bristol  VA/Johnson City/Kingsport</t>
  </si>
  <si>
    <t>37617</t>
  </si>
  <si>
    <t>KWN</t>
  </si>
  <si>
    <t>Kwinhagak Airport</t>
  </si>
  <si>
    <t>Quinhagak</t>
  </si>
  <si>
    <t>99655</t>
  </si>
  <si>
    <t>CLD</t>
  </si>
  <si>
    <t>Carlsbad Airport</t>
  </si>
  <si>
    <t>2198 Palomar Airport Road</t>
  </si>
  <si>
    <t>92008</t>
  </si>
  <si>
    <t>TLH</t>
  </si>
  <si>
    <t>Tallahassee Regional Airport</t>
  </si>
  <si>
    <t>3300 Capitol Circle Southwest</t>
  </si>
  <si>
    <t>Tallahassee</t>
  </si>
  <si>
    <t>32310</t>
  </si>
  <si>
    <t>UNK</t>
  </si>
  <si>
    <t>Unalakleet Airport</t>
  </si>
  <si>
    <t>Unalakleet</t>
  </si>
  <si>
    <t>99684</t>
  </si>
  <si>
    <t>CAE</t>
  </si>
  <si>
    <t>Columbia Metropolitan Airport</t>
  </si>
  <si>
    <t>125-A Summer Lake</t>
  </si>
  <si>
    <t>29170</t>
  </si>
  <si>
    <t>MSS</t>
  </si>
  <si>
    <t>Richards Field</t>
  </si>
  <si>
    <t>90 Aviation Road</t>
  </si>
  <si>
    <t>Massena</t>
  </si>
  <si>
    <t>13662</t>
  </si>
  <si>
    <t>SEA</t>
  </si>
  <si>
    <t>Seattle-Tacoma International Airport</t>
  </si>
  <si>
    <t>98158</t>
  </si>
  <si>
    <t>MKL</t>
  </si>
  <si>
    <t>Mckellar Airport</t>
  </si>
  <si>
    <t>308 Grady Montgomery Drive</t>
  </si>
  <si>
    <t>38301</t>
  </si>
  <si>
    <t>BRW</t>
  </si>
  <si>
    <t>Wiley Post/Will Rogers Memorial Airport</t>
  </si>
  <si>
    <t>Barrow</t>
  </si>
  <si>
    <t>99723</t>
  </si>
  <si>
    <t>Erie International Airport</t>
  </si>
  <si>
    <t>4411 West  12th Street</t>
  </si>
  <si>
    <t>Erie</t>
  </si>
  <si>
    <t>16505</t>
  </si>
  <si>
    <t>CID</t>
  </si>
  <si>
    <t>Cedar Rapids Airport</t>
  </si>
  <si>
    <t>2515 Wright Brothers Boulevard</t>
  </si>
  <si>
    <t>Cedar Rapids</t>
  </si>
  <si>
    <t>52404</t>
  </si>
  <si>
    <t>BLI</t>
  </si>
  <si>
    <t>Bellingham Airport</t>
  </si>
  <si>
    <t>4201 Mitchell Way</t>
  </si>
  <si>
    <t>Bellingham</t>
  </si>
  <si>
    <t>98226</t>
  </si>
  <si>
    <t>RDD</t>
  </si>
  <si>
    <t>Redding Airport</t>
  </si>
  <si>
    <t>6751 Woodrum Circle  Suite 200</t>
  </si>
  <si>
    <t>Redding</t>
  </si>
  <si>
    <t>96002</t>
  </si>
  <si>
    <t>OBU</t>
  </si>
  <si>
    <t>Kobuk/Wien Airport</t>
  </si>
  <si>
    <t>Kobuk</t>
  </si>
  <si>
    <t>99751</t>
  </si>
  <si>
    <t>TUP</t>
  </si>
  <si>
    <t>Lemons Municipal Airport</t>
  </si>
  <si>
    <t>Lemons Drive</t>
  </si>
  <si>
    <t>Tupelo</t>
  </si>
  <si>
    <t>38801</t>
  </si>
  <si>
    <t>CLP</t>
  </si>
  <si>
    <t>Clarks Point Airport</t>
  </si>
  <si>
    <t>Clarks Point</t>
  </si>
  <si>
    <t>99569</t>
  </si>
  <si>
    <t>BFL</t>
  </si>
  <si>
    <t>Meadows Field</t>
  </si>
  <si>
    <t>1401 Skyway Drive  Suite 200</t>
  </si>
  <si>
    <t>Bakersfield</t>
  </si>
  <si>
    <t>93308</t>
  </si>
  <si>
    <t>SUX</t>
  </si>
  <si>
    <t>Sioux Gateway Airport</t>
  </si>
  <si>
    <t>2403 Odgen Road</t>
  </si>
  <si>
    <t>Sioux City</t>
  </si>
  <si>
    <t>51111</t>
  </si>
  <si>
    <t>HDN</t>
  </si>
  <si>
    <t>Yampa Valley Airport</t>
  </si>
  <si>
    <t>11005 Routt County Road 51A</t>
  </si>
  <si>
    <t>Hayden</t>
  </si>
  <si>
    <t>81639</t>
  </si>
  <si>
    <t>ORF</t>
  </si>
  <si>
    <t>Norfolk International Airport</t>
  </si>
  <si>
    <t>2200 Norview Ave.</t>
  </si>
  <si>
    <t>23518</t>
  </si>
  <si>
    <t>RIC</t>
  </si>
  <si>
    <t>Richmond International Airport (Byrd Field)</t>
  </si>
  <si>
    <t>1 Richard E. Byrd Terminal Drive</t>
  </si>
  <si>
    <t>23250</t>
  </si>
  <si>
    <t>MNT</t>
  </si>
  <si>
    <t>Minto Airport</t>
  </si>
  <si>
    <t>Minto</t>
  </si>
  <si>
    <t>99758</t>
  </si>
  <si>
    <t>MWA</t>
  </si>
  <si>
    <t>Williamson County Airport</t>
  </si>
  <si>
    <t>Suite 100  Terminal Drive</t>
  </si>
  <si>
    <t>Marion</t>
  </si>
  <si>
    <t>62959</t>
  </si>
  <si>
    <t>AOO</t>
  </si>
  <si>
    <t>Altoona Airport</t>
  </si>
  <si>
    <t>2 Airport Drive</t>
  </si>
  <si>
    <t>Altoona</t>
  </si>
  <si>
    <t>16662</t>
  </si>
  <si>
    <t>DCA</t>
  </si>
  <si>
    <t>Ronald Reagan National Airport</t>
  </si>
  <si>
    <t>ANI</t>
  </si>
  <si>
    <t>Aniak Airport</t>
  </si>
  <si>
    <t>Aniak</t>
  </si>
  <si>
    <t>99557</t>
  </si>
  <si>
    <t>JAC</t>
  </si>
  <si>
    <t>Jackson Hole Airport</t>
  </si>
  <si>
    <t>83001</t>
  </si>
  <si>
    <t>PWM</t>
  </si>
  <si>
    <t>Portland International Jetport</t>
  </si>
  <si>
    <t>1001 Westbrook Street</t>
  </si>
  <si>
    <t>04102</t>
  </si>
  <si>
    <t>SBA</t>
  </si>
  <si>
    <t>Santa Barbara Municipal Airport</t>
  </si>
  <si>
    <t>601 Firestone Rd.</t>
  </si>
  <si>
    <t>93117</t>
  </si>
  <si>
    <t>ABI</t>
  </si>
  <si>
    <t>Abilene Municipal Airport</t>
  </si>
  <si>
    <t>Abilene</t>
  </si>
  <si>
    <t>79604</t>
  </si>
  <si>
    <t>LBL</t>
  </si>
  <si>
    <t>Liberal Municipal Airport</t>
  </si>
  <si>
    <t>Liberal</t>
  </si>
  <si>
    <t>67905</t>
  </si>
  <si>
    <t>SAT</t>
  </si>
  <si>
    <t>San Antonio International Airport</t>
  </si>
  <si>
    <t>9800 Airport Boulevard</t>
  </si>
  <si>
    <t>78216</t>
  </si>
  <si>
    <t>MCE</t>
  </si>
  <si>
    <t>Merced Municipal Airport</t>
  </si>
  <si>
    <t>20 MacReady</t>
  </si>
  <si>
    <t>Merced</t>
  </si>
  <si>
    <t>95340</t>
  </si>
  <si>
    <t>HTS</t>
  </si>
  <si>
    <t>Tri-State/Milton Airport</t>
  </si>
  <si>
    <t>1449 Airport Road</t>
  </si>
  <si>
    <t>Huntington</t>
  </si>
  <si>
    <t>25704</t>
  </si>
  <si>
    <t>MSL</t>
  </si>
  <si>
    <t>Muscle Shoals Airport</t>
  </si>
  <si>
    <t>Muscle Shoals</t>
  </si>
  <si>
    <t>35661</t>
  </si>
  <si>
    <t>HYA</t>
  </si>
  <si>
    <t>Barnstable Airport</t>
  </si>
  <si>
    <t>480 Barnstable Road</t>
  </si>
  <si>
    <t>Hyannis</t>
  </si>
  <si>
    <t>02601</t>
  </si>
  <si>
    <t>EYW</t>
  </si>
  <si>
    <t>Key West International Airport</t>
  </si>
  <si>
    <t>3491 South Roosevelt Boulevard</t>
  </si>
  <si>
    <t>Key West</t>
  </si>
  <si>
    <t>33040</t>
  </si>
  <si>
    <t>TEK</t>
  </si>
  <si>
    <t>Tatitlek Airport</t>
  </si>
  <si>
    <t>Tatitlek</t>
  </si>
  <si>
    <t>99677</t>
  </si>
  <si>
    <t>LBF</t>
  </si>
  <si>
    <t>Lee Bird Field</t>
  </si>
  <si>
    <t>North Platte</t>
  </si>
  <si>
    <t>69101</t>
  </si>
  <si>
    <t>FKL</t>
  </si>
  <si>
    <t>Chess-Lambertin Airport</t>
  </si>
  <si>
    <t>1560 Airport Road</t>
  </si>
  <si>
    <t>Franklin</t>
  </si>
  <si>
    <t>16323</t>
  </si>
  <si>
    <t>OAJ</t>
  </si>
  <si>
    <t>Albert J Ellis Airport</t>
  </si>
  <si>
    <t>264 Ellis Airport Road</t>
  </si>
  <si>
    <t>28574</t>
  </si>
  <si>
    <t>MTJ</t>
  </si>
  <si>
    <t>Montrose Regional Airport</t>
  </si>
  <si>
    <t>2100 Airport Road</t>
  </si>
  <si>
    <t>Montrose</t>
  </si>
  <si>
    <t>81401</t>
  </si>
  <si>
    <t>MLU</t>
  </si>
  <si>
    <t>Monroe Regional Airport</t>
  </si>
  <si>
    <t>5400 Operations Road  Suite 201</t>
  </si>
  <si>
    <t>Monroe</t>
  </si>
  <si>
    <t>71203</t>
  </si>
  <si>
    <t>SMX</t>
  </si>
  <si>
    <t>Santa Maria Public Airport</t>
  </si>
  <si>
    <t>3217 Terminal Drive</t>
  </si>
  <si>
    <t>93455</t>
  </si>
  <si>
    <t>RIW</t>
  </si>
  <si>
    <t>Riverton Airport</t>
  </si>
  <si>
    <t>4800 Airport Road</t>
  </si>
  <si>
    <t>Riverton</t>
  </si>
  <si>
    <t>82501</t>
  </si>
  <si>
    <t>AZO</t>
  </si>
  <si>
    <t>Battle Creek International Airport</t>
  </si>
  <si>
    <t>5235 Portage Road</t>
  </si>
  <si>
    <t>Kalamazoo</t>
  </si>
  <si>
    <t>49002</t>
  </si>
  <si>
    <t>BGR</t>
  </si>
  <si>
    <t>Bangor International Airport</t>
  </si>
  <si>
    <t>287 Godfry Boulevard</t>
  </si>
  <si>
    <t>Bangor</t>
  </si>
  <si>
    <t>04401</t>
  </si>
  <si>
    <t>AEX</t>
  </si>
  <si>
    <t>Alexandria International Airport</t>
  </si>
  <si>
    <t>1611 Arnold Drive</t>
  </si>
  <si>
    <t>71303</t>
  </si>
  <si>
    <t>UIN</t>
  </si>
  <si>
    <t>Quincy Municipal Airport</t>
  </si>
  <si>
    <t>Quincy</t>
  </si>
  <si>
    <t>62301</t>
  </si>
  <si>
    <t>RSH</t>
  </si>
  <si>
    <t>Russian Sea Plane Base</t>
  </si>
  <si>
    <t>Russian Mission</t>
  </si>
  <si>
    <t>99657</t>
  </si>
  <si>
    <t>LSE</t>
  </si>
  <si>
    <t>La Crosse Municipal Airport</t>
  </si>
  <si>
    <t>2850 Airport Road</t>
  </si>
  <si>
    <t>La Crosse</t>
  </si>
  <si>
    <t>54603</t>
  </si>
  <si>
    <t>LCH</t>
  </si>
  <si>
    <t>Lake Charles Municipal Airport</t>
  </si>
  <si>
    <t>Lake Charles</t>
  </si>
  <si>
    <t>70606</t>
  </si>
  <si>
    <t>GPT</t>
  </si>
  <si>
    <t>Biloxi Regional Airport</t>
  </si>
  <si>
    <t>14035 L Airport Road</t>
  </si>
  <si>
    <t>39503</t>
  </si>
  <si>
    <t>LWB</t>
  </si>
  <si>
    <t>Greenbrier Valley Airport</t>
  </si>
  <si>
    <t>Lewisburg</t>
  </si>
  <si>
    <t>24901</t>
  </si>
  <si>
    <t>AFW</t>
  </si>
  <si>
    <t>Fort Worth Alliance Airport</t>
  </si>
  <si>
    <t>2221 Alliance Boulevard</t>
  </si>
  <si>
    <t>Fort Worth</t>
  </si>
  <si>
    <t>76177</t>
  </si>
  <si>
    <t>PDX</t>
  </si>
  <si>
    <t>Portland International Airport</t>
  </si>
  <si>
    <t>7000 NE Airport Way</t>
  </si>
  <si>
    <t>97218</t>
  </si>
  <si>
    <t>JMS</t>
  </si>
  <si>
    <t>58401</t>
  </si>
  <si>
    <t>OME</t>
  </si>
  <si>
    <t>Nome Airport</t>
  </si>
  <si>
    <t>Nome</t>
  </si>
  <si>
    <t>99762</t>
  </si>
  <si>
    <t>GTF</t>
  </si>
  <si>
    <t>Great Falls International Airport</t>
  </si>
  <si>
    <t>2800 Terminal Drive</t>
  </si>
  <si>
    <t>Great Falls</t>
  </si>
  <si>
    <t>59404</t>
  </si>
  <si>
    <t>ACY</t>
  </si>
  <si>
    <t>Atlantic City International Airport</t>
  </si>
  <si>
    <t>Atlantic City Expressway</t>
  </si>
  <si>
    <t>Atlantic City</t>
  </si>
  <si>
    <t>08217</t>
  </si>
  <si>
    <t>JAX</t>
  </si>
  <si>
    <t>Jacksonville International Airport</t>
  </si>
  <si>
    <t>2400 Yankee Clipper Drive</t>
  </si>
  <si>
    <t>32218</t>
  </si>
  <si>
    <t>HRL</t>
  </si>
  <si>
    <t>Valley International Airport</t>
  </si>
  <si>
    <t>Harlingen</t>
  </si>
  <si>
    <t>78550</t>
  </si>
  <si>
    <t>RDU</t>
  </si>
  <si>
    <t>Raleigh/Durham Airport</t>
  </si>
  <si>
    <t>Raleigh/Durham</t>
  </si>
  <si>
    <t>27623</t>
  </si>
  <si>
    <t>Gustavus Airport</t>
  </si>
  <si>
    <t>Gustavus</t>
  </si>
  <si>
    <t>99826</t>
  </si>
  <si>
    <t>MDT</t>
  </si>
  <si>
    <t>Harrisburg International Airport</t>
  </si>
  <si>
    <t>One Terminal Drive</t>
  </si>
  <si>
    <t>Middletown</t>
  </si>
  <si>
    <t>17057</t>
  </si>
  <si>
    <t>KLG</t>
  </si>
  <si>
    <t>Kalskag Municipal Airport</t>
  </si>
  <si>
    <t>Kalskag</t>
  </si>
  <si>
    <t>99607</t>
  </si>
  <si>
    <t>HOM</t>
  </si>
  <si>
    <t>Homer Airport</t>
  </si>
  <si>
    <t>2336 Kachemak Drive</t>
  </si>
  <si>
    <t>Homer</t>
  </si>
  <si>
    <t>99603</t>
  </si>
  <si>
    <t>HSV</t>
  </si>
  <si>
    <t>Huntsville International Airport</t>
  </si>
  <si>
    <t>1000 Glenn Hearn Blvd  Box 20008</t>
  </si>
  <si>
    <t>Huntsville</t>
  </si>
  <si>
    <t>35824</t>
  </si>
  <si>
    <t>MTM</t>
  </si>
  <si>
    <t>Metlakatla Sea Plane Base</t>
  </si>
  <si>
    <t>Metlakatla</t>
  </si>
  <si>
    <t>99926</t>
  </si>
  <si>
    <t>RDV</t>
  </si>
  <si>
    <t>Red Devil Airport</t>
  </si>
  <si>
    <t>Red Devil</t>
  </si>
  <si>
    <t>99656</t>
  </si>
  <si>
    <t>WSN</t>
  </si>
  <si>
    <t>South Naknek Airport</t>
  </si>
  <si>
    <t>South Naknek</t>
  </si>
  <si>
    <t>99670</t>
  </si>
  <si>
    <t>LAN</t>
  </si>
  <si>
    <t>Capital City Airport</t>
  </si>
  <si>
    <t>4100 Capital City Blvd.</t>
  </si>
  <si>
    <t>Lansing</t>
  </si>
  <si>
    <t>48906</t>
  </si>
  <si>
    <t>GJT</t>
  </si>
  <si>
    <t>Grand Junction Regional Airport</t>
  </si>
  <si>
    <t>2828 Walker Field Road  Suite 211</t>
  </si>
  <si>
    <t>Grand Junction</t>
  </si>
  <si>
    <t>81506</t>
  </si>
  <si>
    <t>FAY</t>
  </si>
  <si>
    <t>Fayetteville Municipal Airport</t>
  </si>
  <si>
    <t>28306</t>
  </si>
  <si>
    <t>HVN</t>
  </si>
  <si>
    <t>New Haven Airport</t>
  </si>
  <si>
    <t>155 Burr Street</t>
  </si>
  <si>
    <t>New Haven</t>
  </si>
  <si>
    <t>06512</t>
  </si>
  <si>
    <t>EVV</t>
  </si>
  <si>
    <t>Evansville Regional Airport</t>
  </si>
  <si>
    <t>7801 Bussing Drive</t>
  </si>
  <si>
    <t>Evansville</t>
  </si>
  <si>
    <t>47725</t>
  </si>
  <si>
    <t>RR1</t>
  </si>
  <si>
    <t>CP_Calgary</t>
  </si>
  <si>
    <t>11020 52nd Street S.E.</t>
  </si>
  <si>
    <t>T2C 4M2</t>
  </si>
  <si>
    <t>RR2</t>
  </si>
  <si>
    <t>CN_Calgary Inter Term</t>
  </si>
  <si>
    <t>5310 27th Street SE</t>
  </si>
  <si>
    <t>T2C 1M7</t>
  </si>
  <si>
    <t>RR3</t>
  </si>
  <si>
    <t>CN_Edmonton</t>
  </si>
  <si>
    <t>12311 184th Street</t>
  </si>
  <si>
    <t>T5V 1T3</t>
  </si>
  <si>
    <t>RR4</t>
  </si>
  <si>
    <t>CP_Edmonton Ims</t>
  </si>
  <si>
    <t>10155 39th Avenue</t>
  </si>
  <si>
    <t>T6E 6C8</t>
  </si>
  <si>
    <t>RR5</t>
  </si>
  <si>
    <t>UPCS_Aguascalientes</t>
  </si>
  <si>
    <t>Union Pacific Carrier Services</t>
  </si>
  <si>
    <t>AGUASCALIENTES</t>
  </si>
  <si>
    <t>20000</t>
  </si>
  <si>
    <t>RR6</t>
  </si>
  <si>
    <t>BNSF_Birmingham</t>
  </si>
  <si>
    <t>401 Finley Blvd West</t>
  </si>
  <si>
    <t>35204</t>
  </si>
  <si>
    <t>RR7</t>
  </si>
  <si>
    <t>CSXT_Mobile</t>
  </si>
  <si>
    <t>End of Industrial Canal Rd</t>
  </si>
  <si>
    <t>RR8</t>
  </si>
  <si>
    <t>NS_Huntsville</t>
  </si>
  <si>
    <t>1000 Glenn Hearn Blvd</t>
  </si>
  <si>
    <t>RR9</t>
  </si>
  <si>
    <t>BNSF PACER_Bn Birmingham</t>
  </si>
  <si>
    <t>RR10</t>
  </si>
  <si>
    <t>NS_Birmingham</t>
  </si>
  <si>
    <t>1400 Norfolk Southern Drive</t>
  </si>
  <si>
    <t>35210</t>
  </si>
  <si>
    <t>RR11</t>
  </si>
  <si>
    <t>CSXT_Ciactf</t>
  </si>
  <si>
    <t>2401 5th Avenue N</t>
  </si>
  <si>
    <t>Bessemer</t>
  </si>
  <si>
    <t>35023</t>
  </si>
  <si>
    <t>RR12</t>
  </si>
  <si>
    <t>NS_Birmingham,Al</t>
  </si>
  <si>
    <t>7100 Crescent Way</t>
  </si>
  <si>
    <t>McCalla</t>
  </si>
  <si>
    <t>35111</t>
  </si>
  <si>
    <t>RR13</t>
  </si>
  <si>
    <t>BNSF_Harvard</t>
  </si>
  <si>
    <t>5650 State Hwy 77</t>
  </si>
  <si>
    <t>72364</t>
  </si>
  <si>
    <t>RR14</t>
  </si>
  <si>
    <t>UP_Marion</t>
  </si>
  <si>
    <t>5500 Kuhn Rd</t>
  </si>
  <si>
    <t>RR15</t>
  </si>
  <si>
    <t>BNSF PACER_Bn Memphis</t>
  </si>
  <si>
    <t>Harvard Ramp</t>
  </si>
  <si>
    <t>RR16</t>
  </si>
  <si>
    <t>BNSF_Phoenix</t>
  </si>
  <si>
    <t>5281 N Tom Murray Ave</t>
  </si>
  <si>
    <t>Glendale</t>
  </si>
  <si>
    <t>85301</t>
  </si>
  <si>
    <t>RR17</t>
  </si>
  <si>
    <t>UP_Phoenix Express</t>
  </si>
  <si>
    <t>425 S 67th Ave</t>
  </si>
  <si>
    <t>85043</t>
  </si>
  <si>
    <t>RR18</t>
  </si>
  <si>
    <t>UP_Tucson</t>
  </si>
  <si>
    <t>6800 East Century Park Drive</t>
  </si>
  <si>
    <t>RR19</t>
  </si>
  <si>
    <t>BNSF PACER_Bn Phoenix</t>
  </si>
  <si>
    <t>RR20</t>
  </si>
  <si>
    <t>CP_Vancouver Ims</t>
  </si>
  <si>
    <t>17900 Kennedy Road</t>
  </si>
  <si>
    <t>Pitt Meadows</t>
  </si>
  <si>
    <t>V3Y 1Z1</t>
  </si>
  <si>
    <t>RR21</t>
  </si>
  <si>
    <t>CN_Vancouver Inter Ter</t>
  </si>
  <si>
    <t>17569 104th Avenue</t>
  </si>
  <si>
    <t>Surrey</t>
  </si>
  <si>
    <t>V4N 3M4</t>
  </si>
  <si>
    <t>RR22</t>
  </si>
  <si>
    <t>FXE_Mexicali</t>
  </si>
  <si>
    <t>Boulevard Lopez Mateos y Blvd. Lazaro Cardenas, Patios del Ferrocarril</t>
  </si>
  <si>
    <t>21040</t>
  </si>
  <si>
    <t>RR23</t>
  </si>
  <si>
    <t>CN_Prince George</t>
  </si>
  <si>
    <t>855 River Road</t>
  </si>
  <si>
    <t>V2L 5M5</t>
  </si>
  <si>
    <t>RR24</t>
  </si>
  <si>
    <t>BNSF Commerce_Los Angeles</t>
  </si>
  <si>
    <t>5600 East 26th Street</t>
  </si>
  <si>
    <t>90040</t>
  </si>
  <si>
    <t>RR25</t>
  </si>
  <si>
    <t>BNSF_Fresno</t>
  </si>
  <si>
    <t>2989 S. Golden State Frontage Road</t>
  </si>
  <si>
    <t>93725</t>
  </si>
  <si>
    <t>RR26</t>
  </si>
  <si>
    <t>BNSF_Los Angeles</t>
  </si>
  <si>
    <t>3770 E Washington Blvd</t>
  </si>
  <si>
    <t>90023</t>
  </si>
  <si>
    <t>RR27</t>
  </si>
  <si>
    <t>BNSF_Oakland</t>
  </si>
  <si>
    <t>333 Maritime St</t>
  </si>
  <si>
    <t>RR28</t>
  </si>
  <si>
    <t>BNSF_Richmond</t>
  </si>
  <si>
    <t>303 S Garrard Blvd</t>
  </si>
  <si>
    <t>94801</t>
  </si>
  <si>
    <t>RR29</t>
  </si>
  <si>
    <t>BNSF_San Bernardino</t>
  </si>
  <si>
    <t>1535 W 4th St</t>
  </si>
  <si>
    <t>San Bernardino</t>
  </si>
  <si>
    <t>92411</t>
  </si>
  <si>
    <t>RR30</t>
  </si>
  <si>
    <t>BNSF_Stockton</t>
  </si>
  <si>
    <t>6540 Austin Rd</t>
  </si>
  <si>
    <t>95215</t>
  </si>
  <si>
    <t>RR31</t>
  </si>
  <si>
    <t>UP_City Of Industry</t>
  </si>
  <si>
    <t>17225 Arenth Ave</t>
  </si>
  <si>
    <t>City of Industry</t>
  </si>
  <si>
    <t>91748</t>
  </si>
  <si>
    <t>RR32</t>
  </si>
  <si>
    <t>UP_Ictf</t>
  </si>
  <si>
    <t>2401 E Sepulveda Blvd</t>
  </si>
  <si>
    <t>90810</t>
  </si>
  <si>
    <t>RR33</t>
  </si>
  <si>
    <t>UP_Latc</t>
  </si>
  <si>
    <t>750 Lamar St</t>
  </si>
  <si>
    <t>90031</t>
  </si>
  <si>
    <t>RR34</t>
  </si>
  <si>
    <t>UP_Lathrop</t>
  </si>
  <si>
    <t>1000 E Roth Rd</t>
  </si>
  <si>
    <t>French Camp</t>
  </si>
  <si>
    <t>95231</t>
  </si>
  <si>
    <t>RR35</t>
  </si>
  <si>
    <t>UP_Los Angeles</t>
  </si>
  <si>
    <t>4341 E Washington Blvd</t>
  </si>
  <si>
    <t>RR36</t>
  </si>
  <si>
    <t>UP_Oakland</t>
  </si>
  <si>
    <t>1408 Middle Harbor Rd</t>
  </si>
  <si>
    <t>RR37</t>
  </si>
  <si>
    <t>UP_San Diego</t>
  </si>
  <si>
    <t>2220 Airway Road</t>
  </si>
  <si>
    <t>92154</t>
  </si>
  <si>
    <t>RR38</t>
  </si>
  <si>
    <t>PST_San Diego</t>
  </si>
  <si>
    <t>6855 Calle de Linea</t>
  </si>
  <si>
    <t>RR39</t>
  </si>
  <si>
    <t>BNSF PACER_Bn Los Angeles</t>
  </si>
  <si>
    <t>Commerce Ramp</t>
  </si>
  <si>
    <t>Commerce</t>
  </si>
  <si>
    <t>RR40</t>
  </si>
  <si>
    <t>Hobart Ramp</t>
  </si>
  <si>
    <t>RR41</t>
  </si>
  <si>
    <t>BNSF PACER_Bn San Bernardino</t>
  </si>
  <si>
    <t>RR42</t>
  </si>
  <si>
    <t>BNSF PACER_Bn Stockton</t>
  </si>
  <si>
    <t>RR43</t>
  </si>
  <si>
    <t>UPCS_Chihuahua</t>
  </si>
  <si>
    <t>31136</t>
  </si>
  <si>
    <t>RR44</t>
  </si>
  <si>
    <t>BNSF_Denver</t>
  </si>
  <si>
    <t>585 W 53rd Pl</t>
  </si>
  <si>
    <t>80216</t>
  </si>
  <si>
    <t>RR45</t>
  </si>
  <si>
    <t>UP_Denver</t>
  </si>
  <si>
    <t>1851 E 40th Ave</t>
  </si>
  <si>
    <t>80205</t>
  </si>
  <si>
    <t>RR46</t>
  </si>
  <si>
    <t>BNSF PACER_Bn Denver</t>
  </si>
  <si>
    <t>RR47</t>
  </si>
  <si>
    <t>UPCS_Saltillo</t>
  </si>
  <si>
    <t>SALTILLO</t>
  </si>
  <si>
    <t>25090</t>
  </si>
  <si>
    <t>RR48</t>
  </si>
  <si>
    <t>UPCS_Torreon</t>
  </si>
  <si>
    <t>TORREON</t>
  </si>
  <si>
    <t>32170</t>
  </si>
  <si>
    <t>RR49</t>
  </si>
  <si>
    <t>KCSM_Pantaco</t>
  </si>
  <si>
    <t>Rabaul S/N Esq. Nueces Col. Jardin</t>
  </si>
  <si>
    <t>Col. Jardon Azpeitia</t>
  </si>
  <si>
    <t>DF</t>
  </si>
  <si>
    <t>02500</t>
  </si>
  <si>
    <t>RR50</t>
  </si>
  <si>
    <t>UPCS_Mexico City</t>
  </si>
  <si>
    <t>RR51</t>
  </si>
  <si>
    <t>FXE_Pantaco</t>
  </si>
  <si>
    <t>Av. Rabaul s/n Esq. Nueces Estacion de F.F.C.C Puerta 5 y 6 Col. Jardn Azpeitia</t>
  </si>
  <si>
    <t>RR52</t>
  </si>
  <si>
    <t>KCSM_Maclovio Herrera</t>
  </si>
  <si>
    <t>Maclovio Herrera KM 1+200</t>
  </si>
  <si>
    <t>Carretera Amomolulco Ocoyoacac</t>
  </si>
  <si>
    <t>Ocoyacac</t>
  </si>
  <si>
    <t>EM</t>
  </si>
  <si>
    <t>52740</t>
  </si>
  <si>
    <t>RR53</t>
  </si>
  <si>
    <t>KCSM_Contrimodal</t>
  </si>
  <si>
    <t>Pascual Ocana, Oscar Frias and Raul Cerda Gris</t>
  </si>
  <si>
    <t>Domicilio Av. James Watt No. 4 Col. Parque Industrial Cuamatla</t>
  </si>
  <si>
    <t>Cuatitlan Izcalli</t>
  </si>
  <si>
    <t>54730</t>
  </si>
  <si>
    <t>RR54</t>
  </si>
  <si>
    <t>KCSM_Mina Mexico</t>
  </si>
  <si>
    <t>KM 15.5 Carretara Toluca - Atlacomulco</t>
  </si>
  <si>
    <t>San Cayetano Morelos</t>
  </si>
  <si>
    <t>50295</t>
  </si>
  <si>
    <t>RR55</t>
  </si>
  <si>
    <t>UPCS_Toluca</t>
  </si>
  <si>
    <t>RR56</t>
  </si>
  <si>
    <t>UPCS_Mina Mexico</t>
  </si>
  <si>
    <t>MINA MEXICO</t>
  </si>
  <si>
    <t>50903</t>
  </si>
  <si>
    <t>RR57</t>
  </si>
  <si>
    <t>CSXT_Jacksonville</t>
  </si>
  <si>
    <t>5902 Sportsman Club Rd</t>
  </si>
  <si>
    <t>32219</t>
  </si>
  <si>
    <t>RR58</t>
  </si>
  <si>
    <t>CSXT_Orlando</t>
  </si>
  <si>
    <t>8850 Atlantic Ave</t>
  </si>
  <si>
    <t>32824</t>
  </si>
  <si>
    <t>RR59</t>
  </si>
  <si>
    <t>CSXT_Tampa</t>
  </si>
  <si>
    <t>1901 N 62nd St</t>
  </si>
  <si>
    <t>33619</t>
  </si>
  <si>
    <t>RR60</t>
  </si>
  <si>
    <t>NS_Jacksonville</t>
  </si>
  <si>
    <t>4267 Edgewood Dr</t>
  </si>
  <si>
    <t>32254</t>
  </si>
  <si>
    <t>RR61</t>
  </si>
  <si>
    <t>FEC_Ft Lauderdale</t>
  </si>
  <si>
    <t>1500 Eller Drive</t>
  </si>
  <si>
    <t>Fort Lauderdale</t>
  </si>
  <si>
    <t>RR62</t>
  </si>
  <si>
    <t>FEC_Jacksonville</t>
  </si>
  <si>
    <t>6140 Philips Hwy</t>
  </si>
  <si>
    <t>32216</t>
  </si>
  <si>
    <t>RR63</t>
  </si>
  <si>
    <t>FEC_Miami</t>
  </si>
  <si>
    <t>7300 NW 69th Avenue</t>
  </si>
  <si>
    <t>Miami Springs</t>
  </si>
  <si>
    <t>33166</t>
  </si>
  <si>
    <t>RR64</t>
  </si>
  <si>
    <t>NS_Titusville</t>
  </si>
  <si>
    <t>6601 Tico Road</t>
  </si>
  <si>
    <t>Titusville</t>
  </si>
  <si>
    <t>32780</t>
  </si>
  <si>
    <t>RR65</t>
  </si>
  <si>
    <t>NS_Miami</t>
  </si>
  <si>
    <t>RR66</t>
  </si>
  <si>
    <t>CSXT_Miami</t>
  </si>
  <si>
    <t>RR67</t>
  </si>
  <si>
    <t>CSXT_Ft Lauderdale</t>
  </si>
  <si>
    <t>RR68</t>
  </si>
  <si>
    <t>CSXT_West Palm Beach</t>
  </si>
  <si>
    <t>One East 11th St</t>
  </si>
  <si>
    <t>Riviera Beach</t>
  </si>
  <si>
    <t>RR69</t>
  </si>
  <si>
    <t>CSXT_Ft Pierce</t>
  </si>
  <si>
    <t>353 Florida Avenue</t>
  </si>
  <si>
    <t>Fort Pierce</t>
  </si>
  <si>
    <t>34950</t>
  </si>
  <si>
    <t>RR70</t>
  </si>
  <si>
    <t>CSXT_Central Florida Ilc</t>
  </si>
  <si>
    <t>3935 Intermodal Drive</t>
  </si>
  <si>
    <t>Winterhaven</t>
  </si>
  <si>
    <t>33884</t>
  </si>
  <si>
    <t>RR71</t>
  </si>
  <si>
    <t>FEC_Ft Pierce</t>
  </si>
  <si>
    <t>RR72</t>
  </si>
  <si>
    <t>CSXT Atlanta_Fairburn</t>
  </si>
  <si>
    <t>6700 McLarin Rd</t>
  </si>
  <si>
    <t>Fairburn</t>
  </si>
  <si>
    <t>30213</t>
  </si>
  <si>
    <t>RR73</t>
  </si>
  <si>
    <t>CSXT_Atlanta Hulsey</t>
  </si>
  <si>
    <t>173 Boulevard SE</t>
  </si>
  <si>
    <t>30312</t>
  </si>
  <si>
    <t>RR74</t>
  </si>
  <si>
    <t>CSXT_Savannah</t>
  </si>
  <si>
    <t>3000 Tremont Rd</t>
  </si>
  <si>
    <t>31405</t>
  </si>
  <si>
    <t>RR75</t>
  </si>
  <si>
    <t>NS_Atlanta</t>
  </si>
  <si>
    <t>1600 Marietta Road SW</t>
  </si>
  <si>
    <t>Gate #6</t>
  </si>
  <si>
    <t>30318</t>
  </si>
  <si>
    <t>RR77</t>
  </si>
  <si>
    <t>NS_Garden City</t>
  </si>
  <si>
    <t>3 Main St</t>
  </si>
  <si>
    <t>P.O. Box 2406</t>
  </si>
  <si>
    <t>RR78</t>
  </si>
  <si>
    <t>BNSF PACER_Bn Atlanta</t>
  </si>
  <si>
    <t>Fairburn Ramp</t>
  </si>
  <si>
    <t>RR79</t>
  </si>
  <si>
    <t>BNSF_Atlanta</t>
  </si>
  <si>
    <t>RR80</t>
  </si>
  <si>
    <t>NS_Port Wentworth</t>
  </si>
  <si>
    <t>1 Charlie Gay Drive</t>
  </si>
  <si>
    <t>RR81</t>
  </si>
  <si>
    <t>UPCS_Celaya</t>
  </si>
  <si>
    <t>CELAYA</t>
  </si>
  <si>
    <t>38000</t>
  </si>
  <si>
    <t>RR82</t>
  </si>
  <si>
    <t>UPCS_Leon</t>
  </si>
  <si>
    <t>LEON</t>
  </si>
  <si>
    <t>37000</t>
  </si>
  <si>
    <t>RR83</t>
  </si>
  <si>
    <t>FXE_Silao</t>
  </si>
  <si>
    <t>Carretera Panamericana Mexico-Cd. Juarez km 160.2 Tramo Silao</t>
  </si>
  <si>
    <t>36100</t>
  </si>
  <si>
    <t>RR84</t>
  </si>
  <si>
    <t>IAIS West Liberty Rail Port</t>
  </si>
  <si>
    <t>PO Box 316</t>
  </si>
  <si>
    <t>West Liberty</t>
  </si>
  <si>
    <t>52776</t>
  </si>
  <si>
    <t>RR85</t>
  </si>
  <si>
    <t>UP_Council Bluffs</t>
  </si>
  <si>
    <t>2722 South Ave</t>
  </si>
  <si>
    <t>Council Bluffs</t>
  </si>
  <si>
    <t>51503</t>
  </si>
  <si>
    <t>RR86</t>
  </si>
  <si>
    <t>IAIS_Newton</t>
  </si>
  <si>
    <t>3300 E 28th St N</t>
  </si>
  <si>
    <t>Newton</t>
  </si>
  <si>
    <t>50208</t>
  </si>
  <si>
    <t>RR87</t>
  </si>
  <si>
    <t>IAIS_West Liberty</t>
  </si>
  <si>
    <t>RR88</t>
  </si>
  <si>
    <t>IAIS_Council Bluffs</t>
  </si>
  <si>
    <t>RR89</t>
  </si>
  <si>
    <t>BNSF CICERO_Chicago</t>
  </si>
  <si>
    <t>5601 W 26th St</t>
  </si>
  <si>
    <t>Cicero</t>
  </si>
  <si>
    <t>60804</t>
  </si>
  <si>
    <t>RR90</t>
  </si>
  <si>
    <t>BNSF Corwith_Chicago</t>
  </si>
  <si>
    <t>3526 W 43rd St</t>
  </si>
  <si>
    <t>60632</t>
  </si>
  <si>
    <t>RR91</t>
  </si>
  <si>
    <t>BNSF Willow Springs_Chicago</t>
  </si>
  <si>
    <t>7600 Santa Fe Dr</t>
  </si>
  <si>
    <t>Hodgkins</t>
  </si>
  <si>
    <t>60525</t>
  </si>
  <si>
    <t>RR92</t>
  </si>
  <si>
    <t>BNSF_Logistics Park</t>
  </si>
  <si>
    <t>26664 Baseline Rd</t>
  </si>
  <si>
    <t>Elwood</t>
  </si>
  <si>
    <t>60421</t>
  </si>
  <si>
    <t>RR93</t>
  </si>
  <si>
    <t>CSXT_Chicago 59Th St</t>
  </si>
  <si>
    <t>2101 W 59th St</t>
  </si>
  <si>
    <t>60636</t>
  </si>
  <si>
    <t>RR94</t>
  </si>
  <si>
    <t>CSXT_Bedford Park</t>
  </si>
  <si>
    <t>7000 W 71st St</t>
  </si>
  <si>
    <t>RR95</t>
  </si>
  <si>
    <t>CSXT_East St Louis</t>
  </si>
  <si>
    <t>3900 Roselake Rd</t>
  </si>
  <si>
    <t>East Saint Louis</t>
  </si>
  <si>
    <t>62201</t>
  </si>
  <si>
    <t>RR97</t>
  </si>
  <si>
    <t>NS_Chicago 47Th St Tv</t>
  </si>
  <si>
    <t>361 W 47th St</t>
  </si>
  <si>
    <t>60609</t>
  </si>
  <si>
    <t>RR98</t>
  </si>
  <si>
    <t>NS_Chicago Englew Tv</t>
  </si>
  <si>
    <t>6300 S Indiana Ave</t>
  </si>
  <si>
    <t>60637</t>
  </si>
  <si>
    <t>RR99</t>
  </si>
  <si>
    <t>NS_Decatur</t>
  </si>
  <si>
    <t>1735 E Condit St</t>
  </si>
  <si>
    <t>RR100</t>
  </si>
  <si>
    <t>NS_Landers</t>
  </si>
  <si>
    <t>7526 S Western Ave</t>
  </si>
  <si>
    <t>60620</t>
  </si>
  <si>
    <t>RR101</t>
  </si>
  <si>
    <t>UP Canal_ChicanUP</t>
  </si>
  <si>
    <t>436 W 25th Pl</t>
  </si>
  <si>
    <t>60616</t>
  </si>
  <si>
    <t>RR102</t>
  </si>
  <si>
    <t>UP_Dupo</t>
  </si>
  <si>
    <t>Highway 3 &amp; Carondelet Road</t>
  </si>
  <si>
    <t>Dupo</t>
  </si>
  <si>
    <t>62239</t>
  </si>
  <si>
    <t>RR103</t>
  </si>
  <si>
    <t>UP_Global 1</t>
  </si>
  <si>
    <t>1425 S Western Ave</t>
  </si>
  <si>
    <t>60608</t>
  </si>
  <si>
    <t>RR104</t>
  </si>
  <si>
    <t>UP_Global 2</t>
  </si>
  <si>
    <t>301 W Lake St</t>
  </si>
  <si>
    <t>Northlake</t>
  </si>
  <si>
    <t>60164</t>
  </si>
  <si>
    <t>RR105</t>
  </si>
  <si>
    <t>UP_Global 3</t>
  </si>
  <si>
    <t>2701 Intermodel Dr</t>
  </si>
  <si>
    <t>Rochelle</t>
  </si>
  <si>
    <t>61068</t>
  </si>
  <si>
    <t>RR106</t>
  </si>
  <si>
    <t>UP_Yard Center</t>
  </si>
  <si>
    <t>147th &amp; Indiana</t>
  </si>
  <si>
    <t>Dolton</t>
  </si>
  <si>
    <t>60419</t>
  </si>
  <si>
    <t>RR107</t>
  </si>
  <si>
    <t>CP_Bensenville Ims</t>
  </si>
  <si>
    <t>10800 Franklin Ave</t>
  </si>
  <si>
    <t>Franklin Park</t>
  </si>
  <si>
    <t>60131</t>
  </si>
  <si>
    <t>RR108</t>
  </si>
  <si>
    <t>CN_Chicago Inter Term</t>
  </si>
  <si>
    <t>15840 West Ave</t>
  </si>
  <si>
    <t>Harvey</t>
  </si>
  <si>
    <t>60426</t>
  </si>
  <si>
    <t>RR109</t>
  </si>
  <si>
    <t>IAIS_Blue Island</t>
  </si>
  <si>
    <t>2050 Prairie St</t>
  </si>
  <si>
    <t>Blue Island</t>
  </si>
  <si>
    <t>60406</t>
  </si>
  <si>
    <t>RR110</t>
  </si>
  <si>
    <t>BNSF PACER_Bn Chicago</t>
  </si>
  <si>
    <t>Cicero Ramp</t>
  </si>
  <si>
    <t>RR111</t>
  </si>
  <si>
    <t>Corwith Ramp</t>
  </si>
  <si>
    <t>RR112</t>
  </si>
  <si>
    <t>Willow Springs Ramp</t>
  </si>
  <si>
    <t>RR113</t>
  </si>
  <si>
    <t>CN_East Peoria</t>
  </si>
  <si>
    <t>1990 East Washington Street</t>
  </si>
  <si>
    <t>East Peoria</t>
  </si>
  <si>
    <t>61611</t>
  </si>
  <si>
    <t>RR114</t>
  </si>
  <si>
    <t>5300 W Ogden Ave</t>
  </si>
  <si>
    <t>RR115</t>
  </si>
  <si>
    <t>RR116</t>
  </si>
  <si>
    <t>UP_Global 4</t>
  </si>
  <si>
    <t>3000 Patterson Rd</t>
  </si>
  <si>
    <t>Joliet</t>
  </si>
  <si>
    <t>60436</t>
  </si>
  <si>
    <t>RR117</t>
  </si>
  <si>
    <t>BNSF_Tilu Cicero</t>
  </si>
  <si>
    <t>RR118</t>
  </si>
  <si>
    <t>CP_Schiller East Ims</t>
  </si>
  <si>
    <t>9665 Lawrence Ave</t>
  </si>
  <si>
    <t>Schiller Park</t>
  </si>
  <si>
    <t>60176</t>
  </si>
  <si>
    <t>RR119</t>
  </si>
  <si>
    <t>CSXT_Evansville</t>
  </si>
  <si>
    <t>2710 Dixie Flyer Rd</t>
  </si>
  <si>
    <t>47712</t>
  </si>
  <si>
    <t>RR120</t>
  </si>
  <si>
    <t>CSXT_Indianapolis</t>
  </si>
  <si>
    <t>501 S County Road 800 E</t>
  </si>
  <si>
    <t>Avon</t>
  </si>
  <si>
    <t>46123</t>
  </si>
  <si>
    <t>RR121</t>
  </si>
  <si>
    <t>CN_Indianapolis S Senate Ave</t>
  </si>
  <si>
    <t>1585 South Senate Ave</t>
  </si>
  <si>
    <t>46225</t>
  </si>
  <si>
    <t>RR122</t>
  </si>
  <si>
    <t>UPCS_Guadalajara</t>
  </si>
  <si>
    <t>GUADALAJARA</t>
  </si>
  <si>
    <t>JA</t>
  </si>
  <si>
    <t>44100</t>
  </si>
  <si>
    <t>RR123</t>
  </si>
  <si>
    <t>FXE_Guadalajara</t>
  </si>
  <si>
    <t>Av. Dr. R. Michel 1780 Col. Atlas,</t>
  </si>
  <si>
    <t>RR124</t>
  </si>
  <si>
    <t>UP_Armourdale</t>
  </si>
  <si>
    <t>1948 Bayard Street</t>
  </si>
  <si>
    <t>89512</t>
  </si>
  <si>
    <t>RR125</t>
  </si>
  <si>
    <t>BNSF_Kancity</t>
  </si>
  <si>
    <t>720 S 38th St</t>
  </si>
  <si>
    <t>66106</t>
  </si>
  <si>
    <t>RR126</t>
  </si>
  <si>
    <t>1948 Bayard St</t>
  </si>
  <si>
    <t>66105</t>
  </si>
  <si>
    <t>RR127</t>
  </si>
  <si>
    <t>BNSF PACER_Bn Kansas City</t>
  </si>
  <si>
    <t>RR128</t>
  </si>
  <si>
    <t>BNSF Kansas City_Logparkan</t>
  </si>
  <si>
    <t>32880 W. 191st St.</t>
  </si>
  <si>
    <t>Edgerton</t>
  </si>
  <si>
    <t>66021</t>
  </si>
  <si>
    <t>RR129</t>
  </si>
  <si>
    <t>BNSF PACER_Kansas City_Logparkan</t>
  </si>
  <si>
    <t>RR130</t>
  </si>
  <si>
    <t>BNSF Kansas City_Logistics Park Kansas City</t>
  </si>
  <si>
    <t>RR131</t>
  </si>
  <si>
    <t xml:space="preserve">NS Appliance Park_Houston Johnsom </t>
  </si>
  <si>
    <t>4913 Heller St</t>
  </si>
  <si>
    <t>40218</t>
  </si>
  <si>
    <t>RR132</t>
  </si>
  <si>
    <t xml:space="preserve">NS Lousville_Buechel </t>
  </si>
  <si>
    <t>4705 Jennings Ln</t>
  </si>
  <si>
    <t>RR133</t>
  </si>
  <si>
    <t>NS_Georgetown</t>
  </si>
  <si>
    <t>601 Cherry Blossom Way</t>
  </si>
  <si>
    <t>40324</t>
  </si>
  <si>
    <t>RR134</t>
  </si>
  <si>
    <t>CSXT_Louisville</t>
  </si>
  <si>
    <t>8021 National Turnpike Rd</t>
  </si>
  <si>
    <t>40214</t>
  </si>
  <si>
    <t>RR135</t>
  </si>
  <si>
    <t>BNSF_New Orleans</t>
  </si>
  <si>
    <t>539 Bridge City Ave</t>
  </si>
  <si>
    <t>70094</t>
  </si>
  <si>
    <t>RR136</t>
  </si>
  <si>
    <t>CSXT_New Orleans</t>
  </si>
  <si>
    <t>7801 Almonaster Ave</t>
  </si>
  <si>
    <t>70126</t>
  </si>
  <si>
    <t>RR137</t>
  </si>
  <si>
    <t>NS_New Orleans</t>
  </si>
  <si>
    <t>2900 Florida Ave</t>
  </si>
  <si>
    <t>70117</t>
  </si>
  <si>
    <t>RR138</t>
  </si>
  <si>
    <t>UP_New Orleans</t>
  </si>
  <si>
    <t>100 Avondale Garden Rd</t>
  </si>
  <si>
    <t>Avondale</t>
  </si>
  <si>
    <t>RR139</t>
  </si>
  <si>
    <t>CN New Orleans_Mays Yard</t>
  </si>
  <si>
    <t>2351 Hickory Ave</t>
  </si>
  <si>
    <t>Harahan</t>
  </si>
  <si>
    <t>70123</t>
  </si>
  <si>
    <t>RR140</t>
  </si>
  <si>
    <t>CSXT_Boston</t>
  </si>
  <si>
    <t>100 Cambridge St</t>
  </si>
  <si>
    <t>Allston</t>
  </si>
  <si>
    <t>02134</t>
  </si>
  <si>
    <t>RR141</t>
  </si>
  <si>
    <t>CSXT_Springfield</t>
  </si>
  <si>
    <t>151 Day St</t>
  </si>
  <si>
    <t>West Springfield</t>
  </si>
  <si>
    <t>01089</t>
  </si>
  <si>
    <t>RR142</t>
  </si>
  <si>
    <t>CSXT_Stackbridge</t>
  </si>
  <si>
    <t>448 Southbridge St</t>
  </si>
  <si>
    <t>01610</t>
  </si>
  <si>
    <t>RR143</t>
  </si>
  <si>
    <t>CSXT_Worcester</t>
  </si>
  <si>
    <t>271 Franklin St</t>
  </si>
  <si>
    <t>01604</t>
  </si>
  <si>
    <t>RR144</t>
  </si>
  <si>
    <t>NS_Ayer</t>
  </si>
  <si>
    <t>133 Barnum Rd</t>
  </si>
  <si>
    <t>Ayer</t>
  </si>
  <si>
    <t>01434</t>
  </si>
  <si>
    <t>RR145</t>
  </si>
  <si>
    <t>Intransit Container</t>
  </si>
  <si>
    <t>53 Wiser Ave</t>
  </si>
  <si>
    <t>01607</t>
  </si>
  <si>
    <t>RR147</t>
  </si>
  <si>
    <t>CP_Winnipeg Ims</t>
  </si>
  <si>
    <t>611 Keewatin Street</t>
  </si>
  <si>
    <t>R2X 2S2</t>
  </si>
  <si>
    <t>RR148</t>
  </si>
  <si>
    <t>CSXT_Baltimore</t>
  </si>
  <si>
    <t>4801 Keith Ave</t>
  </si>
  <si>
    <t>21224</t>
  </si>
  <si>
    <t>RR149</t>
  </si>
  <si>
    <t>NS_Baltimore</t>
  </si>
  <si>
    <t>4800 E Lombard St</t>
  </si>
  <si>
    <t>RR150</t>
  </si>
  <si>
    <t>CN_Auburn Inter Term</t>
  </si>
  <si>
    <t>233 Lewiston Junction Rd</t>
  </si>
  <si>
    <t>Auburn</t>
  </si>
  <si>
    <t>04210</t>
  </si>
  <si>
    <t>RR151</t>
  </si>
  <si>
    <t>CSXT_Detroit</t>
  </si>
  <si>
    <t>6750 Dix St</t>
  </si>
  <si>
    <t>48209</t>
  </si>
  <si>
    <t>RR152</t>
  </si>
  <si>
    <t>NS_Delray</t>
  </si>
  <si>
    <t>1801 W Fort St</t>
  </si>
  <si>
    <t>48216</t>
  </si>
  <si>
    <t>RR153</t>
  </si>
  <si>
    <t>NS_Livernois</t>
  </si>
  <si>
    <t>2725 Livernois Ave</t>
  </si>
  <si>
    <t>RR154</t>
  </si>
  <si>
    <t>CP_Det Con Term</t>
  </si>
  <si>
    <t>12594 Westwood St</t>
  </si>
  <si>
    <t>48223</t>
  </si>
  <si>
    <t>RR155</t>
  </si>
  <si>
    <t>CN_Detroit Inter Term</t>
  </si>
  <si>
    <t>600 Fern St</t>
  </si>
  <si>
    <t>Ferndale</t>
  </si>
  <si>
    <t>48220</t>
  </si>
  <si>
    <t>RR156</t>
  </si>
  <si>
    <t>KCSM_Lazaro Cardenas</t>
  </si>
  <si>
    <t>Interior Isla de Enmedio S/N Recinto Porturario Col. Centro</t>
  </si>
  <si>
    <t>RR157</t>
  </si>
  <si>
    <t>PST Detroit Paper Ramp_Detroit</t>
  </si>
  <si>
    <t>Container Port Group CY</t>
  </si>
  <si>
    <t>8501 W Fort St</t>
  </si>
  <si>
    <t>RR158</t>
  </si>
  <si>
    <t>CSXT_Csxdetroit</t>
  </si>
  <si>
    <t>RR159</t>
  </si>
  <si>
    <t>BNSF_Dilworth</t>
  </si>
  <si>
    <t>311 2nd Ave SE</t>
  </si>
  <si>
    <t>Dilworth</t>
  </si>
  <si>
    <t>56529</t>
  </si>
  <si>
    <t>RR160</t>
  </si>
  <si>
    <t xml:space="preserve">BNSF_St. Paul </t>
  </si>
  <si>
    <t>1701 Pierce Butler Rte</t>
  </si>
  <si>
    <t>55104</t>
  </si>
  <si>
    <t>RR161</t>
  </si>
  <si>
    <t>CP_Minneapolis Ims</t>
  </si>
  <si>
    <t>615 30th Ave NE</t>
  </si>
  <si>
    <t>55418</t>
  </si>
  <si>
    <t>RR162</t>
  </si>
  <si>
    <t xml:space="preserve">BNSF PACER_Bn St. Paul </t>
  </si>
  <si>
    <t>RR163</t>
  </si>
  <si>
    <t>BNSF_St. Louis</t>
  </si>
  <si>
    <t>3500 Wellington Ave</t>
  </si>
  <si>
    <t>63139</t>
  </si>
  <si>
    <t>RR164</t>
  </si>
  <si>
    <t>CSXT_Kansas City</t>
  </si>
  <si>
    <t>3301 E 147th Street</t>
  </si>
  <si>
    <t>64147</t>
  </si>
  <si>
    <t>RR165</t>
  </si>
  <si>
    <t>KCS_Kansas City</t>
  </si>
  <si>
    <t>RR166</t>
  </si>
  <si>
    <t>NS_St Louis</t>
  </si>
  <si>
    <t>7021 Hall St</t>
  </si>
  <si>
    <t>63147</t>
  </si>
  <si>
    <t>RR167</t>
  </si>
  <si>
    <t>NS_Kansas City</t>
  </si>
  <si>
    <t>4800 NE Kimball Dr</t>
  </si>
  <si>
    <t>64161</t>
  </si>
  <si>
    <t>RR168</t>
  </si>
  <si>
    <t>UP_Kansas City</t>
  </si>
  <si>
    <t>4801 Gardner Ave</t>
  </si>
  <si>
    <t>64120</t>
  </si>
  <si>
    <t>RR169</t>
  </si>
  <si>
    <t>BNSF PACER_Bn St. Louis</t>
  </si>
  <si>
    <t>RR170</t>
  </si>
  <si>
    <t>KCS_Jackson</t>
  </si>
  <si>
    <t>360 Industrial Park Road</t>
  </si>
  <si>
    <t>Richland</t>
  </si>
  <si>
    <t>39218</t>
  </si>
  <si>
    <t>RR171</t>
  </si>
  <si>
    <t>CN_Jackson</t>
  </si>
  <si>
    <t>360 Industrial Park Dr</t>
  </si>
  <si>
    <t>RR172</t>
  </si>
  <si>
    <t>BNSF_Billings</t>
  </si>
  <si>
    <t>3311 1st Ave S</t>
  </si>
  <si>
    <t>59101</t>
  </si>
  <si>
    <t>RR173</t>
  </si>
  <si>
    <t>CN_Moncton Inter Term</t>
  </si>
  <si>
    <t>1234 Main Street</t>
  </si>
  <si>
    <t>E1C 1H7</t>
  </si>
  <si>
    <t>RR174</t>
  </si>
  <si>
    <t>CSXT_Charlotte</t>
  </si>
  <si>
    <t>5430 Hovis Rd</t>
  </si>
  <si>
    <t>28208</t>
  </si>
  <si>
    <t>RR175</t>
  </si>
  <si>
    <t>NS_Charlotte</t>
  </si>
  <si>
    <t>15710 West Boulevard</t>
  </si>
  <si>
    <t>RR176</t>
  </si>
  <si>
    <t>NS_Greensboro</t>
  </si>
  <si>
    <t>1105 Merritt Dr</t>
  </si>
  <si>
    <t>Greensboro</t>
  </si>
  <si>
    <t>27407</t>
  </si>
  <si>
    <t>RR177</t>
  </si>
  <si>
    <t>PST Greensboro Paper Ramp_Greensboro</t>
  </si>
  <si>
    <t>J L Rothrock CY</t>
  </si>
  <si>
    <t>3111 Southbrook Dr</t>
  </si>
  <si>
    <t>27406</t>
  </si>
  <si>
    <t>RR178</t>
  </si>
  <si>
    <t>BNSF_Omaha</t>
  </si>
  <si>
    <t>4370 Gibson Rd</t>
  </si>
  <si>
    <t>68107</t>
  </si>
  <si>
    <t>RR179</t>
  </si>
  <si>
    <t>CSXT_Little Ferry</t>
  </si>
  <si>
    <t>2200 83rd St</t>
  </si>
  <si>
    <t>North Bergen</t>
  </si>
  <si>
    <t>07047</t>
  </si>
  <si>
    <t>RR180</t>
  </si>
  <si>
    <t>CSXT_North Bergen</t>
  </si>
  <si>
    <t>6201 Tonnelle Ave</t>
  </si>
  <si>
    <t>RR181</t>
  </si>
  <si>
    <t>CSXT_North Kearny</t>
  </si>
  <si>
    <t>700 Old Fish House Road</t>
  </si>
  <si>
    <t>South Kearny</t>
  </si>
  <si>
    <t>07032</t>
  </si>
  <si>
    <t>RR182</t>
  </si>
  <si>
    <t>CSXT_Pt Newark Terminal</t>
  </si>
  <si>
    <t>260 Kellogg St</t>
  </si>
  <si>
    <t>RR183</t>
  </si>
  <si>
    <t>CSXT_South Kearny</t>
  </si>
  <si>
    <t>RR184</t>
  </si>
  <si>
    <t>NS_Croxton</t>
  </si>
  <si>
    <t>125 County Rd</t>
  </si>
  <si>
    <t>Jersey City</t>
  </si>
  <si>
    <t>07307</t>
  </si>
  <si>
    <t>RR185</t>
  </si>
  <si>
    <t>NS_Erail</t>
  </si>
  <si>
    <t>322 3rd St</t>
  </si>
  <si>
    <t>Elizabeth</t>
  </si>
  <si>
    <t>07206</t>
  </si>
  <si>
    <t>RR186</t>
  </si>
  <si>
    <t>KCSM_Salinas Victoria</t>
  </si>
  <si>
    <t>Carrretera Mty Colombia km 15</t>
  </si>
  <si>
    <t>64200</t>
  </si>
  <si>
    <t>RR187</t>
  </si>
  <si>
    <t>UPCS_Monterrey</t>
  </si>
  <si>
    <t>RR188</t>
  </si>
  <si>
    <t>UPCS_Cadereyta Jimenez</t>
  </si>
  <si>
    <t>CADEREYTA JIMENEZ</t>
  </si>
  <si>
    <t>67451</t>
  </si>
  <si>
    <t>RR189</t>
  </si>
  <si>
    <t>FXE_ Monterrey</t>
  </si>
  <si>
    <t>Autopista Periferico Monterrey No. 4101 C.p.</t>
  </si>
  <si>
    <t>Escobedo</t>
  </si>
  <si>
    <t>66060</t>
  </si>
  <si>
    <t>RR190</t>
  </si>
  <si>
    <t>FXE PACER_Monterrey Ferromex</t>
  </si>
  <si>
    <t>RR191</t>
  </si>
  <si>
    <t>BNSF_Albuquerque</t>
  </si>
  <si>
    <t>100 Woodward Ave SE</t>
  </si>
  <si>
    <t>87102</t>
  </si>
  <si>
    <t>RR192</t>
  </si>
  <si>
    <t>UP_Santa Teresa, Nm</t>
  </si>
  <si>
    <t>9050 Strauss Road</t>
  </si>
  <si>
    <t>Santa Teresa</t>
  </si>
  <si>
    <t>88008</t>
  </si>
  <si>
    <t>RR193</t>
  </si>
  <si>
    <t>CN_Halifax Inter Ter</t>
  </si>
  <si>
    <t>3833 Barrington Street</t>
  </si>
  <si>
    <t>PO Box 11, 10229 127th Street</t>
  </si>
  <si>
    <t>B3K 5Z5</t>
  </si>
  <si>
    <t>RR194</t>
  </si>
  <si>
    <t>UP_Las Vegas</t>
  </si>
  <si>
    <t>4740 E Tropical Pkwy</t>
  </si>
  <si>
    <t>89115</t>
  </si>
  <si>
    <t>RR195</t>
  </si>
  <si>
    <t>UP_Reno</t>
  </si>
  <si>
    <t>300 E Parr Blvd</t>
  </si>
  <si>
    <t>RR196</t>
  </si>
  <si>
    <t>UP_Sparks</t>
  </si>
  <si>
    <t>1151 Nugget Ave</t>
  </si>
  <si>
    <t>Sparks</t>
  </si>
  <si>
    <t>89431</t>
  </si>
  <si>
    <t>RR197</t>
  </si>
  <si>
    <t>CSXT_Buffalo</t>
  </si>
  <si>
    <t>257 Lake Avenue</t>
  </si>
  <si>
    <t>14219</t>
  </si>
  <si>
    <t>RR198</t>
  </si>
  <si>
    <t>CSXT_Syracuse</t>
  </si>
  <si>
    <t>600 Freemont</t>
  </si>
  <si>
    <t>East Syracuse</t>
  </si>
  <si>
    <t>13057</t>
  </si>
  <si>
    <t>RR199</t>
  </si>
  <si>
    <t>NS_Albany</t>
  </si>
  <si>
    <t>Church Street</t>
  </si>
  <si>
    <t>12202</t>
  </si>
  <si>
    <t>RR200</t>
  </si>
  <si>
    <t>NS_Buffalo</t>
  </si>
  <si>
    <t>500 Bison Pkwy</t>
  </si>
  <si>
    <t>14227</t>
  </si>
  <si>
    <t>RR201</t>
  </si>
  <si>
    <t>CSXT_Cincinnati</t>
  </si>
  <si>
    <t>2149 Western Ave</t>
  </si>
  <si>
    <t>45214</t>
  </si>
  <si>
    <t>RR202</t>
  </si>
  <si>
    <t>CSXT_Cleveland</t>
  </si>
  <si>
    <t>601 E 152nd St</t>
  </si>
  <si>
    <t>PO Box 10086</t>
  </si>
  <si>
    <t>44110</t>
  </si>
  <si>
    <t>RR203</t>
  </si>
  <si>
    <t>CSXT_Columbus</t>
  </si>
  <si>
    <t>2351 West Belt Drive</t>
  </si>
  <si>
    <t>43228</t>
  </si>
  <si>
    <t>RR204</t>
  </si>
  <si>
    <t>NS_Cincinnati</t>
  </si>
  <si>
    <t>1400 Gest St</t>
  </si>
  <si>
    <t>45203</t>
  </si>
  <si>
    <t>RR205</t>
  </si>
  <si>
    <t>NS_Cleveland</t>
  </si>
  <si>
    <t>5300 Greenhurst Dr</t>
  </si>
  <si>
    <t>Maple Heights</t>
  </si>
  <si>
    <t>44137</t>
  </si>
  <si>
    <t>RR206</t>
  </si>
  <si>
    <t>NS_Columbus</t>
  </si>
  <si>
    <t>3329 Thoroughbred Drive</t>
  </si>
  <si>
    <t>43217</t>
  </si>
  <si>
    <t>RR207</t>
  </si>
  <si>
    <t>NS_Sharonville</t>
  </si>
  <si>
    <t>3155 E Sharon Rd</t>
  </si>
  <si>
    <t>Sharonville</t>
  </si>
  <si>
    <t>45241</t>
  </si>
  <si>
    <t>RR208</t>
  </si>
  <si>
    <t>NS_Toledo</t>
  </si>
  <si>
    <t>2101 Hill Ave</t>
  </si>
  <si>
    <t>43607</t>
  </si>
  <si>
    <t>RR209</t>
  </si>
  <si>
    <t>UP_Columbus</t>
  </si>
  <si>
    <t>3275 Alum Creek Dr</t>
  </si>
  <si>
    <t>43207</t>
  </si>
  <si>
    <t>RR210</t>
  </si>
  <si>
    <t>CSXT_Marysville</t>
  </si>
  <si>
    <t>20500 State Route 739</t>
  </si>
  <si>
    <t>Raymond</t>
  </si>
  <si>
    <t>43067</t>
  </si>
  <si>
    <t>RR211</t>
  </si>
  <si>
    <t>CSXT_Northwest Ohio Ictf</t>
  </si>
  <si>
    <t>17000 Deshler Road</t>
  </si>
  <si>
    <t>North Baltimore</t>
  </si>
  <si>
    <t>45872</t>
  </si>
  <si>
    <t>RR212</t>
  </si>
  <si>
    <t>CSX Columbus_Marion, OH</t>
  </si>
  <si>
    <t>3007 Harding Hwy. East</t>
  </si>
  <si>
    <t>43302-8370</t>
  </si>
  <si>
    <t>RR213</t>
  </si>
  <si>
    <t>CSX Columbus_CSXColumbus</t>
  </si>
  <si>
    <t>RR214</t>
  </si>
  <si>
    <t>CP_Vaughan Ims</t>
  </si>
  <si>
    <t>6830 Rutherford Road</t>
  </si>
  <si>
    <t>Kleinburg</t>
  </si>
  <si>
    <t>L0J 1C0</t>
  </si>
  <si>
    <t>RR215</t>
  </si>
  <si>
    <t>CN_Brampton Inter Term</t>
  </si>
  <si>
    <t>76 Intermodal Drive</t>
  </si>
  <si>
    <t>Brampton</t>
  </si>
  <si>
    <t>L6T 5N6</t>
  </si>
  <si>
    <t>RR216</t>
  </si>
  <si>
    <t>CP_Toronto Obico</t>
  </si>
  <si>
    <t>36 North Queen Street</t>
  </si>
  <si>
    <t>Etobicoke</t>
  </si>
  <si>
    <t>M8Z 2C4</t>
  </si>
  <si>
    <t>RR217</t>
  </si>
  <si>
    <t>CN_Pacer_Toronto</t>
  </si>
  <si>
    <t>RR218</t>
  </si>
  <si>
    <t>BNSF_Portland</t>
  </si>
  <si>
    <t>3930 NW Yeon Ave</t>
  </si>
  <si>
    <t>97210</t>
  </si>
  <si>
    <t>RR219</t>
  </si>
  <si>
    <t>UP Albina_Portland</t>
  </si>
  <si>
    <t>2745 N Interstate Ave</t>
  </si>
  <si>
    <t>97227</t>
  </si>
  <si>
    <t>RR220</t>
  </si>
  <si>
    <t>UP_Portland</t>
  </si>
  <si>
    <t>18th and SE Holgate Blvd.</t>
  </si>
  <si>
    <t>97202</t>
  </si>
  <si>
    <t>RR221</t>
  </si>
  <si>
    <t>BNSF PACER_Bn Portland</t>
  </si>
  <si>
    <t>RR222</t>
  </si>
  <si>
    <t>CSXT_Chambersburg</t>
  </si>
  <si>
    <t>700 Kriner Rd</t>
  </si>
  <si>
    <t>Chambersburg</t>
  </si>
  <si>
    <t>17202</t>
  </si>
  <si>
    <t>RR223</t>
  </si>
  <si>
    <t>CSXT_Philadelphia</t>
  </si>
  <si>
    <t>3400 South Christopher Columbus Blvd.</t>
  </si>
  <si>
    <t>19148</t>
  </si>
  <si>
    <t>RR224</t>
  </si>
  <si>
    <t>NS_Ameriport</t>
  </si>
  <si>
    <t>3300 S Delaware Ave</t>
  </si>
  <si>
    <t>RR225</t>
  </si>
  <si>
    <t>NS_Bethintermodal</t>
  </si>
  <si>
    <t>1600 Coke Works Rd</t>
  </si>
  <si>
    <t>Bethlehem</t>
  </si>
  <si>
    <t>18015</t>
  </si>
  <si>
    <t>RR226</t>
  </si>
  <si>
    <t>NS_Harrisburg</t>
  </si>
  <si>
    <t>3500 Industrial Rd</t>
  </si>
  <si>
    <t>Harrisburg</t>
  </si>
  <si>
    <t>17110</t>
  </si>
  <si>
    <t>RR227</t>
  </si>
  <si>
    <t>NS_Morrisville</t>
  </si>
  <si>
    <t>98 Calbot Blvd East</t>
  </si>
  <si>
    <t>Langhorne</t>
  </si>
  <si>
    <t>19047</t>
  </si>
  <si>
    <t>RR228</t>
  </si>
  <si>
    <t>NS_Pittsburgh</t>
  </si>
  <si>
    <t>701 Wall Ave</t>
  </si>
  <si>
    <t>Wall</t>
  </si>
  <si>
    <t>15148</t>
  </si>
  <si>
    <t>RR229</t>
  </si>
  <si>
    <t>NS_Rutherford</t>
  </si>
  <si>
    <t>5050 Paxton St</t>
  </si>
  <si>
    <t>17111</t>
  </si>
  <si>
    <t>RR230</t>
  </si>
  <si>
    <t>NS_Taylor</t>
  </si>
  <si>
    <t>PO Box 31</t>
  </si>
  <si>
    <t>Taylor</t>
  </si>
  <si>
    <t>18517</t>
  </si>
  <si>
    <t>RR231</t>
  </si>
  <si>
    <t>NS_Greencastle, Pa</t>
  </si>
  <si>
    <t>612 Antrim Commons Drive</t>
  </si>
  <si>
    <t>Greencastle</t>
  </si>
  <si>
    <t>17225</t>
  </si>
  <si>
    <t>RR232</t>
  </si>
  <si>
    <t>CSX_PITTSBURGH</t>
  </si>
  <si>
    <t>1000 Intermodal Way</t>
  </si>
  <si>
    <t>McKees Rocks</t>
  </si>
  <si>
    <t>15136</t>
  </si>
  <si>
    <t>RR233</t>
  </si>
  <si>
    <t>CP_Lachine Ims</t>
  </si>
  <si>
    <t>2250 43rd Avenue</t>
  </si>
  <si>
    <t>Lachine</t>
  </si>
  <si>
    <t>H8T 2J9</t>
  </si>
  <si>
    <t>RR234</t>
  </si>
  <si>
    <t>CN_Montreal Tasch Yard</t>
  </si>
  <si>
    <t>4500 Hickmore Street</t>
  </si>
  <si>
    <t>St. Laurent</t>
  </si>
  <si>
    <t>H4T 1K2</t>
  </si>
  <si>
    <t>RR235</t>
  </si>
  <si>
    <t>UPCS_Puebla</t>
  </si>
  <si>
    <t>PUEBLA</t>
  </si>
  <si>
    <t>PU</t>
  </si>
  <si>
    <t>72000</t>
  </si>
  <si>
    <t>RR236</t>
  </si>
  <si>
    <t>KCSM_Queretaro</t>
  </si>
  <si>
    <t>Via del Ferrocarril Km. 248 Sec: A</t>
  </si>
  <si>
    <t>Carillo Puerto</t>
  </si>
  <si>
    <t>76200</t>
  </si>
  <si>
    <t>RR237</t>
  </si>
  <si>
    <t>UPCS_Queretaro</t>
  </si>
  <si>
    <t>RR238</t>
  </si>
  <si>
    <t>CSX_Valleyfield</t>
  </si>
  <si>
    <t>515 Boulevard des Erables</t>
  </si>
  <si>
    <t>Salaberry-de-Valleyfield</t>
  </si>
  <si>
    <t>J6T 6G3</t>
  </si>
  <si>
    <t>RR239</t>
  </si>
  <si>
    <t>CSXT_Charleston</t>
  </si>
  <si>
    <t>4201 Meeting Street Rd</t>
  </si>
  <si>
    <t>29405</t>
  </si>
  <si>
    <t>RR240</t>
  </si>
  <si>
    <t>NS_Charleston</t>
  </si>
  <si>
    <t>4350 Goer Dr</t>
  </si>
  <si>
    <t>North Charleston</t>
  </si>
  <si>
    <t>29406</t>
  </si>
  <si>
    <t>RR241</t>
  </si>
  <si>
    <t>UPCS_Culiacan</t>
  </si>
  <si>
    <t>CULIACAN</t>
  </si>
  <si>
    <t>80000</t>
  </si>
  <si>
    <t>RR242</t>
  </si>
  <si>
    <t>UPCS_Losmochis</t>
  </si>
  <si>
    <t>LOS MOCHIS</t>
  </si>
  <si>
    <t>81363</t>
  </si>
  <si>
    <t>RR243</t>
  </si>
  <si>
    <t>CP_Regina Ims</t>
  </si>
  <si>
    <t>2271 Dewdney Avenue</t>
  </si>
  <si>
    <t>S4R 1G8</t>
  </si>
  <si>
    <t>RR244</t>
  </si>
  <si>
    <t>CN_Saskatoon</t>
  </si>
  <si>
    <t>1701 Chappel Drive</t>
  </si>
  <si>
    <t>S7M 5P5</t>
  </si>
  <si>
    <t>RR245</t>
  </si>
  <si>
    <t>CP_Saskatoon Ims</t>
  </si>
  <si>
    <t>120 107th St East</t>
  </si>
  <si>
    <t>S7N 3A5</t>
  </si>
  <si>
    <t>RR246</t>
  </si>
  <si>
    <t>KCSM_Interpuerto</t>
  </si>
  <si>
    <t>Eje 140 km 3+960 Del La Pila</t>
  </si>
  <si>
    <t>78394</t>
  </si>
  <si>
    <t>RR247</t>
  </si>
  <si>
    <t>UPCS_San Luis Potosi</t>
  </si>
  <si>
    <t>RR248</t>
  </si>
  <si>
    <t>FXE_Hermosillo</t>
  </si>
  <si>
    <t>Dynatech Ramp</t>
  </si>
  <si>
    <t>Boulevard Cimarron Poligono 2C</t>
  </si>
  <si>
    <t>83000</t>
  </si>
  <si>
    <t>RR249</t>
  </si>
  <si>
    <t>UPCS_Hermosillo</t>
  </si>
  <si>
    <t>RR250</t>
  </si>
  <si>
    <t>UPCS_Ciudad Obregon</t>
  </si>
  <si>
    <t>CIUDAD OBREGON</t>
  </si>
  <si>
    <t>85000</t>
  </si>
  <si>
    <t>RR251</t>
  </si>
  <si>
    <t>UPCS_Guaymas</t>
  </si>
  <si>
    <t>GUAYMAS</t>
  </si>
  <si>
    <t>85400</t>
  </si>
  <si>
    <t>RR252</t>
  </si>
  <si>
    <t>UPCS_Navojoa</t>
  </si>
  <si>
    <t>NAVOJOA</t>
  </si>
  <si>
    <t>85800</t>
  </si>
  <si>
    <t>RR253</t>
  </si>
  <si>
    <t>UPCS_Nogales</t>
  </si>
  <si>
    <t>NOGALES</t>
  </si>
  <si>
    <t>84094</t>
  </si>
  <si>
    <t>RR254</t>
  </si>
  <si>
    <t>UPCS_Santa Ana</t>
  </si>
  <si>
    <t>SANTA ANA</t>
  </si>
  <si>
    <t>97782</t>
  </si>
  <si>
    <t>RR255</t>
  </si>
  <si>
    <t>FXE_Ciudad Obregon</t>
  </si>
  <si>
    <t>Sufragio Efectivo y Guerrero s/n Col. Centro</t>
  </si>
  <si>
    <t>Obregon</t>
  </si>
  <si>
    <t>RR256</t>
  </si>
  <si>
    <t>KCSM_Nuevo Laredo</t>
  </si>
  <si>
    <t>Articulo #123 y Chihuahua</t>
  </si>
  <si>
    <t>88000</t>
  </si>
  <si>
    <t>RR257</t>
  </si>
  <si>
    <t>BNSF_Memphis</t>
  </si>
  <si>
    <t>5280 E Shelby Dr</t>
  </si>
  <si>
    <t>38118</t>
  </si>
  <si>
    <t>RR258</t>
  </si>
  <si>
    <t>CSXT Memphis_Leewood</t>
  </si>
  <si>
    <t>1304 Warford St</t>
  </si>
  <si>
    <t>38108</t>
  </si>
  <si>
    <t>RR259</t>
  </si>
  <si>
    <t>CSXT_Kingsport</t>
  </si>
  <si>
    <t>1401 Lincoln St</t>
  </si>
  <si>
    <t>Kingsport</t>
  </si>
  <si>
    <t>37660</t>
  </si>
  <si>
    <t>RR260</t>
  </si>
  <si>
    <t>CSXT_Memphis</t>
  </si>
  <si>
    <t>3588 Paul R Lowry Rd</t>
  </si>
  <si>
    <t>38109</t>
  </si>
  <si>
    <t>RR261</t>
  </si>
  <si>
    <t>CSXT_Nashville</t>
  </si>
  <si>
    <t>3086 Sidco Dr</t>
  </si>
  <si>
    <t>37204</t>
  </si>
  <si>
    <t>RR262</t>
  </si>
  <si>
    <t>NS_Memphis</t>
  </si>
  <si>
    <t>2648 Spottswood Ave</t>
  </si>
  <si>
    <t>38114</t>
  </si>
  <si>
    <t>RR263</t>
  </si>
  <si>
    <t>CN_Memphis Inter Term</t>
  </si>
  <si>
    <t>3588 Paul R. Lowry Road</t>
  </si>
  <si>
    <t>RR264</t>
  </si>
  <si>
    <t>Memphis Ramp</t>
  </si>
  <si>
    <t>RR265</t>
  </si>
  <si>
    <t>PST Nashville Paper Ramp_Nashville</t>
  </si>
  <si>
    <t>W.W. Rowland Trucking</t>
  </si>
  <si>
    <t>525 Woody Crest</t>
  </si>
  <si>
    <t>37210</t>
  </si>
  <si>
    <t>RR266</t>
  </si>
  <si>
    <t>NS_Memphis_Rossville</t>
  </si>
  <si>
    <t>3000 Norfolk Southern Way</t>
  </si>
  <si>
    <t>Collierville</t>
  </si>
  <si>
    <t>38017</t>
  </si>
  <si>
    <t>RR267</t>
  </si>
  <si>
    <t>BNSF_Alliance</t>
  </si>
  <si>
    <t>1111 Intermodal Pkwy</t>
  </si>
  <si>
    <t>Haslet</t>
  </si>
  <si>
    <t>76052</t>
  </si>
  <si>
    <t>RR268</t>
  </si>
  <si>
    <t>BNSF_Amarillo</t>
  </si>
  <si>
    <t>1801 Farmers Ave</t>
  </si>
  <si>
    <t>79118</t>
  </si>
  <si>
    <t>RR269</t>
  </si>
  <si>
    <t>BNSF_El Paso</t>
  </si>
  <si>
    <t>805 S Santa Fe St</t>
  </si>
  <si>
    <t>79901</t>
  </si>
  <si>
    <t>RR270</t>
  </si>
  <si>
    <t>BNSF_Houston</t>
  </si>
  <si>
    <t>214 Brisbane Road</t>
  </si>
  <si>
    <t>RR271</t>
  </si>
  <si>
    <t>BNSF_Lubbock</t>
  </si>
  <si>
    <t>Compress Ave. &amp; 19th</t>
  </si>
  <si>
    <t>79401</t>
  </si>
  <si>
    <t>RR272</t>
  </si>
  <si>
    <t>KCS_Dallas--Ramp Closed As Of 072015</t>
  </si>
  <si>
    <t>11931 Shiloh Rd</t>
  </si>
  <si>
    <t>75228</t>
  </si>
  <si>
    <t>RR273</t>
  </si>
  <si>
    <t>KCS_Laredo</t>
  </si>
  <si>
    <t>Highway 359 MP 9</t>
  </si>
  <si>
    <t>78046</t>
  </si>
  <si>
    <t>RR274</t>
  </si>
  <si>
    <t>UP_Barbours Cut</t>
  </si>
  <si>
    <t>515 E Barbours Cut Blvd</t>
  </si>
  <si>
    <t>La Porte</t>
  </si>
  <si>
    <t>77571</t>
  </si>
  <si>
    <t>RR275</t>
  </si>
  <si>
    <t>UP_Dallas</t>
  </si>
  <si>
    <t>4100 Forney Rd</t>
  </si>
  <si>
    <t>Mesquite</t>
  </si>
  <si>
    <t>75149</t>
  </si>
  <si>
    <t>RR276</t>
  </si>
  <si>
    <t>UP_Dit</t>
  </si>
  <si>
    <t>3701 South Interstate 45</t>
  </si>
  <si>
    <t>Wilmer</t>
  </si>
  <si>
    <t>75172</t>
  </si>
  <si>
    <t>RR277</t>
  </si>
  <si>
    <t>UP_El Paso</t>
  </si>
  <si>
    <t>201 Dodge Rd</t>
  </si>
  <si>
    <t>79915</t>
  </si>
  <si>
    <t>RR278</t>
  </si>
  <si>
    <t>UP_Englewood</t>
  </si>
  <si>
    <t>5500 Wallisville Rd</t>
  </si>
  <si>
    <t>77020</t>
  </si>
  <si>
    <t>RR279</t>
  </si>
  <si>
    <t>UP_Houston</t>
  </si>
  <si>
    <t>6800 Kirkpatrick Blvd</t>
  </si>
  <si>
    <t>77028</t>
  </si>
  <si>
    <t>RR280</t>
  </si>
  <si>
    <t>UP_Laredo</t>
  </si>
  <si>
    <t>Interstate Hwy 35 N mile marker #12</t>
  </si>
  <si>
    <t>78040</t>
  </si>
  <si>
    <t>RR281</t>
  </si>
  <si>
    <t>UP_San Antonio</t>
  </si>
  <si>
    <t>1711 Quintana Rd</t>
  </si>
  <si>
    <t>78211</t>
  </si>
  <si>
    <t>RR282</t>
  </si>
  <si>
    <t>UP_San Antonio Tofc</t>
  </si>
  <si>
    <t>1205 Sherman</t>
  </si>
  <si>
    <t>78202</t>
  </si>
  <si>
    <t>RR283</t>
  </si>
  <si>
    <t>BNSF PACER_Bn Dallas</t>
  </si>
  <si>
    <t>RR284</t>
  </si>
  <si>
    <t>BNSF PACER_Bn Houston</t>
  </si>
  <si>
    <t>RR285</t>
  </si>
  <si>
    <t>BNSF Barbours Cut_Barcut</t>
  </si>
  <si>
    <t>RR286</t>
  </si>
  <si>
    <t>UP San Antonio_SAIT</t>
  </si>
  <si>
    <t>13001 IH35 South</t>
  </si>
  <si>
    <t>Von Ormy</t>
  </si>
  <si>
    <t>78073</t>
  </si>
  <si>
    <t>RR287</t>
  </si>
  <si>
    <t>UP_Rio Valley</t>
  </si>
  <si>
    <t>100 N. Whalen Road</t>
  </si>
  <si>
    <t>Rio Valley</t>
  </si>
  <si>
    <t>78537</t>
  </si>
  <si>
    <t>RR288</t>
  </si>
  <si>
    <t>UP PACER_San Antonio</t>
  </si>
  <si>
    <t>RR289</t>
  </si>
  <si>
    <t>KCS_Kendleton</t>
  </si>
  <si>
    <t xml:space="preserve">11538 Gin Road </t>
  </si>
  <si>
    <t>Beasley</t>
  </si>
  <si>
    <t>77417</t>
  </si>
  <si>
    <t>RR290</t>
  </si>
  <si>
    <t>KCS_Wylie</t>
  </si>
  <si>
    <t>2800 SH 78 North</t>
  </si>
  <si>
    <t>Wylie</t>
  </si>
  <si>
    <t>75098</t>
  </si>
  <si>
    <t>RR291</t>
  </si>
  <si>
    <t>UP Salt Lake City_SLCIT</t>
  </si>
  <si>
    <t>1045 S 5500 W</t>
  </si>
  <si>
    <t>84104</t>
  </si>
  <si>
    <t>RR292</t>
  </si>
  <si>
    <t>CSXT_Portsmouth</t>
  </si>
  <si>
    <t>1 Harper Rd</t>
  </si>
  <si>
    <t>RR293</t>
  </si>
  <si>
    <t>NS_Front Royal</t>
  </si>
  <si>
    <t>PO Box 345</t>
  </si>
  <si>
    <t>Front Royal</t>
  </si>
  <si>
    <t>22630</t>
  </si>
  <si>
    <t>RR294</t>
  </si>
  <si>
    <t>NS_Norfolk</t>
  </si>
  <si>
    <t>1710 Atlantic Ave</t>
  </si>
  <si>
    <t>Chesapeake</t>
  </si>
  <si>
    <t>23324</t>
  </si>
  <si>
    <t>RR295</t>
  </si>
  <si>
    <t>BNSF Sig_Seattle</t>
  </si>
  <si>
    <t>44 S Hanford St</t>
  </si>
  <si>
    <t>98134</t>
  </si>
  <si>
    <t>RR296</t>
  </si>
  <si>
    <t>BNSF South Seattle_Sseattle</t>
  </si>
  <si>
    <t>12400 51st Pl S</t>
  </si>
  <si>
    <t>98178</t>
  </si>
  <si>
    <t>RR297</t>
  </si>
  <si>
    <t>BNSF_Spokane</t>
  </si>
  <si>
    <t>1800 N Dickey Rd</t>
  </si>
  <si>
    <t>99212</t>
  </si>
  <si>
    <t>RR298</t>
  </si>
  <si>
    <t>UP_Seattle</t>
  </si>
  <si>
    <t>402 S Dawson St</t>
  </si>
  <si>
    <t>98108</t>
  </si>
  <si>
    <t>RR299</t>
  </si>
  <si>
    <t>BNSF PACER_Bn Seattle</t>
  </si>
  <si>
    <t>SIG - International</t>
  </si>
  <si>
    <t>RR300</t>
  </si>
  <si>
    <t>South Seattle - Domestic</t>
  </si>
  <si>
    <t>RR301</t>
  </si>
  <si>
    <t>UP Tacoma South_TACSIM</t>
  </si>
  <si>
    <t>1918 Lincoln Avenue</t>
  </si>
  <si>
    <t>RR302</t>
  </si>
  <si>
    <t>CP_Milwaukee Ims</t>
  </si>
  <si>
    <t>1225 S Carferry Dr</t>
  </si>
  <si>
    <t>RR303</t>
  </si>
  <si>
    <t>CN_Arcadia</t>
  </si>
  <si>
    <t>One Ashley Way</t>
  </si>
  <si>
    <t>Arcadia</t>
  </si>
  <si>
    <t>54612</t>
  </si>
  <si>
    <t>Prospera Test 300420201</t>
  </si>
  <si>
    <t>ProTes300420201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</si>
</sst>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b/>
      <sz val="11"/>
      <color rgb="FFFFFFFF"/>
      <name val="Calibri"/>
      <family val="2"/>
      <charset val="1"/>
    </font>
    <font>
      <sz val="11"/>
      <name val="Calibri"/>
      <family val="2"/>
      <charset val="1"/>
    </font>
    <font>
      <sz val="7"/>
      <color rgb="FF000000"/>
      <name val="Times New Roman"/>
      <family val="1"/>
      <charset val="1"/>
    </font>
    <font>
      <b/>
      <sz val="11"/>
      <color rgb="FF000000"/>
      <name val="Calibri"/>
      <family val="2"/>
      <charset val="1"/>
    </font>
    <font>
      <sz val="11"/>
      <color rgb="FFFFFFFF"/>
      <name val="Calibri"/>
      <family val="2"/>
      <charset val="1"/>
    </font>
    <font>
      <u/>
      <sz val="11"/>
      <color rgb="FF0563C1"/>
      <name val="Calibri"/>
      <family val="2"/>
      <charset val="1"/>
    </font>
    <font>
      <sz val="11"/>
      <color rgb="FFFF0000"/>
      <name val="Calibri"/>
      <family val="2"/>
      <charset val="1"/>
    </font>
    <font>
      <i/>
      <sz val="11"/>
      <color rgb="FF000000"/>
      <name val="Calibri"/>
      <family val="2"/>
      <charset val="1"/>
    </font>
    <font>
      <sz val="11"/>
      <color rgb="FF808080"/>
      <name val="Calibri"/>
      <family val="2"/>
      <charset val="1"/>
    </font>
    <font>
      <sz val="11"/>
      <color rgb="FFA6A6A6"/>
      <name val="Calibri"/>
      <family val="2"/>
      <charset val="1"/>
    </font>
    <font>
      <sz val="7"/>
      <color rgb="FF000000"/>
      <name val="Arial"/>
      <family val="2"/>
      <charset val="1"/>
    </font>
    <font>
      <sz val="11"/>
      <color rgb="FF2F5597"/>
      <name val="Calibri"/>
      <family val="2"/>
      <charset val="1"/>
    </font>
    <font>
      <sz val="11"/>
      <color rgb="FF548235"/>
      <name val="Calibri"/>
      <family val="2"/>
      <charset val="1"/>
    </font>
    <font>
      <b/>
      <sz val="11"/>
      <color rgb="FFA6A6A6"/>
      <name val="Calibri"/>
      <family val="2"/>
      <charset val="1"/>
    </font>
    <font>
      <sz val="10"/>
      <name val="Calibri"/>
      <family val="2"/>
      <charset val="1"/>
    </font>
  </fonts>
  <fills count="19">
    <fill>
      <patternFill patternType="none"/>
    </fill>
    <fill>
      <patternFill patternType="gray125"/>
    </fill>
    <fill>
      <patternFill patternType="solid">
        <fgColor rgb="FF7F7F7F"/>
        <bgColor rgb="FF808080"/>
      </patternFill>
    </fill>
    <fill>
      <patternFill patternType="solid">
        <fgColor rgb="FFA9D18E"/>
        <bgColor rgb="FFBFBFBF"/>
      </patternFill>
    </fill>
    <fill>
      <patternFill patternType="solid">
        <fgColor rgb="FFFFE699"/>
        <bgColor rgb="FFF8CBAD"/>
      </patternFill>
    </fill>
    <fill>
      <patternFill patternType="solid">
        <fgColor rgb="FFB4C7E7"/>
        <bgColor rgb="FF9DC3E6"/>
      </patternFill>
    </fill>
    <fill>
      <patternFill patternType="solid">
        <fgColor rgb="FFBFBFBF"/>
        <bgColor rgb="FFB4C7E7"/>
      </patternFill>
    </fill>
    <fill>
      <patternFill patternType="solid">
        <fgColor rgb="FF2F5597"/>
        <bgColor rgb="FF0563C1"/>
      </patternFill>
    </fill>
    <fill>
      <patternFill patternType="solid">
        <fgColor rgb="FFF8CBAD"/>
        <bgColor rgb="FFFFC7CE"/>
      </patternFill>
    </fill>
    <fill>
      <patternFill patternType="solid">
        <fgColor rgb="FFF2F2F2"/>
        <bgColor rgb="FFE7E6E6"/>
      </patternFill>
    </fill>
    <fill>
      <patternFill patternType="solid">
        <fgColor rgb="FF9DC3E6"/>
        <bgColor rgb="FFB4C7E7"/>
      </patternFill>
    </fill>
    <fill>
      <patternFill patternType="solid">
        <fgColor rgb="FFBDD7EE"/>
        <bgColor rgb="FFB4C7E7"/>
      </patternFill>
    </fill>
    <fill>
      <patternFill patternType="solid">
        <fgColor rgb="FFDEEBF7"/>
        <bgColor rgb="FFE7E6E6"/>
      </patternFill>
    </fill>
    <fill>
      <patternFill patternType="solid">
        <fgColor rgb="FF595959"/>
        <bgColor rgb="FF2F5597"/>
      </patternFill>
    </fill>
    <fill>
      <patternFill patternType="solid">
        <fgColor rgb="FFC55A11"/>
        <bgColor rgb="FF993300"/>
      </patternFill>
    </fill>
    <fill>
      <patternFill patternType="solid">
        <fgColor rgb="FFD9D9D9"/>
        <bgColor rgb="FFE7E6E6"/>
      </patternFill>
    </fill>
    <fill>
      <patternFill patternType="solid">
        <fgColor rgb="FFE7E6E6"/>
        <bgColor rgb="FFDEEBF7"/>
      </patternFill>
    </fill>
    <fill>
      <patternFill patternType="solid">
        <fgColor rgb="FFFFFF00"/>
        <bgColor rgb="FFFFFF00"/>
      </patternFill>
    </fill>
    <fill>
      <patternFill patternType="solid">
        <fgColor rgb="FFFFFFFF"/>
        <bgColor rgb="FFF2F2F2"/>
      </patternFill>
    </fill>
  </fills>
  <borders count="5">
    <border>
      <left/>
      <right/>
      <top/>
      <bottom/>
      <diagonal/>
    </border>
    <border>
      <left style="thin">
        <color rgb="FFC55A11"/>
      </left>
      <right style="thin">
        <color rgb="FFC55A11"/>
      </right>
      <top style="thin">
        <color rgb="FFC55A11"/>
      </top>
      <bottom style="thin">
        <color rgb="FFC55A11"/>
      </bottom>
      <diagonal/>
    </border>
    <border>
      <left style="thin">
        <color rgb="FFC55A11"/>
      </left>
      <right style="thin">
        <color rgb="FFC55A11"/>
      </right>
      <top/>
      <bottom style="thin">
        <color rgb="FFC55A11"/>
      </bottom>
      <diagonal/>
    </border>
    <border>
      <left style="thin">
        <color auto="1"/>
      </left>
      <right style="thin">
        <color auto="1"/>
      </right>
      <top style="thin">
        <color auto="1"/>
      </top>
      <bottom style="thin">
        <color auto="1"/>
      </bottom>
      <diagonal/>
    </border>
    <border>
      <left/>
      <right style="thin">
        <color auto="1"/>
      </right>
      <top/>
      <bottom/>
      <diagonal/>
    </border>
  </borders>
  <cellStyleXfs count="2">
    <xf numFmtId="0" fontId="0" fillId="0" borderId="0"/>
    <xf numFmtId="0" fontId="6" fillId="0" borderId="0" applyBorder="0" applyProtection="0"/>
  </cellStyleXfs>
  <cellXfs count="111">
    <xf numFmtId="0" fontId="0" fillId="0" borderId="0" xfId="0"/>
    <xf numFmtId="0" fontId="0" fillId="0" borderId="0" xfId="0" applyFont="1" applyBorder="1" applyAlignment="1">
      <alignment horizontal="left" vertical="top" wrapText="1"/>
    </xf>
    <xf numFmtId="0" fontId="0" fillId="0" borderId="4" xfId="0" applyFont="1" applyBorder="1" applyAlignment="1">
      <alignment horizontal="left" vertical="top" wrapText="1"/>
    </xf>
    <xf numFmtId="0" fontId="0" fillId="11" borderId="0" xfId="0" applyFont="1" applyFill="1" applyBorder="1" applyAlignment="1">
      <alignment horizontal="center" vertical="top" wrapText="1"/>
    </xf>
    <xf numFmtId="0" fontId="0" fillId="10" borderId="0" xfId="0" applyFont="1" applyFill="1" applyBorder="1" applyAlignment="1">
      <alignment horizontal="center" vertical="top"/>
    </xf>
    <xf numFmtId="0" fontId="5" fillId="7" borderId="2" xfId="0" applyFont="1" applyFill="1" applyBorder="1" applyAlignment="1">
      <alignment horizontal="left" vertical="top"/>
    </xf>
    <xf numFmtId="0" fontId="0" fillId="0" borderId="0" xfId="0" applyFont="1" applyBorder="1" applyAlignment="1" applyProtection="1">
      <alignment horizontal="left" vertical="top" wrapText="1"/>
      <protection locked="0"/>
    </xf>
    <xf numFmtId="0" fontId="5" fillId="7" borderId="1" xfId="0" applyFont="1" applyFill="1" applyBorder="1" applyAlignment="1">
      <alignment horizontal="left" vertical="top"/>
    </xf>
    <xf numFmtId="0" fontId="0" fillId="0" borderId="0" xfId="0" applyAlignment="1">
      <alignment vertical="top"/>
    </xf>
    <xf numFmtId="0" fontId="0" fillId="0" borderId="0" xfId="0" applyBorder="1" applyAlignment="1">
      <alignment vertical="top"/>
    </xf>
    <xf numFmtId="0" fontId="1" fillId="2" borderId="0" xfId="0" applyFont="1" applyFill="1" applyAlignment="1">
      <alignment vertical="top"/>
    </xf>
    <xf numFmtId="0" fontId="1" fillId="2" borderId="0" xfId="0" applyFont="1" applyFill="1" applyBorder="1" applyAlignment="1">
      <alignment vertical="top"/>
    </xf>
    <xf numFmtId="0" fontId="0" fillId="0" borderId="0" xfId="0" applyFont="1" applyAlignment="1">
      <alignment vertical="top" wrapText="1"/>
    </xf>
    <xf numFmtId="0" fontId="0" fillId="0" borderId="0" xfId="0" applyAlignment="1">
      <alignment vertical="top"/>
    </xf>
    <xf numFmtId="0" fontId="2" fillId="0" borderId="0" xfId="0" applyFont="1" applyBorder="1" applyAlignment="1">
      <alignment vertical="top"/>
    </xf>
    <xf numFmtId="0" fontId="0" fillId="3" borderId="0" xfId="0" applyFont="1" applyFill="1" applyAlignment="1">
      <alignment vertical="top" wrapText="1"/>
    </xf>
    <xf numFmtId="0" fontId="0" fillId="3" borderId="0" xfId="0" applyFont="1" applyFill="1" applyAlignment="1">
      <alignment vertical="top"/>
    </xf>
    <xf numFmtId="0" fontId="0" fillId="4" borderId="0" xfId="0" applyFont="1" applyFill="1" applyAlignment="1">
      <alignment vertical="top"/>
    </xf>
    <xf numFmtId="0" fontId="0" fillId="5" borderId="0" xfId="0" applyFont="1" applyFill="1" applyAlignment="1">
      <alignment vertical="top"/>
    </xf>
    <xf numFmtId="0" fontId="3" fillId="0" borderId="0" xfId="0" applyFont="1" applyAlignment="1">
      <alignment vertical="center"/>
    </xf>
    <xf numFmtId="0" fontId="0" fillId="0" borderId="0" xfId="0" applyAlignment="1" applyProtection="1">
      <alignment vertical="top"/>
      <protection locked="0"/>
    </xf>
    <xf numFmtId="0" fontId="0" fillId="0" borderId="0" xfId="0" applyAlignment="1" applyProtection="1">
      <alignment vertical="top" wrapText="1"/>
      <protection locked="0"/>
    </xf>
    <xf numFmtId="0" fontId="4" fillId="6" borderId="0" xfId="0" applyFont="1" applyFill="1" applyAlignment="1">
      <alignment vertical="top" wrapText="1"/>
    </xf>
    <xf numFmtId="0" fontId="0" fillId="0" borderId="1" xfId="0" applyFont="1" applyBorder="1" applyAlignment="1">
      <alignment vertical="top"/>
    </xf>
    <xf numFmtId="0" fontId="6" fillId="8" borderId="1" xfId="1" applyFont="1" applyFill="1" applyBorder="1" applyAlignment="1" applyProtection="1">
      <alignment vertical="top"/>
      <protection locked="0"/>
    </xf>
    <xf numFmtId="0" fontId="0" fillId="0" borderId="0" xfId="0" applyFont="1" applyAlignment="1">
      <alignment vertical="top" wrapText="1"/>
    </xf>
    <xf numFmtId="0" fontId="6" fillId="0" borderId="0" xfId="1" applyBorder="1" applyAlignment="1" applyProtection="1">
      <alignment vertical="top"/>
      <protection locked="0"/>
    </xf>
    <xf numFmtId="0" fontId="0" fillId="8" borderId="1" xfId="0" applyFont="1" applyFill="1" applyBorder="1" applyAlignment="1" applyProtection="1">
      <alignment vertical="top"/>
      <protection locked="0"/>
    </xf>
    <xf numFmtId="0" fontId="0" fillId="8" borderId="1" xfId="0" applyFont="1" applyFill="1" applyBorder="1" applyAlignment="1" applyProtection="1">
      <alignment horizontal="left" vertical="top"/>
      <protection locked="0"/>
    </xf>
    <xf numFmtId="0" fontId="5" fillId="2" borderId="0" xfId="0" applyFont="1" applyFill="1"/>
    <xf numFmtId="0" fontId="0" fillId="9" borderId="0" xfId="0" applyFill="1"/>
    <xf numFmtId="0" fontId="0" fillId="0" borderId="0" xfId="0" applyFont="1" applyAlignment="1">
      <alignment horizontal="center" vertical="top"/>
    </xf>
    <xf numFmtId="0" fontId="0" fillId="12" borderId="0" xfId="0" applyFont="1" applyFill="1" applyAlignment="1">
      <alignment vertical="top"/>
    </xf>
    <xf numFmtId="0" fontId="0" fillId="11" borderId="0" xfId="0" applyFill="1" applyAlignment="1">
      <alignment vertical="top"/>
    </xf>
    <xf numFmtId="0" fontId="7" fillId="0" borderId="0" xfId="0" applyFont="1" applyAlignment="1">
      <alignment vertical="top"/>
    </xf>
    <xf numFmtId="0" fontId="2" fillId="0" borderId="0" xfId="0" applyFont="1"/>
    <xf numFmtId="0" fontId="0" fillId="0" borderId="0" xfId="0" applyFont="1"/>
    <xf numFmtId="0" fontId="0" fillId="0" borderId="0" xfId="0" applyFont="1" applyAlignment="1">
      <alignment vertical="center"/>
    </xf>
    <xf numFmtId="0" fontId="8" fillId="0" borderId="0" xfId="0" applyFont="1" applyAlignment="1">
      <alignment vertical="center"/>
    </xf>
    <xf numFmtId="0" fontId="2" fillId="0" borderId="0" xfId="0" applyFont="1" applyAlignment="1">
      <alignment vertical="center"/>
    </xf>
    <xf numFmtId="0" fontId="0" fillId="0" borderId="0" xfId="0" applyFont="1" applyAlignment="1">
      <alignment horizontal="left" vertical="center"/>
    </xf>
    <xf numFmtId="0" fontId="5" fillId="13" borderId="0" xfId="0" applyFont="1" applyFill="1"/>
    <xf numFmtId="0" fontId="1" fillId="14" borderId="0" xfId="0" applyFont="1" applyFill="1"/>
    <xf numFmtId="0" fontId="0" fillId="15" borderId="0" xfId="0" applyFill="1"/>
    <xf numFmtId="0" fontId="1" fillId="0" borderId="0" xfId="0" applyFont="1"/>
    <xf numFmtId="0" fontId="5" fillId="7" borderId="0" xfId="0" applyFont="1" applyFill="1"/>
    <xf numFmtId="0" fontId="0" fillId="0" borderId="0" xfId="0" applyFont="1" applyBorder="1" applyAlignment="1">
      <alignment horizontal="left" vertical="top"/>
    </xf>
    <xf numFmtId="0" fontId="0" fillId="16" borderId="0" xfId="0" applyFont="1" applyFill="1"/>
    <xf numFmtId="0" fontId="2" fillId="12" borderId="0" xfId="0" applyFont="1" applyFill="1" applyAlignment="1">
      <alignment vertical="center"/>
    </xf>
    <xf numFmtId="0" fontId="0" fillId="12" borderId="0" xfId="0" applyFont="1" applyFill="1"/>
    <xf numFmtId="0" fontId="0" fillId="0" borderId="0" xfId="0" applyFont="1" applyBorder="1" applyAlignment="1">
      <alignment vertical="center"/>
    </xf>
    <xf numFmtId="0" fontId="9" fillId="15" borderId="0" xfId="0" applyFont="1" applyFill="1"/>
    <xf numFmtId="0" fontId="0" fillId="0" borderId="0" xfId="0" applyFont="1" applyBorder="1" applyAlignment="1">
      <alignment vertical="center"/>
    </xf>
    <xf numFmtId="0" fontId="0" fillId="0" borderId="0" xfId="0" applyFont="1" applyBorder="1" applyAlignment="1">
      <alignment vertical="top"/>
    </xf>
    <xf numFmtId="0" fontId="0" fillId="0" borderId="0" xfId="0" applyAlignment="1">
      <alignment horizontal="left" vertical="top"/>
    </xf>
    <xf numFmtId="0" fontId="5" fillId="7" borderId="0" xfId="0" applyFont="1" applyFill="1" applyAlignment="1">
      <alignment horizontal="left" vertical="top"/>
    </xf>
    <xf numFmtId="0" fontId="0" fillId="0" borderId="0" xfId="0" applyFont="1" applyBorder="1" applyAlignment="1"/>
    <xf numFmtId="0" fontId="10" fillId="0" borderId="0" xfId="0" applyFont="1" applyAlignment="1">
      <alignment horizontal="left" vertical="top"/>
    </xf>
    <xf numFmtId="0" fontId="5" fillId="7" borderId="0" xfId="0" applyFont="1" applyFill="1" applyBorder="1" applyAlignment="1">
      <alignment horizontal="left" vertical="top" wrapText="1"/>
    </xf>
    <xf numFmtId="0" fontId="0" fillId="0" borderId="0" xfId="0" applyFont="1" applyBorder="1" applyAlignment="1">
      <alignment horizontal="left" vertical="top" wrapText="1"/>
    </xf>
    <xf numFmtId="0" fontId="2" fillId="0" borderId="0" xfId="0" applyFont="1" applyBorder="1" applyAlignment="1">
      <alignment horizontal="left" vertical="top" wrapText="1"/>
    </xf>
    <xf numFmtId="0" fontId="2" fillId="0" borderId="0" xfId="0" applyFont="1" applyAlignment="1">
      <alignment horizontal="left" vertical="top"/>
    </xf>
    <xf numFmtId="0" fontId="10" fillId="0" borderId="0" xfId="0" applyFont="1" applyAlignment="1">
      <alignment horizontal="left" vertical="top"/>
    </xf>
    <xf numFmtId="0" fontId="10" fillId="0" borderId="0" xfId="0" applyFont="1" applyAlignment="1">
      <alignment horizontal="left" vertical="top" wrapText="1"/>
    </xf>
    <xf numFmtId="0" fontId="10" fillId="0" borderId="0" xfId="0" applyFont="1"/>
    <xf numFmtId="0" fontId="0" fillId="0" borderId="0" xfId="0"/>
    <xf numFmtId="0" fontId="5" fillId="2" borderId="0" xfId="0" applyFont="1" applyFill="1" applyAlignment="1">
      <alignment horizontal="left" vertical="top"/>
    </xf>
    <xf numFmtId="0" fontId="0" fillId="0" borderId="0" xfId="0" applyFont="1" applyBorder="1" applyAlignment="1">
      <alignment vertical="center" wrapText="1"/>
    </xf>
    <xf numFmtId="0" fontId="5" fillId="2" borderId="3" xfId="0" applyFont="1" applyFill="1" applyBorder="1"/>
    <xf numFmtId="0" fontId="0" fillId="0" borderId="3" xfId="0" applyFont="1" applyBorder="1"/>
    <xf numFmtId="0" fontId="0" fillId="17" borderId="3" xfId="0" applyFill="1" applyBorder="1"/>
    <xf numFmtId="0" fontId="0" fillId="15" borderId="0" xfId="0" applyFont="1" applyFill="1"/>
    <xf numFmtId="0" fontId="11" fillId="0" borderId="0" xfId="0" applyFont="1"/>
    <xf numFmtId="0" fontId="0" fillId="0" borderId="0" xfId="0" applyAlignment="1">
      <alignment horizontal="right"/>
    </xf>
    <xf numFmtId="0" fontId="5" fillId="7" borderId="0" xfId="0" applyFont="1" applyFill="1" applyAlignment="1">
      <alignment horizontal="right"/>
    </xf>
    <xf numFmtId="0" fontId="10" fillId="15" borderId="0" xfId="0" applyFont="1" applyFill="1"/>
    <xf numFmtId="0" fontId="7" fillId="15" borderId="0" xfId="0" applyFont="1" applyFill="1" applyAlignment="1">
      <alignment horizontal="right"/>
    </xf>
    <xf numFmtId="0" fontId="0" fillId="18" borderId="0" xfId="0" applyFont="1" applyFill="1"/>
    <xf numFmtId="0" fontId="12" fillId="15" borderId="0" xfId="0" applyFont="1" applyFill="1" applyAlignment="1">
      <alignment horizontal="right"/>
    </xf>
    <xf numFmtId="0" fontId="13" fillId="15" borderId="0" xfId="0" applyFont="1" applyFill="1" applyAlignment="1">
      <alignment horizontal="right"/>
    </xf>
    <xf numFmtId="0" fontId="0" fillId="15" borderId="0" xfId="0" applyFill="1" applyAlignment="1">
      <alignment horizontal="right"/>
    </xf>
    <xf numFmtId="0" fontId="8" fillId="0" borderId="0" xfId="0" applyFont="1"/>
    <xf numFmtId="0" fontId="0" fillId="0" borderId="0" xfId="0" applyFont="1"/>
    <xf numFmtId="0" fontId="2" fillId="0" borderId="0" xfId="0" applyFont="1"/>
    <xf numFmtId="0" fontId="1" fillId="2" borderId="0" xfId="0" applyFont="1" applyFill="1"/>
    <xf numFmtId="0" fontId="14" fillId="2" borderId="0" xfId="0" applyFont="1" applyFill="1"/>
    <xf numFmtId="0" fontId="7" fillId="0" borderId="0" xfId="0" applyFont="1"/>
    <xf numFmtId="0" fontId="10" fillId="0" borderId="0" xfId="0" applyFont="1" applyAlignment="1">
      <alignment vertical="top" wrapText="1"/>
    </xf>
    <xf numFmtId="0" fontId="10" fillId="0" borderId="0" xfId="0" applyFont="1" applyAlignment="1">
      <alignment vertical="center"/>
    </xf>
    <xf numFmtId="0" fontId="9" fillId="0" borderId="0" xfId="0" applyFont="1"/>
    <xf numFmtId="0" fontId="0" fillId="0" borderId="0" xfId="0" applyFont="1" applyBorder="1" applyAlignment="1">
      <alignment wrapText="1"/>
    </xf>
    <xf numFmtId="0" fontId="0" fillId="0" borderId="0" xfId="0" applyFont="1" applyBorder="1" applyAlignment="1">
      <alignment vertical="top" wrapText="1"/>
    </xf>
    <xf numFmtId="0" fontId="4" fillId="0" borderId="0" xfId="0" applyFont="1" applyBorder="1"/>
    <xf numFmtId="0" fontId="0" fillId="0" borderId="0" xfId="0" applyFont="1" applyBorder="1"/>
    <xf numFmtId="49" fontId="0" fillId="0" borderId="0" xfId="0" applyNumberFormat="1"/>
    <xf numFmtId="0" fontId="0" fillId="0" borderId="0" xfId="0"/>
    <xf numFmtId="0" fontId="0" fillId="0" borderId="0" xfId="0" applyAlignment="1">
      <alignment horizontal="left" vertical="top" wrapText="1"/>
    </xf>
    <xf numFmtId="0" fontId="1" fillId="2" borderId="3" xfId="0" applyFont="1" applyFill="1" applyBorder="1" applyAlignment="1">
      <alignment vertical="center"/>
    </xf>
    <xf numFmtId="0" fontId="1" fillId="2" borderId="3" xfId="0" applyFont="1" applyFill="1" applyBorder="1" applyAlignment="1">
      <alignment vertical="center" wrapText="1"/>
    </xf>
    <xf numFmtId="0" fontId="0" fillId="0" borderId="3" xfId="0" applyFont="1" applyBorder="1" applyAlignment="1">
      <alignment vertical="center"/>
    </xf>
    <xf numFmtId="0" fontId="0" fillId="0" borderId="3" xfId="0" applyFont="1" applyBorder="1" applyAlignment="1">
      <alignment vertical="center"/>
    </xf>
    <xf numFmtId="0" fontId="0" fillId="0" borderId="3" xfId="0" applyFont="1" applyBorder="1" applyAlignment="1">
      <alignment vertical="center" wrapText="1"/>
    </xf>
    <xf numFmtId="49" fontId="0" fillId="0" borderId="0" xfId="0" applyNumberFormat="1" applyAlignment="1">
      <alignment horizontal="left" vertical="top"/>
    </xf>
    <xf numFmtId="0" fontId="2" fillId="0" borderId="0" xfId="0" applyFont="1" applyAlignment="1">
      <alignment horizontal="left" vertical="top"/>
    </xf>
    <xf numFmtId="49" fontId="2" fillId="0" borderId="0" xfId="0" applyNumberFormat="1" applyFont="1" applyAlignment="1">
      <alignment horizontal="left" vertical="top"/>
    </xf>
    <xf numFmtId="0" fontId="0" fillId="15" borderId="0" xfId="0" applyFill="1" applyAlignment="1">
      <alignment horizontal="left" vertical="top"/>
    </xf>
    <xf numFmtId="0" fontId="0" fillId="15" borderId="0" xfId="0" applyFill="1" applyAlignment="1">
      <alignment horizontal="left" vertical="top"/>
    </xf>
    <xf numFmtId="0" fontId="2" fillId="0" borderId="0" xfId="0" applyFont="1" applyAlignment="1">
      <alignment horizontal="left" vertical="center"/>
    </xf>
    <xf numFmtId="0" fontId="15" fillId="0" borderId="0" xfId="0" applyFont="1"/>
    <xf numFmtId="49" fontId="15" fillId="0" borderId="0" xfId="0" applyNumberFormat="1" applyFont="1"/>
    <xf numFmtId="49" fontId="15" fillId="0" borderId="0" xfId="0" applyNumberFormat="1" applyFont="1" applyAlignment="1">
      <alignment horizontal="right"/>
    </xf>
  </cellXfs>
  <cellStyles count="2">
    <cellStyle name="Hyperlink" xfId="1" builtinId="8"/>
    <cellStyle name="Normal" xfId="0" builtinId="0"/>
  </cellStyles>
  <dxfs count="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548235"/>
      <rgbColor rgb="FF800080"/>
      <rgbColor rgb="FF008080"/>
      <rgbColor rgb="FFBFBFBF"/>
      <rgbColor rgb="FF808080"/>
      <rgbColor rgb="FF9999FF"/>
      <rgbColor rgb="FF993366"/>
      <rgbColor rgb="FFF2F2F2"/>
      <rgbColor rgb="FFDEEBF7"/>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E7E6E6"/>
      <rgbColor rgb="FFD9D9D9"/>
      <rgbColor rgb="FFFFE699"/>
      <rgbColor rgb="FF9DC3E6"/>
      <rgbColor rgb="FFFFC7CE"/>
      <rgbColor rgb="FFB4C7E7"/>
      <rgbColor rgb="FFF8CBAD"/>
      <rgbColor rgb="FF3366FF"/>
      <rgbColor rgb="FF33CCCC"/>
      <rgbColor rgb="FFA9D18E"/>
      <rgbColor rgb="FFFFCC00"/>
      <rgbColor rgb="FFFF9900"/>
      <rgbColor rgb="FFC55A11"/>
      <rgbColor rgb="FF595959"/>
      <rgbColor rgb="FFA6A6A6"/>
      <rgbColor rgb="FF003366"/>
      <rgbColor rgb="FF7F7F7F"/>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B00stInst@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AMJ64"/>
  <sheetViews>
    <sheetView zoomScaleNormal="100" workbookViewId="0">
      <pane ySplit="1" topLeftCell="A2" activePane="bottomLeft" state="frozen"/>
      <selection pane="bottomLeft"/>
    </sheetView>
  </sheetViews>
  <sheetFormatPr defaultColWidth="8.85546875" defaultRowHeight="15" x14ac:dyDescent="0.25"/>
  <cols>
    <col min="1" max="1" width="39.7109375" style="8" customWidth="1"/>
    <col min="2" max="2" width="8.85546875" style="8"/>
    <col min="3" max="3" width="17" style="8" customWidth="1"/>
    <col min="4" max="4" width="12" style="8" customWidth="1"/>
    <col min="5" max="5" width="14" style="8" customWidth="1"/>
    <col min="6" max="6" width="16.28515625" style="8" customWidth="1"/>
    <col min="7" max="7" width="11" style="8" customWidth="1"/>
    <col min="8" max="8" width="15.140625" style="8" customWidth="1"/>
    <col min="9" max="9" width="8.5703125" style="8" customWidth="1"/>
    <col min="10" max="10" width="96" style="9" customWidth="1"/>
    <col min="11" max="11" width="82.28515625" style="8" customWidth="1"/>
    <col min="12" max="1024" width="8.85546875" style="8"/>
  </cols>
  <sheetData>
    <row r="1" spans="1:13" x14ac:dyDescent="0.25">
      <c r="A1" s="10" t="s">
        <v>0</v>
      </c>
      <c r="B1" s="10"/>
      <c r="C1" s="10" t="s">
        <v>1</v>
      </c>
      <c r="D1" s="10" t="s">
        <v>2</v>
      </c>
      <c r="E1" s="10" t="s">
        <v>3</v>
      </c>
      <c r="F1" s="10" t="s">
        <v>4</v>
      </c>
      <c r="G1" s="10" t="s">
        <v>5</v>
      </c>
      <c r="H1" s="10" t="s">
        <v>6</v>
      </c>
      <c r="I1" s="10" t="s">
        <v>7</v>
      </c>
      <c r="J1" s="11" t="s">
        <v>8</v>
      </c>
      <c r="K1" s="11" t="s">
        <v>9</v>
      </c>
    </row>
    <row r="2" spans="1:13" x14ac:dyDescent="0.25">
      <c r="A2" s="12" t="s">
        <v>10</v>
      </c>
      <c r="B2" s="13">
        <f>IF(ISNA(MATCH(A2,'Install Options'!A:A,0)),0,1)</f>
        <v>0</v>
      </c>
      <c r="C2" s="13" t="s">
        <v>11</v>
      </c>
      <c r="D2" s="13"/>
      <c r="E2" s="13">
        <v>1</v>
      </c>
      <c r="F2" s="13">
        <v>2</v>
      </c>
      <c r="G2" s="13">
        <v>1</v>
      </c>
      <c r="H2" s="13"/>
      <c r="I2" s="13"/>
      <c r="J2" s="14"/>
      <c r="K2" s="13"/>
      <c r="L2" s="13"/>
      <c r="M2" s="13"/>
    </row>
    <row r="3" spans="1:13" ht="15" customHeight="1" x14ac:dyDescent="0.25">
      <c r="A3" s="13" t="s">
        <v>12</v>
      </c>
      <c r="B3" s="13">
        <f>IF(ISNA(MATCH(A3,'Install Options'!A:A,0)),0,1)</f>
        <v>0</v>
      </c>
      <c r="C3" s="13" t="s">
        <v>11</v>
      </c>
      <c r="D3" s="13"/>
      <c r="E3" s="13">
        <v>1</v>
      </c>
      <c r="F3" s="13">
        <v>1</v>
      </c>
      <c r="G3" s="13">
        <v>1</v>
      </c>
      <c r="H3" s="13"/>
      <c r="I3" s="13"/>
      <c r="J3" s="14"/>
      <c r="L3" s="13"/>
      <c r="M3" s="13"/>
    </row>
    <row r="4" spans="1:13" ht="15" customHeight="1" x14ac:dyDescent="0.25">
      <c r="A4" s="13" t="s">
        <v>13</v>
      </c>
      <c r="B4" s="13">
        <f>IF(ISNA(MATCH(A4,'Install Options'!A:A,0)),0,1)</f>
        <v>0</v>
      </c>
      <c r="C4" s="13" t="s">
        <v>14</v>
      </c>
      <c r="D4" s="13">
        <v>5</v>
      </c>
      <c r="E4" s="13">
        <v>1</v>
      </c>
      <c r="F4" s="13"/>
      <c r="G4" s="13"/>
      <c r="H4" s="13"/>
      <c r="I4" s="13"/>
      <c r="J4" s="14" t="e">
        <f ca="1">IF(ISBLANK(C4),"",_xlfn.CONCAT("copyDynamicRuleset '(",EnterpriseData!$B$19,"|",EnterpriseData!$B$3,"|",EnterpriseData!$B$4,")",C4,"' '",EnterpriseData!$B$38,"' ALL"))</f>
        <v>#NAME?</v>
      </c>
      <c r="K4" s="13"/>
      <c r="L4" s="13"/>
      <c r="M4" s="13"/>
    </row>
    <row r="5" spans="1:13" x14ac:dyDescent="0.25">
      <c r="A5" s="13" t="s">
        <v>15</v>
      </c>
      <c r="B5" s="13">
        <f>IF(ISNA(MATCH(A5,'Install Options'!A:A,0)),0,1)</f>
        <v>0</v>
      </c>
      <c r="C5" s="13" t="s">
        <v>16</v>
      </c>
      <c r="D5" s="13">
        <v>6</v>
      </c>
      <c r="E5" s="13"/>
      <c r="F5" s="13"/>
      <c r="G5" s="13"/>
      <c r="H5" s="13"/>
      <c r="I5" s="13"/>
      <c r="J5" s="14" t="e">
        <f ca="1">IF(ISBLANK(C5),"",_xlfn.CONCAT("copyDynamicRuleset '(",EnterpriseData!$B$19,"|",EnterpriseData!$B$3,"|",EnterpriseData!$B$4,")",C5,"' '",EnterpriseData!$B$38,"' ALL"))</f>
        <v>#NAME?</v>
      </c>
      <c r="K5" s="13"/>
      <c r="L5" s="13"/>
      <c r="M5" s="13"/>
    </row>
    <row r="6" spans="1:13" x14ac:dyDescent="0.25">
      <c r="A6" s="12" t="s">
        <v>17</v>
      </c>
      <c r="B6" s="13">
        <f>IF(ISNA(MATCH(A6,'Install Options'!A:A,0)),0,1)</f>
        <v>1</v>
      </c>
      <c r="C6" s="13" t="s">
        <v>18</v>
      </c>
      <c r="D6" s="13">
        <v>6</v>
      </c>
      <c r="E6" s="13"/>
      <c r="F6" s="13">
        <v>3</v>
      </c>
      <c r="G6" s="13"/>
      <c r="H6" s="13"/>
      <c r="I6" s="13"/>
      <c r="J6" s="14" t="e">
        <f ca="1">IF(ISBLANK(C6),"",_xlfn.CONCAT("copyDynamicRuleset '(",EnterpriseData!$B$19,"|",EnterpriseData!$B$3,"|",EnterpriseData!$B$4,")",C6,"' '",EnterpriseData!$B$38,"' ALL"))</f>
        <v>#NAME?</v>
      </c>
      <c r="K6" s="13"/>
      <c r="L6" s="13"/>
      <c r="M6" s="13"/>
    </row>
    <row r="7" spans="1:13" x14ac:dyDescent="0.25">
      <c r="A7" s="13" t="s">
        <v>19</v>
      </c>
      <c r="B7" s="13">
        <f>IF(ISNA(MATCH(A7,'Install Options'!A:A,0)),0,1)</f>
        <v>1</v>
      </c>
      <c r="C7" s="13" t="s">
        <v>20</v>
      </c>
      <c r="D7" s="13">
        <v>1</v>
      </c>
      <c r="E7" s="13">
        <v>1</v>
      </c>
      <c r="F7" s="13">
        <v>5</v>
      </c>
      <c r="G7" s="13"/>
      <c r="H7" s="13"/>
      <c r="I7" s="13"/>
      <c r="J7" s="14" t="e">
        <f ca="1">IF(ISBLANK(C7),"",_xlfn.CONCAT("copyDynamicRuleset '(",EnterpriseData!$B$19,"|",EnterpriseData!$B$3,"|",EnterpriseData!$B$4,")",C7,"' '",EnterpriseData!$B$38,"' ALL"))</f>
        <v>#NAME?</v>
      </c>
      <c r="K7" s="13"/>
      <c r="L7" s="13"/>
      <c r="M7" s="13"/>
    </row>
    <row r="8" spans="1:13" x14ac:dyDescent="0.25">
      <c r="A8" s="12" t="s">
        <v>21</v>
      </c>
      <c r="B8" s="13">
        <f>IF(ISNA(MATCH(A8,'Install Options'!A:A,0)),0,1)</f>
        <v>1</v>
      </c>
      <c r="C8" s="13" t="s">
        <v>22</v>
      </c>
      <c r="D8" s="13">
        <v>2</v>
      </c>
      <c r="E8" s="13">
        <v>1</v>
      </c>
      <c r="F8" s="13">
        <v>1</v>
      </c>
      <c r="G8" s="13">
        <v>1</v>
      </c>
      <c r="H8" s="13"/>
      <c r="I8" s="13"/>
      <c r="J8" s="14" t="e">
        <f ca="1">IF(ISBLANK(C8),"",_xlfn.CONCAT("copyDynamicRuleset '(",EnterpriseData!$B$19,"|",EnterpriseData!$B$3,"|",EnterpriseData!$B$4,")",C8,"' '",EnterpriseData!$B$38,"' ALL"))</f>
        <v>#NAME?</v>
      </c>
      <c r="K8" s="13"/>
      <c r="L8" s="13"/>
      <c r="M8" s="13"/>
    </row>
    <row r="9" spans="1:13" ht="16.899999999999999" customHeight="1" x14ac:dyDescent="0.25">
      <c r="A9" s="13" t="s">
        <v>23</v>
      </c>
      <c r="B9" s="13">
        <f>IF(ISNA(MATCH(A9,'Install Options'!A:A,0)),0,1)</f>
        <v>1</v>
      </c>
      <c r="C9" s="13" t="s">
        <v>24</v>
      </c>
      <c r="D9" s="13">
        <v>3</v>
      </c>
      <c r="E9" s="13"/>
      <c r="F9" s="13"/>
      <c r="G9" s="13">
        <v>1</v>
      </c>
      <c r="H9" s="13"/>
      <c r="I9" s="13"/>
      <c r="J9" s="14" t="e">
        <f ca="1">IF(ISBLANK(C9),"",_xlfn.CONCAT("copyDynamicRuleset '(",EnterpriseData!$B$19,"|",EnterpriseData!$B$3,"|",EnterpriseData!$B$4,")",C9,"' '",EnterpriseData!$B$38,"' ALL"))</f>
        <v>#NAME?</v>
      </c>
      <c r="K9" s="13"/>
      <c r="L9" s="13"/>
      <c r="M9" s="13"/>
    </row>
    <row r="10" spans="1:13" x14ac:dyDescent="0.25">
      <c r="A10" s="13" t="s">
        <v>25</v>
      </c>
      <c r="B10" s="13">
        <f>IF(ISNA(MATCH(A10,'Install Options'!A:A,0)),0,1)</f>
        <v>1</v>
      </c>
      <c r="C10" s="13" t="s">
        <v>26</v>
      </c>
      <c r="D10" s="13">
        <v>4</v>
      </c>
      <c r="E10" s="13"/>
      <c r="F10" s="13"/>
      <c r="G10" s="13"/>
      <c r="H10" s="13"/>
      <c r="I10" s="13">
        <v>1</v>
      </c>
      <c r="J10" s="14" t="e">
        <f ca="1">IF(ISBLANK(C10),"",_xlfn.CONCAT("copyDynamicRuleset '(",EnterpriseData!$B$19,"|",EnterpriseData!$B$3,"|",EnterpriseData!$B$4,")",C10,"' '",EnterpriseData!$B$38,"' ALL"))</f>
        <v>#NAME?</v>
      </c>
      <c r="K10" s="13"/>
      <c r="L10" s="13"/>
      <c r="M10" s="13"/>
    </row>
    <row r="11" spans="1:13" x14ac:dyDescent="0.25">
      <c r="A11" s="12" t="s">
        <v>27</v>
      </c>
      <c r="B11" s="13">
        <f>IF(ISNA(MATCH(A11,'Install Options'!A:A,0)),0,1)</f>
        <v>1</v>
      </c>
      <c r="C11" s="13" t="s">
        <v>28</v>
      </c>
      <c r="D11" s="13">
        <v>17</v>
      </c>
      <c r="E11" s="13">
        <v>1</v>
      </c>
      <c r="F11" s="13">
        <v>1</v>
      </c>
      <c r="G11" s="13"/>
      <c r="H11" s="13"/>
      <c r="I11" s="13"/>
      <c r="J11" s="14" t="e">
        <f ca="1">IF(ISBLANK(C11),"",_xlfn.CONCAT("copyDynamicRuleset '(",EnterpriseData!$B$19,"|",EnterpriseData!$B$3,"|",EnterpriseData!$B$4,")",C11,"' '",EnterpriseData!$B$38,"' ALL"))</f>
        <v>#NAME?</v>
      </c>
      <c r="K11" s="13"/>
      <c r="L11" s="13"/>
      <c r="M11" s="13"/>
    </row>
    <row r="12" spans="1:13" x14ac:dyDescent="0.25">
      <c r="A12" s="13" t="s">
        <v>29</v>
      </c>
      <c r="B12" s="13">
        <f>IF(ISNA(MATCH(A12,'Install Options'!A:A,0)),0,1)</f>
        <v>1</v>
      </c>
      <c r="C12" s="13" t="s">
        <v>30</v>
      </c>
      <c r="D12" s="13">
        <v>35</v>
      </c>
      <c r="E12" s="13">
        <v>3</v>
      </c>
      <c r="F12" s="13">
        <v>4</v>
      </c>
      <c r="G12" s="13"/>
      <c r="H12" s="13"/>
      <c r="I12" s="13">
        <v>1</v>
      </c>
      <c r="J12" s="14" t="e">
        <f ca="1">IF(ISBLANK(C12),"",_xlfn.CONCAT("copyDynamicRuleset '(",EnterpriseData!$B$19,"|",EnterpriseData!$B$3,"|",EnterpriseData!$B$4,")",C12,"' '",EnterpriseData!$B$38,"' ALL"))</f>
        <v>#NAME?</v>
      </c>
      <c r="K12" s="13"/>
      <c r="L12" s="13"/>
      <c r="M12" s="13"/>
    </row>
    <row r="13" spans="1:13" x14ac:dyDescent="0.25">
      <c r="A13" s="13" t="s">
        <v>31</v>
      </c>
      <c r="B13" s="13">
        <f>IF(ISNA(MATCH(A13,'Install Options'!A:A,0)),0,1)</f>
        <v>1</v>
      </c>
      <c r="C13" s="13" t="s">
        <v>32</v>
      </c>
      <c r="D13" s="13">
        <v>7</v>
      </c>
      <c r="E13" s="13">
        <v>1</v>
      </c>
      <c r="F13" s="13"/>
      <c r="G13" s="13"/>
      <c r="H13" s="13"/>
      <c r="I13" s="13"/>
      <c r="J13" s="14" t="e">
        <f ca="1">IF(ISBLANK(C13),"",_xlfn.CONCAT("copyDynamicRuleset '(",EnterpriseData!$B$19,"|",EnterpriseData!$B$3,"|",EnterpriseData!$B$4,")",C13,"' '",EnterpriseData!$B$38,"' ALL"))</f>
        <v>#NAME?</v>
      </c>
      <c r="K13" s="13"/>
      <c r="L13" s="13"/>
      <c r="M13" s="13"/>
    </row>
    <row r="14" spans="1:13" x14ac:dyDescent="0.25">
      <c r="A14" s="13" t="s">
        <v>33</v>
      </c>
      <c r="B14" s="13">
        <f>IF(ISNA(MATCH(A14,'Install Options'!A:A,0)),0,1)</f>
        <v>0</v>
      </c>
      <c r="C14" s="13" t="s">
        <v>34</v>
      </c>
      <c r="D14" s="13">
        <v>2</v>
      </c>
      <c r="E14" s="13"/>
      <c r="F14" s="13"/>
      <c r="G14" s="13"/>
      <c r="H14" s="13"/>
      <c r="I14" s="13"/>
      <c r="J14" s="14" t="e">
        <f ca="1">IF(ISBLANK(C14),"",_xlfn.CONCAT("copyDynamicRuleset '(",EnterpriseData!$B$19,"|",EnterpriseData!$B$3,"|",EnterpriseData!$B$4,")",C14,"' '",EnterpriseData!$B$38,"' ALL"))</f>
        <v>#NAME?</v>
      </c>
      <c r="K14" s="13"/>
      <c r="L14" s="13"/>
      <c r="M14" s="13"/>
    </row>
    <row r="15" spans="1:13" x14ac:dyDescent="0.25">
      <c r="A15" s="12" t="s">
        <v>35</v>
      </c>
      <c r="B15" s="13">
        <f>IF(ISNA(MATCH(A15,'Install Options'!A:A,0)),0,1)</f>
        <v>0</v>
      </c>
      <c r="C15" s="13" t="s">
        <v>36</v>
      </c>
      <c r="D15" s="13">
        <v>2</v>
      </c>
      <c r="E15" s="13">
        <v>5</v>
      </c>
      <c r="F15" s="13"/>
      <c r="G15" s="13">
        <v>1</v>
      </c>
      <c r="H15" s="13"/>
      <c r="I15" s="13">
        <f>IF(VLOOKUP("Sandbox Sub Hierarchy",$A$1:$B$51,2,0)=1,IF(B15=1,1,0),0)</f>
        <v>0</v>
      </c>
      <c r="J15" s="14" t="e">
        <f ca="1">IF(ISBLANK(C15),"",_xlfn.CONCAT("copyDynamicRuleset '(",EnterpriseData!$B$19,"|",EnterpriseData!$B$3,"|",EnterpriseData!$B$4,")",C15,"' '",EnterpriseData!$B$38,"' ALL"))</f>
        <v>#NAME?</v>
      </c>
      <c r="K15" s="13"/>
      <c r="L15" s="13"/>
      <c r="M15" s="13"/>
    </row>
    <row r="16" spans="1:13" x14ac:dyDescent="0.25">
      <c r="A16" s="15" t="s">
        <v>37</v>
      </c>
      <c r="B16" s="13">
        <f>IF(ISNA(MATCH(A16,'Install Options'!A:A,0)),0,1)</f>
        <v>0</v>
      </c>
      <c r="C16" s="13" t="s">
        <v>38</v>
      </c>
      <c r="D16" s="13">
        <v>1</v>
      </c>
      <c r="E16" s="13">
        <v>5</v>
      </c>
      <c r="F16" s="13">
        <v>3</v>
      </c>
      <c r="G16" s="13"/>
      <c r="H16" s="13"/>
      <c r="I16" s="13"/>
      <c r="J16" s="14" t="e">
        <f ca="1">IF(ISBLANK(C16),"",_xlfn.CONCAT("copyDynamicRuleset '(",EnterpriseData!$B$19,"|",EnterpriseData!$B$3,"|",EnterpriseData!$B$4,")",C16,"' '",EnterpriseData!$B$38,"' ALL"))</f>
        <v>#NAME?</v>
      </c>
      <c r="K16" s="13"/>
      <c r="L16" s="13"/>
      <c r="M16" s="13"/>
    </row>
    <row r="17" spans="1:13" x14ac:dyDescent="0.25">
      <c r="A17" s="16" t="s">
        <v>39</v>
      </c>
      <c r="B17" s="13">
        <f>IF(ISNA(MATCH(A17,'Install Options'!A:A,0)),0,1)</f>
        <v>1</v>
      </c>
      <c r="C17" s="13" t="s">
        <v>38</v>
      </c>
      <c r="D17" s="13">
        <v>1</v>
      </c>
      <c r="E17" s="13">
        <v>5</v>
      </c>
      <c r="F17" s="13">
        <v>3</v>
      </c>
      <c r="G17" s="13"/>
      <c r="H17" s="13"/>
      <c r="I17" s="13"/>
      <c r="J17" s="14" t="e">
        <f ca="1">IF(ISBLANK(C17),"",_xlfn.CONCAT("copyDynamicRuleset '(",EnterpriseData!$B$19,"|",EnterpriseData!$B$3,"|",EnterpriseData!$B$4,")",C17,"' '",EnterpriseData!$B$38,"' ALL"))</f>
        <v>#NAME?</v>
      </c>
      <c r="K17" s="13"/>
      <c r="L17" s="13"/>
      <c r="M17" s="13"/>
    </row>
    <row r="18" spans="1:13" x14ac:dyDescent="0.25">
      <c r="A18" s="12" t="s">
        <v>40</v>
      </c>
      <c r="B18" s="13">
        <f>IF(ISNA(MATCH(A18,'Install Options'!A:A,0)),0,1)</f>
        <v>1</v>
      </c>
      <c r="C18" s="13" t="s">
        <v>11</v>
      </c>
      <c r="D18" s="13"/>
      <c r="E18" s="13"/>
      <c r="F18" s="13"/>
      <c r="G18" s="13"/>
      <c r="H18" s="13"/>
      <c r="I18" s="13"/>
      <c r="J18" s="14"/>
      <c r="K18" s="13"/>
      <c r="L18" s="13"/>
      <c r="M18" s="13"/>
    </row>
    <row r="19" spans="1:13" x14ac:dyDescent="0.25">
      <c r="A19" s="12" t="s">
        <v>41</v>
      </c>
      <c r="B19" s="13">
        <f>IF(ISNA(MATCH(A19,'Install Options'!A:A,0)),0,1)</f>
        <v>0</v>
      </c>
      <c r="C19" s="13" t="s">
        <v>11</v>
      </c>
      <c r="D19" s="13"/>
      <c r="E19" s="13"/>
      <c r="F19" s="13"/>
      <c r="G19" s="13"/>
      <c r="H19" s="13"/>
      <c r="I19" s="13"/>
      <c r="J19" s="14"/>
      <c r="L19" s="13"/>
      <c r="M19" s="13"/>
    </row>
    <row r="20" spans="1:13" x14ac:dyDescent="0.25">
      <c r="A20" s="12" t="s">
        <v>42</v>
      </c>
      <c r="B20" s="13">
        <f>IF(ISNA(MATCH(A20,'Install Options'!A:A,0)),0,1)</f>
        <v>0</v>
      </c>
      <c r="C20" s="13" t="s">
        <v>43</v>
      </c>
      <c r="D20" s="13">
        <v>2</v>
      </c>
      <c r="E20" s="13">
        <v>1</v>
      </c>
      <c r="F20" s="13">
        <v>1</v>
      </c>
      <c r="G20" s="13">
        <v>1</v>
      </c>
      <c r="H20" s="13"/>
      <c r="I20" s="13"/>
      <c r="J20" s="14" t="e">
        <f ca="1">IF(ISBLANK(C20),"",_xlfn.CONCAT("copyDynamicRuleset '(",EnterpriseData!$B$19,"|",EnterpriseData!$B$3,"|",EnterpriseData!$B$4,")",C20,"' '",EnterpriseData!$B$38,"' ALL"))</f>
        <v>#NAME?</v>
      </c>
    </row>
    <row r="21" spans="1:13" x14ac:dyDescent="0.25">
      <c r="A21" s="13" t="s">
        <v>44</v>
      </c>
      <c r="B21" s="13">
        <f>IF(ISNA(MATCH(A21,'Install Options'!A:A,0)),0,1)</f>
        <v>1</v>
      </c>
      <c r="C21" s="13" t="s">
        <v>45</v>
      </c>
      <c r="D21" s="13">
        <v>13</v>
      </c>
      <c r="E21" s="13">
        <v>3</v>
      </c>
      <c r="F21" s="13"/>
      <c r="G21" s="13"/>
      <c r="H21" s="13"/>
      <c r="I21" s="13"/>
      <c r="J21" s="14" t="e">
        <f ca="1">IF(ISBLANK(C21),"",_xlfn.CONCAT("copyDynamicRuleset '(",EnterpriseData!$B$19,"|",EnterpriseData!$B$3,"|",EnterpriseData!$B$4,")",C21,"' '",EnterpriseData!$B$38,"' ALL"))</f>
        <v>#NAME?</v>
      </c>
      <c r="K21" s="13"/>
    </row>
    <row r="22" spans="1:13" x14ac:dyDescent="0.25">
      <c r="A22" s="13" t="s">
        <v>46</v>
      </c>
      <c r="B22" s="13">
        <f>IF(ISNA(MATCH(A22,'Install Options'!A:A,0)),0,1)</f>
        <v>0</v>
      </c>
      <c r="C22" s="13" t="s">
        <v>47</v>
      </c>
      <c r="D22" s="13">
        <v>1</v>
      </c>
      <c r="E22" s="13"/>
      <c r="F22" s="13"/>
      <c r="G22" s="13"/>
      <c r="H22" s="13"/>
      <c r="I22" s="13"/>
      <c r="J22" s="14" t="e">
        <f ca="1">IF(ISBLANK(C22),"",_xlfn.CONCAT("copyDynamicRuleset '(",EnterpriseData!$B$19,"|",EnterpriseData!$B$3,"|",EnterpriseData!$B$4,")",C22,"' '",EnterpriseData!$B$38,"' ALL"))</f>
        <v>#NAME?</v>
      </c>
      <c r="K22" s="13"/>
    </row>
    <row r="23" spans="1:13" x14ac:dyDescent="0.25">
      <c r="A23" s="13" t="s">
        <v>48</v>
      </c>
      <c r="B23" s="13">
        <f>IF(ISNA(MATCH(A23,'Install Options'!A:A,0)),0,1)</f>
        <v>1</v>
      </c>
      <c r="C23" s="13" t="s">
        <v>11</v>
      </c>
      <c r="D23" s="13"/>
      <c r="E23" s="13">
        <v>3</v>
      </c>
      <c r="F23" s="13">
        <v>2</v>
      </c>
      <c r="G23" s="13"/>
      <c r="H23" s="13"/>
      <c r="I23" s="13"/>
      <c r="J23" s="14"/>
    </row>
    <row r="24" spans="1:13" ht="30" x14ac:dyDescent="0.25">
      <c r="A24" s="12" t="s">
        <v>49</v>
      </c>
      <c r="B24" s="13">
        <f>IF(ISNA(MATCH(A24,'Install Options'!A:A,0)),0,1)</f>
        <v>1</v>
      </c>
      <c r="C24" s="13" t="s">
        <v>50</v>
      </c>
      <c r="D24" s="13">
        <v>3</v>
      </c>
      <c r="E24" s="13">
        <v>8</v>
      </c>
      <c r="F24" s="13"/>
      <c r="G24" s="13">
        <v>7</v>
      </c>
      <c r="H24" s="13"/>
      <c r="I24" s="13">
        <v>1</v>
      </c>
      <c r="J24" s="14" t="e">
        <f ca="1">IF(ISBLANK(C24),"",_xlfn.CONCAT("copyDynamicRuleset '(",EnterpriseData!$B$19,"|",EnterpriseData!$B$3,"|",EnterpriseData!$B$4,")",C24,"' '",EnterpriseData!$B$38,"' ALL"))</f>
        <v>#NAME?</v>
      </c>
    </row>
    <row r="25" spans="1:13" x14ac:dyDescent="0.25">
      <c r="A25" s="17" t="s">
        <v>51</v>
      </c>
      <c r="B25" s="13">
        <f>IF(ISNA(MATCH(A25,'Install Options'!A:A,0)),0,1)</f>
        <v>1</v>
      </c>
      <c r="C25" s="13" t="s">
        <v>11</v>
      </c>
      <c r="D25" s="13"/>
      <c r="E25" s="13">
        <v>5</v>
      </c>
      <c r="F25" s="13">
        <v>6</v>
      </c>
      <c r="G25" s="13"/>
      <c r="H25" s="13"/>
      <c r="I25" s="13"/>
      <c r="J25" s="14"/>
    </row>
    <row r="26" spans="1:13" x14ac:dyDescent="0.25">
      <c r="A26" s="17" t="s">
        <v>52</v>
      </c>
      <c r="B26" s="13">
        <f>IF(ISNA(MATCH(A26,'Install Options'!A:A,0)),0,1)</f>
        <v>1</v>
      </c>
      <c r="C26" s="13" t="s">
        <v>11</v>
      </c>
      <c r="D26" s="13"/>
      <c r="E26" s="13">
        <f>IF(COUNTIF($B$25:$B$26,1)&gt;1,3,4)</f>
        <v>3</v>
      </c>
      <c r="F26" s="13">
        <f>IF(COUNTIF($B$25:$B$26,1)&gt;1,3,5)</f>
        <v>3</v>
      </c>
      <c r="G26" s="13"/>
      <c r="H26" s="13"/>
      <c r="I26" s="13"/>
      <c r="J26" s="14"/>
    </row>
    <row r="27" spans="1:13" x14ac:dyDescent="0.25">
      <c r="A27" s="18" t="s">
        <v>53</v>
      </c>
      <c r="B27" s="13">
        <f>IF(ISNA(MATCH(A27,'Install Options'!A:A,0)),0,1)</f>
        <v>0</v>
      </c>
      <c r="C27" s="13" t="s">
        <v>11</v>
      </c>
      <c r="D27" s="13"/>
      <c r="E27" s="13">
        <v>6</v>
      </c>
      <c r="F27" s="13">
        <v>5</v>
      </c>
      <c r="G27" s="13"/>
      <c r="H27" s="13"/>
      <c r="I27" s="13">
        <v>1</v>
      </c>
      <c r="J27" s="14"/>
    </row>
    <row r="28" spans="1:13" x14ac:dyDescent="0.25">
      <c r="A28" s="18" t="s">
        <v>54</v>
      </c>
      <c r="B28" s="13">
        <f>IF(ISNA(MATCH(A28,'Install Options'!A:A,0)),0,1)</f>
        <v>1</v>
      </c>
      <c r="C28" s="13" t="s">
        <v>11</v>
      </c>
      <c r="D28" s="13"/>
      <c r="E28" s="13">
        <v>6</v>
      </c>
      <c r="F28" s="13">
        <v>4</v>
      </c>
      <c r="G28" s="13">
        <v>4</v>
      </c>
      <c r="H28" s="13"/>
      <c r="I28" s="13">
        <v>1</v>
      </c>
      <c r="J28" s="14"/>
    </row>
    <row r="29" spans="1:13" x14ac:dyDescent="0.25">
      <c r="A29" s="18" t="s">
        <v>55</v>
      </c>
      <c r="B29" s="13">
        <f>IF(ISNA(MATCH(A29,'Install Options'!A:A,0)),0,1)</f>
        <v>0</v>
      </c>
      <c r="C29" s="13" t="s">
        <v>56</v>
      </c>
      <c r="D29" s="13">
        <f>IF(B21=1,2,1)</f>
        <v>2</v>
      </c>
      <c r="E29" s="13">
        <v>1</v>
      </c>
      <c r="F29" s="13">
        <v>2</v>
      </c>
      <c r="G29" s="13">
        <v>2</v>
      </c>
      <c r="H29" s="13"/>
      <c r="I29" s="13">
        <v>1</v>
      </c>
      <c r="J29" s="14" t="e">
        <f ca="1">IF(ISBLANK(C29),"",_xlfn.CONCAT("copyDynamicRuleset '(",EnterpriseData!$B$19,"|",EnterpriseData!$B$3,"|",EnterpriseData!$B$4,")",C29,"' '",EnterpriseData!$B$38,"' ALL"))</f>
        <v>#NAME?</v>
      </c>
      <c r="K29" s="8" t="e">
        <f ca="1">IF(ISBLANK(C29),"",_xlfn.CONCAT("copyDynamicRuleset '(",EnterpriseData!$B$19,"|",EnterpriseData!$B$3,"|",EnterpriseData!$B$4,")",C29,"' '",EnterpriseData!$B$38,"' activitySequence=BASEQBOnline"))</f>
        <v>#NAME?</v>
      </c>
    </row>
    <row r="30" spans="1:13" x14ac:dyDescent="0.25">
      <c r="A30" s="13" t="s">
        <v>57</v>
      </c>
      <c r="B30" s="13">
        <f>IF(ISNA(MATCH(A30,'Install Options'!A:A,0)),0,1)</f>
        <v>0</v>
      </c>
      <c r="C30" s="13"/>
      <c r="D30" s="13"/>
      <c r="E30" s="13"/>
      <c r="F30" s="13"/>
      <c r="G30" s="13"/>
      <c r="H30" s="13"/>
      <c r="I30" s="13"/>
      <c r="J30" s="14" t="str">
        <f>IF(ISBLANK(C30),"",_xlfn.CONCAT("copyDynamicRuleset '(",EnterpriseData!$B$19,"|",EnterpriseData!$B$3,"|",EnterpriseData!$B$4,")",C30,"' '",EnterpriseData!$B$38,"' ALL"))</f>
        <v/>
      </c>
    </row>
    <row r="31" spans="1:13" x14ac:dyDescent="0.25">
      <c r="A31" s="12" t="s">
        <v>58</v>
      </c>
      <c r="B31" s="13">
        <f>IF(ISNA(MATCH(A31,'Install Options'!A:A,0)),0,1)</f>
        <v>0</v>
      </c>
      <c r="C31" s="13"/>
      <c r="D31" s="13"/>
      <c r="E31" s="13"/>
      <c r="F31" s="13"/>
      <c r="G31" s="13"/>
      <c r="H31" s="13"/>
      <c r="I31" s="13"/>
      <c r="J31" s="14" t="str">
        <f>IF(ISBLANK(C31),"",_xlfn.CONCAT("copyDynamicRuleset '(",EnterpriseData!$B$19,"|",EnterpriseData!$B$3,"|",EnterpriseData!$B$4,")",C31,"' '",EnterpriseData!$B$38,"' ALL"))</f>
        <v/>
      </c>
    </row>
    <row r="32" spans="1:13" x14ac:dyDescent="0.25">
      <c r="A32" s="13" t="s">
        <v>59</v>
      </c>
      <c r="B32" s="13">
        <f>IF(ISNA(MATCH(A32,'Install Options'!A:A,0)),0,1)</f>
        <v>0</v>
      </c>
      <c r="C32" s="13"/>
      <c r="D32" s="13"/>
      <c r="E32" s="13"/>
      <c r="F32" s="13"/>
      <c r="G32" s="13"/>
      <c r="H32" s="13"/>
      <c r="I32" s="13"/>
      <c r="J32" s="14" t="str">
        <f>IF(ISBLANK(C32),"",_xlfn.CONCAT("copyDynamicRuleset '(",EnterpriseData!$B$19,"|",EnterpriseData!$B$3,"|",EnterpriseData!$B$4,")",C32,"' '",EnterpriseData!$B$38,"' ALL"))</f>
        <v/>
      </c>
    </row>
    <row r="33" spans="1:10" x14ac:dyDescent="0.25">
      <c r="A33" s="12" t="s">
        <v>60</v>
      </c>
      <c r="B33" s="13">
        <f>IF(ISNA(MATCH(A33,'Install Options'!A:A,0)),0,1)</f>
        <v>0</v>
      </c>
      <c r="C33" s="13"/>
      <c r="D33" s="13"/>
      <c r="E33" s="13"/>
      <c r="F33" s="13"/>
      <c r="G33" s="13"/>
      <c r="H33" s="13"/>
      <c r="I33" s="13"/>
      <c r="J33" s="14" t="str">
        <f>IF(ISBLANK(C33),"",_xlfn.CONCAT("copyDynamicRuleset '(",EnterpriseData!$B$19,"|",EnterpriseData!$B$3,"|",EnterpriseData!$B$4,")",C33,"' '",EnterpriseData!$B$38,"' ALL"))</f>
        <v/>
      </c>
    </row>
    <row r="34" spans="1:10" x14ac:dyDescent="0.25">
      <c r="A34" s="13" t="s">
        <v>61</v>
      </c>
      <c r="B34" s="13">
        <f>IF(ISNA(MATCH(A34,'Install Options'!A:A,0)),0,1)</f>
        <v>0</v>
      </c>
      <c r="C34" s="13"/>
      <c r="D34" s="13"/>
      <c r="E34" s="13"/>
      <c r="F34" s="13"/>
      <c r="G34" s="13"/>
      <c r="H34" s="13"/>
      <c r="I34" s="13"/>
      <c r="J34" s="14" t="str">
        <f>IF(ISBLANK(C34),"",_xlfn.CONCAT("copyDynamicRuleset '(",EnterpriseData!$B$19,"|",EnterpriseData!$B$3,"|",EnterpriseData!$B$4,")",C34,"' '",EnterpriseData!$B$38,"' ALL"))</f>
        <v/>
      </c>
    </row>
    <row r="35" spans="1:10" x14ac:dyDescent="0.25">
      <c r="A35" s="12" t="s">
        <v>62</v>
      </c>
      <c r="B35" s="13">
        <f>IF(ISNA(MATCH(A35,'Install Options'!A:A,0)),0,1)</f>
        <v>0</v>
      </c>
      <c r="C35" s="13"/>
      <c r="D35" s="13"/>
      <c r="E35" s="13"/>
      <c r="F35" s="13"/>
      <c r="G35" s="13"/>
      <c r="H35" s="13"/>
      <c r="I35" s="13"/>
      <c r="J35" s="14" t="str">
        <f>IF(ISBLANK(C35),"",_xlfn.CONCAT("copyDynamicRuleset '(",EnterpriseData!$B$19,"|",EnterpriseData!$B$3,"|",EnterpriseData!$B$4,")",C35,"' '",EnterpriseData!$B$38,"' ALL"))</f>
        <v/>
      </c>
    </row>
    <row r="36" spans="1:10" x14ac:dyDescent="0.25">
      <c r="A36" s="13" t="s">
        <v>63</v>
      </c>
      <c r="B36" s="13">
        <f>IF(ISNA(MATCH(A36,'Install Options'!A:A,0)),0,1)</f>
        <v>0</v>
      </c>
      <c r="C36" s="13"/>
      <c r="D36" s="13"/>
      <c r="E36" s="13"/>
      <c r="F36" s="13"/>
      <c r="G36" s="13"/>
      <c r="H36" s="13"/>
      <c r="I36" s="13"/>
      <c r="J36" s="14" t="str">
        <f>IF(ISBLANK(C36),"",_xlfn.CONCAT("copyDynamicRuleset '(",EnterpriseData!$B$19,"|",EnterpriseData!$B$3,"|",EnterpriseData!$B$4,")",C36,"' '",EnterpriseData!$B$38,"' ALL"))</f>
        <v/>
      </c>
    </row>
    <row r="37" spans="1:10" x14ac:dyDescent="0.25">
      <c r="A37" s="12" t="s">
        <v>64</v>
      </c>
      <c r="B37" s="13">
        <f>IF(ISNA(MATCH(A37,'Install Options'!A:A,0)),0,1)</f>
        <v>0</v>
      </c>
      <c r="C37" s="13"/>
      <c r="D37" s="13"/>
      <c r="E37" s="13"/>
      <c r="F37" s="13"/>
      <c r="G37" s="13"/>
      <c r="H37" s="13"/>
      <c r="I37" s="13"/>
      <c r="J37" s="14" t="str">
        <f>IF(ISBLANK(C37),"",_xlfn.CONCAT("copyDynamicRuleset '(",EnterpriseData!$B$19,"|",EnterpriseData!$B$3,"|",EnterpriseData!$B$4,")",C37,"' '",EnterpriseData!$B$38,"' ALL"))</f>
        <v/>
      </c>
    </row>
    <row r="38" spans="1:10" x14ac:dyDescent="0.25">
      <c r="A38" s="13" t="s">
        <v>65</v>
      </c>
      <c r="B38" s="13">
        <f>IF(ISNA(MATCH(A38,'Install Options'!A:A,0)),0,1)</f>
        <v>0</v>
      </c>
      <c r="C38" s="13"/>
      <c r="D38" s="13"/>
      <c r="E38" s="13"/>
      <c r="F38" s="13"/>
      <c r="G38" s="13"/>
      <c r="H38" s="13"/>
      <c r="I38" s="13"/>
      <c r="J38" s="14" t="str">
        <f>IF(ISBLANK(C38),"",_xlfn.CONCAT("copyDynamicRuleset '(",EnterpriseData!$B$19,"|",EnterpriseData!$B$3,"|",EnterpriseData!$B$4,")",C38,"' '",EnterpriseData!$B$38,"' ALL"))</f>
        <v/>
      </c>
    </row>
    <row r="39" spans="1:10" x14ac:dyDescent="0.25">
      <c r="A39" s="12" t="s">
        <v>66</v>
      </c>
      <c r="B39" s="13">
        <f>IF(ISNA(MATCH(A39,'Install Options'!A:A,0)),0,1)</f>
        <v>0</v>
      </c>
      <c r="C39" s="13"/>
      <c r="D39" s="13"/>
      <c r="E39" s="13"/>
      <c r="F39" s="13"/>
      <c r="G39" s="13"/>
      <c r="H39" s="13"/>
      <c r="I39" s="13"/>
      <c r="J39" s="14" t="str">
        <f>IF(ISBLANK(C39),"",_xlfn.CONCAT("copyDynamicRuleset '(",EnterpriseData!$B$19,"|",EnterpriseData!$B$3,"|",EnterpriseData!$B$4,")",C39,"' '",EnterpriseData!$B$38,"' ALL"))</f>
        <v/>
      </c>
    </row>
    <row r="40" spans="1:10" x14ac:dyDescent="0.25">
      <c r="A40" s="13" t="s">
        <v>67</v>
      </c>
      <c r="B40" s="13">
        <f>IF(ISNA(MATCH(A40,'Install Options'!A:A,0)),0,1)</f>
        <v>0</v>
      </c>
      <c r="C40" s="13"/>
      <c r="D40" s="13"/>
      <c r="E40" s="13"/>
      <c r="F40" s="13"/>
      <c r="G40" s="13"/>
      <c r="H40" s="13"/>
      <c r="I40" s="13"/>
      <c r="J40" s="14" t="str">
        <f>IF(ISBLANK(C40),"",_xlfn.CONCAT("copyDynamicRuleset '(",EnterpriseData!$B$19,"|",EnterpriseData!$B$3,"|",EnterpriseData!$B$4,")",C40,"' '",EnterpriseData!$B$38,"' ALL"))</f>
        <v/>
      </c>
    </row>
    <row r="41" spans="1:10" x14ac:dyDescent="0.25">
      <c r="A41" s="12" t="s">
        <v>68</v>
      </c>
      <c r="B41" s="13">
        <f>IF(ISNA(MATCH(A41,'Install Options'!A:A,0)),0,1)</f>
        <v>0</v>
      </c>
      <c r="C41" s="13"/>
      <c r="D41" s="13"/>
      <c r="E41" s="13"/>
      <c r="F41" s="13"/>
      <c r="G41" s="13"/>
      <c r="H41" s="13"/>
      <c r="I41" s="13"/>
      <c r="J41" s="14" t="str">
        <f>IF(ISBLANK(C41),"",_xlfn.CONCAT("copyDynamicRuleset '(",EnterpriseData!$B$19,"|",EnterpriseData!$B$3,"|",EnterpriseData!$B$4,")",C41,"' '",EnterpriseData!$B$38,"' ALL"))</f>
        <v/>
      </c>
    </row>
    <row r="42" spans="1:10" x14ac:dyDescent="0.25">
      <c r="A42" s="13" t="s">
        <v>69</v>
      </c>
      <c r="B42" s="13">
        <f>IF(ISNA(MATCH(A42,'Install Options'!A:A,0)),0,1)</f>
        <v>0</v>
      </c>
      <c r="C42" s="13"/>
      <c r="D42" s="13"/>
      <c r="E42" s="13"/>
      <c r="F42" s="13"/>
      <c r="G42" s="13"/>
      <c r="H42" s="13"/>
      <c r="I42" s="13"/>
      <c r="J42" s="14" t="str">
        <f>IF(ISBLANK(C42),"",_xlfn.CONCAT("copyDynamicRuleset '(",EnterpriseData!$B$19,"|",EnterpriseData!$B$3,"|",EnterpriseData!$B$4,")",C42,"' '",EnterpriseData!$B$38,"' ALL"))</f>
        <v/>
      </c>
    </row>
    <row r="43" spans="1:10" x14ac:dyDescent="0.25">
      <c r="A43" s="12" t="s">
        <v>70</v>
      </c>
      <c r="B43" s="13">
        <f>IF(ISNA(MATCH(A43,'Install Options'!A:A,0)),0,1)</f>
        <v>0</v>
      </c>
      <c r="C43" s="13"/>
      <c r="D43" s="13"/>
      <c r="E43" s="13"/>
      <c r="F43" s="13"/>
      <c r="G43" s="13"/>
      <c r="H43" s="13"/>
      <c r="I43" s="13"/>
      <c r="J43" s="14" t="str">
        <f>IF(ISBLANK(C43),"",_xlfn.CONCAT("copyDynamicRuleset '(",EnterpriseData!$B$19,"|",EnterpriseData!$B$3,"|",EnterpriseData!$B$4,")",C43,"' '",EnterpriseData!$B$38,"' ALL"))</f>
        <v/>
      </c>
    </row>
    <row r="44" spans="1:10" x14ac:dyDescent="0.25">
      <c r="A44" s="13" t="s">
        <v>71</v>
      </c>
      <c r="B44" s="13">
        <f>IF(ISNA(MATCH(A44,'Install Options'!A:A,0)),0,1)</f>
        <v>0</v>
      </c>
      <c r="C44" s="13"/>
      <c r="D44" s="13"/>
      <c r="E44" s="13"/>
      <c r="F44" s="13"/>
      <c r="G44" s="13"/>
      <c r="H44" s="13"/>
      <c r="I44" s="13"/>
      <c r="J44" s="14" t="str">
        <f>IF(ISBLANK(C44),"",_xlfn.CONCAT("copyDynamicRuleset '(",EnterpriseData!$B$19,"|",EnterpriseData!$B$3,"|",EnterpriseData!$B$4,")",C44,"' '",EnterpriseData!$B$38,"' ALL"))</f>
        <v/>
      </c>
    </row>
    <row r="45" spans="1:10" x14ac:dyDescent="0.25">
      <c r="A45" s="12" t="s">
        <v>72</v>
      </c>
      <c r="B45" s="13">
        <f>IF(ISNA(MATCH(A45,'Install Options'!A:A,0)),0,1)</f>
        <v>0</v>
      </c>
      <c r="C45" s="13"/>
      <c r="D45" s="13"/>
      <c r="E45" s="13"/>
      <c r="F45" s="13"/>
      <c r="G45" s="13"/>
      <c r="H45" s="13"/>
      <c r="I45" s="13"/>
      <c r="J45" s="14" t="str">
        <f>IF(ISBLANK(C45),"",_xlfn.CONCAT("copyDynamicRuleset '(",EnterpriseData!$B$19,"|",EnterpriseData!$B$3,"|",EnterpriseData!$B$4,")",C45,"' '",EnterpriseData!$B$38,"' ALL"))</f>
        <v/>
      </c>
    </row>
    <row r="46" spans="1:10" x14ac:dyDescent="0.25">
      <c r="A46" s="13" t="s">
        <v>73</v>
      </c>
      <c r="B46" s="13">
        <f>IF(ISNA(MATCH(A46,'Install Options'!A:A,0)),0,1)</f>
        <v>0</v>
      </c>
      <c r="C46" s="13"/>
      <c r="D46" s="13"/>
      <c r="E46" s="13"/>
      <c r="F46" s="13"/>
      <c r="G46" s="13"/>
      <c r="H46" s="13"/>
      <c r="I46" s="13"/>
      <c r="J46" s="14" t="str">
        <f>IF(ISBLANK(C46),"",_xlfn.CONCAT("copyDynamicRuleset '(",EnterpriseData!$B$19,"|",EnterpriseData!$B$3,"|",EnterpriseData!$B$4,")",C46,"' '",EnterpriseData!$B$38,"' ALL"))</f>
        <v/>
      </c>
    </row>
    <row r="47" spans="1:10" x14ac:dyDescent="0.25">
      <c r="A47" s="12" t="s">
        <v>74</v>
      </c>
      <c r="B47" s="13">
        <f>IF(ISNA(MATCH(A47,'Install Options'!A:A,0)),0,1)</f>
        <v>0</v>
      </c>
      <c r="C47" s="13"/>
      <c r="D47" s="13"/>
      <c r="E47" s="13"/>
      <c r="F47" s="13"/>
      <c r="G47" s="13"/>
      <c r="H47" s="13"/>
      <c r="I47" s="13"/>
      <c r="J47" s="14" t="str">
        <f>IF(ISBLANK(C47),"",_xlfn.CONCAT("copyDynamicRuleset '(",EnterpriseData!$B$19,"|",EnterpriseData!$B$3,"|",EnterpriseData!$B$4,")",C47,"' '",EnterpriseData!$B$38,"' ALL"))</f>
        <v/>
      </c>
    </row>
    <row r="48" spans="1:10" x14ac:dyDescent="0.25">
      <c r="A48" s="13" t="s">
        <v>75</v>
      </c>
      <c r="B48" s="13">
        <f>IF(ISNA(MATCH(A48,'Install Options'!A:A,0)),0,1)</f>
        <v>0</v>
      </c>
      <c r="C48" s="13"/>
      <c r="D48" s="13"/>
      <c r="E48" s="13"/>
      <c r="F48" s="13"/>
      <c r="G48" s="13"/>
      <c r="H48" s="13"/>
      <c r="I48" s="13"/>
      <c r="J48" s="14" t="str">
        <f>IF(ISBLANK(C48),"",_xlfn.CONCAT("copyDynamicRuleset '(",EnterpriseData!$B$19,"|",EnterpriseData!$B$3,"|",EnterpriseData!$B$4,")",C48,"' '",EnterpriseData!$B$38,"' ALL"))</f>
        <v/>
      </c>
    </row>
    <row r="49" spans="1:19" x14ac:dyDescent="0.25">
      <c r="A49" s="12" t="s">
        <v>76</v>
      </c>
      <c r="B49" s="13">
        <f>IF(ISNA(MATCH(A49,'Install Options'!A:A,0)),0,1)</f>
        <v>0</v>
      </c>
      <c r="C49" s="13"/>
      <c r="D49" s="13"/>
      <c r="E49" s="13"/>
      <c r="F49" s="13"/>
      <c r="G49" s="13"/>
      <c r="H49" s="13"/>
      <c r="I49" s="13"/>
      <c r="J49" s="14" t="str">
        <f>IF(ISBLANK(C49),"",_xlfn.CONCAT("copyDynamicRuleset '(",EnterpriseData!$B$19,"|",EnterpriseData!$B$3,"|",EnterpriseData!$B$4,")",C49,"' '",EnterpriseData!$B$38,"' ALL"))</f>
        <v/>
      </c>
    </row>
    <row r="50" spans="1:19" x14ac:dyDescent="0.25">
      <c r="A50" s="13" t="s">
        <v>77</v>
      </c>
      <c r="B50" s="13">
        <f>IF(ISNA(MATCH(A50,'Install Options'!A:A,0)),0,1)</f>
        <v>0</v>
      </c>
      <c r="C50" s="13"/>
      <c r="D50" s="13"/>
      <c r="E50" s="13"/>
      <c r="F50" s="13"/>
      <c r="G50" s="13"/>
      <c r="H50" s="13"/>
      <c r="I50" s="13"/>
      <c r="J50" s="14" t="str">
        <f>IF(ISBLANK(C50),"",_xlfn.CONCAT("copyDynamicRuleset '(",EnterpriseData!$B$19,"|",EnterpriseData!$B$3,"|",EnterpriseData!$B$4,")",C50,"' '",EnterpriseData!$B$38,"' ALL"))</f>
        <v/>
      </c>
      <c r="S50" s="8" t="s">
        <v>78</v>
      </c>
    </row>
    <row r="51" spans="1:19" x14ac:dyDescent="0.25">
      <c r="A51" s="12" t="s">
        <v>79</v>
      </c>
      <c r="B51" s="13">
        <f>IF(ISNA(MATCH(A51,'Install Options'!A:A,0)),0,1)</f>
        <v>0</v>
      </c>
      <c r="C51" s="13"/>
      <c r="D51" s="13"/>
      <c r="E51" s="13"/>
      <c r="F51" s="13"/>
      <c r="G51" s="13"/>
      <c r="H51" s="13"/>
      <c r="I51" s="13"/>
      <c r="J51" s="14" t="str">
        <f>IF(ISBLANK(C51),"",_xlfn.CONCAT("copyDynamicRuleset '(",EnterpriseData!$B$19,"|",EnterpriseData!$B$3,"|",EnterpriseData!$B$4,")",C51,"' '",EnterpriseData!$B$38,"' ALL"))</f>
        <v/>
      </c>
    </row>
    <row r="58" spans="1:19" x14ac:dyDescent="0.25">
      <c r="I58" s="19"/>
    </row>
    <row r="59" spans="1:19" x14ac:dyDescent="0.25">
      <c r="I59" s="19"/>
    </row>
    <row r="60" spans="1:19" x14ac:dyDescent="0.25">
      <c r="I60" s="19"/>
    </row>
    <row r="61" spans="1:19" x14ac:dyDescent="0.25">
      <c r="I61" s="19"/>
    </row>
    <row r="62" spans="1:19" x14ac:dyDescent="0.25">
      <c r="I62" s="19"/>
    </row>
    <row r="63" spans="1:19" x14ac:dyDescent="0.25">
      <c r="I63" s="19"/>
    </row>
    <row r="64" spans="1:19" x14ac:dyDescent="0.25">
      <c r="I64" s="19"/>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55A11"/>
  </sheetPr>
  <dimension ref="A1:AMJ60"/>
  <sheetViews>
    <sheetView tabSelected="1" zoomScaleNormal="100" workbookViewId="0">
      <pane ySplit="1" topLeftCell="A5" activePane="bottomLeft" state="frozen"/>
      <selection pane="bottomLeft" activeCell="B9" sqref="B9"/>
    </sheetView>
  </sheetViews>
  <sheetFormatPr defaultColWidth="8.85546875" defaultRowHeight="15" x14ac:dyDescent="0.25"/>
  <cols>
    <col min="1" max="1" width="61.42578125" style="20" customWidth="1"/>
    <col min="2" max="2" width="64.5703125" style="20" customWidth="1"/>
    <col min="3" max="3" width="70.7109375" style="21" customWidth="1"/>
    <col min="4" max="1024" width="8.85546875" style="20"/>
  </cols>
  <sheetData>
    <row r="1" spans="1:3" x14ac:dyDescent="0.25">
      <c r="A1" s="22" t="s">
        <v>80</v>
      </c>
      <c r="B1" s="22"/>
      <c r="C1" s="22" t="s">
        <v>81</v>
      </c>
    </row>
    <row r="2" spans="1:3" s="20" customFormat="1" x14ac:dyDescent="0.25">
      <c r="A2" s="7" t="s">
        <v>82</v>
      </c>
      <c r="B2" s="7"/>
    </row>
    <row r="3" spans="1:3" x14ac:dyDescent="0.25">
      <c r="A3" s="23" t="s">
        <v>83</v>
      </c>
      <c r="B3" s="24" t="s">
        <v>84</v>
      </c>
      <c r="C3" s="25" t="s">
        <v>85</v>
      </c>
    </row>
    <row r="4" spans="1:3" x14ac:dyDescent="0.25">
      <c r="A4" s="23" t="s">
        <v>86</v>
      </c>
      <c r="B4" s="24" t="s">
        <v>87</v>
      </c>
      <c r="C4" s="25" t="s">
        <v>88</v>
      </c>
    </row>
    <row r="5" spans="1:3" x14ac:dyDescent="0.25">
      <c r="A5" s="8"/>
      <c r="B5" s="26"/>
      <c r="C5" s="25"/>
    </row>
    <row r="6" spans="1:3" x14ac:dyDescent="0.25">
      <c r="A6" s="7" t="s">
        <v>89</v>
      </c>
      <c r="B6" s="7"/>
      <c r="C6" s="25"/>
    </row>
    <row r="7" spans="1:3" ht="75" x14ac:dyDescent="0.25">
      <c r="A7" s="23" t="s">
        <v>90</v>
      </c>
      <c r="B7" s="27" t="s">
        <v>91</v>
      </c>
      <c r="C7" s="25" t="s">
        <v>92</v>
      </c>
    </row>
    <row r="8" spans="1:3" ht="45" x14ac:dyDescent="0.25">
      <c r="A8" s="23" t="s">
        <v>93</v>
      </c>
      <c r="B8" s="27" t="s">
        <v>31201</v>
      </c>
      <c r="C8" s="25" t="s">
        <v>94</v>
      </c>
    </row>
    <row r="9" spans="1:3" ht="45" x14ac:dyDescent="0.25">
      <c r="A9" s="23" t="s">
        <v>95</v>
      </c>
      <c r="B9" s="27" t="s">
        <v>31202</v>
      </c>
      <c r="C9" s="25" t="s">
        <v>96</v>
      </c>
    </row>
    <row r="10" spans="1:3" ht="75" x14ac:dyDescent="0.25">
      <c r="A10" s="23" t="s">
        <v>97</v>
      </c>
      <c r="B10" s="27" t="s">
        <v>98</v>
      </c>
      <c r="C10" s="25" t="s">
        <v>99</v>
      </c>
    </row>
    <row r="11" spans="1:3" ht="60" x14ac:dyDescent="0.25">
      <c r="A11" s="23" t="s">
        <v>100</v>
      </c>
      <c r="B11" s="27" t="s">
        <v>101</v>
      </c>
      <c r="C11" s="25" t="s">
        <v>102</v>
      </c>
    </row>
    <row r="12" spans="1:3" ht="60" x14ac:dyDescent="0.25">
      <c r="A12" s="23" t="s">
        <v>103</v>
      </c>
      <c r="B12" s="28" t="s">
        <v>104</v>
      </c>
      <c r="C12" s="25" t="s">
        <v>105</v>
      </c>
    </row>
    <row r="13" spans="1:3" x14ac:dyDescent="0.25">
      <c r="A13" s="8"/>
      <c r="B13" s="26"/>
    </row>
    <row r="14" spans="1:3" ht="30" customHeight="1" x14ac:dyDescent="0.25">
      <c r="A14" s="6" t="s">
        <v>106</v>
      </c>
      <c r="B14" s="6"/>
    </row>
    <row r="15" spans="1:3" ht="28.9" customHeight="1" x14ac:dyDescent="0.25">
      <c r="A15" s="6" t="s">
        <v>107</v>
      </c>
      <c r="B15" s="6"/>
    </row>
    <row r="16" spans="1:3" ht="43.15" customHeight="1" x14ac:dyDescent="0.25">
      <c r="A16" s="6" t="s">
        <v>108</v>
      </c>
      <c r="B16" s="6"/>
    </row>
    <row r="17" spans="1:3" x14ac:dyDescent="0.25">
      <c r="A17" s="8"/>
      <c r="B17" s="26"/>
    </row>
    <row r="18" spans="1:3" x14ac:dyDescent="0.25">
      <c r="A18" s="5" t="s">
        <v>109</v>
      </c>
      <c r="B18" s="5"/>
    </row>
    <row r="19" spans="1:3" x14ac:dyDescent="0.25">
      <c r="A19" s="23" t="s">
        <v>110</v>
      </c>
      <c r="B19" s="23" t="s">
        <v>111</v>
      </c>
    </row>
    <row r="20" spans="1:3" x14ac:dyDescent="0.25">
      <c r="A20" s="23" t="s">
        <v>112</v>
      </c>
      <c r="B20" s="27" t="s">
        <v>113</v>
      </c>
    </row>
    <row r="21" spans="1:3" x14ac:dyDescent="0.25">
      <c r="A21" s="23" t="s">
        <v>114</v>
      </c>
      <c r="B21" s="27" t="s">
        <v>115</v>
      </c>
    </row>
    <row r="22" spans="1:3" x14ac:dyDescent="0.25">
      <c r="A22" s="23" t="s">
        <v>116</v>
      </c>
      <c r="B22" s="23" t="str">
        <f t="shared" ref="B22:B33" si="0">CONCATENATE($B$21,C22)</f>
        <v>BasNov19Adm</v>
      </c>
      <c r="C22" s="21" t="s">
        <v>117</v>
      </c>
    </row>
    <row r="23" spans="1:3" x14ac:dyDescent="0.25">
      <c r="A23" s="23" t="s">
        <v>118</v>
      </c>
      <c r="B23" s="23" t="str">
        <f t="shared" si="0"/>
        <v>BasNov19Train</v>
      </c>
      <c r="C23" s="21" t="s">
        <v>119</v>
      </c>
    </row>
    <row r="24" spans="1:3" x14ac:dyDescent="0.25">
      <c r="A24" s="23" t="s">
        <v>120</v>
      </c>
      <c r="B24" s="23" t="str">
        <f t="shared" si="0"/>
        <v>BasNov19Oper</v>
      </c>
      <c r="C24" s="21" t="s">
        <v>121</v>
      </c>
    </row>
    <row r="25" spans="1:3" x14ac:dyDescent="0.25">
      <c r="A25" s="23" t="s">
        <v>122</v>
      </c>
      <c r="B25" s="23" t="str">
        <f t="shared" si="0"/>
        <v>BasNov19Sand</v>
      </c>
      <c r="C25" s="21" t="s">
        <v>123</v>
      </c>
    </row>
    <row r="26" spans="1:3" x14ac:dyDescent="0.25">
      <c r="A26" s="23" t="s">
        <v>124</v>
      </c>
      <c r="B26" s="23" t="str">
        <f t="shared" si="0"/>
        <v>BasNov19CTop</v>
      </c>
      <c r="C26" s="21" t="s">
        <v>125</v>
      </c>
    </row>
    <row r="27" spans="1:3" x14ac:dyDescent="0.25">
      <c r="A27" s="23" t="s">
        <v>126</v>
      </c>
      <c r="B27" s="23" t="str">
        <f t="shared" si="0"/>
        <v>BasNov19CReg</v>
      </c>
      <c r="C27" s="21" t="s">
        <v>127</v>
      </c>
    </row>
    <row r="28" spans="1:3" x14ac:dyDescent="0.25">
      <c r="A28" s="23" t="s">
        <v>128</v>
      </c>
      <c r="B28" s="23" t="str">
        <f t="shared" si="0"/>
        <v>BasNov19CWH</v>
      </c>
      <c r="C28" s="21" t="s">
        <v>129</v>
      </c>
    </row>
    <row r="29" spans="1:3" x14ac:dyDescent="0.25">
      <c r="A29" s="23" t="s">
        <v>130</v>
      </c>
      <c r="B29" s="23" t="str">
        <f t="shared" si="0"/>
        <v>BasNov19CWHA</v>
      </c>
      <c r="C29" s="21" t="s">
        <v>131</v>
      </c>
    </row>
    <row r="30" spans="1:3" x14ac:dyDescent="0.25">
      <c r="A30" s="23" t="s">
        <v>132</v>
      </c>
      <c r="B30" s="23" t="str">
        <f t="shared" si="0"/>
        <v>BasNov19IB</v>
      </c>
      <c r="C30" s="21" t="s">
        <v>133</v>
      </c>
    </row>
    <row r="31" spans="1:3" x14ac:dyDescent="0.25">
      <c r="A31" s="23" t="s">
        <v>134</v>
      </c>
      <c r="B31" s="23" t="str">
        <f t="shared" si="0"/>
        <v>BasNov19Ven</v>
      </c>
      <c r="C31" s="21" t="s">
        <v>135</v>
      </c>
    </row>
    <row r="32" spans="1:3" x14ac:dyDescent="0.25">
      <c r="A32" s="23" t="s">
        <v>136</v>
      </c>
      <c r="B32" s="23" t="str">
        <f t="shared" si="0"/>
        <v>BasNov19CusDir</v>
      </c>
      <c r="C32" s="21" t="s">
        <v>137</v>
      </c>
    </row>
    <row r="33" spans="1:3" x14ac:dyDescent="0.25">
      <c r="A33" s="23" t="s">
        <v>138</v>
      </c>
      <c r="B33" s="23" t="str">
        <f t="shared" si="0"/>
        <v>BasNov19CustA</v>
      </c>
      <c r="C33" s="21" t="s">
        <v>139</v>
      </c>
    </row>
    <row r="34" spans="1:3" x14ac:dyDescent="0.25">
      <c r="A34" s="8"/>
      <c r="B34" s="8"/>
    </row>
    <row r="35" spans="1:3" x14ac:dyDescent="0.25">
      <c r="A35" s="7" t="s">
        <v>140</v>
      </c>
      <c r="B35" s="7"/>
    </row>
    <row r="36" spans="1:3" x14ac:dyDescent="0.25">
      <c r="A36" s="23" t="s">
        <v>141</v>
      </c>
      <c r="B36" s="23" t="str">
        <f>$B$8</f>
        <v>Prospera Test 300420201</v>
      </c>
    </row>
    <row r="37" spans="1:3" x14ac:dyDescent="0.25">
      <c r="A37" s="23" t="s">
        <v>142</v>
      </c>
      <c r="B37" s="23" t="str">
        <f>CONCATENATE($B$8," Admin")</f>
        <v>Prospera Test 300420201 Admin</v>
      </c>
    </row>
    <row r="38" spans="1:3" x14ac:dyDescent="0.25">
      <c r="A38" s="23" t="s">
        <v>143</v>
      </c>
      <c r="B38" s="23" t="str">
        <f>CONCATENATE($B$9,"Adm")</f>
        <v>ProTes300420201Adm</v>
      </c>
    </row>
    <row r="39" spans="1:3" x14ac:dyDescent="0.25">
      <c r="A39" s="23" t="s">
        <v>144</v>
      </c>
      <c r="B39" s="23" t="str">
        <f>CONCATENATE($B$8," Operations")</f>
        <v>Prospera Test 300420201 Operations</v>
      </c>
    </row>
    <row r="40" spans="1:3" x14ac:dyDescent="0.25">
      <c r="A40" s="23" t="s">
        <v>145</v>
      </c>
      <c r="B40" s="23" t="str">
        <f>CONCATENATE($B$9,"Oper")</f>
        <v>ProTes300420201Oper</v>
      </c>
    </row>
    <row r="41" spans="1:3" x14ac:dyDescent="0.25">
      <c r="A41" s="23" t="s">
        <v>146</v>
      </c>
      <c r="B41" s="23" t="str">
        <f>CONCATENATE($B$8," Training")</f>
        <v>Prospera Test 300420201 Training</v>
      </c>
    </row>
    <row r="42" spans="1:3" x14ac:dyDescent="0.25">
      <c r="A42" s="23" t="s">
        <v>147</v>
      </c>
      <c r="B42" s="23" t="str">
        <f>CONCATENATE($B$9,"Train")</f>
        <v>ProTes300420201Train</v>
      </c>
    </row>
    <row r="43" spans="1:3" x14ac:dyDescent="0.25">
      <c r="A43" s="23" t="s">
        <v>148</v>
      </c>
      <c r="B43" s="23" t="str">
        <f>CONCATENATE($B$8," Sandbox")</f>
        <v>Prospera Test 300420201 Sandbox</v>
      </c>
    </row>
    <row r="44" spans="1:3" x14ac:dyDescent="0.25">
      <c r="A44" s="23" t="s">
        <v>149</v>
      </c>
      <c r="B44" s="23" t="str">
        <f>CONCATENATE($B$9,"Sand")</f>
        <v>ProTes300420201Sand</v>
      </c>
    </row>
    <row r="45" spans="1:3" x14ac:dyDescent="0.25">
      <c r="A45" s="23" t="s">
        <v>150</v>
      </c>
      <c r="B45" s="23" t="str">
        <f>CONCATENATE($B$8," Customer Top")</f>
        <v>Prospera Test 300420201 Customer Top</v>
      </c>
    </row>
    <row r="46" spans="1:3" x14ac:dyDescent="0.25">
      <c r="A46" s="23" t="s">
        <v>151</v>
      </c>
      <c r="B46" s="23" t="str">
        <f>CONCATENATE($B$9,"CTop")</f>
        <v>ProTes300420201CTop</v>
      </c>
    </row>
    <row r="47" spans="1:3" x14ac:dyDescent="0.25">
      <c r="A47" s="23" t="s">
        <v>152</v>
      </c>
      <c r="B47" s="23" t="str">
        <f>CONCATENATE($B$8," Cust Regional")</f>
        <v>Prospera Test 300420201 Cust Regional</v>
      </c>
    </row>
    <row r="48" spans="1:3" x14ac:dyDescent="0.25">
      <c r="A48" s="23" t="s">
        <v>153</v>
      </c>
      <c r="B48" s="23" t="str">
        <f>CONCATENATE($B$9,"CReg")</f>
        <v>ProTes300420201CReg</v>
      </c>
    </row>
    <row r="49" spans="1:2" x14ac:dyDescent="0.25">
      <c r="A49" s="23" t="s">
        <v>154</v>
      </c>
      <c r="B49" s="23" t="str">
        <f>CONCATENATE($B$8," Cust WH")</f>
        <v>Prospera Test 300420201 Cust WH</v>
      </c>
    </row>
    <row r="50" spans="1:2" x14ac:dyDescent="0.25">
      <c r="A50" s="23" t="s">
        <v>155</v>
      </c>
      <c r="B50" s="23" t="str">
        <f>CONCATENATE($B$9,"CWH")</f>
        <v>ProTes300420201CWH</v>
      </c>
    </row>
    <row r="51" spans="1:2" x14ac:dyDescent="0.25">
      <c r="A51" s="23" t="s">
        <v>156</v>
      </c>
      <c r="B51" s="23" t="str">
        <f>CONCATENATE($B$8," Cust WH A")</f>
        <v>Prospera Test 300420201 Cust WH A</v>
      </c>
    </row>
    <row r="52" spans="1:2" x14ac:dyDescent="0.25">
      <c r="A52" s="23" t="s">
        <v>157</v>
      </c>
      <c r="B52" s="23" t="str">
        <f>CONCATENATE($B$9,"CWHA")</f>
        <v>ProTes300420201CWHA</v>
      </c>
    </row>
    <row r="53" spans="1:2" x14ac:dyDescent="0.25">
      <c r="A53" s="23" t="s">
        <v>158</v>
      </c>
      <c r="B53" s="23" t="str">
        <f>CONCATENATE($B$8," Inbound")</f>
        <v>Prospera Test 300420201 Inbound</v>
      </c>
    </row>
    <row r="54" spans="1:2" x14ac:dyDescent="0.25">
      <c r="A54" s="23" t="s">
        <v>159</v>
      </c>
      <c r="B54" s="23" t="str">
        <f>CONCATENATE($B$9,"IB")</f>
        <v>ProTes300420201IB</v>
      </c>
    </row>
    <row r="55" spans="1:2" x14ac:dyDescent="0.25">
      <c r="A55" s="23" t="s">
        <v>160</v>
      </c>
      <c r="B55" s="23" t="str">
        <f>CONCATENATE($B$8," Vendor")</f>
        <v>Prospera Test 300420201 Vendor</v>
      </c>
    </row>
    <row r="56" spans="1:2" x14ac:dyDescent="0.25">
      <c r="A56" s="23" t="s">
        <v>161</v>
      </c>
      <c r="B56" s="23" t="str">
        <f>CONCATENATE($B$9,"Ven")</f>
        <v>ProTes300420201Ven</v>
      </c>
    </row>
    <row r="57" spans="1:2" x14ac:dyDescent="0.25">
      <c r="A57" s="23" t="s">
        <v>162</v>
      </c>
      <c r="B57" s="23" t="str">
        <f>CONCATENATE($B$8," Cust Direct")</f>
        <v>Prospera Test 300420201 Cust Direct</v>
      </c>
    </row>
    <row r="58" spans="1:2" x14ac:dyDescent="0.25">
      <c r="A58" s="23" t="s">
        <v>163</v>
      </c>
      <c r="B58" s="23" t="str">
        <f>CONCATENATE($B$9,"CusDir")</f>
        <v>ProTes300420201CusDir</v>
      </c>
    </row>
    <row r="59" spans="1:2" x14ac:dyDescent="0.25">
      <c r="A59" s="23" t="s">
        <v>164</v>
      </c>
      <c r="B59" s="23" t="str">
        <f>CONCATENATE($B$8," Cust A")</f>
        <v>Prospera Test 300420201 Cust A</v>
      </c>
    </row>
    <row r="60" spans="1:2" x14ac:dyDescent="0.25">
      <c r="A60" s="23" t="s">
        <v>165</v>
      </c>
      <c r="B60" s="23" t="str">
        <f>CONCATENATE($B$9,"CustA")</f>
        <v>ProTes300420201CustA</v>
      </c>
    </row>
  </sheetData>
  <mergeCells count="7">
    <mergeCell ref="A18:B18"/>
    <mergeCell ref="A35:B35"/>
    <mergeCell ref="A2:B2"/>
    <mergeCell ref="A6:B6"/>
    <mergeCell ref="A14:B14"/>
    <mergeCell ref="A15:B15"/>
    <mergeCell ref="A16:B16"/>
  </mergeCells>
  <hyperlinks>
    <hyperlink ref="B4" r:id="rId1" xr:uid="{00000000-0004-0000-0100-000000000000}"/>
  </hyperlink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A51"/>
  <sheetViews>
    <sheetView zoomScaleNormal="100" workbookViewId="0">
      <selection activeCell="A3" sqref="A3"/>
    </sheetView>
  </sheetViews>
  <sheetFormatPr defaultColWidth="8.7109375" defaultRowHeight="15" x14ac:dyDescent="0.25"/>
  <cols>
    <col min="1" max="1" width="40.5703125" customWidth="1"/>
  </cols>
  <sheetData>
    <row r="1" spans="1:1" x14ac:dyDescent="0.25">
      <c r="A1" s="29" t="s">
        <v>166</v>
      </c>
    </row>
    <row r="2" spans="1:1" x14ac:dyDescent="0.25">
      <c r="A2" s="30"/>
    </row>
    <row r="3" spans="1:1" x14ac:dyDescent="0.25">
      <c r="A3" s="30"/>
    </row>
    <row r="4" spans="1:1" x14ac:dyDescent="0.25">
      <c r="A4" s="30"/>
    </row>
    <row r="5" spans="1:1" x14ac:dyDescent="0.25">
      <c r="A5" s="30"/>
    </row>
    <row r="6" spans="1:1" x14ac:dyDescent="0.25">
      <c r="A6" s="30" t="s">
        <v>17</v>
      </c>
    </row>
    <row r="7" spans="1:1" x14ac:dyDescent="0.25">
      <c r="A7" s="30" t="s">
        <v>19</v>
      </c>
    </row>
    <row r="8" spans="1:1" x14ac:dyDescent="0.25">
      <c r="A8" s="30" t="s">
        <v>21</v>
      </c>
    </row>
    <row r="9" spans="1:1" x14ac:dyDescent="0.25">
      <c r="A9" s="30" t="s">
        <v>23</v>
      </c>
    </row>
    <row r="10" spans="1:1" x14ac:dyDescent="0.25">
      <c r="A10" s="30" t="s">
        <v>25</v>
      </c>
    </row>
    <row r="11" spans="1:1" x14ac:dyDescent="0.25">
      <c r="A11" s="30" t="s">
        <v>27</v>
      </c>
    </row>
    <row r="12" spans="1:1" x14ac:dyDescent="0.25">
      <c r="A12" s="30" t="s">
        <v>29</v>
      </c>
    </row>
    <row r="13" spans="1:1" x14ac:dyDescent="0.25">
      <c r="A13" s="30" t="s">
        <v>31</v>
      </c>
    </row>
    <row r="14" spans="1:1" x14ac:dyDescent="0.25">
      <c r="A14" s="30"/>
    </row>
    <row r="15" spans="1:1" x14ac:dyDescent="0.25">
      <c r="A15" s="30"/>
    </row>
    <row r="16" spans="1:1" x14ac:dyDescent="0.25">
      <c r="A16" s="30"/>
    </row>
    <row r="17" spans="1:1" x14ac:dyDescent="0.25">
      <c r="A17" s="30" t="s">
        <v>39</v>
      </c>
    </row>
    <row r="18" spans="1:1" x14ac:dyDescent="0.25">
      <c r="A18" s="30" t="s">
        <v>40</v>
      </c>
    </row>
    <row r="19" spans="1:1" x14ac:dyDescent="0.25">
      <c r="A19" s="30"/>
    </row>
    <row r="20" spans="1:1" x14ac:dyDescent="0.25">
      <c r="A20" s="30"/>
    </row>
    <row r="21" spans="1:1" x14ac:dyDescent="0.25">
      <c r="A21" s="30" t="s">
        <v>44</v>
      </c>
    </row>
    <row r="22" spans="1:1" x14ac:dyDescent="0.25">
      <c r="A22" s="30"/>
    </row>
    <row r="23" spans="1:1" x14ac:dyDescent="0.25">
      <c r="A23" s="30" t="s">
        <v>48</v>
      </c>
    </row>
    <row r="24" spans="1:1" x14ac:dyDescent="0.25">
      <c r="A24" s="30" t="s">
        <v>49</v>
      </c>
    </row>
    <row r="25" spans="1:1" x14ac:dyDescent="0.25">
      <c r="A25" s="30" t="s">
        <v>51</v>
      </c>
    </row>
    <row r="26" spans="1:1" x14ac:dyDescent="0.25">
      <c r="A26" s="30" t="s">
        <v>52</v>
      </c>
    </row>
    <row r="27" spans="1:1" x14ac:dyDescent="0.25">
      <c r="A27" s="30"/>
    </row>
    <row r="28" spans="1:1" x14ac:dyDescent="0.25">
      <c r="A28" s="30" t="s">
        <v>54</v>
      </c>
    </row>
    <row r="29" spans="1:1" x14ac:dyDescent="0.25">
      <c r="A29" s="30"/>
    </row>
    <row r="30" spans="1:1" x14ac:dyDescent="0.25">
      <c r="A30" s="30"/>
    </row>
    <row r="31" spans="1:1" x14ac:dyDescent="0.25">
      <c r="A31" s="30"/>
    </row>
    <row r="32" spans="1:1" x14ac:dyDescent="0.25">
      <c r="A32" s="30"/>
    </row>
    <row r="33" spans="1:1" x14ac:dyDescent="0.25">
      <c r="A33" s="30"/>
    </row>
    <row r="34" spans="1:1" x14ac:dyDescent="0.25">
      <c r="A34" s="30"/>
    </row>
    <row r="35" spans="1:1" x14ac:dyDescent="0.25">
      <c r="A35" s="30"/>
    </row>
    <row r="36" spans="1:1" x14ac:dyDescent="0.25">
      <c r="A36" s="30"/>
    </row>
    <row r="37" spans="1:1" x14ac:dyDescent="0.25">
      <c r="A37" s="30"/>
    </row>
    <row r="38" spans="1:1" x14ac:dyDescent="0.25">
      <c r="A38" s="30"/>
    </row>
    <row r="39" spans="1:1" x14ac:dyDescent="0.25">
      <c r="A39" s="30"/>
    </row>
    <row r="40" spans="1:1" x14ac:dyDescent="0.25">
      <c r="A40" s="30"/>
    </row>
    <row r="41" spans="1:1" x14ac:dyDescent="0.25">
      <c r="A41" s="30"/>
    </row>
    <row r="42" spans="1:1" x14ac:dyDescent="0.25">
      <c r="A42" s="30"/>
    </row>
    <row r="43" spans="1:1" x14ac:dyDescent="0.25">
      <c r="A43" s="30"/>
    </row>
    <row r="44" spans="1:1" x14ac:dyDescent="0.25">
      <c r="A44" s="30"/>
    </row>
    <row r="45" spans="1:1" x14ac:dyDescent="0.25">
      <c r="A45" s="30"/>
    </row>
    <row r="46" spans="1:1" x14ac:dyDescent="0.25">
      <c r="A46" s="30"/>
    </row>
    <row r="47" spans="1:1" x14ac:dyDescent="0.25">
      <c r="A47" s="30"/>
    </row>
    <row r="48" spans="1:1" x14ac:dyDescent="0.25">
      <c r="A48" s="30"/>
    </row>
    <row r="49" spans="1:1" x14ac:dyDescent="0.25">
      <c r="A49" s="30"/>
    </row>
    <row r="50" spans="1:1" x14ac:dyDescent="0.25">
      <c r="A50" s="30"/>
    </row>
    <row r="51" spans="1:1" x14ac:dyDescent="0.25">
      <c r="A51" s="30"/>
    </row>
  </sheetData>
  <pageMargins left="0.7" right="0.7" top="0.75" bottom="0.75"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'Option List'!$A$2:$A$31</xm:f>
          </x14:formula1>
          <x14:formula2>
            <xm:f>0</xm:f>
          </x14:formula2>
          <xm:sqref>A2:A51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DEEBF7"/>
  </sheetPr>
  <dimension ref="A1:AMJ11"/>
  <sheetViews>
    <sheetView zoomScaleNormal="100" workbookViewId="0">
      <selection activeCell="F4" sqref="F4"/>
    </sheetView>
  </sheetViews>
  <sheetFormatPr defaultColWidth="8.85546875" defaultRowHeight="15" x14ac:dyDescent="0.25"/>
  <cols>
    <col min="1" max="1" width="27.42578125" style="8" customWidth="1"/>
    <col min="2" max="2" width="18.42578125" style="8" customWidth="1"/>
    <col min="3" max="3" width="18.28515625" style="8" customWidth="1"/>
    <col min="4" max="4" width="8.85546875" style="8"/>
    <col min="5" max="5" width="29.85546875" style="8" customWidth="1"/>
    <col min="6" max="6" width="19.42578125" style="8" customWidth="1"/>
    <col min="7" max="7" width="8.85546875" style="8"/>
    <col min="8" max="8" width="47.85546875" style="25" customWidth="1"/>
    <col min="9" max="1024" width="8.85546875" style="8"/>
  </cols>
  <sheetData>
    <row r="1" spans="1:7" ht="30" customHeight="1" x14ac:dyDescent="0.25">
      <c r="A1" s="4" t="s">
        <v>167</v>
      </c>
      <c r="B1" s="4"/>
      <c r="C1" s="4"/>
      <c r="D1" s="4"/>
    </row>
    <row r="2" spans="1:7" ht="42" customHeight="1" x14ac:dyDescent="0.25">
      <c r="A2" s="3" t="s">
        <v>168</v>
      </c>
      <c r="B2" s="3"/>
      <c r="C2" s="3"/>
      <c r="D2" s="3"/>
    </row>
    <row r="3" spans="1:7" ht="37.5" customHeight="1" x14ac:dyDescent="0.25">
      <c r="A3" s="13"/>
      <c r="B3" s="31" t="s">
        <v>169</v>
      </c>
      <c r="C3" s="31" t="s">
        <v>170</v>
      </c>
      <c r="D3" s="31" t="s">
        <v>171</v>
      </c>
      <c r="E3" s="31" t="s">
        <v>172</v>
      </c>
      <c r="F3" s="31" t="s">
        <v>173</v>
      </c>
    </row>
    <row r="4" spans="1:7" x14ac:dyDescent="0.25">
      <c r="A4" s="32" t="s">
        <v>174</v>
      </c>
      <c r="B4" s="32">
        <v>248</v>
      </c>
      <c r="C4" s="32">
        <f>SUM(IF('Option List'!B2=1,'Option List'!D2,0),IF('Option List'!B4=1,'Option List'!D4,0),IF('Option List'!B3=1,'Option List'!D3,0),IF('Option List'!B5=1,'Option List'!D5,0),IF('Option List'!B6=1,'Option List'!D6,0),IF('Option List'!B7=1,'Option List'!D7,0),IF('Option List'!B8=1,'Option List'!D8,0),IF('Option List'!B9=1,'Option List'!D9,0),IF('Option List'!B10=1,'Option List'!D10,0),IF('Option List'!B11=1,'Option List'!D11,0),IF('Option List'!B15=1,'Option List'!D15,0),IF('Option List'!B12=1,'Option List'!D12,0),IF('Option List'!B13=1,'Option List'!D13,0),IF('Option List'!B14=1,'Option List'!D14,0),IF('Option List'!B17=1,'Option List'!D17,0),IF('Option List'!B18=1,'Option List'!D18,0),IF('Option List'!B16=1,'Option List'!D16,0),IF('Option List'!B19=1,'Option List'!D19,0),IF('Option List'!B20=1,'Option List'!D20,0),IF('Option List'!B21=1,'Option List'!D21,0),IF('Option List'!B22=1,'Option List'!D22,0),IF('Option List'!B23=1,'Option List'!D23,0),IF('Option List'!B24=1,'Option List'!D24,0),IF('Option List'!B25=1,'Option List'!D25,0),IF('Option List'!B26=1,'Option List'!D26,0),IF('Option List'!B27=1,'Option List'!D27,0),IF('Option List'!B28=1,'Option List'!D28,0),IF('Option List'!B29=1,'Option List'!D29,0),IF('Option List'!B30=1,'Option List'!D30,0),IF('Option List'!B31=1,'Option List'!D31,0),IF('Option List'!B32=1,'Option List'!D32,0),IF('Option List'!B33=1,'Option List'!D33,0),IF('Option List'!B34=1,'Option List'!D34,0),IF('Option List'!B35=1,'Option List'!D35,0),IF('Option List'!B36=1,'Option List'!D36,0),IF('Option List'!B37=1,'Option List'!D37,0),IF('Option List'!B38=1,'Option List'!D38,0),IF('Option List'!B39=1,'Option List'!D39,0),IF('Option List'!B40=1,'Option List'!D40,0),IF('Option List'!B41=1,'Option List'!D41,0),IF('Option List'!B42=1,'Option List'!D42,0),IF('Option List'!B43=1,'Option List'!D43,0),IF('Option List'!B44=1,'Option List'!D44,0),IF('Option List'!B45=1,'Option List'!D45,0),IF('Option List'!B46=1,'Option List'!D46,0),IF('Option List'!B47=1,'Option List'!D47,0),IF('Option List'!B48=1,'Option List'!D48,0),IF('Option List'!B49=1,'Option List'!D49,0),IF('Option List'!B50=1,'Option List'!D50,0),IF('Option List'!B51=1,'Option List'!D51,0),)</f>
        <v>92</v>
      </c>
      <c r="D4" s="33">
        <f t="shared" ref="D4:D11" si="0">SUM(B4:C4)</f>
        <v>340</v>
      </c>
      <c r="F4" s="8">
        <v>358</v>
      </c>
      <c r="G4" s="34" t="str">
        <f t="shared" ref="G4:G9" si="1">IF(D4=F4,"","Check")</f>
        <v>Check</v>
      </c>
    </row>
    <row r="5" spans="1:7" ht="30" x14ac:dyDescent="0.25">
      <c r="A5" s="13" t="s">
        <v>175</v>
      </c>
      <c r="B5" s="13">
        <v>126</v>
      </c>
      <c r="C5" s="13">
        <f>SUM(IF('Option List'!B2=1,'Option List'!E2,0),IF('Option List'!B4=1,'Option List'!E4,0),IF('Option List'!B3=1,'Option List'!E3,0),IF('Option List'!B5=1,'Option List'!E5,0),IF('Option List'!B6=1,'Option List'!E6,0),IF('Option List'!B7=1,'Option List'!E7,0),IF('Option List'!B8=1,'Option List'!E8,0),IF('Option List'!B9=1,'Option List'!E9,0),IF('Option List'!B10=1,'Option List'!E10,0),IF('Option List'!B11=1,'Option List'!E11,0),IF('Option List'!B15=1,'Option List'!E15,0),IF('Option List'!B12=1,'Option List'!E12,0),IF('Option List'!B13=1,'Option List'!E13,0),IF('Option List'!B14=1,'Option List'!E14,0),IF('Option List'!B17=1,'Option List'!E17,0),IF('Option List'!B18=1,'Option List'!E18,0),IF('Option List'!B16=1,'Option List'!E16,0),IF('Option List'!B19=1,'Option List'!E19,0),IF('Option List'!B20=1,'Option List'!E20,0),IF('Option List'!B21=1,'Option List'!E21,0),IF('Option List'!B22=1,'Option List'!E22,0),IF('Option List'!B23=1,'Option List'!E23,0),IF('Option List'!B24=1,'Option List'!E24,0),IF('Option List'!B25=1,'Option List'!E25,0),IF('Option List'!B26=1,'Option List'!E26,0),IF('Option List'!B27=1,'Option List'!E27,0),IF('Option List'!B28=1,'Option List'!E28,0),IF('Option List'!B29=1,'Option List'!E29,0),IF('Option List'!B30=1,'Option List'!E30,0),IF('Option List'!B31=1,'Option List'!E31,0),IF('Option List'!B32=1,'Option List'!E32,0),IF('Option List'!B33=1,'Option List'!E33,0),IF('Option List'!B34=1,'Option List'!E34,0),IF('Option List'!B35=1,'Option List'!E35,0),IF('Option List'!B36=1,'Option List'!E36,0),IF('Option List'!B37=1,'Option List'!E37,0),IF('Option List'!B38=1,'Option List'!E38,0),IF('Option List'!B39=1,'Option List'!E39,0),IF('Option List'!B40=1,'Option List'!E40,0),IF('Option List'!B41=1,'Option List'!E41,0),IF('Option List'!B42=1,'Option List'!E42,0),IF('Option List'!B43=1,'Option List'!E43,0),IF('Option List'!B44=1,'Option List'!E44,0),IF('Option List'!B45=1,'Option List'!E45,0),IF('Option List'!B46=1,'Option List'!E46,0),IF('Option List'!B47=1,'Option List'!E47,0),IF('Option List'!B48=1,'Option List'!E48,0),IF('Option List'!B49=1,'Option List'!E49,0),IF('Option List'!B50=1,'Option List'!E50,0),IF('Option List'!B51=1,'Option List'!E51,0),)</f>
        <v>40</v>
      </c>
      <c r="D5" s="13">
        <f t="shared" si="0"/>
        <v>166</v>
      </c>
      <c r="E5" s="25" t="s">
        <v>176</v>
      </c>
      <c r="F5" s="8">
        <v>175</v>
      </c>
      <c r="G5" s="34" t="str">
        <f t="shared" si="1"/>
        <v>Check</v>
      </c>
    </row>
    <row r="6" spans="1:7" x14ac:dyDescent="0.25">
      <c r="A6" s="32" t="s">
        <v>177</v>
      </c>
      <c r="B6" s="32">
        <v>43</v>
      </c>
      <c r="C6" s="32">
        <f>SUM(IF('Option List'!B2=1,'Option List'!F2,0),IF('Option List'!B4=1,'Option List'!F4,0),IF('Option List'!B3=1,'Option List'!F3,0),IF('Option List'!B5=1,'Option List'!F5,0),IF('Option List'!B6=1,'Option List'!F6,0),IF('Option List'!B7=1,'Option List'!F7,0),IF('Option List'!B8=1,'Option List'!F8,0),IF('Option List'!B9=1,'Option List'!F9,0),IF('Option List'!B10=1,'Option List'!F10,0),IF('Option List'!B11=1,'Option List'!F11,0),IF('Option List'!B15=1,'Option List'!F15,0),IF('Option List'!B12=1,'Option List'!F12,0),IF('Option List'!B13=1,'Option List'!F13,0),IF('Option List'!B14=1,'Option List'!F14,0),IF('Option List'!B17=1,'Option List'!F17,0),IF('Option List'!B18=1,'Option List'!F18,0),IF('Option List'!B16=1,'Option List'!F16,0),IF('Option List'!B19=1,'Option List'!F19,0),IF('Option List'!B20=1,'Option List'!F20,0),IF('Option List'!B21=1,'Option List'!F21,0),IF('Option List'!B22=1,'Option List'!F22,0),IF('Option List'!B23=1,'Option List'!F23,0),IF('Option List'!B24=1,'Option List'!F24,0),IF('Option List'!B25=1,'Option List'!F25,0),IF('Option List'!B26=1,'Option List'!F26,0),IF('Option List'!B27=1,'Option List'!F27,0),IF('Option List'!B28=1,'Option List'!F28,0),IF('Option List'!B29=1,'Option List'!F29,0),IF('Option List'!B30=1,'Option List'!F30,0),IF('Option List'!B31=1,'Option List'!F31,0),IF('Option List'!B32=1,'Option List'!F32,0),IF('Option List'!B33=1,'Option List'!F33,0),IF('Option List'!B34=1,'Option List'!F34,0),IF('Option List'!B35=1,'Option List'!F35,0),IF('Option List'!B36=1,'Option List'!F36,0),IF('Option List'!B37=1,'Option List'!F37,0),IF('Option List'!B38=1,'Option List'!F38,0),IF('Option List'!B39=1,'Option List'!F39,0),IF('Option List'!B40=1,'Option List'!F40,0),IF('Option List'!B41=1,'Option List'!F41,0),IF('Option List'!B42=1,'Option List'!F42,0),IF('Option List'!B43=1,'Option List'!F43,0),IF('Option List'!B44=1,'Option List'!F44,0),IF('Option List'!B45=1,'Option List'!F45,0),IF('Option List'!B46=1,'Option List'!F46,0),IF('Option List'!B47=1,'Option List'!F47,0),IF('Option List'!B48=1,'Option List'!F48,0),IF('Option List'!B49=1,'Option List'!F49,0),IF('Option List'!B50=1,'Option List'!F50,0),IF('Option List'!B51=1,'Option List'!F51,0),)</f>
        <v>32</v>
      </c>
      <c r="D6" s="33">
        <f t="shared" si="0"/>
        <v>75</v>
      </c>
      <c r="E6" s="8" t="s">
        <v>178</v>
      </c>
      <c r="F6" s="8">
        <v>79</v>
      </c>
      <c r="G6" s="34" t="str">
        <f t="shared" si="1"/>
        <v>Check</v>
      </c>
    </row>
    <row r="7" spans="1:7" ht="45" x14ac:dyDescent="0.25">
      <c r="A7" s="13" t="s">
        <v>179</v>
      </c>
      <c r="B7" s="13">
        <v>312</v>
      </c>
      <c r="C7" s="13">
        <f>SUM(IF('Option List'!B2=1,'Option List'!G2,0),IF('Option List'!B4=1,'Option List'!G4,0),IF('Option List'!B3=1,'Option List'!G3,0),IF('Option List'!B5=1,'Option List'!G5,0),IF('Option List'!B6=1,'Option List'!G6,0),IF('Option List'!B7=1,'Option List'!G7,0),IF('Option List'!B8=1,'Option List'!G8,0),IF('Option List'!B9=1,'Option List'!G9,0),IF('Option List'!B10=1,'Option List'!G10,0),IF('Option List'!B11=1,'Option List'!G11,0),IF('Option List'!B15=1,'Option List'!G15,0),IF('Option List'!B12=1,'Option List'!G12,0),IF('Option List'!B13=1,'Option List'!G13,0),IF('Option List'!B14=1,'Option List'!G14,0),IF('Option List'!B17=1,'Option List'!G17,0),IF('Option List'!B18=1,'Option List'!G18,0),IF('Option List'!B16=1,'Option List'!G16,0),IF('Option List'!B19=1,'Option List'!G19,0),IF('Option List'!B20=1,'Option List'!G20,0),IF('Option List'!B21=1,'Option List'!G21,0),IF('Option List'!B22=1,'Option List'!G22,0),IF('Option List'!B23=1,'Option List'!G23,0),IF('Option List'!B24=1,'Option List'!G24,0),IF('Option List'!B25=1,'Option List'!G25,0),IF('Option List'!B26=1,'Option List'!G26,0),IF('Option List'!B27=1,'Option List'!G27,0),IF('Option List'!B28=1,'Option List'!G28,0),IF('Option List'!B29=1,'Option List'!G29,0),IF('Option List'!B30=1,'Option List'!G30,0),IF('Option List'!B31=1,'Option List'!G31,0),IF('Option List'!B32=1,'Option List'!G32,0),IF('Option List'!B33=1,'Option List'!G33,0),IF('Option List'!B34=1,'Option List'!G34,0),IF('Option List'!B35=1,'Option List'!G35,0),IF('Option List'!B36=1,'Option List'!G36,0),IF('Option List'!B37=1,'Option List'!G37,0),IF('Option List'!B38=1,'Option List'!G38,0),IF('Option List'!B39=1,'Option List'!G39,0),IF('Option List'!B40=1,'Option List'!G40,0),IF('Option List'!B41=1,'Option List'!G41,0),IF('Option List'!B42=1,'Option List'!G42,0),IF('Option List'!B43=1,'Option List'!G43,0),IF('Option List'!B44=1,'Option List'!G44,0),IF('Option List'!B45=1,'Option List'!G45,0),IF('Option List'!B46=1,'Option List'!G46,0),IF('Option List'!B47=1,'Option List'!G47,0),IF('Option List'!B48=1,'Option List'!G48,0),IF('Option List'!B49=1,'Option List'!G49,0),IF('Option List'!B50=1,'Option List'!G50,0),IF('Option List'!B51=1,'Option List'!G51,0),)</f>
        <v>13</v>
      </c>
      <c r="D7" s="13">
        <f t="shared" si="0"/>
        <v>325</v>
      </c>
      <c r="E7" s="25" t="s">
        <v>180</v>
      </c>
      <c r="F7" s="8">
        <v>330</v>
      </c>
      <c r="G7" s="34" t="str">
        <f t="shared" si="1"/>
        <v>Check</v>
      </c>
    </row>
    <row r="8" spans="1:7" x14ac:dyDescent="0.25">
      <c r="A8" s="32" t="s">
        <v>181</v>
      </c>
      <c r="B8" s="32">
        <v>245</v>
      </c>
      <c r="C8" s="32">
        <f>SUM(IF('Option List'!B2=1,'Option List'!H2,0),IF('Option List'!B4=1,'Option List'!H4,0),IF('Option List'!B3=1,'Option List'!H3,0),IF('Option List'!B5=1,'Option List'!H5,0),IF('Option List'!B6=1,'Option List'!H6,0),IF('Option List'!B7=1,'Option List'!H7,0),IF('Option List'!B8=1,'Option List'!H8,0),IF('Option List'!B9=1,'Option List'!H9,0),IF('Option List'!B10=1,'Option List'!H10,0),IF('Option List'!B11=1,'Option List'!H11,0),IF('Option List'!B15=1,'Option List'!H15,0),IF('Option List'!B12=1,'Option List'!H12,0),IF('Option List'!B13=1,'Option List'!H13,0),IF('Option List'!B14=1,'Option List'!H14,0),IF('Option List'!B17=1,'Option List'!H17,0),IF('Option List'!B18=1,'Option List'!H18,0),IF('Option List'!B16=1,'Option List'!H16,0),IF('Option List'!B19=1,'Option List'!H19,0),IF('Option List'!B20=1,'Option List'!H20,0),IF('Option List'!B21=1,'Option List'!H21,0),IF('Option List'!B22=1,'Option List'!H22,0),IF('Option List'!B23=1,'Option List'!H23,0),IF('Option List'!B24=1,'Option List'!H24,0),IF('Option List'!B25=1,'Option List'!H25,0),IF('Option List'!B26=1,'Option List'!H26,0),IF('Option List'!B27=1,'Option List'!H27,0),IF('Option List'!B28=1,'Option List'!H28,0),IF('Option List'!B29=1,'Option List'!H29,0),IF('Option List'!B30=1,'Option List'!H30,0),IF('Option List'!B31=1,'Option List'!H31,0),IF('Option List'!B32=1,'Option List'!H32,0),IF('Option List'!B33=1,'Option List'!H33,0),IF('Option List'!B34=1,'Option List'!H34,0),IF('Option List'!B35=1,'Option List'!H35,0),IF('Option List'!B36=1,'Option List'!H36,0),IF('Option List'!B37=1,'Option List'!H37,0),IF('Option List'!B38=1,'Option List'!H38,0),IF('Option List'!B39=1,'Option List'!H39,0),IF('Option List'!B40=1,'Option List'!H40,0),IF('Option List'!B41=1,'Option List'!H41,0),IF('Option List'!B42=1,'Option List'!H42,0),IF('Option List'!B43=1,'Option List'!H43,0),IF('Option List'!B44=1,'Option List'!H44,0),IF('Option List'!B45=1,'Option List'!H45,0),IF('Option List'!B46=1,'Option List'!H46,0),IF('Option List'!B47=1,'Option List'!H47,0),IF('Option List'!B48=1,'Option List'!H48,0),IF('Option List'!B49=1,'Option List'!H49,0),IF('Option List'!B50=1,'Option List'!H50,0),IF('Option List'!B51=1,'Option List'!H51,0),)</f>
        <v>0</v>
      </c>
      <c r="D8" s="33">
        <f t="shared" si="0"/>
        <v>245</v>
      </c>
      <c r="F8" s="8">
        <v>245</v>
      </c>
      <c r="G8" s="34" t="str">
        <f t="shared" si="1"/>
        <v/>
      </c>
    </row>
    <row r="9" spans="1:7" ht="30" x14ac:dyDescent="0.25">
      <c r="A9" s="13" t="s">
        <v>182</v>
      </c>
      <c r="B9" s="13">
        <v>15</v>
      </c>
      <c r="C9" s="13">
        <f>SUM(IF('Option List'!B2=1,'Option List'!I2,0),IF('Option List'!B4=1,'Option List'!I4,0),IF('Option List'!B3=1,'Option List'!I3,0),IF('Option List'!B5=1,'Option List'!I5,0),IF('Option List'!B6=1,'Option List'!I6,0),IF('Option List'!B7=1,'Option List'!I7,0),IF('Option List'!B8=1,'Option List'!I8,0),IF('Option List'!B9=1,'Option List'!I9,0),IF('Option List'!B10=1,'Option List'!I10,0),IF('Option List'!B11=1,'Option List'!I11,0),IF('Option List'!B15=1,'Option List'!I15,0),IF('Option List'!B12=1,'Option List'!I12,0),IF('Option List'!B13=1,'Option List'!I13,0),IF('Option List'!B14=1,'Option List'!I14,0),IF('Option List'!B17=1,'Option List'!I17,0),IF('Option List'!B18=1,'Option List'!I18,0),IF('Option List'!B16=1,'Option List'!I16,0),IF('Option List'!B19=1,'Option List'!I19,0),IF('Option List'!B20=1,'Option List'!I20,0),IF('Option List'!B21=1,'Option List'!I21,0),IF('Option List'!B22=1,'Option List'!I22,0),IF('Option List'!B23=1,'Option List'!I23,0),IF('Option List'!B24=1,'Option List'!I24,0),IF('Option List'!B25=1,'Option List'!I25,0),IF('Option List'!B26=1,'Option List'!I26,0),IF('Option List'!B27=1,'Option List'!I27,0),IF('Option List'!B28=1,'Option List'!I28,0),IF('Option List'!B29=1,'Option List'!I29,0),IF('Option List'!B30=1,'Option List'!I30,0),IF('Option List'!B31=1,'Option List'!I31,0),IF('Option List'!B32=1,'Option List'!I32,0),IF('Option List'!B33=1,'Option List'!I33,0),IF('Option List'!B34=1,'Option List'!I34,0),IF('Option List'!B35=1,'Option List'!I35,0),IF('Option List'!B36=1,'Option List'!I36,0),IF('Option List'!B37=1,'Option List'!I37,0),IF('Option List'!B38=1,'Option List'!I38,0),IF('Option List'!B39=1,'Option List'!I39,0),IF('Option List'!B40=1,'Option List'!I40,0),IF('Option List'!B41=1,'Option List'!I41,0),IF('Option List'!B42=1,'Option List'!I42,0),IF('Option List'!B43=1,'Option List'!I43,0),IF('Option List'!B44=1,'Option List'!I44,0),IF('Option List'!B45=1,'Option List'!I45,0),IF('Option List'!B46=1,'Option List'!I46,0),IF('Option List'!B47=1,'Option List'!I47,0),IF('Option List'!B48=1,'Option List'!I48,0),IF('Option List'!B49=1,'Option List'!I49,0),IF('Option List'!B50=1,'Option List'!I50,0),IF('Option List'!B51=1,'Option List'!I51,0),)</f>
        <v>4</v>
      </c>
      <c r="D9" s="13">
        <f t="shared" si="0"/>
        <v>19</v>
      </c>
      <c r="E9" s="25" t="s">
        <v>183</v>
      </c>
      <c r="F9" s="8">
        <v>20</v>
      </c>
      <c r="G9" s="34" t="str">
        <f t="shared" si="1"/>
        <v>Check</v>
      </c>
    </row>
    <row r="10" spans="1:7" ht="60" x14ac:dyDescent="0.25">
      <c r="A10" s="32" t="s">
        <v>184</v>
      </c>
      <c r="B10" s="32">
        <v>391</v>
      </c>
      <c r="C10" s="32">
        <v>0</v>
      </c>
      <c r="D10" s="33">
        <f t="shared" si="0"/>
        <v>391</v>
      </c>
      <c r="E10" s="25" t="s">
        <v>185</v>
      </c>
      <c r="F10" s="8">
        <v>392</v>
      </c>
      <c r="G10" s="34" t="str">
        <f>IF(D10&lt;=F10,"","Check")</f>
        <v/>
      </c>
    </row>
    <row r="11" spans="1:7" x14ac:dyDescent="0.25">
      <c r="A11" s="8" t="s">
        <v>186</v>
      </c>
      <c r="B11" s="8">
        <v>60</v>
      </c>
      <c r="C11" s="8">
        <v>0</v>
      </c>
      <c r="D11" s="13">
        <f t="shared" si="0"/>
        <v>60</v>
      </c>
      <c r="F11" s="8">
        <v>60</v>
      </c>
      <c r="G11" s="34" t="str">
        <f>IF(D11=F11,"","Check")</f>
        <v/>
      </c>
    </row>
  </sheetData>
  <mergeCells count="2">
    <mergeCell ref="A1:D1"/>
    <mergeCell ref="A2:D2"/>
  </mergeCells>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3"/>
  <sheetViews>
    <sheetView topLeftCell="A85" zoomScaleNormal="100" workbookViewId="0">
      <selection activeCell="A96" sqref="A96"/>
    </sheetView>
  </sheetViews>
  <sheetFormatPr defaultColWidth="8.7109375" defaultRowHeight="15" x14ac:dyDescent="0.25"/>
  <cols>
    <col min="1" max="1" width="28.140625" customWidth="1"/>
    <col min="2" max="2" width="88.28515625" customWidth="1"/>
  </cols>
  <sheetData>
    <row r="1" spans="1:5" x14ac:dyDescent="0.25">
      <c r="A1" s="29" t="s">
        <v>187</v>
      </c>
      <c r="B1" s="29" t="s">
        <v>188</v>
      </c>
    </row>
    <row r="2" spans="1:5" s="36" customFormat="1" x14ac:dyDescent="0.25">
      <c r="A2" s="35" t="s">
        <v>189</v>
      </c>
      <c r="B2" s="36" t="s">
        <v>190</v>
      </c>
    </row>
    <row r="3" spans="1:5" x14ac:dyDescent="0.25">
      <c r="A3" s="37" t="s">
        <v>191</v>
      </c>
      <c r="B3" t="s">
        <v>192</v>
      </c>
      <c r="E3" s="37"/>
    </row>
    <row r="4" spans="1:5" x14ac:dyDescent="0.25">
      <c r="A4" s="37" t="s">
        <v>193</v>
      </c>
      <c r="B4" t="s">
        <v>194</v>
      </c>
      <c r="E4" s="38"/>
    </row>
    <row r="5" spans="1:5" x14ac:dyDescent="0.25">
      <c r="A5" s="37" t="s">
        <v>195</v>
      </c>
      <c r="B5" t="s">
        <v>194</v>
      </c>
      <c r="E5" s="38"/>
    </row>
    <row r="6" spans="1:5" x14ac:dyDescent="0.25">
      <c r="A6" s="37" t="s">
        <v>196</v>
      </c>
      <c r="B6" t="s">
        <v>197</v>
      </c>
    </row>
    <row r="7" spans="1:5" x14ac:dyDescent="0.25">
      <c r="A7" s="37" t="s">
        <v>198</v>
      </c>
      <c r="B7" t="s">
        <v>199</v>
      </c>
    </row>
    <row r="8" spans="1:5" x14ac:dyDescent="0.25">
      <c r="A8" s="37" t="s">
        <v>200</v>
      </c>
      <c r="B8" t="s">
        <v>201</v>
      </c>
    </row>
    <row r="9" spans="1:5" x14ac:dyDescent="0.25">
      <c r="A9" s="37" t="s">
        <v>202</v>
      </c>
      <c r="B9" t="s">
        <v>203</v>
      </c>
    </row>
    <row r="10" spans="1:5" x14ac:dyDescent="0.25">
      <c r="A10" s="37" t="s">
        <v>204</v>
      </c>
      <c r="B10" t="s">
        <v>205</v>
      </c>
    </row>
    <row r="11" spans="1:5" x14ac:dyDescent="0.25">
      <c r="A11" s="37" t="s">
        <v>206</v>
      </c>
      <c r="B11" t="s">
        <v>207</v>
      </c>
    </row>
    <row r="12" spans="1:5" x14ac:dyDescent="0.25">
      <c r="A12" s="37" t="s">
        <v>208</v>
      </c>
      <c r="B12" t="s">
        <v>209</v>
      </c>
    </row>
    <row r="13" spans="1:5" x14ac:dyDescent="0.25">
      <c r="A13" s="37" t="s">
        <v>210</v>
      </c>
      <c r="B13" t="s">
        <v>211</v>
      </c>
    </row>
    <row r="14" spans="1:5" x14ac:dyDescent="0.25">
      <c r="A14" s="37" t="s">
        <v>212</v>
      </c>
      <c r="B14" t="s">
        <v>213</v>
      </c>
    </row>
    <row r="15" spans="1:5" x14ac:dyDescent="0.25">
      <c r="A15" s="37" t="s">
        <v>214</v>
      </c>
      <c r="B15" s="37" t="s">
        <v>215</v>
      </c>
    </row>
    <row r="16" spans="1:5" x14ac:dyDescent="0.25">
      <c r="A16" s="37" t="s">
        <v>216</v>
      </c>
      <c r="B16" s="37" t="s">
        <v>217</v>
      </c>
    </row>
    <row r="17" spans="1:2" x14ac:dyDescent="0.25">
      <c r="A17" s="37" t="s">
        <v>218</v>
      </c>
      <c r="B17" s="37" t="s">
        <v>219</v>
      </c>
    </row>
    <row r="18" spans="1:2" x14ac:dyDescent="0.25">
      <c r="A18" s="37" t="s">
        <v>220</v>
      </c>
      <c r="B18" s="37" t="s">
        <v>221</v>
      </c>
    </row>
    <row r="19" spans="1:2" x14ac:dyDescent="0.25">
      <c r="A19" s="37" t="s">
        <v>222</v>
      </c>
      <c r="B19" s="37" t="s">
        <v>215</v>
      </c>
    </row>
    <row r="20" spans="1:2" x14ac:dyDescent="0.25">
      <c r="A20" t="s">
        <v>223</v>
      </c>
      <c r="B20" s="37" t="s">
        <v>224</v>
      </c>
    </row>
    <row r="21" spans="1:2" x14ac:dyDescent="0.25">
      <c r="A21" s="37" t="s">
        <v>225</v>
      </c>
      <c r="B21" t="s">
        <v>226</v>
      </c>
    </row>
    <row r="22" spans="1:2" x14ac:dyDescent="0.25">
      <c r="A22" s="37" t="s">
        <v>227</v>
      </c>
      <c r="B22" t="s">
        <v>226</v>
      </c>
    </row>
    <row r="23" spans="1:2" x14ac:dyDescent="0.25">
      <c r="A23" s="37" t="s">
        <v>228</v>
      </c>
      <c r="B23" s="37" t="s">
        <v>229</v>
      </c>
    </row>
    <row r="24" spans="1:2" x14ac:dyDescent="0.25">
      <c r="A24" s="37" t="s">
        <v>230</v>
      </c>
      <c r="B24" s="37" t="s">
        <v>231</v>
      </c>
    </row>
    <row r="25" spans="1:2" x14ac:dyDescent="0.25">
      <c r="A25" s="37" t="s">
        <v>232</v>
      </c>
      <c r="B25" s="37" t="s">
        <v>233</v>
      </c>
    </row>
    <row r="26" spans="1:2" x14ac:dyDescent="0.25">
      <c r="A26" s="37" t="s">
        <v>234</v>
      </c>
      <c r="B26" s="37" t="s">
        <v>235</v>
      </c>
    </row>
    <row r="27" spans="1:2" x14ac:dyDescent="0.25">
      <c r="A27" s="37" t="s">
        <v>236</v>
      </c>
      <c r="B27" s="37" t="s">
        <v>237</v>
      </c>
    </row>
    <row r="28" spans="1:2" x14ac:dyDescent="0.25">
      <c r="A28" s="37" t="s">
        <v>238</v>
      </c>
      <c r="B28" s="37" t="s">
        <v>215</v>
      </c>
    </row>
    <row r="29" spans="1:2" x14ac:dyDescent="0.25">
      <c r="A29" s="37" t="s">
        <v>239</v>
      </c>
      <c r="B29" t="s">
        <v>240</v>
      </c>
    </row>
    <row r="30" spans="1:2" x14ac:dyDescent="0.25">
      <c r="A30" s="37" t="s">
        <v>241</v>
      </c>
      <c r="B30" s="37" t="s">
        <v>242</v>
      </c>
    </row>
    <row r="31" spans="1:2" x14ac:dyDescent="0.25">
      <c r="A31" s="37" t="s">
        <v>243</v>
      </c>
      <c r="B31" t="s">
        <v>244</v>
      </c>
    </row>
    <row r="32" spans="1:2" x14ac:dyDescent="0.25">
      <c r="A32" s="37" t="s">
        <v>245</v>
      </c>
      <c r="B32" t="s">
        <v>207</v>
      </c>
    </row>
    <row r="33" spans="1:2" x14ac:dyDescent="0.25">
      <c r="A33" s="37" t="s">
        <v>246</v>
      </c>
      <c r="B33" t="s">
        <v>247</v>
      </c>
    </row>
    <row r="34" spans="1:2" x14ac:dyDescent="0.25">
      <c r="A34" s="37" t="s">
        <v>248</v>
      </c>
      <c r="B34" t="s">
        <v>249</v>
      </c>
    </row>
    <row r="35" spans="1:2" x14ac:dyDescent="0.25">
      <c r="A35" s="37" t="s">
        <v>250</v>
      </c>
      <c r="B35" t="s">
        <v>251</v>
      </c>
    </row>
    <row r="36" spans="1:2" x14ac:dyDescent="0.25">
      <c r="A36" s="37" t="s">
        <v>252</v>
      </c>
      <c r="B36" t="s">
        <v>253</v>
      </c>
    </row>
    <row r="37" spans="1:2" x14ac:dyDescent="0.25">
      <c r="A37" s="37" t="s">
        <v>254</v>
      </c>
      <c r="B37" t="s">
        <v>255</v>
      </c>
    </row>
    <row r="38" spans="1:2" x14ac:dyDescent="0.25">
      <c r="A38" s="37" t="s">
        <v>256</v>
      </c>
      <c r="B38" t="s">
        <v>257</v>
      </c>
    </row>
    <row r="39" spans="1:2" x14ac:dyDescent="0.25">
      <c r="A39" s="39" t="s">
        <v>258</v>
      </c>
      <c r="B39" t="s">
        <v>259</v>
      </c>
    </row>
    <row r="40" spans="1:2" x14ac:dyDescent="0.25">
      <c r="A40" s="37" t="s">
        <v>260</v>
      </c>
      <c r="B40" s="37" t="s">
        <v>215</v>
      </c>
    </row>
    <row r="41" spans="1:2" x14ac:dyDescent="0.25">
      <c r="A41" s="37" t="s">
        <v>261</v>
      </c>
      <c r="B41" t="s">
        <v>207</v>
      </c>
    </row>
    <row r="42" spans="1:2" x14ac:dyDescent="0.25">
      <c r="A42" s="37" t="s">
        <v>262</v>
      </c>
      <c r="B42" t="s">
        <v>199</v>
      </c>
    </row>
    <row r="43" spans="1:2" x14ac:dyDescent="0.25">
      <c r="A43" s="37" t="s">
        <v>263</v>
      </c>
      <c r="B43" t="s">
        <v>264</v>
      </c>
    </row>
    <row r="44" spans="1:2" x14ac:dyDescent="0.25">
      <c r="A44" s="37" t="s">
        <v>265</v>
      </c>
      <c r="B44" s="37" t="s">
        <v>266</v>
      </c>
    </row>
    <row r="45" spans="1:2" x14ac:dyDescent="0.25">
      <c r="A45" s="37" t="s">
        <v>267</v>
      </c>
      <c r="B45" s="37" t="s">
        <v>268</v>
      </c>
    </row>
    <row r="46" spans="1:2" x14ac:dyDescent="0.25">
      <c r="A46" s="37" t="s">
        <v>269</v>
      </c>
      <c r="B46" s="37" t="s">
        <v>270</v>
      </c>
    </row>
    <row r="47" spans="1:2" x14ac:dyDescent="0.25">
      <c r="A47" s="37" t="s">
        <v>271</v>
      </c>
      <c r="B47" s="37" t="s">
        <v>272</v>
      </c>
    </row>
    <row r="48" spans="1:2" x14ac:dyDescent="0.25">
      <c r="A48" s="37" t="s">
        <v>273</v>
      </c>
      <c r="B48" s="37" t="s">
        <v>274</v>
      </c>
    </row>
    <row r="49" spans="1:2" x14ac:dyDescent="0.25">
      <c r="A49" s="37" t="s">
        <v>275</v>
      </c>
      <c r="B49" s="37" t="s">
        <v>276</v>
      </c>
    </row>
    <row r="50" spans="1:2" x14ac:dyDescent="0.25">
      <c r="A50" s="37" t="s">
        <v>277</v>
      </c>
      <c r="B50" s="37" t="s">
        <v>278</v>
      </c>
    </row>
    <row r="51" spans="1:2" x14ac:dyDescent="0.25">
      <c r="A51" s="37" t="s">
        <v>279</v>
      </c>
      <c r="B51" s="37" t="s">
        <v>280</v>
      </c>
    </row>
    <row r="52" spans="1:2" x14ac:dyDescent="0.25">
      <c r="A52" s="37" t="s">
        <v>281</v>
      </c>
      <c r="B52" s="37" t="s">
        <v>282</v>
      </c>
    </row>
    <row r="53" spans="1:2" x14ac:dyDescent="0.25">
      <c r="A53" s="37" t="s">
        <v>283</v>
      </c>
      <c r="B53" s="37" t="s">
        <v>284</v>
      </c>
    </row>
    <row r="54" spans="1:2" x14ac:dyDescent="0.25">
      <c r="A54" s="37" t="s">
        <v>285</v>
      </c>
      <c r="B54" s="37" t="s">
        <v>286</v>
      </c>
    </row>
    <row r="55" spans="1:2" x14ac:dyDescent="0.25">
      <c r="A55" s="37" t="s">
        <v>287</v>
      </c>
      <c r="B55" s="37" t="s">
        <v>288</v>
      </c>
    </row>
    <row r="56" spans="1:2" x14ac:dyDescent="0.25">
      <c r="A56" s="37" t="s">
        <v>289</v>
      </c>
      <c r="B56" t="s">
        <v>290</v>
      </c>
    </row>
    <row r="57" spans="1:2" x14ac:dyDescent="0.25">
      <c r="A57" s="37" t="s">
        <v>291</v>
      </c>
      <c r="B57" t="s">
        <v>292</v>
      </c>
    </row>
    <row r="58" spans="1:2" x14ac:dyDescent="0.25">
      <c r="A58" s="37" t="s">
        <v>293</v>
      </c>
      <c r="B58" s="37" t="s">
        <v>215</v>
      </c>
    </row>
    <row r="59" spans="1:2" x14ac:dyDescent="0.25">
      <c r="A59" s="37" t="s">
        <v>294</v>
      </c>
      <c r="B59" s="37" t="s">
        <v>215</v>
      </c>
    </row>
    <row r="60" spans="1:2" x14ac:dyDescent="0.25">
      <c r="A60" s="37" t="s">
        <v>295</v>
      </c>
      <c r="B60" t="s">
        <v>296</v>
      </c>
    </row>
    <row r="61" spans="1:2" x14ac:dyDescent="0.25">
      <c r="A61" s="37" t="s">
        <v>297</v>
      </c>
      <c r="B61" s="37" t="s">
        <v>298</v>
      </c>
    </row>
    <row r="62" spans="1:2" x14ac:dyDescent="0.25">
      <c r="A62" t="s">
        <v>299</v>
      </c>
      <c r="B62" t="s">
        <v>300</v>
      </c>
    </row>
    <row r="63" spans="1:2" x14ac:dyDescent="0.25">
      <c r="A63" t="s">
        <v>301</v>
      </c>
      <c r="B63" t="s">
        <v>302</v>
      </c>
    </row>
    <row r="64" spans="1:2" x14ac:dyDescent="0.25">
      <c r="A64" t="s">
        <v>303</v>
      </c>
      <c r="B64" t="s">
        <v>304</v>
      </c>
    </row>
    <row r="65" spans="1:2" x14ac:dyDescent="0.25">
      <c r="A65" s="37" t="s">
        <v>305</v>
      </c>
      <c r="B65" s="37" t="s">
        <v>306</v>
      </c>
    </row>
    <row r="66" spans="1:2" x14ac:dyDescent="0.25">
      <c r="A66" s="37" t="s">
        <v>307</v>
      </c>
      <c r="B66" t="s">
        <v>226</v>
      </c>
    </row>
    <row r="67" spans="1:2" x14ac:dyDescent="0.25">
      <c r="A67" s="37" t="s">
        <v>308</v>
      </c>
      <c r="B67" t="s">
        <v>309</v>
      </c>
    </row>
    <row r="68" spans="1:2" x14ac:dyDescent="0.25">
      <c r="A68" s="37" t="s">
        <v>310</v>
      </c>
      <c r="B68" t="s">
        <v>311</v>
      </c>
    </row>
    <row r="69" spans="1:2" x14ac:dyDescent="0.25">
      <c r="A69" s="37" t="s">
        <v>312</v>
      </c>
      <c r="B69" s="37" t="s">
        <v>215</v>
      </c>
    </row>
    <row r="70" spans="1:2" x14ac:dyDescent="0.25">
      <c r="A70" s="37" t="s">
        <v>313</v>
      </c>
      <c r="B70" t="s">
        <v>314</v>
      </c>
    </row>
    <row r="71" spans="1:2" x14ac:dyDescent="0.25">
      <c r="A71" s="37" t="s">
        <v>315</v>
      </c>
      <c r="B71" t="s">
        <v>316</v>
      </c>
    </row>
    <row r="72" spans="1:2" x14ac:dyDescent="0.25">
      <c r="A72" s="37" t="s">
        <v>317</v>
      </c>
      <c r="B72" t="s">
        <v>318</v>
      </c>
    </row>
    <row r="73" spans="1:2" x14ac:dyDescent="0.25">
      <c r="A73" s="37" t="s">
        <v>319</v>
      </c>
      <c r="B73" t="s">
        <v>320</v>
      </c>
    </row>
    <row r="74" spans="1:2" x14ac:dyDescent="0.25">
      <c r="A74" s="37" t="s">
        <v>321</v>
      </c>
      <c r="B74" t="s">
        <v>207</v>
      </c>
    </row>
    <row r="75" spans="1:2" x14ac:dyDescent="0.25">
      <c r="A75" t="s">
        <v>322</v>
      </c>
      <c r="B75" t="s">
        <v>323</v>
      </c>
    </row>
    <row r="76" spans="1:2" x14ac:dyDescent="0.25">
      <c r="A76" s="37" t="s">
        <v>324</v>
      </c>
      <c r="B76" t="s">
        <v>325</v>
      </c>
    </row>
    <row r="77" spans="1:2" x14ac:dyDescent="0.25">
      <c r="A77" s="40" t="s">
        <v>326</v>
      </c>
      <c r="B77" t="s">
        <v>327</v>
      </c>
    </row>
    <row r="78" spans="1:2" x14ac:dyDescent="0.25">
      <c r="A78" t="s">
        <v>328</v>
      </c>
      <c r="B78" t="s">
        <v>329</v>
      </c>
    </row>
    <row r="79" spans="1:2" x14ac:dyDescent="0.25">
      <c r="A79" t="s">
        <v>330</v>
      </c>
      <c r="B79" t="s">
        <v>331</v>
      </c>
    </row>
    <row r="80" spans="1:2" x14ac:dyDescent="0.25">
      <c r="A80" s="40" t="s">
        <v>332</v>
      </c>
      <c r="B80" t="s">
        <v>333</v>
      </c>
    </row>
    <row r="81" spans="1:2" x14ac:dyDescent="0.25">
      <c r="A81" t="s">
        <v>334</v>
      </c>
      <c r="B81" t="s">
        <v>335</v>
      </c>
    </row>
    <row r="82" spans="1:2" x14ac:dyDescent="0.25">
      <c r="A82" s="40" t="s">
        <v>336</v>
      </c>
      <c r="B82" t="s">
        <v>337</v>
      </c>
    </row>
    <row r="83" spans="1:2" x14ac:dyDescent="0.25">
      <c r="A83" t="s">
        <v>338</v>
      </c>
      <c r="B83" t="s">
        <v>339</v>
      </c>
    </row>
    <row r="84" spans="1:2" x14ac:dyDescent="0.25">
      <c r="A84" t="s">
        <v>340</v>
      </c>
      <c r="B84" t="s">
        <v>341</v>
      </c>
    </row>
    <row r="85" spans="1:2" x14ac:dyDescent="0.25">
      <c r="A85" t="s">
        <v>342</v>
      </c>
      <c r="B85" t="s">
        <v>343</v>
      </c>
    </row>
    <row r="86" spans="1:2" x14ac:dyDescent="0.25">
      <c r="A86" s="37" t="s">
        <v>344</v>
      </c>
      <c r="B86" t="s">
        <v>345</v>
      </c>
    </row>
    <row r="87" spans="1:2" x14ac:dyDescent="0.25">
      <c r="A87" s="37" t="s">
        <v>346</v>
      </c>
      <c r="B87" t="s">
        <v>347</v>
      </c>
    </row>
    <row r="88" spans="1:2" x14ac:dyDescent="0.25">
      <c r="A88" s="37" t="s">
        <v>348</v>
      </c>
      <c r="B88" t="s">
        <v>349</v>
      </c>
    </row>
    <row r="89" spans="1:2" x14ac:dyDescent="0.25">
      <c r="A89" s="37" t="s">
        <v>350</v>
      </c>
      <c r="B89" t="s">
        <v>296</v>
      </c>
    </row>
    <row r="90" spans="1:2" x14ac:dyDescent="0.25">
      <c r="A90" s="37" t="s">
        <v>351</v>
      </c>
      <c r="B90" t="s">
        <v>296</v>
      </c>
    </row>
    <row r="91" spans="1:2" x14ac:dyDescent="0.25">
      <c r="A91" s="37" t="s">
        <v>352</v>
      </c>
      <c r="B91" t="s">
        <v>226</v>
      </c>
    </row>
    <row r="92" spans="1:2" x14ac:dyDescent="0.25">
      <c r="A92" s="37" t="s">
        <v>353</v>
      </c>
      <c r="B92" t="s">
        <v>354</v>
      </c>
    </row>
    <row r="93" spans="1:2" x14ac:dyDescent="0.25">
      <c r="A93" s="37" t="s">
        <v>355</v>
      </c>
      <c r="B93" s="37" t="s">
        <v>215</v>
      </c>
    </row>
    <row r="94" spans="1:2" x14ac:dyDescent="0.25">
      <c r="A94" s="37" t="s">
        <v>356</v>
      </c>
      <c r="B94" s="37" t="s">
        <v>357</v>
      </c>
    </row>
    <row r="95" spans="1:2" x14ac:dyDescent="0.25">
      <c r="A95" s="37" t="s">
        <v>358</v>
      </c>
      <c r="B95" t="s">
        <v>359</v>
      </c>
    </row>
    <row r="96" spans="1:2" x14ac:dyDescent="0.25">
      <c r="A96" s="37" t="s">
        <v>360</v>
      </c>
      <c r="B96" t="s">
        <v>361</v>
      </c>
    </row>
    <row r="97" spans="1:2" x14ac:dyDescent="0.25">
      <c r="A97" s="37" t="s">
        <v>362</v>
      </c>
      <c r="B97" s="37" t="s">
        <v>363</v>
      </c>
    </row>
    <row r="98" spans="1:2" x14ac:dyDescent="0.25">
      <c r="A98" s="37" t="s">
        <v>364</v>
      </c>
      <c r="B98" s="37" t="s">
        <v>365</v>
      </c>
    </row>
    <row r="99" spans="1:2" x14ac:dyDescent="0.25">
      <c r="A99" t="s">
        <v>366</v>
      </c>
      <c r="B99" t="s">
        <v>367</v>
      </c>
    </row>
    <row r="100" spans="1:2" x14ac:dyDescent="0.25">
      <c r="A100" t="s">
        <v>368</v>
      </c>
      <c r="B100" t="s">
        <v>369</v>
      </c>
    </row>
    <row r="101" spans="1:2" x14ac:dyDescent="0.25">
      <c r="A101" t="s">
        <v>370</v>
      </c>
      <c r="B101" t="s">
        <v>371</v>
      </c>
    </row>
    <row r="102" spans="1:2" x14ac:dyDescent="0.25">
      <c r="A102" t="s">
        <v>372</v>
      </c>
      <c r="B102" t="s">
        <v>373</v>
      </c>
    </row>
    <row r="103" spans="1:2" x14ac:dyDescent="0.25">
      <c r="A103" t="s">
        <v>374</v>
      </c>
      <c r="B103" t="s">
        <v>375</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0"/>
  <sheetViews>
    <sheetView zoomScaleNormal="100" workbookViewId="0">
      <selection activeCell="A14" sqref="A14"/>
    </sheetView>
  </sheetViews>
  <sheetFormatPr defaultColWidth="8.7109375" defaultRowHeight="15" x14ac:dyDescent="0.25"/>
  <cols>
    <col min="1" max="1" width="171.85546875" customWidth="1"/>
    <col min="2" max="2" width="32" customWidth="1"/>
  </cols>
  <sheetData>
    <row r="1" spans="1:2" x14ac:dyDescent="0.25">
      <c r="A1" s="41" t="s">
        <v>376</v>
      </c>
      <c r="B1" t="s">
        <v>377</v>
      </c>
    </row>
    <row r="2" spans="1:2" x14ac:dyDescent="0.25">
      <c r="A2" s="42" t="s">
        <v>378</v>
      </c>
    </row>
    <row r="3" spans="1:2" x14ac:dyDescent="0.25">
      <c r="A3" t="str">
        <f>CONCATENATE("copyEnterprise '(",EnterpriseData!$B$19,"|",EnterpriseData!$B$3,"|",EnterpriseData!$B$4,")",EnterpriseData!B21,"' '",EnterpriseData!B12,"' '",EnterpriseData!B36,"' '",EnterpriseData!B9,"'")</f>
        <v>copyEnterprise '(genesis|InstallUser|B00stInst@11)BasNov19' 'Pro19Nov' 'Prospera Test 300420201' 'ProTes300420201'</v>
      </c>
      <c r="B3" t="s">
        <v>379</v>
      </c>
    </row>
    <row r="4" spans="1:2" x14ac:dyDescent="0.25">
      <c r="A4" s="42" t="s">
        <v>380</v>
      </c>
    </row>
    <row r="5" spans="1:2" x14ac:dyDescent="0.25">
      <c r="A5" t="str">
        <f>CONCATENATE("copyEnterprise '(",EnterpriseData!$B$19,"|",EnterpriseData!$B$3,"|",EnterpriseData!$B$4,")",EnterpriseData!B22,"' '",EnterpriseData!B9,"' '",EnterpriseData!B37,"' '",EnterpriseData!B38,"'")</f>
        <v>copyEnterprise '(genesis|InstallUser|B00stInst@11)BasNov19Adm' 'ProTes300420201' 'Prospera Test 300420201 Admin' 'ProTes300420201Adm'</v>
      </c>
      <c r="B5" t="s">
        <v>379</v>
      </c>
    </row>
    <row r="6" spans="1:2" x14ac:dyDescent="0.25">
      <c r="A6" t="str">
        <f>CONCATENATE("copyEnterprise '(",EnterpriseData!$B$19,"|",EnterpriseData!$B$3,"|",EnterpriseData!$B$4,")",EnterpriseData!B23,"' '",EnterpriseData!B38,"' '",EnterpriseData!B39,"' '",EnterpriseData!B40,"'")</f>
        <v>copyEnterprise '(genesis|InstallUser|B00stInst@11)BasNov19Train' 'ProTes300420201Adm' 'Prospera Test 300420201 Operations' 'ProTes300420201Oper'</v>
      </c>
      <c r="B6" t="s">
        <v>379</v>
      </c>
    </row>
    <row r="7" spans="1:2" x14ac:dyDescent="0.25">
      <c r="A7" t="str">
        <f>CONCATENATE("copyEnterprise '(",EnterpriseData!$B$19,"|",EnterpriseData!$B$3,"|",EnterpriseData!$B$4,")",EnterpriseData!B24,"' '",EnterpriseData!B38,"' '",EnterpriseData!B41,"' '",EnterpriseData!B42,"'")</f>
        <v>copyEnterprise '(genesis|InstallUser|B00stInst@11)BasNov19Oper' 'ProTes300420201Adm' 'Prospera Test 300420201 Training' 'ProTes300420201Train'</v>
      </c>
      <c r="B7" t="s">
        <v>379</v>
      </c>
    </row>
    <row r="8" spans="1:2" x14ac:dyDescent="0.25">
      <c r="A8" t="str">
        <f>CONCATENATE("copyEnterprise '(",EnterpriseData!$B$19,"|",EnterpriseData!$B$3,"|",EnterpriseData!$B$4,")",EnterpriseData!B25,"' '",EnterpriseData!B38,"' '",EnterpriseData!B43,"' '",EnterpriseData!B44,"'")</f>
        <v>copyEnterprise '(genesis|InstallUser|B00stInst@11)BasNov19Sand' 'ProTes300420201Adm' 'Prospera Test 300420201 Sandbox' 'ProTes300420201Sand'</v>
      </c>
      <c r="B8" t="s">
        <v>379</v>
      </c>
    </row>
    <row r="9" spans="1:2" x14ac:dyDescent="0.25">
      <c r="A9" s="43" t="str">
        <f>IF(VLOOKUP("Sandbox Sub Hierarchy",'Option List'!$A$1:$K$51,2,0)=1,CONCATENATE("copyEnterprise '(",EnterpriseData!$B$19,"|",EnterpriseData!$B$3,"|",EnterpriseData!$B$4,")",EnterpriseData!B26,"' '",EnterpriseData!B44,"' '",EnterpriseData!B45,"' '",EnterpriseData!B46,"'"),"")</f>
        <v>copyEnterprise '(genesis|InstallUser|B00stInst@11)BasNov19CTop' 'ProTes300420201Sand' 'Prospera Test 300420201 Customer Top' 'ProTes300420201CTop'</v>
      </c>
      <c r="B9" t="s">
        <v>379</v>
      </c>
    </row>
    <row r="10" spans="1:2" x14ac:dyDescent="0.25">
      <c r="A10" s="43" t="str">
        <f>IF(VLOOKUP("Sandbox Sub Hierarchy",'Option List'!$A$1:$K$51,2,0)=1,CONCATENATE("copyEnterprise '(",EnterpriseData!$B$19,"|",EnterpriseData!$B$3,"|",EnterpriseData!$B$4,")",EnterpriseData!B27,"' '",EnterpriseData!B46,"' '",EnterpriseData!B47,"' '",EnterpriseData!B48,"'"),"")</f>
        <v>copyEnterprise '(genesis|InstallUser|B00stInst@11)BasNov19CReg' 'ProTes300420201CTop' 'Prospera Test 300420201 Cust Regional' 'ProTes300420201CReg'</v>
      </c>
      <c r="B10" t="s">
        <v>379</v>
      </c>
    </row>
    <row r="11" spans="1:2" x14ac:dyDescent="0.25">
      <c r="A11" s="43" t="str">
        <f>IF(VLOOKUP("Sandbox Sub Hierarchy",'Option List'!$A$1:$K$51,2,0)=1,CONCATENATE("copyEnterprise '(",EnterpriseData!$B$19,"|",EnterpriseData!$B$3,"|",EnterpriseData!$B$4,")",EnterpriseData!B28,"' '",EnterpriseData!B48,"' '",EnterpriseData!B49,"' '",EnterpriseData!B50,"'"),"")</f>
        <v>copyEnterprise '(genesis|InstallUser|B00stInst@11)BasNov19CWH' 'ProTes300420201CReg' 'Prospera Test 300420201 Cust WH' 'ProTes300420201CWH'</v>
      </c>
      <c r="B11" t="s">
        <v>379</v>
      </c>
    </row>
    <row r="12" spans="1:2" x14ac:dyDescent="0.25">
      <c r="A12" s="43" t="str">
        <f>IF(VLOOKUP("Sandbox Sub Hierarchy",'Option List'!$A$1:$K$51,2,0)=1,CONCATENATE("copyEnterprise '(",EnterpriseData!$B$19,"|",EnterpriseData!$B$3,"|",EnterpriseData!$B$4,")",EnterpriseData!B30,"' '",EnterpriseData!B48,"' '",EnterpriseData!B53,"' '",EnterpriseData!B54,"'"),"")</f>
        <v>copyEnterprise '(genesis|InstallUser|B00stInst@11)BasNov19IB' 'ProTes300420201CReg' 'Prospera Test 300420201 Inbound' 'ProTes300420201IB'</v>
      </c>
      <c r="B12" t="s">
        <v>379</v>
      </c>
    </row>
    <row r="13" spans="1:2" x14ac:dyDescent="0.25">
      <c r="A13" s="43" t="str">
        <f>IF(VLOOKUP("Sandbox Sub Hierarchy",'Option List'!$A$1:$K$51,2,0)=1,CONCATENATE("copyEnterprise '(",EnterpriseData!$B$19,"|",EnterpriseData!$B$3,"|",EnterpriseData!$B$4,")",EnterpriseData!B32,"' '",EnterpriseData!B48,"' '",EnterpriseData!B57,"' '",EnterpriseData!B58,"'"),"")</f>
        <v>copyEnterprise '(genesis|InstallUser|B00stInst@11)BasNov19CusDir' 'ProTes300420201CReg' 'Prospera Test 300420201 Cust Direct' 'ProTes300420201CusDir'</v>
      </c>
      <c r="B13" t="s">
        <v>379</v>
      </c>
    </row>
    <row r="14" spans="1:2" x14ac:dyDescent="0.25">
      <c r="A14" s="43" t="str">
        <f>IF(VLOOKUP("Sandbox Sub Hierarchy",'Option List'!$A$1:$K$51,2,0)=1,CONCATENATE("copyEnterprise '(",EnterpriseData!$B$19,"|",EnterpriseData!$B$3,"|",EnterpriseData!$B$4,")",EnterpriseData!B29,"' '",EnterpriseData!B50,"' '",EnterpriseData!B51,"' '",EnterpriseData!B52,"'"),"")</f>
        <v>copyEnterprise '(genesis|InstallUser|B00stInst@11)BasNov19CWHA' 'ProTes300420201CWH' 'Prospera Test 300420201 Cust WH A' 'ProTes300420201CWHA'</v>
      </c>
      <c r="B14" t="s">
        <v>379</v>
      </c>
    </row>
    <row r="15" spans="1:2" x14ac:dyDescent="0.25">
      <c r="A15" s="43" t="str">
        <f>IF(VLOOKUP("Sandbox Sub Hierarchy",'Option List'!$A$1:$K$51,2,0)=1,CONCATENATE("copyEnterprise '(",EnterpriseData!$B$19,"|",EnterpriseData!$B$3,"|",EnterpriseData!$B$4,")",EnterpriseData!B31,"' '",EnterpriseData!B54,"' '",EnterpriseData!B55,"' '",EnterpriseData!B56,"'"),"")</f>
        <v>copyEnterprise '(genesis|InstallUser|B00stInst@11)BasNov19Ven' 'ProTes300420201IB' 'Prospera Test 300420201 Vendor' 'ProTes300420201Ven'</v>
      </c>
      <c r="B15" t="s">
        <v>379</v>
      </c>
    </row>
    <row r="16" spans="1:2" x14ac:dyDescent="0.25">
      <c r="A16" s="43" t="str">
        <f>IF(VLOOKUP("Sandbox Sub Hierarchy",'Option List'!$A$1:$K$51,2,0)=1,CONCATENATE("copyEnterprise '(",EnterpriseData!$B$19,"|",EnterpriseData!$B$3,"|",EnterpriseData!$B$4,")",EnterpriseData!B33,"' '",EnterpriseData!B58,"' '",EnterpriseData!B59,"' '",EnterpriseData!B60,"'"),"")</f>
        <v>copyEnterprise '(genesis|InstallUser|B00stInst@11)BasNov19CustA' 'ProTes300420201CusDir' 'Prospera Test 300420201 Cust A' 'ProTes300420201CustA'</v>
      </c>
      <c r="B16" t="s">
        <v>379</v>
      </c>
    </row>
    <row r="20" spans="1:1" x14ac:dyDescent="0.25">
      <c r="A20" s="44"/>
    </row>
  </sheetData>
  <pageMargins left="0.25" right="0.25" top="0.75" bottom="0.75" header="0.51180555555555496" footer="0.51180555555555496"/>
  <pageSetup firstPageNumber="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74"/>
  <sheetViews>
    <sheetView topLeftCell="A16" zoomScaleNormal="100" workbookViewId="0">
      <selection activeCell="D2" sqref="D2"/>
    </sheetView>
  </sheetViews>
  <sheetFormatPr defaultColWidth="8.85546875" defaultRowHeight="15" x14ac:dyDescent="0.25"/>
  <cols>
    <col min="1" max="1" width="39.7109375" customWidth="1"/>
    <col min="2" max="2" width="23.28515625" customWidth="1"/>
    <col min="3" max="3" width="14.28515625" customWidth="1"/>
    <col min="4" max="4" width="92.7109375" customWidth="1"/>
    <col min="5" max="5" width="32" customWidth="1"/>
  </cols>
  <sheetData>
    <row r="1" spans="1:5" x14ac:dyDescent="0.25">
      <c r="A1" s="45" t="s">
        <v>381</v>
      </c>
      <c r="B1" s="45" t="s">
        <v>382</v>
      </c>
      <c r="C1" s="45" t="s">
        <v>383</v>
      </c>
      <c r="D1" s="45" t="s">
        <v>384</v>
      </c>
      <c r="E1" t="s">
        <v>377</v>
      </c>
    </row>
    <row r="2" spans="1:5" x14ac:dyDescent="0.25">
      <c r="A2" t="s">
        <v>385</v>
      </c>
      <c r="B2" s="39"/>
      <c r="C2" s="39"/>
      <c r="D2" s="36" t="str">
        <f>CONCATENATE("copyRefTypeScopes '(",EnterpriseData!$B$19,"|",EnterpriseData!$B$3,"|",EnterpriseData!$B$4,")",EnterpriseData!B22,"' '",EnterpriseData!B38,"'")</f>
        <v>copyRefTypeScopes '(genesis|InstallUser|B00stInst@11)BasNov19Adm' 'ProTes300420201Adm'</v>
      </c>
      <c r="E2" t="s">
        <v>379</v>
      </c>
    </row>
    <row r="3" spans="1:5" x14ac:dyDescent="0.25">
      <c r="A3" t="s">
        <v>10</v>
      </c>
      <c r="B3" s="39" t="s">
        <v>191</v>
      </c>
      <c r="C3" s="39" t="s">
        <v>386</v>
      </c>
      <c r="D3" s="43" t="str">
        <f>IF(VLOOKUP(A3,'Option List'!$A$2:$B$51,2,0)=1,CONCATENATE("setRefTypeScope '",EnterpriseData!$B$38,"' '",B3,"' '",C3,"'"),"")</f>
        <v/>
      </c>
      <c r="E3" t="s">
        <v>379</v>
      </c>
    </row>
    <row r="4" spans="1:5" x14ac:dyDescent="0.25">
      <c r="A4" s="46" t="s">
        <v>387</v>
      </c>
      <c r="B4" s="39" t="s">
        <v>193</v>
      </c>
      <c r="C4" s="39" t="s">
        <v>388</v>
      </c>
      <c r="D4" s="43" t="str">
        <f>IF(VLOOKUP(A4,'Option List'!$A$2:$B$51,2,0)=1,CONCATENATE("setRefTypeScope '",EnterpriseData!$B$38,"' '",B4,"' '",C4,"'"),"")</f>
        <v>setRefTypeScope 'ProTes300420201Adm' 'AdvanceAutoApproveAmount' 'company'</v>
      </c>
      <c r="E4" t="s">
        <v>379</v>
      </c>
    </row>
    <row r="5" spans="1:5" x14ac:dyDescent="0.25">
      <c r="A5" s="46" t="s">
        <v>387</v>
      </c>
      <c r="B5" s="39" t="s">
        <v>195</v>
      </c>
      <c r="C5" s="39" t="s">
        <v>388</v>
      </c>
      <c r="D5" s="43" t="str">
        <f>IF(VLOOKUP(A5,'Option List'!$A$2:$B$51,2,0)=1,CONCATENATE("setRefTypeScope '",EnterpriseData!$B$38,"' '",B5,"' '",C5,"'"),"")</f>
        <v>setRefTypeScope 'ProTes300420201Adm' 'AdvanceAutoApprovePercent' 'company'</v>
      </c>
      <c r="E5" t="s">
        <v>379</v>
      </c>
    </row>
    <row r="6" spans="1:5" x14ac:dyDescent="0.25">
      <c r="A6" t="s">
        <v>17</v>
      </c>
      <c r="B6" s="39" t="s">
        <v>200</v>
      </c>
      <c r="C6" s="39" t="s">
        <v>388</v>
      </c>
      <c r="D6" s="43" t="str">
        <f>IF(VLOOKUP(A6,'Option List'!$A$2:$B$51,2,0)=1,CONCATENATE("setRefTypeScope '",EnterpriseData!$B$38,"' '",B6,"' '",C6,"'"),"")</f>
        <v>setRefTypeScope 'ProTes300420201Adm' 'AutoApproveAdjustFlat' 'company'</v>
      </c>
      <c r="E6" t="s">
        <v>379</v>
      </c>
    </row>
    <row r="7" spans="1:5" x14ac:dyDescent="0.25">
      <c r="A7" t="s">
        <v>17</v>
      </c>
      <c r="B7" s="39" t="s">
        <v>202</v>
      </c>
      <c r="C7" s="39" t="s">
        <v>388</v>
      </c>
      <c r="D7" s="43" t="str">
        <f>IF(VLOOKUP(A7,'Option List'!$A$2:$B$51,2,0)=1,CONCATENATE("setRefTypeScope '",EnterpriseData!$B$38,"' '",B7,"' '",C7,"'"),"")</f>
        <v>setRefTypeScope 'ProTes300420201Adm' 'AutoApproveAdjustPercent' 'company'</v>
      </c>
      <c r="E7" t="s">
        <v>379</v>
      </c>
    </row>
    <row r="8" spans="1:5" x14ac:dyDescent="0.25">
      <c r="A8" t="s">
        <v>17</v>
      </c>
      <c r="B8" s="39" t="s">
        <v>220</v>
      </c>
      <c r="C8" s="39" t="s">
        <v>389</v>
      </c>
      <c r="D8" s="43" t="str">
        <f>IF(VLOOKUP(A8,'Option List'!$A$2:$B$51,2,0)=1,CONCATENATE("setRefTypeScope '",EnterpriseData!$B$38,"' '",B8,"' '",C8,"'"),"")</f>
        <v>setRefTypeScope 'ProTes300420201Adm' 'CarrierSelfBill' 'load,carrier'</v>
      </c>
      <c r="E8" t="s">
        <v>379</v>
      </c>
    </row>
    <row r="9" spans="1:5" x14ac:dyDescent="0.25">
      <c r="A9" t="s">
        <v>42</v>
      </c>
      <c r="B9" s="39" t="s">
        <v>223</v>
      </c>
      <c r="C9" s="39" t="s">
        <v>388</v>
      </c>
      <c r="D9" s="43" t="str">
        <f>IF(VLOOKUP(A9,'Option List'!$A$2:$B$51,2,0)=1,CONCATENATE("setRefTypeScope '",EnterpriseData!$B$38,"' '",B9,"' '",C9,"'"),"")</f>
        <v/>
      </c>
      <c r="E9" t="s">
        <v>379</v>
      </c>
    </row>
    <row r="10" spans="1:5" x14ac:dyDescent="0.25">
      <c r="A10" s="13" t="s">
        <v>53</v>
      </c>
      <c r="B10" s="39" t="s">
        <v>223</v>
      </c>
      <c r="C10" s="39" t="s">
        <v>388</v>
      </c>
      <c r="D10" s="43" t="str">
        <f>IF(VLOOKUP(A10,'Option List'!$A$2:$B$51,2,0)=1,CONCATENATE("setRefTypeScope '",EnterpriseData!$B$38,"' '",B10,"' '",C10,"'"),"")</f>
        <v/>
      </c>
      <c r="E10" t="s">
        <v>379</v>
      </c>
    </row>
    <row r="11" spans="1:5" x14ac:dyDescent="0.25">
      <c r="A11" t="s">
        <v>19</v>
      </c>
      <c r="B11" s="39" t="s">
        <v>228</v>
      </c>
      <c r="C11" s="39" t="s">
        <v>390</v>
      </c>
      <c r="D11" s="43" t="str">
        <f>IF(VLOOKUP(A11,'Option List'!$A$2:$B$51,2,0)=1,CONCATENATE("setRefTypeScope '",EnterpriseData!$B$38,"' '",B11,"' '",C11,"'"),"")</f>
        <v>setRefTypeScope 'ProTes300420201Adm' 'Commission Type' 'carrier'</v>
      </c>
      <c r="E11" t="s">
        <v>379</v>
      </c>
    </row>
    <row r="12" spans="1:5" x14ac:dyDescent="0.25">
      <c r="A12" t="s">
        <v>19</v>
      </c>
      <c r="B12" s="39" t="s">
        <v>230</v>
      </c>
      <c r="C12" s="39" t="s">
        <v>391</v>
      </c>
      <c r="D12" s="43" t="str">
        <f>IF(VLOOKUP(A12,'Option List'!$A$2:$B$51,2,0)=1,CONCATENATE("setRefTypeScope '",EnterpriseData!$B$38,"' '",B12,"' '",C12,"'"),"")</f>
        <v>setRefTypeScope 'ProTes300420201Adm' 'Commission1VendorId' 'load,company'</v>
      </c>
      <c r="E12" t="s">
        <v>379</v>
      </c>
    </row>
    <row r="13" spans="1:5" x14ac:dyDescent="0.25">
      <c r="A13" t="s">
        <v>19</v>
      </c>
      <c r="B13" s="39" t="s">
        <v>232</v>
      </c>
      <c r="C13" s="39" t="s">
        <v>391</v>
      </c>
      <c r="D13" s="43" t="str">
        <f>IF(VLOOKUP(A13,'Option List'!$A$2:$B$51,2,0)=1,CONCATENATE("setRefTypeScope '",EnterpriseData!$B$38,"' '",B13,"' '",C13,"'"),"")</f>
        <v>setRefTypeScope 'ProTes300420201Adm' 'Commission2VendorId' 'load,company'</v>
      </c>
      <c r="E13" t="s">
        <v>379</v>
      </c>
    </row>
    <row r="14" spans="1:5" x14ac:dyDescent="0.25">
      <c r="A14" t="s">
        <v>19</v>
      </c>
      <c r="B14" s="39" t="s">
        <v>234</v>
      </c>
      <c r="C14" s="39" t="s">
        <v>391</v>
      </c>
      <c r="D14" s="43" t="str">
        <f>IF(VLOOKUP(A14,'Option List'!$A$2:$B$51,2,0)=1,CONCATENATE("setRefTypeScope '",EnterpriseData!$B$38,"' '",B14,"' '",C14,"'"),"")</f>
        <v>setRefTypeScope 'ProTes300420201Adm' 'Commission3VendorId' 'load,company'</v>
      </c>
      <c r="E14" t="s">
        <v>379</v>
      </c>
    </row>
    <row r="15" spans="1:5" x14ac:dyDescent="0.25">
      <c r="A15" t="s">
        <v>19</v>
      </c>
      <c r="B15" s="39" t="s">
        <v>236</v>
      </c>
      <c r="C15" s="39" t="s">
        <v>391</v>
      </c>
      <c r="D15" s="43" t="str">
        <f>IF(VLOOKUP(A15,'Option List'!$A$2:$B$51,2,0)=1,CONCATENATE("setRefTypeScope '",EnterpriseData!$B$38,"' '",B15,"' '",C15,"'"),"")</f>
        <v>setRefTypeScope 'ProTes300420201Adm' 'Commission4VendorId' 'load,company'</v>
      </c>
      <c r="E15" t="s">
        <v>379</v>
      </c>
    </row>
    <row r="16" spans="1:5" x14ac:dyDescent="0.25">
      <c r="A16" t="s">
        <v>29</v>
      </c>
      <c r="B16" s="39" t="s">
        <v>246</v>
      </c>
      <c r="C16" s="39" t="s">
        <v>392</v>
      </c>
      <c r="D16" s="43" t="str">
        <f>IF(VLOOKUP(A16,'Option List'!$A$2:$B$51,2,0)=1,CONCATENATE("setRefTypeScope '",EnterpriseData!$B$38,"' '",B16,"' '",C16,"'"),"")</f>
        <v>setRefTypeScope 'ProTes300420201Adm' 'CustInvCreate' 'load'</v>
      </c>
      <c r="E16" t="s">
        <v>379</v>
      </c>
    </row>
    <row r="17" spans="1:5" x14ac:dyDescent="0.25">
      <c r="A17" t="s">
        <v>21</v>
      </c>
      <c r="B17" s="39" t="s">
        <v>250</v>
      </c>
      <c r="C17" s="39" t="s">
        <v>392</v>
      </c>
      <c r="D17" s="43" t="str">
        <f>IF(VLOOKUP(A17,'Option List'!$A$2:$B$51,2,0)=1,CONCATENATE("setRefTypeScope '",EnterpriseData!$B$38,"' '",B17,"' '",C17,"'"),"")</f>
        <v>setRefTypeScope 'ProTes300420201Adm' 'CustRateTotal' 'load'</v>
      </c>
      <c r="E17" t="s">
        <v>379</v>
      </c>
    </row>
    <row r="18" spans="1:5" x14ac:dyDescent="0.25">
      <c r="A18" t="s">
        <v>29</v>
      </c>
      <c r="B18" s="39" t="s">
        <v>252</v>
      </c>
      <c r="C18" s="39" t="s">
        <v>388</v>
      </c>
      <c r="D18" s="43" t="str">
        <f>IF(VLOOKUP(A18,'Option List'!$A$2:$B$51,2,0)=1,CONCATENATE("setRefTypeScope '",EnterpriseData!$B$38,"' '",B18,"' '",C18,"'"),"")</f>
        <v>setRefTypeScope 'ProTes300420201Adm' 'CustReqChargeDoc' 'company'</v>
      </c>
      <c r="E18" t="s">
        <v>379</v>
      </c>
    </row>
    <row r="19" spans="1:5" x14ac:dyDescent="0.25">
      <c r="A19" t="s">
        <v>29</v>
      </c>
      <c r="B19" s="39" t="s">
        <v>254</v>
      </c>
      <c r="C19" s="39" t="s">
        <v>388</v>
      </c>
      <c r="D19" s="43" t="str">
        <f>IF(VLOOKUP(A19,'Option List'!$A$2:$B$51,2,0)=1,CONCATENATE("setRefTypeScope '",EnterpriseData!$B$38,"' '",B19,"' '",C19,"'"),"")</f>
        <v>setRefTypeScope 'ProTes300420201Adm' 'CustReqDoc' 'company'</v>
      </c>
      <c r="E19" t="s">
        <v>379</v>
      </c>
    </row>
    <row r="20" spans="1:5" x14ac:dyDescent="0.25">
      <c r="A20" t="s">
        <v>29</v>
      </c>
      <c r="B20" s="39" t="s">
        <v>256</v>
      </c>
      <c r="C20" s="39" t="s">
        <v>388</v>
      </c>
      <c r="D20" s="43" t="str">
        <f>IF(VLOOKUP(A20,'Option List'!$A$2:$B$51,2,0)=1,CONCATENATE("setRefTypeScope '",EnterpriseData!$B$38,"' '",B20,"' '",C20,"'"),"")</f>
        <v>setRefTypeScope 'ProTes300420201Adm' 'CustReqRef' 'company'</v>
      </c>
      <c r="E20" t="s">
        <v>379</v>
      </c>
    </row>
    <row r="21" spans="1:5" x14ac:dyDescent="0.25">
      <c r="A21" s="46" t="s">
        <v>12</v>
      </c>
      <c r="B21" s="39" t="s">
        <v>258</v>
      </c>
      <c r="C21" s="39" t="s">
        <v>388</v>
      </c>
      <c r="D21" s="43" t="str">
        <f>IF(VLOOKUP(A21,'Option List'!$A$2:$B$51,2,0)=1,CONCATENATE("setRefTypeScope '",EnterpriseData!$B$38,"' '",B21,"' '",C21,"'"),"")</f>
        <v/>
      </c>
      <c r="E21" t="s">
        <v>379</v>
      </c>
    </row>
    <row r="22" spans="1:5" x14ac:dyDescent="0.25">
      <c r="A22" s="12" t="s">
        <v>37</v>
      </c>
      <c r="B22" s="39" t="s">
        <v>295</v>
      </c>
      <c r="C22" s="39" t="s">
        <v>393</v>
      </c>
      <c r="D22" s="43" t="str">
        <f>IF(VLOOKUP(A22,'Option List'!$A$2:$B$51,2,0)=1,CONCATENATE("setRefTypeScope '",EnterpriseData!$B$38,"' '",B22,"' '",C22,"'"),"")</f>
        <v/>
      </c>
      <c r="E22" t="s">
        <v>379</v>
      </c>
    </row>
    <row r="23" spans="1:5" x14ac:dyDescent="0.25">
      <c r="A23" s="13" t="s">
        <v>39</v>
      </c>
      <c r="B23" s="39" t="s">
        <v>295</v>
      </c>
      <c r="C23" s="39" t="s">
        <v>393</v>
      </c>
      <c r="D23" s="43" t="str">
        <f>IF(VLOOKUP(A23,'Option List'!$A$2:$B$51,2,0)=1,CONCATENATE("setRefTypeScope '",EnterpriseData!$B$38,"' '",B23,"' '",C23,"'"),"")</f>
        <v>setRefTypeScope 'ProTes300420201Adm' 'Internal Rate Index' 'shipment,load'</v>
      </c>
      <c r="E23" t="s">
        <v>379</v>
      </c>
    </row>
    <row r="24" spans="1:5" x14ac:dyDescent="0.25">
      <c r="A24" t="s">
        <v>52</v>
      </c>
      <c r="B24" s="39" t="s">
        <v>299</v>
      </c>
      <c r="C24" s="39" t="s">
        <v>388</v>
      </c>
      <c r="D24" s="43" t="str">
        <f>IF(VLOOKUP(A24,'Option List'!$A$2:$B$51,2,0)=1,CONCATENATE("setRefTypeScope '",EnterpriseData!$B$38,"' '",B24,"' '",C24,"'"),"")</f>
        <v>setRefTypeScope 'ProTes300420201Adm' 'ITSIntegrationId' 'company'</v>
      </c>
      <c r="E24" t="s">
        <v>379</v>
      </c>
    </row>
    <row r="25" spans="1:5" x14ac:dyDescent="0.25">
      <c r="A25" t="s">
        <v>52</v>
      </c>
      <c r="B25" s="39" t="s">
        <v>301</v>
      </c>
      <c r="C25" s="39" t="s">
        <v>388</v>
      </c>
      <c r="D25" s="43" t="str">
        <f>IF(VLOOKUP(A25,'Option List'!$A$2:$B$51,2,0)=1,CONCATENATE("setRefTypeScope '",EnterpriseData!$B$38,"' '",B25,"' '",C25,"'"),"")</f>
        <v>setRefTypeScope 'ProTes300420201Adm' 'ITSPassword' 'company'</v>
      </c>
      <c r="E25" t="s">
        <v>379</v>
      </c>
    </row>
    <row r="26" spans="1:5" x14ac:dyDescent="0.25">
      <c r="A26" t="s">
        <v>52</v>
      </c>
      <c r="B26" s="39" t="s">
        <v>303</v>
      </c>
      <c r="C26" s="39" t="s">
        <v>388</v>
      </c>
      <c r="D26" s="43" t="str">
        <f>IF(VLOOKUP(A26,'Option List'!$A$2:$B$51,2,0)=1,CONCATENATE("setRefTypeScope '",EnterpriseData!$B$38,"' '",B26,"' '",C26,"'"),"")</f>
        <v>setRefTypeScope 'ProTes300420201Adm' 'ITSUserName' 'company'</v>
      </c>
      <c r="E26" t="s">
        <v>379</v>
      </c>
    </row>
    <row r="27" spans="1:5" x14ac:dyDescent="0.25">
      <c r="A27" t="s">
        <v>27</v>
      </c>
      <c r="B27" s="39" t="s">
        <v>308</v>
      </c>
      <c r="C27" s="39" t="s">
        <v>392</v>
      </c>
      <c r="D27" s="43" t="str">
        <f>IF(VLOOKUP(A27,'Option List'!$A$2:$B$51,2,0)=1,CONCATENATE("setRefTypeScope '",EnterpriseData!$B$38,"' '",B27,"' '",C27,"'"),"")</f>
        <v>setRefTypeScope 'ProTes300420201Adm' 'Lost Opportunity Reason' 'load'</v>
      </c>
      <c r="E27" t="s">
        <v>379</v>
      </c>
    </row>
    <row r="28" spans="1:5" x14ac:dyDescent="0.25">
      <c r="A28" t="s">
        <v>52</v>
      </c>
      <c r="B28" s="39" t="s">
        <v>322</v>
      </c>
      <c r="C28" s="39" t="s">
        <v>392</v>
      </c>
      <c r="D28" s="43" t="str">
        <f>IF(VLOOKUP(A28,'Option List'!$A$2:$B$51,2,0)=1,CONCATENATE("setRefTypeScope '",EnterpriseData!$B$38,"' '",B28,"' '",C28,"'"),"")</f>
        <v>setRefTypeScope 'ProTes300420201Adm' 'Posting Sites' 'load'</v>
      </c>
      <c r="E28" t="s">
        <v>379</v>
      </c>
    </row>
    <row r="29" spans="1:5" x14ac:dyDescent="0.25">
      <c r="A29" s="46" t="s">
        <v>51</v>
      </c>
      <c r="B29" s="39" t="s">
        <v>322</v>
      </c>
      <c r="C29" s="39" t="s">
        <v>392</v>
      </c>
      <c r="D29" s="43" t="str">
        <f>IF(VLOOKUP(A29,'Option List'!$A$2:$B$51,2,0)=1,CONCATENATE("setRefTypeScope '",EnterpriseData!$B$38,"' '",B29,"' '",C29,"'"),"")</f>
        <v>setRefTypeScope 'ProTes300420201Adm' 'Posting Sites' 'load'</v>
      </c>
      <c r="E29" t="s">
        <v>379</v>
      </c>
    </row>
    <row r="30" spans="1:5" x14ac:dyDescent="0.25">
      <c r="A30" s="13" t="s">
        <v>54</v>
      </c>
      <c r="B30" t="s">
        <v>328</v>
      </c>
      <c r="C30" s="39" t="s">
        <v>388</v>
      </c>
      <c r="D30" s="43" t="str">
        <f>IF(VLOOKUP(A30,'Option List'!$A$2:$B$51,2,0)=1,CONCATENATE("setRefTypeScope '",EnterpriseData!$B$38,"' '",B30,"' '",C30,"'"),"")</f>
        <v>setRefTypeScope 'ProTes300420201Adm' 'QBCompanyFileName' 'company'</v>
      </c>
      <c r="E30" t="s">
        <v>379</v>
      </c>
    </row>
    <row r="31" spans="1:5" x14ac:dyDescent="0.25">
      <c r="A31" s="13" t="s">
        <v>53</v>
      </c>
      <c r="B31" t="s">
        <v>328</v>
      </c>
      <c r="C31" s="39" t="s">
        <v>388</v>
      </c>
      <c r="D31" s="43" t="str">
        <f>IF(VLOOKUP(A31,'Option List'!$A$2:$B$51,2,0)=1,CONCATENATE("setRefTypeScope '",EnterpriseData!$B$38,"' '",B31,"' '",C31,"'"),"")</f>
        <v/>
      </c>
      <c r="E31" t="s">
        <v>379</v>
      </c>
    </row>
    <row r="32" spans="1:5" x14ac:dyDescent="0.25">
      <c r="A32" s="13" t="s">
        <v>54</v>
      </c>
      <c r="B32" t="s">
        <v>334</v>
      </c>
      <c r="C32" s="39" t="s">
        <v>386</v>
      </c>
      <c r="D32" s="43" t="str">
        <f>IF(VLOOKUP(A32,'Option List'!$A$2:$B$51,2,0)=1,CONCATENATE("setRefTypeScope '",EnterpriseData!$B$38,"' '",B32,"' '",C32,"'"),"")</f>
        <v>setRefTypeScope 'ProTes300420201Adm' 'QBName' 'company,carrier'</v>
      </c>
      <c r="E32" t="s">
        <v>379</v>
      </c>
    </row>
    <row r="33" spans="1:5" x14ac:dyDescent="0.25">
      <c r="A33" s="13" t="s">
        <v>55</v>
      </c>
      <c r="B33" t="s">
        <v>334</v>
      </c>
      <c r="C33" s="39" t="s">
        <v>386</v>
      </c>
      <c r="D33" s="43" t="str">
        <f>IF(VLOOKUP(A33,'Option List'!$A$2:$B$51,2,0)=1,CONCATENATE("setRefTypeScope '",EnterpriseData!$B$38,"' '",B33,"' '",C33,"'"),"")</f>
        <v/>
      </c>
      <c r="E33" t="s">
        <v>379</v>
      </c>
    </row>
    <row r="34" spans="1:5" x14ac:dyDescent="0.25">
      <c r="A34" s="13" t="s">
        <v>53</v>
      </c>
      <c r="B34" t="s">
        <v>334</v>
      </c>
      <c r="C34" s="39" t="s">
        <v>386</v>
      </c>
      <c r="D34" s="43" t="str">
        <f>IF(VLOOKUP(A34,'Option List'!$A$2:$B$51,2,0)=1,CONCATENATE("setRefTypeScope '",EnterpriseData!$B$38,"' '",B34,"' '",C34,"'"),"")</f>
        <v/>
      </c>
      <c r="E34" t="s">
        <v>379</v>
      </c>
    </row>
    <row r="35" spans="1:5" x14ac:dyDescent="0.25">
      <c r="A35" s="13" t="s">
        <v>55</v>
      </c>
      <c r="B35" t="s">
        <v>336</v>
      </c>
      <c r="C35" s="39" t="s">
        <v>386</v>
      </c>
      <c r="D35" s="43" t="str">
        <f>IF(VLOOKUP(A35,'Option List'!$A$2:$B$51,2,0)=1,CONCATENATE("setRefTypeScope '",EnterpriseData!$B$38,"' '",B35,"' '",C35,"'"),"")</f>
        <v/>
      </c>
      <c r="E35" t="s">
        <v>379</v>
      </c>
    </row>
    <row r="36" spans="1:5" x14ac:dyDescent="0.25">
      <c r="A36" s="13" t="s">
        <v>54</v>
      </c>
      <c r="B36" t="s">
        <v>338</v>
      </c>
      <c r="C36" s="39" t="s">
        <v>388</v>
      </c>
      <c r="D36" s="43" t="str">
        <f>IF(VLOOKUP(A36,'Option List'!$A$2:$B$51,2,0)=1,CONCATENATE("setRefTypeScope '",EnterpriseData!$B$38,"' '",B36,"' '",C36,"'"),"")</f>
        <v>setRefTypeScope 'ProTes300420201Adm' 'QBTfiCustomer' 'company'</v>
      </c>
      <c r="E36" t="s">
        <v>379</v>
      </c>
    </row>
    <row r="37" spans="1:5" x14ac:dyDescent="0.25">
      <c r="A37" s="13" t="s">
        <v>53</v>
      </c>
      <c r="B37" t="s">
        <v>338</v>
      </c>
      <c r="C37" s="39" t="s">
        <v>388</v>
      </c>
      <c r="D37" s="43" t="str">
        <f>IF(VLOOKUP(A37,'Option List'!$A$2:$B$51,2,0)=1,CONCATENATE("setRefTypeScope '",EnterpriseData!$B$38,"' '",B37,"' '",C37,"'"),"")</f>
        <v/>
      </c>
      <c r="E37" t="s">
        <v>379</v>
      </c>
    </row>
    <row r="38" spans="1:5" x14ac:dyDescent="0.25">
      <c r="A38" s="13" t="s">
        <v>54</v>
      </c>
      <c r="B38" t="s">
        <v>340</v>
      </c>
      <c r="C38" s="39" t="s">
        <v>388</v>
      </c>
      <c r="D38" s="43" t="str">
        <f>IF(VLOOKUP(A38,'Option List'!$A$2:$B$51,2,0)=1,CONCATENATE("setRefTypeScope '",EnterpriseData!$B$38,"' '",B38,"' '",C38,"'"),"")</f>
        <v>setRefTypeScope 'ProTes300420201Adm' 'QBTfiPayment' 'company'</v>
      </c>
      <c r="E38" t="s">
        <v>379</v>
      </c>
    </row>
    <row r="39" spans="1:5" x14ac:dyDescent="0.25">
      <c r="A39" s="13" t="s">
        <v>53</v>
      </c>
      <c r="B39" t="s">
        <v>340</v>
      </c>
      <c r="C39" s="39" t="s">
        <v>388</v>
      </c>
      <c r="D39" s="43" t="str">
        <f>IF(VLOOKUP(A39,'Option List'!$A$2:$B$51,2,0)=1,CONCATENATE("setRefTypeScope '",EnterpriseData!$B$38,"' '",B39,"' '",C39,"'"),"")</f>
        <v/>
      </c>
      <c r="E39" t="s">
        <v>379</v>
      </c>
    </row>
    <row r="40" spans="1:5" x14ac:dyDescent="0.25">
      <c r="A40" s="12" t="s">
        <v>37</v>
      </c>
      <c r="B40" s="39" t="s">
        <v>350</v>
      </c>
      <c r="C40" s="39" t="s">
        <v>393</v>
      </c>
      <c r="D40" s="43" t="str">
        <f>IF(VLOOKUP(A40,'Option List'!$A$2:$B$51,2,0)=1,CONCATENATE("setRefTypeScope '",EnterpriseData!$B$38,"' '",B40,"' '",C40,"'"),"")</f>
        <v/>
      </c>
      <c r="E40" t="s">
        <v>379</v>
      </c>
    </row>
    <row r="41" spans="1:5" x14ac:dyDescent="0.25">
      <c r="A41" s="13" t="s">
        <v>39</v>
      </c>
      <c r="B41" s="39" t="s">
        <v>350</v>
      </c>
      <c r="C41" s="39" t="s">
        <v>393</v>
      </c>
      <c r="D41" s="43" t="str">
        <f>IF(VLOOKUP(A41,'Option List'!$A$2:$B$51,2,0)=1,CONCATENATE("setRefTypeScope '",EnterpriseData!$B$38,"' '",B41,"' '",C41,"'"),"")</f>
        <v>setRefTypeScope 'ProTes300420201Adm' 'RateFriend Contract Index' 'shipment,load'</v>
      </c>
      <c r="E41" t="s">
        <v>379</v>
      </c>
    </row>
    <row r="42" spans="1:5" x14ac:dyDescent="0.25">
      <c r="A42" s="12" t="s">
        <v>37</v>
      </c>
      <c r="B42" s="39" t="s">
        <v>351</v>
      </c>
      <c r="C42" s="39" t="s">
        <v>393</v>
      </c>
      <c r="D42" s="43" t="str">
        <f>IF(VLOOKUP(A42,'Option List'!$A$2:$B$51,2,0)=1,CONCATENATE("setRefTypeScope '",EnterpriseData!$B$38,"' '",B42,"' '",C42,"'"),"")</f>
        <v/>
      </c>
      <c r="E42" t="s">
        <v>379</v>
      </c>
    </row>
    <row r="43" spans="1:5" x14ac:dyDescent="0.25">
      <c r="A43" s="13" t="s">
        <v>39</v>
      </c>
      <c r="B43" s="39" t="s">
        <v>351</v>
      </c>
      <c r="C43" s="39" t="s">
        <v>393</v>
      </c>
      <c r="D43" s="43" t="str">
        <f>IF(VLOOKUP(A43,'Option List'!$A$2:$B$51,2,0)=1,CONCATENATE("setRefTypeScope '",EnterpriseData!$B$38,"' '",B43,"' '",C43,"'"),"")</f>
        <v>setRefTypeScope 'ProTes300420201Adm' 'RateFriend Spot Index' 'shipment,load'</v>
      </c>
      <c r="E43" t="s">
        <v>379</v>
      </c>
    </row>
    <row r="44" spans="1:5" x14ac:dyDescent="0.25">
      <c r="A44" t="s">
        <v>10</v>
      </c>
      <c r="B44" s="39" t="s">
        <v>364</v>
      </c>
      <c r="C44" s="39" t="s">
        <v>388</v>
      </c>
      <c r="D44" s="43" t="str">
        <f>IF(VLOOKUP(A44,'Option List'!$A$2:$B$51,2,0)=1,CONCATENATE("setRefTypeScope '",EnterpriseData!$B$38,"' '",B44,"' '",C44,"'"),"")</f>
        <v/>
      </c>
      <c r="E44" t="s">
        <v>379</v>
      </c>
    </row>
    <row r="45" spans="1:5" x14ac:dyDescent="0.25">
      <c r="A45" t="s">
        <v>52</v>
      </c>
      <c r="B45" s="39" t="s">
        <v>366</v>
      </c>
      <c r="C45" s="39" t="s">
        <v>392</v>
      </c>
      <c r="D45" s="43" t="str">
        <f>IF(VLOOKUP(A45,'Option List'!$A$2:$B$51,2,0)=1,CONCATENATE("setRefTypeScope '",EnterpriseData!$B$38,"' '",B45,"' '",C45,"'"),"")</f>
        <v>setRefTypeScope 'ProTes300420201Adm' 'Target Rate' 'load'</v>
      </c>
      <c r="E45" t="s">
        <v>379</v>
      </c>
    </row>
    <row r="46" spans="1:5" x14ac:dyDescent="0.25">
      <c r="A46" s="46" t="s">
        <v>51</v>
      </c>
      <c r="B46" s="39" t="s">
        <v>366</v>
      </c>
      <c r="C46" s="39" t="s">
        <v>392</v>
      </c>
      <c r="D46" s="43" t="str">
        <f>IF(VLOOKUP(A46,'Option List'!$A$2:$B$51,2,0)=1,CONCATENATE("setRefTypeScope '",EnterpriseData!$B$38,"' '",B46,"' '",C46,"'"),"")</f>
        <v>setRefTypeScope 'ProTes300420201Adm' 'Target Rate' 'load'</v>
      </c>
      <c r="E46" t="s">
        <v>379</v>
      </c>
    </row>
    <row r="47" spans="1:5" x14ac:dyDescent="0.25">
      <c r="A47" s="46" t="s">
        <v>51</v>
      </c>
      <c r="B47" s="39" t="s">
        <v>368</v>
      </c>
      <c r="C47" s="39" t="s">
        <v>388</v>
      </c>
      <c r="D47" s="43" t="str">
        <f>IF(VLOOKUP(A47,'Option List'!$A$2:$B$51,2,0)=1,CONCATENATE("setRefTypeScope '",EnterpriseData!$B$38,"' '",B47,"' '",C47,"'"),"")</f>
        <v>setRefTypeScope 'ProTes300420201Adm' 'Transcore3SixtyID' 'company'</v>
      </c>
      <c r="E47" t="s">
        <v>379</v>
      </c>
    </row>
    <row r="48" spans="1:5" x14ac:dyDescent="0.25">
      <c r="A48" s="46" t="s">
        <v>51</v>
      </c>
      <c r="B48" s="39" t="s">
        <v>370</v>
      </c>
      <c r="C48" s="39" t="s">
        <v>392</v>
      </c>
      <c r="D48" s="43" t="str">
        <f>IF(VLOOKUP(A48,'Option List'!$A$2:$B$51,2,0)=1,CONCATENATE("setRefTypeScope '",EnterpriseData!$B$38,"' '",B48,"' '",C48,"'"),"")</f>
        <v>setRefTypeScope 'ProTes300420201Adm' 'Transcore3SixtyPostingId' 'load'</v>
      </c>
      <c r="E48" t="s">
        <v>379</v>
      </c>
    </row>
    <row r="49" spans="1:5" x14ac:dyDescent="0.25">
      <c r="A49" s="46" t="s">
        <v>51</v>
      </c>
      <c r="B49" s="39" t="s">
        <v>372</v>
      </c>
      <c r="C49" s="39" t="s">
        <v>388</v>
      </c>
      <c r="D49" s="43" t="str">
        <f>IF(VLOOKUP(A49,'Option List'!$A$2:$B$51,2,0)=1,CONCATENATE("setRefTypeScope '",EnterpriseData!$B$38,"' '",B49,"' '",C49,"'"),"")</f>
        <v>setRefTypeScope 'ProTes300420201Adm' 'Transcore3SixtyPW' 'company'</v>
      </c>
      <c r="E49" t="s">
        <v>379</v>
      </c>
    </row>
    <row r="50" spans="1:5" x14ac:dyDescent="0.25">
      <c r="A50" s="46" t="s">
        <v>51</v>
      </c>
      <c r="B50" s="39" t="s">
        <v>374</v>
      </c>
      <c r="C50" s="39" t="s">
        <v>388</v>
      </c>
      <c r="D50" s="43" t="str">
        <f>IF(VLOOKUP(A50,'Option List'!$A$2:$B$51,2,0)=1,CONCATENATE("setRefTypeScope '",EnterpriseData!$B$38,"' '",B50,"' '",C50,"'"),"")</f>
        <v>setRefTypeScope 'ProTes300420201Adm' 'TransCoreCallbackPhone' 'company'</v>
      </c>
      <c r="E50" t="s">
        <v>379</v>
      </c>
    </row>
    <row r="51" spans="1:5" x14ac:dyDescent="0.25">
      <c r="B51" s="39"/>
      <c r="C51" s="39"/>
      <c r="D51" s="43"/>
      <c r="E51" t="s">
        <v>379</v>
      </c>
    </row>
    <row r="52" spans="1:5" x14ac:dyDescent="0.25">
      <c r="B52" s="39"/>
      <c r="C52" s="39"/>
      <c r="D52" s="43"/>
      <c r="E52" t="s">
        <v>379</v>
      </c>
    </row>
    <row r="53" spans="1:5" x14ac:dyDescent="0.25">
      <c r="B53" s="39"/>
      <c r="C53" s="39"/>
      <c r="D53" s="43"/>
      <c r="E53" t="s">
        <v>379</v>
      </c>
    </row>
    <row r="54" spans="1:5" x14ac:dyDescent="0.25">
      <c r="B54" s="39"/>
      <c r="C54" s="39"/>
      <c r="D54" s="43"/>
      <c r="E54" t="s">
        <v>379</v>
      </c>
    </row>
    <row r="55" spans="1:5" x14ac:dyDescent="0.25">
      <c r="B55" s="39"/>
      <c r="C55" s="39"/>
      <c r="D55" s="43"/>
      <c r="E55" t="s">
        <v>379</v>
      </c>
    </row>
    <row r="56" spans="1:5" x14ac:dyDescent="0.25">
      <c r="B56" s="39"/>
      <c r="C56" s="39"/>
      <c r="D56" s="43"/>
      <c r="E56" t="s">
        <v>379</v>
      </c>
    </row>
    <row r="57" spans="1:5" x14ac:dyDescent="0.25">
      <c r="B57" s="39"/>
      <c r="C57" s="39"/>
      <c r="D57" s="43"/>
      <c r="E57" t="s">
        <v>379</v>
      </c>
    </row>
    <row r="58" spans="1:5" x14ac:dyDescent="0.25">
      <c r="B58" s="39"/>
      <c r="C58" s="39"/>
      <c r="D58" s="43"/>
      <c r="E58" t="s">
        <v>379</v>
      </c>
    </row>
    <row r="59" spans="1:5" x14ac:dyDescent="0.25">
      <c r="B59" s="39"/>
      <c r="C59" s="39"/>
      <c r="D59" s="43"/>
      <c r="E59" t="s">
        <v>379</v>
      </c>
    </row>
    <row r="60" spans="1:5" x14ac:dyDescent="0.25">
      <c r="B60" s="39"/>
      <c r="C60" s="39"/>
      <c r="D60" s="43"/>
      <c r="E60" t="s">
        <v>379</v>
      </c>
    </row>
    <row r="61" spans="1:5" x14ac:dyDescent="0.25">
      <c r="B61" s="39"/>
      <c r="C61" s="39"/>
      <c r="D61" s="43"/>
      <c r="E61" t="s">
        <v>379</v>
      </c>
    </row>
    <row r="62" spans="1:5" x14ac:dyDescent="0.25">
      <c r="B62" s="39"/>
      <c r="C62" s="39"/>
      <c r="D62" s="43"/>
      <c r="E62" t="s">
        <v>379</v>
      </c>
    </row>
    <row r="63" spans="1:5" x14ac:dyDescent="0.25">
      <c r="B63" s="39"/>
      <c r="C63" s="39"/>
      <c r="D63" s="43"/>
      <c r="E63" t="s">
        <v>379</v>
      </c>
    </row>
    <row r="64" spans="1:5" x14ac:dyDescent="0.25">
      <c r="B64" s="39"/>
      <c r="C64" s="39"/>
      <c r="D64" s="43"/>
      <c r="E64" t="s">
        <v>379</v>
      </c>
    </row>
    <row r="65" spans="2:5" x14ac:dyDescent="0.25">
      <c r="B65" s="39"/>
      <c r="C65" s="39"/>
      <c r="D65" s="43"/>
      <c r="E65" t="s">
        <v>379</v>
      </c>
    </row>
    <row r="66" spans="2:5" x14ac:dyDescent="0.25">
      <c r="B66" s="39"/>
      <c r="C66" s="39"/>
      <c r="D66" s="43"/>
      <c r="E66" t="s">
        <v>379</v>
      </c>
    </row>
    <row r="67" spans="2:5" x14ac:dyDescent="0.25">
      <c r="B67" s="39"/>
      <c r="C67" s="39"/>
      <c r="D67" s="43"/>
      <c r="E67" t="s">
        <v>379</v>
      </c>
    </row>
    <row r="68" spans="2:5" x14ac:dyDescent="0.25">
      <c r="B68" s="39"/>
      <c r="C68" s="39"/>
      <c r="D68" s="43"/>
      <c r="E68" t="s">
        <v>379</v>
      </c>
    </row>
    <row r="69" spans="2:5" x14ac:dyDescent="0.25">
      <c r="B69" s="39"/>
      <c r="C69" s="39"/>
      <c r="D69" s="43"/>
      <c r="E69" t="s">
        <v>379</v>
      </c>
    </row>
    <row r="70" spans="2:5" x14ac:dyDescent="0.25">
      <c r="B70" s="39"/>
      <c r="C70" s="39"/>
      <c r="D70" s="43"/>
      <c r="E70" t="s">
        <v>379</v>
      </c>
    </row>
    <row r="71" spans="2:5" x14ac:dyDescent="0.25">
      <c r="B71" s="39"/>
      <c r="C71" s="39"/>
      <c r="D71" s="43"/>
      <c r="E71" t="s">
        <v>379</v>
      </c>
    </row>
    <row r="72" spans="2:5" x14ac:dyDescent="0.25">
      <c r="B72" s="39"/>
      <c r="C72" s="39"/>
      <c r="D72" s="43"/>
      <c r="E72" t="s">
        <v>379</v>
      </c>
    </row>
    <row r="73" spans="2:5" x14ac:dyDescent="0.25">
      <c r="B73" s="39"/>
      <c r="C73" s="39"/>
      <c r="D73" s="43"/>
      <c r="E73" t="s">
        <v>379</v>
      </c>
    </row>
    <row r="74" spans="2:5" x14ac:dyDescent="0.25">
      <c r="B74" s="39"/>
      <c r="C74" s="39"/>
      <c r="D74" s="43"/>
      <c r="E74" t="s">
        <v>379</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7"/>
  <sheetViews>
    <sheetView zoomScaleNormal="100" workbookViewId="0">
      <selection activeCell="C18" sqref="C18"/>
    </sheetView>
  </sheetViews>
  <sheetFormatPr defaultColWidth="9.140625" defaultRowHeight="15" x14ac:dyDescent="0.25"/>
  <cols>
    <col min="1" max="1" width="42.140625" customWidth="1"/>
    <col min="2" max="2" width="15.42578125" customWidth="1"/>
    <col min="3" max="3" width="28" customWidth="1"/>
    <col min="4" max="4" width="13.85546875" customWidth="1"/>
    <col min="5" max="5" width="28" customWidth="1"/>
    <col min="6" max="6" width="5.85546875" customWidth="1"/>
    <col min="7" max="7" width="12.140625" customWidth="1"/>
    <col min="8" max="8" width="22" customWidth="1"/>
    <col min="9" max="9" width="3.140625" customWidth="1"/>
    <col min="10" max="10" width="3.7109375" customWidth="1"/>
    <col min="11" max="11" width="16.85546875" customWidth="1"/>
  </cols>
  <sheetData>
    <row r="1" spans="1:12" x14ac:dyDescent="0.25">
      <c r="A1" s="29" t="s">
        <v>381</v>
      </c>
      <c r="B1" s="29" t="s">
        <v>394</v>
      </c>
      <c r="C1" s="29" t="s">
        <v>395</v>
      </c>
      <c r="D1" s="29" t="s">
        <v>396</v>
      </c>
      <c r="E1" s="29" t="s">
        <v>397</v>
      </c>
      <c r="F1" s="29" t="s">
        <v>398</v>
      </c>
      <c r="G1" s="29" t="s">
        <v>399</v>
      </c>
      <c r="H1" s="29" t="s">
        <v>400</v>
      </c>
      <c r="I1" s="29" t="s">
        <v>401</v>
      </c>
      <c r="J1" s="29" t="s">
        <v>402</v>
      </c>
      <c r="K1" s="29" t="s">
        <v>403</v>
      </c>
      <c r="L1" t="s">
        <v>377</v>
      </c>
    </row>
    <row r="2" spans="1:12" x14ac:dyDescent="0.25">
      <c r="A2" t="s">
        <v>385</v>
      </c>
      <c r="B2" t="s">
        <v>404</v>
      </c>
      <c r="D2" t="s">
        <v>227</v>
      </c>
      <c r="E2" t="s">
        <v>227</v>
      </c>
      <c r="G2">
        <v>1</v>
      </c>
      <c r="H2" t="s">
        <v>405</v>
      </c>
      <c r="I2">
        <v>1</v>
      </c>
      <c r="L2" t="s">
        <v>406</v>
      </c>
    </row>
    <row r="3" spans="1:12" x14ac:dyDescent="0.25">
      <c r="A3" t="s">
        <v>385</v>
      </c>
      <c r="B3" t="s">
        <v>404</v>
      </c>
      <c r="C3" t="s">
        <v>407</v>
      </c>
      <c r="E3" t="s">
        <v>408</v>
      </c>
      <c r="F3" t="s">
        <v>409</v>
      </c>
      <c r="G3">
        <v>10</v>
      </c>
      <c r="H3" t="s">
        <v>405</v>
      </c>
      <c r="I3">
        <v>1</v>
      </c>
      <c r="L3" t="s">
        <v>406</v>
      </c>
    </row>
    <row r="4" spans="1:12" x14ac:dyDescent="0.25">
      <c r="A4" t="s">
        <v>385</v>
      </c>
      <c r="B4" t="s">
        <v>404</v>
      </c>
      <c r="C4" t="s">
        <v>410</v>
      </c>
      <c r="E4" t="s">
        <v>411</v>
      </c>
      <c r="F4" t="s">
        <v>412</v>
      </c>
      <c r="G4">
        <v>10</v>
      </c>
      <c r="H4" t="s">
        <v>405</v>
      </c>
      <c r="I4">
        <v>1</v>
      </c>
      <c r="L4" t="s">
        <v>406</v>
      </c>
    </row>
    <row r="5" spans="1:12" x14ac:dyDescent="0.25">
      <c r="A5" t="s">
        <v>385</v>
      </c>
      <c r="B5" t="s">
        <v>404</v>
      </c>
      <c r="C5" t="s">
        <v>413</v>
      </c>
      <c r="E5" t="s">
        <v>414</v>
      </c>
      <c r="F5" t="s">
        <v>415</v>
      </c>
      <c r="G5">
        <v>10</v>
      </c>
      <c r="H5" t="s">
        <v>405</v>
      </c>
      <c r="I5">
        <v>1</v>
      </c>
      <c r="L5" t="s">
        <v>406</v>
      </c>
    </row>
    <row r="6" spans="1:12" x14ac:dyDescent="0.25">
      <c r="A6" t="s">
        <v>385</v>
      </c>
      <c r="B6" t="s">
        <v>404</v>
      </c>
      <c r="C6" t="s">
        <v>416</v>
      </c>
      <c r="E6" t="s">
        <v>417</v>
      </c>
      <c r="F6" t="s">
        <v>418</v>
      </c>
      <c r="G6">
        <v>27</v>
      </c>
      <c r="H6" t="s">
        <v>405</v>
      </c>
      <c r="I6">
        <v>1</v>
      </c>
      <c r="L6" t="s">
        <v>406</v>
      </c>
    </row>
    <row r="7" spans="1:12" x14ac:dyDescent="0.25">
      <c r="A7" t="s">
        <v>385</v>
      </c>
      <c r="B7" t="s">
        <v>404</v>
      </c>
      <c r="C7" t="s">
        <v>419</v>
      </c>
      <c r="E7" t="s">
        <v>305</v>
      </c>
      <c r="F7" t="s">
        <v>420</v>
      </c>
      <c r="G7">
        <v>10</v>
      </c>
      <c r="H7" t="s">
        <v>405</v>
      </c>
      <c r="I7">
        <v>1</v>
      </c>
      <c r="L7" t="s">
        <v>406</v>
      </c>
    </row>
    <row r="8" spans="1:12" x14ac:dyDescent="0.25">
      <c r="A8" t="s">
        <v>385</v>
      </c>
      <c r="B8" t="s">
        <v>404</v>
      </c>
      <c r="C8" t="s">
        <v>421</v>
      </c>
      <c r="E8" t="s">
        <v>422</v>
      </c>
      <c r="F8" t="s">
        <v>423</v>
      </c>
      <c r="G8">
        <v>10</v>
      </c>
      <c r="H8" t="s">
        <v>405</v>
      </c>
      <c r="I8">
        <v>1</v>
      </c>
      <c r="L8" t="s">
        <v>406</v>
      </c>
    </row>
    <row r="9" spans="1:12" x14ac:dyDescent="0.25">
      <c r="A9" t="s">
        <v>385</v>
      </c>
      <c r="B9" t="s">
        <v>404</v>
      </c>
      <c r="C9" t="s">
        <v>424</v>
      </c>
      <c r="E9" t="s">
        <v>317</v>
      </c>
      <c r="F9" t="s">
        <v>425</v>
      </c>
      <c r="G9">
        <v>10</v>
      </c>
      <c r="H9" t="s">
        <v>405</v>
      </c>
      <c r="I9">
        <v>1</v>
      </c>
      <c r="L9" t="s">
        <v>406</v>
      </c>
    </row>
    <row r="10" spans="1:12" x14ac:dyDescent="0.25">
      <c r="A10" t="s">
        <v>385</v>
      </c>
      <c r="B10" t="s">
        <v>404</v>
      </c>
      <c r="C10" t="s">
        <v>426</v>
      </c>
      <c r="E10" t="s">
        <v>346</v>
      </c>
      <c r="F10" t="s">
        <v>427</v>
      </c>
      <c r="G10">
        <v>10</v>
      </c>
      <c r="H10" t="s">
        <v>405</v>
      </c>
      <c r="I10">
        <v>1</v>
      </c>
      <c r="L10" t="s">
        <v>406</v>
      </c>
    </row>
    <row r="11" spans="1:12" x14ac:dyDescent="0.25">
      <c r="A11" t="s">
        <v>385</v>
      </c>
      <c r="B11" t="s">
        <v>404</v>
      </c>
      <c r="C11" t="s">
        <v>428</v>
      </c>
      <c r="E11" t="s">
        <v>428</v>
      </c>
      <c r="F11" t="s">
        <v>429</v>
      </c>
      <c r="G11">
        <v>10</v>
      </c>
      <c r="H11" t="s">
        <v>405</v>
      </c>
      <c r="I11">
        <v>1</v>
      </c>
      <c r="L11" t="s">
        <v>406</v>
      </c>
    </row>
    <row r="12" spans="1:12" x14ac:dyDescent="0.25">
      <c r="A12" t="s">
        <v>385</v>
      </c>
      <c r="B12" t="s">
        <v>404</v>
      </c>
      <c r="C12" t="s">
        <v>430</v>
      </c>
      <c r="E12" t="s">
        <v>431</v>
      </c>
      <c r="F12" t="s">
        <v>432</v>
      </c>
      <c r="G12">
        <v>10</v>
      </c>
      <c r="H12" t="s">
        <v>405</v>
      </c>
      <c r="I12">
        <v>1</v>
      </c>
      <c r="L12" t="s">
        <v>406</v>
      </c>
    </row>
    <row r="13" spans="1:12" x14ac:dyDescent="0.25">
      <c r="A13" t="s">
        <v>385</v>
      </c>
      <c r="B13" t="s">
        <v>404</v>
      </c>
      <c r="C13" t="s">
        <v>433</v>
      </c>
      <c r="E13" t="s">
        <v>358</v>
      </c>
      <c r="F13" t="s">
        <v>434</v>
      </c>
      <c r="G13">
        <v>10</v>
      </c>
      <c r="H13" t="s">
        <v>405</v>
      </c>
      <c r="I13">
        <v>1</v>
      </c>
      <c r="L13" t="s">
        <v>406</v>
      </c>
    </row>
    <row r="14" spans="1:12" x14ac:dyDescent="0.25">
      <c r="A14" t="s">
        <v>385</v>
      </c>
      <c r="B14" t="s">
        <v>404</v>
      </c>
      <c r="C14" t="s">
        <v>435</v>
      </c>
      <c r="E14" t="s">
        <v>436</v>
      </c>
      <c r="F14" t="s">
        <v>437</v>
      </c>
      <c r="G14">
        <v>10</v>
      </c>
      <c r="H14" t="s">
        <v>405</v>
      </c>
      <c r="I14">
        <v>1</v>
      </c>
      <c r="L14" t="s">
        <v>406</v>
      </c>
    </row>
    <row r="15" spans="1:12" x14ac:dyDescent="0.25">
      <c r="A15" t="s">
        <v>385</v>
      </c>
      <c r="B15" t="s">
        <v>404</v>
      </c>
      <c r="C15" t="s">
        <v>438</v>
      </c>
      <c r="E15" t="s">
        <v>438</v>
      </c>
      <c r="G15">
        <v>1</v>
      </c>
      <c r="H15" t="s">
        <v>405</v>
      </c>
      <c r="I15">
        <v>1</v>
      </c>
      <c r="L15" t="s">
        <v>406</v>
      </c>
    </row>
    <row r="16" spans="1:12" x14ac:dyDescent="0.25">
      <c r="A16" s="46" t="s">
        <v>51</v>
      </c>
      <c r="B16" t="s">
        <v>404</v>
      </c>
      <c r="C16" t="str">
        <f>IF(VLOOKUP($A$16,'Option List'!$A$1:$K$51,2,0)=1,"Transcore3Sixty Posting Id","")</f>
        <v>Transcore3Sixty Posting Id</v>
      </c>
      <c r="E16" t="str">
        <f>IF(VLOOKUP($A$16,'Option List'!$A$1:$K$51,2,0)=1,"Transcore 3Sixty","")</f>
        <v>Transcore 3Sixty</v>
      </c>
      <c r="G16" t="str">
        <f>IF(VLOOKUP($A$16,'Option List'!$A$1:$K$51,2,0)=1,"10","")</f>
        <v>10</v>
      </c>
      <c r="H16" t="str">
        <f>IF(VLOOKUP($A$16,'Option List'!$A$1:$K$51,2,0)=1,"999999999999999999","")</f>
        <v>999999999999999999</v>
      </c>
      <c r="I16" t="str">
        <f>IF(VLOOKUP($A$16,'Option List'!$A$1:$K$51,2,0)=1,"1","")</f>
        <v>1</v>
      </c>
      <c r="L16" t="s">
        <v>406</v>
      </c>
    </row>
    <row r="17" spans="1:12" x14ac:dyDescent="0.25">
      <c r="A17" t="s">
        <v>385</v>
      </c>
      <c r="B17" t="s">
        <v>439</v>
      </c>
      <c r="C17" t="s">
        <v>440</v>
      </c>
      <c r="E17" t="s">
        <v>441</v>
      </c>
      <c r="F17" t="s">
        <v>442</v>
      </c>
      <c r="G17" t="s">
        <v>443</v>
      </c>
      <c r="H17" t="s">
        <v>444</v>
      </c>
      <c r="I17">
        <v>1</v>
      </c>
      <c r="K17" t="s">
        <v>445</v>
      </c>
      <c r="L17" t="s">
        <v>406</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87"/>
  <sheetViews>
    <sheetView topLeftCell="A351" zoomScaleNormal="100" workbookViewId="0">
      <selection activeCell="B144" sqref="B144"/>
    </sheetView>
  </sheetViews>
  <sheetFormatPr defaultColWidth="8.85546875" defaultRowHeight="15" x14ac:dyDescent="0.25"/>
  <cols>
    <col min="1" max="1" width="31.140625" customWidth="1"/>
    <col min="2" max="2" width="51.28515625" customWidth="1"/>
    <col min="3" max="3" width="44.7109375" hidden="1" customWidth="1"/>
    <col min="4" max="4" width="123" customWidth="1"/>
    <col min="5" max="5" width="34.28515625" customWidth="1"/>
    <col min="7" max="7" width="21.5703125" customWidth="1"/>
    <col min="9" max="9" width="25.140625" customWidth="1"/>
  </cols>
  <sheetData>
    <row r="1" spans="1:9" x14ac:dyDescent="0.25">
      <c r="A1" s="45" t="s">
        <v>381</v>
      </c>
      <c r="B1" s="45" t="s">
        <v>446</v>
      </c>
      <c r="C1" s="45" t="s">
        <v>447</v>
      </c>
      <c r="D1" s="45" t="s">
        <v>384</v>
      </c>
      <c r="E1" t="s">
        <v>377</v>
      </c>
      <c r="G1" s="45" t="s">
        <v>448</v>
      </c>
      <c r="I1" s="45" t="s">
        <v>449</v>
      </c>
    </row>
    <row r="2" spans="1:9" x14ac:dyDescent="0.25">
      <c r="A2" t="s">
        <v>385</v>
      </c>
      <c r="B2" s="39" t="s">
        <v>450</v>
      </c>
      <c r="C2" s="39"/>
      <c r="D2" s="36" t="str">
        <f>CONCATENATE("copyCodeTable '(",EnterpriseData!$B$19,"|",EnterpriseData!$B$3,"|",EnterpriseData!$B$4,")",EnterpriseData!$B$22,"' '",EnterpriseData!$B$38,"' '",B2,"'")</f>
        <v>copyCodeTable '(genesis|InstallUser|B00stInst@11)BasNov19Adm' 'ProTes300420201Adm' '214Codes'</v>
      </c>
      <c r="E2" t="s">
        <v>379</v>
      </c>
      <c r="G2" t="s">
        <v>451</v>
      </c>
      <c r="I2" t="s">
        <v>452</v>
      </c>
    </row>
    <row r="3" spans="1:9" x14ac:dyDescent="0.25">
      <c r="A3" t="s">
        <v>385</v>
      </c>
      <c r="B3" s="39" t="s">
        <v>453</v>
      </c>
      <c r="C3" s="39"/>
      <c r="D3" s="36" t="str">
        <f>CONCATENATE("copyCodeTable '(",EnterpriseData!$B$19,"|",EnterpriseData!$B$3,"|",EnterpriseData!$B$4,")",EnterpriseData!$B$22,"' '",EnterpriseData!$B$38,"' '",B3,"'")</f>
        <v>copyCodeTable '(genesis|InstallUser|B00stInst@11)BasNov19Adm' 'ProTes300420201Adm' 'AccessorialCode'</v>
      </c>
      <c r="E3" t="s">
        <v>379</v>
      </c>
      <c r="I3" t="s">
        <v>454</v>
      </c>
    </row>
    <row r="4" spans="1:9" x14ac:dyDescent="0.25">
      <c r="A4" t="s">
        <v>385</v>
      </c>
      <c r="B4" s="39" t="s">
        <v>455</v>
      </c>
      <c r="C4" s="39"/>
      <c r="D4" s="36" t="str">
        <f>CONCATENATE("copyCodeTable '(",EnterpriseData!$B$19,"|",EnterpriseData!$B$3,"|",EnterpriseData!$B$4,")",EnterpriseData!$B$22,"' '",EnterpriseData!$B$38,"' '",B4,"'")</f>
        <v>copyCodeTable '(genesis|InstallUser|B00stInst@11)BasNov19Adm' 'ProTes300420201Adm' 'AccessorialServices'</v>
      </c>
      <c r="E4" t="s">
        <v>379</v>
      </c>
      <c r="I4" t="s">
        <v>456</v>
      </c>
    </row>
    <row r="5" spans="1:9" x14ac:dyDescent="0.25">
      <c r="A5" t="s">
        <v>385</v>
      </c>
      <c r="B5" s="39" t="s">
        <v>457</v>
      </c>
      <c r="C5" s="39"/>
      <c r="D5" s="36" t="str">
        <f>CONCATENATE("copyCodeTable '(",EnterpriseData!$B$19,"|",EnterpriseData!$B$3,"|",EnterpriseData!$B$4,")",EnterpriseData!$B$22,"' '",EnterpriseData!$B$38,"' '",B5,"'")</f>
        <v>copyCodeTable '(genesis|InstallUser|B00stInst@11)BasNov19Adm' 'ProTes300420201Adm' 'ActivityPriority'</v>
      </c>
      <c r="E5" t="s">
        <v>379</v>
      </c>
      <c r="I5" t="s">
        <v>458</v>
      </c>
    </row>
    <row r="6" spans="1:9" x14ac:dyDescent="0.25">
      <c r="A6" t="s">
        <v>385</v>
      </c>
      <c r="B6" s="39" t="s">
        <v>459</v>
      </c>
      <c r="C6" s="39"/>
      <c r="D6" s="36" t="str">
        <f>CONCATENATE("copyCodeTable '(",EnterpriseData!$B$19,"|",EnterpriseData!$B$3,"|",EnterpriseData!$B$4,")",EnterpriseData!$B$22,"' '",EnterpriseData!$B$38,"' '",B6,"'")</f>
        <v>copyCodeTable '(genesis|InstallUser|B00stInst@11)BasNov19Adm' 'ProTes300420201Adm' 'ActivityStatus'</v>
      </c>
      <c r="E6" t="s">
        <v>379</v>
      </c>
      <c r="I6" t="s">
        <v>460</v>
      </c>
    </row>
    <row r="7" spans="1:9" x14ac:dyDescent="0.25">
      <c r="A7" t="s">
        <v>385</v>
      </c>
      <c r="B7" s="39" t="s">
        <v>461</v>
      </c>
      <c r="C7" s="39"/>
      <c r="D7" s="36" t="str">
        <f>CONCATENATE("copyCodeTable '(",EnterpriseData!$B$19,"|",EnterpriseData!$B$3,"|",EnterpriseData!$B$4,")",EnterpriseData!$B$22,"' '",EnterpriseData!$B$38,"' '",B7,"'")</f>
        <v>copyCodeTable '(genesis|InstallUser|B00stInst@11)BasNov19Adm' 'ProTes300420201Adm' 'ActivityType'</v>
      </c>
      <c r="E7" t="s">
        <v>379</v>
      </c>
      <c r="I7" t="s">
        <v>462</v>
      </c>
    </row>
    <row r="8" spans="1:9" x14ac:dyDescent="0.25">
      <c r="A8" t="s">
        <v>385</v>
      </c>
      <c r="B8" s="39" t="s">
        <v>463</v>
      </c>
      <c r="C8" s="39"/>
      <c r="D8" s="36" t="str">
        <f>CONCATENATE("copyCodeTable '(",EnterpriseData!$B$19,"|",EnterpriseData!$B$3,"|",EnterpriseData!$B$4,")",EnterpriseData!$B$22,"' '",EnterpriseData!$B$38,"' '",B8,"'")</f>
        <v>copyCodeTable '(genesis|InstallUser|B00stInst@11)BasNov19Adm' 'ProTes300420201Adm' 'ActivityTypeAttributes'</v>
      </c>
      <c r="E8" t="s">
        <v>379</v>
      </c>
      <c r="I8" t="s">
        <v>464</v>
      </c>
    </row>
    <row r="9" spans="1:9" x14ac:dyDescent="0.25">
      <c r="A9" t="s">
        <v>385</v>
      </c>
      <c r="B9" s="39" t="s">
        <v>465</v>
      </c>
      <c r="C9" s="39"/>
      <c r="D9" s="36" t="str">
        <f>CONCATENATE("copyCodeTable '(",EnterpriseData!$B$19,"|",EnterpriseData!$B$3,"|",EnterpriseData!$B$4,")",EnterpriseData!$B$22,"' '",EnterpriseData!$B$38,"' '",B9,"'")</f>
        <v>copyCodeTable '(genesis|InstallUser|B00stInst@11)BasNov19Adm' 'ProTes300420201Adm' 'AltRating'</v>
      </c>
      <c r="E9" t="s">
        <v>379</v>
      </c>
      <c r="I9" t="s">
        <v>466</v>
      </c>
    </row>
    <row r="10" spans="1:9" x14ac:dyDescent="0.25">
      <c r="A10" t="s">
        <v>385</v>
      </c>
      <c r="B10" s="39" t="s">
        <v>467</v>
      </c>
      <c r="C10" s="39"/>
      <c r="D10" s="36" t="str">
        <f>CONCATENATE("copyCodeTable '(",EnterpriseData!$B$19,"|",EnterpriseData!$B$3,"|",EnterpriseData!$B$4,")",EnterpriseData!$B$22,"' '",EnterpriseData!$B$38,"' '",B10,"'")</f>
        <v>copyCodeTable '(genesis|InstallUser|B00stInst@11)BasNov19Adm' 'ProTes300420201Adm' 'BasePackageTypes'</v>
      </c>
      <c r="E10" t="s">
        <v>379</v>
      </c>
      <c r="I10" t="s">
        <v>468</v>
      </c>
    </row>
    <row r="11" spans="1:9" x14ac:dyDescent="0.25">
      <c r="A11" t="s">
        <v>385</v>
      </c>
      <c r="B11" s="39" t="s">
        <v>469</v>
      </c>
      <c r="C11" s="39"/>
      <c r="D11" s="36" t="str">
        <f>CONCATENATE("copyCodeTable '(",EnterpriseData!$B$19,"|",EnterpriseData!$B$3,"|",EnterpriseData!$B$4,")",EnterpriseData!$B$22,"' '",EnterpriseData!$B$38,"' '",B11,"'")</f>
        <v>copyCodeTable '(genesis|InstallUser|B00stInst@11)BasNov19Adm' 'ProTes300420201Adm' 'BidBoard'</v>
      </c>
      <c r="E11" t="s">
        <v>379</v>
      </c>
      <c r="I11" t="s">
        <v>470</v>
      </c>
    </row>
    <row r="12" spans="1:9" x14ac:dyDescent="0.25">
      <c r="A12" t="s">
        <v>385</v>
      </c>
      <c r="B12" s="39" t="s">
        <v>471</v>
      </c>
      <c r="C12" s="39"/>
      <c r="D12" s="36" t="str">
        <f>CONCATENATE("copyCodeTable '(",EnterpriseData!$B$19,"|",EnterpriseData!$B$3,"|",EnterpriseData!$B$4,")",EnterpriseData!$B$22,"' '",EnterpriseData!$B$38,"' '",B12,"'")</f>
        <v>copyCodeTable '(genesis|InstallUser|B00stInst@11)BasNov19Adm' 'ProTes300420201Adm' 'CallCheckETACalcTypes'</v>
      </c>
      <c r="E12" t="s">
        <v>379</v>
      </c>
      <c r="I12" t="s">
        <v>472</v>
      </c>
    </row>
    <row r="13" spans="1:9" x14ac:dyDescent="0.25">
      <c r="A13" t="s">
        <v>385</v>
      </c>
      <c r="B13" s="39" t="s">
        <v>473</v>
      </c>
      <c r="C13" s="39"/>
      <c r="D13" s="36" t="str">
        <f>CONCATENATE("copyCodeTable '(",EnterpriseData!$B$19,"|",EnterpriseData!$B$3,"|",EnterpriseData!$B$4,")",EnterpriseData!$B$22,"' '",EnterpriseData!$B$38,"' '",B13,"'")</f>
        <v>copyCodeTable '(genesis|InstallUser|B00stInst@11)BasNov19Adm' 'ProTes300420201Adm' 'CarrierScorecardGoals'</v>
      </c>
      <c r="E13" t="s">
        <v>379</v>
      </c>
      <c r="I13" t="s">
        <v>474</v>
      </c>
    </row>
    <row r="14" spans="1:9" x14ac:dyDescent="0.25">
      <c r="A14" t="s">
        <v>385</v>
      </c>
      <c r="B14" s="39" t="s">
        <v>475</v>
      </c>
      <c r="C14" s="39"/>
      <c r="D14" s="36" t="str">
        <f>CONCATENATE("copyCodeTable '(",EnterpriseData!$B$19,"|",EnterpriseData!$B$3,"|",EnterpriseData!$B$4,")",EnterpriseData!$B$22,"' '",EnterpriseData!$B$38,"' '",B14,"'")</f>
        <v>copyCodeTable '(genesis|InstallUser|B00stInst@11)BasNov19Adm' 'ProTes300420201Adm' 'CarrierWebServices'</v>
      </c>
      <c r="E14" t="s">
        <v>379</v>
      </c>
      <c r="I14" t="s">
        <v>476</v>
      </c>
    </row>
    <row r="15" spans="1:9" x14ac:dyDescent="0.25">
      <c r="A15" t="s">
        <v>385</v>
      </c>
      <c r="B15" s="39" t="s">
        <v>477</v>
      </c>
      <c r="C15" s="39"/>
      <c r="D15" s="36" t="str">
        <f>CONCATENATE("copyCodeTable '(",EnterpriseData!$B$19,"|",EnterpriseData!$B$3,"|",EnterpriseData!$B$4,")",EnterpriseData!$B$22,"' '",EnterpriseData!$B$38,"' '",B15,"'")</f>
        <v>copyCodeTable '(genesis|InstallUser|B00stInst@11)BasNov19Adm' 'ProTes300420201Adm' 'ChargeDescription:Charge'</v>
      </c>
      <c r="E15" t="s">
        <v>379</v>
      </c>
      <c r="I15" t="s">
        <v>478</v>
      </c>
    </row>
    <row r="16" spans="1:9" x14ac:dyDescent="0.25">
      <c r="A16" t="s">
        <v>385</v>
      </c>
      <c r="B16" s="39" t="s">
        <v>479</v>
      </c>
      <c r="C16" s="39"/>
      <c r="D16" s="36" t="str">
        <f>CONCATENATE("copyCodeTable '(",EnterpriseData!$B$19,"|",EnterpriseData!$B$3,"|",EnterpriseData!$B$4,")",EnterpriseData!$B$22,"' '",EnterpriseData!$B$38,"' '",B16,"'")</f>
        <v>copyCodeTable '(genesis|InstallUser|B00stInst@11)BasNov19Adm' 'ProTes300420201Adm' 'ChargeDescription:Cost'</v>
      </c>
      <c r="E16" t="s">
        <v>379</v>
      </c>
      <c r="I16" t="s">
        <v>480</v>
      </c>
    </row>
    <row r="17" spans="1:9" x14ac:dyDescent="0.25">
      <c r="A17" t="s">
        <v>385</v>
      </c>
      <c r="B17" s="39" t="s">
        <v>481</v>
      </c>
      <c r="C17" s="39"/>
      <c r="D17" s="36" t="str">
        <f>CONCATENATE("copyCodeTable '(",EnterpriseData!$B$19,"|",EnterpriseData!$B$3,"|",EnterpriseData!$B$4,")",EnterpriseData!$B$22,"' '",EnterpriseData!$B$38,"' '",B17,"'")</f>
        <v>copyCodeTable '(genesis|InstallUser|B00stInst@11)BasNov19Adm' 'ProTes300420201Adm' 'Commodities'</v>
      </c>
      <c r="E17" t="s">
        <v>379</v>
      </c>
      <c r="I17" t="s">
        <v>482</v>
      </c>
    </row>
    <row r="18" spans="1:9" x14ac:dyDescent="0.25">
      <c r="A18" t="s">
        <v>385</v>
      </c>
      <c r="B18" s="39" t="s">
        <v>483</v>
      </c>
      <c r="C18" s="39"/>
      <c r="D18" s="36" t="str">
        <f>CONCATENATE("copyCodeTable '(",EnterpriseData!$B$19,"|",EnterpriseData!$B$3,"|",EnterpriseData!$B$4,")",EnterpriseData!$B$22,"' '",EnterpriseData!$B$38,"' '",B18,"'")</f>
        <v>copyCodeTable '(genesis|InstallUser|B00stInst@11)BasNov19Adm' 'ProTes300420201Adm' 'CompanyRankings'</v>
      </c>
      <c r="E18" t="s">
        <v>379</v>
      </c>
      <c r="I18" t="s">
        <v>484</v>
      </c>
    </row>
    <row r="19" spans="1:9" x14ac:dyDescent="0.25">
      <c r="A19" t="s">
        <v>385</v>
      </c>
      <c r="B19" s="39" t="s">
        <v>485</v>
      </c>
      <c r="C19" s="39"/>
      <c r="D19" s="36" t="str">
        <f>CONCATENATE("copyCodeTable '(",EnterpriseData!$B$19,"|",EnterpriseData!$B$3,"|",EnterpriseData!$B$4,")",EnterpriseData!$B$22,"' '",EnterpriseData!$B$38,"' '",B19,"'")</f>
        <v>copyCodeTable '(genesis|InstallUser|B00stInst@11)BasNov19Adm' 'ProTes300420201Adm' 'ContactTypes'</v>
      </c>
      <c r="E19" t="s">
        <v>379</v>
      </c>
      <c r="I19" t="s">
        <v>486</v>
      </c>
    </row>
    <row r="20" spans="1:9" x14ac:dyDescent="0.25">
      <c r="A20" t="s">
        <v>385</v>
      </c>
      <c r="B20" s="39" t="s">
        <v>487</v>
      </c>
      <c r="C20" s="39"/>
      <c r="D20" s="36" t="str">
        <f>CONCATENATE("copyCodeTable '(",EnterpriseData!$B$19,"|",EnterpriseData!$B$3,"|",EnterpriseData!$B$4,")",EnterpriseData!$B$22,"' '",EnterpriseData!$B$38,"' '",B20,"'")</f>
        <v>copyCodeTable '(genesis|InstallUser|B00stInst@11)BasNov19Adm' 'ProTes300420201Adm' 'ContractReasonCode'</v>
      </c>
      <c r="E20" t="s">
        <v>379</v>
      </c>
      <c r="I20" t="s">
        <v>488</v>
      </c>
    </row>
    <row r="21" spans="1:9" x14ac:dyDescent="0.25">
      <c r="A21" t="s">
        <v>385</v>
      </c>
      <c r="B21" s="39" t="s">
        <v>489</v>
      </c>
      <c r="C21" s="39"/>
      <c r="D21" s="36" t="str">
        <f>CONCATENATE("copyCodeTable '(",EnterpriseData!$B$19,"|",EnterpriseData!$B$3,"|",EnterpriseData!$B$4,")",EnterpriseData!$B$22,"' '",EnterpriseData!$B$38,"' '",B21,"'")</f>
        <v>copyCodeTable '(genesis|InstallUser|B00stInst@11)BasNov19Adm' 'ProTes300420201Adm' 'ContractServices'</v>
      </c>
      <c r="E21" t="s">
        <v>379</v>
      </c>
      <c r="I21" t="s">
        <v>490</v>
      </c>
    </row>
    <row r="22" spans="1:9" x14ac:dyDescent="0.25">
      <c r="A22" t="s">
        <v>385</v>
      </c>
      <c r="B22" s="39" t="s">
        <v>491</v>
      </c>
      <c r="C22" s="39"/>
      <c r="D22" s="36" t="str">
        <f>CONCATENATE("copyCodeTable '(",EnterpriseData!$B$19,"|",EnterpriseData!$B$3,"|",EnterpriseData!$B$4,")",EnterpriseData!$B$22,"' '",EnterpriseData!$B$38,"' '",B22,"'")</f>
        <v>copyCodeTable '(genesis|InstallUser|B00stInst@11)BasNov19Adm' 'ProTes300420201Adm' 'CurrencyCodes'</v>
      </c>
      <c r="E22" t="s">
        <v>379</v>
      </c>
      <c r="I22" t="s">
        <v>492</v>
      </c>
    </row>
    <row r="23" spans="1:9" x14ac:dyDescent="0.25">
      <c r="A23" t="s">
        <v>385</v>
      </c>
      <c r="B23" s="39" t="s">
        <v>493</v>
      </c>
      <c r="C23" s="39"/>
      <c r="D23" s="36" t="str">
        <f>CONCATENATE("copyCodeTable '(",EnterpriseData!$B$19,"|",EnterpriseData!$B$3,"|",EnterpriseData!$B$4,")",EnterpriseData!$B$22,"' '",EnterpriseData!$B$38,"' '",B23,"'")</f>
        <v>copyCodeTable '(genesis|InstallUser|B00stInst@11)BasNov19Adm' 'ProTes300420201Adm' 'DataSummaryPreCache'</v>
      </c>
      <c r="E23" t="s">
        <v>379</v>
      </c>
    </row>
    <row r="24" spans="1:9" x14ac:dyDescent="0.25">
      <c r="A24" t="s">
        <v>385</v>
      </c>
      <c r="B24" s="39" t="s">
        <v>494</v>
      </c>
      <c r="C24" s="39"/>
      <c r="D24" s="36" t="str">
        <f>CONCATENATE("copyCodeTable '(",EnterpriseData!$B$19,"|",EnterpriseData!$B$3,"|",EnterpriseData!$B$4,")",EnterpriseData!$B$22,"' '",EnterpriseData!$B$38,"' '",B24,"'")</f>
        <v>copyCodeTable '(genesis|InstallUser|B00stInst@11)BasNov19Adm' 'ProTes300420201Adm' 'DistanceCalculators'</v>
      </c>
      <c r="E24" t="s">
        <v>379</v>
      </c>
    </row>
    <row r="25" spans="1:9" x14ac:dyDescent="0.25">
      <c r="A25" t="s">
        <v>385</v>
      </c>
      <c r="B25" s="39" t="s">
        <v>495</v>
      </c>
      <c r="C25" s="39"/>
      <c r="D25" s="36" t="str">
        <f>CONCATENATE("copyCodeTable '(",EnterpriseData!$B$19,"|",EnterpriseData!$B$3,"|",EnterpriseData!$B$4,")",EnterpriseData!$B$22,"' '",EnterpriseData!$B$38,"' '",B25,"'")</f>
        <v>copyCodeTable '(genesis|InstallUser|B00stInst@11)BasNov19Adm' 'ProTes300420201Adm' 'DocTypes'</v>
      </c>
      <c r="E25" t="s">
        <v>379</v>
      </c>
    </row>
    <row r="26" spans="1:9" x14ac:dyDescent="0.25">
      <c r="A26" t="s">
        <v>385</v>
      </c>
      <c r="B26" s="39" t="s">
        <v>496</v>
      </c>
      <c r="C26" s="39"/>
      <c r="D26" s="36" t="str">
        <f>CONCATENATE("copyCodeTable '(",EnterpriseData!$B$19,"|",EnterpriseData!$B$3,"|",EnterpriseData!$B$4,")",EnterpriseData!$B$22,"' '",EnterpriseData!$B$38,"' '",B26,"'")</f>
        <v>copyCodeTable '(genesis|InstallUser|B00stInst@11)BasNov19Adm' 'ProTes300420201Adm' 'DuplicateCheck'</v>
      </c>
      <c r="E26" t="s">
        <v>379</v>
      </c>
    </row>
    <row r="27" spans="1:9" x14ac:dyDescent="0.25">
      <c r="A27" t="s">
        <v>385</v>
      </c>
      <c r="B27" s="39" t="s">
        <v>497</v>
      </c>
      <c r="C27" s="39"/>
      <c r="D27" s="36" t="str">
        <f>CONCATENATE("copyCodeTable '(",EnterpriseData!$B$19,"|",EnterpriseData!$B$3,"|",EnterpriseData!$B$4,")",EnterpriseData!$B$22,"' '",EnterpriseData!$B$38,"' '",B27,"'")</f>
        <v>copyCodeTable '(genesis|InstallUser|B00stInst@11)BasNov19Adm' 'ProTes300420201Adm' 'EnterpriseType'</v>
      </c>
      <c r="E27" t="s">
        <v>379</v>
      </c>
    </row>
    <row r="28" spans="1:9" x14ac:dyDescent="0.25">
      <c r="A28" t="s">
        <v>385</v>
      </c>
      <c r="B28" s="39" t="s">
        <v>498</v>
      </c>
      <c r="C28" s="39"/>
      <c r="D28" s="36" t="str">
        <f>CONCATENATE("copyCodeTable '(",EnterpriseData!$B$19,"|",EnterpriseData!$B$3,"|",EnterpriseData!$B$4,")",EnterpriseData!$B$22,"' '",EnterpriseData!$B$38,"' '",B28,"'")</f>
        <v>copyCodeTable '(genesis|InstallUser|B00stInst@11)BasNov19Adm' 'ProTes300420201Adm' 'Equipment'</v>
      </c>
      <c r="E28" t="s">
        <v>379</v>
      </c>
    </row>
    <row r="29" spans="1:9" x14ac:dyDescent="0.25">
      <c r="A29" t="s">
        <v>385</v>
      </c>
      <c r="B29" s="39" t="s">
        <v>499</v>
      </c>
      <c r="C29" s="39"/>
      <c r="D29" s="36" t="str">
        <f>CONCATENATE("copyCodeTable '(",EnterpriseData!$B$19,"|",EnterpriseData!$B$3,"|",EnterpriseData!$B$4,")",EnterpriseData!$B$22,"' '",EnterpriseData!$B$38,"' '",B29,"'")</f>
        <v>copyCodeTable '(genesis|InstallUser|B00stInst@11)BasNov19Adm' 'ProTes300420201Adm' 'ETAHotStatusCalc'</v>
      </c>
      <c r="E29" t="s">
        <v>379</v>
      </c>
    </row>
    <row r="30" spans="1:9" x14ac:dyDescent="0.25">
      <c r="A30" t="s">
        <v>385</v>
      </c>
      <c r="B30" s="39" t="s">
        <v>500</v>
      </c>
      <c r="C30" s="39"/>
      <c r="D30" s="36" t="str">
        <f>CONCATENATE("copyCodeTable '(",EnterpriseData!$B$19,"|",EnterpriseData!$B$3,"|",EnterpriseData!$B$4,")",EnterpriseData!$B$22,"' '",EnterpriseData!$B$38,"' '",B30,"'")</f>
        <v>copyCodeTable '(genesis|InstallUser|B00stInst@11)BasNov19Adm' 'ProTes300420201Adm' 'EZClickInvListBlueBtn'</v>
      </c>
      <c r="E30" t="s">
        <v>379</v>
      </c>
    </row>
    <row r="31" spans="1:9" x14ac:dyDescent="0.25">
      <c r="A31" t="s">
        <v>385</v>
      </c>
      <c r="B31" s="39" t="s">
        <v>501</v>
      </c>
      <c r="C31" s="39"/>
      <c r="D31" s="36" t="str">
        <f>CONCATENATE("copyCodeTable '(",EnterpriseData!$B$19,"|",EnterpriseData!$B$3,"|",EnterpriseData!$B$4,")",EnterpriseData!$B$22,"' '",EnterpriseData!$B$38,"' '",B31,"'")</f>
        <v>copyCodeTable '(genesis|InstallUser|B00stInst@11)BasNov19Adm' 'ProTes300420201Adm' 'EZClickLoadListBlueBtn'</v>
      </c>
      <c r="E31" t="s">
        <v>379</v>
      </c>
    </row>
    <row r="32" spans="1:9" x14ac:dyDescent="0.25">
      <c r="A32" t="s">
        <v>385</v>
      </c>
      <c r="B32" s="39" t="s">
        <v>502</v>
      </c>
      <c r="C32" s="39"/>
      <c r="D32" s="36" t="str">
        <f>CONCATENATE("copyCodeTable '(",EnterpriseData!$B$19,"|",EnterpriseData!$B$3,"|",EnterpriseData!$B$4,")",EnterpriseData!$B$22,"' '",EnterpriseData!$B$38,"' '",B32,"'")</f>
        <v>copyCodeTable '(genesis|InstallUser|B00stInst@11)BasNov19Adm' 'ProTes300420201Adm' 'EZClickPOListBlueBtn'</v>
      </c>
      <c r="E32" t="s">
        <v>379</v>
      </c>
    </row>
    <row r="33" spans="1:5" x14ac:dyDescent="0.25">
      <c r="A33" t="s">
        <v>385</v>
      </c>
      <c r="B33" s="39" t="s">
        <v>503</v>
      </c>
      <c r="C33" s="39"/>
      <c r="D33" s="36" t="str">
        <f>CONCATENATE("copyCodeTable '(",EnterpriseData!$B$19,"|",EnterpriseData!$B$3,"|",EnterpriseData!$B$4,")",EnterpriseData!$B$22,"' '",EnterpriseData!$B$38,"' '",B33,"'")</f>
        <v>copyCodeTable '(genesis|InstallUser|B00stInst@11)BasNov19Adm' 'ProTes300420201Adm' 'EzClickSettlementReasonCode'</v>
      </c>
      <c r="E33" t="s">
        <v>379</v>
      </c>
    </row>
    <row r="34" spans="1:5" x14ac:dyDescent="0.25">
      <c r="A34" t="s">
        <v>385</v>
      </c>
      <c r="B34" s="39" t="s">
        <v>504</v>
      </c>
      <c r="C34" s="39"/>
      <c r="D34" s="36" t="str">
        <f>CONCATENATE("copyCodeTable '(",EnterpriseData!$B$19,"|",EnterpriseData!$B$3,"|",EnterpriseData!$B$4,")",EnterpriseData!$B$22,"' '",EnterpriseData!$B$38,"' '",B34,"'")</f>
        <v>copyCodeTable '(genesis|InstallUser|B00stInst@11)BasNov19Adm' 'ProTes300420201Adm' 'EZClickTransportRouteListBlueBtn'</v>
      </c>
      <c r="E34" t="s">
        <v>379</v>
      </c>
    </row>
    <row r="35" spans="1:5" x14ac:dyDescent="0.25">
      <c r="A35" t="s">
        <v>385</v>
      </c>
      <c r="B35" s="39" t="s">
        <v>505</v>
      </c>
      <c r="C35" s="39"/>
      <c r="D35" s="36" t="str">
        <f>CONCATENATE("copyCodeTable '(",EnterpriseData!$B$19,"|",EnterpriseData!$B$3,"|",EnterpriseData!$B$4,")",EnterpriseData!$B$22,"' '",EnterpriseData!$B$38,"' '",B35,"'")</f>
        <v>copyCodeTable '(genesis|InstallUser|B00stInst@11)BasNov19Adm' 'ProTes300420201Adm' 'Freight Class'</v>
      </c>
      <c r="E35" t="s">
        <v>379</v>
      </c>
    </row>
    <row r="36" spans="1:5" x14ac:dyDescent="0.25">
      <c r="A36" t="s">
        <v>385</v>
      </c>
      <c r="B36" s="39" t="s">
        <v>506</v>
      </c>
      <c r="C36" s="39"/>
      <c r="D36" s="36" t="str">
        <f>CONCATENATE("copyCodeTable '(",EnterpriseData!$B$19,"|",EnterpriseData!$B$3,"|",EnterpriseData!$B$4,")",EnterpriseData!$B$22,"' '",EnterpriseData!$B$38,"' '",B36,"'")</f>
        <v>copyCodeTable '(genesis|InstallUser|B00stInst@11)BasNov19Adm' 'ProTes300420201Adm' 'HolidayCalendar'</v>
      </c>
      <c r="E36" t="s">
        <v>379</v>
      </c>
    </row>
    <row r="37" spans="1:5" x14ac:dyDescent="0.25">
      <c r="A37" t="s">
        <v>385</v>
      </c>
      <c r="B37" s="39" t="s">
        <v>507</v>
      </c>
      <c r="C37" s="39"/>
      <c r="D37" s="36" t="str">
        <f>CONCATENATE("copyCodeTable '(",EnterpriseData!$B$19,"|",EnterpriseData!$B$3,"|",EnterpriseData!$B$4,")",EnterpriseData!$B$22,"' '",EnterpriseData!$B$38,"' '",B37,"'")</f>
        <v>copyCodeTable '(genesis|InstallUser|B00stInst@11)BasNov19Adm' 'ProTes300420201Adm' 'InternationalMoveTypes'</v>
      </c>
      <c r="E37" t="s">
        <v>379</v>
      </c>
    </row>
    <row r="38" spans="1:5" x14ac:dyDescent="0.25">
      <c r="A38" t="s">
        <v>385</v>
      </c>
      <c r="B38" s="39" t="s">
        <v>508</v>
      </c>
      <c r="C38" s="39"/>
      <c r="D38" s="36" t="str">
        <f>CONCATENATE("copyCodeTable '(",EnterpriseData!$B$19,"|",EnterpriseData!$B$3,"|",EnterpriseData!$B$4,")",EnterpriseData!$B$22,"' '",EnterpriseData!$B$38,"' '",B38,"'")</f>
        <v>copyCodeTable '(genesis|InstallUser|B00stInst@11)BasNov19Adm' 'ProTes300420201Adm' 'LateReasonCodes'</v>
      </c>
      <c r="E38" t="s">
        <v>379</v>
      </c>
    </row>
    <row r="39" spans="1:5" x14ac:dyDescent="0.25">
      <c r="A39" t="s">
        <v>385</v>
      </c>
      <c r="B39" s="39" t="s">
        <v>509</v>
      </c>
      <c r="C39" s="39"/>
      <c r="D39" s="36" t="str">
        <f>CONCATENATE("copyCodeTable '(",EnterpriseData!$B$19,"|",EnterpriseData!$B$3,"|",EnterpriseData!$B$4,")",EnterpriseData!$B$22,"' '",EnterpriseData!$B$38,"' '",B39,"'")</f>
        <v>copyCodeTable '(genesis|InstallUser|B00stInst@11)BasNov19Adm' 'ProTes300420201Adm' 'LinkTypes'</v>
      </c>
      <c r="E39" t="s">
        <v>379</v>
      </c>
    </row>
    <row r="40" spans="1:5" x14ac:dyDescent="0.25">
      <c r="A40" t="s">
        <v>385</v>
      </c>
      <c r="B40" s="39" t="s">
        <v>510</v>
      </c>
      <c r="C40" s="39"/>
      <c r="D40" s="36" t="str">
        <f>CONCATENATE("copyCodeTable '(",EnterpriseData!$B$19,"|",EnterpriseData!$B$3,"|",EnterpriseData!$B$4,")",EnterpriseData!$B$22,"' '",EnterpriseData!$B$38,"' '",B40,"'")</f>
        <v>copyCodeTable '(genesis|InstallUser|B00stInst@11)BasNov19Adm' 'ProTes300420201Adm' 'Locale'</v>
      </c>
      <c r="E40" t="s">
        <v>379</v>
      </c>
    </row>
    <row r="41" spans="1:5" x14ac:dyDescent="0.25">
      <c r="A41" t="s">
        <v>385</v>
      </c>
      <c r="B41" s="39" t="s">
        <v>511</v>
      </c>
      <c r="C41" s="39"/>
      <c r="D41" s="36" t="str">
        <f>CONCATENATE("copyCodeTable '(",EnterpriseData!$B$19,"|",EnterpriseData!$B$3,"|",EnterpriseData!$B$4,")",EnterpriseData!$B$22,"' '",EnterpriseData!$B$38,"' '",B41,"'")</f>
        <v>copyCodeTable '(genesis|InstallUser|B00stInst@11)BasNov19Adm' 'ProTes300420201Adm' 'LocationTypes'</v>
      </c>
      <c r="E41" t="s">
        <v>379</v>
      </c>
    </row>
    <row r="42" spans="1:5" x14ac:dyDescent="0.25">
      <c r="A42" t="s">
        <v>385</v>
      </c>
      <c r="B42" s="39" t="s">
        <v>512</v>
      </c>
      <c r="C42" s="39"/>
      <c r="D42" s="36" t="str">
        <f>CONCATENATE("copyCodeTable '(",EnterpriseData!$B$19,"|",EnterpriseData!$B$3,"|",EnterpriseData!$B$4,")",EnterpriseData!$B$22,"' '",EnterpriseData!$B$38,"' '",B42,"'")</f>
        <v>copyCodeTable '(genesis|InstallUser|B00stInst@11)BasNov19Adm' 'ProTes300420201Adm' 'ManageQuoteEmail'</v>
      </c>
      <c r="E42" t="s">
        <v>379</v>
      </c>
    </row>
    <row r="43" spans="1:5" x14ac:dyDescent="0.25">
      <c r="A43" t="s">
        <v>385</v>
      </c>
      <c r="B43" t="s">
        <v>513</v>
      </c>
      <c r="D43" s="36" t="str">
        <f>CONCATENATE("copyCodeTable '(",EnterpriseData!$B$19,"|",EnterpriseData!$B$3,"|",EnterpriseData!$B$4,")",EnterpriseData!$B$22,"' '",EnterpriseData!$B$38,"' '",B43,"'")</f>
        <v>copyCodeTable '(genesis|InstallUser|B00stInst@11)BasNov19Adm' 'ProTes300420201Adm' 'MassUpdateLimitOps'</v>
      </c>
      <c r="E43" t="s">
        <v>379</v>
      </c>
    </row>
    <row r="44" spans="1:5" x14ac:dyDescent="0.25">
      <c r="A44" t="s">
        <v>385</v>
      </c>
      <c r="B44" s="39" t="s">
        <v>514</v>
      </c>
      <c r="C44" s="39"/>
      <c r="D44" s="36" t="str">
        <f>CONCATENATE("copyCodeTable '(",EnterpriseData!$B$19,"|",EnterpriseData!$B$3,"|",EnterpriseData!$B$4,")",EnterpriseData!$B$22,"' '",EnterpriseData!$B$38,"' '",B44,"'")</f>
        <v>copyCodeTable '(genesis|InstallUser|B00stInst@11)BasNov19Adm' 'ProTes300420201Adm' 'MercuryEdge'</v>
      </c>
      <c r="E44" t="s">
        <v>379</v>
      </c>
    </row>
    <row r="45" spans="1:5" x14ac:dyDescent="0.25">
      <c r="A45" t="s">
        <v>385</v>
      </c>
      <c r="B45" s="39" t="s">
        <v>515</v>
      </c>
      <c r="C45" s="39"/>
      <c r="D45" s="36" t="str">
        <f>CONCATENATE("copyCodeTable '(",EnterpriseData!$B$19,"|",EnterpriseData!$B$3,"|",EnterpriseData!$B$4,")",EnterpriseData!$B$22,"' '",EnterpriseData!$B$38,"' '",B45,"'")</f>
        <v>copyCodeTable '(genesis|InstallUser|B00stInst@11)BasNov19Adm' 'ProTes300420201Adm' 'Mode'</v>
      </c>
      <c r="E45" t="s">
        <v>379</v>
      </c>
    </row>
    <row r="46" spans="1:5" x14ac:dyDescent="0.25">
      <c r="A46" t="s">
        <v>385</v>
      </c>
      <c r="B46" s="39" t="s">
        <v>516</v>
      </c>
      <c r="C46" s="39"/>
      <c r="D46" s="36" t="str">
        <f>CONCATENATE("copyCodeTable '(",EnterpriseData!$B$19,"|",EnterpriseData!$B$3,"|",EnterpriseData!$B$4,")",EnterpriseData!$B$22,"' '",EnterpriseData!$B$38,"' '",B46,"'")</f>
        <v>copyCodeTable '(genesis|InstallUser|B00stInst@11)BasNov19Adm' 'ProTes300420201Adm' 'ModeIconMap'</v>
      </c>
      <c r="E46" t="s">
        <v>379</v>
      </c>
    </row>
    <row r="47" spans="1:5" x14ac:dyDescent="0.25">
      <c r="A47" t="s">
        <v>385</v>
      </c>
      <c r="B47" s="39" t="s">
        <v>517</v>
      </c>
      <c r="C47" s="39"/>
      <c r="D47" s="36" t="str">
        <f>CONCATENATE("copyCodeTable '(",EnterpriseData!$B$19,"|",EnterpriseData!$B$3,"|",EnterpriseData!$B$4,")",EnterpriseData!$B$22,"' '",EnterpriseData!$B$38,"' '",B47,"'")</f>
        <v>copyCodeTable '(genesis|InstallUser|B00stInst@11)BasNov19Adm' 'ProTes300420201Adm' 'More Actions EL'</v>
      </c>
      <c r="E47" t="s">
        <v>379</v>
      </c>
    </row>
    <row r="48" spans="1:5" x14ac:dyDescent="0.25">
      <c r="A48" t="s">
        <v>385</v>
      </c>
      <c r="B48" s="39" t="s">
        <v>518</v>
      </c>
      <c r="C48" s="39"/>
      <c r="D48" s="36" t="str">
        <f>CONCATENATE("copyCodeTable '(",EnterpriseData!$B$19,"|",EnterpriseData!$B$3,"|",EnterpriseData!$B$4,")",EnterpriseData!$B$22,"' '",EnterpriseData!$B$38,"' '",B48,"'")</f>
        <v>copyCodeTable '(genesis|InstallUser|B00stInst@11)BasNov19Adm' 'ProTes300420201Adm' 'More Actions EL Broker'</v>
      </c>
      <c r="E48" t="s">
        <v>379</v>
      </c>
    </row>
    <row r="49" spans="1:5" x14ac:dyDescent="0.25">
      <c r="A49" t="s">
        <v>385</v>
      </c>
      <c r="B49" s="39" t="s">
        <v>519</v>
      </c>
      <c r="C49" s="39"/>
      <c r="D49" s="36" t="str">
        <f>CONCATENATE("copyCodeTable '(",EnterpriseData!$B$19,"|",EnterpriseData!$B$3,"|",EnterpriseData!$B$4,")",EnterpriseData!$B$22,"' '",EnterpriseData!$B$38,"' '",B49,"'")</f>
        <v>copyCodeTable '(genesis|InstallUser|B00stInst@11)BasNov19Adm' 'ProTes300420201Adm' 'More Actions Route'</v>
      </c>
      <c r="E49" t="s">
        <v>379</v>
      </c>
    </row>
    <row r="50" spans="1:5" x14ac:dyDescent="0.25">
      <c r="A50" t="s">
        <v>385</v>
      </c>
      <c r="B50" s="39" t="s">
        <v>520</v>
      </c>
      <c r="C50" s="39"/>
      <c r="D50" s="36" t="str">
        <f>CONCATENATE("copyCodeTable '(",EnterpriseData!$B$19,"|",EnterpriseData!$B$3,"|",EnterpriseData!$B$4,")",EnterpriseData!$B$22,"' '",EnterpriseData!$B$38,"' '",B50,"'")</f>
        <v>copyCodeTable '(genesis|InstallUser|B00stInst@11)BasNov19Adm' 'ProTes300420201Adm' 'More Actions SO'</v>
      </c>
      <c r="E50" t="s">
        <v>379</v>
      </c>
    </row>
    <row r="51" spans="1:5" x14ac:dyDescent="0.25">
      <c r="A51" t="s">
        <v>385</v>
      </c>
      <c r="B51" s="39" t="s">
        <v>521</v>
      </c>
      <c r="C51" s="39"/>
      <c r="D51" s="36" t="str">
        <f>CONCATENATE("copyCodeTable '(",EnterpriseData!$B$19,"|",EnterpriseData!$B$3,"|",EnterpriseData!$B$4,")",EnterpriseData!$B$22,"' '",EnterpriseData!$B$38,"' '",B51,"'")</f>
        <v>copyCodeTable '(genesis|InstallUser|B00stInst@11)BasNov19Adm' 'ProTes300420201Adm' 'More Actions SO Broker'</v>
      </c>
      <c r="E51" t="s">
        <v>379</v>
      </c>
    </row>
    <row r="52" spans="1:5" x14ac:dyDescent="0.25">
      <c r="A52" t="s">
        <v>385</v>
      </c>
      <c r="B52" s="39" t="s">
        <v>522</v>
      </c>
      <c r="C52" s="39"/>
      <c r="D52" s="36" t="str">
        <f>CONCATENATE("copyCodeTable '(",EnterpriseData!$B$19,"|",EnterpriseData!$B$3,"|",EnterpriseData!$B$4,")",EnterpriseData!$B$22,"' '",EnterpriseData!$B$38,"' '",B52,"'")</f>
        <v>copyCodeTable '(genesis|InstallUser|B00stInst@11)BasNov19Adm' 'ProTes300420201Adm' 'NewsItemTypes'</v>
      </c>
      <c r="E52" t="s">
        <v>379</v>
      </c>
    </row>
    <row r="53" spans="1:5" x14ac:dyDescent="0.25">
      <c r="A53" t="s">
        <v>385</v>
      </c>
      <c r="B53" s="39" t="s">
        <v>523</v>
      </c>
      <c r="C53" s="39"/>
      <c r="D53" s="36" t="str">
        <f>CONCATENATE("copyCodeTable '(",EnterpriseData!$B$19,"|",EnterpriseData!$B$3,"|",EnterpriseData!$B$4,")",EnterpriseData!$B$22,"' '",EnterpriseData!$B$38,"' '",B53,"'")</f>
        <v>copyCodeTable '(genesis|InstallUser|B00stInst@11)BasNov19Adm' 'ProTes300420201Adm' 'NotesPriority'</v>
      </c>
      <c r="E53" t="s">
        <v>379</v>
      </c>
    </row>
    <row r="54" spans="1:5" x14ac:dyDescent="0.25">
      <c r="A54" t="s">
        <v>385</v>
      </c>
      <c r="B54" s="39" t="s">
        <v>524</v>
      </c>
      <c r="C54" s="39"/>
      <c r="D54" s="36" t="str">
        <f>CONCATENATE("copyCodeTable '(",EnterpriseData!$B$19,"|",EnterpriseData!$B$3,"|",EnterpriseData!$B$4,")",EnterpriseData!$B$22,"' '",EnterpriseData!$B$38,"' '",B54,"'")</f>
        <v>copyCodeTable '(genesis|InstallUser|B00stInst@11)BasNov19Adm' 'ProTes300420201Adm' 'NotesType'</v>
      </c>
      <c r="E54" t="s">
        <v>379</v>
      </c>
    </row>
    <row r="55" spans="1:5" x14ac:dyDescent="0.25">
      <c r="A55" t="s">
        <v>385</v>
      </c>
      <c r="B55" s="39" t="s">
        <v>525</v>
      </c>
      <c r="C55" s="39"/>
      <c r="D55" s="36" t="str">
        <f>CONCATENATE("copyCodeTable '(",EnterpriseData!$B$19,"|",EnterpriseData!$B$3,"|",EnterpriseData!$B$4,")",EnterpriseData!$B$22,"' '",EnterpriseData!$B$38,"' '",B55,"'")</f>
        <v>copyCodeTable '(genesis|InstallUser|B00stInst@11)BasNov19Adm' 'ProTes300420201Adm' 'PaymentTerms'</v>
      </c>
      <c r="E55" t="s">
        <v>379</v>
      </c>
    </row>
    <row r="56" spans="1:5" x14ac:dyDescent="0.25">
      <c r="A56" t="s">
        <v>385</v>
      </c>
      <c r="B56" s="39" t="s">
        <v>526</v>
      </c>
      <c r="C56" s="39"/>
      <c r="D56" s="36" t="str">
        <f>CONCATENATE("copyCodeTable '(",EnterpriseData!$B$19,"|",EnterpriseData!$B$3,"|",EnterpriseData!$B$4,")",EnterpriseData!$B$22,"' '",EnterpriseData!$B$38,"' '",B56,"'")</f>
        <v>copyCodeTable '(genesis|InstallUser|B00stInst@11)BasNov19Adm' 'ProTes300420201Adm' 'PortletConfig'</v>
      </c>
      <c r="E56" t="s">
        <v>379</v>
      </c>
    </row>
    <row r="57" spans="1:5" x14ac:dyDescent="0.25">
      <c r="A57" t="s">
        <v>385</v>
      </c>
      <c r="B57" s="39" t="s">
        <v>527</v>
      </c>
      <c r="C57" s="39"/>
      <c r="D57" s="36" t="str">
        <f>CONCATENATE("copyCodeTable '(",EnterpriseData!$B$19,"|",EnterpriseData!$B$3,"|",EnterpriseData!$B$4,")",EnterpriseData!$B$22,"' '",EnterpriseData!$B$38,"' '",B57,"'")</f>
        <v>copyCodeTable '(genesis|InstallUser|B00stInst@11)BasNov19Adm' 'ProTes300420201Adm' 'Portlets'</v>
      </c>
      <c r="E57" t="s">
        <v>379</v>
      </c>
    </row>
    <row r="58" spans="1:5" x14ac:dyDescent="0.25">
      <c r="A58" t="s">
        <v>385</v>
      </c>
      <c r="B58" s="39" t="s">
        <v>528</v>
      </c>
      <c r="C58" s="39"/>
      <c r="D58" s="36" t="str">
        <f>CONCATENATE("copyCodeTable '(",EnterpriseData!$B$19,"|",EnterpriseData!$B$3,"|",EnterpriseData!$B$4,")",EnterpriseData!$B$22,"' '",EnterpriseData!$B$38,"' '",B58,"'")</f>
        <v>copyCodeTable '(genesis|InstallUser|B00stInst@11)BasNov19Adm' 'ProTes300420201Adm' 'PortletsBroker'</v>
      </c>
      <c r="E58" t="s">
        <v>379</v>
      </c>
    </row>
    <row r="59" spans="1:5" x14ac:dyDescent="0.25">
      <c r="A59" t="s">
        <v>385</v>
      </c>
      <c r="B59" s="39" t="s">
        <v>529</v>
      </c>
      <c r="C59" s="39"/>
      <c r="D59" s="36" t="str">
        <f>CONCATENATE("copyCodeTable '(",EnterpriseData!$B$19,"|",EnterpriseData!$B$3,"|",EnterpriseData!$B$4,")",EnterpriseData!$B$22,"' '",EnterpriseData!$B$38,"' '",B59,"'")</f>
        <v>copyCodeTable '(genesis|InstallUser|B00stInst@11)BasNov19Adm' 'ProTes300420201Adm' 'PortletsNarrow'</v>
      </c>
      <c r="E59" t="s">
        <v>379</v>
      </c>
    </row>
    <row r="60" spans="1:5" x14ac:dyDescent="0.25">
      <c r="A60" t="s">
        <v>385</v>
      </c>
      <c r="B60" s="39" t="s">
        <v>530</v>
      </c>
      <c r="C60" s="39"/>
      <c r="D60" s="36" t="str">
        <f>CONCATENATE("copyCodeTable '(",EnterpriseData!$B$19,"|",EnterpriseData!$B$3,"|",EnterpriseData!$B$4,")",EnterpriseData!$B$22,"' '",EnterpriseData!$B$38,"' '",B60,"'")</f>
        <v>copyCodeTable '(genesis|InstallUser|B00stInst@11)BasNov19Adm' 'ProTes300420201Adm' 'PortletsWide'</v>
      </c>
      <c r="E60" t="s">
        <v>379</v>
      </c>
    </row>
    <row r="61" spans="1:5" x14ac:dyDescent="0.25">
      <c r="A61" t="s">
        <v>385</v>
      </c>
      <c r="B61" s="39" t="s">
        <v>531</v>
      </c>
      <c r="C61" s="39"/>
      <c r="D61" s="36" t="str">
        <f>CONCATENATE("copyCodeTable '(",EnterpriseData!$B$19,"|",EnterpriseData!$B$3,"|",EnterpriseData!$B$4,")",EnterpriseData!$B$22,"' '",EnterpriseData!$B$38,"' '",B61,"'")</f>
        <v>copyCodeTable '(genesis|InstallUser|B00stInst@11)BasNov19Adm' 'ProTes300420201Adm' 'PostLoad'</v>
      </c>
      <c r="E61" t="s">
        <v>379</v>
      </c>
    </row>
    <row r="62" spans="1:5" x14ac:dyDescent="0.25">
      <c r="A62" t="s">
        <v>385</v>
      </c>
      <c r="B62" s="39" t="s">
        <v>532</v>
      </c>
      <c r="C62" s="39"/>
      <c r="D62" s="36" t="str">
        <f>CONCATENATE("copyCodeTable '(",EnterpriseData!$B$19,"|",EnterpriseData!$B$3,"|",EnterpriseData!$B$4,")",EnterpriseData!$B$22,"' '",EnterpriseData!$B$38,"' '",B62,"'")</f>
        <v>copyCodeTable '(genesis|InstallUser|B00stInst@11)BasNov19Adm' 'ProTes300420201Adm' 'PostedEquipmentMode'</v>
      </c>
      <c r="E62" t="s">
        <v>379</v>
      </c>
    </row>
    <row r="63" spans="1:5" x14ac:dyDescent="0.25">
      <c r="A63" t="s">
        <v>385</v>
      </c>
      <c r="B63" s="39" t="s">
        <v>533</v>
      </c>
      <c r="C63" s="39"/>
      <c r="D63" s="36" t="str">
        <f>CONCATENATE("copyCodeTable '(",EnterpriseData!$B$19,"|",EnterpriseData!$B$3,"|",EnterpriseData!$B$4,")",EnterpriseData!$B$22,"' '",EnterpriseData!$B$38,"' '",B63,"'")</f>
        <v>copyCodeTable '(genesis|InstallUser|B00stInst@11)BasNov19Adm' 'ProTes300420201Adm' 'Printables'</v>
      </c>
      <c r="E63" t="s">
        <v>379</v>
      </c>
    </row>
    <row r="64" spans="1:5" x14ac:dyDescent="0.25">
      <c r="A64" t="s">
        <v>385</v>
      </c>
      <c r="B64" s="39" t="s">
        <v>534</v>
      </c>
      <c r="C64" s="39"/>
      <c r="D64" s="36" t="str">
        <f>CONCATENATE("copyCodeTable '(",EnterpriseData!$B$19,"|",EnterpriseData!$B$3,"|",EnterpriseData!$B$4,")",EnterpriseData!$B$22,"' '",EnterpriseData!$B$38,"' '",B64,"'")</f>
        <v>copyCodeTable '(genesis|InstallUser|B00stInst@11)BasNov19Adm' 'ProTes300420201Adm' 'PrintableWatermark'</v>
      </c>
      <c r="E64" t="s">
        <v>379</v>
      </c>
    </row>
    <row r="65" spans="1:5" x14ac:dyDescent="0.25">
      <c r="A65" t="s">
        <v>385</v>
      </c>
      <c r="B65" s="39" t="s">
        <v>535</v>
      </c>
      <c r="C65" s="39"/>
      <c r="D65" s="36" t="str">
        <f>CONCATENATE("copyCodeTable '(",EnterpriseData!$B$19,"|",EnterpriseData!$B$3,"|",EnterpriseData!$B$4,")",EnterpriseData!$B$22,"' '",EnterpriseData!$B$38,"' '",B65,"'")</f>
        <v>copyCodeTable '(genesis|InstallUser|B00stInst@11)BasNov19Adm' 'ProTes300420201Adm' 'PrintRemote:EZCInv_Carrier'</v>
      </c>
      <c r="E65" t="s">
        <v>379</v>
      </c>
    </row>
    <row r="66" spans="1:5" x14ac:dyDescent="0.25">
      <c r="A66" t="s">
        <v>385</v>
      </c>
      <c r="B66" s="39" t="s">
        <v>536</v>
      </c>
      <c r="C66" s="39"/>
      <c r="D66" s="36" t="str">
        <f>CONCATENATE("copyCodeTable '(",EnterpriseData!$B$19,"|",EnterpriseData!$B$3,"|",EnterpriseData!$B$4,")",EnterpriseData!$B$22,"' '",EnterpriseData!$B$38,"' '",B66,"'")</f>
        <v>copyCodeTable '(genesis|InstallUser|B00stInst@11)BasNov19Adm' 'ProTes300420201Adm' 'PublicallyEditableCodeTables'</v>
      </c>
      <c r="E66" t="s">
        <v>379</v>
      </c>
    </row>
    <row r="67" spans="1:5" x14ac:dyDescent="0.25">
      <c r="A67" t="s">
        <v>385</v>
      </c>
      <c r="B67" s="39" t="s">
        <v>537</v>
      </c>
      <c r="C67" s="39"/>
      <c r="D67" s="36" t="str">
        <f>CONCATENATE("copyCodeTable '(",EnterpriseData!$B$19,"|",EnterpriseData!$B$3,"|",EnterpriseData!$B$4,")",EnterpriseData!$B$22,"' '",EnterpriseData!$B$38,"' '",B67,"'")</f>
        <v>copyCodeTable '(genesis|InstallUser|B00stInst@11)BasNov19Adm' 'ProTes300420201Adm' 'QueueCarrierInvoice'</v>
      </c>
      <c r="E67" t="s">
        <v>379</v>
      </c>
    </row>
    <row r="68" spans="1:5" x14ac:dyDescent="0.25">
      <c r="A68" t="s">
        <v>385</v>
      </c>
      <c r="B68" s="39" t="s">
        <v>538</v>
      </c>
      <c r="C68" s="39"/>
      <c r="D68" s="36" t="str">
        <f>CONCATENATE("copyCodeTable '(",EnterpriseData!$B$19,"|",EnterpriseData!$B$3,"|",EnterpriseData!$B$4,")",EnterpriseData!$B$22,"' '",EnterpriseData!$B$38,"' '",B68,"'")</f>
        <v>copyCodeTable '(genesis|InstallUser|B00stInst@11)BasNov19Adm' 'ProTes300420201Adm' 'QuoteRequestDocument'</v>
      </c>
      <c r="E68" t="s">
        <v>379</v>
      </c>
    </row>
    <row r="69" spans="1:5" x14ac:dyDescent="0.25">
      <c r="A69" t="s">
        <v>385</v>
      </c>
      <c r="B69" s="39" t="s">
        <v>539</v>
      </c>
      <c r="C69" s="39"/>
      <c r="D69" s="36" t="str">
        <f>CONCATENATE("copyCodeTable '(",EnterpriseData!$B$19,"|",EnterpriseData!$B$3,"|",EnterpriseData!$B$4,")",EnterpriseData!$B$22,"' '",EnterpriseData!$B$38,"' '",B69,"'")</f>
        <v>copyCodeTable '(genesis|InstallUser|B00stInst@11)BasNov19Adm' 'ProTes300420201Adm' 'RateFriendEquipmentMap'</v>
      </c>
      <c r="E69" t="s">
        <v>379</v>
      </c>
    </row>
    <row r="70" spans="1:5" x14ac:dyDescent="0.25">
      <c r="A70" t="s">
        <v>385</v>
      </c>
      <c r="B70" s="39" t="s">
        <v>540</v>
      </c>
      <c r="C70" s="39"/>
      <c r="D70" s="36" t="str">
        <f>CONCATENATE("copyCodeTable '(",EnterpriseData!$B$19,"|",EnterpriseData!$B$3,"|",EnterpriseData!$B$4,")",EnterpriseData!$B$22,"' '",EnterpriseData!$B$38,"' '",B70,"'")</f>
        <v>copyCodeTable '(genesis|InstallUser|B00stInst@11)BasNov19Adm' 'ProTes300420201Adm' 'RateFriendModeMap'</v>
      </c>
      <c r="E70" t="s">
        <v>379</v>
      </c>
    </row>
    <row r="71" spans="1:5" x14ac:dyDescent="0.25">
      <c r="A71" t="s">
        <v>385</v>
      </c>
      <c r="B71" s="39" t="s">
        <v>541</v>
      </c>
      <c r="C71" s="39"/>
      <c r="D71" s="36" t="str">
        <f>CONCATENATE("copyCodeTable '(",EnterpriseData!$B$19,"|",EnterpriseData!$B$3,"|",EnterpriseData!$B$4,")",EnterpriseData!$B$22,"' '",EnterpriseData!$B$38,"' '",B71,"'")</f>
        <v>copyCodeTable '(genesis|InstallUser|B00stInst@11)BasNov19Adm' 'ProTes300420201Adm' 'RateQualifiers'</v>
      </c>
      <c r="E71" t="s">
        <v>379</v>
      </c>
    </row>
    <row r="72" spans="1:5" x14ac:dyDescent="0.25">
      <c r="A72" t="s">
        <v>385</v>
      </c>
      <c r="B72" s="39" t="s">
        <v>542</v>
      </c>
      <c r="C72" s="39"/>
      <c r="D72" s="36" t="str">
        <f>CONCATENATE("copyCodeTable '(",EnterpriseData!$B$19,"|",EnterpriseData!$B$3,"|",EnterpriseData!$B$4,")",EnterpriseData!$B$22,"' '",EnterpriseData!$B$38,"' '",B72,"'")</f>
        <v>copyCodeTable '(genesis|InstallUser|B00stInst@11)BasNov19Adm' 'ProTes300420201Adm' 'ReferenceTypes:CarrierInvoice'</v>
      </c>
      <c r="E72" t="s">
        <v>379</v>
      </c>
    </row>
    <row r="73" spans="1:5" x14ac:dyDescent="0.25">
      <c r="A73" t="s">
        <v>385</v>
      </c>
      <c r="B73" s="39" t="s">
        <v>543</v>
      </c>
      <c r="C73" s="39"/>
      <c r="D73" s="36" t="str">
        <f>CONCATENATE("copyCodeTable '(",EnterpriseData!$B$19,"|",EnterpriseData!$B$3,"|",EnterpriseData!$B$4,")",EnterpriseData!$B$22,"' '",EnterpriseData!$B$38,"' '",B73,"'")</f>
        <v>copyCodeTable '(genesis|InstallUser|B00stInst@11)BasNov19Adm' 'ProTes300420201Adm' 'RelatedParty'</v>
      </c>
      <c r="E73" t="s">
        <v>379</v>
      </c>
    </row>
    <row r="74" spans="1:5" x14ac:dyDescent="0.25">
      <c r="A74" t="s">
        <v>385</v>
      </c>
      <c r="B74" s="39" t="s">
        <v>544</v>
      </c>
      <c r="C74" s="39"/>
      <c r="D74" s="36" t="str">
        <f>CONCATENATE("copyCodeTable '(",EnterpriseData!$B$19,"|",EnterpriseData!$B$3,"|",EnterpriseData!$B$4,")",EnterpriseData!$B$22,"' '",EnterpriseData!$B$38,"' '",B74,"'")</f>
        <v>copyCodeTable '(genesis|InstallUser|B00stInst@11)BasNov19Adm' 'ProTes300420201Adm' 'RouteScheduleRadiusSelectBox'</v>
      </c>
      <c r="E74" t="s">
        <v>379</v>
      </c>
    </row>
    <row r="75" spans="1:5" x14ac:dyDescent="0.25">
      <c r="A75" t="s">
        <v>385</v>
      </c>
      <c r="B75" s="39" t="s">
        <v>545</v>
      </c>
      <c r="C75" s="39"/>
      <c r="D75" s="36" t="str">
        <f>CONCATENATE("copyCodeTable '(",EnterpriseData!$B$19,"|",EnterpriseData!$B$3,"|",EnterpriseData!$B$4,")",EnterpriseData!$B$22,"' '",EnterpriseData!$B$38,"' '",B75,"'")</f>
        <v>copyCodeTable '(genesis|InstallUser|B00stInst@11)BasNov19Adm' 'ProTes300420201Adm' 'RuleSetCategory'</v>
      </c>
      <c r="E75" t="s">
        <v>379</v>
      </c>
    </row>
    <row r="76" spans="1:5" x14ac:dyDescent="0.25">
      <c r="A76" t="s">
        <v>385</v>
      </c>
      <c r="B76" s="39" t="s">
        <v>546</v>
      </c>
      <c r="C76" s="39"/>
      <c r="D76" s="36" t="str">
        <f>CONCATENATE("copyCodeTable '(",EnterpriseData!$B$19,"|",EnterpriseData!$B$3,"|",EnterpriseData!$B$4,")",EnterpriseData!$B$22,"' '",EnterpriseData!$B$38,"' '",B76,"'")</f>
        <v>copyCodeTable '(genesis|InstallUser|B00stInst@11)BasNov19Adm' 'ProTes300420201Adm' 'RuleSetGroup'</v>
      </c>
      <c r="E76" t="s">
        <v>379</v>
      </c>
    </row>
    <row r="77" spans="1:5" x14ac:dyDescent="0.25">
      <c r="A77" t="s">
        <v>385</v>
      </c>
      <c r="B77" s="39" t="s">
        <v>547</v>
      </c>
      <c r="C77" s="39"/>
      <c r="D77" s="36" t="str">
        <f>CONCATENATE("copyCodeTable '(",EnterpriseData!$B$19,"|",EnterpriseData!$B$3,"|",EnterpriseData!$B$4,")",EnterpriseData!$B$22,"' '",EnterpriseData!$B$38,"' '",B77,"'")</f>
        <v>copyCodeTable '(genesis|InstallUser|B00stInst@11)BasNov19Adm' 'ProTes300420201Adm' 'ShipmentType'</v>
      </c>
      <c r="E77" t="s">
        <v>379</v>
      </c>
    </row>
    <row r="78" spans="1:5" x14ac:dyDescent="0.25">
      <c r="A78" t="s">
        <v>385</v>
      </c>
      <c r="B78" s="39" t="s">
        <v>548</v>
      </c>
      <c r="C78" s="39"/>
      <c r="D78" s="36" t="str">
        <f>CONCATENATE("copyCodeTable '(",EnterpriseData!$B$19,"|",EnterpriseData!$B$3,"|",EnterpriseData!$B$4,")",EnterpriseData!$B$22,"' '",EnterpriseData!$B$38,"' '",B78,"'")</f>
        <v>copyCodeTable '(genesis|InstallUser|B00stInst@11)BasNov19Adm' 'ProTes300420201Adm' 'ShipUnitPackageTypes'</v>
      </c>
      <c r="E78" t="s">
        <v>379</v>
      </c>
    </row>
    <row r="79" spans="1:5" x14ac:dyDescent="0.25">
      <c r="A79" t="s">
        <v>385</v>
      </c>
      <c r="B79" s="39" t="s">
        <v>549</v>
      </c>
      <c r="C79" s="39"/>
      <c r="D79" s="36" t="str">
        <f>CONCATENATE("copyCodeTable '(",EnterpriseData!$B$19,"|",EnterpriseData!$B$3,"|",EnterpriseData!$B$4,")",EnterpriseData!$B$22,"' '",EnterpriseData!$B$38,"' '",B79,"'")</f>
        <v>copyCodeTable '(genesis|InstallUser|B00stInst@11)BasNov19Adm' 'ProTes300420201Adm' 'ShipUnitPackageTypes:Air'</v>
      </c>
      <c r="E79" t="s">
        <v>379</v>
      </c>
    </row>
    <row r="80" spans="1:5" x14ac:dyDescent="0.25">
      <c r="A80" t="s">
        <v>385</v>
      </c>
      <c r="B80" s="39" t="s">
        <v>550</v>
      </c>
      <c r="C80" s="39"/>
      <c r="D80" s="36" t="str">
        <f>CONCATENATE("copyCodeTable '(",EnterpriseData!$B$19,"|",EnterpriseData!$B$3,"|",EnterpriseData!$B$4,")",EnterpriseData!$B$22,"' '",EnterpriseData!$B$38,"' '",B80,"'")</f>
        <v>copyCodeTable '(genesis|InstallUser|B00stInst@11)BasNov19Adm' 'ProTes300420201Adm' 'ShipUnitPackageTypes:Ocean'</v>
      </c>
      <c r="E80" t="s">
        <v>379</v>
      </c>
    </row>
    <row r="81" spans="1:5" x14ac:dyDescent="0.25">
      <c r="A81" t="s">
        <v>385</v>
      </c>
      <c r="B81" s="39" t="s">
        <v>551</v>
      </c>
      <c r="C81" s="39"/>
      <c r="D81" s="36" t="str">
        <f>CONCATENATE("copyCodeTable '(",EnterpriseData!$B$19,"|",EnterpriseData!$B$3,"|",EnterpriseData!$B$4,")",EnterpriseData!$B$22,"' '",EnterpriseData!$B$38,"' '",B81,"'")</f>
        <v>copyCodeTable '(genesis|InstallUser|B00stInst@11)BasNov19Adm' 'ProTes300420201Adm' 'ShipUnitPackageTypes:Rail'</v>
      </c>
      <c r="E81" t="s">
        <v>379</v>
      </c>
    </row>
    <row r="82" spans="1:5" x14ac:dyDescent="0.25">
      <c r="A82" t="s">
        <v>385</v>
      </c>
      <c r="B82" s="39" t="s">
        <v>552</v>
      </c>
      <c r="C82" s="39"/>
      <c r="D82" s="36" t="str">
        <f>CONCATENATE("copyCodeTable '(",EnterpriseData!$B$19,"|",EnterpriseData!$B$3,"|",EnterpriseData!$B$4,")",EnterpriseData!$B$22,"' '",EnterpriseData!$B$38,"' '",B82,"'")</f>
        <v>copyCodeTable '(genesis|InstallUser|B00stInst@11)BasNov19Adm' 'ProTes300420201Adm' 'SIC'</v>
      </c>
      <c r="E82" t="s">
        <v>379</v>
      </c>
    </row>
    <row r="83" spans="1:5" x14ac:dyDescent="0.25">
      <c r="A83" t="s">
        <v>385</v>
      </c>
      <c r="B83" s="39" t="s">
        <v>553</v>
      </c>
      <c r="C83" s="39"/>
      <c r="D83" s="36" t="str">
        <f>CONCATENATE("copyCodeTable '(",EnterpriseData!$B$19,"|",EnterpriseData!$B$3,"|",EnterpriseData!$B$4,")",EnterpriseData!$B$22,"' '",EnterpriseData!$B$38,"' '",B83,"'")</f>
        <v>copyCodeTable '(genesis|InstallUser|B00stInst@11)BasNov19Adm' 'ProTes300420201Adm' 'SR:Credit Reason'</v>
      </c>
      <c r="E83" t="s">
        <v>379</v>
      </c>
    </row>
    <row r="84" spans="1:5" x14ac:dyDescent="0.25">
      <c r="A84" t="s">
        <v>385</v>
      </c>
      <c r="B84" s="39" t="s">
        <v>554</v>
      </c>
      <c r="C84" s="39"/>
      <c r="D84" s="36" t="str">
        <f>CONCATENATE("copyCodeTable '(",EnterpriseData!$B$19,"|",EnterpriseData!$B$3,"|",EnterpriseData!$B$4,")",EnterpriseData!$B$22,"' '",EnterpriseData!$B$38,"' '",B84,"'")</f>
        <v>copyCodeTable '(genesis|InstallUser|B00stInst@11)BasNov19Adm' 'ProTes300420201Adm' 'StateCodesAUSTRALIA'</v>
      </c>
      <c r="E84" t="s">
        <v>379</v>
      </c>
    </row>
    <row r="85" spans="1:5" x14ac:dyDescent="0.25">
      <c r="A85" t="s">
        <v>385</v>
      </c>
      <c r="B85" s="39" t="s">
        <v>555</v>
      </c>
      <c r="C85" s="39"/>
      <c r="D85" s="36" t="str">
        <f>CONCATENATE("copyCodeTable '(",EnterpriseData!$B$19,"|",EnterpriseData!$B$3,"|",EnterpriseData!$B$4,")",EnterpriseData!$B$22,"' '",EnterpriseData!$B$38,"' '",B85,"'")</f>
        <v>copyCodeTable '(genesis|InstallUser|B00stInst@11)BasNov19Adm' 'ProTes300420201Adm' 'StateCodesCANADA'</v>
      </c>
      <c r="E85" t="s">
        <v>379</v>
      </c>
    </row>
    <row r="86" spans="1:5" x14ac:dyDescent="0.25">
      <c r="A86" t="s">
        <v>385</v>
      </c>
      <c r="B86" s="39" t="s">
        <v>556</v>
      </c>
      <c r="C86" s="39"/>
      <c r="D86" s="36" t="str">
        <f>CONCATENATE("copyCodeTable '(",EnterpriseData!$B$19,"|",EnterpriseData!$B$3,"|",EnterpriseData!$B$4,")",EnterpriseData!$B$22,"' '",EnterpriseData!$B$38,"' '",B86,"'")</f>
        <v>copyCodeTable '(genesis|InstallUser|B00stInst@11)BasNov19Adm' 'ProTes300420201Adm' 'StateCodesMEXICO'</v>
      </c>
      <c r="E86" t="s">
        <v>379</v>
      </c>
    </row>
    <row r="87" spans="1:5" x14ac:dyDescent="0.25">
      <c r="A87" t="s">
        <v>385</v>
      </c>
      <c r="B87" s="39" t="s">
        <v>557</v>
      </c>
      <c r="C87" s="39"/>
      <c r="D87" s="36" t="str">
        <f>CONCATENATE("copyCodeTable '(",EnterpriseData!$B$19,"|",EnterpriseData!$B$3,"|",EnterpriseData!$B$4,")",EnterpriseData!$B$22,"' '",EnterpriseData!$B$38,"' '",B87,"'")</f>
        <v>copyCodeTable '(genesis|InstallUser|B00stInst@11)BasNov19Adm' 'ProTes300420201Adm' 'StateCodesUS'</v>
      </c>
      <c r="E87" t="s">
        <v>379</v>
      </c>
    </row>
    <row r="88" spans="1:5" x14ac:dyDescent="0.25">
      <c r="A88" t="s">
        <v>385</v>
      </c>
      <c r="B88" s="39" t="s">
        <v>558</v>
      </c>
      <c r="C88" s="39"/>
      <c r="D88" s="36" t="str">
        <f>CONCATENATE("copyCodeTable '(",EnterpriseData!$B$19,"|",EnterpriseData!$B$3,"|",EnterpriseData!$B$4,")",EnterpriseData!$B$22,"' '",EnterpriseData!$B$38,"' '",B88,"'")</f>
        <v>copyCodeTable '(genesis|InstallUser|B00stInst@11)BasNov19Adm' 'ProTes300420201Adm' 'StatusAppointmentDrop'</v>
      </c>
      <c r="E88" t="s">
        <v>379</v>
      </c>
    </row>
    <row r="89" spans="1:5" x14ac:dyDescent="0.25">
      <c r="A89" t="s">
        <v>385</v>
      </c>
      <c r="B89" s="39" t="s">
        <v>559</v>
      </c>
      <c r="C89" s="39"/>
      <c r="D89" s="36" t="str">
        <f>CONCATENATE("copyCodeTable '(",EnterpriseData!$B$19,"|",EnterpriseData!$B$3,"|",EnterpriseData!$B$4,")",EnterpriseData!$B$22,"' '",EnterpriseData!$B$38,"' '",B89,"'")</f>
        <v>copyCodeTable '(genesis|InstallUser|B00stInst@11)BasNov19Adm' 'ProTes300420201Adm' 'StatusAppointmentPickup'</v>
      </c>
      <c r="E89" t="s">
        <v>379</v>
      </c>
    </row>
    <row r="90" spans="1:5" x14ac:dyDescent="0.25">
      <c r="A90" t="s">
        <v>385</v>
      </c>
      <c r="B90" s="39" t="s">
        <v>560</v>
      </c>
      <c r="C90" s="39"/>
      <c r="D90" s="36" t="str">
        <f>CONCATENATE("copyCodeTable '(",EnterpriseData!$B$19,"|",EnterpriseData!$B$3,"|",EnterpriseData!$B$4,")",EnterpriseData!$B$22,"' '",EnterpriseData!$B$38,"' '",B90,"'")</f>
        <v>copyCodeTable '(genesis|InstallUser|B00stInst@11)BasNov19Adm' 'ProTes300420201Adm' 'StatusCallCheck'</v>
      </c>
      <c r="E90" t="s">
        <v>379</v>
      </c>
    </row>
    <row r="91" spans="1:5" x14ac:dyDescent="0.25">
      <c r="A91" t="s">
        <v>385</v>
      </c>
      <c r="B91" s="39" t="s">
        <v>561</v>
      </c>
      <c r="C91" s="39"/>
      <c r="D91" s="36" t="str">
        <f>CONCATENATE("copyCodeTable '(",EnterpriseData!$B$19,"|",EnterpriseData!$B$3,"|",EnterpriseData!$B$4,")",EnterpriseData!$B$22,"' '",EnterpriseData!$B$38,"' '",B91,"'")</f>
        <v>copyCodeTable '(genesis|InstallUser|B00stInst@11)BasNov19Adm' 'ProTes300420201Adm' 'StatusCodeDrop'</v>
      </c>
      <c r="E91" t="s">
        <v>379</v>
      </c>
    </row>
    <row r="92" spans="1:5" x14ac:dyDescent="0.25">
      <c r="A92" t="s">
        <v>385</v>
      </c>
      <c r="B92" s="39" t="s">
        <v>562</v>
      </c>
      <c r="C92" s="39"/>
      <c r="D92" s="36" t="str">
        <f>CONCATENATE("copyCodeTable '(",EnterpriseData!$B$19,"|",EnterpriseData!$B$3,"|",EnterpriseData!$B$4,")",EnterpriseData!$B$22,"' '",EnterpriseData!$B$38,"' '",B92,"'")</f>
        <v>copyCodeTable '(genesis|InstallUser|B00stInst@11)BasNov19Adm' 'ProTes300420201Adm' 'StatusCompletionDrop'</v>
      </c>
      <c r="E92" t="s">
        <v>379</v>
      </c>
    </row>
    <row r="93" spans="1:5" x14ac:dyDescent="0.25">
      <c r="A93" t="s">
        <v>385</v>
      </c>
      <c r="B93" s="39" t="s">
        <v>563</v>
      </c>
      <c r="C93" s="39"/>
      <c r="D93" s="36" t="str">
        <f>CONCATENATE("copyCodeTable '(",EnterpriseData!$B$19,"|",EnterpriseData!$B$3,"|",EnterpriseData!$B$4,")",EnterpriseData!$B$22,"' '",EnterpriseData!$B$38,"' '",B93,"'")</f>
        <v>copyCodeTable '(genesis|InstallUser|B00stInst@11)BasNov19Adm' 'ProTes300420201Adm' 'StatusCompletionPickup'</v>
      </c>
      <c r="E93" t="s">
        <v>379</v>
      </c>
    </row>
    <row r="94" spans="1:5" x14ac:dyDescent="0.25">
      <c r="A94" t="s">
        <v>385</v>
      </c>
      <c r="B94" s="39" t="s">
        <v>564</v>
      </c>
      <c r="C94" s="39"/>
      <c r="D94" s="36" t="str">
        <f>CONCATENATE("copyCodeTable '(",EnterpriseData!$B$19,"|",EnterpriseData!$B$3,"|",EnterpriseData!$B$4,")",EnterpriseData!$B$22,"' '",EnterpriseData!$B$38,"' '",B94,"'")</f>
        <v>copyCodeTable '(genesis|InstallUser|B00stInst@11)BasNov19Adm' 'ProTes300420201Adm' 'StatusEstimateDrop'</v>
      </c>
      <c r="E94" t="s">
        <v>379</v>
      </c>
    </row>
    <row r="95" spans="1:5" x14ac:dyDescent="0.25">
      <c r="A95" t="s">
        <v>385</v>
      </c>
      <c r="B95" s="39" t="s">
        <v>565</v>
      </c>
      <c r="C95" s="39"/>
      <c r="D95" s="36" t="str">
        <f>CONCATENATE("copyCodeTable '(",EnterpriseData!$B$19,"|",EnterpriseData!$B$3,"|",EnterpriseData!$B$4,")",EnterpriseData!$B$22,"' '",EnterpriseData!$B$38,"' '",B95,"'")</f>
        <v>copyCodeTable '(genesis|InstallUser|B00stInst@11)BasNov19Adm' 'ProTes300420201Adm' 'StatusEstimatePickup'</v>
      </c>
      <c r="E95" t="s">
        <v>379</v>
      </c>
    </row>
    <row r="96" spans="1:5" x14ac:dyDescent="0.25">
      <c r="A96" t="s">
        <v>385</v>
      </c>
      <c r="B96" s="39" t="s">
        <v>566</v>
      </c>
      <c r="C96" s="39"/>
      <c r="D96" s="36" t="str">
        <f>CONCATENATE("copyCodeTable '(",EnterpriseData!$B$19,"|",EnterpriseData!$B$3,"|",EnterpriseData!$B$4,")",EnterpriseData!$B$22,"' '",EnterpriseData!$B$38,"' '",B96,"'")</f>
        <v>copyCodeTable '(genesis|InstallUser|B00stInst@11)BasNov19Adm' 'ProTes300420201Adm' 'TenderDocuments'</v>
      </c>
      <c r="E96" t="s">
        <v>379</v>
      </c>
    </row>
    <row r="97" spans="1:5" x14ac:dyDescent="0.25">
      <c r="A97" t="s">
        <v>385</v>
      </c>
      <c r="B97" s="39" t="s">
        <v>567</v>
      </c>
      <c r="C97" s="39"/>
      <c r="D97" s="36" t="str">
        <f>CONCATENATE("copyCodeTable '(",EnterpriseData!$B$19,"|",EnterpriseData!$B$3,"|",EnterpriseData!$B$4,")",EnterpriseData!$B$22,"' '",EnterpriseData!$B$38,"' '",B97,"'")</f>
        <v>copyCodeTable '(genesis|InstallUser|B00stInst@11)BasNov19Adm' 'ProTes300420201Adm' 'TenderReject'</v>
      </c>
      <c r="E97" t="s">
        <v>379</v>
      </c>
    </row>
    <row r="98" spans="1:5" x14ac:dyDescent="0.25">
      <c r="A98" t="s">
        <v>385</v>
      </c>
      <c r="B98" t="s">
        <v>568</v>
      </c>
      <c r="D98" s="36" t="str">
        <f>CONCATENATE("copyCodeTable '(",EnterpriseData!$B$19,"|",EnterpriseData!$B$3,"|",EnterpriseData!$B$4,")",EnterpriseData!$B$22,"' '",EnterpriseData!$B$38,"' '",B98,"'")</f>
        <v>copyCodeTable '(genesis|InstallUser|B00stInst@11)BasNov19Adm' 'ProTes300420201Adm' 'TimeZones'</v>
      </c>
      <c r="E98" t="s">
        <v>379</v>
      </c>
    </row>
    <row r="99" spans="1:5" x14ac:dyDescent="0.25">
      <c r="A99" t="s">
        <v>385</v>
      </c>
      <c r="B99" s="39" t="s">
        <v>569</v>
      </c>
      <c r="C99" s="39"/>
      <c r="D99" s="36" t="str">
        <f>CONCATENATE("copyCodeTable '(",EnterpriseData!$B$19,"|",EnterpriseData!$B$3,"|",EnterpriseData!$B$4,")",EnterpriseData!$B$22,"' '",EnterpriseData!$B$38,"' '",B99,"'")</f>
        <v>copyCodeTable '(genesis|InstallUser|B00stInst@11)BasNov19Adm' 'ProTes300420201Adm' 'ToleranceRules'</v>
      </c>
      <c r="E99" t="s">
        <v>379</v>
      </c>
    </row>
    <row r="100" spans="1:5" x14ac:dyDescent="0.25">
      <c r="A100" t="s">
        <v>385</v>
      </c>
      <c r="B100" s="39" t="s">
        <v>570</v>
      </c>
      <c r="C100" s="39"/>
      <c r="D100" s="36" t="str">
        <f>CONCATENATE("copyCodeTable '(",EnterpriseData!$B$19,"|",EnterpriseData!$B$3,"|",EnterpriseData!$B$4,")",EnterpriseData!$B$22,"' '",EnterpriseData!$B$38,"' '",B100,"'")</f>
        <v>copyCodeTable '(genesis|InstallUser|B00stInst@11)BasNov19Adm' 'ProTes300420201Adm' 'UnitsLength'</v>
      </c>
      <c r="E100" t="s">
        <v>379</v>
      </c>
    </row>
    <row r="101" spans="1:5" x14ac:dyDescent="0.25">
      <c r="A101" t="s">
        <v>385</v>
      </c>
      <c r="B101" s="39" t="s">
        <v>571</v>
      </c>
      <c r="C101" s="39"/>
      <c r="D101" s="36" t="str">
        <f>CONCATENATE("copyCodeTable '(",EnterpriseData!$B$19,"|",EnterpriseData!$B$3,"|",EnterpriseData!$B$4,")",EnterpriseData!$B$22,"' '",EnterpriseData!$B$38,"' '",B101,"'")</f>
        <v>copyCodeTable '(genesis|InstallUser|B00stInst@11)BasNov19Adm' 'ProTes300420201Adm' 'UnitsTemperature'</v>
      </c>
      <c r="E101" t="s">
        <v>379</v>
      </c>
    </row>
    <row r="102" spans="1:5" x14ac:dyDescent="0.25">
      <c r="A102" t="s">
        <v>385</v>
      </c>
      <c r="B102" s="39" t="s">
        <v>572</v>
      </c>
      <c r="C102" s="39"/>
      <c r="D102" s="36" t="str">
        <f>CONCATENATE("copyCodeTable '(",EnterpriseData!$B$19,"|",EnterpriseData!$B$3,"|",EnterpriseData!$B$4,")",EnterpriseData!$B$22,"' '",EnterpriseData!$B$38,"' '",B102,"'")</f>
        <v>copyCodeTable '(genesis|InstallUser|B00stInst@11)BasNov19Adm' 'ProTes300420201Adm' 'UnitsVolume'</v>
      </c>
      <c r="E102" t="s">
        <v>379</v>
      </c>
    </row>
    <row r="103" spans="1:5" x14ac:dyDescent="0.25">
      <c r="A103" t="s">
        <v>385</v>
      </c>
      <c r="B103" s="39" t="s">
        <v>573</v>
      </c>
      <c r="C103" s="39"/>
      <c r="D103" s="36" t="str">
        <f>CONCATENATE("copyCodeTable '(",EnterpriseData!$B$19,"|",EnterpriseData!$B$3,"|",EnterpriseData!$B$4,")",EnterpriseData!$B$22,"' '",EnterpriseData!$B$38,"' '",B103,"'")</f>
        <v>copyCodeTable '(genesis|InstallUser|B00stInst@11)BasNov19Adm' 'ProTes300420201Adm' 'UnitsWeight'</v>
      </c>
      <c r="E103" t="s">
        <v>379</v>
      </c>
    </row>
    <row r="104" spans="1:5" x14ac:dyDescent="0.25">
      <c r="A104" t="s">
        <v>385</v>
      </c>
      <c r="B104" s="39" t="s">
        <v>574</v>
      </c>
      <c r="C104" s="39"/>
      <c r="D104" s="36" t="str">
        <f>CONCATENATE("copyCodeTable '(",EnterpriseData!$B$19,"|",EnterpriseData!$B$3,"|",EnterpriseData!$B$4,")",EnterpriseData!$B$22,"' '",EnterpriseData!$B$38,"' '",B104,"'")</f>
        <v>copyCodeTable '(genesis|InstallUser|B00stInst@11)BasNov19Adm' 'ProTes300420201Adm' 'VendorType'</v>
      </c>
      <c r="E104" t="s">
        <v>379</v>
      </c>
    </row>
    <row r="105" spans="1:5" x14ac:dyDescent="0.25">
      <c r="A105" t="s">
        <v>385</v>
      </c>
      <c r="B105" s="39" t="s">
        <v>575</v>
      </c>
      <c r="C105" s="39"/>
      <c r="D105" s="36" t="str">
        <f>CONCATENATE("copyCodeTable '(",EnterpriseData!$B$19,"|",EnterpriseData!$B$3,"|",EnterpriseData!$B$4,")",EnterpriseData!$B$22,"' '",EnterpriseData!$B$38,"' '",B105,"'")</f>
        <v>copyCodeTable '(genesis|InstallUser|B00stInst@11)BasNov19Adm' 'ProTes300420201Adm' 'Widgets'</v>
      </c>
      <c r="E105" t="s">
        <v>379</v>
      </c>
    </row>
    <row r="106" spans="1:5" x14ac:dyDescent="0.25">
      <c r="B106" s="39"/>
      <c r="C106" s="39"/>
    </row>
    <row r="107" spans="1:5" x14ac:dyDescent="0.25">
      <c r="A107" s="47" t="s">
        <v>13</v>
      </c>
      <c r="B107" s="47" t="s">
        <v>576</v>
      </c>
      <c r="C107" s="47" t="str">
        <f>VLOOKUP(A107,'Option List'!$A$1:$C$51,3,0)</f>
        <v>CarApp</v>
      </c>
      <c r="D107" s="47" t="str">
        <f>IF(VLOOKUP(A107,'Option List'!$A$1:$B$51,2,0)=1,CONCATENATE("copyCodeTable '(",EnterpriseData!$B$19,"|",EnterpriseData!$B$3,"|",EnterpriseData!$B$4,")",C107,"' '",EnterpriseData!$B$38,"' '",B107,"'"),"")</f>
        <v/>
      </c>
      <c r="E107" t="s">
        <v>379</v>
      </c>
    </row>
    <row r="108" spans="1:5" x14ac:dyDescent="0.25">
      <c r="A108" s="47" t="s">
        <v>19</v>
      </c>
      <c r="B108" s="47" t="s">
        <v>577</v>
      </c>
      <c r="C108" s="47" t="str">
        <f>VLOOKUP(A108,'Option List'!$A$1:$C$51,3,0)</f>
        <v>Com</v>
      </c>
      <c r="D108" s="47" t="str">
        <f>IF(VLOOKUP(A108,'Option List'!$A$1:$B$51,2,0)=1,CONCATENATE("copyCodeTable '(",EnterpriseData!$B$19,"|",EnterpriseData!$B$3,"|",EnterpriseData!$B$4,")",C108,"' '",EnterpriseData!$B$38,"' '",B108,"'"),"")</f>
        <v>copyCodeTable '(genesis|InstallUser|B00stInst@11)Com' 'ProTes300420201Adm' 'BrokerCommissionSplit'</v>
      </c>
      <c r="E108" t="s">
        <v>379</v>
      </c>
    </row>
    <row r="109" spans="1:5" x14ac:dyDescent="0.25">
      <c r="A109" s="47" t="s">
        <v>27</v>
      </c>
      <c r="B109" s="47" t="s">
        <v>578</v>
      </c>
      <c r="C109" s="47" t="str">
        <f>VLOOKUP(A109,'Option List'!$A$1:$C$51,3,0)</f>
        <v>CusQuo</v>
      </c>
      <c r="D109" s="47" t="str">
        <f>IF(VLOOKUP(A109,'Option List'!$A$1:$B$51,2,0)=1,CONCATENATE("copyCodeTable '(",EnterpriseData!$B$19,"|",EnterpriseData!$B$3,"|",EnterpriseData!$B$4,")",C109,"' '",EnterpriseData!$B$38,"' '",B109,"'"),"")</f>
        <v>copyCodeTable '(genesis|InstallUser|B00stInst@11)CusQuo' 'ProTes300420201Adm' 'SendCustomerConfirmationAttachments'</v>
      </c>
      <c r="E109" t="s">
        <v>379</v>
      </c>
    </row>
    <row r="110" spans="1:5" x14ac:dyDescent="0.25">
      <c r="A110" s="47" t="s">
        <v>29</v>
      </c>
      <c r="B110" s="47" t="s">
        <v>579</v>
      </c>
      <c r="C110" s="47" t="str">
        <f>VLOOKUP(A110,'Option List'!$A$1:$C$51,3,0)</f>
        <v>CusRat</v>
      </c>
      <c r="D110" s="47" t="str">
        <f>IF(VLOOKUP(A110,'Option List'!$A$1:$B$51,2,0)=1,CONCATENATE("copyCodeTable '(",EnterpriseData!$B$19,"|",EnterpriseData!$B$3,"|",EnterpriseData!$B$4,")",C110,"' '",EnterpriseData!$B$38,"' '",B110,"'"),"")</f>
        <v>copyCodeTable '(genesis|InstallUser|B00stInst@11)CusRat' 'ProTes300420201Adm' 'PrintRemote:EZCInv_Customer'</v>
      </c>
      <c r="E110" t="s">
        <v>379</v>
      </c>
    </row>
    <row r="111" spans="1:5" x14ac:dyDescent="0.25">
      <c r="A111" s="47" t="s">
        <v>29</v>
      </c>
      <c r="B111" s="47" t="s">
        <v>580</v>
      </c>
      <c r="C111" s="47" t="str">
        <f>VLOOKUP(A111,'Option List'!$A$1:$C$51,3,0)</f>
        <v>CusRat</v>
      </c>
      <c r="D111" s="47" t="str">
        <f>IF(VLOOKUP(A111,'Option List'!$A$1:$B$51,2,0)=1,CONCATENATE("copyCodeTable '(",EnterpriseData!$B$19,"|",EnterpriseData!$B$3,"|",EnterpriseData!$B$4,")",C111,"' '",EnterpriseData!$B$38,"' '",B111,"'"),"")</f>
        <v>copyCodeTable '(genesis|InstallUser|B00stInst@11)CusRat' 'ProTes300420201Adm' 'ReferenceTypes:CustomerInvoice'</v>
      </c>
      <c r="E111" t="s">
        <v>379</v>
      </c>
    </row>
    <row r="112" spans="1:5" x14ac:dyDescent="0.25">
      <c r="A112" s="47" t="s">
        <v>29</v>
      </c>
      <c r="B112" s="47" t="s">
        <v>581</v>
      </c>
      <c r="C112" s="47" t="str">
        <f>VLOOKUP(A112,'Option List'!$A$1:$C$51,3,0)</f>
        <v>CusRat</v>
      </c>
      <c r="D112" s="47" t="str">
        <f>IF(VLOOKUP(A112,'Option List'!$A$1:$B$51,2,0)=1,CONCATENATE("copyCodeTable '(",EnterpriseData!$B$19,"|",EnterpriseData!$B$3,"|",EnterpriseData!$B$4,")",C112,"' '",EnterpriseData!$B$38,"' '",B112,"'"),"")</f>
        <v>copyCodeTable '(genesis|InstallUser|B00stInst@11)CusRat' 'ProTes300420201Adm' 'ReferenceTypes:Charge'</v>
      </c>
      <c r="E112" t="s">
        <v>379</v>
      </c>
    </row>
    <row r="113" spans="1:7" x14ac:dyDescent="0.25">
      <c r="A113" s="47" t="s">
        <v>31</v>
      </c>
      <c r="B113" s="47" t="s">
        <v>582</v>
      </c>
      <c r="C113" s="47" t="str">
        <f>VLOOKUP(A113,'Option List'!$A$1:$C$51,3,0)</f>
        <v>MarCal</v>
      </c>
      <c r="D113" s="47" t="str">
        <f>IF(VLOOKUP(A113,'Option List'!$A$1:$B$51,2,0)=1,CONCATENATE("copyCodeTable '(",EnterpriseData!$B$19,"|",EnterpriseData!$B$3,"|",EnterpriseData!$B$4,")",C113,"' '",EnterpriseData!$B$38,"' '",B113,"'"),"")</f>
        <v>copyCodeTable '(genesis|InstallUser|B00stInst@11)MarCal' 'ProTes300420201Adm' 'MarginCalculator'</v>
      </c>
      <c r="E113" t="s">
        <v>379</v>
      </c>
    </row>
    <row r="114" spans="1:7" x14ac:dyDescent="0.25">
      <c r="A114" s="47" t="s">
        <v>35</v>
      </c>
      <c r="B114" s="47" t="s">
        <v>583</v>
      </c>
      <c r="C114" s="47" t="str">
        <f>VLOOKUP(A114,'Option List'!$A$1:$C$51,3,0)</f>
        <v>PurOrd</v>
      </c>
      <c r="D114" s="47" t="str">
        <f>IF(VLOOKUP(A114,'Option List'!$A$1:$B$51,2,0)=1,CONCATENATE("copyCodeTable '(",EnterpriseData!$B$19,"|",EnterpriseData!$B$3,"|",EnterpriseData!$B$4,")",C114,"' '",EnterpriseData!$B$38,"' '",B114,"'"),"")</f>
        <v/>
      </c>
      <c r="E114" t="s">
        <v>379</v>
      </c>
    </row>
    <row r="115" spans="1:7" x14ac:dyDescent="0.25">
      <c r="A115" s="47" t="s">
        <v>35</v>
      </c>
      <c r="B115" s="47" t="s">
        <v>584</v>
      </c>
      <c r="C115" s="47" t="str">
        <f>VLOOKUP(A115,'Option List'!$A$1:$C$51,3,0)</f>
        <v>PurOrd</v>
      </c>
      <c r="D115" s="47" t="str">
        <f>IF(VLOOKUP(A115,'Option List'!$A$1:$B$51,2,0)=1,CONCATENATE("copyCodeTable '(",EnterpriseData!$B$19,"|",EnterpriseData!$B$3,"|",EnterpriseData!$B$4,")",C115,"' '",EnterpriseData!$B$38,"' '",B115,"'"),"")</f>
        <v/>
      </c>
      <c r="E115" t="s">
        <v>379</v>
      </c>
    </row>
    <row r="116" spans="1:7" x14ac:dyDescent="0.25">
      <c r="A116" s="47" t="s">
        <v>35</v>
      </c>
      <c r="B116" s="47" t="s">
        <v>585</v>
      </c>
      <c r="C116" s="47" t="str">
        <f>VLOOKUP(A116,'Option List'!$A$1:$C$51,3,0)</f>
        <v>PurOrd</v>
      </c>
      <c r="D116" s="47" t="str">
        <f>IF(VLOOKUP(A116,'Option List'!$A$1:$B$51,2,0)=1,CONCATENATE("copyCodeTable '(",EnterpriseData!$B$19,"|",EnterpriseData!$B$3,"|",EnterpriseData!$B$4,")",C116,"' '",EnterpriseData!$B$38,"' '",B116,"'"),"")</f>
        <v/>
      </c>
      <c r="E116" t="s">
        <v>379</v>
      </c>
    </row>
    <row r="117" spans="1:7" x14ac:dyDescent="0.25">
      <c r="A117" s="47" t="s">
        <v>35</v>
      </c>
      <c r="B117" s="47" t="s">
        <v>586</v>
      </c>
      <c r="C117" s="47" t="str">
        <f>VLOOKUP(A117,'Option List'!$A$1:$C$51,3,0)</f>
        <v>PurOrd</v>
      </c>
      <c r="D117" s="47" t="str">
        <f>IF(VLOOKUP(A117,'Option List'!$A$1:$B$51,2,0)=1,CONCATENATE("copyCodeTable '(",EnterpriseData!$B$19,"|",EnterpriseData!$B$3,"|",EnterpriseData!$B$4,")",C117,"' '",EnterpriseData!$B$38,"' '",B117,"'"),"")</f>
        <v/>
      </c>
      <c r="E117" t="s">
        <v>379</v>
      </c>
    </row>
    <row r="118" spans="1:7" x14ac:dyDescent="0.25">
      <c r="A118" s="47" t="s">
        <v>37</v>
      </c>
      <c r="B118" s="47" t="s">
        <v>587</v>
      </c>
      <c r="C118" s="47" t="str">
        <f>VLOOKUP(A118,'Option List'!$A$1:$C$51,3,0)</f>
        <v>RatFri</v>
      </c>
      <c r="D118" s="47" t="str">
        <f>IF(VLOOKUP(A118,'Option List'!$A$1:$B$51,2,0)=1,CONCATENATE("copyCodeTable '(",EnterpriseData!$B$19,"|",EnterpriseData!$B$3,"|",EnterpriseData!$B$4,")",C118,"' '",EnterpriseData!$B$38,"' '",B118,"'"),"")</f>
        <v/>
      </c>
      <c r="E118" t="s">
        <v>379</v>
      </c>
    </row>
    <row r="119" spans="1:7" x14ac:dyDescent="0.25">
      <c r="A119" s="47" t="s">
        <v>37</v>
      </c>
      <c r="B119" s="47" t="s">
        <v>588</v>
      </c>
      <c r="C119" s="47" t="str">
        <f>VLOOKUP(A119,'Option List'!$A$1:$C$51,3,0)</f>
        <v>RatFri</v>
      </c>
      <c r="D119" s="47" t="str">
        <f>IF(VLOOKUP(A119,'Option List'!$A$1:$B$51,2,0)=1,CONCATENATE("copyCodeTable '(",EnterpriseData!$B$19,"|",EnterpriseData!$B$3,"|",EnterpriseData!$B$4,")",C119,"' '",EnterpriseData!$B$38,"' '",B119,"'"),"")</f>
        <v/>
      </c>
      <c r="E119" t="s">
        <v>379</v>
      </c>
    </row>
    <row r="120" spans="1:7" x14ac:dyDescent="0.25">
      <c r="A120" s="47" t="s">
        <v>37</v>
      </c>
      <c r="B120" s="47" t="s">
        <v>589</v>
      </c>
      <c r="C120" s="47" t="str">
        <f>VLOOKUP(A120,'Option List'!$A$1:$C$51,3,0)</f>
        <v>RatFri</v>
      </c>
      <c r="D120" s="47" t="str">
        <f>IF(VLOOKUP(A120,'Option List'!$A$1:$B$51,2,0)=1,CONCATENATE("copyCodeTable '(",EnterpriseData!$B$19,"|",EnterpriseData!$B$3,"|",EnterpriseData!$B$4,")",C120,"' '",EnterpriseData!$B$38,"' '",B120,"'"),"")</f>
        <v/>
      </c>
      <c r="E120" t="s">
        <v>379</v>
      </c>
    </row>
    <row r="121" spans="1:7" x14ac:dyDescent="0.25">
      <c r="A121" s="47" t="s">
        <v>37</v>
      </c>
      <c r="B121" s="47" t="s">
        <v>590</v>
      </c>
      <c r="C121" s="47" t="str">
        <f>VLOOKUP(A121,'Option List'!$A$1:$C$51,3,0)</f>
        <v>RatFri</v>
      </c>
      <c r="D121" s="47" t="str">
        <f>IF(VLOOKUP(A121,'Option List'!$A$1:$B$51,2,0)=1,CONCATENATE("copyCodeTable '(",EnterpriseData!$B$19,"|",EnterpriseData!$B$3,"|",EnterpriseData!$B$4,")",C121,"' '",EnterpriseData!$B$38,"' '",B121,"'"),"")</f>
        <v/>
      </c>
      <c r="E121" t="s">
        <v>379</v>
      </c>
    </row>
    <row r="122" spans="1:7" x14ac:dyDescent="0.25">
      <c r="A122" s="47" t="s">
        <v>37</v>
      </c>
      <c r="B122" s="47" t="s">
        <v>591</v>
      </c>
      <c r="C122" s="47" t="str">
        <f>VLOOKUP(A122,'Option List'!$A$1:$C$51,3,0)</f>
        <v>RatFri</v>
      </c>
      <c r="D122" s="47" t="str">
        <f>IF(VLOOKUP(A122,'Option List'!$A$1:$B$51,2,0)=1,CONCATENATE("copyCodeTable '(",EnterpriseData!$B$19,"|",EnterpriseData!$B$3,"|",EnterpriseData!$B$4,")",C122,"' '",EnterpriseData!$B$38,"' '",B122,"'"),"")</f>
        <v/>
      </c>
      <c r="E122" t="s">
        <v>379</v>
      </c>
    </row>
    <row r="123" spans="1:7" x14ac:dyDescent="0.25">
      <c r="A123" s="47" t="s">
        <v>39</v>
      </c>
      <c r="B123" s="47" t="s">
        <v>587</v>
      </c>
      <c r="C123" s="47" t="str">
        <f>VLOOKUP(A123,'Option List'!$A$1:$C$51,3,0)</f>
        <v>RatFri</v>
      </c>
      <c r="D123" s="47" t="str">
        <f>IF(VLOOKUP(A123,'Option List'!$A$1:$B$51,2,0)=1,CONCATENATE("copyCodeTable '(",EnterpriseData!$B$19,"|",EnterpriseData!$B$3,"|",EnterpriseData!$B$4,")",C123,"' '",EnterpriseData!$B$38,"' '",B123,"'"),"")</f>
        <v>copyCodeTable '(genesis|InstallUser|B00stInst@11)RatFri' 'ProTes300420201Adm' 'RateFriendConfig'</v>
      </c>
      <c r="E123" t="s">
        <v>379</v>
      </c>
    </row>
    <row r="124" spans="1:7" x14ac:dyDescent="0.25">
      <c r="A124" s="47" t="s">
        <v>39</v>
      </c>
      <c r="B124" s="47" t="s">
        <v>588</v>
      </c>
      <c r="C124" s="47" t="str">
        <f>VLOOKUP(A124,'Option List'!$A$1:$C$51,3,0)</f>
        <v>RatFri</v>
      </c>
      <c r="D124" s="47" t="str">
        <f>IF(VLOOKUP(A124,'Option List'!$A$1:$B$51,2,0)=1,CONCATENATE("copyCodeTable '(",EnterpriseData!$B$19,"|",EnterpriseData!$B$3,"|",EnterpriseData!$B$4,")",C124,"' '",EnterpriseData!$B$38,"' '",B124,"'"),"")</f>
        <v>copyCodeTable '(genesis|InstallUser|B00stInst@11)RatFri' 'ProTes300420201Adm' 'RateFriend'</v>
      </c>
      <c r="E124" t="s">
        <v>379</v>
      </c>
      <c r="G124" s="36"/>
    </row>
    <row r="125" spans="1:7" x14ac:dyDescent="0.25">
      <c r="A125" s="47" t="s">
        <v>39</v>
      </c>
      <c r="B125" s="47" t="s">
        <v>589</v>
      </c>
      <c r="C125" s="47" t="str">
        <f>VLOOKUP(A125,'Option List'!$A$1:$C$51,3,0)</f>
        <v>RatFri</v>
      </c>
      <c r="D125" s="47" t="str">
        <f>IF(VLOOKUP(A125,'Option List'!$A$1:$B$51,2,0)=1,CONCATENATE("copyCodeTable '(",EnterpriseData!$B$19,"|",EnterpriseData!$B$3,"|",EnterpriseData!$B$4,")",C125,"' '",EnterpriseData!$B$38,"' '",B125,"'"),"")</f>
        <v>copyCodeTable '(genesis|InstallUser|B00stInst@11)RatFri' 'ProTes300420201Adm' 'ValueService:Historical Analysis'</v>
      </c>
      <c r="E125" t="s">
        <v>379</v>
      </c>
    </row>
    <row r="126" spans="1:7" x14ac:dyDescent="0.25">
      <c r="A126" s="47" t="s">
        <v>39</v>
      </c>
      <c r="B126" s="47" t="s">
        <v>590</v>
      </c>
      <c r="C126" s="47" t="str">
        <f>VLOOKUP(A126,'Option List'!$A$1:$C$51,3,0)</f>
        <v>RatFri</v>
      </c>
      <c r="D126" s="47" t="str">
        <f>IF(VLOOKUP(A126,'Option List'!$A$1:$B$51,2,0)=1,CONCATENATE("copyCodeTable '(",EnterpriseData!$B$19,"|",EnterpriseData!$B$3,"|",EnterpriseData!$B$4,")",C126,"' '",EnterpriseData!$B$38,"' '",B126,"'"),"")</f>
        <v>copyCodeTable '(genesis|InstallUser|B00stInst@11)RatFri' 'ProTes300420201Adm' 'ValueService:RateFriendIndex'</v>
      </c>
      <c r="E126" t="s">
        <v>379</v>
      </c>
    </row>
    <row r="127" spans="1:7" x14ac:dyDescent="0.25">
      <c r="A127" s="47" t="s">
        <v>39</v>
      </c>
      <c r="B127" s="47" t="s">
        <v>591</v>
      </c>
      <c r="C127" s="47" t="str">
        <f>VLOOKUP(A127,'Option List'!$A$1:$C$51,3,0)</f>
        <v>RatFri</v>
      </c>
      <c r="D127" s="47" t="str">
        <f>IF(VLOOKUP(A127,'Option List'!$A$1:$B$51,2,0)=1,CONCATENATE("copyCodeTable '(",EnterpriseData!$B$19,"|",EnterpriseData!$B$3,"|",EnterpriseData!$B$4,")",C127,"' '",EnterpriseData!$B$38,"' '",B127,"'"),"")</f>
        <v>copyCodeTable '(genesis|InstallUser|B00stInst@11)RatFri' 'ProTes300420201Adm' 'ValueServices'</v>
      </c>
      <c r="E127" t="s">
        <v>379</v>
      </c>
    </row>
    <row r="128" spans="1:7" x14ac:dyDescent="0.25">
      <c r="A128" s="47" t="s">
        <v>44</v>
      </c>
      <c r="B128" s="47" t="s">
        <v>592</v>
      </c>
      <c r="C128" s="47" t="str">
        <f>VLOOKUP(A128,'Option List'!$A$1:$C$51,3,0)</f>
        <v>VenInv</v>
      </c>
      <c r="D128" s="47" t="str">
        <f>IF(VLOOKUP(A128,'Option List'!$A$1:$B$51,2,0)=1,CONCATENATE("copyCodeTable '(",EnterpriseData!$B$19,"|",EnterpriseData!$B$3,"|",EnterpriseData!$B$4,")",C128,"' '",EnterpriseData!$B$38,"' '",B128,"'"),"")</f>
        <v>copyCodeTable '(genesis|InstallUser|B00stInst@11)VenInv' 'ProTes300420201Adm' 'DuplicateCheckVendor'</v>
      </c>
      <c r="E128" t="s">
        <v>379</v>
      </c>
    </row>
    <row r="129" spans="1:5" x14ac:dyDescent="0.25">
      <c r="A129" s="47" t="s">
        <v>44</v>
      </c>
      <c r="B129" s="47" t="s">
        <v>593</v>
      </c>
      <c r="C129" s="47" t="str">
        <f>VLOOKUP(A129,'Option List'!$A$1:$C$51,3,0)</f>
        <v>VenInv</v>
      </c>
      <c r="D129" s="47" t="str">
        <f>IF(VLOOKUP(A129,'Option List'!$A$1:$B$51,2,0)=1,CONCATENATE("copyCodeTable '(",EnterpriseData!$B$19,"|",EnterpriseData!$B$3,"|",EnterpriseData!$B$4,")",C129,"' '",EnterpriseData!$B$38,"' '",B129,"'"),"")</f>
        <v>copyCodeTable '(genesis|InstallUser|B00stInst@11)VenInv' 'ProTes300420201Adm' 'ToleranceRulesVendor'</v>
      </c>
      <c r="E129" t="s">
        <v>379</v>
      </c>
    </row>
    <row r="130" spans="1:5" x14ac:dyDescent="0.25">
      <c r="A130" s="47" t="s">
        <v>44</v>
      </c>
      <c r="B130" s="47" t="s">
        <v>594</v>
      </c>
      <c r="C130" s="47" t="str">
        <f>VLOOKUP(A130,'Option List'!$A$1:$C$51,3,0)</f>
        <v>VenInv</v>
      </c>
      <c r="D130" s="47" t="str">
        <f>IF(VLOOKUP(A130,'Option List'!$A$1:$B$51,2,0)=1,CONCATENATE("copyCodeTable '(",EnterpriseData!$B$19,"|",EnterpriseData!$B$3,"|",EnterpriseData!$B$4,")",C130,"' '",EnterpriseData!$B$38,"' '",B130,"'"),"")</f>
        <v>copyCodeTable '(genesis|InstallUser|B00stInst@11)VenInv' 'ProTes300420201Adm' 'MarginExcludeTransportVendorInv'</v>
      </c>
      <c r="E130" t="s">
        <v>379</v>
      </c>
    </row>
    <row r="131" spans="1:5" x14ac:dyDescent="0.25">
      <c r="A131" s="47" t="s">
        <v>21</v>
      </c>
      <c r="B131" s="47" t="s">
        <v>595</v>
      </c>
      <c r="C131" s="47" t="str">
        <f>VLOOKUP(A131,'Option List'!$A$1:$C$51,3,0)</f>
        <v>CreMan</v>
      </c>
      <c r="D131" s="47" t="str">
        <f>IF(VLOOKUP(A131,'Option List'!$A$1:$B$51,2,0)=1,CONCATENATE("copyCodeTable '(",EnterpriseData!$B$19,"|",EnterpriseData!$B$3,"|",EnterpriseData!$B$4,")",C131,"' '",EnterpriseData!$B$38,"' '",B131,"'"),"")</f>
        <v>copyCodeTable '(genesis|InstallUser|B00stInst@11)CreMan' 'ProTes300420201Adm' 'EditableOverrideActivityTypes'</v>
      </c>
      <c r="E131" t="s">
        <v>379</v>
      </c>
    </row>
    <row r="132" spans="1:5" x14ac:dyDescent="0.25">
      <c r="A132" s="47"/>
      <c r="B132" s="47"/>
      <c r="C132" s="47"/>
      <c r="D132" s="47"/>
      <c r="E132" t="s">
        <v>379</v>
      </c>
    </row>
    <row r="133" spans="1:5" x14ac:dyDescent="0.25">
      <c r="A133" s="47"/>
      <c r="B133" s="47"/>
      <c r="C133" s="47"/>
      <c r="D133" s="47"/>
      <c r="E133" t="s">
        <v>379</v>
      </c>
    </row>
    <row r="134" spans="1:5" x14ac:dyDescent="0.25">
      <c r="A134" s="47"/>
      <c r="B134" s="47"/>
      <c r="C134" s="47"/>
      <c r="D134" s="47"/>
      <c r="E134" t="s">
        <v>379</v>
      </c>
    </row>
    <row r="135" spans="1:5" x14ac:dyDescent="0.25">
      <c r="A135" s="47"/>
      <c r="B135" s="47"/>
      <c r="C135" s="47"/>
      <c r="D135" s="47"/>
      <c r="E135" t="s">
        <v>379</v>
      </c>
    </row>
    <row r="136" spans="1:5" x14ac:dyDescent="0.25">
      <c r="A136" s="47"/>
      <c r="B136" s="47"/>
      <c r="C136" s="47"/>
      <c r="D136" s="47"/>
      <c r="E136" t="s">
        <v>379</v>
      </c>
    </row>
    <row r="137" spans="1:5" x14ac:dyDescent="0.25">
      <c r="A137" s="47"/>
      <c r="B137" s="47"/>
      <c r="C137" s="47"/>
      <c r="D137" s="47"/>
      <c r="E137" t="s">
        <v>379</v>
      </c>
    </row>
    <row r="138" spans="1:5" x14ac:dyDescent="0.25">
      <c r="A138" s="47"/>
      <c r="B138" s="47"/>
      <c r="C138" s="47"/>
      <c r="D138" s="47"/>
      <c r="E138" t="s">
        <v>379</v>
      </c>
    </row>
    <row r="139" spans="1:5" x14ac:dyDescent="0.25">
      <c r="A139" s="47"/>
      <c r="B139" s="47"/>
      <c r="C139" s="47"/>
      <c r="D139" s="47"/>
      <c r="E139" t="s">
        <v>379</v>
      </c>
    </row>
    <row r="140" spans="1:5" x14ac:dyDescent="0.25">
      <c r="A140" s="47"/>
      <c r="B140" s="47"/>
      <c r="C140" s="47"/>
      <c r="D140" s="47"/>
      <c r="E140" t="s">
        <v>379</v>
      </c>
    </row>
    <row r="141" spans="1:5" x14ac:dyDescent="0.25">
      <c r="A141" s="47"/>
      <c r="B141" s="47"/>
      <c r="C141" s="47"/>
      <c r="D141" s="47"/>
      <c r="E141" t="s">
        <v>379</v>
      </c>
    </row>
    <row r="142" spans="1:5" s="36" customFormat="1" x14ac:dyDescent="0.25"/>
    <row r="143" spans="1:5" x14ac:dyDescent="0.25">
      <c r="A143" s="45"/>
      <c r="B143" s="45" t="s">
        <v>596</v>
      </c>
      <c r="C143" s="45"/>
      <c r="D143" s="45"/>
    </row>
    <row r="144" spans="1:5" x14ac:dyDescent="0.25">
      <c r="B144" s="48" t="s">
        <v>597</v>
      </c>
      <c r="C144" s="48"/>
    </row>
    <row r="145" spans="2:3" x14ac:dyDescent="0.25">
      <c r="B145" s="49" t="s">
        <v>598</v>
      </c>
      <c r="C145" s="49"/>
    </row>
    <row r="146" spans="2:3" x14ac:dyDescent="0.25">
      <c r="B146" s="49" t="s">
        <v>599</v>
      </c>
      <c r="C146" s="49"/>
    </row>
    <row r="147" spans="2:3" x14ac:dyDescent="0.25">
      <c r="B147" s="49" t="s">
        <v>600</v>
      </c>
      <c r="C147" s="49"/>
    </row>
    <row r="148" spans="2:3" x14ac:dyDescent="0.25">
      <c r="B148" s="49" t="s">
        <v>601</v>
      </c>
      <c r="C148" s="49"/>
    </row>
    <row r="149" spans="2:3" x14ac:dyDescent="0.25">
      <c r="B149" s="49" t="s">
        <v>602</v>
      </c>
      <c r="C149" s="49"/>
    </row>
    <row r="150" spans="2:3" x14ac:dyDescent="0.25">
      <c r="B150" s="49" t="s">
        <v>603</v>
      </c>
      <c r="C150" s="49"/>
    </row>
    <row r="151" spans="2:3" x14ac:dyDescent="0.25">
      <c r="B151" s="49" t="s">
        <v>604</v>
      </c>
      <c r="C151" s="49"/>
    </row>
    <row r="152" spans="2:3" x14ac:dyDescent="0.25">
      <c r="B152" s="49" t="s">
        <v>605</v>
      </c>
      <c r="C152" s="49"/>
    </row>
    <row r="153" spans="2:3" x14ac:dyDescent="0.25">
      <c r="B153" s="49" t="s">
        <v>606</v>
      </c>
      <c r="C153" s="49"/>
    </row>
    <row r="154" spans="2:3" x14ac:dyDescent="0.25">
      <c r="B154" s="49" t="s">
        <v>607</v>
      </c>
      <c r="C154" s="49"/>
    </row>
    <row r="155" spans="2:3" x14ac:dyDescent="0.25">
      <c r="B155" s="49" t="s">
        <v>608</v>
      </c>
      <c r="C155" s="49"/>
    </row>
    <row r="156" spans="2:3" x14ac:dyDescent="0.25">
      <c r="B156" s="49" t="s">
        <v>609</v>
      </c>
      <c r="C156" s="49"/>
    </row>
    <row r="157" spans="2:3" x14ac:dyDescent="0.25">
      <c r="B157" s="49" t="s">
        <v>610</v>
      </c>
      <c r="C157" s="49"/>
    </row>
    <row r="158" spans="2:3" x14ac:dyDescent="0.25">
      <c r="B158" s="49" t="s">
        <v>611</v>
      </c>
      <c r="C158" s="49"/>
    </row>
    <row r="159" spans="2:3" x14ac:dyDescent="0.25">
      <c r="B159" s="49" t="s">
        <v>612</v>
      </c>
      <c r="C159" s="49"/>
    </row>
    <row r="160" spans="2:3" x14ac:dyDescent="0.25">
      <c r="B160" s="49" t="s">
        <v>613</v>
      </c>
      <c r="C160" s="49"/>
    </row>
    <row r="161" spans="2:3" x14ac:dyDescent="0.25">
      <c r="B161" s="49" t="s">
        <v>614</v>
      </c>
      <c r="C161" s="49"/>
    </row>
    <row r="162" spans="2:3" x14ac:dyDescent="0.25">
      <c r="B162" s="49" t="s">
        <v>615</v>
      </c>
      <c r="C162" s="49"/>
    </row>
    <row r="163" spans="2:3" x14ac:dyDescent="0.25">
      <c r="B163" s="49" t="s">
        <v>616</v>
      </c>
      <c r="C163" s="49"/>
    </row>
    <row r="164" spans="2:3" x14ac:dyDescent="0.25">
      <c r="B164" s="49" t="s">
        <v>617</v>
      </c>
      <c r="C164" s="49"/>
    </row>
    <row r="165" spans="2:3" x14ac:dyDescent="0.25">
      <c r="B165" s="49" t="s">
        <v>618</v>
      </c>
      <c r="C165" s="49"/>
    </row>
    <row r="166" spans="2:3" x14ac:dyDescent="0.25">
      <c r="B166" s="49" t="s">
        <v>619</v>
      </c>
      <c r="C166" s="49"/>
    </row>
    <row r="167" spans="2:3" x14ac:dyDescent="0.25">
      <c r="B167" s="49" t="s">
        <v>620</v>
      </c>
      <c r="C167" s="49"/>
    </row>
    <row r="168" spans="2:3" x14ac:dyDescent="0.25">
      <c r="B168" s="49" t="s">
        <v>621</v>
      </c>
      <c r="C168" s="49"/>
    </row>
    <row r="169" spans="2:3" x14ac:dyDescent="0.25">
      <c r="B169" s="49" t="s">
        <v>622</v>
      </c>
      <c r="C169" s="49"/>
    </row>
    <row r="170" spans="2:3" x14ac:dyDescent="0.25">
      <c r="B170" s="49" t="s">
        <v>623</v>
      </c>
      <c r="C170" s="49"/>
    </row>
    <row r="171" spans="2:3" x14ac:dyDescent="0.25">
      <c r="B171" s="49" t="s">
        <v>624</v>
      </c>
      <c r="C171" s="49"/>
    </row>
    <row r="172" spans="2:3" x14ac:dyDescent="0.25">
      <c r="B172" s="49" t="s">
        <v>625</v>
      </c>
      <c r="C172" s="49"/>
    </row>
    <row r="173" spans="2:3" x14ac:dyDescent="0.25">
      <c r="B173" s="49" t="s">
        <v>626</v>
      </c>
      <c r="C173" s="49"/>
    </row>
    <row r="174" spans="2:3" x14ac:dyDescent="0.25">
      <c r="B174" s="49" t="s">
        <v>627</v>
      </c>
      <c r="C174" s="49"/>
    </row>
    <row r="175" spans="2:3" x14ac:dyDescent="0.25">
      <c r="B175" s="49" t="s">
        <v>628</v>
      </c>
      <c r="C175" s="49"/>
    </row>
    <row r="176" spans="2:3" x14ac:dyDescent="0.25">
      <c r="B176" s="49" t="s">
        <v>629</v>
      </c>
      <c r="C176" s="49"/>
    </row>
    <row r="177" spans="2:3" x14ac:dyDescent="0.25">
      <c r="B177" s="49" t="s">
        <v>630</v>
      </c>
      <c r="C177" s="49"/>
    </row>
    <row r="178" spans="2:3" x14ac:dyDescent="0.25">
      <c r="B178" s="49" t="s">
        <v>631</v>
      </c>
      <c r="C178" s="49"/>
    </row>
    <row r="179" spans="2:3" x14ac:dyDescent="0.25">
      <c r="B179" s="49" t="s">
        <v>632</v>
      </c>
      <c r="C179" s="49"/>
    </row>
    <row r="180" spans="2:3" x14ac:dyDescent="0.25">
      <c r="B180" s="49" t="s">
        <v>633</v>
      </c>
      <c r="C180" s="49"/>
    </row>
    <row r="181" spans="2:3" x14ac:dyDescent="0.25">
      <c r="B181" s="49" t="s">
        <v>634</v>
      </c>
      <c r="C181" s="49"/>
    </row>
    <row r="182" spans="2:3" x14ac:dyDescent="0.25">
      <c r="B182" s="49" t="s">
        <v>635</v>
      </c>
      <c r="C182" s="49"/>
    </row>
    <row r="183" spans="2:3" x14ac:dyDescent="0.25">
      <c r="B183" s="49" t="s">
        <v>636</v>
      </c>
      <c r="C183" s="49"/>
    </row>
    <row r="184" spans="2:3" x14ac:dyDescent="0.25">
      <c r="B184" s="49" t="s">
        <v>637</v>
      </c>
      <c r="C184" s="49"/>
    </row>
    <row r="185" spans="2:3" x14ac:dyDescent="0.25">
      <c r="B185" s="49" t="s">
        <v>638</v>
      </c>
      <c r="C185" s="49"/>
    </row>
    <row r="186" spans="2:3" x14ac:dyDescent="0.25">
      <c r="B186" s="49" t="s">
        <v>639</v>
      </c>
      <c r="C186" s="49"/>
    </row>
    <row r="187" spans="2:3" x14ac:dyDescent="0.25">
      <c r="B187" s="49" t="s">
        <v>640</v>
      </c>
      <c r="C187" s="49"/>
    </row>
    <row r="188" spans="2:3" x14ac:dyDescent="0.25">
      <c r="B188" s="49" t="s">
        <v>641</v>
      </c>
      <c r="C188" s="49"/>
    </row>
    <row r="189" spans="2:3" x14ac:dyDescent="0.25">
      <c r="B189" s="49" t="s">
        <v>642</v>
      </c>
      <c r="C189" s="49"/>
    </row>
    <row r="190" spans="2:3" x14ac:dyDescent="0.25">
      <c r="B190" s="49" t="s">
        <v>643</v>
      </c>
      <c r="C190" s="49"/>
    </row>
    <row r="191" spans="2:3" x14ac:dyDescent="0.25">
      <c r="B191" s="49" t="s">
        <v>644</v>
      </c>
      <c r="C191" s="49"/>
    </row>
    <row r="192" spans="2:3" x14ac:dyDescent="0.25">
      <c r="B192" s="49" t="s">
        <v>645</v>
      </c>
      <c r="C192" s="49"/>
    </row>
    <row r="193" spans="2:3" x14ac:dyDescent="0.25">
      <c r="B193" s="49" t="s">
        <v>646</v>
      </c>
      <c r="C193" s="49"/>
    </row>
    <row r="194" spans="2:3" x14ac:dyDescent="0.25">
      <c r="B194" s="49" t="s">
        <v>647</v>
      </c>
      <c r="C194" s="49"/>
    </row>
    <row r="195" spans="2:3" x14ac:dyDescent="0.25">
      <c r="B195" s="49" t="s">
        <v>648</v>
      </c>
      <c r="C195" s="49"/>
    </row>
    <row r="196" spans="2:3" x14ac:dyDescent="0.25">
      <c r="B196" s="49" t="s">
        <v>649</v>
      </c>
      <c r="C196" s="49"/>
    </row>
    <row r="197" spans="2:3" x14ac:dyDescent="0.25">
      <c r="B197" s="49" t="s">
        <v>650</v>
      </c>
      <c r="C197" s="49"/>
    </row>
    <row r="198" spans="2:3" x14ac:dyDescent="0.25">
      <c r="B198" s="49" t="s">
        <v>651</v>
      </c>
      <c r="C198" s="49"/>
    </row>
    <row r="199" spans="2:3" x14ac:dyDescent="0.25">
      <c r="B199" s="49" t="s">
        <v>652</v>
      </c>
      <c r="C199" s="49"/>
    </row>
    <row r="200" spans="2:3" x14ac:dyDescent="0.25">
      <c r="B200" s="49" t="s">
        <v>653</v>
      </c>
      <c r="C200" s="49"/>
    </row>
    <row r="201" spans="2:3" x14ac:dyDescent="0.25">
      <c r="B201" s="49" t="s">
        <v>654</v>
      </c>
      <c r="C201" s="49"/>
    </row>
    <row r="202" spans="2:3" x14ac:dyDescent="0.25">
      <c r="B202" s="49" t="s">
        <v>655</v>
      </c>
      <c r="C202" s="49"/>
    </row>
    <row r="203" spans="2:3" x14ac:dyDescent="0.25">
      <c r="B203" s="49" t="s">
        <v>656</v>
      </c>
      <c r="C203" s="49"/>
    </row>
    <row r="204" spans="2:3" x14ac:dyDescent="0.25">
      <c r="B204" s="49" t="s">
        <v>657</v>
      </c>
      <c r="C204" s="49"/>
    </row>
    <row r="205" spans="2:3" x14ac:dyDescent="0.25">
      <c r="B205" s="49" t="s">
        <v>658</v>
      </c>
      <c r="C205" s="49"/>
    </row>
    <row r="206" spans="2:3" x14ac:dyDescent="0.25">
      <c r="B206" s="49" t="s">
        <v>659</v>
      </c>
      <c r="C206" s="49"/>
    </row>
    <row r="207" spans="2:3" x14ac:dyDescent="0.25">
      <c r="B207" s="49" t="s">
        <v>660</v>
      </c>
      <c r="C207" s="49"/>
    </row>
    <row r="208" spans="2:3" x14ac:dyDescent="0.25">
      <c r="B208" s="49" t="s">
        <v>661</v>
      </c>
      <c r="C208" s="49"/>
    </row>
    <row r="209" spans="2:3" x14ac:dyDescent="0.25">
      <c r="B209" s="49" t="s">
        <v>662</v>
      </c>
      <c r="C209" s="49"/>
    </row>
    <row r="210" spans="2:3" x14ac:dyDescent="0.25">
      <c r="B210" s="49" t="s">
        <v>663</v>
      </c>
      <c r="C210" s="49"/>
    </row>
    <row r="211" spans="2:3" x14ac:dyDescent="0.25">
      <c r="B211" s="49" t="s">
        <v>664</v>
      </c>
      <c r="C211" s="49"/>
    </row>
    <row r="212" spans="2:3" x14ac:dyDescent="0.25">
      <c r="B212" s="49" t="s">
        <v>665</v>
      </c>
      <c r="C212" s="49"/>
    </row>
    <row r="213" spans="2:3" x14ac:dyDescent="0.25">
      <c r="B213" s="49" t="s">
        <v>666</v>
      </c>
      <c r="C213" s="49"/>
    </row>
    <row r="214" spans="2:3" x14ac:dyDescent="0.25">
      <c r="B214" s="49" t="s">
        <v>667</v>
      </c>
      <c r="C214" s="49"/>
    </row>
    <row r="215" spans="2:3" x14ac:dyDescent="0.25">
      <c r="B215" s="49" t="s">
        <v>668</v>
      </c>
      <c r="C215" s="49"/>
    </row>
    <row r="216" spans="2:3" x14ac:dyDescent="0.25">
      <c r="B216" s="49" t="s">
        <v>669</v>
      </c>
      <c r="C216" s="49"/>
    </row>
    <row r="217" spans="2:3" x14ac:dyDescent="0.25">
      <c r="B217" s="49" t="s">
        <v>670</v>
      </c>
      <c r="C217" s="49"/>
    </row>
    <row r="218" spans="2:3" x14ac:dyDescent="0.25">
      <c r="B218" s="49" t="s">
        <v>671</v>
      </c>
      <c r="C218" s="49"/>
    </row>
    <row r="219" spans="2:3" x14ac:dyDescent="0.25">
      <c r="B219" s="49" t="s">
        <v>672</v>
      </c>
      <c r="C219" s="49"/>
    </row>
    <row r="220" spans="2:3" x14ac:dyDescent="0.25">
      <c r="B220" s="49" t="s">
        <v>673</v>
      </c>
      <c r="C220" s="49"/>
    </row>
    <row r="221" spans="2:3" x14ac:dyDescent="0.25">
      <c r="B221" s="49" t="s">
        <v>674</v>
      </c>
      <c r="C221" s="49"/>
    </row>
    <row r="222" spans="2:3" x14ac:dyDescent="0.25">
      <c r="B222" s="49" t="s">
        <v>675</v>
      </c>
      <c r="C222" s="49"/>
    </row>
    <row r="223" spans="2:3" x14ac:dyDescent="0.25">
      <c r="B223" s="49" t="s">
        <v>676</v>
      </c>
      <c r="C223" s="49"/>
    </row>
    <row r="224" spans="2:3" x14ac:dyDescent="0.25">
      <c r="B224" s="49" t="s">
        <v>677</v>
      </c>
      <c r="C224" s="49"/>
    </row>
    <row r="225" spans="2:3" x14ac:dyDescent="0.25">
      <c r="B225" s="49" t="s">
        <v>678</v>
      </c>
      <c r="C225" s="49"/>
    </row>
    <row r="226" spans="2:3" x14ac:dyDescent="0.25">
      <c r="B226" s="49" t="s">
        <v>679</v>
      </c>
      <c r="C226" s="49"/>
    </row>
    <row r="227" spans="2:3" x14ac:dyDescent="0.25">
      <c r="B227" s="49" t="s">
        <v>680</v>
      </c>
      <c r="C227" s="49"/>
    </row>
    <row r="228" spans="2:3" x14ac:dyDescent="0.25">
      <c r="B228" s="49" t="s">
        <v>681</v>
      </c>
      <c r="C228" s="49"/>
    </row>
    <row r="229" spans="2:3" x14ac:dyDescent="0.25">
      <c r="B229" s="49" t="s">
        <v>682</v>
      </c>
      <c r="C229" s="49"/>
    </row>
    <row r="230" spans="2:3" x14ac:dyDescent="0.25">
      <c r="B230" s="49" t="s">
        <v>683</v>
      </c>
      <c r="C230" s="49"/>
    </row>
    <row r="231" spans="2:3" x14ac:dyDescent="0.25">
      <c r="B231" s="49" t="s">
        <v>684</v>
      </c>
      <c r="C231" s="49"/>
    </row>
    <row r="232" spans="2:3" x14ac:dyDescent="0.25">
      <c r="B232" s="49" t="s">
        <v>685</v>
      </c>
      <c r="C232" s="49"/>
    </row>
    <row r="233" spans="2:3" x14ac:dyDescent="0.25">
      <c r="B233" s="49" t="s">
        <v>686</v>
      </c>
      <c r="C233" s="49"/>
    </row>
    <row r="234" spans="2:3" x14ac:dyDescent="0.25">
      <c r="B234" s="49" t="s">
        <v>687</v>
      </c>
      <c r="C234" s="49"/>
    </row>
    <row r="235" spans="2:3" x14ac:dyDescent="0.25">
      <c r="B235" s="49" t="s">
        <v>688</v>
      </c>
      <c r="C235" s="49"/>
    </row>
    <row r="236" spans="2:3" x14ac:dyDescent="0.25">
      <c r="B236" s="49" t="s">
        <v>689</v>
      </c>
      <c r="C236" s="49"/>
    </row>
    <row r="237" spans="2:3" x14ac:dyDescent="0.25">
      <c r="B237" s="49" t="s">
        <v>690</v>
      </c>
      <c r="C237" s="49"/>
    </row>
    <row r="238" spans="2:3" x14ac:dyDescent="0.25">
      <c r="B238" s="49" t="s">
        <v>691</v>
      </c>
      <c r="C238" s="49"/>
    </row>
    <row r="239" spans="2:3" x14ac:dyDescent="0.25">
      <c r="B239" s="49" t="s">
        <v>692</v>
      </c>
      <c r="C239" s="49"/>
    </row>
    <row r="240" spans="2:3" x14ac:dyDescent="0.25">
      <c r="B240" s="49" t="s">
        <v>693</v>
      </c>
      <c r="C240" s="49"/>
    </row>
    <row r="241" spans="2:3" x14ac:dyDescent="0.25">
      <c r="B241" s="49" t="s">
        <v>694</v>
      </c>
      <c r="C241" s="49"/>
    </row>
    <row r="242" spans="2:3" x14ac:dyDescent="0.25">
      <c r="B242" s="49" t="s">
        <v>695</v>
      </c>
      <c r="C242" s="49"/>
    </row>
    <row r="243" spans="2:3" x14ac:dyDescent="0.25">
      <c r="B243" s="49" t="s">
        <v>696</v>
      </c>
      <c r="C243" s="49"/>
    </row>
    <row r="244" spans="2:3" x14ac:dyDescent="0.25">
      <c r="B244" s="49" t="s">
        <v>697</v>
      </c>
      <c r="C244" s="49"/>
    </row>
    <row r="245" spans="2:3" x14ac:dyDescent="0.25">
      <c r="B245" s="49" t="s">
        <v>698</v>
      </c>
      <c r="C245" s="49"/>
    </row>
    <row r="246" spans="2:3" x14ac:dyDescent="0.25">
      <c r="B246" s="49" t="s">
        <v>699</v>
      </c>
      <c r="C246" s="49"/>
    </row>
    <row r="247" spans="2:3" x14ac:dyDescent="0.25">
      <c r="B247" s="49" t="s">
        <v>700</v>
      </c>
      <c r="C247" s="49"/>
    </row>
    <row r="248" spans="2:3" x14ac:dyDescent="0.25">
      <c r="B248" s="49" t="s">
        <v>701</v>
      </c>
      <c r="C248" s="49"/>
    </row>
    <row r="249" spans="2:3" x14ac:dyDescent="0.25">
      <c r="B249" s="49" t="s">
        <v>702</v>
      </c>
      <c r="C249" s="49"/>
    </row>
    <row r="250" spans="2:3" x14ac:dyDescent="0.25">
      <c r="B250" s="49" t="s">
        <v>703</v>
      </c>
      <c r="C250" s="49"/>
    </row>
    <row r="251" spans="2:3" x14ac:dyDescent="0.25">
      <c r="B251" s="49" t="s">
        <v>704</v>
      </c>
      <c r="C251" s="49"/>
    </row>
    <row r="252" spans="2:3" x14ac:dyDescent="0.25">
      <c r="B252" s="49" t="s">
        <v>705</v>
      </c>
      <c r="C252" s="49"/>
    </row>
    <row r="253" spans="2:3" x14ac:dyDescent="0.25">
      <c r="B253" s="49" t="s">
        <v>706</v>
      </c>
      <c r="C253" s="49"/>
    </row>
    <row r="254" spans="2:3" x14ac:dyDescent="0.25">
      <c r="B254" s="49" t="s">
        <v>707</v>
      </c>
      <c r="C254" s="49"/>
    </row>
    <row r="255" spans="2:3" x14ac:dyDescent="0.25">
      <c r="B255" s="49" t="s">
        <v>708</v>
      </c>
      <c r="C255" s="49"/>
    </row>
    <row r="256" spans="2:3" x14ac:dyDescent="0.25">
      <c r="B256" s="49" t="s">
        <v>709</v>
      </c>
      <c r="C256" s="49"/>
    </row>
    <row r="257" spans="2:3" x14ac:dyDescent="0.25">
      <c r="B257" s="49" t="s">
        <v>710</v>
      </c>
      <c r="C257" s="49"/>
    </row>
    <row r="258" spans="2:3" x14ac:dyDescent="0.25">
      <c r="B258" s="49" t="s">
        <v>711</v>
      </c>
      <c r="C258" s="49"/>
    </row>
    <row r="259" spans="2:3" x14ac:dyDescent="0.25">
      <c r="B259" s="49" t="s">
        <v>712</v>
      </c>
      <c r="C259" s="49"/>
    </row>
    <row r="260" spans="2:3" x14ac:dyDescent="0.25">
      <c r="B260" s="49" t="s">
        <v>713</v>
      </c>
      <c r="C260" s="49"/>
    </row>
    <row r="261" spans="2:3" x14ac:dyDescent="0.25">
      <c r="B261" s="49" t="s">
        <v>714</v>
      </c>
      <c r="C261" s="49"/>
    </row>
    <row r="262" spans="2:3" x14ac:dyDescent="0.25">
      <c r="B262" s="49" t="s">
        <v>715</v>
      </c>
      <c r="C262" s="49"/>
    </row>
    <row r="263" spans="2:3" x14ac:dyDescent="0.25">
      <c r="B263" s="49" t="s">
        <v>716</v>
      </c>
      <c r="C263" s="49"/>
    </row>
    <row r="264" spans="2:3" x14ac:dyDescent="0.25">
      <c r="B264" s="49" t="s">
        <v>717</v>
      </c>
      <c r="C264" s="49"/>
    </row>
    <row r="265" spans="2:3" x14ac:dyDescent="0.25">
      <c r="B265" s="49" t="s">
        <v>718</v>
      </c>
      <c r="C265" s="49"/>
    </row>
    <row r="266" spans="2:3" x14ac:dyDescent="0.25">
      <c r="B266" s="49" t="s">
        <v>719</v>
      </c>
      <c r="C266" s="49"/>
    </row>
    <row r="267" spans="2:3" x14ac:dyDescent="0.25">
      <c r="B267" s="49" t="s">
        <v>720</v>
      </c>
      <c r="C267" s="49"/>
    </row>
    <row r="268" spans="2:3" x14ac:dyDescent="0.25">
      <c r="B268" s="49" t="s">
        <v>721</v>
      </c>
      <c r="C268" s="49"/>
    </row>
    <row r="269" spans="2:3" x14ac:dyDescent="0.25">
      <c r="B269" s="49" t="s">
        <v>722</v>
      </c>
      <c r="C269" s="49"/>
    </row>
    <row r="270" spans="2:3" x14ac:dyDescent="0.25">
      <c r="B270" s="49" t="s">
        <v>723</v>
      </c>
      <c r="C270" s="49"/>
    </row>
    <row r="271" spans="2:3" x14ac:dyDescent="0.25">
      <c r="B271" s="49" t="s">
        <v>724</v>
      </c>
      <c r="C271" s="49"/>
    </row>
    <row r="272" spans="2:3" x14ac:dyDescent="0.25">
      <c r="B272" s="49" t="s">
        <v>725</v>
      </c>
      <c r="C272" s="49"/>
    </row>
    <row r="273" spans="2:3" x14ac:dyDescent="0.25">
      <c r="B273" s="49" t="s">
        <v>726</v>
      </c>
      <c r="C273" s="49"/>
    </row>
    <row r="274" spans="2:3" x14ac:dyDescent="0.25">
      <c r="B274" s="49" t="s">
        <v>727</v>
      </c>
      <c r="C274" s="49"/>
    </row>
    <row r="275" spans="2:3" x14ac:dyDescent="0.25">
      <c r="B275" s="49" t="s">
        <v>728</v>
      </c>
      <c r="C275" s="49"/>
    </row>
    <row r="276" spans="2:3" x14ac:dyDescent="0.25">
      <c r="B276" s="49" t="s">
        <v>729</v>
      </c>
      <c r="C276" s="49"/>
    </row>
    <row r="277" spans="2:3" x14ac:dyDescent="0.25">
      <c r="B277" s="49" t="s">
        <v>730</v>
      </c>
      <c r="C277" s="49"/>
    </row>
    <row r="278" spans="2:3" x14ac:dyDescent="0.25">
      <c r="B278" s="49" t="s">
        <v>731</v>
      </c>
      <c r="C278" s="49"/>
    </row>
    <row r="279" spans="2:3" x14ac:dyDescent="0.25">
      <c r="B279" s="49" t="s">
        <v>732</v>
      </c>
      <c r="C279" s="49"/>
    </row>
    <row r="280" spans="2:3" x14ac:dyDescent="0.25">
      <c r="B280" s="49" t="s">
        <v>733</v>
      </c>
      <c r="C280" s="49"/>
    </row>
    <row r="281" spans="2:3" x14ac:dyDescent="0.25">
      <c r="B281" s="49" t="s">
        <v>734</v>
      </c>
      <c r="C281" s="49"/>
    </row>
    <row r="282" spans="2:3" x14ac:dyDescent="0.25">
      <c r="B282" s="49" t="s">
        <v>735</v>
      </c>
      <c r="C282" s="49"/>
    </row>
    <row r="283" spans="2:3" x14ac:dyDescent="0.25">
      <c r="B283" s="49" t="s">
        <v>736</v>
      </c>
      <c r="C283" s="49"/>
    </row>
    <row r="284" spans="2:3" x14ac:dyDescent="0.25">
      <c r="B284" s="49" t="s">
        <v>737</v>
      </c>
      <c r="C284" s="49"/>
    </row>
    <row r="285" spans="2:3" x14ac:dyDescent="0.25">
      <c r="B285" s="49" t="s">
        <v>738</v>
      </c>
      <c r="C285" s="49"/>
    </row>
    <row r="286" spans="2:3" x14ac:dyDescent="0.25">
      <c r="B286" s="49" t="s">
        <v>739</v>
      </c>
      <c r="C286" s="49"/>
    </row>
    <row r="287" spans="2:3" x14ac:dyDescent="0.25">
      <c r="B287" s="49" t="s">
        <v>740</v>
      </c>
      <c r="C287" s="49"/>
    </row>
    <row r="288" spans="2:3" x14ac:dyDescent="0.25">
      <c r="B288" s="49" t="s">
        <v>741</v>
      </c>
      <c r="C288" s="49"/>
    </row>
    <row r="289" spans="2:3" x14ac:dyDescent="0.25">
      <c r="B289" s="49" t="s">
        <v>742</v>
      </c>
      <c r="C289" s="49"/>
    </row>
    <row r="290" spans="2:3" x14ac:dyDescent="0.25">
      <c r="B290" s="49" t="s">
        <v>743</v>
      </c>
      <c r="C290" s="49"/>
    </row>
    <row r="291" spans="2:3" x14ac:dyDescent="0.25">
      <c r="B291" s="49" t="s">
        <v>744</v>
      </c>
      <c r="C291" s="49"/>
    </row>
    <row r="292" spans="2:3" x14ac:dyDescent="0.25">
      <c r="B292" s="49" t="s">
        <v>745</v>
      </c>
      <c r="C292" s="49"/>
    </row>
    <row r="293" spans="2:3" x14ac:dyDescent="0.25">
      <c r="B293" s="49" t="s">
        <v>746</v>
      </c>
      <c r="C293" s="49"/>
    </row>
    <row r="294" spans="2:3" x14ac:dyDescent="0.25">
      <c r="B294" s="49" t="s">
        <v>747</v>
      </c>
      <c r="C294" s="49"/>
    </row>
    <row r="295" spans="2:3" x14ac:dyDescent="0.25">
      <c r="B295" s="49" t="s">
        <v>748</v>
      </c>
      <c r="C295" s="49"/>
    </row>
    <row r="296" spans="2:3" x14ac:dyDescent="0.25">
      <c r="B296" s="49" t="s">
        <v>749</v>
      </c>
      <c r="C296" s="49"/>
    </row>
    <row r="297" spans="2:3" x14ac:dyDescent="0.25">
      <c r="B297" s="49" t="s">
        <v>750</v>
      </c>
      <c r="C297" s="49"/>
    </row>
    <row r="298" spans="2:3" x14ac:dyDescent="0.25">
      <c r="B298" s="49" t="s">
        <v>751</v>
      </c>
      <c r="C298" s="49"/>
    </row>
    <row r="299" spans="2:3" x14ac:dyDescent="0.25">
      <c r="B299" s="49" t="s">
        <v>752</v>
      </c>
      <c r="C299" s="49"/>
    </row>
    <row r="300" spans="2:3" x14ac:dyDescent="0.25">
      <c r="B300" s="49" t="s">
        <v>753</v>
      </c>
      <c r="C300" s="49"/>
    </row>
    <row r="301" spans="2:3" x14ac:dyDescent="0.25">
      <c r="B301" s="49" t="s">
        <v>754</v>
      </c>
      <c r="C301" s="49"/>
    </row>
    <row r="302" spans="2:3" x14ac:dyDescent="0.25">
      <c r="B302" s="49" t="s">
        <v>755</v>
      </c>
      <c r="C302" s="49"/>
    </row>
    <row r="303" spans="2:3" x14ac:dyDescent="0.25">
      <c r="B303" s="49" t="s">
        <v>756</v>
      </c>
      <c r="C303" s="49"/>
    </row>
    <row r="304" spans="2:3" x14ac:dyDescent="0.25">
      <c r="B304" s="49" t="s">
        <v>757</v>
      </c>
      <c r="C304" s="49"/>
    </row>
    <row r="305" spans="2:3" x14ac:dyDescent="0.25">
      <c r="B305" s="49" t="s">
        <v>758</v>
      </c>
      <c r="C305" s="49"/>
    </row>
    <row r="306" spans="2:3" x14ac:dyDescent="0.25">
      <c r="B306" s="49" t="s">
        <v>759</v>
      </c>
      <c r="C306" s="49"/>
    </row>
    <row r="307" spans="2:3" x14ac:dyDescent="0.25">
      <c r="B307" s="49" t="s">
        <v>760</v>
      </c>
      <c r="C307" s="49"/>
    </row>
    <row r="308" spans="2:3" x14ac:dyDescent="0.25">
      <c r="B308" s="49" t="s">
        <v>761</v>
      </c>
      <c r="C308" s="49"/>
    </row>
    <row r="309" spans="2:3" x14ac:dyDescent="0.25">
      <c r="B309" s="49" t="s">
        <v>762</v>
      </c>
      <c r="C309" s="49"/>
    </row>
    <row r="310" spans="2:3" x14ac:dyDescent="0.25">
      <c r="B310" s="49" t="s">
        <v>763</v>
      </c>
      <c r="C310" s="49"/>
    </row>
    <row r="311" spans="2:3" x14ac:dyDescent="0.25">
      <c r="B311" s="49" t="s">
        <v>764</v>
      </c>
      <c r="C311" s="49"/>
    </row>
    <row r="312" spans="2:3" x14ac:dyDescent="0.25">
      <c r="B312" s="49" t="s">
        <v>765</v>
      </c>
      <c r="C312" s="49"/>
    </row>
    <row r="313" spans="2:3" x14ac:dyDescent="0.25">
      <c r="B313" s="49" t="s">
        <v>766</v>
      </c>
      <c r="C313" s="49"/>
    </row>
    <row r="314" spans="2:3" x14ac:dyDescent="0.25">
      <c r="B314" s="49" t="s">
        <v>767</v>
      </c>
      <c r="C314" s="49"/>
    </row>
    <row r="315" spans="2:3" x14ac:dyDescent="0.25">
      <c r="B315" s="49" t="s">
        <v>768</v>
      </c>
      <c r="C315" s="49"/>
    </row>
    <row r="316" spans="2:3" x14ac:dyDescent="0.25">
      <c r="B316" s="49" t="s">
        <v>769</v>
      </c>
      <c r="C316" s="49"/>
    </row>
    <row r="317" spans="2:3" x14ac:dyDescent="0.25">
      <c r="B317" s="49" t="s">
        <v>770</v>
      </c>
      <c r="C317" s="49"/>
    </row>
    <row r="318" spans="2:3" x14ac:dyDescent="0.25">
      <c r="B318" s="49" t="s">
        <v>771</v>
      </c>
      <c r="C318" s="49"/>
    </row>
    <row r="319" spans="2:3" x14ac:dyDescent="0.25">
      <c r="B319" s="49" t="s">
        <v>772</v>
      </c>
      <c r="C319" s="49"/>
    </row>
    <row r="320" spans="2:3" x14ac:dyDescent="0.25">
      <c r="B320" s="49" t="s">
        <v>773</v>
      </c>
      <c r="C320" s="49"/>
    </row>
    <row r="321" spans="2:3" x14ac:dyDescent="0.25">
      <c r="B321" s="49" t="s">
        <v>774</v>
      </c>
      <c r="C321" s="49"/>
    </row>
    <row r="322" spans="2:3" x14ac:dyDescent="0.25">
      <c r="B322" s="49" t="s">
        <v>775</v>
      </c>
      <c r="C322" s="49"/>
    </row>
    <row r="323" spans="2:3" x14ac:dyDescent="0.25">
      <c r="B323" s="49" t="s">
        <v>776</v>
      </c>
      <c r="C323" s="49"/>
    </row>
    <row r="324" spans="2:3" x14ac:dyDescent="0.25">
      <c r="B324" s="49" t="s">
        <v>777</v>
      </c>
      <c r="C324" s="49"/>
    </row>
    <row r="325" spans="2:3" x14ac:dyDescent="0.25">
      <c r="B325" s="49" t="s">
        <v>778</v>
      </c>
      <c r="C325" s="49"/>
    </row>
    <row r="326" spans="2:3" x14ac:dyDescent="0.25">
      <c r="B326" s="49" t="s">
        <v>779</v>
      </c>
      <c r="C326" s="49"/>
    </row>
    <row r="327" spans="2:3" x14ac:dyDescent="0.25">
      <c r="B327" s="49" t="s">
        <v>780</v>
      </c>
      <c r="C327" s="49"/>
    </row>
    <row r="328" spans="2:3" x14ac:dyDescent="0.25">
      <c r="B328" s="49" t="s">
        <v>781</v>
      </c>
      <c r="C328" s="49"/>
    </row>
    <row r="329" spans="2:3" x14ac:dyDescent="0.25">
      <c r="B329" s="49" t="s">
        <v>782</v>
      </c>
      <c r="C329" s="49"/>
    </row>
    <row r="330" spans="2:3" x14ac:dyDescent="0.25">
      <c r="B330" s="49" t="s">
        <v>783</v>
      </c>
      <c r="C330" s="49"/>
    </row>
    <row r="331" spans="2:3" x14ac:dyDescent="0.25">
      <c r="B331" s="49" t="s">
        <v>784</v>
      </c>
      <c r="C331" s="49"/>
    </row>
    <row r="332" spans="2:3" x14ac:dyDescent="0.25">
      <c r="B332" s="49" t="s">
        <v>785</v>
      </c>
      <c r="C332" s="49"/>
    </row>
    <row r="333" spans="2:3" x14ac:dyDescent="0.25">
      <c r="B333" s="49" t="s">
        <v>786</v>
      </c>
      <c r="C333" s="49"/>
    </row>
    <row r="334" spans="2:3" x14ac:dyDescent="0.25">
      <c r="B334" s="49" t="s">
        <v>787</v>
      </c>
      <c r="C334" s="49"/>
    </row>
    <row r="335" spans="2:3" x14ac:dyDescent="0.25">
      <c r="B335" s="49" t="s">
        <v>788</v>
      </c>
      <c r="C335" s="49"/>
    </row>
    <row r="336" spans="2:3" x14ac:dyDescent="0.25">
      <c r="B336" s="49" t="s">
        <v>789</v>
      </c>
      <c r="C336" s="49"/>
    </row>
    <row r="337" spans="2:3" x14ac:dyDescent="0.25">
      <c r="B337" s="49" t="s">
        <v>790</v>
      </c>
      <c r="C337" s="49"/>
    </row>
    <row r="338" spans="2:3" x14ac:dyDescent="0.25">
      <c r="B338" s="49" t="s">
        <v>791</v>
      </c>
      <c r="C338" s="49"/>
    </row>
    <row r="339" spans="2:3" x14ac:dyDescent="0.25">
      <c r="B339" s="49" t="s">
        <v>792</v>
      </c>
      <c r="C339" s="49"/>
    </row>
    <row r="340" spans="2:3" x14ac:dyDescent="0.25">
      <c r="B340" s="49" t="s">
        <v>793</v>
      </c>
      <c r="C340" s="49"/>
    </row>
    <row r="341" spans="2:3" x14ac:dyDescent="0.25">
      <c r="B341" s="49" t="s">
        <v>794</v>
      </c>
      <c r="C341" s="49"/>
    </row>
    <row r="342" spans="2:3" x14ac:dyDescent="0.25">
      <c r="B342" s="49" t="s">
        <v>795</v>
      </c>
      <c r="C342" s="49"/>
    </row>
    <row r="343" spans="2:3" x14ac:dyDescent="0.25">
      <c r="B343" s="49" t="s">
        <v>796</v>
      </c>
      <c r="C343" s="49"/>
    </row>
    <row r="344" spans="2:3" x14ac:dyDescent="0.25">
      <c r="B344" s="49" t="s">
        <v>797</v>
      </c>
      <c r="C344" s="49"/>
    </row>
    <row r="345" spans="2:3" x14ac:dyDescent="0.25">
      <c r="B345" s="49" t="s">
        <v>798</v>
      </c>
      <c r="C345" s="49"/>
    </row>
    <row r="346" spans="2:3" x14ac:dyDescent="0.25">
      <c r="B346" s="49" t="s">
        <v>799</v>
      </c>
      <c r="C346" s="49"/>
    </row>
    <row r="347" spans="2:3" x14ac:dyDescent="0.25">
      <c r="B347" s="49" t="s">
        <v>800</v>
      </c>
      <c r="C347" s="49"/>
    </row>
    <row r="348" spans="2:3" x14ac:dyDescent="0.25">
      <c r="B348" s="49" t="s">
        <v>801</v>
      </c>
      <c r="C348" s="49"/>
    </row>
    <row r="349" spans="2:3" x14ac:dyDescent="0.25">
      <c r="B349" s="49" t="s">
        <v>802</v>
      </c>
      <c r="C349" s="49"/>
    </row>
    <row r="350" spans="2:3" x14ac:dyDescent="0.25">
      <c r="B350" s="49" t="s">
        <v>803</v>
      </c>
      <c r="C350" s="49"/>
    </row>
    <row r="351" spans="2:3" x14ac:dyDescent="0.25">
      <c r="B351" s="49" t="s">
        <v>804</v>
      </c>
      <c r="C351" s="49"/>
    </row>
    <row r="352" spans="2:3" x14ac:dyDescent="0.25">
      <c r="B352" s="49" t="s">
        <v>805</v>
      </c>
      <c r="C352" s="49"/>
    </row>
    <row r="353" spans="2:3" x14ac:dyDescent="0.25">
      <c r="B353" s="49" t="s">
        <v>806</v>
      </c>
      <c r="C353" s="49"/>
    </row>
    <row r="354" spans="2:3" x14ac:dyDescent="0.25">
      <c r="B354" s="49" t="s">
        <v>807</v>
      </c>
      <c r="C354" s="49"/>
    </row>
    <row r="355" spans="2:3" x14ac:dyDescent="0.25">
      <c r="B355" s="49" t="s">
        <v>808</v>
      </c>
      <c r="C355" s="49"/>
    </row>
    <row r="356" spans="2:3" x14ac:dyDescent="0.25">
      <c r="B356" s="49" t="s">
        <v>809</v>
      </c>
      <c r="C356" s="49"/>
    </row>
    <row r="357" spans="2:3" x14ac:dyDescent="0.25">
      <c r="B357" s="49" t="s">
        <v>810</v>
      </c>
      <c r="C357" s="49"/>
    </row>
    <row r="358" spans="2:3" x14ac:dyDescent="0.25">
      <c r="B358" s="49" t="s">
        <v>811</v>
      </c>
      <c r="C358" s="49"/>
    </row>
    <row r="359" spans="2:3" x14ac:dyDescent="0.25">
      <c r="B359" s="49" t="s">
        <v>812</v>
      </c>
      <c r="C359" s="49"/>
    </row>
    <row r="360" spans="2:3" x14ac:dyDescent="0.25">
      <c r="B360" s="49" t="s">
        <v>813</v>
      </c>
      <c r="C360" s="49"/>
    </row>
    <row r="361" spans="2:3" x14ac:dyDescent="0.25">
      <c r="B361" s="49" t="s">
        <v>814</v>
      </c>
      <c r="C361" s="49"/>
    </row>
    <row r="362" spans="2:3" x14ac:dyDescent="0.25">
      <c r="B362" s="49" t="s">
        <v>815</v>
      </c>
      <c r="C362" s="49"/>
    </row>
    <row r="363" spans="2:3" x14ac:dyDescent="0.25">
      <c r="B363" s="49" t="s">
        <v>816</v>
      </c>
      <c r="C363" s="49"/>
    </row>
    <row r="364" spans="2:3" x14ac:dyDescent="0.25">
      <c r="B364" s="49" t="s">
        <v>817</v>
      </c>
      <c r="C364" s="49"/>
    </row>
    <row r="365" spans="2:3" x14ac:dyDescent="0.25">
      <c r="B365" s="49" t="s">
        <v>818</v>
      </c>
      <c r="C365" s="49"/>
    </row>
    <row r="366" spans="2:3" x14ac:dyDescent="0.25">
      <c r="B366" s="49" t="s">
        <v>819</v>
      </c>
      <c r="C366" s="49"/>
    </row>
    <row r="367" spans="2:3" x14ac:dyDescent="0.25">
      <c r="B367" s="49" t="s">
        <v>820</v>
      </c>
      <c r="C367" s="49"/>
    </row>
    <row r="368" spans="2:3" x14ac:dyDescent="0.25">
      <c r="B368" s="49" t="s">
        <v>821</v>
      </c>
      <c r="C368" s="49"/>
    </row>
    <row r="369" spans="2:3" x14ac:dyDescent="0.25">
      <c r="B369" s="49" t="s">
        <v>822</v>
      </c>
      <c r="C369" s="49"/>
    </row>
    <row r="370" spans="2:3" x14ac:dyDescent="0.25">
      <c r="B370" s="49" t="s">
        <v>823</v>
      </c>
      <c r="C370" s="49"/>
    </row>
    <row r="371" spans="2:3" x14ac:dyDescent="0.25">
      <c r="B371" s="49" t="s">
        <v>824</v>
      </c>
      <c r="C371" s="49"/>
    </row>
    <row r="372" spans="2:3" x14ac:dyDescent="0.25">
      <c r="B372" s="49" t="s">
        <v>825</v>
      </c>
      <c r="C372" s="49"/>
    </row>
    <row r="373" spans="2:3" x14ac:dyDescent="0.25">
      <c r="B373" s="49" t="s">
        <v>826</v>
      </c>
      <c r="C373" s="49"/>
    </row>
    <row r="374" spans="2:3" x14ac:dyDescent="0.25">
      <c r="B374" s="49" t="s">
        <v>827</v>
      </c>
      <c r="C374" s="49"/>
    </row>
    <row r="375" spans="2:3" x14ac:dyDescent="0.25">
      <c r="B375" s="49" t="s">
        <v>828</v>
      </c>
      <c r="C375" s="49"/>
    </row>
    <row r="376" spans="2:3" x14ac:dyDescent="0.25">
      <c r="B376" s="49" t="s">
        <v>829</v>
      </c>
      <c r="C376" s="49"/>
    </row>
    <row r="377" spans="2:3" x14ac:dyDescent="0.25">
      <c r="B377" s="49" t="s">
        <v>830</v>
      </c>
      <c r="C377" s="49"/>
    </row>
    <row r="378" spans="2:3" x14ac:dyDescent="0.25">
      <c r="B378" s="49" t="s">
        <v>831</v>
      </c>
      <c r="C378" s="49"/>
    </row>
    <row r="379" spans="2:3" x14ac:dyDescent="0.25">
      <c r="B379" s="49" t="s">
        <v>832</v>
      </c>
      <c r="C379" s="49"/>
    </row>
    <row r="380" spans="2:3" x14ac:dyDescent="0.25">
      <c r="B380" s="49" t="s">
        <v>833</v>
      </c>
      <c r="C380" s="49"/>
    </row>
    <row r="381" spans="2:3" x14ac:dyDescent="0.25">
      <c r="B381" s="49" t="s">
        <v>834</v>
      </c>
      <c r="C381" s="49"/>
    </row>
    <row r="382" spans="2:3" x14ac:dyDescent="0.25">
      <c r="B382" s="49" t="s">
        <v>835</v>
      </c>
      <c r="C382" s="49"/>
    </row>
    <row r="383" spans="2:3" x14ac:dyDescent="0.25">
      <c r="B383" s="49" t="s">
        <v>836</v>
      </c>
      <c r="C383" s="49"/>
    </row>
    <row r="384" spans="2:3" x14ac:dyDescent="0.25">
      <c r="B384" s="49" t="s">
        <v>837</v>
      </c>
      <c r="C384" s="49"/>
    </row>
    <row r="385" spans="2:3" x14ac:dyDescent="0.25">
      <c r="B385" s="49" t="s">
        <v>838</v>
      </c>
      <c r="C385" s="49"/>
    </row>
    <row r="386" spans="2:3" x14ac:dyDescent="0.25">
      <c r="B386" s="49" t="s">
        <v>839</v>
      </c>
      <c r="C386" s="49"/>
    </row>
    <row r="387" spans="2:3" x14ac:dyDescent="0.25">
      <c r="B387" s="49" t="s">
        <v>840</v>
      </c>
      <c r="C387" s="49"/>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49"/>
  <sheetViews>
    <sheetView topLeftCell="B1" zoomScaleNormal="100" workbookViewId="0">
      <selection activeCell="E13" sqref="E13"/>
    </sheetView>
  </sheetViews>
  <sheetFormatPr defaultColWidth="8.85546875" defaultRowHeight="15" x14ac:dyDescent="0.25"/>
  <cols>
    <col min="1" max="1" width="42.140625" customWidth="1"/>
    <col min="2" max="2" width="7.7109375" customWidth="1"/>
    <col min="3" max="3" width="22.140625" customWidth="1"/>
    <col min="4" max="4" width="97" hidden="1" customWidth="1"/>
    <col min="5" max="5" width="141" customWidth="1"/>
    <col min="6" max="6" width="54.140625" customWidth="1"/>
  </cols>
  <sheetData>
    <row r="1" spans="1:6" x14ac:dyDescent="0.25">
      <c r="A1" s="45" t="s">
        <v>381</v>
      </c>
      <c r="B1" s="45" t="s">
        <v>841</v>
      </c>
      <c r="C1" s="45" t="s">
        <v>446</v>
      </c>
      <c r="D1" s="45" t="s">
        <v>842</v>
      </c>
      <c r="E1" s="45" t="s">
        <v>384</v>
      </c>
    </row>
    <row r="2" spans="1:6" x14ac:dyDescent="0.25">
      <c r="A2" s="50" t="s">
        <v>23</v>
      </c>
      <c r="B2" s="37" t="s">
        <v>843</v>
      </c>
      <c r="C2" s="50" t="s">
        <v>515</v>
      </c>
      <c r="D2" s="51" t="s">
        <v>844</v>
      </c>
      <c r="E2" s="43" t="str">
        <f>IF(VLOOKUP(A2,'Option List'!$A$2:$B$51,2,0)=1,D2,"")</f>
        <v>*|Mode|CustomerPickup|CustomerPickup</v>
      </c>
      <c r="F2" s="52" t="s">
        <v>845</v>
      </c>
    </row>
    <row r="3" spans="1:6" x14ac:dyDescent="0.25">
      <c r="A3" s="12" t="s">
        <v>37</v>
      </c>
      <c r="B3" s="37" t="s">
        <v>843</v>
      </c>
      <c r="C3" s="12" t="s">
        <v>517</v>
      </c>
      <c r="D3" s="51" t="s">
        <v>846</v>
      </c>
      <c r="E3" s="43" t="str">
        <f>IF(VLOOKUP(A3,'Option List'!$A$2:$B$51,2,0)=1,D3,"")</f>
        <v/>
      </c>
      <c r="F3" s="52" t="s">
        <v>847</v>
      </c>
    </row>
    <row r="4" spans="1:6" x14ac:dyDescent="0.25">
      <c r="A4" s="13" t="s">
        <v>39</v>
      </c>
      <c r="B4" s="37" t="s">
        <v>843</v>
      </c>
      <c r="C4" s="13" t="s">
        <v>517</v>
      </c>
      <c r="D4" s="51" t="s">
        <v>846</v>
      </c>
      <c r="E4" s="43" t="str">
        <f>IF(VLOOKUP(A4,'Option List'!$A$2:$B$51,2,0)=1,D4,"")</f>
        <v>*|More Actions EL|e:Capacity:b:RateFriend|action.openratefriend;subcategory=Rate Analysis</v>
      </c>
      <c r="F4" s="52" t="s">
        <v>847</v>
      </c>
    </row>
    <row r="5" spans="1:6" x14ac:dyDescent="0.25">
      <c r="A5" s="46" t="s">
        <v>51</v>
      </c>
      <c r="B5" s="37" t="s">
        <v>843</v>
      </c>
      <c r="C5" s="12" t="s">
        <v>517</v>
      </c>
      <c r="D5" s="51" t="s">
        <v>848</v>
      </c>
      <c r="E5" s="43" t="str">
        <f>IF(VLOOKUP(A5,'Option List'!$A$2:$B$51,2,0)=1,D5,"")</f>
        <v>*|More Actions EL|e:Capacity:c:Load Posting|action.manageloadpostings</v>
      </c>
      <c r="F5" s="52" t="s">
        <v>847</v>
      </c>
    </row>
    <row r="6" spans="1:6" x14ac:dyDescent="0.25">
      <c r="A6" s="46" t="s">
        <v>52</v>
      </c>
      <c r="B6" s="37" t="s">
        <v>843</v>
      </c>
      <c r="C6" s="12" t="s">
        <v>517</v>
      </c>
      <c r="D6" s="51" t="s">
        <v>848</v>
      </c>
      <c r="E6" s="43" t="str">
        <f>IF(VLOOKUP(A6,'Option List'!$A$2:$B$51,2,0)=1,IF(VLOOKUP(A5,'Option List'!$A$2:$B$51,2,0)=1,"",D6),"")</f>
        <v/>
      </c>
      <c r="F6" s="52" t="s">
        <v>847</v>
      </c>
    </row>
    <row r="7" spans="1:6" x14ac:dyDescent="0.25">
      <c r="A7" s="12" t="s">
        <v>37</v>
      </c>
      <c r="B7" s="37" t="s">
        <v>843</v>
      </c>
      <c r="C7" s="12" t="s">
        <v>518</v>
      </c>
      <c r="D7" s="51" t="s">
        <v>849</v>
      </c>
      <c r="E7" s="43" t="str">
        <f>IF(VLOOKUP(A7,'Option List'!$A$2:$B$51,2,0)=1,D7,"")</f>
        <v/>
      </c>
      <c r="F7" s="52" t="s">
        <v>850</v>
      </c>
    </row>
    <row r="8" spans="1:6" x14ac:dyDescent="0.25">
      <c r="A8" s="53" t="s">
        <v>39</v>
      </c>
      <c r="B8" s="37" t="s">
        <v>843</v>
      </c>
      <c r="C8" s="53" t="s">
        <v>518</v>
      </c>
      <c r="D8" s="51" t="s">
        <v>849</v>
      </c>
      <c r="E8" s="43" t="str">
        <f>IF(VLOOKUP(A8,'Option List'!$A$2:$B$51,2,0)=1,D8,"")</f>
        <v>*|More Actions EL Broker|e:Capacity:b:RateFriend|action.openratefriend;subcategory=Rate Analysis</v>
      </c>
      <c r="F8" s="52" t="s">
        <v>850</v>
      </c>
    </row>
    <row r="9" spans="1:6" x14ac:dyDescent="0.25">
      <c r="A9" s="46" t="s">
        <v>51</v>
      </c>
      <c r="B9" s="37" t="s">
        <v>843</v>
      </c>
      <c r="C9" s="12" t="s">
        <v>518</v>
      </c>
      <c r="D9" s="51" t="s">
        <v>851</v>
      </c>
      <c r="E9" s="43" t="str">
        <f>IF(VLOOKUP(A9,'Option List'!$A$2:$B$51,2,0)=1,D9,"")</f>
        <v>*|More Actions EL Broker|e:Capacity:c:Load Posting|action.manageloadpostings</v>
      </c>
      <c r="F9" s="52" t="s">
        <v>850</v>
      </c>
    </row>
    <row r="10" spans="1:6" x14ac:dyDescent="0.25">
      <c r="A10" s="46" t="s">
        <v>52</v>
      </c>
      <c r="B10" s="37" t="s">
        <v>843</v>
      </c>
      <c r="C10" s="12" t="s">
        <v>518</v>
      </c>
      <c r="D10" s="51" t="s">
        <v>851</v>
      </c>
      <c r="E10" s="43" t="str">
        <f>IF(VLOOKUP(A10,'Option List'!$A$2:$B$51,2,0)=1,IF(VLOOKUP(A9,'Option List'!$A$2:$B$51,2,0)=1,"",D10),"")</f>
        <v/>
      </c>
      <c r="F10" s="52" t="s">
        <v>850</v>
      </c>
    </row>
    <row r="11" spans="1:6" x14ac:dyDescent="0.25">
      <c r="A11" t="s">
        <v>35</v>
      </c>
      <c r="B11" s="37" t="s">
        <v>843</v>
      </c>
      <c r="C11" t="s">
        <v>527</v>
      </c>
      <c r="D11" s="51" t="s">
        <v>852</v>
      </c>
      <c r="E11" s="43" t="str">
        <f>IF(VLOOKUP(A11,'Option List'!$A$2:$B$51,2,0)=1,D11,"")</f>
        <v/>
      </c>
      <c r="F11" s="52" t="s">
        <v>853</v>
      </c>
    </row>
    <row r="12" spans="1:6" x14ac:dyDescent="0.25">
      <c r="A12" s="12" t="s">
        <v>41</v>
      </c>
      <c r="B12" s="37" t="s">
        <v>843</v>
      </c>
      <c r="C12" s="39" t="s">
        <v>527</v>
      </c>
      <c r="D12" s="51" t="s">
        <v>854</v>
      </c>
      <c r="E12" s="43" t="str">
        <f>IF(VLOOKUP(A12,'Option List'!$A$2:$B$51,2,0)=1,D12,"")</f>
        <v/>
      </c>
      <c r="F12" s="52" t="s">
        <v>853</v>
      </c>
    </row>
    <row r="13" spans="1:6" x14ac:dyDescent="0.25">
      <c r="A13" t="s">
        <v>35</v>
      </c>
      <c r="B13" s="37" t="s">
        <v>843</v>
      </c>
      <c r="C13" t="s">
        <v>530</v>
      </c>
      <c r="D13" s="51" t="s">
        <v>855</v>
      </c>
      <c r="E13" s="43" t="str">
        <f>IF(VLOOKUP(A13,'Option List'!$A$2:$B$51,2,0)=1,D13,"")</f>
        <v/>
      </c>
      <c r="F13" s="52" t="s">
        <v>856</v>
      </c>
    </row>
    <row r="14" spans="1:6" x14ac:dyDescent="0.25">
      <c r="A14" s="8" t="s">
        <v>39</v>
      </c>
      <c r="B14" s="37" t="s">
        <v>857</v>
      </c>
      <c r="C14" s="39" t="s">
        <v>588</v>
      </c>
      <c r="D14" s="51" t="s">
        <v>858</v>
      </c>
      <c r="E14" s="43" t="str">
        <f>IF(VLOOKUP(A14,'Option List'!$A$2:$B$51,2,0)=1,D14,"")</f>
        <v>Change GraphType from "Carrier" to "Both"</v>
      </c>
      <c r="F14" s="52" t="s">
        <v>859</v>
      </c>
    </row>
    <row r="15" spans="1:6" x14ac:dyDescent="0.25">
      <c r="C15" s="39"/>
      <c r="D15" s="43"/>
      <c r="E15" s="43"/>
    </row>
    <row r="16" spans="1:6" x14ac:dyDescent="0.25">
      <c r="C16" s="39"/>
      <c r="D16" s="43"/>
      <c r="E16" s="43"/>
    </row>
    <row r="17" spans="3:5" x14ac:dyDescent="0.25">
      <c r="C17" s="39"/>
      <c r="D17" s="43"/>
      <c r="E17" s="43"/>
    </row>
    <row r="18" spans="3:5" x14ac:dyDescent="0.25">
      <c r="C18" s="39"/>
      <c r="D18" s="43"/>
      <c r="E18" s="43"/>
    </row>
    <row r="19" spans="3:5" x14ac:dyDescent="0.25">
      <c r="C19" s="39"/>
      <c r="D19" s="43"/>
      <c r="E19" s="43"/>
    </row>
    <row r="20" spans="3:5" x14ac:dyDescent="0.25">
      <c r="C20" s="39"/>
      <c r="D20" s="43"/>
      <c r="E20" s="43"/>
    </row>
    <row r="21" spans="3:5" x14ac:dyDescent="0.25">
      <c r="C21" s="39"/>
      <c r="D21" s="43"/>
      <c r="E21" s="43"/>
    </row>
    <row r="22" spans="3:5" x14ac:dyDescent="0.25">
      <c r="C22" s="39"/>
      <c r="D22" s="43"/>
      <c r="E22" s="43"/>
    </row>
    <row r="23" spans="3:5" x14ac:dyDescent="0.25">
      <c r="C23" s="39"/>
      <c r="D23" s="43"/>
      <c r="E23" s="43"/>
    </row>
    <row r="24" spans="3:5" x14ac:dyDescent="0.25">
      <c r="C24" s="39"/>
      <c r="D24" s="43"/>
      <c r="E24" s="43"/>
    </row>
    <row r="25" spans="3:5" x14ac:dyDescent="0.25">
      <c r="C25" s="39"/>
      <c r="D25" s="43"/>
      <c r="E25" s="43"/>
    </row>
    <row r="26" spans="3:5" x14ac:dyDescent="0.25">
      <c r="C26" s="39"/>
      <c r="D26" s="43"/>
      <c r="E26" s="43"/>
    </row>
    <row r="27" spans="3:5" x14ac:dyDescent="0.25">
      <c r="C27" s="39"/>
      <c r="D27" s="43"/>
      <c r="E27" s="43"/>
    </row>
    <row r="28" spans="3:5" x14ac:dyDescent="0.25">
      <c r="C28" s="39"/>
      <c r="D28" s="43"/>
      <c r="E28" s="43"/>
    </row>
    <row r="29" spans="3:5" x14ac:dyDescent="0.25">
      <c r="C29" s="39"/>
      <c r="D29" s="43"/>
      <c r="E29" s="43"/>
    </row>
    <row r="30" spans="3:5" x14ac:dyDescent="0.25">
      <c r="C30" s="39"/>
      <c r="D30" s="43"/>
      <c r="E30" s="43"/>
    </row>
    <row r="31" spans="3:5" x14ac:dyDescent="0.25">
      <c r="C31" s="39"/>
      <c r="D31" s="43"/>
      <c r="E31" s="43"/>
    </row>
    <row r="32" spans="3:5" x14ac:dyDescent="0.25">
      <c r="C32" s="39"/>
      <c r="D32" s="43"/>
      <c r="E32" s="43"/>
    </row>
    <row r="33" spans="3:5" x14ac:dyDescent="0.25">
      <c r="C33" s="39"/>
      <c r="D33" s="43"/>
      <c r="E33" s="43"/>
    </row>
    <row r="34" spans="3:5" x14ac:dyDescent="0.25">
      <c r="C34" s="39"/>
      <c r="D34" s="43"/>
      <c r="E34" s="43"/>
    </row>
    <row r="35" spans="3:5" x14ac:dyDescent="0.25">
      <c r="C35" s="39"/>
      <c r="D35" s="43"/>
      <c r="E35" s="43"/>
    </row>
    <row r="36" spans="3:5" x14ac:dyDescent="0.25">
      <c r="C36" s="39"/>
      <c r="D36" s="43"/>
      <c r="E36" s="43"/>
    </row>
    <row r="37" spans="3:5" x14ac:dyDescent="0.25">
      <c r="C37" s="39"/>
      <c r="D37" s="43"/>
      <c r="E37" s="43"/>
    </row>
    <row r="38" spans="3:5" x14ac:dyDescent="0.25">
      <c r="C38" s="39"/>
      <c r="D38" s="43"/>
      <c r="E38" s="43"/>
    </row>
    <row r="39" spans="3:5" x14ac:dyDescent="0.25">
      <c r="C39" s="39"/>
      <c r="D39" s="43"/>
      <c r="E39" s="43"/>
    </row>
    <row r="40" spans="3:5" x14ac:dyDescent="0.25">
      <c r="C40" s="39"/>
      <c r="D40" s="43"/>
      <c r="E40" s="43"/>
    </row>
    <row r="41" spans="3:5" x14ac:dyDescent="0.25">
      <c r="C41" s="39"/>
      <c r="D41" s="43"/>
      <c r="E41" s="43"/>
    </row>
    <row r="42" spans="3:5" x14ac:dyDescent="0.25">
      <c r="C42" s="39"/>
      <c r="D42" s="43"/>
      <c r="E42" s="43"/>
    </row>
    <row r="43" spans="3:5" x14ac:dyDescent="0.25">
      <c r="C43" s="39"/>
      <c r="D43" s="43"/>
      <c r="E43" s="43"/>
    </row>
    <row r="44" spans="3:5" x14ac:dyDescent="0.25">
      <c r="C44" s="39"/>
      <c r="D44" s="43"/>
      <c r="E44" s="43"/>
    </row>
    <row r="45" spans="3:5" x14ac:dyDescent="0.25">
      <c r="C45" s="39"/>
      <c r="D45" s="43"/>
      <c r="E45" s="43"/>
    </row>
    <row r="46" spans="3:5" x14ac:dyDescent="0.25">
      <c r="C46" s="39"/>
      <c r="D46" s="43"/>
      <c r="E46" s="43"/>
    </row>
    <row r="47" spans="3:5" x14ac:dyDescent="0.25">
      <c r="C47" s="39"/>
      <c r="D47" s="43"/>
      <c r="E47" s="43"/>
    </row>
    <row r="48" spans="3:5" x14ac:dyDescent="0.25">
      <c r="C48" s="39"/>
      <c r="D48" s="43"/>
      <c r="E48" s="43"/>
    </row>
    <row r="49" spans="3:5" x14ac:dyDescent="0.25">
      <c r="C49" s="39"/>
      <c r="D49" s="43"/>
      <c r="E49" s="43"/>
    </row>
  </sheetData>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76"/>
  <sheetViews>
    <sheetView zoomScaleNormal="100" workbookViewId="0">
      <selection activeCell="B2" sqref="B2"/>
    </sheetView>
  </sheetViews>
  <sheetFormatPr defaultColWidth="8.7109375" defaultRowHeight="15" x14ac:dyDescent="0.25"/>
  <cols>
    <col min="1" max="1" width="41.28515625" customWidth="1"/>
    <col min="2" max="2" width="152.28515625" customWidth="1"/>
    <col min="3" max="3" width="34.28515625" customWidth="1"/>
  </cols>
  <sheetData>
    <row r="1" spans="1:3" x14ac:dyDescent="0.25">
      <c r="A1" s="42" t="s">
        <v>381</v>
      </c>
      <c r="B1" s="42" t="s">
        <v>174</v>
      </c>
      <c r="C1" t="s">
        <v>377</v>
      </c>
    </row>
    <row r="2" spans="1:3" x14ac:dyDescent="0.25">
      <c r="A2" t="s">
        <v>860</v>
      </c>
      <c r="B2" s="47" t="str">
        <f>CONCATENATE("copyDynamicRuleset '(",EnterpriseData!$B$19,"|",EnterpriseData!$B$3,"|",EnterpriseData!$B$4,")",EnterpriseData!B22,"' '",EnterpriseData!B38,"' All")</f>
        <v>copyDynamicRuleset '(genesis|InstallUser|B00stInst@11)BasNov19Adm' 'ProTes300420201Adm' All</v>
      </c>
      <c r="C2" t="s">
        <v>379</v>
      </c>
    </row>
    <row r="3" spans="1:3" x14ac:dyDescent="0.25">
      <c r="A3" t="s">
        <v>13</v>
      </c>
      <c r="B3" s="47" t="str">
        <f>IF(VLOOKUP(A3,'Option List'!$A$2:$B$51,2,0)=1,VLOOKUP(A3,'Option List'!$A$2:$J$51,10,0),"")</f>
        <v/>
      </c>
      <c r="C3" t="s">
        <v>379</v>
      </c>
    </row>
    <row r="4" spans="1:3" x14ac:dyDescent="0.25">
      <c r="A4" s="13" t="s">
        <v>15</v>
      </c>
      <c r="B4" s="47" t="str">
        <f>IF(VLOOKUP(A4,'Option List'!$A$2:$B$51,2,0)=1,VLOOKUP(A4,'Option List'!$A$2:$J$51,10,0),"")</f>
        <v/>
      </c>
      <c r="C4" t="s">
        <v>379</v>
      </c>
    </row>
    <row r="5" spans="1:3" x14ac:dyDescent="0.25">
      <c r="A5" s="12" t="s">
        <v>17</v>
      </c>
      <c r="B5" s="47" t="e">
        <f ca="1">IF(VLOOKUP(A5,'Option List'!$A$2:$B$51,2,0)=1,VLOOKUP(A5,'Option List'!$A$2:$J$51,10,0),"")</f>
        <v>#NAME?</v>
      </c>
      <c r="C5" t="s">
        <v>379</v>
      </c>
    </row>
    <row r="6" spans="1:3" x14ac:dyDescent="0.25">
      <c r="A6" s="13" t="s">
        <v>19</v>
      </c>
      <c r="B6" s="47" t="e">
        <f ca="1">IF(VLOOKUP(A6,'Option List'!$A$2:$B$51,2,0)=1,VLOOKUP(A6,'Option List'!$A$2:$J$51,10,0),"")</f>
        <v>#NAME?</v>
      </c>
      <c r="C6" t="s">
        <v>379</v>
      </c>
    </row>
    <row r="7" spans="1:3" x14ac:dyDescent="0.25">
      <c r="A7" s="12" t="s">
        <v>21</v>
      </c>
      <c r="B7" s="47" t="e">
        <f ca="1">IF(VLOOKUP(A7,'Option List'!$A$2:$B$51,2,0)=1,VLOOKUP(A7,'Option List'!$A$2:$J$51,10,0),"")</f>
        <v>#NAME?</v>
      </c>
      <c r="C7" t="s">
        <v>379</v>
      </c>
    </row>
    <row r="8" spans="1:3" x14ac:dyDescent="0.25">
      <c r="A8" s="13" t="s">
        <v>23</v>
      </c>
      <c r="B8" s="47" t="e">
        <f ca="1">IF(VLOOKUP(A8,'Option List'!$A$2:$B$51,2,0)=1,VLOOKUP(A8,'Option List'!$A$2:$J$51,10,0),"")</f>
        <v>#NAME?</v>
      </c>
      <c r="C8" t="s">
        <v>379</v>
      </c>
    </row>
    <row r="9" spans="1:3" x14ac:dyDescent="0.25">
      <c r="A9" s="13" t="s">
        <v>25</v>
      </c>
      <c r="B9" s="47" t="e">
        <f ca="1">IF(VLOOKUP(A9,'Option List'!$A$2:$B$51,2,0)=1,VLOOKUP(A9,'Option List'!$A$2:$J$51,10,0),"")</f>
        <v>#NAME?</v>
      </c>
      <c r="C9" t="s">
        <v>379</v>
      </c>
    </row>
    <row r="10" spans="1:3" x14ac:dyDescent="0.25">
      <c r="A10" s="12" t="s">
        <v>27</v>
      </c>
      <c r="B10" s="47" t="e">
        <f ca="1">IF(VLOOKUP(A10,'Option List'!$A$2:$B$51,2,0)=1,VLOOKUP(A10,'Option List'!$A$2:$J$51,10,0),"")</f>
        <v>#NAME?</v>
      </c>
      <c r="C10" t="s">
        <v>379</v>
      </c>
    </row>
    <row r="11" spans="1:3" x14ac:dyDescent="0.25">
      <c r="A11" s="13" t="s">
        <v>29</v>
      </c>
      <c r="B11" s="47" t="e">
        <f ca="1">IF(VLOOKUP(A11,'Option List'!$A$2:$B$51,2,0)=1,VLOOKUP(A11,'Option List'!$A$2:$J$51,10,0),"")</f>
        <v>#NAME?</v>
      </c>
      <c r="C11" t="s">
        <v>379</v>
      </c>
    </row>
    <row r="12" spans="1:3" x14ac:dyDescent="0.25">
      <c r="A12" s="13" t="s">
        <v>31</v>
      </c>
      <c r="B12" s="47" t="e">
        <f ca="1">IF(VLOOKUP(A12,'Option List'!$A$2:$B$51,2,0)=1,VLOOKUP(A12,'Option List'!$A$2:$J$51,10,0),"")</f>
        <v>#NAME?</v>
      </c>
      <c r="C12" t="s">
        <v>379</v>
      </c>
    </row>
    <row r="13" spans="1:3" x14ac:dyDescent="0.25">
      <c r="A13" s="13" t="s">
        <v>33</v>
      </c>
      <c r="B13" s="47" t="str">
        <f>IF(VLOOKUP(A13,'Option List'!$A$2:$B$51,2,0)=1,VLOOKUP(A13,'Option List'!$A$2:$J$51,10,0),"")</f>
        <v/>
      </c>
      <c r="C13" t="s">
        <v>379</v>
      </c>
    </row>
    <row r="14" spans="1:3" x14ac:dyDescent="0.25">
      <c r="A14" s="12" t="s">
        <v>35</v>
      </c>
      <c r="B14" s="47" t="str">
        <f>IF(VLOOKUP(A14,'Option List'!$A$2:$B$51,2,0)=1,VLOOKUP(A14,'Option List'!$A$2:$J$51,10,0),"")</f>
        <v/>
      </c>
      <c r="C14" t="s">
        <v>379</v>
      </c>
    </row>
    <row r="15" spans="1:3" x14ac:dyDescent="0.25">
      <c r="A15" s="12" t="s">
        <v>37</v>
      </c>
      <c r="B15" s="47" t="str">
        <f>IF(VLOOKUP(A15,'Option List'!$A$2:$B$51,2,0)=1,VLOOKUP(A15,'Option List'!$A$2:$J$51,10,0),"")</f>
        <v/>
      </c>
      <c r="C15" t="s">
        <v>379</v>
      </c>
    </row>
    <row r="16" spans="1:3" x14ac:dyDescent="0.25">
      <c r="A16" s="13" t="s">
        <v>39</v>
      </c>
      <c r="B16" s="47" t="e">
        <f ca="1">IF(VLOOKUP(A16,'Option List'!$A$2:$B$51,2,0)=1,VLOOKUP(A16,'Option List'!$A$2:$J$51,10,0),"")</f>
        <v>#NAME?</v>
      </c>
      <c r="C16" t="s">
        <v>379</v>
      </c>
    </row>
    <row r="17" spans="1:3" x14ac:dyDescent="0.25">
      <c r="A17" s="13" t="s">
        <v>44</v>
      </c>
      <c r="B17" s="47" t="e">
        <f ca="1">IF(VLOOKUP(A17,'Option List'!$A$2:$B$51,2,0)=1,VLOOKUP(A17,'Option List'!$A$2:$J$51,10,0),"")</f>
        <v>#NAME?</v>
      </c>
      <c r="C17" t="s">
        <v>379</v>
      </c>
    </row>
    <row r="18" spans="1:3" x14ac:dyDescent="0.25">
      <c r="A18" s="13" t="s">
        <v>46</v>
      </c>
      <c r="B18" s="47" t="str">
        <f>IF(VLOOKUP(A18,'Option List'!$A$2:$B$51,2,0)=1,VLOOKUP(A18,'Option List'!$A$2:$J$51,10,0),"")</f>
        <v/>
      </c>
      <c r="C18" t="s">
        <v>379</v>
      </c>
    </row>
    <row r="19" spans="1:3" ht="14.45" customHeight="1" x14ac:dyDescent="0.25">
      <c r="A19" s="12" t="s">
        <v>42</v>
      </c>
      <c r="B19" s="47" t="str">
        <f>IF(VLOOKUP(A19,'Option List'!$A$2:$B$51,2,0)=1,VLOOKUP(A19,'Option List'!$A$2:$J$51,10,0),"")</f>
        <v/>
      </c>
      <c r="C19" t="s">
        <v>379</v>
      </c>
    </row>
    <row r="20" spans="1:3" ht="14.45" customHeight="1" x14ac:dyDescent="0.25">
      <c r="A20" s="12" t="s">
        <v>49</v>
      </c>
      <c r="B20" s="47" t="e">
        <f ca="1">IF(VLOOKUP(A20,'Option List'!$A$2:$B$51,2,0)=1,VLOOKUP(A20,'Option List'!$A$2:$J$51,10,0),"")</f>
        <v>#NAME?</v>
      </c>
      <c r="C20" t="s">
        <v>379</v>
      </c>
    </row>
    <row r="21" spans="1:3" ht="14.45" customHeight="1" x14ac:dyDescent="0.25">
      <c r="A21" s="13" t="s">
        <v>55</v>
      </c>
      <c r="B21" s="47" t="str">
        <f>IF(AND('Option List'!B29=1,'Option List'!B21=1),VLOOKUP(A21,'Option List'!$A$1:$K$51,10,0),IF(VLOOKUP(A21,'Option List'!$A$1:$K$51,2,0)=1,VLOOKUP(A21,'Option List'!$A$1:$K$51,11,0),""))</f>
        <v/>
      </c>
      <c r="C21" t="s">
        <v>379</v>
      </c>
    </row>
    <row r="22" spans="1:3" x14ac:dyDescent="0.25">
      <c r="B22" s="47"/>
      <c r="C22" t="s">
        <v>379</v>
      </c>
    </row>
    <row r="23" spans="1:3" x14ac:dyDescent="0.25">
      <c r="B23" s="47"/>
      <c r="C23" t="s">
        <v>379</v>
      </c>
    </row>
    <row r="24" spans="1:3" x14ac:dyDescent="0.25">
      <c r="B24" s="47"/>
      <c r="C24" t="s">
        <v>379</v>
      </c>
    </row>
    <row r="25" spans="1:3" x14ac:dyDescent="0.25">
      <c r="B25" s="47"/>
      <c r="C25" t="s">
        <v>379</v>
      </c>
    </row>
    <row r="26" spans="1:3" x14ac:dyDescent="0.25">
      <c r="B26" s="47"/>
      <c r="C26" t="s">
        <v>379</v>
      </c>
    </row>
    <row r="27" spans="1:3" x14ac:dyDescent="0.25">
      <c r="B27" s="47"/>
      <c r="C27" t="s">
        <v>379</v>
      </c>
    </row>
    <row r="28" spans="1:3" x14ac:dyDescent="0.25">
      <c r="B28" s="47"/>
      <c r="C28" t="s">
        <v>379</v>
      </c>
    </row>
    <row r="29" spans="1:3" x14ac:dyDescent="0.25">
      <c r="B29" s="47"/>
      <c r="C29" t="s">
        <v>379</v>
      </c>
    </row>
    <row r="30" spans="1:3" x14ac:dyDescent="0.25">
      <c r="B30" s="47"/>
      <c r="C30" t="s">
        <v>379</v>
      </c>
    </row>
    <row r="31" spans="1:3" x14ac:dyDescent="0.25">
      <c r="B31" s="47"/>
      <c r="C31" t="s">
        <v>379</v>
      </c>
    </row>
    <row r="32" spans="1:3" x14ac:dyDescent="0.25">
      <c r="B32" s="47"/>
      <c r="C32" t="s">
        <v>379</v>
      </c>
    </row>
    <row r="33" spans="2:3" x14ac:dyDescent="0.25">
      <c r="B33" s="47"/>
      <c r="C33" t="s">
        <v>379</v>
      </c>
    </row>
    <row r="34" spans="2:3" x14ac:dyDescent="0.25">
      <c r="B34" s="47"/>
      <c r="C34" t="s">
        <v>379</v>
      </c>
    </row>
    <row r="35" spans="2:3" x14ac:dyDescent="0.25">
      <c r="B35" s="47"/>
      <c r="C35" t="s">
        <v>379</v>
      </c>
    </row>
    <row r="36" spans="2:3" x14ac:dyDescent="0.25">
      <c r="B36" s="47"/>
      <c r="C36" t="s">
        <v>379</v>
      </c>
    </row>
    <row r="37" spans="2:3" x14ac:dyDescent="0.25">
      <c r="B37" s="47"/>
      <c r="C37" t="s">
        <v>379</v>
      </c>
    </row>
    <row r="38" spans="2:3" x14ac:dyDescent="0.25">
      <c r="B38" s="47"/>
      <c r="C38" t="s">
        <v>379</v>
      </c>
    </row>
    <row r="39" spans="2:3" x14ac:dyDescent="0.25">
      <c r="B39" s="47"/>
      <c r="C39" t="s">
        <v>379</v>
      </c>
    </row>
    <row r="40" spans="2:3" x14ac:dyDescent="0.25">
      <c r="B40" s="47"/>
      <c r="C40" t="s">
        <v>379</v>
      </c>
    </row>
    <row r="41" spans="2:3" x14ac:dyDescent="0.25">
      <c r="B41" s="47"/>
      <c r="C41" t="s">
        <v>379</v>
      </c>
    </row>
    <row r="42" spans="2:3" x14ac:dyDescent="0.25">
      <c r="B42" s="47"/>
      <c r="C42" t="s">
        <v>379</v>
      </c>
    </row>
    <row r="43" spans="2:3" x14ac:dyDescent="0.25">
      <c r="B43" s="47"/>
      <c r="C43" t="s">
        <v>379</v>
      </c>
    </row>
    <row r="44" spans="2:3" x14ac:dyDescent="0.25">
      <c r="B44" s="47"/>
      <c r="C44" t="s">
        <v>379</v>
      </c>
    </row>
    <row r="72" spans="2:3" x14ac:dyDescent="0.25">
      <c r="C72" s="37"/>
    </row>
    <row r="76" spans="2:3" x14ac:dyDescent="0.25">
      <c r="B76" s="44"/>
    </row>
  </sheetData>
  <pageMargins left="0.25" right="0.25" top="0.75" bottom="0.75" header="0.51180555555555496" footer="0.51180555555555496"/>
  <pageSetup firstPageNumber="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51"/>
  <sheetViews>
    <sheetView topLeftCell="B17" zoomScale="98" zoomScaleNormal="98" workbookViewId="0">
      <selection activeCell="C2" sqref="C2"/>
    </sheetView>
  </sheetViews>
  <sheetFormatPr defaultColWidth="8.85546875" defaultRowHeight="15" x14ac:dyDescent="0.25"/>
  <cols>
    <col min="1" max="1" width="47.28515625" style="54" customWidth="1"/>
    <col min="2" max="2" width="28.140625" style="54" customWidth="1"/>
    <col min="3" max="3" width="172.7109375" style="54" customWidth="1"/>
    <col min="4" max="4" width="97.7109375" style="54" customWidth="1"/>
    <col min="5" max="1024" width="8.85546875" style="54"/>
  </cols>
  <sheetData>
    <row r="1" spans="1:4" x14ac:dyDescent="0.25">
      <c r="A1" s="55" t="s">
        <v>861</v>
      </c>
      <c r="B1" s="55" t="s">
        <v>862</v>
      </c>
      <c r="C1" s="55" t="s">
        <v>863</v>
      </c>
      <c r="D1" s="54" t="s">
        <v>377</v>
      </c>
    </row>
    <row r="2" spans="1:4" x14ac:dyDescent="0.25">
      <c r="A2" s="54" t="s">
        <v>864</v>
      </c>
      <c r="B2" s="54" t="s">
        <v>865</v>
      </c>
      <c r="C2" s="54" t="str">
        <f>CONCATENATE("copyConfigGroup '(",EnterpriseData!$B$19,"|",EnterpriseData!$B$3,"|",EnterpriseData!$B$4,")",EnterpriseData!$B$22,"' '",EnterpriseData!$B$38,"' '",A2,":",B2,"'")</f>
        <v>copyConfigGroup '(genesis|InstallUser|B00stInst@11)BasNov19Adm' 'ProTes300420201Adm' 'AddExecutionLoadAirPortlet:AddAirExecutionLoad'</v>
      </c>
      <c r="D2" s="54" t="s">
        <v>379</v>
      </c>
    </row>
    <row r="3" spans="1:4" x14ac:dyDescent="0.25">
      <c r="A3" s="54" t="s">
        <v>864</v>
      </c>
      <c r="B3" s="54" t="s">
        <v>866</v>
      </c>
      <c r="C3" s="54" t="str">
        <f>CONCATENATE("copyConfigGroup '(",EnterpriseData!$B$19,"|",EnterpriseData!$B$3,"|",EnterpriseData!$B$4,")",EnterpriseData!$B$22,"' '",EnterpriseData!$B$38,"' '",A3,":",B3,"'")</f>
        <v>copyConfigGroup '(genesis|InstallUser|B00stInst@11)BasNov19Adm' 'ProTes300420201Adm' 'AddExecutionLoadAirPortlet:EditExecutionLoadAir'</v>
      </c>
      <c r="D3" s="54" t="s">
        <v>379</v>
      </c>
    </row>
    <row r="4" spans="1:4" x14ac:dyDescent="0.25">
      <c r="A4" s="54" t="s">
        <v>867</v>
      </c>
      <c r="B4" s="54" t="s">
        <v>868</v>
      </c>
      <c r="C4" s="54" t="str">
        <f>CONCATENATE("copyConfigGroup '(",EnterpriseData!$B$19,"|",EnterpriseData!$B$3,"|",EnterpriseData!$B$4,")",EnterpriseData!$B$22,"' '",EnterpriseData!$B$38,"' '",A4,":",B4,"'")</f>
        <v>copyConfigGroup '(genesis|InstallUser|B00stInst@11)BasNov19Adm' 'ProTes300420201Adm' 'AddExecutionLoadOceanPortlet:BaseAddOcean'</v>
      </c>
      <c r="D4" s="54" t="s">
        <v>379</v>
      </c>
    </row>
    <row r="5" spans="1:4" x14ac:dyDescent="0.25">
      <c r="A5" s="54" t="s">
        <v>869</v>
      </c>
      <c r="B5" s="54" t="s">
        <v>870</v>
      </c>
      <c r="C5" s="54" t="str">
        <f>CONCATENATE("copyConfigGroup '(",EnterpriseData!$B$19,"|",EnterpriseData!$B$3,"|",EnterpriseData!$B$4,")",EnterpriseData!$B$22,"' '",EnterpriseData!$B$38,"' '",A5,":",B5,"'")</f>
        <v>copyConfigGroup '(genesis|InstallUser|B00stInst@11)BasNov19Adm' 'ProTes300420201Adm' 'ApproveRateAdjustmentPortletActionConfigGroup:RateAdjustment'</v>
      </c>
      <c r="D5" s="54" t="s">
        <v>379</v>
      </c>
    </row>
    <row r="6" spans="1:4" x14ac:dyDescent="0.25">
      <c r="A6" s="54" t="s">
        <v>871</v>
      </c>
      <c r="B6" s="54" t="s">
        <v>872</v>
      </c>
      <c r="C6" s="54" t="str">
        <f>CONCATENATE("copyConfigGroup '(",EnterpriseData!$B$19,"|",EnterpriseData!$B$3,"|",EnterpriseData!$B$4,")",EnterpriseData!$B$22,"' '",EnterpriseData!$B$38,"' '",A6,":",B6,"'")</f>
        <v>copyConfigGroup '(genesis|InstallUser|B00stInst@11)BasNov19Adm' 'ProTes300420201Adm' 'CGActivityEditConfigGroup:AcceptQuote'</v>
      </c>
      <c r="D6" s="54" t="s">
        <v>379</v>
      </c>
    </row>
    <row r="7" spans="1:4" x14ac:dyDescent="0.25">
      <c r="A7" s="54" t="s">
        <v>871</v>
      </c>
      <c r="B7" s="54" t="s">
        <v>220</v>
      </c>
      <c r="C7" s="54" t="str">
        <f>CONCATENATE("copyConfigGroup '(",EnterpriseData!$B$19,"|",EnterpriseData!$B$3,"|",EnterpriseData!$B$4,")",EnterpriseData!$B$22,"' '",EnterpriseData!$B$38,"' '",A7,":",B7,"'")</f>
        <v>copyConfigGroup '(genesis|InstallUser|B00stInst@11)BasNov19Adm' 'ProTes300420201Adm' 'CGActivityEditConfigGroup:CarrierSelfBill'</v>
      </c>
      <c r="D7" s="54" t="s">
        <v>379</v>
      </c>
    </row>
    <row r="8" spans="1:4" x14ac:dyDescent="0.25">
      <c r="A8" s="54" t="s">
        <v>873</v>
      </c>
      <c r="B8" s="54" t="s">
        <v>874</v>
      </c>
      <c r="C8" s="54" t="str">
        <f>CONCATENATE("copyConfigGroup '(",EnterpriseData!$B$19,"|",EnterpriseData!$B$3,"|",EnterpriseData!$B$4,")",EnterpriseData!$B$22,"' '",EnterpriseData!$B$38,"' '",A8,":",B8,"'")</f>
        <v>copyConfigGroup '(genesis|InstallUser|B00stInst@11)BasNov19Adm' 'ProTes300420201Adm' 'CreateExecutionLoadConfigGroup:CreateExecutionLoad'</v>
      </c>
      <c r="D8" s="54" t="s">
        <v>379</v>
      </c>
    </row>
    <row r="9" spans="1:4" x14ac:dyDescent="0.25">
      <c r="A9" s="54" t="s">
        <v>875</v>
      </c>
      <c r="B9" s="54">
        <v>19390152627</v>
      </c>
      <c r="C9" s="54" t="str">
        <f>CONCATENATE("copyConfigGroup '(",EnterpriseData!$B$19,"|",EnterpriseData!$B$3,"|",EnterpriseData!$B$4,")",EnterpriseData!$B$22,"' '",EnterpriseData!$B$38,"' '",A9,":",B9,"'")</f>
        <v>copyConfigGroup '(genesis|InstallUser|B00stInst@11)BasNov19Adm' 'ProTes300420201Adm' 'CreateRateAdjustment:19390152627'</v>
      </c>
      <c r="D9" s="54" t="s">
        <v>379</v>
      </c>
    </row>
    <row r="10" spans="1:4" x14ac:dyDescent="0.25">
      <c r="A10" s="54" t="s">
        <v>876</v>
      </c>
      <c r="B10" s="54" t="s">
        <v>877</v>
      </c>
      <c r="C10" s="54" t="str">
        <f>CONCATENATE("copyConfigGroup '(",EnterpriseData!$B$19,"|",EnterpriseData!$B$3,"|",EnterpriseData!$B$4,")",EnterpriseData!$B$22,"' '",EnterpriseData!$B$38,"' '",A10,":",B10,"'")</f>
        <v>copyConfigGroup '(genesis|InstallUser|B00stInst@11)BasNov19Adm' 'ProTes300420201Adm' 'CustomerManagementPortlet:BrokerCustManagement'</v>
      </c>
      <c r="D10" s="54" t="s">
        <v>379</v>
      </c>
    </row>
    <row r="11" spans="1:4" x14ac:dyDescent="0.25">
      <c r="A11" s="54" t="s">
        <v>878</v>
      </c>
      <c r="B11" s="54" t="s">
        <v>879</v>
      </c>
      <c r="C11" s="54" t="str">
        <f>CONCATENATE("copyConfigGroup '(",EnterpriseData!$B$19,"|",EnterpriseData!$B$3,"|",EnterpriseData!$B$4,")",EnterpriseData!$B$22,"' '",EnterpriseData!$B$38,"' '",A11,":",B11,"'")</f>
        <v>copyConfigGroup '(genesis|InstallUser|B00stInst@11)BasNov19Adm' 'ProTes300420201Adm' 'CustomerPortalConfigGroup:BaseCustomerPortal'</v>
      </c>
      <c r="D11" s="54" t="s">
        <v>379</v>
      </c>
    </row>
    <row r="12" spans="1:4" x14ac:dyDescent="0.25">
      <c r="A12" s="54" t="s">
        <v>880</v>
      </c>
      <c r="B12" s="54" t="s">
        <v>881</v>
      </c>
      <c r="C12" s="54" t="str">
        <f>CONCATENATE("copyConfigGroup '(",EnterpriseData!$B$19,"|",EnterpriseData!$B$3,"|",EnterpriseData!$B$4,")",EnterpriseData!$B$22,"' '",EnterpriseData!$B$38,"' '",A12,":",B12,"'")</f>
        <v>copyConfigGroup '(genesis|InstallUser|B00stInst@11)BasNov19Adm' 'ProTes300420201Adm' 'EZActivitySubPanelConfigGroup:ModifyRateViewCarrier'</v>
      </c>
      <c r="D12" s="54" t="s">
        <v>379</v>
      </c>
    </row>
    <row r="13" spans="1:4" x14ac:dyDescent="0.25">
      <c r="A13" s="54" t="s">
        <v>882</v>
      </c>
      <c r="B13" s="54" t="s">
        <v>883</v>
      </c>
      <c r="C13" s="54" t="str">
        <f>CONCATENATE("copyConfigGroup '(",EnterpriseData!$B$19,"|",EnterpriseData!$B$3,"|",EnterpriseData!$B$4,")",EnterpriseData!$B$22,"' '",EnterpriseData!$B$38,"' '",A13,":",B13,"'")</f>
        <v>copyConfigGroup '(genesis|InstallUser|B00stInst@11)BasNov19Adm' 'ProTes300420201Adm' 'EZClickAuditInvoiceConfigGroup:10890739665'</v>
      </c>
      <c r="D13" s="54" t="s">
        <v>379</v>
      </c>
    </row>
    <row r="14" spans="1:4" x14ac:dyDescent="0.25">
      <c r="A14" s="54" t="s">
        <v>882</v>
      </c>
      <c r="B14" s="54" t="s">
        <v>884</v>
      </c>
      <c r="C14" s="54" t="str">
        <f>CONCATENATE("copyConfigGroup '(",EnterpriseData!$B$19,"|",EnterpriseData!$B$3,"|",EnterpriseData!$B$4,")",EnterpriseData!$B$22,"' '",EnterpriseData!$B$38,"' '",A14,":",B14,"'")</f>
        <v>copyConfigGroup '(genesis|InstallUser|B00stInst@11)BasNov19Adm' 'ProTes300420201Adm' 'EZClickAuditInvoiceConfigGroup:CustInvAudit'</v>
      </c>
      <c r="D14" s="54" t="s">
        <v>379</v>
      </c>
    </row>
    <row r="15" spans="1:4" x14ac:dyDescent="0.25">
      <c r="A15" s="54" t="s">
        <v>882</v>
      </c>
      <c r="B15" s="54" t="s">
        <v>885</v>
      </c>
      <c r="C15" s="54" t="str">
        <f>CONCATENATE("copyConfigGroup '(",EnterpriseData!$B$19,"|",EnterpriseData!$B$3,"|",EnterpriseData!$B$4,")",EnterpriseData!$B$22,"' '",EnterpriseData!$B$38,"' '",A15,":",B15,"'")</f>
        <v>copyConfigGroup '(genesis|InstallUser|B00stInst@11)BasNov19Adm' 'ProTes300420201Adm' 'EZClickAuditInvoiceConfigGroup:DisputeInvoice'</v>
      </c>
      <c r="D15" s="54" t="s">
        <v>379</v>
      </c>
    </row>
    <row r="16" spans="1:4" x14ac:dyDescent="0.25">
      <c r="A16" s="54" t="s">
        <v>882</v>
      </c>
      <c r="B16" s="54" t="s">
        <v>886</v>
      </c>
      <c r="C16" s="54" t="str">
        <f>CONCATENATE("copyConfigGroup '(",EnterpriseData!$B$19,"|",EnterpriseData!$B$3,"|",EnterpriseData!$B$4,")",EnterpriseData!$B$22,"' '",EnterpriseData!$B$38,"' '",A16,":",B16,"'")</f>
        <v>copyConfigGroup '(genesis|InstallUser|B00stInst@11)BasNov19Adm' 'ProTes300420201Adm' 'EZClickAuditInvoiceConfigGroup:MultipleInvAudit'</v>
      </c>
      <c r="D16" s="54" t="s">
        <v>379</v>
      </c>
    </row>
    <row r="17" spans="1:4" x14ac:dyDescent="0.25">
      <c r="A17" s="54" t="s">
        <v>882</v>
      </c>
      <c r="B17" s="54" t="s">
        <v>887</v>
      </c>
      <c r="C17" s="54" t="str">
        <f>CONCATENATE("copyConfigGroup '(",EnterpriseData!$B$19,"|",EnterpriseData!$B$3,"|",EnterpriseData!$B$4,")",EnterpriseData!$B$22,"' '",EnterpriseData!$B$38,"' '",A17,":",B17,"'")</f>
        <v>copyConfigGroup '(genesis|InstallUser|B00stInst@11)BasNov19Adm' 'ProTes300420201Adm' 'EZClickAuditInvoiceConfigGroup:OpenCharges'</v>
      </c>
      <c r="D17" s="54" t="s">
        <v>379</v>
      </c>
    </row>
    <row r="18" spans="1:4" x14ac:dyDescent="0.25">
      <c r="A18" s="54" t="s">
        <v>882</v>
      </c>
      <c r="B18" s="54" t="s">
        <v>888</v>
      </c>
      <c r="C18" s="54" t="str">
        <f>CONCATENATE("copyConfigGroup '(",EnterpriseData!$B$19,"|",EnterpriseData!$B$3,"|",EnterpriseData!$B$4,")",EnterpriseData!$B$22,"' '",EnterpriseData!$B$38,"' '",A18,":",B18,"'")</f>
        <v>copyConfigGroup '(genesis|InstallUser|B00stInst@11)BasNov19Adm' 'ProTes300420201Adm' 'EZClickAuditInvoiceConfigGroup:VendorAudit'</v>
      </c>
      <c r="D18" s="54" t="s">
        <v>379</v>
      </c>
    </row>
    <row r="19" spans="1:4" x14ac:dyDescent="0.25">
      <c r="A19" s="54" t="s">
        <v>889</v>
      </c>
      <c r="B19" s="54" t="s">
        <v>890</v>
      </c>
      <c r="C19" s="54" t="str">
        <f>CONCATENATE("copyConfigGroup '(",EnterpriseData!$B$19,"|",EnterpriseData!$B$3,"|",EnterpriseData!$B$4,")",EnterpriseData!$B$22,"' '",EnterpriseData!$B$38,"' '",A19,":",B19,"'")</f>
        <v>copyConfigGroup '(genesis|InstallUser|B00stInst@11)BasNov19Adm' 'ProTes300420201Adm' 'EZClickInvoicesPortlet:CarrierDisputeInvoices'</v>
      </c>
      <c r="D19" s="54" t="s">
        <v>379</v>
      </c>
    </row>
    <row r="20" spans="1:4" x14ac:dyDescent="0.25">
      <c r="A20" s="54" t="s">
        <v>889</v>
      </c>
      <c r="B20" s="54" t="s">
        <v>891</v>
      </c>
      <c r="C20" s="54" t="str">
        <f>CONCATENATE("copyConfigGroup '(",EnterpriseData!$B$19,"|",EnterpriseData!$B$3,"|",EnterpriseData!$B$4,")",EnterpriseData!$B$22,"' '",EnterpriseData!$B$38,"' '",A20,":",B20,"'")</f>
        <v>copyConfigGroup '(genesis|InstallUser|B00stInst@11)BasNov19Adm' 'ProTes300420201Adm' 'EZClickInvoicesPortlet:LSPBaseCarrierInvoices'</v>
      </c>
      <c r="D20" s="54" t="s">
        <v>379</v>
      </c>
    </row>
    <row r="21" spans="1:4" x14ac:dyDescent="0.25">
      <c r="A21" s="54" t="s">
        <v>889</v>
      </c>
      <c r="B21" s="54" t="s">
        <v>892</v>
      </c>
      <c r="C21" s="54" t="str">
        <f>CONCATENATE("copyConfigGroup '(",EnterpriseData!$B$19,"|",EnterpriseData!$B$3,"|",EnterpriseData!$B$4,")",EnterpriseData!$B$22,"' '",EnterpriseData!$B$38,"' '",A21,":",B21,"'")</f>
        <v>copyConfigGroup '(genesis|InstallUser|B00stInst@11)BasNov19Adm' 'ProTes300420201Adm' 'EZClickInvoicesPortlet:LSPBaseCustInvoice'</v>
      </c>
      <c r="D21" s="54" t="s">
        <v>379</v>
      </c>
    </row>
    <row r="22" spans="1:4" x14ac:dyDescent="0.25">
      <c r="A22" s="54" t="s">
        <v>893</v>
      </c>
      <c r="B22" s="54" t="s">
        <v>894</v>
      </c>
      <c r="C22" s="54" t="str">
        <f>CONCATENATE("copyConfigGroup '(",EnterpriseData!$B$19,"|",EnterpriseData!$B$3,"|",EnterpriseData!$B$4,")",EnterpriseData!$B$22,"' '",EnterpriseData!$B$38,"' '",A22,":",B22,"'")</f>
        <v>copyConfigGroup '(genesis|InstallUser|B00stInst@11)BasNov19Adm' 'ProTes300420201Adm' 'EZClickLoadListPortlet:CarrierELReadOnlyView'</v>
      </c>
      <c r="D22" s="54" t="s">
        <v>379</v>
      </c>
    </row>
    <row r="23" spans="1:4" x14ac:dyDescent="0.25">
      <c r="A23" s="54" t="s">
        <v>893</v>
      </c>
      <c r="B23" s="54" t="s">
        <v>895</v>
      </c>
      <c r="C23" s="54" t="str">
        <f>CONCATENATE("copyConfigGroup '(",EnterpriseData!$B$19,"|",EnterpriseData!$B$3,"|",EnterpriseData!$B$4,")",EnterpriseData!$B$22,"' '",EnterpriseData!$B$38,"' '",A23,":",B23,"'")</f>
        <v>copyConfigGroup '(genesis|InstallUser|B00stInst@11)BasNov19Adm' 'ProTes300420201Adm' 'EZClickLoadListPortlet:CustomerSvcELReadOnlyView'</v>
      </c>
      <c r="D23" s="54" t="s">
        <v>379</v>
      </c>
    </row>
    <row r="24" spans="1:4" x14ac:dyDescent="0.25">
      <c r="A24" s="54" t="s">
        <v>893</v>
      </c>
      <c r="B24" s="54" t="s">
        <v>896</v>
      </c>
      <c r="C24" s="54" t="str">
        <f>CONCATENATE("copyConfigGroup '(",EnterpriseData!$B$19,"|",EnterpriseData!$B$3,"|",EnterpriseData!$B$4,")",EnterpriseData!$B$22,"' '",EnterpriseData!$B$38,"' '",A24,":",B24,"'")</f>
        <v>copyConfigGroup '(genesis|InstallUser|B00stInst@11)BasNov19Adm' 'ProTes300420201Adm' 'EZClickLoadListPortlet:CustomerViewLoads'</v>
      </c>
      <c r="D24" s="54" t="s">
        <v>379</v>
      </c>
    </row>
    <row r="25" spans="1:4" x14ac:dyDescent="0.25">
      <c r="A25" s="54" t="s">
        <v>897</v>
      </c>
      <c r="B25" s="54" t="s">
        <v>898</v>
      </c>
      <c r="C25" s="54" t="str">
        <f>CONCATENATE("copyConfigGroup '(",EnterpriseData!$B$19,"|",EnterpriseData!$B$3,"|",EnterpriseData!$B$4,")",EnterpriseData!$B$22,"' '",EnterpriseData!$B$38,"' '",A25,":",B25,"'")</f>
        <v>copyConfigGroup '(genesis|InstallUser|B00stInst@11)BasNov19Adm' 'ProTes300420201Adm' 'EZClickPurchaseOrderPortlet:BasePOConfiguration'</v>
      </c>
      <c r="D25" s="54" t="s">
        <v>379</v>
      </c>
    </row>
    <row r="26" spans="1:4" x14ac:dyDescent="0.25">
      <c r="A26" s="54" t="s">
        <v>897</v>
      </c>
      <c r="B26" s="54" t="s">
        <v>899</v>
      </c>
      <c r="C26" s="54" t="str">
        <f>CONCATENATE("copyConfigGroup '(",EnterpriseData!$B$19,"|",EnterpriseData!$B$3,"|",EnterpriseData!$B$4,")",EnterpriseData!$B$22,"' '",EnterpriseData!$B$38,"' '",A26,":",B26,"'")</f>
        <v>copyConfigGroup '(genesis|InstallUser|B00stInst@11)BasNov19Adm' 'ProTes300420201Adm' 'EZClickPurchaseOrderPortlet:SupplierPOConfiguration'</v>
      </c>
      <c r="D26" s="54" t="s">
        <v>379</v>
      </c>
    </row>
    <row r="27" spans="1:4" x14ac:dyDescent="0.25">
      <c r="A27" s="54" t="s">
        <v>900</v>
      </c>
      <c r="B27" s="54" t="s">
        <v>901</v>
      </c>
      <c r="C27" s="54" t="str">
        <f>CONCATENATE("copyConfigGroup '(",EnterpriseData!$B$19,"|",EnterpriseData!$B$3,"|",EnterpriseData!$B$4,")",EnterpriseData!$B$22,"' '",EnterpriseData!$B$38,"' '",A27,":",B27,"'")</f>
        <v>copyConfigGroup '(genesis|InstallUser|B00stInst@11)BasNov19Adm' 'ProTes300420201Adm' 'EZClickTransportRouteAssignRate:RouteAssignRate'</v>
      </c>
      <c r="D27" s="54" t="s">
        <v>379</v>
      </c>
    </row>
    <row r="28" spans="1:4" x14ac:dyDescent="0.25">
      <c r="A28" s="54" t="s">
        <v>902</v>
      </c>
      <c r="B28" s="54" t="s">
        <v>903</v>
      </c>
      <c r="C28" s="54" t="str">
        <f>CONCATENATE("copyConfigGroup '(",EnterpriseData!$B$19,"|",EnterpriseData!$B$3,"|",EnterpriseData!$B$4,")",EnterpriseData!$B$22,"' '",EnterpriseData!$B$38,"' '",A28,":",B28,"'")</f>
        <v>copyConfigGroup '(genesis|InstallUser|B00stInst@11)BasNov19Adm' 'ProTes300420201Adm' 'EnterRequiredInfoPortletAction:ERI'</v>
      </c>
      <c r="D28" s="54" t="s">
        <v>379</v>
      </c>
    </row>
    <row r="29" spans="1:4" x14ac:dyDescent="0.25">
      <c r="A29" s="54" t="s">
        <v>904</v>
      </c>
      <c r="B29" s="54" t="s">
        <v>905</v>
      </c>
      <c r="C29" s="54" t="str">
        <f>CONCATENATE("copyConfigGroup '(",EnterpriseData!$B$19,"|",EnterpriseData!$B$3,"|",EnterpriseData!$B$4,")",EnterpriseData!$B$22,"' '",EnterpriseData!$B$38,"' '",A29,":",B29,"'")</f>
        <v>copyConfigGroup '(genesis|InstallUser|B00stInst@11)BasNov19Adm' 'ProTes300420201Adm' 'GlobalNavConfigGroup:GlobalNavBroker'</v>
      </c>
      <c r="D29" s="54" t="s">
        <v>379</v>
      </c>
    </row>
    <row r="30" spans="1:4" x14ac:dyDescent="0.25">
      <c r="A30" s="54" t="s">
        <v>904</v>
      </c>
      <c r="B30" s="54" t="s">
        <v>906</v>
      </c>
      <c r="C30" s="54" t="str">
        <f>CONCATENATE("copyConfigGroup '(",EnterpriseData!$B$19,"|",EnterpriseData!$B$3,"|",EnterpriseData!$B$4,")",EnterpriseData!$B$22,"' '",EnterpriseData!$B$38,"' '",A30,":",B30,"'")</f>
        <v>copyConfigGroup '(genesis|InstallUser|B00stInst@11)BasNov19Adm' 'ProTes300420201Adm' 'GlobalNavConfigGroup:GlobalNavOps'</v>
      </c>
      <c r="D30" s="54" t="s">
        <v>379</v>
      </c>
    </row>
    <row r="31" spans="1:4" x14ac:dyDescent="0.25">
      <c r="A31" s="54" t="s">
        <v>904</v>
      </c>
      <c r="B31" s="54" t="s">
        <v>907</v>
      </c>
      <c r="C31" s="54" t="str">
        <f>CONCATENATE("copyConfigGroup '(",EnterpriseData!$B$19,"|",EnterpriseData!$B$3,"|",EnterpriseData!$B$4,")",EnterpriseData!$B$22,"' '",EnterpriseData!$B$38,"' '",A31,":",B31,"'")</f>
        <v>copyConfigGroup '(genesis|InstallUser|B00stInst@11)BasNov19Adm' 'ProTes300420201Adm' 'GlobalNavConfigGroup:AdminGlobalNav'</v>
      </c>
      <c r="D31" s="54" t="s">
        <v>379</v>
      </c>
    </row>
    <row r="32" spans="1:4" x14ac:dyDescent="0.25">
      <c r="A32" s="54" t="s">
        <v>904</v>
      </c>
      <c r="B32" s="54" t="s">
        <v>908</v>
      </c>
      <c r="C32" s="54" t="str">
        <f>CONCATENATE("copyConfigGroup '(",EnterpriseData!$B$19,"|",EnterpriseData!$B$3,"|",EnterpriseData!$B$4,")",EnterpriseData!$B$22,"' '",EnterpriseData!$B$38,"' '",A32,":",B32,"'")</f>
        <v>copyConfigGroup '(genesis|InstallUser|B00stInst@11)BasNov19Adm' 'ProTes300420201Adm' 'GlobalNavConfigGroup:ShipperOpsGlobalNav'</v>
      </c>
      <c r="D32" s="54" t="s">
        <v>379</v>
      </c>
    </row>
    <row r="33" spans="1:4" x14ac:dyDescent="0.25">
      <c r="A33" s="54" t="s">
        <v>909</v>
      </c>
      <c r="B33" s="54" t="s">
        <v>910</v>
      </c>
      <c r="C33" s="54" t="str">
        <f>CONCATENATE("copyConfigGroup '(",EnterpriseData!$B$19,"|",EnterpriseData!$B$3,"|",EnterpriseData!$B$4,")",EnterpriseData!$B$22,"' '",EnterpriseData!$B$38,"' '",A33,":",B33,"'")</f>
        <v>copyConfigGroup '(genesis|InstallUser|B00stInst@11)BasNov19Adm' 'ProTes300420201Adm' 'ManageClaimPortletAction:ManageClaims'</v>
      </c>
      <c r="D33" s="54" t="s">
        <v>379</v>
      </c>
    </row>
    <row r="34" spans="1:4" x14ac:dyDescent="0.25">
      <c r="A34" s="56" t="s">
        <v>911</v>
      </c>
      <c r="B34" s="56" t="s">
        <v>912</v>
      </c>
      <c r="C34" s="54" t="str">
        <f>CONCATENATE("copyConfigGroup '(",EnterpriseData!$B$19,"|",EnterpriseData!$B$3,"|",EnterpriseData!$B$4,")",EnterpriseData!$B$22,"' '",EnterpriseData!$B$38,"' '",A34,":",B34,"'")</f>
        <v>copyConfigGroup '(genesis|InstallUser|B00stInst@11)BasNov19Adm' 'ProTes300420201Adm' 'ManageCreditRequests:23900309642'</v>
      </c>
      <c r="D34" s="54" t="s">
        <v>379</v>
      </c>
    </row>
    <row r="35" spans="1:4" x14ac:dyDescent="0.25">
      <c r="A35" s="54" t="s">
        <v>913</v>
      </c>
      <c r="B35" s="54" t="s">
        <v>914</v>
      </c>
      <c r="C35" s="54" t="str">
        <f>CONCATENATE("copyConfigGroup '(",EnterpriseData!$B$19,"|",EnterpriseData!$B$3,"|",EnterpriseData!$B$4,")",EnterpriseData!$B$22,"' '",EnterpriseData!$B$38,"' '",A35,":",B35,"'")</f>
        <v>copyConfigGroup '(genesis|InstallUser|B00stInst@11)BasNov19Adm' 'ProTes300420201Adm' 'ManagePODPortletActionConfigGroup:ConfirmDeliveryAir'</v>
      </c>
      <c r="D35" s="54" t="s">
        <v>379</v>
      </c>
    </row>
    <row r="36" spans="1:4" x14ac:dyDescent="0.25">
      <c r="A36" s="54" t="s">
        <v>915</v>
      </c>
      <c r="B36" s="54">
        <v>23776548141</v>
      </c>
      <c r="C36" s="54" t="str">
        <f>CONCATENATE("copyConfigGroup '(",EnterpriseData!$B$19,"|",EnterpriseData!$B$3,"|",EnterpriseData!$B$4,")",EnterpriseData!$B$22,"' '",EnterpriseData!$B$38,"' '",A36,":",B36,"'")</f>
        <v>copyConfigGroup '(genesis|InstallUser|B00stInst@11)BasNov19Adm' 'ProTes300420201Adm' 'ManageRouteFinancials:23776548141'</v>
      </c>
      <c r="D36" s="54" t="s">
        <v>379</v>
      </c>
    </row>
    <row r="37" spans="1:4" x14ac:dyDescent="0.25">
      <c r="A37" s="54" t="s">
        <v>916</v>
      </c>
      <c r="B37" s="54" t="s">
        <v>917</v>
      </c>
      <c r="C37" s="54" t="str">
        <f>CONCATENATE("copyConfigGroup '(",EnterpriseData!$B$19,"|",EnterpriseData!$B$3,"|",EnterpriseData!$B$4,")",EnterpriseData!$B$22,"' '",EnterpriseData!$B$38,"' '",A37,":",B37,"'")</f>
        <v>copyConfigGroup '(genesis|InstallUser|B00stInst@11)BasNov19Adm' 'ProTes300420201Adm' 'MatchInvoicePortletActionConfigGroup:23899261965'</v>
      </c>
      <c r="D37" s="54" t="s">
        <v>379</v>
      </c>
    </row>
    <row r="38" spans="1:4" x14ac:dyDescent="0.25">
      <c r="A38" s="54" t="s">
        <v>918</v>
      </c>
      <c r="B38" s="54">
        <v>23900339832</v>
      </c>
      <c r="C38" s="54" t="str">
        <f>CONCATENATE("copyConfigGroup '(",EnterpriseData!$B$19,"|",EnterpriseData!$B$3,"|",EnterpriseData!$B$4,")",EnterpriseData!$B$22,"' '",EnterpriseData!$B$38,"' '",A38,":",B38,"'")</f>
        <v>copyConfigGroup '(genesis|InstallUser|B00stInst@11)BasNov19Adm' 'ProTes300420201Adm' 'ReactAddTransportConfigGroup:23900339832'</v>
      </c>
      <c r="D38" s="54" t="s">
        <v>379</v>
      </c>
    </row>
    <row r="39" spans="1:4" x14ac:dyDescent="0.25">
      <c r="A39" s="54" t="s">
        <v>919</v>
      </c>
      <c r="B39" s="54">
        <v>23899875042</v>
      </c>
      <c r="C39" s="54" t="str">
        <f>CONCATENATE("copyConfigGroup '(",EnterpriseData!$B$19,"|",EnterpriseData!$B$3,"|",EnterpriseData!$B$4,")",EnterpriseData!$B$22,"' '",EnterpriseData!$B$38,"' '",A39,":",B39,"'")</f>
        <v>copyConfigGroup '(genesis|InstallUser|B00stInst@11)BasNov19Adm' 'ProTes300420201Adm' 'ReactQuickAddQuoteConfigGroup:23899875042'</v>
      </c>
      <c r="D39" s="54" t="s">
        <v>379</v>
      </c>
    </row>
    <row r="40" spans="1:4" x14ac:dyDescent="0.25">
      <c r="A40" s="54" t="s">
        <v>920</v>
      </c>
      <c r="B40" s="54" t="s">
        <v>921</v>
      </c>
      <c r="C40" s="54" t="str">
        <f>CONCATENATE("copyConfigGroup '(",EnterpriseData!$B$19,"|",EnterpriseData!$B$3,"|",EnterpriseData!$B$4,")",EnterpriseData!$B$22,"' '",EnterpriseData!$B$38,"' '",A40,":",B40,"'")</f>
        <v>copyConfigGroup '(genesis|InstallUser|B00stInst@11)BasNov19Adm' 'ProTes300420201Adm' 'ReactRouteBoardConfigGroup:BrokerezVision'</v>
      </c>
      <c r="D40" s="54" t="s">
        <v>379</v>
      </c>
    </row>
    <row r="41" spans="1:4" x14ac:dyDescent="0.25">
      <c r="A41" s="54" t="s">
        <v>920</v>
      </c>
      <c r="B41" s="54" t="s">
        <v>922</v>
      </c>
      <c r="C41" s="54" t="str">
        <f>CONCATENATE("copyConfigGroup '(",EnterpriseData!$B$19,"|",EnterpriseData!$B$3,"|",EnterpriseData!$B$4,")",EnterpriseData!$B$22,"' '",EnterpriseData!$B$38,"' '",A41,":",B41,"'")</f>
        <v>copyConfigGroup '(genesis|InstallUser|B00stInst@11)BasNov19Adm' 'ProTes300420201Adm' 'ReactRouteBoardConfigGroup:FinanceOpsComboezVision'</v>
      </c>
      <c r="D41" s="54" t="s">
        <v>379</v>
      </c>
    </row>
    <row r="42" spans="1:4" x14ac:dyDescent="0.25">
      <c r="A42" s="54" t="s">
        <v>920</v>
      </c>
      <c r="B42" s="54" t="s">
        <v>923</v>
      </c>
      <c r="C42" s="54" t="str">
        <f>CONCATENATE("copyConfigGroup '(",EnterpriseData!$B$19,"|",EnterpriseData!$B$3,"|",EnterpriseData!$B$4,")",EnterpriseData!$B$22,"' '",EnterpriseData!$B$38,"' '",A42,":",B42,"'")</f>
        <v>copyConfigGroup '(genesis|InstallUser|B00stInst@11)BasNov19Adm' 'ProTes300420201Adm' 'ReactRouteBoardConfigGroup:FinanceezVision'</v>
      </c>
      <c r="D42" s="54" t="s">
        <v>379</v>
      </c>
    </row>
    <row r="43" spans="1:4" x14ac:dyDescent="0.25">
      <c r="A43" s="54" t="s">
        <v>920</v>
      </c>
      <c r="B43" s="54" t="s">
        <v>924</v>
      </c>
      <c r="C43" s="54" t="str">
        <f>CONCATENATE("copyConfigGroup '(",EnterpriseData!$B$19,"|",EnterpriseData!$B$3,"|",EnterpriseData!$B$4,")",EnterpriseData!$B$22,"' '",EnterpriseData!$B$38,"' '",A43,":",B43,"'")</f>
        <v>copyConfigGroup '(genesis|InstallUser|B00stInst@11)BasNov19Adm' 'ProTes300420201Adm' 'ReactRouteBoardConfigGroup:OPSSupervisorezVision'</v>
      </c>
      <c r="D43" s="54" t="s">
        <v>379</v>
      </c>
    </row>
    <row r="44" spans="1:4" x14ac:dyDescent="0.25">
      <c r="A44" s="54" t="s">
        <v>920</v>
      </c>
      <c r="B44" s="54" t="s">
        <v>925</v>
      </c>
      <c r="C44" s="54" t="str">
        <f>CONCATENATE("copyConfigGroup '(",EnterpriseData!$B$19,"|",EnterpriseData!$B$3,"|",EnterpriseData!$B$4,")",EnterpriseData!$B$22,"' '",EnterpriseData!$B$38,"' '",A44,":",B44,"'")</f>
        <v>copyConfigGroup '(genesis|InstallUser|B00stInst@11)BasNov19Adm' 'ProTes300420201Adm' 'ReactRouteBoardConfigGroup:OperationsezVision'</v>
      </c>
      <c r="D44" s="54" t="s">
        <v>379</v>
      </c>
    </row>
    <row r="45" spans="1:4" x14ac:dyDescent="0.25">
      <c r="A45" s="54" t="s">
        <v>920</v>
      </c>
      <c r="B45" s="54" t="s">
        <v>926</v>
      </c>
      <c r="C45" s="54" t="str">
        <f>CONCATENATE("copyConfigGroup '(",EnterpriseData!$B$19,"|",EnterpriseData!$B$3,"|",EnterpriseData!$B$4,")",EnterpriseData!$B$22,"' '",EnterpriseData!$B$38,"' '",A45,":",B45,"'")</f>
        <v>copyConfigGroup '(genesis|InstallUser|B00stInst@11)BasNov19Adm' 'ProTes300420201Adm' 'ReactRouteBoardConfigGroup:ShipperOperationsezVision'</v>
      </c>
      <c r="D45" s="54" t="s">
        <v>379</v>
      </c>
    </row>
    <row r="46" spans="1:4" x14ac:dyDescent="0.25">
      <c r="A46" s="54" t="s">
        <v>927</v>
      </c>
      <c r="B46" s="54" t="s">
        <v>928</v>
      </c>
      <c r="C46" s="54" t="str">
        <f>CONCATENATE("copyConfigGroup '(",EnterpriseData!$B$19,"|",EnterpriseData!$B$3,"|",EnterpriseData!$B$4,")",EnterpriseData!$B$22,"' '",EnterpriseData!$B$38,"' '",A46,":",B46,"'")</f>
        <v>copyConfigGroup '(genesis|InstallUser|B00stInst@11)BasNov19Adm' 'ProTes300420201Adm' 'SearchAirSchedulesPortlet:21328449368'</v>
      </c>
      <c r="D46" s="54" t="s">
        <v>379</v>
      </c>
    </row>
    <row r="47" spans="1:4" x14ac:dyDescent="0.25">
      <c r="A47" s="54" t="s">
        <v>929</v>
      </c>
      <c r="B47" s="54" t="s">
        <v>930</v>
      </c>
      <c r="C47" s="54" t="str">
        <f>CONCATENATE("copyConfigGroup '(",EnterpriseData!$B$19,"|",EnterpriseData!$B$3,"|",EnterpriseData!$B$4,")",EnterpriseData!$B$22,"' '",EnterpriseData!$B$38,"' '",A47,":",B47,"'")</f>
        <v>copyConfigGroup '(genesis|InstallUser|B00stInst@11)BasNov19Adm' 'ProTes300420201Adm' 'SendCustomerConfirmationConfigGroup:SendCustConf'</v>
      </c>
      <c r="D47" s="54" t="s">
        <v>379</v>
      </c>
    </row>
    <row r="48" spans="1:4" x14ac:dyDescent="0.25">
      <c r="A48" s="54" t="s">
        <v>931</v>
      </c>
      <c r="B48" s="54" t="s">
        <v>932</v>
      </c>
      <c r="C48" s="54" t="str">
        <f>CONCATENATE("copyConfigGroup '(",EnterpriseData!$B$19,"|",EnterpriseData!$B$3,"|",EnterpriseData!$B$4,")",EnterpriseData!$B$22,"' '",EnterpriseData!$B$38,"' '",A48,":",B48,"'")</f>
        <v>copyConfigGroup '(genesis|InstallUser|B00stInst@11)BasNov19Adm' 'ProTes300420201Adm' 'SplitLoadConfigGroup:BaseSplitLoad'</v>
      </c>
      <c r="D48" s="54" t="s">
        <v>379</v>
      </c>
    </row>
    <row r="49" spans="1:4" x14ac:dyDescent="0.25">
      <c r="A49" s="54" t="s">
        <v>933</v>
      </c>
      <c r="B49" s="54" t="s">
        <v>934</v>
      </c>
      <c r="C49" s="54" t="str">
        <f>CONCATENATE("copyConfigGroup '(",EnterpriseData!$B$19,"|",EnterpriseData!$B$3,"|",EnterpriseData!$B$4,")",EnterpriseData!$B$22,"' '",EnterpriseData!$B$38,"' '",A49,":",B49,"'")</f>
        <v>copyConfigGroup '(genesis|InstallUser|B00stInst@11)BasNov19Adm' 'ProTes300420201Adm' 'TakeSurveyPortletActionConfigGroup:23899387531'</v>
      </c>
      <c r="D49" s="54" t="s">
        <v>379</v>
      </c>
    </row>
    <row r="50" spans="1:4" x14ac:dyDescent="0.25">
      <c r="A50" s="54" t="s">
        <v>935</v>
      </c>
      <c r="B50" s="54" t="s">
        <v>936</v>
      </c>
      <c r="C50" s="54" t="str">
        <f>CONCATENATE("copyConfigGroup '(",EnterpriseData!$B$19,"|",EnterpriseData!$B$3,"|",EnterpriseData!$B$4,")",EnterpriseData!$B$22,"' '",EnterpriseData!$B$38,"' '",A50,":",B50,"'")</f>
        <v>copyConfigGroup '(genesis|InstallUser|B00stInst@11)BasNov19Adm' 'ProTes300420201Adm' 'ValidateRailTenderPortletAction:BaseRailTender'</v>
      </c>
      <c r="D50" s="54" t="s">
        <v>379</v>
      </c>
    </row>
    <row r="51" spans="1:4" x14ac:dyDescent="0.25">
      <c r="A51" s="54" t="s">
        <v>937</v>
      </c>
      <c r="B51" s="54" t="s">
        <v>938</v>
      </c>
      <c r="C51" s="54" t="str">
        <f>CONCATENATE("copyConfigGroup '(",EnterpriseData!$B$19,"|",EnterpriseData!$B$3,"|",EnterpriseData!$B$4,")",EnterpriseData!$B$22,"' '",EnterpriseData!$B$38,"' '",A51,":",B51,"'")</f>
        <v>copyConfigGroup '(genesis|InstallUser|B00stInst@11)BasNov19Adm' 'ProTes300420201Adm' 'ViewRateAdjustmentPortletActionConfigGroup:ViewRateAdjustments'</v>
      </c>
      <c r="D51" s="54" t="s">
        <v>379</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58"/>
  <sheetViews>
    <sheetView topLeftCell="A34" zoomScaleNormal="100" workbookViewId="0">
      <selection activeCell="G24" sqref="G24"/>
    </sheetView>
  </sheetViews>
  <sheetFormatPr defaultColWidth="8.85546875" defaultRowHeight="15" x14ac:dyDescent="0.25"/>
  <cols>
    <col min="1" max="1" width="37.28515625" style="46" customWidth="1"/>
    <col min="2" max="2" width="31.7109375" style="54" customWidth="1"/>
    <col min="3" max="3" width="24.28515625" style="54" customWidth="1"/>
    <col min="4" max="4" width="19.28515625" style="54" customWidth="1"/>
    <col min="5" max="5" width="35.140625" style="57" hidden="1" customWidth="1"/>
    <col min="6" max="6" width="20.28515625" style="57" hidden="1" customWidth="1"/>
    <col min="7" max="7" width="45.140625" style="54" customWidth="1"/>
    <col min="8" max="8" width="22.5703125" style="54" customWidth="1"/>
    <col min="9" max="9" width="24.140625" style="54" customWidth="1"/>
    <col min="10" max="1024" width="8.85546875" style="54"/>
  </cols>
  <sheetData>
    <row r="1" spans="1:9" x14ac:dyDescent="0.25">
      <c r="A1" s="58" t="s">
        <v>381</v>
      </c>
      <c r="B1" s="55" t="s">
        <v>861</v>
      </c>
      <c r="C1" s="55" t="s">
        <v>862</v>
      </c>
      <c r="D1" s="55" t="s">
        <v>939</v>
      </c>
      <c r="E1" s="55" t="s">
        <v>940</v>
      </c>
      <c r="F1" s="55" t="s">
        <v>941</v>
      </c>
      <c r="G1" s="55" t="s">
        <v>940</v>
      </c>
      <c r="H1" s="55" t="s">
        <v>941</v>
      </c>
      <c r="I1" s="54" t="s">
        <v>377</v>
      </c>
    </row>
    <row r="2" spans="1:9" ht="43.15" customHeight="1" x14ac:dyDescent="0.25">
      <c r="A2" s="59" t="s">
        <v>27</v>
      </c>
      <c r="B2" s="54" t="s">
        <v>942</v>
      </c>
      <c r="C2" s="54">
        <v>23899875044</v>
      </c>
      <c r="D2" s="54" t="s">
        <v>943</v>
      </c>
      <c r="E2" s="57" t="s">
        <v>944</v>
      </c>
      <c r="F2" s="57" t="s">
        <v>945</v>
      </c>
      <c r="G2" s="54" t="str">
        <f>IF(VLOOKUP($A2,'Option List'!$A$2:$B$51,2,0)=1,E2,"")</f>
        <v>Quick Post (Add Transport) Config Group</v>
      </c>
      <c r="H2" s="54" t="str">
        <f>IF(VLOOKUP($A2,'Option List'!$A$2:$B$51,2,0)=1,F2,"")</f>
        <v>BaseQuickPostQuote</v>
      </c>
      <c r="I2" s="54" t="s">
        <v>946</v>
      </c>
    </row>
    <row r="3" spans="1:9" x14ac:dyDescent="0.25">
      <c r="A3" s="46" t="s">
        <v>21</v>
      </c>
      <c r="B3" s="54" t="s">
        <v>947</v>
      </c>
      <c r="C3" s="54">
        <v>12241992265</v>
      </c>
      <c r="D3" s="54" t="s">
        <v>948</v>
      </c>
      <c r="E3" s="57" t="s">
        <v>949</v>
      </c>
      <c r="F3" s="57" t="b">
        <f>TRUE()</f>
        <v>1</v>
      </c>
      <c r="G3" s="54" t="str">
        <f>IF(VLOOKUP($A3,'Option List'!$A$2:$B$51,2,0)=1,E3,"")</f>
        <v>Show Credit Limit</v>
      </c>
      <c r="H3" s="54" t="b">
        <f>IF(VLOOKUP($A3,'Option List'!$A$2:$B$51,2,0)=1,F3,"")</f>
        <v>1</v>
      </c>
      <c r="I3" s="54" t="s">
        <v>946</v>
      </c>
    </row>
    <row r="4" spans="1:9" x14ac:dyDescent="0.25">
      <c r="A4" s="46" t="s">
        <v>52</v>
      </c>
      <c r="B4" s="54" t="s">
        <v>950</v>
      </c>
      <c r="C4" s="54" t="s">
        <v>951</v>
      </c>
      <c r="D4" s="54" t="s">
        <v>952</v>
      </c>
      <c r="E4" s="57" t="s">
        <v>953</v>
      </c>
      <c r="F4" s="57" t="s">
        <v>954</v>
      </c>
      <c r="G4" s="54" t="str">
        <f>IF(VLOOKUP($A4,'Option List'!$A$2:$B$51,2,0)=1,E4,"")</f>
        <v>Source</v>
      </c>
      <c r="H4" s="54" t="str">
        <f>IF(VLOOKUP($A4,'Option List'!$A$2:$B$51,2,0)=1,F4,"")</f>
        <v>Internet TS</v>
      </c>
      <c r="I4" s="54" t="s">
        <v>946</v>
      </c>
    </row>
    <row r="5" spans="1:9" ht="43.15" customHeight="1" x14ac:dyDescent="0.25">
      <c r="A5" s="46" t="s">
        <v>51</v>
      </c>
      <c r="B5" s="54" t="s">
        <v>950</v>
      </c>
      <c r="C5" s="54" t="s">
        <v>951</v>
      </c>
      <c r="D5" s="54" t="s">
        <v>952</v>
      </c>
      <c r="E5" s="57" t="s">
        <v>953</v>
      </c>
      <c r="F5" s="57" t="s">
        <v>955</v>
      </c>
      <c r="G5" s="54" t="str">
        <f>IF(VLOOKUP($A5,'Option List'!$A$2:$B$51,2,0)=1,E5,"")</f>
        <v>Source</v>
      </c>
      <c r="H5" s="54" t="str">
        <f>IF(VLOOKUP($A5,'Option List'!$A$2:$B$51,2,0)=1,F5,"")</f>
        <v>3 Sixty</v>
      </c>
      <c r="I5" s="54" t="s">
        <v>946</v>
      </c>
    </row>
    <row r="6" spans="1:9" x14ac:dyDescent="0.25">
      <c r="A6" s="13" t="s">
        <v>55</v>
      </c>
      <c r="B6" s="54" t="s">
        <v>876</v>
      </c>
      <c r="C6" s="54" t="s">
        <v>956</v>
      </c>
      <c r="D6" s="54" t="s">
        <v>943</v>
      </c>
      <c r="E6" s="57" t="s">
        <v>957</v>
      </c>
      <c r="F6" s="57" t="b">
        <f>TRUE()</f>
        <v>1</v>
      </c>
      <c r="G6" s="54" t="str">
        <f>IF(VLOOKUP($A6,'Option List'!$A$2:$B$51,2,0)=1,E6,"")</f>
        <v/>
      </c>
      <c r="H6" s="54" t="str">
        <f>IF(VLOOKUP($A6,'Option List'!$A$2:$B$51,2,0)=1,F6,"")</f>
        <v/>
      </c>
      <c r="I6" s="54" t="s">
        <v>946</v>
      </c>
    </row>
    <row r="7" spans="1:9" x14ac:dyDescent="0.25">
      <c r="A7" s="60" t="s">
        <v>21</v>
      </c>
      <c r="B7" s="61" t="s">
        <v>958</v>
      </c>
      <c r="C7" s="61">
        <v>24000781270</v>
      </c>
      <c r="D7" s="61" t="s">
        <v>943</v>
      </c>
      <c r="E7" s="62" t="s">
        <v>959</v>
      </c>
      <c r="F7" s="62" t="b">
        <f>TRUE()</f>
        <v>1</v>
      </c>
      <c r="G7" s="54" t="str">
        <f>IF(VLOOKUP($A7,'Option List'!$A$2:$B$51,2,0)=1,E7,"")</f>
        <v>Show Credit LImit</v>
      </c>
      <c r="H7" s="54" t="b">
        <f>IF(VLOOKUP($A7,'Option List'!$A$2:$B$51,2,0)=1,F7,"")</f>
        <v>1</v>
      </c>
      <c r="I7" s="54" t="s">
        <v>946</v>
      </c>
    </row>
    <row r="8" spans="1:9" s="61" customFormat="1" ht="45" x14ac:dyDescent="0.25">
      <c r="A8" s="13" t="s">
        <v>44</v>
      </c>
      <c r="B8" s="54" t="s">
        <v>889</v>
      </c>
      <c r="C8" s="54" t="s">
        <v>960</v>
      </c>
      <c r="D8" s="54" t="s">
        <v>961</v>
      </c>
      <c r="E8" s="63" t="s">
        <v>962</v>
      </c>
      <c r="F8" s="57" t="b">
        <f>TRUE()</f>
        <v>1</v>
      </c>
      <c r="G8" s="54" t="str">
        <f>IF(VLOOKUP($A8,'Option List'!$A$2:$B$51,2,0)=1,E8,"")</f>
        <v>Load Vendor Invoices-
OR
-Transport Vendor Invoices</v>
      </c>
      <c r="H8" s="54" t="b">
        <f>IF(VLOOKUP($A8,'Option List'!$A$2:$B$51,2,0)=1,F8,"")</f>
        <v>1</v>
      </c>
      <c r="I8" s="54" t="s">
        <v>946</v>
      </c>
    </row>
    <row r="9" spans="1:9" ht="45" x14ac:dyDescent="0.25">
      <c r="A9" s="59" t="s">
        <v>29</v>
      </c>
      <c r="B9" s="54" t="s">
        <v>889</v>
      </c>
      <c r="C9" s="54" t="s">
        <v>963</v>
      </c>
      <c r="D9" s="54" t="s">
        <v>961</v>
      </c>
      <c r="E9" s="63" t="s">
        <v>964</v>
      </c>
      <c r="F9" s="57" t="b">
        <f>TRUE()</f>
        <v>1</v>
      </c>
      <c r="G9" s="54" t="str">
        <f>IF(VLOOKUP($A9,'Option List'!$A$2:$B$51,2,0)=1,E9,"")</f>
        <v>Shipping Order Cust Inv-
OR
-Customer Load Cust Inv</v>
      </c>
      <c r="H9" s="54" t="b">
        <f>IF(VLOOKUP($A9,'Option List'!$A$2:$B$51,2,0)=1,F9,"")</f>
        <v>1</v>
      </c>
      <c r="I9" s="54" t="s">
        <v>946</v>
      </c>
    </row>
    <row r="10" spans="1:9" ht="45" x14ac:dyDescent="0.25">
      <c r="A10" s="13" t="s">
        <v>44</v>
      </c>
      <c r="B10" s="54" t="s">
        <v>889</v>
      </c>
      <c r="C10" s="54" t="s">
        <v>963</v>
      </c>
      <c r="D10" s="54" t="s">
        <v>961</v>
      </c>
      <c r="E10" s="63" t="s">
        <v>962</v>
      </c>
      <c r="F10" s="57" t="b">
        <f>TRUE()</f>
        <v>1</v>
      </c>
      <c r="G10" s="54" t="str">
        <f>IF(VLOOKUP($A10,'Option List'!$A$2:$B$51,2,0)=1,E10,"")</f>
        <v>Load Vendor Invoices-
OR
-Transport Vendor Invoices</v>
      </c>
      <c r="H10" s="54" t="b">
        <f>IF(VLOOKUP($A10,'Option List'!$A$2:$B$51,2,0)=1,F10,"")</f>
        <v>1</v>
      </c>
      <c r="I10" s="54" t="s">
        <v>946</v>
      </c>
    </row>
    <row r="11" spans="1:9" x14ac:dyDescent="0.25">
      <c r="A11" s="46" t="s">
        <v>17</v>
      </c>
      <c r="B11" s="54" t="s">
        <v>965</v>
      </c>
      <c r="C11" s="54" t="s">
        <v>894</v>
      </c>
      <c r="D11" s="54" t="s">
        <v>966</v>
      </c>
      <c r="E11" s="57" t="s">
        <v>967</v>
      </c>
      <c r="F11" s="57" t="s">
        <v>881</v>
      </c>
      <c r="G11" s="54" t="str">
        <f>IF(VLOOKUP($A11,'Option List'!$A$2:$B$51,2,0)=1,E11,"")</f>
        <v>Activity Subpanel Config Group</v>
      </c>
      <c r="H11" s="54" t="str">
        <f>IF(VLOOKUP($A11,'Option List'!$A$2:$B$51,2,0)=1,F11,"")</f>
        <v>ModifyRateViewCarrier</v>
      </c>
      <c r="I11" s="54" t="s">
        <v>946</v>
      </c>
    </row>
    <row r="12" spans="1:9" x14ac:dyDescent="0.25">
      <c r="A12" s="13" t="s">
        <v>33</v>
      </c>
      <c r="B12" s="54" t="s">
        <v>968</v>
      </c>
      <c r="C12" s="54">
        <v>23900135401</v>
      </c>
      <c r="D12" s="54" t="s">
        <v>969</v>
      </c>
      <c r="E12" s="57" t="s">
        <v>970</v>
      </c>
      <c r="F12" s="57" t="s">
        <v>971</v>
      </c>
      <c r="G12" s="54" t="str">
        <f>IF(VLOOKUP($A12,'Option List'!$A$2:$B$51,2,0)=1,E12,"")</f>
        <v/>
      </c>
      <c r="H12" s="54" t="str">
        <f>IF(VLOOKUP($A12,'Option List'!$A$2:$B$51,2,0)=1,F12,"")</f>
        <v/>
      </c>
      <c r="I12" s="54" t="s">
        <v>946</v>
      </c>
    </row>
    <row r="13" spans="1:9" x14ac:dyDescent="0.25">
      <c r="A13" s="13" t="s">
        <v>33</v>
      </c>
      <c r="B13" s="54" t="s">
        <v>968</v>
      </c>
      <c r="C13" s="54">
        <v>23900135403</v>
      </c>
      <c r="D13" s="54" t="s">
        <v>969</v>
      </c>
      <c r="E13" s="57" t="s">
        <v>970</v>
      </c>
      <c r="F13" s="57" t="s">
        <v>971</v>
      </c>
      <c r="G13" s="54" t="str">
        <f>IF(VLOOKUP($A13,'Option List'!$A$2:$B$51,2,0)=1,E13,"")</f>
        <v/>
      </c>
      <c r="H13" s="54" t="str">
        <f>IF(VLOOKUP($A13,'Option List'!$A$2:$B$51,2,0)=1,F13,"")</f>
        <v/>
      </c>
      <c r="I13" s="54" t="s">
        <v>946</v>
      </c>
    </row>
    <row r="14" spans="1:9" ht="43.15" customHeight="1" x14ac:dyDescent="0.25">
      <c r="A14" s="13" t="s">
        <v>33</v>
      </c>
      <c r="B14" s="54" t="s">
        <v>968</v>
      </c>
      <c r="C14" s="54">
        <v>23900211923</v>
      </c>
      <c r="D14" s="54" t="s">
        <v>969</v>
      </c>
      <c r="E14" s="57" t="s">
        <v>970</v>
      </c>
      <c r="F14" s="57" t="s">
        <v>971</v>
      </c>
      <c r="G14" s="54" t="str">
        <f>IF(VLOOKUP($A14,'Option List'!$A$2:$B$51,2,0)=1,E14,"")</f>
        <v/>
      </c>
      <c r="H14" s="54" t="str">
        <f>IF(VLOOKUP($A14,'Option List'!$A$2:$B$51,2,0)=1,F14,"")</f>
        <v/>
      </c>
      <c r="I14" s="54" t="s">
        <v>946</v>
      </c>
    </row>
    <row r="15" spans="1:9" x14ac:dyDescent="0.25">
      <c r="A15" s="12" t="s">
        <v>37</v>
      </c>
      <c r="B15" s="54" t="s">
        <v>972</v>
      </c>
      <c r="C15" s="54">
        <v>23781105554</v>
      </c>
      <c r="D15" s="54" t="s">
        <v>943</v>
      </c>
      <c r="E15" s="57" t="s">
        <v>973</v>
      </c>
      <c r="F15" s="57" t="s">
        <v>974</v>
      </c>
      <c r="G15" s="54" t="str">
        <f>IF(VLOOKUP($A15,'Option List'!$A$2:$B$51,2,0)=1,E15,"")</f>
        <v/>
      </c>
      <c r="H15" s="54" t="str">
        <f>IF(VLOOKUP($A15,'Option List'!$A$2:$B$51,2,0)=1,F15,"")</f>
        <v/>
      </c>
      <c r="I15" s="54" t="s">
        <v>946</v>
      </c>
    </row>
    <row r="16" spans="1:9" ht="43.15" customHeight="1" x14ac:dyDescent="0.25">
      <c r="A16" s="12" t="s">
        <v>37</v>
      </c>
      <c r="B16" s="54" t="s">
        <v>972</v>
      </c>
      <c r="C16" s="54">
        <v>23781105554</v>
      </c>
      <c r="D16" s="54" t="s">
        <v>975</v>
      </c>
      <c r="E16" s="57" t="s">
        <v>976</v>
      </c>
      <c r="F16" s="63" t="s">
        <v>977</v>
      </c>
      <c r="G16" s="54" t="str">
        <f>IF(VLOOKUP($A16,'Option List'!$A$2:$B$51,2,0)=1,E16,"")</f>
        <v/>
      </c>
      <c r="H16" s="54" t="str">
        <f>IF(VLOOKUP($A16,'Option List'!$A$2:$B$51,2,0)=1,F16,"")</f>
        <v/>
      </c>
      <c r="I16" s="54" t="s">
        <v>946</v>
      </c>
    </row>
    <row r="17" spans="1:9" x14ac:dyDescent="0.25">
      <c r="A17" s="13" t="s">
        <v>39</v>
      </c>
      <c r="B17" s="54" t="s">
        <v>972</v>
      </c>
      <c r="C17" s="54">
        <v>23781105554</v>
      </c>
      <c r="D17" s="54" t="s">
        <v>943</v>
      </c>
      <c r="E17" s="57" t="s">
        <v>973</v>
      </c>
      <c r="F17" s="57" t="s">
        <v>974</v>
      </c>
      <c r="G17" s="54" t="str">
        <f>IF(VLOOKUP($A17,'Option List'!$A$2:$B$51,2,0)=1,E17,"")</f>
        <v>RateFriend Type</v>
      </c>
      <c r="H17" s="54" t="str">
        <f>IF(VLOOKUP($A17,'Option List'!$A$2:$B$51,2,0)=1,F17,"")</f>
        <v>On (use RateFriend)</v>
      </c>
      <c r="I17" s="54" t="s">
        <v>946</v>
      </c>
    </row>
    <row r="18" spans="1:9" ht="75" x14ac:dyDescent="0.25">
      <c r="A18" s="13" t="s">
        <v>39</v>
      </c>
      <c r="B18" s="54" t="s">
        <v>972</v>
      </c>
      <c r="C18" s="54">
        <v>23781105554</v>
      </c>
      <c r="D18" s="54" t="s">
        <v>975</v>
      </c>
      <c r="E18" s="57" t="s">
        <v>976</v>
      </c>
      <c r="F18" s="63" t="s">
        <v>977</v>
      </c>
      <c r="G18" s="54" t="str">
        <f>IF(VLOOKUP($A18,'Option List'!$A$2:$B$51,2,0)=1,E18,"")</f>
        <v>Transport Detail Reference Types</v>
      </c>
      <c r="H18" s="54" t="str">
        <f>IF(VLOOKUP($A18,'Option List'!$A$2:$B$51,2,0)=1,F18,"")</f>
        <v>Internal Rate Index
RateFriend Contract Index
RateFriend Spot Index</v>
      </c>
      <c r="I18" s="54" t="s">
        <v>946</v>
      </c>
    </row>
    <row r="19" spans="1:9" x14ac:dyDescent="0.25">
      <c r="A19" s="12" t="s">
        <v>37</v>
      </c>
      <c r="B19" s="54" t="s">
        <v>972</v>
      </c>
      <c r="C19" s="54">
        <v>23899897449</v>
      </c>
      <c r="D19" s="54" t="s">
        <v>943</v>
      </c>
      <c r="E19" s="57" t="s">
        <v>973</v>
      </c>
      <c r="F19" s="57" t="s">
        <v>974</v>
      </c>
      <c r="G19" s="54" t="str">
        <f>IF(VLOOKUP($A19,'Option List'!$A$2:$B$51,2,0)=1,E19,"")</f>
        <v/>
      </c>
      <c r="H19" s="54" t="str">
        <f>IF(VLOOKUP($A19,'Option List'!$A$2:$B$51,2,0)=1,F19,"")</f>
        <v/>
      </c>
      <c r="I19" s="54" t="s">
        <v>946</v>
      </c>
    </row>
    <row r="20" spans="1:9" ht="75" x14ac:dyDescent="0.25">
      <c r="A20" s="12" t="s">
        <v>37</v>
      </c>
      <c r="B20" s="54" t="s">
        <v>972</v>
      </c>
      <c r="C20" s="54">
        <v>23899897449</v>
      </c>
      <c r="D20" s="54" t="s">
        <v>975</v>
      </c>
      <c r="E20" s="57" t="s">
        <v>976</v>
      </c>
      <c r="F20" s="63" t="s">
        <v>977</v>
      </c>
      <c r="G20" s="54" t="str">
        <f>IF(VLOOKUP($A20,'Option List'!$A$2:$B$51,2,0)=1,E20,"")</f>
        <v/>
      </c>
      <c r="H20" s="54" t="str">
        <f>IF(VLOOKUP($A20,'Option List'!$A$2:$B$51,2,0)=1,F20,"")</f>
        <v/>
      </c>
      <c r="I20" s="54" t="s">
        <v>946</v>
      </c>
    </row>
    <row r="21" spans="1:9" x14ac:dyDescent="0.25">
      <c r="A21" s="13" t="s">
        <v>39</v>
      </c>
      <c r="B21" s="54" t="s">
        <v>972</v>
      </c>
      <c r="C21" s="54">
        <v>23899897449</v>
      </c>
      <c r="D21" s="54" t="s">
        <v>943</v>
      </c>
      <c r="E21" s="57" t="s">
        <v>973</v>
      </c>
      <c r="F21" s="57" t="s">
        <v>974</v>
      </c>
      <c r="G21" s="54" t="str">
        <f>IF(VLOOKUP($A21,'Option List'!$A$2:$B$51,2,0)=1,E21,"")</f>
        <v>RateFriend Type</v>
      </c>
      <c r="H21" s="54" t="str">
        <f>IF(VLOOKUP($A21,'Option List'!$A$2:$B$51,2,0)=1,F21,"")</f>
        <v>On (use RateFriend)</v>
      </c>
      <c r="I21" s="54" t="s">
        <v>946</v>
      </c>
    </row>
    <row r="22" spans="1:9" ht="75" x14ac:dyDescent="0.25">
      <c r="A22" s="13" t="s">
        <v>39</v>
      </c>
      <c r="B22" s="54" t="s">
        <v>972</v>
      </c>
      <c r="C22" s="54">
        <v>23899897449</v>
      </c>
      <c r="D22" s="54" t="s">
        <v>975</v>
      </c>
      <c r="E22" s="57" t="s">
        <v>976</v>
      </c>
      <c r="F22" s="63" t="s">
        <v>977</v>
      </c>
      <c r="G22" s="54" t="str">
        <f>IF(VLOOKUP($A22,'Option List'!$A$2:$B$51,2,0)=1,E22,"")</f>
        <v>Transport Detail Reference Types</v>
      </c>
      <c r="H22" s="54" t="str">
        <f>IF(VLOOKUP($A22,'Option List'!$A$2:$B$51,2,0)=1,F22,"")</f>
        <v>Internal Rate Index
RateFriend Contract Index
RateFriend Spot Index</v>
      </c>
      <c r="I22" s="54" t="s">
        <v>946</v>
      </c>
    </row>
    <row r="23" spans="1:9" x14ac:dyDescent="0.25">
      <c r="A23" s="12" t="s">
        <v>37</v>
      </c>
      <c r="B23" s="54" t="s">
        <v>920</v>
      </c>
      <c r="C23" s="54" t="s">
        <v>921</v>
      </c>
      <c r="D23" s="54" t="s">
        <v>978</v>
      </c>
      <c r="E23" s="57" t="s">
        <v>973</v>
      </c>
      <c r="F23" s="57" t="s">
        <v>974</v>
      </c>
      <c r="G23" s="54" t="str">
        <f>IF(VLOOKUP($A23,'Option List'!$A$2:$B$51,2,0)=1,E23,"")</f>
        <v/>
      </c>
      <c r="H23" s="54" t="str">
        <f>IF(VLOOKUP($A23,'Option List'!$A$2:$B$51,2,0)=1,F23,"")</f>
        <v/>
      </c>
      <c r="I23" s="54" t="s">
        <v>946</v>
      </c>
    </row>
    <row r="24" spans="1:9" ht="43.15" customHeight="1" x14ac:dyDescent="0.25">
      <c r="A24" s="13" t="s">
        <v>39</v>
      </c>
      <c r="B24" s="54" t="s">
        <v>920</v>
      </c>
      <c r="C24" s="54" t="s">
        <v>921</v>
      </c>
      <c r="D24" s="54" t="s">
        <v>978</v>
      </c>
      <c r="E24" s="57" t="s">
        <v>973</v>
      </c>
      <c r="F24" s="57" t="s">
        <v>974</v>
      </c>
      <c r="G24" s="54" t="str">
        <f>IF(VLOOKUP($A24,'Option List'!$A$2:$B$51,2,0)=1,E24,"")</f>
        <v>RateFriend Type</v>
      </c>
      <c r="H24" s="54" t="str">
        <f>IF(VLOOKUP($A24,'Option List'!$A$2:$B$51,2,0)=1,F24,"")</f>
        <v>On (use RateFriend)</v>
      </c>
      <c r="I24" s="54" t="s">
        <v>946</v>
      </c>
    </row>
    <row r="25" spans="1:9" x14ac:dyDescent="0.25">
      <c r="A25" s="13" t="s">
        <v>48</v>
      </c>
      <c r="B25" s="54" t="s">
        <v>920</v>
      </c>
      <c r="C25" s="54" t="s">
        <v>921</v>
      </c>
      <c r="D25" s="54" t="s">
        <v>978</v>
      </c>
      <c r="E25" s="57" t="s">
        <v>979</v>
      </c>
      <c r="F25" s="57" t="b">
        <f>TRUE()</f>
        <v>1</v>
      </c>
      <c r="G25" s="54" t="str">
        <f>IF(VLOOKUP($A25,'Option List'!$A$2:$B$51,2,0)=1,E25,"")</f>
        <v>Enable Request Advance for Els</v>
      </c>
      <c r="H25" s="54" t="b">
        <f>IF(VLOOKUP($A25,'Option List'!$A$2:$B$51,2,0)=1,F25,"")</f>
        <v>1</v>
      </c>
      <c r="I25" s="54" t="s">
        <v>946</v>
      </c>
    </row>
    <row r="26" spans="1:9" ht="43.15" customHeight="1" x14ac:dyDescent="0.25">
      <c r="A26" s="13" t="s">
        <v>48</v>
      </c>
      <c r="B26" s="54" t="s">
        <v>920</v>
      </c>
      <c r="C26" s="54" t="s">
        <v>921</v>
      </c>
      <c r="D26" s="54" t="s">
        <v>978</v>
      </c>
      <c r="E26" s="57" t="s">
        <v>980</v>
      </c>
      <c r="F26" s="57" t="b">
        <f>TRUE()</f>
        <v>1</v>
      </c>
      <c r="G26" s="54" t="str">
        <f>IF(VLOOKUP($A26,'Option List'!$A$2:$B$51,2,0)=1,E26,"")</f>
        <v>Enable Request Vendor Advance for Els</v>
      </c>
      <c r="H26" s="54" t="b">
        <f>IF(VLOOKUP($A26,'Option List'!$A$2:$B$51,2,0)=1,F26,"")</f>
        <v>1</v>
      </c>
      <c r="I26" s="54" t="s">
        <v>946</v>
      </c>
    </row>
    <row r="27" spans="1:9" x14ac:dyDescent="0.25">
      <c r="A27" s="13" t="s">
        <v>48</v>
      </c>
      <c r="B27" s="54" t="s">
        <v>920</v>
      </c>
      <c r="C27" s="54" t="s">
        <v>921</v>
      </c>
      <c r="D27" s="54" t="s">
        <v>978</v>
      </c>
      <c r="E27" s="57" t="s">
        <v>981</v>
      </c>
      <c r="F27" s="57" t="b">
        <f>TRUE()</f>
        <v>1</v>
      </c>
      <c r="G27" s="54" t="str">
        <f>IF(VLOOKUP($A27,'Option List'!$A$2:$B$51,2,0)=1,E27,"")</f>
        <v>Enable Request Vendor Advance for Sos</v>
      </c>
      <c r="H27" s="54" t="b">
        <f>IF(VLOOKUP($A27,'Option List'!$A$2:$B$51,2,0)=1,F27,"")</f>
        <v>1</v>
      </c>
      <c r="I27" s="54" t="s">
        <v>946</v>
      </c>
    </row>
    <row r="28" spans="1:9" x14ac:dyDescent="0.25">
      <c r="A28" s="12" t="s">
        <v>37</v>
      </c>
      <c r="B28" s="54" t="s">
        <v>920</v>
      </c>
      <c r="C28" s="54" t="s">
        <v>923</v>
      </c>
      <c r="D28" s="54" t="s">
        <v>978</v>
      </c>
      <c r="E28" s="57" t="s">
        <v>973</v>
      </c>
      <c r="F28" s="57" t="s">
        <v>974</v>
      </c>
      <c r="G28" s="54" t="str">
        <f>IF(VLOOKUP($A28,'Option List'!$A$2:$B$51,2,0)=1,E28,"")</f>
        <v/>
      </c>
      <c r="H28" s="54" t="str">
        <f>IF(VLOOKUP($A28,'Option List'!$A$2:$B$51,2,0)=1,F28,"")</f>
        <v/>
      </c>
      <c r="I28" s="54" t="s">
        <v>946</v>
      </c>
    </row>
    <row r="29" spans="1:9" x14ac:dyDescent="0.25">
      <c r="A29" s="13" t="s">
        <v>39</v>
      </c>
      <c r="B29" s="54" t="s">
        <v>920</v>
      </c>
      <c r="C29" s="54" t="s">
        <v>923</v>
      </c>
      <c r="D29" s="54" t="s">
        <v>978</v>
      </c>
      <c r="E29" s="57" t="s">
        <v>973</v>
      </c>
      <c r="F29" s="57" t="s">
        <v>974</v>
      </c>
      <c r="G29" s="54" t="str">
        <f>IF(VLOOKUP($A29,'Option List'!$A$2:$B$51,2,0)=1,E29,"")</f>
        <v>RateFriend Type</v>
      </c>
      <c r="H29" s="54" t="str">
        <f>IF(VLOOKUP($A29,'Option List'!$A$2:$B$51,2,0)=1,F29,"")</f>
        <v>On (use RateFriend)</v>
      </c>
      <c r="I29" s="54" t="s">
        <v>946</v>
      </c>
    </row>
    <row r="30" spans="1:9" x14ac:dyDescent="0.25">
      <c r="A30" s="13" t="s">
        <v>48</v>
      </c>
      <c r="B30" s="54" t="s">
        <v>920</v>
      </c>
      <c r="C30" s="54" t="s">
        <v>923</v>
      </c>
      <c r="D30" s="54" t="s">
        <v>978</v>
      </c>
      <c r="E30" s="57" t="s">
        <v>979</v>
      </c>
      <c r="F30" s="57" t="b">
        <f>TRUE()</f>
        <v>1</v>
      </c>
      <c r="G30" s="54" t="str">
        <f>IF(VLOOKUP($A30,'Option List'!$A$2:$B$51,2,0)=1,E30,"")</f>
        <v>Enable Request Advance for Els</v>
      </c>
      <c r="H30" s="54" t="b">
        <f>IF(VLOOKUP($A30,'Option List'!$A$2:$B$51,2,0)=1,F30,"")</f>
        <v>1</v>
      </c>
      <c r="I30" s="54" t="s">
        <v>946</v>
      </c>
    </row>
    <row r="31" spans="1:9" x14ac:dyDescent="0.25">
      <c r="A31" s="13" t="s">
        <v>48</v>
      </c>
      <c r="B31" s="54" t="s">
        <v>920</v>
      </c>
      <c r="C31" s="54" t="s">
        <v>923</v>
      </c>
      <c r="D31" s="54" t="s">
        <v>978</v>
      </c>
      <c r="E31" s="57" t="s">
        <v>980</v>
      </c>
      <c r="F31" s="57" t="b">
        <f>TRUE()</f>
        <v>1</v>
      </c>
      <c r="G31" s="54" t="str">
        <f>IF(VLOOKUP($A31,'Option List'!$A$2:$B$51,2,0)=1,E31,"")</f>
        <v>Enable Request Vendor Advance for Els</v>
      </c>
      <c r="H31" s="54" t="b">
        <f>IF(VLOOKUP($A31,'Option List'!$A$2:$B$51,2,0)=1,F31,"")</f>
        <v>1</v>
      </c>
      <c r="I31" s="54" t="s">
        <v>946</v>
      </c>
    </row>
    <row r="32" spans="1:9" x14ac:dyDescent="0.25">
      <c r="A32" s="13" t="s">
        <v>48</v>
      </c>
      <c r="B32" s="54" t="s">
        <v>920</v>
      </c>
      <c r="C32" s="54" t="s">
        <v>923</v>
      </c>
      <c r="D32" s="54" t="s">
        <v>978</v>
      </c>
      <c r="E32" s="57" t="s">
        <v>981</v>
      </c>
      <c r="F32" s="57" t="b">
        <f>TRUE()</f>
        <v>1</v>
      </c>
      <c r="G32" s="54" t="str">
        <f>IF(VLOOKUP($A32,'Option List'!$A$2:$B$51,2,0)=1,E32,"")</f>
        <v>Enable Request Vendor Advance for Sos</v>
      </c>
      <c r="H32" s="54" t="b">
        <f>IF(VLOOKUP($A32,'Option List'!$A$2:$B$51,2,0)=1,F32,"")</f>
        <v>1</v>
      </c>
      <c r="I32" s="54" t="s">
        <v>946</v>
      </c>
    </row>
    <row r="33" spans="1:9" x14ac:dyDescent="0.25">
      <c r="A33" s="12" t="s">
        <v>37</v>
      </c>
      <c r="B33" s="54" t="s">
        <v>920</v>
      </c>
      <c r="C33" s="54" t="s">
        <v>922</v>
      </c>
      <c r="D33" s="54" t="s">
        <v>978</v>
      </c>
      <c r="E33" s="57" t="s">
        <v>973</v>
      </c>
      <c r="F33" s="57" t="s">
        <v>974</v>
      </c>
      <c r="G33" s="54" t="str">
        <f>IF(VLOOKUP($A33,'Option List'!$A$2:$B$51,2,0)=1,E33,"")</f>
        <v/>
      </c>
      <c r="H33" s="54" t="str">
        <f>IF(VLOOKUP($A33,'Option List'!$A$2:$B$51,2,0)=1,F33,"")</f>
        <v/>
      </c>
      <c r="I33" s="54" t="s">
        <v>946</v>
      </c>
    </row>
    <row r="34" spans="1:9" x14ac:dyDescent="0.25">
      <c r="A34" s="13" t="s">
        <v>39</v>
      </c>
      <c r="B34" s="54" t="s">
        <v>920</v>
      </c>
      <c r="C34" s="54" t="s">
        <v>922</v>
      </c>
      <c r="D34" s="54" t="s">
        <v>978</v>
      </c>
      <c r="E34" s="57" t="s">
        <v>973</v>
      </c>
      <c r="F34" s="57" t="s">
        <v>974</v>
      </c>
      <c r="G34" s="54" t="str">
        <f>IF(VLOOKUP($A34,'Option List'!$A$2:$B$51,2,0)=1,E34,"")</f>
        <v>RateFriend Type</v>
      </c>
      <c r="H34" s="54" t="str">
        <f>IF(VLOOKUP($A34,'Option List'!$A$2:$B$51,2,0)=1,F34,"")</f>
        <v>On (use RateFriend)</v>
      </c>
      <c r="I34" s="54" t="s">
        <v>946</v>
      </c>
    </row>
    <row r="35" spans="1:9" x14ac:dyDescent="0.25">
      <c r="A35" s="13" t="s">
        <v>48</v>
      </c>
      <c r="B35" s="54" t="s">
        <v>920</v>
      </c>
      <c r="C35" s="54" t="s">
        <v>922</v>
      </c>
      <c r="D35" s="54" t="s">
        <v>978</v>
      </c>
      <c r="E35" s="57" t="s">
        <v>979</v>
      </c>
      <c r="F35" s="57" t="b">
        <f>TRUE()</f>
        <v>1</v>
      </c>
      <c r="G35" s="54" t="str">
        <f>IF(VLOOKUP($A35,'Option List'!$A$2:$B$51,2,0)=1,E35,"")</f>
        <v>Enable Request Advance for Els</v>
      </c>
      <c r="H35" s="54" t="b">
        <f>IF(VLOOKUP($A35,'Option List'!$A$2:$B$51,2,0)=1,F35,"")</f>
        <v>1</v>
      </c>
      <c r="I35" s="54" t="s">
        <v>946</v>
      </c>
    </row>
    <row r="36" spans="1:9" x14ac:dyDescent="0.25">
      <c r="A36" s="13" t="s">
        <v>48</v>
      </c>
      <c r="B36" s="54" t="s">
        <v>920</v>
      </c>
      <c r="C36" s="54" t="s">
        <v>922</v>
      </c>
      <c r="D36" s="54" t="s">
        <v>978</v>
      </c>
      <c r="E36" s="57" t="s">
        <v>980</v>
      </c>
      <c r="F36" s="57" t="b">
        <f>TRUE()</f>
        <v>1</v>
      </c>
      <c r="G36" s="54" t="str">
        <f>IF(VLOOKUP($A36,'Option List'!$A$2:$B$51,2,0)=1,E36,"")</f>
        <v>Enable Request Vendor Advance for Els</v>
      </c>
      <c r="H36" s="54" t="b">
        <f>IF(VLOOKUP($A36,'Option List'!$A$2:$B$51,2,0)=1,F36,"")</f>
        <v>1</v>
      </c>
      <c r="I36" s="54" t="s">
        <v>946</v>
      </c>
    </row>
    <row r="37" spans="1:9" x14ac:dyDescent="0.25">
      <c r="A37" s="13" t="s">
        <v>48</v>
      </c>
      <c r="B37" s="54" t="s">
        <v>920</v>
      </c>
      <c r="C37" s="54" t="s">
        <v>922</v>
      </c>
      <c r="D37" s="54" t="s">
        <v>978</v>
      </c>
      <c r="E37" s="57" t="s">
        <v>981</v>
      </c>
      <c r="F37" s="57" t="b">
        <f>TRUE()</f>
        <v>1</v>
      </c>
      <c r="G37" s="54" t="str">
        <f>IF(VLOOKUP($A37,'Option List'!$A$2:$B$51,2,0)=1,E37,"")</f>
        <v>Enable Request Vendor Advance for Sos</v>
      </c>
      <c r="H37" s="54" t="b">
        <f>IF(VLOOKUP($A37,'Option List'!$A$2:$B$51,2,0)=1,F37,"")</f>
        <v>1</v>
      </c>
      <c r="I37" s="54" t="s">
        <v>946</v>
      </c>
    </row>
    <row r="38" spans="1:9" x14ac:dyDescent="0.25">
      <c r="A38" s="12" t="s">
        <v>37</v>
      </c>
      <c r="B38" s="54" t="s">
        <v>920</v>
      </c>
      <c r="C38" s="54" t="s">
        <v>925</v>
      </c>
      <c r="D38" s="54" t="s">
        <v>978</v>
      </c>
      <c r="E38" s="57" t="s">
        <v>973</v>
      </c>
      <c r="F38" s="57" t="s">
        <v>974</v>
      </c>
      <c r="G38" s="54" t="str">
        <f>IF(VLOOKUP($A38,'Option List'!$A$2:$B$51,2,0)=1,E38,"")</f>
        <v/>
      </c>
      <c r="H38" s="54" t="str">
        <f>IF(VLOOKUP($A38,'Option List'!$A$2:$B$51,2,0)=1,F38,"")</f>
        <v/>
      </c>
      <c r="I38" s="54" t="s">
        <v>946</v>
      </c>
    </row>
    <row r="39" spans="1:9" x14ac:dyDescent="0.25">
      <c r="A39" s="13" t="s">
        <v>39</v>
      </c>
      <c r="B39" s="54" t="s">
        <v>920</v>
      </c>
      <c r="C39" s="54" t="s">
        <v>925</v>
      </c>
      <c r="D39" s="54" t="s">
        <v>978</v>
      </c>
      <c r="E39" s="57" t="s">
        <v>973</v>
      </c>
      <c r="F39" s="57" t="s">
        <v>974</v>
      </c>
      <c r="G39" s="54" t="str">
        <f>IF(VLOOKUP($A39,'Option List'!$A$2:$B$51,2,0)=1,E39,"")</f>
        <v>RateFriend Type</v>
      </c>
      <c r="H39" s="54" t="str">
        <f>IF(VLOOKUP($A39,'Option List'!$A$2:$B$51,2,0)=1,F39,"")</f>
        <v>On (use RateFriend)</v>
      </c>
      <c r="I39" s="54" t="s">
        <v>946</v>
      </c>
    </row>
    <row r="40" spans="1:9" x14ac:dyDescent="0.25">
      <c r="A40" s="13" t="s">
        <v>48</v>
      </c>
      <c r="B40" s="54" t="s">
        <v>920</v>
      </c>
      <c r="C40" s="54" t="s">
        <v>925</v>
      </c>
      <c r="D40" s="54" t="s">
        <v>978</v>
      </c>
      <c r="E40" s="57" t="s">
        <v>979</v>
      </c>
      <c r="F40" s="57" t="b">
        <f>TRUE()</f>
        <v>1</v>
      </c>
      <c r="G40" s="54" t="str">
        <f>IF(VLOOKUP($A40,'Option List'!$A$2:$B$51,2,0)=1,E40,"")</f>
        <v>Enable Request Advance for Els</v>
      </c>
      <c r="H40" s="54" t="b">
        <f>IF(VLOOKUP($A40,'Option List'!$A$2:$B$51,2,0)=1,F40,"")</f>
        <v>1</v>
      </c>
      <c r="I40" s="54" t="s">
        <v>946</v>
      </c>
    </row>
    <row r="41" spans="1:9" x14ac:dyDescent="0.25">
      <c r="A41" s="13" t="s">
        <v>48</v>
      </c>
      <c r="B41" s="54" t="s">
        <v>920</v>
      </c>
      <c r="C41" s="54" t="s">
        <v>925</v>
      </c>
      <c r="D41" s="54" t="s">
        <v>978</v>
      </c>
      <c r="E41" s="57" t="s">
        <v>980</v>
      </c>
      <c r="F41" s="57" t="b">
        <f>TRUE()</f>
        <v>1</v>
      </c>
      <c r="G41" s="54" t="str">
        <f>IF(VLOOKUP($A41,'Option List'!$A$2:$B$51,2,0)=1,E41,"")</f>
        <v>Enable Request Vendor Advance for Els</v>
      </c>
      <c r="H41" s="54" t="b">
        <f>IF(VLOOKUP($A41,'Option List'!$A$2:$B$51,2,0)=1,F41,"")</f>
        <v>1</v>
      </c>
      <c r="I41" s="54" t="s">
        <v>946</v>
      </c>
    </row>
    <row r="42" spans="1:9" x14ac:dyDescent="0.25">
      <c r="A42" s="13" t="s">
        <v>48</v>
      </c>
      <c r="B42" s="54" t="s">
        <v>920</v>
      </c>
      <c r="C42" s="54" t="s">
        <v>925</v>
      </c>
      <c r="D42" s="54" t="s">
        <v>978</v>
      </c>
      <c r="E42" s="57" t="s">
        <v>981</v>
      </c>
      <c r="F42" s="57" t="b">
        <f>TRUE()</f>
        <v>1</v>
      </c>
      <c r="G42" s="54" t="str">
        <f>IF(VLOOKUP($A42,'Option List'!$A$2:$B$51,2,0)=1,E42,"")</f>
        <v>Enable Request Vendor Advance for Sos</v>
      </c>
      <c r="H42" s="54" t="b">
        <f>IF(VLOOKUP($A42,'Option List'!$A$2:$B$51,2,0)=1,F42,"")</f>
        <v>1</v>
      </c>
      <c r="I42" s="54" t="s">
        <v>946</v>
      </c>
    </row>
    <row r="43" spans="1:9" x14ac:dyDescent="0.25">
      <c r="A43" s="12" t="s">
        <v>37</v>
      </c>
      <c r="B43" s="54" t="s">
        <v>920</v>
      </c>
      <c r="C43" s="54" t="s">
        <v>924</v>
      </c>
      <c r="D43" s="54" t="s">
        <v>978</v>
      </c>
      <c r="E43" s="57" t="s">
        <v>973</v>
      </c>
      <c r="F43" s="57" t="s">
        <v>974</v>
      </c>
      <c r="G43" s="54" t="str">
        <f>IF(VLOOKUP($A43,'Option List'!$A$2:$B$51,2,0)=1,E43,"")</f>
        <v/>
      </c>
      <c r="H43" s="54" t="str">
        <f>IF(VLOOKUP($A43,'Option List'!$A$2:$B$51,2,0)=1,F43,"")</f>
        <v/>
      </c>
      <c r="I43" s="54" t="s">
        <v>946</v>
      </c>
    </row>
    <row r="44" spans="1:9" x14ac:dyDescent="0.25">
      <c r="A44" s="13" t="s">
        <v>39</v>
      </c>
      <c r="B44" s="54" t="s">
        <v>920</v>
      </c>
      <c r="C44" s="54" t="s">
        <v>924</v>
      </c>
      <c r="D44" s="54" t="s">
        <v>978</v>
      </c>
      <c r="E44" s="57" t="s">
        <v>973</v>
      </c>
      <c r="F44" s="57" t="s">
        <v>974</v>
      </c>
      <c r="G44" s="54" t="str">
        <f>IF(VLOOKUP($A44,'Option List'!$A$2:$B$51,2,0)=1,E44,"")</f>
        <v>RateFriend Type</v>
      </c>
      <c r="H44" s="54" t="str">
        <f>IF(VLOOKUP($A44,'Option List'!$A$2:$B$51,2,0)=1,F44,"")</f>
        <v>On (use RateFriend)</v>
      </c>
      <c r="I44" s="54" t="s">
        <v>946</v>
      </c>
    </row>
    <row r="45" spans="1:9" x14ac:dyDescent="0.25">
      <c r="A45" s="13" t="s">
        <v>48</v>
      </c>
      <c r="B45" s="54" t="s">
        <v>920</v>
      </c>
      <c r="C45" s="54" t="s">
        <v>924</v>
      </c>
      <c r="D45" s="54" t="s">
        <v>978</v>
      </c>
      <c r="E45" s="57" t="s">
        <v>979</v>
      </c>
      <c r="F45" s="57" t="b">
        <f>TRUE()</f>
        <v>1</v>
      </c>
      <c r="G45" s="54" t="str">
        <f>IF(VLOOKUP($A45,'Option List'!$A$2:$B$51,2,0)=1,E45,"")</f>
        <v>Enable Request Advance for Els</v>
      </c>
      <c r="H45" s="54" t="b">
        <f>IF(VLOOKUP($A45,'Option List'!$A$2:$B$51,2,0)=1,F45,"")</f>
        <v>1</v>
      </c>
      <c r="I45" s="54" t="s">
        <v>946</v>
      </c>
    </row>
    <row r="46" spans="1:9" x14ac:dyDescent="0.25">
      <c r="A46" s="13" t="s">
        <v>48</v>
      </c>
      <c r="B46" s="54" t="s">
        <v>920</v>
      </c>
      <c r="C46" s="54" t="s">
        <v>924</v>
      </c>
      <c r="D46" s="54" t="s">
        <v>978</v>
      </c>
      <c r="E46" s="57" t="s">
        <v>980</v>
      </c>
      <c r="F46" s="57" t="b">
        <f>TRUE()</f>
        <v>1</v>
      </c>
      <c r="G46" s="54" t="str">
        <f>IF(VLOOKUP($A46,'Option List'!$A$2:$B$51,2,0)=1,E46,"")</f>
        <v>Enable Request Vendor Advance for Els</v>
      </c>
      <c r="H46" s="54" t="b">
        <f>IF(VLOOKUP($A46,'Option List'!$A$2:$B$51,2,0)=1,F46,"")</f>
        <v>1</v>
      </c>
      <c r="I46" s="54" t="s">
        <v>946</v>
      </c>
    </row>
    <row r="47" spans="1:9" x14ac:dyDescent="0.25">
      <c r="A47" s="13" t="s">
        <v>48</v>
      </c>
      <c r="B47" s="54" t="s">
        <v>920</v>
      </c>
      <c r="C47" s="54" t="s">
        <v>924</v>
      </c>
      <c r="D47" s="54" t="s">
        <v>978</v>
      </c>
      <c r="E47" s="57" t="s">
        <v>981</v>
      </c>
      <c r="F47" s="57" t="b">
        <f>TRUE()</f>
        <v>1</v>
      </c>
      <c r="G47" s="54" t="str">
        <f>IF(VLOOKUP($A47,'Option List'!$A$2:$B$51,2,0)=1,E47,"")</f>
        <v>Enable Request Vendor Advance for Sos</v>
      </c>
      <c r="H47" s="54" t="b">
        <f>IF(VLOOKUP($A47,'Option List'!$A$2:$B$51,2,0)=1,F47,"")</f>
        <v>1</v>
      </c>
      <c r="I47" s="54" t="s">
        <v>946</v>
      </c>
    </row>
    <row r="48" spans="1:9" x14ac:dyDescent="0.25">
      <c r="A48" s="12" t="s">
        <v>37</v>
      </c>
      <c r="B48" s="54" t="s">
        <v>920</v>
      </c>
      <c r="C48" s="54" t="s">
        <v>926</v>
      </c>
      <c r="D48" s="54" t="s">
        <v>978</v>
      </c>
      <c r="E48" s="57" t="s">
        <v>973</v>
      </c>
      <c r="F48" s="57" t="s">
        <v>974</v>
      </c>
      <c r="G48" s="54" t="str">
        <f>IF(VLOOKUP($A48,'Option List'!$A$2:$B$51,2,0)=1,E48,"")</f>
        <v/>
      </c>
      <c r="H48" s="54" t="str">
        <f>IF(VLOOKUP($A48,'Option List'!$A$2:$B$51,2,0)=1,F48,"")</f>
        <v/>
      </c>
      <c r="I48" s="54" t="s">
        <v>946</v>
      </c>
    </row>
    <row r="49" spans="1:9" x14ac:dyDescent="0.25">
      <c r="A49" s="13" t="s">
        <v>39</v>
      </c>
      <c r="B49" s="54" t="s">
        <v>920</v>
      </c>
      <c r="C49" s="54" t="s">
        <v>926</v>
      </c>
      <c r="D49" s="54" t="s">
        <v>978</v>
      </c>
      <c r="E49" s="57" t="s">
        <v>973</v>
      </c>
      <c r="F49" s="57" t="s">
        <v>974</v>
      </c>
      <c r="G49" s="54" t="str">
        <f>IF(VLOOKUP($A49,'Option List'!$A$2:$B$51,2,0)=1,E49,"")</f>
        <v>RateFriend Type</v>
      </c>
      <c r="H49" s="54" t="str">
        <f>IF(VLOOKUP($A49,'Option List'!$A$2:$B$51,2,0)=1,F49,"")</f>
        <v>On (use RateFriend)</v>
      </c>
      <c r="I49" s="54" t="s">
        <v>946</v>
      </c>
    </row>
    <row r="50" spans="1:9" x14ac:dyDescent="0.25">
      <c r="A50" s="13" t="s">
        <v>48</v>
      </c>
      <c r="B50" s="54" t="s">
        <v>920</v>
      </c>
      <c r="C50" s="54" t="s">
        <v>926</v>
      </c>
      <c r="D50" s="54" t="s">
        <v>978</v>
      </c>
      <c r="E50" s="57" t="s">
        <v>979</v>
      </c>
      <c r="F50" s="57" t="b">
        <f>TRUE()</f>
        <v>1</v>
      </c>
      <c r="G50" s="54" t="str">
        <f>IF(VLOOKUP($A50,'Option List'!$A$2:$B$51,2,0)=1,E50,"")</f>
        <v>Enable Request Advance for Els</v>
      </c>
      <c r="H50" s="54" t="b">
        <f>IF(VLOOKUP($A50,'Option List'!$A$2:$B$51,2,0)=1,F50,"")</f>
        <v>1</v>
      </c>
      <c r="I50" s="54" t="s">
        <v>946</v>
      </c>
    </row>
    <row r="51" spans="1:9" x14ac:dyDescent="0.25">
      <c r="A51" s="13" t="s">
        <v>48</v>
      </c>
      <c r="B51" s="54" t="s">
        <v>920</v>
      </c>
      <c r="C51" s="54" t="s">
        <v>926</v>
      </c>
      <c r="D51" s="54" t="s">
        <v>978</v>
      </c>
      <c r="E51" s="57" t="s">
        <v>980</v>
      </c>
      <c r="F51" s="57" t="b">
        <f>TRUE()</f>
        <v>1</v>
      </c>
      <c r="G51" s="54" t="str">
        <f>IF(VLOOKUP($A51,'Option List'!$A$2:$B$51,2,0)=1,E51,"")</f>
        <v>Enable Request Vendor Advance for Els</v>
      </c>
      <c r="H51" s="54" t="b">
        <f>IF(VLOOKUP($A51,'Option List'!$A$2:$B$51,2,0)=1,F51,"")</f>
        <v>1</v>
      </c>
      <c r="I51" s="54" t="s">
        <v>946</v>
      </c>
    </row>
    <row r="52" spans="1:9" x14ac:dyDescent="0.25">
      <c r="A52" s="13" t="s">
        <v>48</v>
      </c>
      <c r="B52" s="54" t="s">
        <v>920</v>
      </c>
      <c r="C52" s="54" t="s">
        <v>926</v>
      </c>
      <c r="D52" s="54" t="s">
        <v>978</v>
      </c>
      <c r="E52" s="57" t="s">
        <v>981</v>
      </c>
      <c r="F52" s="57" t="b">
        <f>TRUE()</f>
        <v>1</v>
      </c>
      <c r="G52" s="54" t="str">
        <f>IF(VLOOKUP($A52,'Option List'!$A$2:$B$51,2,0)=1,E52,"")</f>
        <v>Enable Request Vendor Advance for Sos</v>
      </c>
      <c r="H52" s="54" t="b">
        <f>IF(VLOOKUP($A52,'Option List'!$A$2:$B$51,2,0)=1,F52,"")</f>
        <v>1</v>
      </c>
      <c r="I52" s="54" t="s">
        <v>946</v>
      </c>
    </row>
    <row r="53" spans="1:9" x14ac:dyDescent="0.25">
      <c r="A53" s="59" t="s">
        <v>21</v>
      </c>
      <c r="B53" s="54" t="s">
        <v>982</v>
      </c>
      <c r="C53" s="54">
        <v>23782372383</v>
      </c>
      <c r="D53" s="54" t="s">
        <v>983</v>
      </c>
      <c r="E53" s="57" t="s">
        <v>984</v>
      </c>
      <c r="F53" s="57" t="s">
        <v>985</v>
      </c>
      <c r="G53" s="54" t="str">
        <f>IF(VLOOKUP($A53,'Option List'!$A$2:$B$51,2,0)=1,E53,"")</f>
        <v>Manage Credit Request Config Group</v>
      </c>
      <c r="H53" s="54" t="str">
        <f>IF(VLOOKUP($A53,'Option List'!$A$2:$B$51,2,0)=1,F53,"")</f>
        <v>ManageCredit</v>
      </c>
      <c r="I53" s="54" t="s">
        <v>946</v>
      </c>
    </row>
    <row r="54" spans="1:9" x14ac:dyDescent="0.25">
      <c r="A54" s="46" t="s">
        <v>21</v>
      </c>
      <c r="B54" s="54" t="s">
        <v>982</v>
      </c>
      <c r="C54" s="54">
        <v>23782372383</v>
      </c>
      <c r="D54" s="54" t="s">
        <v>983</v>
      </c>
      <c r="E54" s="57" t="s">
        <v>986</v>
      </c>
      <c r="F54" s="57" t="b">
        <f>FALSE()</f>
        <v>0</v>
      </c>
      <c r="G54" s="54" t="str">
        <f>IF(VLOOKUP($A54,'Option List'!$A$2:$B$51,2,0)=1,E54,"")</f>
        <v>Turn Off Credit Checks</v>
      </c>
      <c r="H54" s="54" t="b">
        <f>IF(VLOOKUP($A54,'Option List'!$A$2:$B$51,2,0)=1,F54,"")</f>
        <v>0</v>
      </c>
      <c r="I54" s="54" t="s">
        <v>946</v>
      </c>
    </row>
    <row r="55" spans="1:9" x14ac:dyDescent="0.25">
      <c r="A55" s="46" t="s">
        <v>21</v>
      </c>
      <c r="B55" s="54" t="s">
        <v>982</v>
      </c>
      <c r="C55" s="54">
        <v>23899875221</v>
      </c>
      <c r="D55" s="54" t="s">
        <v>983</v>
      </c>
      <c r="E55" s="57" t="s">
        <v>984</v>
      </c>
      <c r="F55" s="57" t="s">
        <v>985</v>
      </c>
      <c r="G55" s="54" t="str">
        <f>IF(VLOOKUP($A55,'Option List'!$A$2:$B$51,2,0)=1,E55,"")</f>
        <v>Manage Credit Request Config Group</v>
      </c>
      <c r="H55" s="54" t="str">
        <f>IF(VLOOKUP($A55,'Option List'!$A$2:$B$51,2,0)=1,F55,"")</f>
        <v>ManageCredit</v>
      </c>
      <c r="I55" s="54" t="s">
        <v>946</v>
      </c>
    </row>
    <row r="56" spans="1:9" x14ac:dyDescent="0.25">
      <c r="A56" s="46" t="s">
        <v>21</v>
      </c>
      <c r="B56" s="54" t="s">
        <v>982</v>
      </c>
      <c r="C56" s="54">
        <v>23899875221</v>
      </c>
      <c r="D56" s="54" t="s">
        <v>983</v>
      </c>
      <c r="E56" s="57" t="s">
        <v>986</v>
      </c>
      <c r="F56" s="57" t="b">
        <f>FALSE()</f>
        <v>0</v>
      </c>
      <c r="G56" s="54" t="str">
        <f>IF(VLOOKUP($A56,'Option List'!$A$2:$B$51,2,0)=1,E56,"")</f>
        <v>Turn Off Credit Checks</v>
      </c>
      <c r="H56" s="54" t="b">
        <f>IF(VLOOKUP($A56,'Option List'!$A$2:$B$51,2,0)=1,F56,"")</f>
        <v>0</v>
      </c>
      <c r="I56" s="54" t="s">
        <v>946</v>
      </c>
    </row>
    <row r="57" spans="1:9" x14ac:dyDescent="0.25">
      <c r="A57" s="46" t="s">
        <v>10</v>
      </c>
      <c r="B57" s="54" t="s">
        <v>987</v>
      </c>
      <c r="C57" s="54">
        <v>9946864665</v>
      </c>
      <c r="D57" s="54" t="s">
        <v>988</v>
      </c>
      <c r="E57" s="57" t="s">
        <v>989</v>
      </c>
      <c r="F57" s="57" t="s">
        <v>990</v>
      </c>
      <c r="G57" s="54" t="str">
        <f>IF(VLOOKUP($A57,'Option List'!$A$2:$B$51,2,0)=1,E57,"")</f>
        <v/>
      </c>
      <c r="H57" s="54" t="str">
        <f>IF(VLOOKUP($A57,'Option List'!$A$2:$B$51,2,0)=1,F57,"")</f>
        <v/>
      </c>
      <c r="I57" s="54" t="s">
        <v>946</v>
      </c>
    </row>
    <row r="58" spans="1:9" x14ac:dyDescent="0.25">
      <c r="A58" s="46" t="s">
        <v>10</v>
      </c>
      <c r="B58" s="54" t="s">
        <v>987</v>
      </c>
      <c r="C58" s="54">
        <v>9946864665</v>
      </c>
      <c r="D58" s="54" t="s">
        <v>991</v>
      </c>
      <c r="E58" s="57" t="s">
        <v>992</v>
      </c>
      <c r="F58" s="57" t="s">
        <v>993</v>
      </c>
      <c r="G58" s="54" t="str">
        <f>IF(VLOOKUP($A58,'Option List'!$A$2:$B$51,2,0)=1,E58,"")</f>
        <v/>
      </c>
      <c r="H58" s="54" t="str">
        <f>IF(VLOOKUP($A58,'Option List'!$A$2:$B$51,2,0)=1,F58,"")</f>
        <v/>
      </c>
      <c r="I58" s="54" t="s">
        <v>946</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24"/>
  <sheetViews>
    <sheetView zoomScaleNormal="100" workbookViewId="0">
      <selection activeCell="G15" sqref="G15"/>
    </sheetView>
  </sheetViews>
  <sheetFormatPr defaultColWidth="8.7109375" defaultRowHeight="15" x14ac:dyDescent="0.25"/>
  <cols>
    <col min="1" max="1" width="43.42578125" customWidth="1"/>
    <col min="2" max="2" width="14.28515625" customWidth="1"/>
    <col min="3" max="3" width="29.42578125" customWidth="1"/>
    <col min="4" max="4" width="26.5703125" customWidth="1"/>
    <col min="5" max="5" width="23" hidden="1" customWidth="1"/>
    <col min="6" max="6" width="10" hidden="1" customWidth="1"/>
    <col min="7" max="7" width="40.28515625" customWidth="1"/>
    <col min="8" max="8" width="66.7109375" customWidth="1"/>
    <col min="9" max="9" width="46.7109375" customWidth="1"/>
  </cols>
  <sheetData>
    <row r="1" spans="1:9" x14ac:dyDescent="0.25">
      <c r="A1" s="42" t="s">
        <v>381</v>
      </c>
      <c r="B1" s="42" t="s">
        <v>994</v>
      </c>
      <c r="C1" s="42" t="s">
        <v>995</v>
      </c>
      <c r="D1" s="42" t="s">
        <v>996</v>
      </c>
      <c r="E1" s="42" t="s">
        <v>997</v>
      </c>
      <c r="F1" s="42" t="s">
        <v>941</v>
      </c>
      <c r="G1" s="42" t="s">
        <v>997</v>
      </c>
      <c r="H1" s="42" t="s">
        <v>941</v>
      </c>
      <c r="I1" s="42" t="s">
        <v>998</v>
      </c>
    </row>
    <row r="2" spans="1:9" x14ac:dyDescent="0.25">
      <c r="A2" t="s">
        <v>385</v>
      </c>
      <c r="B2" t="s">
        <v>404</v>
      </c>
      <c r="C2" t="s">
        <v>999</v>
      </c>
      <c r="D2" t="s">
        <v>1000</v>
      </c>
      <c r="E2" s="64"/>
      <c r="F2" s="64"/>
      <c r="G2" t="s">
        <v>1001</v>
      </c>
      <c r="H2" t="str">
        <f>CONCATENATE(EnterpriseData!$B$37,": Master Customer Invoice (Sample: MCIN10)")</f>
        <v>Prospera Test 300420201 Admin: Master Customer Invoice (Sample: MCIN10)</v>
      </c>
      <c r="I2" t="s">
        <v>1002</v>
      </c>
    </row>
    <row r="3" spans="1:9" x14ac:dyDescent="0.25">
      <c r="A3" t="s">
        <v>385</v>
      </c>
      <c r="B3" t="s">
        <v>404</v>
      </c>
      <c r="C3" t="s">
        <v>1003</v>
      </c>
      <c r="D3" t="s">
        <v>78</v>
      </c>
      <c r="E3" s="64"/>
      <c r="F3" s="64"/>
      <c r="G3" t="s">
        <v>1004</v>
      </c>
      <c r="H3" t="str">
        <f>CONCATENATE(EnterpriseData!$B$37,": Location Code (Sample: LOC27)")</f>
        <v>Prospera Test 300420201 Admin: Location Code (Sample: LOC27)</v>
      </c>
      <c r="I3" t="s">
        <v>1002</v>
      </c>
    </row>
    <row r="4" spans="1:9" x14ac:dyDescent="0.25">
      <c r="A4" t="s">
        <v>385</v>
      </c>
      <c r="B4" t="s">
        <v>404</v>
      </c>
      <c r="C4" t="s">
        <v>1005</v>
      </c>
      <c r="D4" t="s">
        <v>78</v>
      </c>
      <c r="E4" s="64"/>
      <c r="F4" s="64"/>
      <c r="G4" t="s">
        <v>1006</v>
      </c>
      <c r="H4" t="str">
        <f>CONCATENATE("https://",EnterpriseData!$B$7,".mercurygate.net/MercuryGate")</f>
        <v>https://baseinstalls.mercurygate.net/MercuryGate</v>
      </c>
      <c r="I4" t="s">
        <v>1007</v>
      </c>
    </row>
    <row r="5" spans="1:9" ht="30" x14ac:dyDescent="0.25">
      <c r="A5" s="12" t="s">
        <v>49</v>
      </c>
      <c r="B5" t="s">
        <v>404</v>
      </c>
      <c r="C5" t="s">
        <v>1005</v>
      </c>
      <c r="D5" t="s">
        <v>78</v>
      </c>
      <c r="E5" s="64" t="s">
        <v>1008</v>
      </c>
      <c r="F5" s="64" t="s">
        <v>1009</v>
      </c>
      <c r="G5" s="65" t="str">
        <f>IF(VLOOKUP($A5,'Option List'!$A$2:$B$51,2,0)=1,E5,"")</f>
        <v>Document Cloud Storage</v>
      </c>
      <c r="H5" s="65" t="str">
        <f>IF(VLOOKUP($A5,'Option List'!$A$2:$B$51,2,0)=1,F5,"")</f>
        <v>HubTran</v>
      </c>
      <c r="I5" t="s">
        <v>1002</v>
      </c>
    </row>
    <row r="6" spans="1:9" x14ac:dyDescent="0.25">
      <c r="A6" t="s">
        <v>385</v>
      </c>
      <c r="B6" t="s">
        <v>404</v>
      </c>
      <c r="C6" t="s">
        <v>1010</v>
      </c>
      <c r="D6" t="s">
        <v>78</v>
      </c>
      <c r="E6" s="64"/>
      <c r="F6" s="64"/>
      <c r="G6" t="s">
        <v>1011</v>
      </c>
      <c r="H6" t="str">
        <f>CONCATENATE(EnterpriseData!$B$37,": Order Number (Sample: O10)")</f>
        <v>Prospera Test 300420201 Admin: Order Number (Sample: O10)</v>
      </c>
      <c r="I6" t="s">
        <v>1002</v>
      </c>
    </row>
    <row r="7" spans="1:9" x14ac:dyDescent="0.25">
      <c r="A7" t="s">
        <v>385</v>
      </c>
      <c r="B7" t="s">
        <v>404</v>
      </c>
      <c r="C7" t="s">
        <v>1010</v>
      </c>
      <c r="D7" t="s">
        <v>78</v>
      </c>
      <c r="E7" s="64"/>
      <c r="F7" s="64"/>
      <c r="G7" t="s">
        <v>1012</v>
      </c>
      <c r="H7" t="s">
        <v>317</v>
      </c>
      <c r="I7" t="s">
        <v>1002</v>
      </c>
    </row>
    <row r="8" spans="1:9" x14ac:dyDescent="0.25">
      <c r="A8" t="s">
        <v>385</v>
      </c>
      <c r="B8" t="s">
        <v>404</v>
      </c>
      <c r="C8" t="s">
        <v>1013</v>
      </c>
      <c r="D8" t="s">
        <v>78</v>
      </c>
      <c r="E8" s="64"/>
      <c r="F8" s="64"/>
      <c r="G8" t="s">
        <v>1014</v>
      </c>
      <c r="H8" t="str">
        <f>CONCATENATE(EnterpriseData!$B$37,": Quote Number (Sample: QN10)")</f>
        <v>Prospera Test 300420201 Admin: Quote Number (Sample: QN10)</v>
      </c>
      <c r="I8" t="s">
        <v>1002</v>
      </c>
    </row>
    <row r="9" spans="1:9" x14ac:dyDescent="0.25">
      <c r="A9" t="s">
        <v>385</v>
      </c>
      <c r="B9" t="s">
        <v>404</v>
      </c>
      <c r="C9" t="s">
        <v>1013</v>
      </c>
      <c r="D9" t="s">
        <v>78</v>
      </c>
      <c r="E9" s="64"/>
      <c r="F9" s="64"/>
      <c r="G9" t="s">
        <v>1015</v>
      </c>
      <c r="H9" t="s">
        <v>346</v>
      </c>
      <c r="I9" t="s">
        <v>1002</v>
      </c>
    </row>
    <row r="10" spans="1:9" x14ac:dyDescent="0.25">
      <c r="A10" t="s">
        <v>23</v>
      </c>
      <c r="B10" t="s">
        <v>404</v>
      </c>
      <c r="C10" t="s">
        <v>588</v>
      </c>
      <c r="D10" t="s">
        <v>1016</v>
      </c>
      <c r="E10" s="64" t="s">
        <v>1017</v>
      </c>
      <c r="F10" s="64" t="s">
        <v>1018</v>
      </c>
      <c r="G10" s="65" t="str">
        <f>IF(VLOOKUP($A10,'Option List'!$A$2:$B$51,2,0)=1,E10,"")</f>
        <v>Mode of CustomerPickup</v>
      </c>
      <c r="H10" s="65" t="str">
        <f>IF(VLOOKUP($A10,'Option List'!$A$2:$B$51,2,0)=1,F10,"")</f>
        <v>Expedited</v>
      </c>
      <c r="I10" t="s">
        <v>1002</v>
      </c>
    </row>
    <row r="11" spans="1:9" x14ac:dyDescent="0.25">
      <c r="A11" t="s">
        <v>37</v>
      </c>
      <c r="B11" t="s">
        <v>404</v>
      </c>
      <c r="C11" t="s">
        <v>588</v>
      </c>
      <c r="D11" t="s">
        <v>78</v>
      </c>
      <c r="E11" s="64" t="s">
        <v>1019</v>
      </c>
      <c r="F11" s="64" t="b">
        <f>TRUE()</f>
        <v>1</v>
      </c>
      <c r="G11" s="65" t="str">
        <f>IF(VLOOKUP($A11,'Option List'!$A$2:$B$51,2,0)=1,E11,"")</f>
        <v/>
      </c>
      <c r="H11" s="65" t="str">
        <f>IF(VLOOKUP($A11,'Option List'!$A$2:$B$51,2,0)=1,F11,"")</f>
        <v/>
      </c>
      <c r="I11" t="s">
        <v>1002</v>
      </c>
    </row>
    <row r="12" spans="1:9" x14ac:dyDescent="0.25">
      <c r="A12" t="s">
        <v>39</v>
      </c>
      <c r="B12" t="s">
        <v>404</v>
      </c>
      <c r="C12" t="s">
        <v>588</v>
      </c>
      <c r="D12" t="s">
        <v>78</v>
      </c>
      <c r="E12" s="64" t="s">
        <v>1019</v>
      </c>
      <c r="F12" s="64" t="b">
        <f>TRUE()</f>
        <v>1</v>
      </c>
      <c r="G12" s="65" t="str">
        <f>IF(VLOOKUP($A12,'Option List'!$A$2:$B$51,2,0)=1,E12,"")</f>
        <v>Menu/Graphs Enabled</v>
      </c>
      <c r="H12" s="65" t="b">
        <f>IF(VLOOKUP($A12,'Option List'!$A$2:$B$51,2,0)=1,F12,"")</f>
        <v>1</v>
      </c>
      <c r="I12" t="s">
        <v>1002</v>
      </c>
    </row>
    <row r="13" spans="1:9" x14ac:dyDescent="0.25">
      <c r="A13" t="s">
        <v>385</v>
      </c>
      <c r="B13" t="s">
        <v>404</v>
      </c>
      <c r="C13" t="s">
        <v>1020</v>
      </c>
      <c r="D13" t="s">
        <v>1021</v>
      </c>
      <c r="E13" s="64"/>
      <c r="F13" s="64"/>
      <c r="G13" t="s">
        <v>1011</v>
      </c>
      <c r="H13" t="str">
        <f>CONCATENATE(EnterpriseData!$B$37,": Shipment ID (Sample: SN10)")</f>
        <v>Prospera Test 300420201 Admin: Shipment ID (Sample: SN10)</v>
      </c>
      <c r="I13" t="s">
        <v>1002</v>
      </c>
    </row>
    <row r="14" spans="1:9" x14ac:dyDescent="0.25">
      <c r="A14" t="s">
        <v>385</v>
      </c>
      <c r="B14" t="s">
        <v>404</v>
      </c>
      <c r="C14" t="s">
        <v>1020</v>
      </c>
      <c r="D14" t="s">
        <v>1021</v>
      </c>
      <c r="E14" s="64"/>
      <c r="F14" s="64"/>
      <c r="G14" t="s">
        <v>1022</v>
      </c>
      <c r="H14" t="s">
        <v>358</v>
      </c>
      <c r="I14" t="s">
        <v>1002</v>
      </c>
    </row>
    <row r="15" spans="1:9" x14ac:dyDescent="0.25">
      <c r="A15" t="s">
        <v>33</v>
      </c>
      <c r="B15" t="s">
        <v>404</v>
      </c>
      <c r="C15" t="s">
        <v>1020</v>
      </c>
      <c r="D15" t="s">
        <v>1021</v>
      </c>
      <c r="E15" s="64" t="s">
        <v>1023</v>
      </c>
      <c r="F15" s="64" t="b">
        <f>FALSE()</f>
        <v>0</v>
      </c>
      <c r="G15" s="65" t="str">
        <f>IF(VLOOKUP($A15,'Option List'!$A$2:$B$51,2,0)=1,E15,"")</f>
        <v/>
      </c>
      <c r="H15" s="65" t="str">
        <f>IF(VLOOKUP($A15,'Option List'!$A$2:$B$51,2,0)=1,F15,"")</f>
        <v/>
      </c>
      <c r="I15" t="s">
        <v>1002</v>
      </c>
    </row>
    <row r="16" spans="1:9" x14ac:dyDescent="0.25">
      <c r="A16" t="s">
        <v>385</v>
      </c>
      <c r="B16" t="s">
        <v>404</v>
      </c>
      <c r="C16" t="s">
        <v>1024</v>
      </c>
      <c r="D16" t="s">
        <v>1025</v>
      </c>
      <c r="E16" s="64"/>
      <c r="F16" s="64"/>
      <c r="G16" t="s">
        <v>1011</v>
      </c>
      <c r="H16" t="str">
        <f>CONCATENATE(EnterpriseData!$B$37,": Load ID (Sample: LD10)")</f>
        <v>Prospera Test 300420201 Admin: Load ID (Sample: LD10)</v>
      </c>
      <c r="I16" t="s">
        <v>1002</v>
      </c>
    </row>
    <row r="17" spans="1:9" x14ac:dyDescent="0.25">
      <c r="A17" t="s">
        <v>385</v>
      </c>
      <c r="B17" t="s">
        <v>404</v>
      </c>
      <c r="C17" t="s">
        <v>1024</v>
      </c>
      <c r="D17" t="s">
        <v>1025</v>
      </c>
      <c r="E17" s="64"/>
      <c r="F17" s="64"/>
      <c r="G17" t="s">
        <v>1012</v>
      </c>
      <c r="H17" t="s">
        <v>305</v>
      </c>
      <c r="I17" t="s">
        <v>1002</v>
      </c>
    </row>
    <row r="18" spans="1:9" x14ac:dyDescent="0.25">
      <c r="A18" t="s">
        <v>385</v>
      </c>
      <c r="B18" t="s">
        <v>404</v>
      </c>
      <c r="C18" t="s">
        <v>1024</v>
      </c>
      <c r="D18" t="s">
        <v>1026</v>
      </c>
      <c r="E18" s="64"/>
      <c r="F18" s="64"/>
      <c r="G18" t="s">
        <v>1011</v>
      </c>
      <c r="H18" t="str">
        <f>CONCATENATE(EnterpriseData!$B$37,": Shipping Order ID (Sample: SO10)")</f>
        <v>Prospera Test 300420201 Admin: Shipping Order ID (Sample: SO10)</v>
      </c>
      <c r="I18" t="s">
        <v>1002</v>
      </c>
    </row>
    <row r="19" spans="1:9" x14ac:dyDescent="0.25">
      <c r="A19" t="s">
        <v>385</v>
      </c>
      <c r="B19" t="s">
        <v>404</v>
      </c>
      <c r="C19" t="s">
        <v>1024</v>
      </c>
      <c r="D19" t="s">
        <v>1026</v>
      </c>
      <c r="E19" s="64"/>
      <c r="F19" s="64"/>
      <c r="G19" t="s">
        <v>1012</v>
      </c>
      <c r="H19" t="s">
        <v>362</v>
      </c>
      <c r="I19" t="s">
        <v>1002</v>
      </c>
    </row>
    <row r="20" spans="1:9" x14ac:dyDescent="0.25">
      <c r="E20" s="64"/>
      <c r="F20" s="64"/>
      <c r="G20" s="65"/>
      <c r="H20" s="65"/>
    </row>
    <row r="21" spans="1:9" x14ac:dyDescent="0.25">
      <c r="E21" s="64"/>
      <c r="F21" s="64"/>
      <c r="G21" s="65"/>
      <c r="H21" s="65"/>
    </row>
    <row r="22" spans="1:9" x14ac:dyDescent="0.25">
      <c r="E22" s="64"/>
      <c r="F22" s="64"/>
      <c r="G22" s="65"/>
      <c r="H22" s="65"/>
    </row>
    <row r="23" spans="1:9" x14ac:dyDescent="0.25">
      <c r="E23" s="64"/>
      <c r="F23" s="64"/>
      <c r="G23" s="65"/>
      <c r="H23" s="65"/>
    </row>
    <row r="24" spans="1:9" x14ac:dyDescent="0.25">
      <c r="G24" s="65"/>
      <c r="H24" s="65"/>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17"/>
  <sheetViews>
    <sheetView zoomScaleNormal="100" workbookViewId="0"/>
  </sheetViews>
  <sheetFormatPr defaultColWidth="9.140625" defaultRowHeight="15" x14ac:dyDescent="0.25"/>
  <cols>
    <col min="1" max="1" width="15.28515625" style="54" customWidth="1"/>
    <col min="2" max="2" width="34" style="54" customWidth="1"/>
    <col min="3" max="3" width="44.7109375" style="54" customWidth="1"/>
    <col min="4" max="4" width="24.140625" style="54" customWidth="1"/>
    <col min="5" max="1024" width="9.140625" style="54"/>
  </cols>
  <sheetData>
    <row r="1" spans="1:4" x14ac:dyDescent="0.25">
      <c r="A1" s="66" t="s">
        <v>1027</v>
      </c>
      <c r="B1" s="66" t="s">
        <v>187</v>
      </c>
      <c r="C1" s="66" t="s">
        <v>1028</v>
      </c>
      <c r="D1" s="54" t="s">
        <v>998</v>
      </c>
    </row>
    <row r="2" spans="1:4" x14ac:dyDescent="0.25">
      <c r="A2" s="54" t="s">
        <v>385</v>
      </c>
      <c r="B2" s="67" t="s">
        <v>181</v>
      </c>
      <c r="C2" s="67" t="s">
        <v>404</v>
      </c>
      <c r="D2" s="54" t="s">
        <v>1029</v>
      </c>
    </row>
    <row r="3" spans="1:4" x14ac:dyDescent="0.25">
      <c r="A3" s="54" t="s">
        <v>385</v>
      </c>
      <c r="B3" s="67" t="s">
        <v>1030</v>
      </c>
      <c r="C3" s="67" t="s">
        <v>1031</v>
      </c>
      <c r="D3" s="54" t="s">
        <v>1029</v>
      </c>
    </row>
    <row r="4" spans="1:4" x14ac:dyDescent="0.25">
      <c r="A4" s="54" t="s">
        <v>385</v>
      </c>
      <c r="B4" s="67" t="s">
        <v>1032</v>
      </c>
      <c r="C4" s="67" t="s">
        <v>404</v>
      </c>
      <c r="D4" s="54" t="s">
        <v>1029</v>
      </c>
    </row>
    <row r="5" spans="1:4" x14ac:dyDescent="0.25">
      <c r="A5" s="54" t="s">
        <v>385</v>
      </c>
      <c r="B5" s="67" t="s">
        <v>1033</v>
      </c>
      <c r="C5" s="67" t="s">
        <v>1031</v>
      </c>
      <c r="D5" s="54" t="s">
        <v>1029</v>
      </c>
    </row>
    <row r="6" spans="1:4" x14ac:dyDescent="0.25">
      <c r="A6" s="54" t="s">
        <v>385</v>
      </c>
      <c r="B6" s="67" t="s">
        <v>1034</v>
      </c>
      <c r="C6" s="67" t="s">
        <v>1031</v>
      </c>
      <c r="D6" s="54" t="s">
        <v>1029</v>
      </c>
    </row>
    <row r="7" spans="1:4" x14ac:dyDescent="0.25">
      <c r="A7" s="54" t="s">
        <v>385</v>
      </c>
      <c r="B7" s="67" t="s">
        <v>1035</v>
      </c>
      <c r="C7" s="67" t="s">
        <v>1036</v>
      </c>
      <c r="D7" s="54" t="s">
        <v>1029</v>
      </c>
    </row>
    <row r="8" spans="1:4" x14ac:dyDescent="0.25">
      <c r="A8" s="54" t="s">
        <v>385</v>
      </c>
      <c r="B8" s="67" t="s">
        <v>1037</v>
      </c>
      <c r="C8" s="67" t="s">
        <v>1031</v>
      </c>
      <c r="D8" s="54" t="s">
        <v>1029</v>
      </c>
    </row>
    <row r="9" spans="1:4" x14ac:dyDescent="0.25">
      <c r="A9" s="54" t="s">
        <v>385</v>
      </c>
      <c r="B9" s="67" t="s">
        <v>1038</v>
      </c>
      <c r="C9" s="67" t="s">
        <v>1039</v>
      </c>
      <c r="D9" s="54" t="s">
        <v>1029</v>
      </c>
    </row>
    <row r="10" spans="1:4" x14ac:dyDescent="0.25">
      <c r="A10" s="54" t="s">
        <v>385</v>
      </c>
      <c r="B10" s="67" t="s">
        <v>1040</v>
      </c>
      <c r="C10" s="67" t="s">
        <v>1041</v>
      </c>
      <c r="D10" s="54" t="s">
        <v>1029</v>
      </c>
    </row>
    <row r="11" spans="1:4" x14ac:dyDescent="0.25">
      <c r="A11" s="54" t="s">
        <v>385</v>
      </c>
      <c r="B11" s="67" t="s">
        <v>1042</v>
      </c>
      <c r="C11" s="67" t="s">
        <v>1043</v>
      </c>
      <c r="D11" s="54" t="s">
        <v>1029</v>
      </c>
    </row>
    <row r="12" spans="1:4" x14ac:dyDescent="0.25">
      <c r="A12" s="54" t="s">
        <v>385</v>
      </c>
      <c r="B12" s="67" t="s">
        <v>1044</v>
      </c>
      <c r="C12" s="67" t="s">
        <v>1031</v>
      </c>
      <c r="D12" s="54" t="s">
        <v>1029</v>
      </c>
    </row>
    <row r="13" spans="1:4" x14ac:dyDescent="0.25">
      <c r="A13" s="54" t="s">
        <v>385</v>
      </c>
      <c r="B13" s="67" t="s">
        <v>1045</v>
      </c>
      <c r="C13" s="67" t="s">
        <v>1046</v>
      </c>
      <c r="D13" s="54" t="s">
        <v>1029</v>
      </c>
    </row>
    <row r="14" spans="1:4" x14ac:dyDescent="0.25">
      <c r="A14" s="54" t="s">
        <v>385</v>
      </c>
      <c r="B14" s="67" t="s">
        <v>1047</v>
      </c>
      <c r="C14" s="67" t="s">
        <v>1031</v>
      </c>
      <c r="D14" s="54" t="s">
        <v>1029</v>
      </c>
    </row>
    <row r="15" spans="1:4" x14ac:dyDescent="0.25">
      <c r="A15" s="54" t="s">
        <v>385</v>
      </c>
      <c r="B15" s="67" t="s">
        <v>1048</v>
      </c>
      <c r="C15" s="67" t="s">
        <v>404</v>
      </c>
      <c r="D15" s="54" t="s">
        <v>1029</v>
      </c>
    </row>
    <row r="16" spans="1:4" x14ac:dyDescent="0.25">
      <c r="A16" s="54" t="s">
        <v>385</v>
      </c>
      <c r="B16" s="67" t="s">
        <v>1049</v>
      </c>
      <c r="C16" s="67" t="s">
        <v>1050</v>
      </c>
      <c r="D16" s="54" t="s">
        <v>1029</v>
      </c>
    </row>
    <row r="17" spans="1:4" x14ac:dyDescent="0.25">
      <c r="A17" s="67" t="s">
        <v>35</v>
      </c>
      <c r="B17" s="50" t="s">
        <v>1051</v>
      </c>
      <c r="C17" s="50" t="str">
        <f>IF(VLOOKUP(A17,'Option List'!$A$1:$K$51,2,0)=1,"Admin,Supplier","")</f>
        <v/>
      </c>
      <c r="D17" s="54" t="s">
        <v>1029</v>
      </c>
    </row>
  </sheetData>
  <pageMargins left="0.7" right="0.7" top="0.75" bottom="0.75" header="0.51180555555555496" footer="0.51180555555555496"/>
  <pageSetup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6"/>
  <sheetViews>
    <sheetView zoomScaleNormal="100" workbookViewId="0">
      <selection activeCell="A7" sqref="A7"/>
    </sheetView>
  </sheetViews>
  <sheetFormatPr defaultColWidth="8.7109375" defaultRowHeight="15" x14ac:dyDescent="0.25"/>
  <cols>
    <col min="1" max="1" width="14.28515625" customWidth="1"/>
    <col min="2" max="2" width="17.28515625" customWidth="1"/>
    <col min="3" max="3" width="21.28515625" customWidth="1"/>
    <col min="4" max="4" width="16.28515625" customWidth="1"/>
    <col min="5" max="5" width="18.7109375" customWidth="1"/>
    <col min="6" max="6" width="15.140625" customWidth="1"/>
    <col min="7" max="7" width="18.28515625" customWidth="1"/>
    <col min="8" max="8" width="21.28515625" customWidth="1"/>
    <col min="9" max="9" width="25.140625" customWidth="1"/>
  </cols>
  <sheetData>
    <row r="1" spans="1:9" x14ac:dyDescent="0.25">
      <c r="A1" s="68" t="s">
        <v>381</v>
      </c>
      <c r="B1" s="68" t="s">
        <v>1052</v>
      </c>
      <c r="C1" s="68" t="s">
        <v>404</v>
      </c>
      <c r="D1" s="68" t="s">
        <v>1053</v>
      </c>
      <c r="E1" s="68" t="s">
        <v>1054</v>
      </c>
      <c r="F1" s="68" t="s">
        <v>1055</v>
      </c>
      <c r="G1" s="68" t="s">
        <v>1056</v>
      </c>
      <c r="H1" s="68" t="s">
        <v>1057</v>
      </c>
      <c r="I1" s="68" t="s">
        <v>1058</v>
      </c>
    </row>
    <row r="2" spans="1:9" x14ac:dyDescent="0.25">
      <c r="A2" t="s">
        <v>385</v>
      </c>
      <c r="B2" s="68" t="s">
        <v>1059</v>
      </c>
      <c r="C2" s="69" t="s">
        <v>907</v>
      </c>
      <c r="D2" s="69" t="s">
        <v>905</v>
      </c>
      <c r="E2" s="69"/>
      <c r="F2" s="69" t="s">
        <v>906</v>
      </c>
      <c r="G2" s="69" t="s">
        <v>906</v>
      </c>
      <c r="H2" s="69" t="s">
        <v>906</v>
      </c>
      <c r="I2" s="69" t="s">
        <v>908</v>
      </c>
    </row>
    <row r="3" spans="1:9" x14ac:dyDescent="0.25">
      <c r="A3" t="s">
        <v>385</v>
      </c>
      <c r="B3" s="68" t="s">
        <v>1060</v>
      </c>
      <c r="C3" s="69" t="s">
        <v>924</v>
      </c>
      <c r="D3" s="69" t="s">
        <v>921</v>
      </c>
      <c r="E3" s="69"/>
      <c r="F3" s="69" t="s">
        <v>923</v>
      </c>
      <c r="G3" s="69" t="s">
        <v>925</v>
      </c>
      <c r="H3" s="69" t="s">
        <v>924</v>
      </c>
      <c r="I3" s="69" t="s">
        <v>926</v>
      </c>
    </row>
    <row r="4" spans="1:9" x14ac:dyDescent="0.25">
      <c r="A4" t="s">
        <v>25</v>
      </c>
      <c r="B4" s="68" t="s">
        <v>1061</v>
      </c>
      <c r="C4" s="70" t="str">
        <f>IF(VLOOKUP($A$4,'Option List'!$A$1:$K$51,2,0)=1,"BaseCustomerPortal","")</f>
        <v>BaseCustomerPortal</v>
      </c>
      <c r="D4" s="69"/>
      <c r="E4" s="70" t="str">
        <f>IF(VLOOKUP($A$4,'Option List'!$A$1:$K$51,2,0)=1,"BaseCustomerPortal","")</f>
        <v>BaseCustomerPortal</v>
      </c>
      <c r="F4" s="69"/>
      <c r="G4" s="69"/>
      <c r="H4" s="69"/>
      <c r="I4" s="69"/>
    </row>
    <row r="6" spans="1:9" x14ac:dyDescent="0.25">
      <c r="A6" t="s">
        <v>1062</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25"/>
  <sheetViews>
    <sheetView topLeftCell="D1" zoomScaleNormal="100" workbookViewId="0">
      <selection activeCell="D2" sqref="D2"/>
    </sheetView>
  </sheetViews>
  <sheetFormatPr defaultColWidth="8.85546875" defaultRowHeight="15" x14ac:dyDescent="0.25"/>
  <cols>
    <col min="1" max="1" width="40.5703125" customWidth="1"/>
    <col min="2" max="2" width="34.5703125" customWidth="1"/>
    <col min="3" max="3" width="35.5703125" customWidth="1"/>
    <col min="4" max="4" width="198.42578125" customWidth="1"/>
  </cols>
  <sheetData>
    <row r="1" spans="1:5" x14ac:dyDescent="0.25">
      <c r="A1" s="45" t="s">
        <v>1063</v>
      </c>
      <c r="B1" s="45" t="s">
        <v>1064</v>
      </c>
      <c r="C1" s="45" t="s">
        <v>1065</v>
      </c>
      <c r="D1" s="45" t="s">
        <v>384</v>
      </c>
    </row>
    <row r="2" spans="1:5" x14ac:dyDescent="0.25">
      <c r="A2" t="s">
        <v>385</v>
      </c>
      <c r="B2" t="s">
        <v>1066</v>
      </c>
      <c r="C2" t="str">
        <f>CONCATENATE(EnterpriseData!$B$8," Admin")</f>
        <v>Prospera Test 300420201 Admin</v>
      </c>
      <c r="D2" t="str">
        <f>CONCATENATE("copyUser '(",EnterpriseData!$B$19,"|",EnterpriseData!$B$3,"|",EnterpriseData!$B$4,")",EnterpriseData!$B$22,"' '",EnterpriseData!$B$38,"' '",B2,"' '",C2,"' 'pw' changePwd copyRoles copyUserSettings")</f>
        <v>copyUser '(genesis|InstallUser|B00stInst@11)BasNov19Adm' 'ProTes300420201Adm' 'Base November 2019 Admin' 'Prospera Test 300420201 Admin' 'pw' changePwd copyRoles copyUserSettings</v>
      </c>
      <c r="E2" t="s">
        <v>379</v>
      </c>
    </row>
    <row r="3" spans="1:5" x14ac:dyDescent="0.25">
      <c r="A3" t="s">
        <v>385</v>
      </c>
      <c r="B3" t="s">
        <v>1067</v>
      </c>
      <c r="C3" t="str">
        <f>CONCATENATE(EnterpriseData!$B$8," Broker")</f>
        <v>Prospera Test 300420201 Broker</v>
      </c>
      <c r="D3" t="str">
        <f>CONCATENATE("copyUser '(",EnterpriseData!$B$19,"|",EnterpriseData!$B$3,"|",EnterpriseData!$B$4,")",EnterpriseData!$B$22,"' '",EnterpriseData!$B$38,"' '",B3,"' '",C3,"' 'pw' changePwd copyRoles copyUserSettings")</f>
        <v>copyUser '(genesis|InstallUser|B00stInst@11)BasNov19Adm' 'ProTes300420201Adm' 'Base November 2019 Broker' 'Prospera Test 300420201 Broker' 'pw' changePwd copyRoles copyUserSettings</v>
      </c>
      <c r="E3" t="s">
        <v>379</v>
      </c>
    </row>
    <row r="4" spans="1:5" x14ac:dyDescent="0.25">
      <c r="A4" t="s">
        <v>385</v>
      </c>
      <c r="B4" t="s">
        <v>1068</v>
      </c>
      <c r="C4" t="str">
        <f>CONCATENATE(EnterpriseData!$B$8," Carrier")</f>
        <v>Prospera Test 300420201 Carrier</v>
      </c>
      <c r="D4" t="str">
        <f>CONCATENATE("copyUser '(",EnterpriseData!$B$19,"|",EnterpriseData!$B$3,"|",EnterpriseData!$B$4,")",EnterpriseData!$B$22,"' '",EnterpriseData!$B$38,"' '",B4,"' '",C4,"' 'pw' changePwd copyRoles copyUserSettings")</f>
        <v>copyUser '(genesis|InstallUser|B00stInst@11)BasNov19Adm' 'ProTes300420201Adm' 'Base November 2019 Carrier' 'Prospera Test 300420201 Carrier' 'pw' changePwd copyRoles copyUserSettings</v>
      </c>
      <c r="E4" t="s">
        <v>379</v>
      </c>
    </row>
    <row r="5" spans="1:5" x14ac:dyDescent="0.25">
      <c r="A5" t="s">
        <v>385</v>
      </c>
      <c r="B5" t="s">
        <v>1069</v>
      </c>
      <c r="C5" t="str">
        <f>CONCATENATE(EnterpriseData!$B$8," CarFinance")</f>
        <v>Prospera Test 300420201 CarFinance</v>
      </c>
      <c r="D5" t="str">
        <f>CONCATENATE("copyUser '(",EnterpriseData!$B$19,"|",EnterpriseData!$B$3,"|",EnterpriseData!$B$4,")",EnterpriseData!$B$22,"' '",EnterpriseData!$B$38,"' '",B5,"' '",C5,"' 'pw' changePwd copyRoles copyUserSettings")</f>
        <v>copyUser '(genesis|InstallUser|B00stInst@11)BasNov19Adm' 'ProTes300420201Adm' 'Base November 2019 CarFinance' 'Prospera Test 300420201 CarFinance' 'pw' changePwd copyRoles copyUserSettings</v>
      </c>
      <c r="E5" t="s">
        <v>379</v>
      </c>
    </row>
    <row r="6" spans="1:5" x14ac:dyDescent="0.25">
      <c r="A6" t="s">
        <v>385</v>
      </c>
      <c r="B6" t="s">
        <v>1070</v>
      </c>
      <c r="C6" t="str">
        <f>CONCATENATE(EnterpriseData!$B$8," Cust ezVision")</f>
        <v>Prospera Test 300420201 Cust ezVision</v>
      </c>
      <c r="D6" t="str">
        <f>CONCATENATE("copyUser '(",EnterpriseData!$B$19,"|",EnterpriseData!$B$3,"|",EnterpriseData!$B$4,")",EnterpriseData!$B$22,"' '",EnterpriseData!$B$38,"' '",B6,"' '",C6,"' 'pw' changePwd copyRoles copyUserSettings")</f>
        <v>copyUser '(genesis|InstallUser|B00stInst@11)BasNov19Adm' 'ProTes300420201Adm' 'Base November 2019 Cust ezVision' 'Prospera Test 300420201 Cust ezVision' 'pw' changePwd copyRoles copyUserSettings</v>
      </c>
      <c r="E6" t="s">
        <v>379</v>
      </c>
    </row>
    <row r="7" spans="1:5" x14ac:dyDescent="0.25">
      <c r="A7" t="s">
        <v>385</v>
      </c>
      <c r="B7" t="s">
        <v>1071</v>
      </c>
      <c r="C7" t="str">
        <f>CONCATENATE(EnterpriseData!$B$8," Cust Invoicing")</f>
        <v>Prospera Test 300420201 Cust Invoicing</v>
      </c>
      <c r="D7" t="str">
        <f>CONCATENATE("copyUser '(",EnterpriseData!$B$19,"|",EnterpriseData!$B$3,"|",EnterpriseData!$B$4,")",EnterpriseData!$B$22,"' '",EnterpriseData!$B$38,"' '",B7,"' '",C7,"' 'pw' changePwd copyRoles copyUserSettings")</f>
        <v>copyUser '(genesis|InstallUser|B00stInst@11)BasNov19Adm' 'ProTes300420201Adm' 'Base November 2019 Cust Invoicing' 'Prospera Test 300420201 Cust Invoicing' 'pw' changePwd copyRoles copyUserSettings</v>
      </c>
      <c r="E7" t="s">
        <v>379</v>
      </c>
    </row>
    <row r="8" spans="1:5" x14ac:dyDescent="0.25">
      <c r="A8" t="s">
        <v>385</v>
      </c>
      <c r="B8" t="s">
        <v>1072</v>
      </c>
      <c r="C8" t="str">
        <f>CONCATENATE(EnterpriseData!$B$8," Cust ezClick")</f>
        <v>Prospera Test 300420201 Cust ezClick</v>
      </c>
      <c r="D8" t="str">
        <f>CONCATENATE("copyUser '(",EnterpriseData!$B$19,"|",EnterpriseData!$B$3,"|",EnterpriseData!$B$4,")",EnterpriseData!$B$22,"' '",EnterpriseData!$B$38,"' '",B8,"' '",C8,"' 'pw' changePwd copyRoles copyUserSettings")</f>
        <v>copyUser '(genesis|InstallUser|B00stInst@11)BasNov19Adm' 'ProTes300420201Adm' 'Base November 2019 Cust ezClick' 'Prospera Test 300420201 Cust ezClick' 'pw' changePwd copyRoles copyUserSettings</v>
      </c>
      <c r="E8" t="s">
        <v>379</v>
      </c>
    </row>
    <row r="9" spans="1:5" x14ac:dyDescent="0.25">
      <c r="A9" t="s">
        <v>385</v>
      </c>
      <c r="B9" t="s">
        <v>1073</v>
      </c>
      <c r="C9" t="str">
        <f>CONCATENATE(EnterpriseData!$B$8," Finance")</f>
        <v>Prospera Test 300420201 Finance</v>
      </c>
      <c r="D9" t="str">
        <f>CONCATENATE("copyUser '(",EnterpriseData!$B$19,"|",EnterpriseData!$B$3,"|",EnterpriseData!$B$4,")",EnterpriseData!$B$22,"' '",EnterpriseData!$B$38,"' '",B9,"' '",C9,"' 'pw' changePwd copyRoles copyUserSettings")</f>
        <v>copyUser '(genesis|InstallUser|B00stInst@11)BasNov19Adm' 'ProTes300420201Adm' 'Base November 2019 Finance' 'Prospera Test 300420201 Finance' 'pw' changePwd copyRoles copyUserSettings</v>
      </c>
      <c r="E9" t="s">
        <v>379</v>
      </c>
    </row>
    <row r="10" spans="1:5" x14ac:dyDescent="0.25">
      <c r="A10" t="s">
        <v>385</v>
      </c>
      <c r="B10" t="s">
        <v>1074</v>
      </c>
      <c r="C10" t="str">
        <f>CONCATENATE(EnterpriseData!$B$8," Ops Supv")</f>
        <v>Prospera Test 300420201 Ops Supv</v>
      </c>
      <c r="D10" t="str">
        <f>CONCATENATE("copyUser '(",EnterpriseData!$B$19,"|",EnterpriseData!$B$3,"|",EnterpriseData!$B$4,")",EnterpriseData!$B$22,"' '",EnterpriseData!$B$38,"' '",B10,"' '",C10,"' 'pw' changePwd copyRoles copyUserSettings")</f>
        <v>copyUser '(genesis|InstallUser|B00stInst@11)BasNov19Adm' 'ProTes300420201Adm' 'Base November 2019 Ops Supv' 'Prospera Test 300420201 Ops Supv' 'pw' changePwd copyRoles copyUserSettings</v>
      </c>
      <c r="E10" t="s">
        <v>379</v>
      </c>
    </row>
    <row r="11" spans="1:5" x14ac:dyDescent="0.25">
      <c r="A11" t="s">
        <v>385</v>
      </c>
      <c r="B11" t="s">
        <v>1075</v>
      </c>
      <c r="C11" t="str">
        <f>CONCATENATE(EnterpriseData!$B$8," LSP Operations")</f>
        <v>Prospera Test 300420201 LSP Operations</v>
      </c>
      <c r="D11" t="str">
        <f>CONCATENATE("copyUser '(",EnterpriseData!$B$19,"|",EnterpriseData!$B$3,"|",EnterpriseData!$B$4,")",EnterpriseData!$B$22,"' '",EnterpriseData!$B$38,"' '",B11,"' '",C11,"' 'pw' changePwd copyRoles copyUserSettings")</f>
        <v>copyUser '(genesis|InstallUser|B00stInst@11)BasNov19Adm' 'ProTes300420201Adm' 'Base November 2019 LSP Operations' 'Prospera Test 300420201 LSP Operations' 'pw' changePwd copyRoles copyUserSettings</v>
      </c>
      <c r="E11" t="s">
        <v>379</v>
      </c>
    </row>
    <row r="12" spans="1:5" x14ac:dyDescent="0.25">
      <c r="A12" t="s">
        <v>385</v>
      </c>
      <c r="B12" t="s">
        <v>1076</v>
      </c>
      <c r="C12" t="str">
        <f>CONCATENATE(EnterpriseData!$B$8," Report Writer")</f>
        <v>Prospera Test 300420201 Report Writer</v>
      </c>
      <c r="D12" t="str">
        <f>CONCATENATE("copyUser '(",EnterpriseData!$B$19,"|",EnterpriseData!$B$3,"|",EnterpriseData!$B$4,")",EnterpriseData!$B$22,"' '",EnterpriseData!$B$38,"' '",B12,"' '",C12,"' 'pw' changePwd copyRoles copyUserSettings")</f>
        <v>copyUser '(genesis|InstallUser|B00stInst@11)BasNov19Adm' 'ProTes300420201Adm' 'Base November 2019 Report Writer' 'Prospera Test 300420201 Report Writer' 'pw' changePwd copyRoles copyUserSettings</v>
      </c>
      <c r="E12" t="s">
        <v>379</v>
      </c>
    </row>
    <row r="13" spans="1:5" x14ac:dyDescent="0.25">
      <c r="A13" t="s">
        <v>385</v>
      </c>
      <c r="B13" t="s">
        <v>1077</v>
      </c>
      <c r="C13" t="str">
        <f>CONCATENATE(EnterpriseData!$B$8," Shipper Operations")</f>
        <v>Prospera Test 300420201 Shipper Operations</v>
      </c>
      <c r="D13" t="str">
        <f>CONCATENATE("copyUser '(",EnterpriseData!$B$19,"|",EnterpriseData!$B$3,"|",EnterpriseData!$B$4,")",EnterpriseData!$B$22,"' '",EnterpriseData!$B$38,"' '",B13,"' '",C13,"' 'pw' changePwd copyRoles copyUserSettings")</f>
        <v>copyUser '(genesis|InstallUser|B00stInst@11)BasNov19Adm' 'ProTes300420201Adm' 'Base November 2019 Shipper Operations' 'Prospera Test 300420201 Shipper Operations' 'pw' changePwd copyRoles copyUserSettings</v>
      </c>
      <c r="E13" t="s">
        <v>379</v>
      </c>
    </row>
    <row r="14" spans="1:5" x14ac:dyDescent="0.25">
      <c r="A14" t="s">
        <v>385</v>
      </c>
      <c r="B14" t="s">
        <v>1078</v>
      </c>
      <c r="C14" t="str">
        <f>CONCATENATE(EnterpriseData!$B$8," Supplier")</f>
        <v>Prospera Test 300420201 Supplier</v>
      </c>
      <c r="D14" t="str">
        <f>CONCATENATE("copyUser '(",EnterpriseData!$B$19,"|",EnterpriseData!$B$3,"|",EnterpriseData!$B$4,")",EnterpriseData!$B$22,"' '",EnterpriseData!$B$38,"' '",B14,"' '",C14,"' 'pw' changePwd copyRoles copyUserSettings")</f>
        <v>copyUser '(genesis|InstallUser|B00stInst@11)BasNov19Adm' 'ProTes300420201Adm' 'Base November 2019 Supplier' 'Prospera Test 300420201 Supplier' 'pw' changePwd copyRoles copyUserSettings</v>
      </c>
      <c r="E14" t="s">
        <v>379</v>
      </c>
    </row>
    <row r="15" spans="1:5" x14ac:dyDescent="0.25">
      <c r="A15" t="s">
        <v>385</v>
      </c>
      <c r="B15" t="s">
        <v>1079</v>
      </c>
      <c r="C15" t="str">
        <f>CONCATENATE(EnterpriseData!B9,"LoaderID")</f>
        <v>ProTes300420201LoaderID</v>
      </c>
      <c r="D15" t="str">
        <f>CONCATENATE("copyUser '(",EnterpriseData!$B$19,"|",EnterpriseData!$B$3,"|",EnterpriseData!$B$4,")",EnterpriseData!$B$22,"' '",EnterpriseData!$B$38,"' '",B15,"' '",C15,"' 'pw' changePwd copyRoles copyUserSettings")</f>
        <v>copyUser '(genesis|InstallUser|B00stInst@11)BasNov19Adm' 'ProTes300420201Adm' 'BasNov19LoaderID' 'ProTes300420201LoaderID' 'pw' changePwd copyRoles copyUserSettings</v>
      </c>
      <c r="E15" t="s">
        <v>379</v>
      </c>
    </row>
    <row r="16" spans="1:5" x14ac:dyDescent="0.25">
      <c r="A16" t="s">
        <v>385</v>
      </c>
      <c r="B16" t="s">
        <v>1080</v>
      </c>
      <c r="C16" t="str">
        <f>CONCATENATE(EnterpriseData!B9,"MGC1")</f>
        <v>ProTes300420201MGC1</v>
      </c>
      <c r="D16" t="str">
        <f>CONCATENATE("copyUser '(",EnterpriseData!$B$19,"|",EnterpriseData!$B$3,"|",EnterpriseData!$B$4,")",EnterpriseData!B25,"' '",EnterpriseData!B44,"' '",B16,"' '",C16,"' 'pw' changePwd copyUserSettings")</f>
        <v>copyUser '(genesis|InstallUser|B00stInst@11)BasNov19Sand' 'ProTes300420201Sand' 'BasNov19MGC1' 'ProTes300420201MGC1' 'pw' changePwd copyUserSettings</v>
      </c>
      <c r="E16" t="s">
        <v>379</v>
      </c>
    </row>
    <row r="17" spans="1:5" x14ac:dyDescent="0.25">
      <c r="A17" s="71" t="s">
        <v>29</v>
      </c>
      <c r="B17" s="43" t="s">
        <v>1081</v>
      </c>
      <c r="C17" s="43" t="str">
        <f>CONCATENATE(EnterpriseData!$B$9,"CustEZClickDemo")</f>
        <v>ProTes300420201CustEZClickDemo</v>
      </c>
      <c r="D17" s="43" t="str">
        <f>IF(VLOOKUP(A17,'Option List'!$A$1:$B$51,2,0)=1,CONCATENATE("copyUser '(",EnterpriseData!$B$19,"|",EnterpriseData!$B$3,"|",EnterpriseData!$B$4,")",EnterpriseData!$B$25,"' '",EnterpriseData!$B$44,"' '",$B17,"' '",$C17,"' 'pw' changePwd copyUserSettings"),"")</f>
        <v>copyUser '(genesis|InstallUser|B00stInst@11)BasNov19Sand' 'ProTes300420201Sand' 'BasNov19CustEZClickDemo' 'ProTes300420201CustEZClickDemo' 'pw' changePwd copyUserSettings</v>
      </c>
      <c r="E17" t="s">
        <v>379</v>
      </c>
    </row>
    <row r="18" spans="1:5" x14ac:dyDescent="0.25">
      <c r="A18" s="43" t="s">
        <v>25</v>
      </c>
      <c r="B18" s="43" t="s">
        <v>1082</v>
      </c>
      <c r="C18" s="43" t="str">
        <f>CONCATENATE(EnterpriseData!$B$9,"CustEZVisionDemo")</f>
        <v>ProTes300420201CustEZVisionDemo</v>
      </c>
      <c r="D18" s="43" t="str">
        <f>IF(VLOOKUP(A18,'Option List'!$A$1:$B$51,2,0)=1,CONCATENATE("copyUser '(",EnterpriseData!$B$19,"|",EnterpriseData!$B$3,"|",EnterpriseData!$B$4,")",EnterpriseData!$B$25,"' '",EnterpriseData!$B$44,"' '",$B18,"' '",$C18,"' 'pw' changePwd copyUserSettings"),"")</f>
        <v>copyUser '(genesis|InstallUser|B00stInst@11)BasNov19Sand' 'ProTes300420201Sand' 'BasNov19CustEZVisionDemo' 'ProTes300420201CustEZVisionDemo' 'pw' changePwd copyUserSettings</v>
      </c>
      <c r="E18" t="s">
        <v>379</v>
      </c>
    </row>
    <row r="19" spans="1:5" x14ac:dyDescent="0.25">
      <c r="A19" s="43" t="s">
        <v>35</v>
      </c>
      <c r="B19" s="43" t="s">
        <v>1083</v>
      </c>
      <c r="C19" s="43" t="str">
        <f>CONCATENATE(EnterpriseData!$B$9,"VendorUser")</f>
        <v>ProTes300420201VendorUser</v>
      </c>
      <c r="D19" s="43" t="str">
        <f>IF(VLOOKUP(A19,'Option List'!$A$1:$B$51,2,0)=1,IF(VLOOKUP("Sandbox Sub Hierarchy",'Option List'!$A$1:$B$51,2,0)=1,CONCATENATE("copyUser '(",EnterpriseData!$B$19,"|",EnterpriseData!$B$3,"|",EnterpriseData!$B$4,")",EnterpriseData!$B$31,"' '",EnterpriseData!$B$56,"' '",$B19,"' '",$C19,"' 'pw' changePwd copyUserSettings"),""),"")</f>
        <v/>
      </c>
      <c r="E19" t="s">
        <v>379</v>
      </c>
    </row>
    <row r="20" spans="1:5" x14ac:dyDescent="0.25">
      <c r="A20" s="43" t="s">
        <v>49</v>
      </c>
      <c r="B20" s="43" t="s">
        <v>1084</v>
      </c>
      <c r="C20" s="43" t="str">
        <f>CONCATENATE(EnterpriseData!$B$9,"HubTranExtract")</f>
        <v>ProTes300420201HubTranExtract</v>
      </c>
      <c r="D20" s="43" t="str">
        <f>IF(VLOOKUP(A20,'Option List'!$A$1:$B$51,2,0)=1,CONCATENATE("copyUser '(",EnterpriseData!$B$19,"|",EnterpriseData!$B$3,"|",EnterpriseData!$B$4,")",VLOOKUP(A20,'Option List'!$A$1:$C$51,3,0),"' '",EnterpriseData!$B$38,"' '",$B20,"' '",$C20,"' 'pw' changePwd copyRoles copyUserSettings"),"")</f>
        <v>copyUser '(genesis|InstallUser|B00stInst@11)HubDocMan' 'ProTes300420201Adm' 'HubDocManHubTranExtract' 'ProTes300420201HubTranExtract' 'pw' changePwd copyRoles copyUserSettings</v>
      </c>
      <c r="E20" t="s">
        <v>379</v>
      </c>
    </row>
    <row r="21" spans="1:5" x14ac:dyDescent="0.25">
      <c r="A21" s="43" t="s">
        <v>54</v>
      </c>
      <c r="B21" s="43" t="s">
        <v>1085</v>
      </c>
      <c r="C21" s="43" t="str">
        <f>CONCATENATE(EnterpriseData!$B$9,"QBAdmin")</f>
        <v>ProTes300420201QBAdmin</v>
      </c>
      <c r="D21" s="43" t="str">
        <f>IF(VLOOKUP(A21,'Option List'!$A$1:$B$51,2,0)=1,CONCATENATE("copyUser '(",EnterpriseData!$B$19,"|",EnterpriseData!$B$3,"|",EnterpriseData!$B$4,")",'Option List'!C29,"' '",EnterpriseData!$B$38,"' '",$B21,"' '",$C21,"' 'pw' changePwd copyRoles copyUserSettings"),"")</f>
        <v>copyUser '(genesis|InstallUser|B00stInst@11)QuiOnlUS' 'ProTes300420201Adm' 'QuiOnlUSQBAdmin' 'ProTes300420201QBAdmin' 'pw' changePwd copyRoles copyUserSettings</v>
      </c>
      <c r="E21" t="s">
        <v>379</v>
      </c>
    </row>
    <row r="22" spans="1:5" x14ac:dyDescent="0.25">
      <c r="A22" s="43" t="s">
        <v>53</v>
      </c>
      <c r="B22" s="43" t="s">
        <v>1085</v>
      </c>
      <c r="C22" s="43" t="str">
        <f>CONCATENATE(EnterpriseData!$B$9,"QBAdmin")</f>
        <v>ProTes300420201QBAdmin</v>
      </c>
      <c r="D22" s="43" t="str">
        <f>IF(VLOOKUP(A22,'Option List'!$A$1:$B$51,2,0)=1,CONCATENATE("copyUser '(",EnterpriseData!$B$19,"|",EnterpriseData!$B$3,"|",EnterpriseData!$B$4,")",'Option List'!C29,"' '",EnterpriseData!$B$38,"' '",$B22,"' '",$C22,"' 'pw' changePwd copyRoles copyUserSettings"),"")</f>
        <v/>
      </c>
      <c r="E22" t="s">
        <v>379</v>
      </c>
    </row>
    <row r="23" spans="1:5" x14ac:dyDescent="0.25">
      <c r="A23" s="43" t="s">
        <v>55</v>
      </c>
      <c r="B23" s="43" t="s">
        <v>1085</v>
      </c>
      <c r="C23" s="43" t="str">
        <f>CONCATENATE(EnterpriseData!$B$9,"QBAdmin")</f>
        <v>ProTes300420201QBAdmin</v>
      </c>
      <c r="D23" s="43" t="str">
        <f>IF(VLOOKUP(A23,'Option List'!$A$1:$B$51,2,0)=1,CONCATENATE("copyUser '(",EnterpriseData!$B$19,"|",EnterpriseData!$B$3,"|",EnterpriseData!$B$4,")",'Option List'!C29,"' '",EnterpriseData!$B$38,"' '",$B23,"' '",$C23,"' 'pw' changePwd copyRoles copyUserSettings"),"")</f>
        <v/>
      </c>
      <c r="E23" t="s">
        <v>379</v>
      </c>
    </row>
    <row r="25" spans="1:5" x14ac:dyDescent="0.25">
      <c r="D25" s="72"/>
    </row>
  </sheetData>
  <pageMargins left="0.7" right="0.7" top="0.75" bottom="0.75" header="0.51180555555555496" footer="0.51180555555555496"/>
  <pageSetup firstPageNumber="0"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000-000000000000}">
          <x14:formula1>
            <xm:f>'Option List'!$A$2:$A$31</xm:f>
          </x14:formula1>
          <x14:formula2>
            <xm:f>0</xm:f>
          </x14:formula2>
          <xm:sqref>A17</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9"/>
  <sheetViews>
    <sheetView zoomScaleNormal="100" workbookViewId="0">
      <selection activeCell="E2" sqref="E2"/>
    </sheetView>
  </sheetViews>
  <sheetFormatPr defaultColWidth="8.85546875" defaultRowHeight="15" x14ac:dyDescent="0.25"/>
  <cols>
    <col min="1" max="1" width="32.140625" customWidth="1"/>
    <col min="2" max="2" width="38.42578125" customWidth="1"/>
    <col min="3" max="3" width="34.5703125" customWidth="1"/>
    <col min="4" max="4" width="35.5703125" hidden="1" customWidth="1"/>
    <col min="5" max="5" width="15.42578125" style="73" customWidth="1"/>
  </cols>
  <sheetData>
    <row r="1" spans="1:6" x14ac:dyDescent="0.25">
      <c r="A1" s="45" t="s">
        <v>1063</v>
      </c>
      <c r="B1" s="45" t="s">
        <v>1065</v>
      </c>
      <c r="C1" s="45" t="s">
        <v>1086</v>
      </c>
      <c r="D1" s="45" t="s">
        <v>941</v>
      </c>
      <c r="E1" s="74" t="s">
        <v>1087</v>
      </c>
      <c r="F1" s="45" t="s">
        <v>1088</v>
      </c>
    </row>
    <row r="2" spans="1:6" x14ac:dyDescent="0.25">
      <c r="A2" s="43" t="s">
        <v>10</v>
      </c>
      <c r="B2" s="43" t="str">
        <f>Users!C2</f>
        <v>Prospera Test 300420201 Admin</v>
      </c>
      <c r="C2" s="43" t="s">
        <v>191</v>
      </c>
      <c r="D2" s="75" t="s">
        <v>404</v>
      </c>
      <c r="E2" s="76" t="str">
        <f>IF(VLOOKUP($A2,'Option List'!$A$2:$B$51,2,0)=1,D2,"")</f>
        <v/>
      </c>
      <c r="F2" s="77" t="s">
        <v>1089</v>
      </c>
    </row>
    <row r="3" spans="1:6" x14ac:dyDescent="0.25">
      <c r="A3" s="43" t="s">
        <v>387</v>
      </c>
      <c r="B3" s="43" t="str">
        <f>Users!C2</f>
        <v>Prospera Test 300420201 Admin</v>
      </c>
      <c r="C3" s="43" t="s">
        <v>193</v>
      </c>
      <c r="D3" s="75" t="s">
        <v>1090</v>
      </c>
      <c r="E3" s="76" t="str">
        <f>IF(VLOOKUP($A3,'Option List'!$A$2:$B$51,2,0)=1,D3,"")</f>
        <v>5000.00</v>
      </c>
      <c r="F3" s="77" t="s">
        <v>1089</v>
      </c>
    </row>
    <row r="4" spans="1:6" x14ac:dyDescent="0.25">
      <c r="A4" s="43" t="s">
        <v>17</v>
      </c>
      <c r="B4" s="43" t="str">
        <f>Users!C2</f>
        <v>Prospera Test 300420201 Admin</v>
      </c>
      <c r="C4" s="43" t="s">
        <v>200</v>
      </c>
      <c r="D4" s="75" t="s">
        <v>1091</v>
      </c>
      <c r="E4" s="76" t="str">
        <f>IF(VLOOKUP($A4,'Option List'!$A$2:$B$51,2,0)=1,D4,"")</f>
        <v>20000.00</v>
      </c>
      <c r="F4" s="77" t="s">
        <v>1089</v>
      </c>
    </row>
    <row r="5" spans="1:6" x14ac:dyDescent="0.25">
      <c r="A5" s="43" t="s">
        <v>10</v>
      </c>
      <c r="B5" s="43" t="str">
        <f>Users!C11</f>
        <v>Prospera Test 300420201 LSP Operations</v>
      </c>
      <c r="C5" s="43" t="s">
        <v>191</v>
      </c>
      <c r="D5" s="75" t="s">
        <v>1092</v>
      </c>
      <c r="E5" s="78" t="str">
        <f>IF(VLOOKUP($A5,'Option List'!$A$2:$B$51,2,0)=1,D5,"")</f>
        <v/>
      </c>
      <c r="F5" s="77" t="s">
        <v>1089</v>
      </c>
    </row>
    <row r="6" spans="1:6" x14ac:dyDescent="0.25">
      <c r="A6" s="43" t="s">
        <v>387</v>
      </c>
      <c r="B6" s="43" t="str">
        <f>Users!C11</f>
        <v>Prospera Test 300420201 LSP Operations</v>
      </c>
      <c r="C6" s="43" t="s">
        <v>193</v>
      </c>
      <c r="D6" s="75" t="s">
        <v>1093</v>
      </c>
      <c r="E6" s="78" t="str">
        <f>IF(VLOOKUP($A6,'Option List'!$A$2:$B$51,2,0)=1,D6,"")</f>
        <v>25.00</v>
      </c>
      <c r="F6" s="77" t="s">
        <v>1089</v>
      </c>
    </row>
    <row r="7" spans="1:6" x14ac:dyDescent="0.25">
      <c r="A7" s="43" t="s">
        <v>17</v>
      </c>
      <c r="B7" s="43" t="str">
        <f>Users!C10</f>
        <v>Prospera Test 300420201 Ops Supv</v>
      </c>
      <c r="C7" s="43" t="s">
        <v>200</v>
      </c>
      <c r="D7" s="75" t="s">
        <v>1091</v>
      </c>
      <c r="E7" s="79" t="str">
        <f>IF(VLOOKUP($A7,'Option List'!$A$2:$B$51,2,0)=1,D7,"")</f>
        <v>20000.00</v>
      </c>
      <c r="F7" s="77" t="s">
        <v>1089</v>
      </c>
    </row>
    <row r="8" spans="1:6" x14ac:dyDescent="0.25">
      <c r="A8" s="43" t="s">
        <v>10</v>
      </c>
      <c r="B8" s="43" t="str">
        <f>Users!C13</f>
        <v>Prospera Test 300420201 Shipper Operations</v>
      </c>
      <c r="C8" s="43" t="s">
        <v>191</v>
      </c>
      <c r="D8" s="75" t="s">
        <v>1092</v>
      </c>
      <c r="E8" s="80" t="str">
        <f>IF(VLOOKUP($A8,'Option List'!$A$2:$B$51,2,0)=1,D8,"")</f>
        <v/>
      </c>
      <c r="F8" s="77" t="s">
        <v>1089</v>
      </c>
    </row>
    <row r="9" spans="1:6" x14ac:dyDescent="0.25">
      <c r="A9" s="43" t="s">
        <v>387</v>
      </c>
      <c r="B9" s="43" t="str">
        <f>Users!C13</f>
        <v>Prospera Test 300420201 Shipper Operations</v>
      </c>
      <c r="C9" s="43" t="s">
        <v>193</v>
      </c>
      <c r="D9" s="75" t="s">
        <v>1093</v>
      </c>
      <c r="E9" s="80" t="str">
        <f>IF(VLOOKUP($A9,'Option List'!$A$2:$B$51,2,0)=1,D9,"")</f>
        <v>25.00</v>
      </c>
      <c r="F9" s="77" t="s">
        <v>1089</v>
      </c>
    </row>
  </sheetData>
  <pageMargins left="0.7" right="0.7" top="0.75" bottom="0.75" header="0.51180555555555496" footer="0.51180555555555496"/>
  <pageSetup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5394"/>
  <sheetViews>
    <sheetView zoomScaleNormal="100" workbookViewId="0">
      <selection activeCell="A5394" sqref="A5394"/>
    </sheetView>
  </sheetViews>
  <sheetFormatPr defaultColWidth="8.7109375" defaultRowHeight="15" x14ac:dyDescent="0.25"/>
  <cols>
    <col min="1" max="1" width="180.7109375" customWidth="1"/>
  </cols>
  <sheetData>
    <row r="1" spans="1:4" x14ac:dyDescent="0.25">
      <c r="A1" t="s">
        <v>1094</v>
      </c>
      <c r="B1">
        <f>COUNTIF($A$1,"Define|Report")</f>
        <v>1</v>
      </c>
      <c r="D1" t="s">
        <v>1088</v>
      </c>
    </row>
    <row r="2" spans="1:4" x14ac:dyDescent="0.25">
      <c r="A2" t="s">
        <v>1095</v>
      </c>
      <c r="B2">
        <f>COUNTIF($A$1:A2,"Define|Report")</f>
        <v>1</v>
      </c>
      <c r="D2" t="s">
        <v>1096</v>
      </c>
    </row>
    <row r="3" spans="1:4" x14ac:dyDescent="0.25">
      <c r="A3" t="s">
        <v>1097</v>
      </c>
      <c r="B3">
        <f>COUNTIF($A$1:A3,"Define|Report")</f>
        <v>1</v>
      </c>
      <c r="D3" s="81" t="s">
        <v>1098</v>
      </c>
    </row>
    <row r="4" spans="1:4" x14ac:dyDescent="0.25">
      <c r="A4" t="s">
        <v>1099</v>
      </c>
      <c r="B4">
        <f>COUNTIF($A$1:A4,"Define|Report")</f>
        <v>1</v>
      </c>
    </row>
    <row r="5" spans="1:4" x14ac:dyDescent="0.25">
      <c r="A5" t="s">
        <v>1100</v>
      </c>
      <c r="B5">
        <f>COUNTIF($A$1:A5,"Define|Report")</f>
        <v>1</v>
      </c>
    </row>
    <row r="6" spans="1:4" x14ac:dyDescent="0.25">
      <c r="A6" t="s">
        <v>1101</v>
      </c>
      <c r="B6">
        <f>COUNTIF($A$1:A6,"Define|Report")</f>
        <v>1</v>
      </c>
    </row>
    <row r="7" spans="1:4" x14ac:dyDescent="0.25">
      <c r="A7" t="s">
        <v>1102</v>
      </c>
      <c r="B7">
        <f>COUNTIF($A$1:A7,"Define|Report")</f>
        <v>1</v>
      </c>
    </row>
    <row r="8" spans="1:4" x14ac:dyDescent="0.25">
      <c r="A8" t="s">
        <v>1103</v>
      </c>
      <c r="B8">
        <f>COUNTIF($A$1:A8,"Define|Report")</f>
        <v>1</v>
      </c>
    </row>
    <row r="9" spans="1:4" x14ac:dyDescent="0.25">
      <c r="A9" t="s">
        <v>1104</v>
      </c>
      <c r="B9">
        <f>COUNTIF($A$1:A9,"Define|Report")</f>
        <v>1</v>
      </c>
    </row>
    <row r="10" spans="1:4" x14ac:dyDescent="0.25">
      <c r="A10" t="s">
        <v>1105</v>
      </c>
      <c r="B10">
        <f>COUNTIF($A$1:A10,"Define|Report")</f>
        <v>1</v>
      </c>
    </row>
    <row r="11" spans="1:4" x14ac:dyDescent="0.25">
      <c r="A11" t="s">
        <v>1106</v>
      </c>
      <c r="B11">
        <f>COUNTIF($A$1:A11,"Define|Report")</f>
        <v>1</v>
      </c>
    </row>
    <row r="12" spans="1:4" x14ac:dyDescent="0.25">
      <c r="A12" t="s">
        <v>1107</v>
      </c>
      <c r="B12">
        <f>COUNTIF($A$1:A12,"Define|Report")</f>
        <v>1</v>
      </c>
    </row>
    <row r="13" spans="1:4" x14ac:dyDescent="0.25">
      <c r="A13" t="s">
        <v>1108</v>
      </c>
      <c r="B13">
        <f>COUNTIF($A$1:A13,"Define|Report")</f>
        <v>1</v>
      </c>
    </row>
    <row r="14" spans="1:4" x14ac:dyDescent="0.25">
      <c r="A14" t="s">
        <v>1109</v>
      </c>
      <c r="B14">
        <f>COUNTIF($A$1:A14,"Define|Report")</f>
        <v>1</v>
      </c>
    </row>
    <row r="15" spans="1:4" x14ac:dyDescent="0.25">
      <c r="A15" t="s">
        <v>1110</v>
      </c>
      <c r="B15">
        <f>COUNTIF($A$1:A15,"Define|Report")</f>
        <v>1</v>
      </c>
    </row>
    <row r="16" spans="1:4" x14ac:dyDescent="0.25">
      <c r="B16">
        <f>COUNTIF($A$1:A16,"Define|Report")</f>
        <v>1</v>
      </c>
    </row>
    <row r="17" spans="1:2" x14ac:dyDescent="0.25">
      <c r="A17" t="s">
        <v>1094</v>
      </c>
      <c r="B17">
        <f>COUNTIF($A$1:A17,"Define|Report")</f>
        <v>2</v>
      </c>
    </row>
    <row r="18" spans="1:2" x14ac:dyDescent="0.25">
      <c r="A18" t="s">
        <v>1111</v>
      </c>
      <c r="B18">
        <f>COUNTIF($A$1:A18,"Define|Report")</f>
        <v>2</v>
      </c>
    </row>
    <row r="19" spans="1:2" x14ac:dyDescent="0.25">
      <c r="A19" t="s">
        <v>1097</v>
      </c>
      <c r="B19">
        <f>COUNTIF($A$1:A19,"Define|Report")</f>
        <v>2</v>
      </c>
    </row>
    <row r="20" spans="1:2" x14ac:dyDescent="0.25">
      <c r="A20" t="s">
        <v>1099</v>
      </c>
      <c r="B20">
        <f>COUNTIF($A$1:A20,"Define|Report")</f>
        <v>2</v>
      </c>
    </row>
    <row r="21" spans="1:2" x14ac:dyDescent="0.25">
      <c r="A21" t="s">
        <v>1100</v>
      </c>
      <c r="B21">
        <f>COUNTIF($A$1:A21,"Define|Report")</f>
        <v>2</v>
      </c>
    </row>
    <row r="22" spans="1:2" x14ac:dyDescent="0.25">
      <c r="A22" t="s">
        <v>1101</v>
      </c>
      <c r="B22">
        <f>COUNTIF($A$1:A22,"Define|Report")</f>
        <v>2</v>
      </c>
    </row>
    <row r="23" spans="1:2" x14ac:dyDescent="0.25">
      <c r="A23" t="s">
        <v>1102</v>
      </c>
      <c r="B23">
        <f>COUNTIF($A$1:A23,"Define|Report")</f>
        <v>2</v>
      </c>
    </row>
    <row r="24" spans="1:2" x14ac:dyDescent="0.25">
      <c r="A24" t="s">
        <v>1112</v>
      </c>
      <c r="B24">
        <f>COUNTIF($A$1:A24,"Define|Report")</f>
        <v>2</v>
      </c>
    </row>
    <row r="25" spans="1:2" x14ac:dyDescent="0.25">
      <c r="A25" t="s">
        <v>1103</v>
      </c>
      <c r="B25">
        <f>COUNTIF($A$1:A25,"Define|Report")</f>
        <v>2</v>
      </c>
    </row>
    <row r="26" spans="1:2" x14ac:dyDescent="0.25">
      <c r="A26" t="s">
        <v>1105</v>
      </c>
      <c r="B26">
        <f>COUNTIF($A$1:A26,"Define|Report")</f>
        <v>2</v>
      </c>
    </row>
    <row r="27" spans="1:2" x14ac:dyDescent="0.25">
      <c r="A27" t="s">
        <v>1106</v>
      </c>
      <c r="B27">
        <f>COUNTIF($A$1:A27,"Define|Report")</f>
        <v>2</v>
      </c>
    </row>
    <row r="28" spans="1:2" x14ac:dyDescent="0.25">
      <c r="A28" t="s">
        <v>1113</v>
      </c>
      <c r="B28">
        <f>COUNTIF($A$1:A28,"Define|Report")</f>
        <v>2</v>
      </c>
    </row>
    <row r="29" spans="1:2" x14ac:dyDescent="0.25">
      <c r="B29">
        <f>COUNTIF($A$1:A29,"Define|Report")</f>
        <v>2</v>
      </c>
    </row>
    <row r="30" spans="1:2" x14ac:dyDescent="0.25">
      <c r="A30" t="s">
        <v>1094</v>
      </c>
      <c r="B30">
        <f>COUNTIF($A$1:A30,"Define|Report")</f>
        <v>3</v>
      </c>
    </row>
    <row r="31" spans="1:2" x14ac:dyDescent="0.25">
      <c r="A31" t="s">
        <v>1114</v>
      </c>
      <c r="B31">
        <f>COUNTIF($A$1:A31,"Define|Report")</f>
        <v>3</v>
      </c>
    </row>
    <row r="32" spans="1:2" x14ac:dyDescent="0.25">
      <c r="A32" t="s">
        <v>1097</v>
      </c>
      <c r="B32">
        <f>COUNTIF($A$1:A32,"Define|Report")</f>
        <v>3</v>
      </c>
    </row>
    <row r="33" spans="1:2" x14ac:dyDescent="0.25">
      <c r="A33" t="s">
        <v>1099</v>
      </c>
      <c r="B33">
        <f>COUNTIF($A$1:A33,"Define|Report")</f>
        <v>3</v>
      </c>
    </row>
    <row r="34" spans="1:2" x14ac:dyDescent="0.25">
      <c r="A34" t="s">
        <v>1100</v>
      </c>
      <c r="B34">
        <f>COUNTIF($A$1:A34,"Define|Report")</f>
        <v>3</v>
      </c>
    </row>
    <row r="35" spans="1:2" x14ac:dyDescent="0.25">
      <c r="A35" t="s">
        <v>1101</v>
      </c>
      <c r="B35">
        <f>COUNTIF($A$1:A35,"Define|Report")</f>
        <v>3</v>
      </c>
    </row>
    <row r="36" spans="1:2" x14ac:dyDescent="0.25">
      <c r="A36" t="s">
        <v>1102</v>
      </c>
      <c r="B36">
        <f>COUNTIF($A$1:A36,"Define|Report")</f>
        <v>3</v>
      </c>
    </row>
    <row r="37" spans="1:2" x14ac:dyDescent="0.25">
      <c r="A37" t="s">
        <v>1103</v>
      </c>
      <c r="B37">
        <f>COUNTIF($A$1:A37,"Define|Report")</f>
        <v>3</v>
      </c>
    </row>
    <row r="38" spans="1:2" x14ac:dyDescent="0.25">
      <c r="A38" t="s">
        <v>1105</v>
      </c>
      <c r="B38">
        <f>COUNTIF($A$1:A38,"Define|Report")</f>
        <v>3</v>
      </c>
    </row>
    <row r="39" spans="1:2" x14ac:dyDescent="0.25">
      <c r="A39" t="s">
        <v>1106</v>
      </c>
      <c r="B39">
        <f>COUNTIF($A$1:A39,"Define|Report")</f>
        <v>3</v>
      </c>
    </row>
    <row r="40" spans="1:2" x14ac:dyDescent="0.25">
      <c r="A40" t="s">
        <v>1115</v>
      </c>
      <c r="B40">
        <f>COUNTIF($A$1:A40,"Define|Report")</f>
        <v>3</v>
      </c>
    </row>
    <row r="41" spans="1:2" x14ac:dyDescent="0.25">
      <c r="B41">
        <f>COUNTIF($A$1:A41,"Define|Report")</f>
        <v>3</v>
      </c>
    </row>
    <row r="42" spans="1:2" x14ac:dyDescent="0.25">
      <c r="A42" t="s">
        <v>1094</v>
      </c>
      <c r="B42">
        <f>COUNTIF($A$1:A42,"Define|Report")</f>
        <v>4</v>
      </c>
    </row>
    <row r="43" spans="1:2" x14ac:dyDescent="0.25">
      <c r="A43" t="s">
        <v>1116</v>
      </c>
      <c r="B43">
        <f>COUNTIF($A$1:A43,"Define|Report")</f>
        <v>4</v>
      </c>
    </row>
    <row r="44" spans="1:2" x14ac:dyDescent="0.25">
      <c r="A44" t="s">
        <v>1097</v>
      </c>
      <c r="B44">
        <f>COUNTIF($A$1:A44,"Define|Report")</f>
        <v>4</v>
      </c>
    </row>
    <row r="45" spans="1:2" x14ac:dyDescent="0.25">
      <c r="A45" t="s">
        <v>1099</v>
      </c>
      <c r="B45">
        <f>COUNTIF($A$1:A45,"Define|Report")</f>
        <v>4</v>
      </c>
    </row>
    <row r="46" spans="1:2" x14ac:dyDescent="0.25">
      <c r="A46" t="s">
        <v>1100</v>
      </c>
      <c r="B46">
        <f>COUNTIF($A$1:A46,"Define|Report")</f>
        <v>4</v>
      </c>
    </row>
    <row r="47" spans="1:2" x14ac:dyDescent="0.25">
      <c r="A47" t="s">
        <v>1101</v>
      </c>
      <c r="B47">
        <f>COUNTIF($A$1:A47,"Define|Report")</f>
        <v>4</v>
      </c>
    </row>
    <row r="48" spans="1:2" x14ac:dyDescent="0.25">
      <c r="A48" t="s">
        <v>1102</v>
      </c>
      <c r="B48">
        <f>COUNTIF($A$1:A48,"Define|Report")</f>
        <v>4</v>
      </c>
    </row>
    <row r="49" spans="1:2" x14ac:dyDescent="0.25">
      <c r="A49" t="s">
        <v>1103</v>
      </c>
      <c r="B49">
        <f>COUNTIF($A$1:A49,"Define|Report")</f>
        <v>4</v>
      </c>
    </row>
    <row r="50" spans="1:2" x14ac:dyDescent="0.25">
      <c r="A50" t="s">
        <v>1104</v>
      </c>
      <c r="B50">
        <f>COUNTIF($A$1:A50,"Define|Report")</f>
        <v>4</v>
      </c>
    </row>
    <row r="51" spans="1:2" x14ac:dyDescent="0.25">
      <c r="A51" t="s">
        <v>1105</v>
      </c>
      <c r="B51">
        <f>COUNTIF($A$1:A51,"Define|Report")</f>
        <v>4</v>
      </c>
    </row>
    <row r="52" spans="1:2" x14ac:dyDescent="0.25">
      <c r="A52" t="s">
        <v>1106</v>
      </c>
      <c r="B52">
        <f>COUNTIF($A$1:A52,"Define|Report")</f>
        <v>4</v>
      </c>
    </row>
    <row r="53" spans="1:2" x14ac:dyDescent="0.25">
      <c r="A53" t="s">
        <v>1107</v>
      </c>
      <c r="B53">
        <f>COUNTIF($A$1:A53,"Define|Report")</f>
        <v>4</v>
      </c>
    </row>
    <row r="54" spans="1:2" x14ac:dyDescent="0.25">
      <c r="A54" t="s">
        <v>1117</v>
      </c>
      <c r="B54">
        <f>COUNTIF($A$1:A54,"Define|Report")</f>
        <v>4</v>
      </c>
    </row>
    <row r="55" spans="1:2" x14ac:dyDescent="0.25">
      <c r="A55" t="s">
        <v>1110</v>
      </c>
      <c r="B55">
        <f>COUNTIF($A$1:A55,"Define|Report")</f>
        <v>4</v>
      </c>
    </row>
    <row r="56" spans="1:2" x14ac:dyDescent="0.25">
      <c r="A56" t="s">
        <v>1109</v>
      </c>
      <c r="B56">
        <f>COUNTIF($A$1:A56,"Define|Report")</f>
        <v>4</v>
      </c>
    </row>
    <row r="57" spans="1:2" x14ac:dyDescent="0.25">
      <c r="B57">
        <f>COUNTIF($A$1:A57,"Define|Report")</f>
        <v>4</v>
      </c>
    </row>
    <row r="58" spans="1:2" x14ac:dyDescent="0.25">
      <c r="A58" t="s">
        <v>1094</v>
      </c>
      <c r="B58">
        <f>COUNTIF($A$1:A58,"Define|Report")</f>
        <v>5</v>
      </c>
    </row>
    <row r="59" spans="1:2" x14ac:dyDescent="0.25">
      <c r="A59" t="s">
        <v>1118</v>
      </c>
      <c r="B59">
        <f>COUNTIF($A$1:A59,"Define|Report")</f>
        <v>5</v>
      </c>
    </row>
    <row r="60" spans="1:2" x14ac:dyDescent="0.25">
      <c r="A60" t="s">
        <v>1097</v>
      </c>
      <c r="B60">
        <f>COUNTIF($A$1:A60,"Define|Report")</f>
        <v>5</v>
      </c>
    </row>
    <row r="61" spans="1:2" x14ac:dyDescent="0.25">
      <c r="A61" t="s">
        <v>1099</v>
      </c>
      <c r="B61">
        <f>COUNTIF($A$1:A61,"Define|Report")</f>
        <v>5</v>
      </c>
    </row>
    <row r="62" spans="1:2" x14ac:dyDescent="0.25">
      <c r="A62" t="s">
        <v>1100</v>
      </c>
      <c r="B62">
        <f>COUNTIF($A$1:A62,"Define|Report")</f>
        <v>5</v>
      </c>
    </row>
    <row r="63" spans="1:2" x14ac:dyDescent="0.25">
      <c r="A63" t="s">
        <v>1119</v>
      </c>
      <c r="B63">
        <f>COUNTIF($A$1:A63,"Define|Report")</f>
        <v>5</v>
      </c>
    </row>
    <row r="64" spans="1:2" x14ac:dyDescent="0.25">
      <c r="A64" t="s">
        <v>1120</v>
      </c>
      <c r="B64">
        <f>COUNTIF($A$1:A64,"Define|Report")</f>
        <v>5</v>
      </c>
    </row>
    <row r="65" spans="1:2" x14ac:dyDescent="0.25">
      <c r="A65" t="s">
        <v>1121</v>
      </c>
      <c r="B65">
        <f>COUNTIF($A$1:A65,"Define|Report")</f>
        <v>5</v>
      </c>
    </row>
    <row r="66" spans="1:2" x14ac:dyDescent="0.25">
      <c r="A66" t="s">
        <v>1122</v>
      </c>
      <c r="B66">
        <f>COUNTIF($A$1:A66,"Define|Report")</f>
        <v>5</v>
      </c>
    </row>
    <row r="67" spans="1:2" x14ac:dyDescent="0.25">
      <c r="A67" t="s">
        <v>1123</v>
      </c>
      <c r="B67">
        <f>COUNTIF($A$1:A67,"Define|Report")</f>
        <v>5</v>
      </c>
    </row>
    <row r="68" spans="1:2" x14ac:dyDescent="0.25">
      <c r="B68">
        <f>COUNTIF($A$1:A68,"Define|Report")</f>
        <v>5</v>
      </c>
    </row>
    <row r="69" spans="1:2" x14ac:dyDescent="0.25">
      <c r="A69" t="s">
        <v>1094</v>
      </c>
      <c r="B69">
        <f>COUNTIF($A$1:A69,"Define|Report")</f>
        <v>6</v>
      </c>
    </row>
    <row r="70" spans="1:2" x14ac:dyDescent="0.25">
      <c r="A70" t="s">
        <v>1124</v>
      </c>
      <c r="B70">
        <f>COUNTIF($A$1:A70,"Define|Report")</f>
        <v>6</v>
      </c>
    </row>
    <row r="71" spans="1:2" x14ac:dyDescent="0.25">
      <c r="A71" t="s">
        <v>1097</v>
      </c>
      <c r="B71">
        <f>COUNTIF($A$1:A71,"Define|Report")</f>
        <v>6</v>
      </c>
    </row>
    <row r="72" spans="1:2" x14ac:dyDescent="0.25">
      <c r="A72" t="s">
        <v>1099</v>
      </c>
      <c r="B72">
        <f>COUNTIF($A$1:A72,"Define|Report")</f>
        <v>6</v>
      </c>
    </row>
    <row r="73" spans="1:2" x14ac:dyDescent="0.25">
      <c r="A73" t="s">
        <v>1125</v>
      </c>
      <c r="B73">
        <f>COUNTIF($A$1:A73,"Define|Report")</f>
        <v>6</v>
      </c>
    </row>
    <row r="74" spans="1:2" x14ac:dyDescent="0.25">
      <c r="A74" t="s">
        <v>1119</v>
      </c>
      <c r="B74">
        <f>COUNTIF($A$1:A74,"Define|Report")</f>
        <v>6</v>
      </c>
    </row>
    <row r="75" spans="1:2" x14ac:dyDescent="0.25">
      <c r="A75" t="s">
        <v>1120</v>
      </c>
      <c r="B75">
        <f>COUNTIF($A$1:A75,"Define|Report")</f>
        <v>6</v>
      </c>
    </row>
    <row r="76" spans="1:2" x14ac:dyDescent="0.25">
      <c r="A76" t="s">
        <v>1121</v>
      </c>
      <c r="B76">
        <f>COUNTIF($A$1:A76,"Define|Report")</f>
        <v>6</v>
      </c>
    </row>
    <row r="77" spans="1:2" x14ac:dyDescent="0.25">
      <c r="A77" t="s">
        <v>1126</v>
      </c>
      <c r="B77">
        <f>COUNTIF($A$1:A77,"Define|Report")</f>
        <v>6</v>
      </c>
    </row>
    <row r="78" spans="1:2" x14ac:dyDescent="0.25">
      <c r="A78" t="s">
        <v>1127</v>
      </c>
      <c r="B78">
        <f>COUNTIF($A$1:A78,"Define|Report")</f>
        <v>6</v>
      </c>
    </row>
    <row r="79" spans="1:2" x14ac:dyDescent="0.25">
      <c r="A79" t="s">
        <v>1128</v>
      </c>
      <c r="B79">
        <f>COUNTIF($A$1:A79,"Define|Report")</f>
        <v>6</v>
      </c>
    </row>
    <row r="80" spans="1:2" x14ac:dyDescent="0.25">
      <c r="A80" t="s">
        <v>1123</v>
      </c>
      <c r="B80">
        <f>COUNTIF($A$1:A80,"Define|Report")</f>
        <v>6</v>
      </c>
    </row>
    <row r="81" spans="1:2" x14ac:dyDescent="0.25">
      <c r="B81">
        <f>COUNTIF($A$1:A81,"Define|Report")</f>
        <v>6</v>
      </c>
    </row>
    <row r="82" spans="1:2" x14ac:dyDescent="0.25">
      <c r="A82" t="s">
        <v>1094</v>
      </c>
      <c r="B82">
        <f>COUNTIF($A$1:A82,"Define|Report")</f>
        <v>7</v>
      </c>
    </row>
    <row r="83" spans="1:2" x14ac:dyDescent="0.25">
      <c r="A83" t="s">
        <v>1129</v>
      </c>
      <c r="B83">
        <f>COUNTIF($A$1:A83,"Define|Report")</f>
        <v>7</v>
      </c>
    </row>
    <row r="84" spans="1:2" x14ac:dyDescent="0.25">
      <c r="A84" t="s">
        <v>1097</v>
      </c>
      <c r="B84">
        <f>COUNTIF($A$1:A84,"Define|Report")</f>
        <v>7</v>
      </c>
    </row>
    <row r="85" spans="1:2" x14ac:dyDescent="0.25">
      <c r="A85" t="s">
        <v>1099</v>
      </c>
      <c r="B85">
        <f>COUNTIF($A$1:A85,"Define|Report")</f>
        <v>7</v>
      </c>
    </row>
    <row r="86" spans="1:2" x14ac:dyDescent="0.25">
      <c r="A86" t="s">
        <v>1100</v>
      </c>
      <c r="B86">
        <f>COUNTIF($A$1:A86,"Define|Report")</f>
        <v>7</v>
      </c>
    </row>
    <row r="87" spans="1:2" x14ac:dyDescent="0.25">
      <c r="A87" t="s">
        <v>1130</v>
      </c>
      <c r="B87">
        <f>COUNTIF($A$1:A87,"Define|Report")</f>
        <v>7</v>
      </c>
    </row>
    <row r="88" spans="1:2" x14ac:dyDescent="0.25">
      <c r="A88" t="s">
        <v>1101</v>
      </c>
      <c r="B88">
        <f>COUNTIF($A$1:A88,"Define|Report")</f>
        <v>7</v>
      </c>
    </row>
    <row r="89" spans="1:2" x14ac:dyDescent="0.25">
      <c r="A89" t="s">
        <v>1104</v>
      </c>
      <c r="B89">
        <f>COUNTIF($A$1:A89,"Define|Report")</f>
        <v>7</v>
      </c>
    </row>
    <row r="90" spans="1:2" x14ac:dyDescent="0.25">
      <c r="A90" t="s">
        <v>1112</v>
      </c>
      <c r="B90">
        <f>COUNTIF($A$1:A90,"Define|Report")</f>
        <v>7</v>
      </c>
    </row>
    <row r="91" spans="1:2" x14ac:dyDescent="0.25">
      <c r="A91" t="s">
        <v>1103</v>
      </c>
      <c r="B91">
        <f>COUNTIF($A$1:A91,"Define|Report")</f>
        <v>7</v>
      </c>
    </row>
    <row r="92" spans="1:2" x14ac:dyDescent="0.25">
      <c r="A92" t="s">
        <v>1131</v>
      </c>
      <c r="B92">
        <f>COUNTIF($A$1:A92,"Define|Report")</f>
        <v>7</v>
      </c>
    </row>
    <row r="93" spans="1:2" x14ac:dyDescent="0.25">
      <c r="A93" t="s">
        <v>1105</v>
      </c>
      <c r="B93">
        <f>COUNTIF($A$1:A93,"Define|Report")</f>
        <v>7</v>
      </c>
    </row>
    <row r="94" spans="1:2" x14ac:dyDescent="0.25">
      <c r="A94" t="s">
        <v>1132</v>
      </c>
      <c r="B94">
        <f>COUNTIF($A$1:A94,"Define|Report")</f>
        <v>7</v>
      </c>
    </row>
    <row r="95" spans="1:2" x14ac:dyDescent="0.25">
      <c r="A95" t="s">
        <v>1133</v>
      </c>
      <c r="B95">
        <f>COUNTIF($A$1:A95,"Define|Report")</f>
        <v>7</v>
      </c>
    </row>
    <row r="96" spans="1:2" x14ac:dyDescent="0.25">
      <c r="A96" t="s">
        <v>1107</v>
      </c>
      <c r="B96">
        <f>COUNTIF($A$1:A96,"Define|Report")</f>
        <v>7</v>
      </c>
    </row>
    <row r="97" spans="1:2" x14ac:dyDescent="0.25">
      <c r="A97" t="s">
        <v>1134</v>
      </c>
      <c r="B97">
        <f>COUNTIF($A$1:A97,"Define|Report")</f>
        <v>7</v>
      </c>
    </row>
    <row r="98" spans="1:2" x14ac:dyDescent="0.25">
      <c r="A98" t="s">
        <v>1135</v>
      </c>
      <c r="B98">
        <f>COUNTIF($A$1:A98,"Define|Report")</f>
        <v>7</v>
      </c>
    </row>
    <row r="99" spans="1:2" x14ac:dyDescent="0.25">
      <c r="A99" t="s">
        <v>1123</v>
      </c>
      <c r="B99">
        <f>COUNTIF($A$1:A99,"Define|Report")</f>
        <v>7</v>
      </c>
    </row>
    <row r="100" spans="1:2" x14ac:dyDescent="0.25">
      <c r="A100" t="s">
        <v>1109</v>
      </c>
      <c r="B100">
        <f>COUNTIF($A$1:A100,"Define|Report")</f>
        <v>7</v>
      </c>
    </row>
    <row r="101" spans="1:2" x14ac:dyDescent="0.25">
      <c r="B101">
        <f>COUNTIF($A$1:A101,"Define|Report")</f>
        <v>7</v>
      </c>
    </row>
    <row r="102" spans="1:2" x14ac:dyDescent="0.25">
      <c r="A102" t="s">
        <v>1094</v>
      </c>
      <c r="B102">
        <f>COUNTIF($A$1:A102,"Define|Report")</f>
        <v>8</v>
      </c>
    </row>
    <row r="103" spans="1:2" x14ac:dyDescent="0.25">
      <c r="A103" t="s">
        <v>1136</v>
      </c>
      <c r="B103">
        <f>COUNTIF($A$1:A103,"Define|Report")</f>
        <v>8</v>
      </c>
    </row>
    <row r="104" spans="1:2" x14ac:dyDescent="0.25">
      <c r="A104" t="s">
        <v>1097</v>
      </c>
      <c r="B104">
        <f>COUNTIF($A$1:A104,"Define|Report")</f>
        <v>8</v>
      </c>
    </row>
    <row r="105" spans="1:2" x14ac:dyDescent="0.25">
      <c r="A105" t="s">
        <v>1137</v>
      </c>
      <c r="B105">
        <f>COUNTIF($A$1:A105,"Define|Report")</f>
        <v>8</v>
      </c>
    </row>
    <row r="106" spans="1:2" x14ac:dyDescent="0.25">
      <c r="A106" t="s">
        <v>1100</v>
      </c>
      <c r="B106">
        <f>COUNTIF($A$1:A106,"Define|Report")</f>
        <v>8</v>
      </c>
    </row>
    <row r="107" spans="1:2" x14ac:dyDescent="0.25">
      <c r="A107" t="s">
        <v>1130</v>
      </c>
      <c r="B107">
        <f>COUNTIF($A$1:A107,"Define|Report")</f>
        <v>8</v>
      </c>
    </row>
    <row r="108" spans="1:2" x14ac:dyDescent="0.25">
      <c r="A108" t="s">
        <v>1101</v>
      </c>
      <c r="B108">
        <f>COUNTIF($A$1:A108,"Define|Report")</f>
        <v>8</v>
      </c>
    </row>
    <row r="109" spans="1:2" x14ac:dyDescent="0.25">
      <c r="A109" t="s">
        <v>1104</v>
      </c>
      <c r="B109">
        <f>COUNTIF($A$1:A109,"Define|Report")</f>
        <v>8</v>
      </c>
    </row>
    <row r="110" spans="1:2" x14ac:dyDescent="0.25">
      <c r="A110" t="s">
        <v>1112</v>
      </c>
      <c r="B110">
        <f>COUNTIF($A$1:A110,"Define|Report")</f>
        <v>8</v>
      </c>
    </row>
    <row r="111" spans="1:2" x14ac:dyDescent="0.25">
      <c r="A111" t="s">
        <v>1103</v>
      </c>
      <c r="B111">
        <f>COUNTIF($A$1:A111,"Define|Report")</f>
        <v>8</v>
      </c>
    </row>
    <row r="112" spans="1:2" x14ac:dyDescent="0.25">
      <c r="A112" t="s">
        <v>1131</v>
      </c>
      <c r="B112">
        <f>COUNTIF($A$1:A112,"Define|Report")</f>
        <v>8</v>
      </c>
    </row>
    <row r="113" spans="1:2" x14ac:dyDescent="0.25">
      <c r="A113" t="s">
        <v>1105</v>
      </c>
      <c r="B113">
        <f>COUNTIF($A$1:A113,"Define|Report")</f>
        <v>8</v>
      </c>
    </row>
    <row r="114" spans="1:2" x14ac:dyDescent="0.25">
      <c r="A114" t="s">
        <v>1132</v>
      </c>
      <c r="B114">
        <f>COUNTIF($A$1:A114,"Define|Report")</f>
        <v>8</v>
      </c>
    </row>
    <row r="115" spans="1:2" x14ac:dyDescent="0.25">
      <c r="A115" t="s">
        <v>1133</v>
      </c>
      <c r="B115">
        <f>COUNTIF($A$1:A115,"Define|Report")</f>
        <v>8</v>
      </c>
    </row>
    <row r="116" spans="1:2" x14ac:dyDescent="0.25">
      <c r="A116" t="s">
        <v>1107</v>
      </c>
      <c r="B116">
        <f>COUNTIF($A$1:A116,"Define|Report")</f>
        <v>8</v>
      </c>
    </row>
    <row r="117" spans="1:2" x14ac:dyDescent="0.25">
      <c r="A117" t="s">
        <v>1134</v>
      </c>
      <c r="B117">
        <f>COUNTIF($A$1:A117,"Define|Report")</f>
        <v>8</v>
      </c>
    </row>
    <row r="118" spans="1:2" x14ac:dyDescent="0.25">
      <c r="A118" t="s">
        <v>1123</v>
      </c>
      <c r="B118">
        <f>COUNTIF($A$1:A118,"Define|Report")</f>
        <v>8</v>
      </c>
    </row>
    <row r="119" spans="1:2" x14ac:dyDescent="0.25">
      <c r="A119" t="s">
        <v>1109</v>
      </c>
      <c r="B119">
        <f>COUNTIF($A$1:A119,"Define|Report")</f>
        <v>8</v>
      </c>
    </row>
    <row r="120" spans="1:2" x14ac:dyDescent="0.25">
      <c r="A120" t="s">
        <v>1138</v>
      </c>
      <c r="B120">
        <f>COUNTIF($A$1:A120,"Define|Report")</f>
        <v>8</v>
      </c>
    </row>
    <row r="121" spans="1:2" x14ac:dyDescent="0.25">
      <c r="B121">
        <f>COUNTIF($A$1:A121,"Define|Report")</f>
        <v>8</v>
      </c>
    </row>
    <row r="122" spans="1:2" x14ac:dyDescent="0.25">
      <c r="A122" t="s">
        <v>1094</v>
      </c>
      <c r="B122">
        <f>COUNTIF($A$1:A122,"Define|Report")</f>
        <v>9</v>
      </c>
    </row>
    <row r="123" spans="1:2" x14ac:dyDescent="0.25">
      <c r="A123" t="s">
        <v>1139</v>
      </c>
      <c r="B123">
        <f>COUNTIF($A$1:A123,"Define|Report")</f>
        <v>9</v>
      </c>
    </row>
    <row r="124" spans="1:2" x14ac:dyDescent="0.25">
      <c r="A124" t="s">
        <v>1097</v>
      </c>
      <c r="B124">
        <f>COUNTIF($A$1:A124,"Define|Report")</f>
        <v>9</v>
      </c>
    </row>
    <row r="125" spans="1:2" x14ac:dyDescent="0.25">
      <c r="A125" t="s">
        <v>1099</v>
      </c>
      <c r="B125">
        <f>COUNTIF($A$1:A125,"Define|Report")</f>
        <v>9</v>
      </c>
    </row>
    <row r="126" spans="1:2" x14ac:dyDescent="0.25">
      <c r="A126" t="s">
        <v>1100</v>
      </c>
      <c r="B126">
        <f>COUNTIF($A$1:A126,"Define|Report")</f>
        <v>9</v>
      </c>
    </row>
    <row r="127" spans="1:2" x14ac:dyDescent="0.25">
      <c r="A127" t="s">
        <v>1119</v>
      </c>
      <c r="B127">
        <f>COUNTIF($A$1:A127,"Define|Report")</f>
        <v>9</v>
      </c>
    </row>
    <row r="128" spans="1:2" x14ac:dyDescent="0.25">
      <c r="A128" t="s">
        <v>1120</v>
      </c>
      <c r="B128">
        <f>COUNTIF($A$1:A128,"Define|Report")</f>
        <v>9</v>
      </c>
    </row>
    <row r="129" spans="1:2" x14ac:dyDescent="0.25">
      <c r="A129" t="s">
        <v>1121</v>
      </c>
      <c r="B129">
        <f>COUNTIF($A$1:A129,"Define|Report")</f>
        <v>9</v>
      </c>
    </row>
    <row r="130" spans="1:2" x14ac:dyDescent="0.25">
      <c r="A130" t="s">
        <v>1140</v>
      </c>
      <c r="B130">
        <f>COUNTIF($A$1:A130,"Define|Report")</f>
        <v>9</v>
      </c>
    </row>
    <row r="131" spans="1:2" x14ac:dyDescent="0.25">
      <c r="A131" t="s">
        <v>1109</v>
      </c>
      <c r="B131">
        <f>COUNTIF($A$1:A131,"Define|Report")</f>
        <v>9</v>
      </c>
    </row>
    <row r="132" spans="1:2" x14ac:dyDescent="0.25">
      <c r="A132" t="s">
        <v>1123</v>
      </c>
      <c r="B132">
        <f>COUNTIF($A$1:A132,"Define|Report")</f>
        <v>9</v>
      </c>
    </row>
    <row r="133" spans="1:2" x14ac:dyDescent="0.25">
      <c r="B133">
        <f>COUNTIF($A$1:A133,"Define|Report")</f>
        <v>9</v>
      </c>
    </row>
    <row r="134" spans="1:2" x14ac:dyDescent="0.25">
      <c r="A134" t="s">
        <v>1094</v>
      </c>
      <c r="B134">
        <f>COUNTIF($A$1:A134,"Define|Report")</f>
        <v>10</v>
      </c>
    </row>
    <row r="135" spans="1:2" x14ac:dyDescent="0.25">
      <c r="A135" t="s">
        <v>1141</v>
      </c>
      <c r="B135">
        <f>COUNTIF($A$1:A135,"Define|Report")</f>
        <v>10</v>
      </c>
    </row>
    <row r="136" spans="1:2" x14ac:dyDescent="0.25">
      <c r="A136" t="s">
        <v>1142</v>
      </c>
      <c r="B136">
        <f>COUNTIF($A$1:A136,"Define|Report")</f>
        <v>10</v>
      </c>
    </row>
    <row r="137" spans="1:2" x14ac:dyDescent="0.25">
      <c r="A137" t="s">
        <v>1137</v>
      </c>
      <c r="B137">
        <f>COUNTIF($A$1:A137,"Define|Report")</f>
        <v>10</v>
      </c>
    </row>
    <row r="138" spans="1:2" x14ac:dyDescent="0.25">
      <c r="A138" t="s">
        <v>1100</v>
      </c>
      <c r="B138">
        <f>COUNTIF($A$1:A138,"Define|Report")</f>
        <v>10</v>
      </c>
    </row>
    <row r="139" spans="1:2" x14ac:dyDescent="0.25">
      <c r="A139" t="s">
        <v>1143</v>
      </c>
      <c r="B139">
        <f>COUNTIF($A$1:A139,"Define|Report")</f>
        <v>10</v>
      </c>
    </row>
    <row r="140" spans="1:2" x14ac:dyDescent="0.25">
      <c r="A140" t="s">
        <v>1144</v>
      </c>
      <c r="B140">
        <f>COUNTIF($A$1:A140,"Define|Report")</f>
        <v>10</v>
      </c>
    </row>
    <row r="141" spans="1:2" x14ac:dyDescent="0.25">
      <c r="A141" t="s">
        <v>1145</v>
      </c>
      <c r="B141">
        <f>COUNTIF($A$1:A141,"Define|Report")</f>
        <v>10</v>
      </c>
    </row>
    <row r="142" spans="1:2" x14ac:dyDescent="0.25">
      <c r="A142" t="s">
        <v>1146</v>
      </c>
      <c r="B142">
        <f>COUNTIF($A$1:A142,"Define|Report")</f>
        <v>10</v>
      </c>
    </row>
    <row r="143" spans="1:2" x14ac:dyDescent="0.25">
      <c r="A143" t="s">
        <v>1147</v>
      </c>
      <c r="B143">
        <f>COUNTIF($A$1:A143,"Define|Report")</f>
        <v>10</v>
      </c>
    </row>
    <row r="144" spans="1:2" x14ac:dyDescent="0.25">
      <c r="A144" t="s">
        <v>1148</v>
      </c>
      <c r="B144">
        <f>COUNTIF($A$1:A144,"Define|Report")</f>
        <v>10</v>
      </c>
    </row>
    <row r="145" spans="1:2" x14ac:dyDescent="0.25">
      <c r="A145" t="s">
        <v>1149</v>
      </c>
      <c r="B145">
        <f>COUNTIF($A$1:A145,"Define|Report")</f>
        <v>10</v>
      </c>
    </row>
    <row r="146" spans="1:2" x14ac:dyDescent="0.25">
      <c r="A146" t="s">
        <v>1150</v>
      </c>
      <c r="B146">
        <f>COUNTIF($A$1:A146,"Define|Report")</f>
        <v>10</v>
      </c>
    </row>
    <row r="147" spans="1:2" x14ac:dyDescent="0.25">
      <c r="A147" t="s">
        <v>1151</v>
      </c>
      <c r="B147">
        <f>COUNTIF($A$1:A147,"Define|Report")</f>
        <v>10</v>
      </c>
    </row>
    <row r="148" spans="1:2" x14ac:dyDescent="0.25">
      <c r="A148" t="s">
        <v>1152</v>
      </c>
      <c r="B148">
        <f>COUNTIF($A$1:A148,"Define|Report")</f>
        <v>10</v>
      </c>
    </row>
    <row r="149" spans="1:2" x14ac:dyDescent="0.25">
      <c r="A149" t="s">
        <v>1153</v>
      </c>
      <c r="B149">
        <f>COUNTIF($A$1:A149,"Define|Report")</f>
        <v>10</v>
      </c>
    </row>
    <row r="150" spans="1:2" x14ac:dyDescent="0.25">
      <c r="A150" t="s">
        <v>1154</v>
      </c>
      <c r="B150">
        <f>COUNTIF($A$1:A150,"Define|Report")</f>
        <v>10</v>
      </c>
    </row>
    <row r="151" spans="1:2" x14ac:dyDescent="0.25">
      <c r="A151" t="s">
        <v>1155</v>
      </c>
      <c r="B151">
        <f>COUNTIF($A$1:A151,"Define|Report")</f>
        <v>10</v>
      </c>
    </row>
    <row r="152" spans="1:2" x14ac:dyDescent="0.25">
      <c r="A152" t="s">
        <v>1156</v>
      </c>
      <c r="B152">
        <f>COUNTIF($A$1:A152,"Define|Report")</f>
        <v>10</v>
      </c>
    </row>
    <row r="153" spans="1:2" x14ac:dyDescent="0.25">
      <c r="A153" t="s">
        <v>1157</v>
      </c>
      <c r="B153">
        <f>COUNTIF($A$1:A153,"Define|Report")</f>
        <v>10</v>
      </c>
    </row>
    <row r="154" spans="1:2" x14ac:dyDescent="0.25">
      <c r="A154" t="s">
        <v>1158</v>
      </c>
      <c r="B154">
        <f>COUNTIF($A$1:A154,"Define|Report")</f>
        <v>10</v>
      </c>
    </row>
    <row r="155" spans="1:2" x14ac:dyDescent="0.25">
      <c r="A155" t="s">
        <v>1159</v>
      </c>
      <c r="B155">
        <f>COUNTIF($A$1:A155,"Define|Report")</f>
        <v>10</v>
      </c>
    </row>
    <row r="156" spans="1:2" x14ac:dyDescent="0.25">
      <c r="B156">
        <f>COUNTIF($A$1:A156,"Define|Report")</f>
        <v>10</v>
      </c>
    </row>
    <row r="157" spans="1:2" x14ac:dyDescent="0.25">
      <c r="A157" t="s">
        <v>1094</v>
      </c>
      <c r="B157">
        <f>COUNTIF($A$1:A157,"Define|Report")</f>
        <v>11</v>
      </c>
    </row>
    <row r="158" spans="1:2" x14ac:dyDescent="0.25">
      <c r="A158" t="s">
        <v>1160</v>
      </c>
      <c r="B158">
        <f>COUNTIF($A$1:A158,"Define|Report")</f>
        <v>11</v>
      </c>
    </row>
    <row r="159" spans="1:2" x14ac:dyDescent="0.25">
      <c r="A159" t="s">
        <v>1142</v>
      </c>
      <c r="B159">
        <f>COUNTIF($A$1:A159,"Define|Report")</f>
        <v>11</v>
      </c>
    </row>
    <row r="160" spans="1:2" x14ac:dyDescent="0.25">
      <c r="A160" t="s">
        <v>1137</v>
      </c>
      <c r="B160">
        <f>COUNTIF($A$1:A160,"Define|Report")</f>
        <v>11</v>
      </c>
    </row>
    <row r="161" spans="1:2" x14ac:dyDescent="0.25">
      <c r="A161" t="s">
        <v>1100</v>
      </c>
      <c r="B161">
        <f>COUNTIF($A$1:A161,"Define|Report")</f>
        <v>11</v>
      </c>
    </row>
    <row r="162" spans="1:2" x14ac:dyDescent="0.25">
      <c r="A162" t="s">
        <v>1143</v>
      </c>
      <c r="B162">
        <f>COUNTIF($A$1:A162,"Define|Report")</f>
        <v>11</v>
      </c>
    </row>
    <row r="163" spans="1:2" x14ac:dyDescent="0.25">
      <c r="A163" t="s">
        <v>1144</v>
      </c>
      <c r="B163">
        <f>COUNTIF($A$1:A163,"Define|Report")</f>
        <v>11</v>
      </c>
    </row>
    <row r="164" spans="1:2" x14ac:dyDescent="0.25">
      <c r="A164" t="s">
        <v>1145</v>
      </c>
      <c r="B164">
        <f>COUNTIF($A$1:A164,"Define|Report")</f>
        <v>11</v>
      </c>
    </row>
    <row r="165" spans="1:2" x14ac:dyDescent="0.25">
      <c r="A165" t="s">
        <v>1146</v>
      </c>
      <c r="B165">
        <f>COUNTIF($A$1:A165,"Define|Report")</f>
        <v>11</v>
      </c>
    </row>
    <row r="166" spans="1:2" x14ac:dyDescent="0.25">
      <c r="A166" t="s">
        <v>1147</v>
      </c>
      <c r="B166">
        <f>COUNTIF($A$1:A166,"Define|Report")</f>
        <v>11</v>
      </c>
    </row>
    <row r="167" spans="1:2" x14ac:dyDescent="0.25">
      <c r="A167" t="s">
        <v>1148</v>
      </c>
      <c r="B167">
        <f>COUNTIF($A$1:A167,"Define|Report")</f>
        <v>11</v>
      </c>
    </row>
    <row r="168" spans="1:2" x14ac:dyDescent="0.25">
      <c r="A168" t="s">
        <v>1149</v>
      </c>
      <c r="B168">
        <f>COUNTIF($A$1:A168,"Define|Report")</f>
        <v>11</v>
      </c>
    </row>
    <row r="169" spans="1:2" x14ac:dyDescent="0.25">
      <c r="A169" t="s">
        <v>1150</v>
      </c>
      <c r="B169">
        <f>COUNTIF($A$1:A169,"Define|Report")</f>
        <v>11</v>
      </c>
    </row>
    <row r="170" spans="1:2" x14ac:dyDescent="0.25">
      <c r="A170" t="s">
        <v>1151</v>
      </c>
      <c r="B170">
        <f>COUNTIF($A$1:A170,"Define|Report")</f>
        <v>11</v>
      </c>
    </row>
    <row r="171" spans="1:2" x14ac:dyDescent="0.25">
      <c r="A171" t="s">
        <v>1152</v>
      </c>
      <c r="B171">
        <f>COUNTIF($A$1:A171,"Define|Report")</f>
        <v>11</v>
      </c>
    </row>
    <row r="172" spans="1:2" x14ac:dyDescent="0.25">
      <c r="A172" t="s">
        <v>1153</v>
      </c>
      <c r="B172">
        <f>COUNTIF($A$1:A172,"Define|Report")</f>
        <v>11</v>
      </c>
    </row>
    <row r="173" spans="1:2" x14ac:dyDescent="0.25">
      <c r="A173" t="s">
        <v>1154</v>
      </c>
      <c r="B173">
        <f>COUNTIF($A$1:A173,"Define|Report")</f>
        <v>11</v>
      </c>
    </row>
    <row r="174" spans="1:2" x14ac:dyDescent="0.25">
      <c r="A174" t="s">
        <v>1155</v>
      </c>
      <c r="B174">
        <f>COUNTIF($A$1:A174,"Define|Report")</f>
        <v>11</v>
      </c>
    </row>
    <row r="175" spans="1:2" x14ac:dyDescent="0.25">
      <c r="A175" t="s">
        <v>1156</v>
      </c>
      <c r="B175">
        <f>COUNTIF($A$1:A175,"Define|Report")</f>
        <v>11</v>
      </c>
    </row>
    <row r="176" spans="1:2" x14ac:dyDescent="0.25">
      <c r="A176" t="s">
        <v>1157</v>
      </c>
      <c r="B176">
        <f>COUNTIF($A$1:A176,"Define|Report")</f>
        <v>11</v>
      </c>
    </row>
    <row r="177" spans="1:2" x14ac:dyDescent="0.25">
      <c r="A177" t="s">
        <v>1158</v>
      </c>
      <c r="B177">
        <f>COUNTIF($A$1:A177,"Define|Report")</f>
        <v>11</v>
      </c>
    </row>
    <row r="178" spans="1:2" x14ac:dyDescent="0.25">
      <c r="B178">
        <f>COUNTIF($A$1:A178,"Define|Report")</f>
        <v>11</v>
      </c>
    </row>
    <row r="179" spans="1:2" x14ac:dyDescent="0.25">
      <c r="A179" t="s">
        <v>1094</v>
      </c>
      <c r="B179">
        <f>COUNTIF($A$1:A179,"Define|Report")</f>
        <v>12</v>
      </c>
    </row>
    <row r="180" spans="1:2" x14ac:dyDescent="0.25">
      <c r="A180" t="s">
        <v>1161</v>
      </c>
      <c r="B180">
        <f>COUNTIF($A$1:A180,"Define|Report")</f>
        <v>12</v>
      </c>
    </row>
    <row r="181" spans="1:2" x14ac:dyDescent="0.25">
      <c r="A181" t="s">
        <v>1142</v>
      </c>
      <c r="B181">
        <f>COUNTIF($A$1:A181,"Define|Report")</f>
        <v>12</v>
      </c>
    </row>
    <row r="182" spans="1:2" x14ac:dyDescent="0.25">
      <c r="A182" t="s">
        <v>1137</v>
      </c>
      <c r="B182">
        <f>COUNTIF($A$1:A182,"Define|Report")</f>
        <v>12</v>
      </c>
    </row>
    <row r="183" spans="1:2" x14ac:dyDescent="0.25">
      <c r="A183" t="s">
        <v>1100</v>
      </c>
      <c r="B183">
        <f>COUNTIF($A$1:A183,"Define|Report")</f>
        <v>12</v>
      </c>
    </row>
    <row r="184" spans="1:2" x14ac:dyDescent="0.25">
      <c r="A184" t="s">
        <v>1119</v>
      </c>
      <c r="B184">
        <f>COUNTIF($A$1:A184,"Define|Report")</f>
        <v>12</v>
      </c>
    </row>
    <row r="185" spans="1:2" x14ac:dyDescent="0.25">
      <c r="A185" t="s">
        <v>1120</v>
      </c>
      <c r="B185">
        <f>COUNTIF($A$1:A185,"Define|Report")</f>
        <v>12</v>
      </c>
    </row>
    <row r="186" spans="1:2" x14ac:dyDescent="0.25">
      <c r="A186" t="s">
        <v>1162</v>
      </c>
      <c r="B186">
        <f>COUNTIF($A$1:A186,"Define|Report")</f>
        <v>12</v>
      </c>
    </row>
    <row r="187" spans="1:2" x14ac:dyDescent="0.25">
      <c r="A187" t="s">
        <v>1159</v>
      </c>
      <c r="B187">
        <f>COUNTIF($A$1:A187,"Define|Report")</f>
        <v>12</v>
      </c>
    </row>
    <row r="188" spans="1:2" x14ac:dyDescent="0.25">
      <c r="B188">
        <f>COUNTIF($A$1:A188,"Define|Report")</f>
        <v>12</v>
      </c>
    </row>
    <row r="189" spans="1:2" x14ac:dyDescent="0.25">
      <c r="A189" t="s">
        <v>1094</v>
      </c>
      <c r="B189">
        <f>COUNTIF($A$1:A189,"Define|Report")</f>
        <v>13</v>
      </c>
    </row>
    <row r="190" spans="1:2" x14ac:dyDescent="0.25">
      <c r="A190" t="s">
        <v>1163</v>
      </c>
      <c r="B190">
        <f>COUNTIF($A$1:A190,"Define|Report")</f>
        <v>13</v>
      </c>
    </row>
    <row r="191" spans="1:2" x14ac:dyDescent="0.25">
      <c r="A191" t="s">
        <v>1142</v>
      </c>
      <c r="B191">
        <f>COUNTIF($A$1:A191,"Define|Report")</f>
        <v>13</v>
      </c>
    </row>
    <row r="192" spans="1:2" x14ac:dyDescent="0.25">
      <c r="A192" t="s">
        <v>1099</v>
      </c>
      <c r="B192">
        <f>COUNTIF($A$1:A192,"Define|Report")</f>
        <v>13</v>
      </c>
    </row>
    <row r="193" spans="1:2" x14ac:dyDescent="0.25">
      <c r="A193" t="s">
        <v>1100</v>
      </c>
      <c r="B193">
        <f>COUNTIF($A$1:A193,"Define|Report")</f>
        <v>13</v>
      </c>
    </row>
    <row r="194" spans="1:2" x14ac:dyDescent="0.25">
      <c r="A194" t="s">
        <v>1143</v>
      </c>
      <c r="B194">
        <f>COUNTIF($A$1:A194,"Define|Report")</f>
        <v>13</v>
      </c>
    </row>
    <row r="195" spans="1:2" x14ac:dyDescent="0.25">
      <c r="A195" t="s">
        <v>1145</v>
      </c>
      <c r="B195">
        <f>COUNTIF($A$1:A195,"Define|Report")</f>
        <v>13</v>
      </c>
    </row>
    <row r="196" spans="1:2" x14ac:dyDescent="0.25">
      <c r="A196" t="s">
        <v>1146</v>
      </c>
      <c r="B196">
        <f>COUNTIF($A$1:A196,"Define|Report")</f>
        <v>13</v>
      </c>
    </row>
    <row r="197" spans="1:2" x14ac:dyDescent="0.25">
      <c r="A197" t="s">
        <v>1147</v>
      </c>
      <c r="B197">
        <f>COUNTIF($A$1:A197,"Define|Report")</f>
        <v>13</v>
      </c>
    </row>
    <row r="198" spans="1:2" x14ac:dyDescent="0.25">
      <c r="A198" t="s">
        <v>1164</v>
      </c>
      <c r="B198">
        <f>COUNTIF($A$1:A198,"Define|Report")</f>
        <v>13</v>
      </c>
    </row>
    <row r="199" spans="1:2" x14ac:dyDescent="0.25">
      <c r="A199" t="s">
        <v>1152</v>
      </c>
      <c r="B199">
        <f>COUNTIF($A$1:A199,"Define|Report")</f>
        <v>13</v>
      </c>
    </row>
    <row r="200" spans="1:2" x14ac:dyDescent="0.25">
      <c r="A200" t="s">
        <v>1153</v>
      </c>
      <c r="B200">
        <f>COUNTIF($A$1:A200,"Define|Report")</f>
        <v>13</v>
      </c>
    </row>
    <row r="201" spans="1:2" x14ac:dyDescent="0.25">
      <c r="A201" t="s">
        <v>1154</v>
      </c>
      <c r="B201">
        <f>COUNTIF($A$1:A201,"Define|Report")</f>
        <v>13</v>
      </c>
    </row>
    <row r="202" spans="1:2" x14ac:dyDescent="0.25">
      <c r="A202" t="s">
        <v>1155</v>
      </c>
      <c r="B202">
        <f>COUNTIF($A$1:A202,"Define|Report")</f>
        <v>13</v>
      </c>
    </row>
    <row r="203" spans="1:2" x14ac:dyDescent="0.25">
      <c r="A203" t="s">
        <v>1156</v>
      </c>
      <c r="B203">
        <f>COUNTIF($A$1:A203,"Define|Report")</f>
        <v>13</v>
      </c>
    </row>
    <row r="204" spans="1:2" x14ac:dyDescent="0.25">
      <c r="A204" t="s">
        <v>1157</v>
      </c>
      <c r="B204">
        <f>COUNTIF($A$1:A204,"Define|Report")</f>
        <v>13</v>
      </c>
    </row>
    <row r="205" spans="1:2" x14ac:dyDescent="0.25">
      <c r="A205" t="s">
        <v>1165</v>
      </c>
      <c r="B205">
        <f>COUNTIF($A$1:A205,"Define|Report")</f>
        <v>13</v>
      </c>
    </row>
    <row r="206" spans="1:2" x14ac:dyDescent="0.25">
      <c r="A206" t="s">
        <v>1159</v>
      </c>
      <c r="B206">
        <f>COUNTIF($A$1:A206,"Define|Report")</f>
        <v>13</v>
      </c>
    </row>
    <row r="207" spans="1:2" x14ac:dyDescent="0.25">
      <c r="A207" t="s">
        <v>1166</v>
      </c>
      <c r="B207">
        <f>COUNTIF($A$1:A207,"Define|Report")</f>
        <v>13</v>
      </c>
    </row>
    <row r="208" spans="1:2" x14ac:dyDescent="0.25">
      <c r="B208">
        <f>COUNTIF($A$1:A208,"Define|Report")</f>
        <v>13</v>
      </c>
    </row>
    <row r="209" spans="1:2" x14ac:dyDescent="0.25">
      <c r="A209" t="s">
        <v>1094</v>
      </c>
      <c r="B209">
        <f>COUNTIF($A$1:A209,"Define|Report")</f>
        <v>14</v>
      </c>
    </row>
    <row r="210" spans="1:2" x14ac:dyDescent="0.25">
      <c r="A210" t="s">
        <v>1167</v>
      </c>
      <c r="B210">
        <f>COUNTIF($A$1:A210,"Define|Report")</f>
        <v>14</v>
      </c>
    </row>
    <row r="211" spans="1:2" x14ac:dyDescent="0.25">
      <c r="A211" t="s">
        <v>1142</v>
      </c>
      <c r="B211">
        <f>COUNTIF($A$1:A211,"Define|Report")</f>
        <v>14</v>
      </c>
    </row>
    <row r="212" spans="1:2" x14ac:dyDescent="0.25">
      <c r="A212" t="s">
        <v>1099</v>
      </c>
      <c r="B212">
        <f>COUNTIF($A$1:A212,"Define|Report")</f>
        <v>14</v>
      </c>
    </row>
    <row r="213" spans="1:2" x14ac:dyDescent="0.25">
      <c r="A213" t="s">
        <v>1100</v>
      </c>
      <c r="B213">
        <f>COUNTIF($A$1:A213,"Define|Report")</f>
        <v>14</v>
      </c>
    </row>
    <row r="214" spans="1:2" x14ac:dyDescent="0.25">
      <c r="A214" t="s">
        <v>1143</v>
      </c>
      <c r="B214">
        <f>COUNTIF($A$1:A214,"Define|Report")</f>
        <v>14</v>
      </c>
    </row>
    <row r="215" spans="1:2" x14ac:dyDescent="0.25">
      <c r="A215" t="s">
        <v>1145</v>
      </c>
      <c r="B215">
        <f>COUNTIF($A$1:A215,"Define|Report")</f>
        <v>14</v>
      </c>
    </row>
    <row r="216" spans="1:2" x14ac:dyDescent="0.25">
      <c r="A216" t="s">
        <v>1146</v>
      </c>
      <c r="B216">
        <f>COUNTIF($A$1:A216,"Define|Report")</f>
        <v>14</v>
      </c>
    </row>
    <row r="217" spans="1:2" x14ac:dyDescent="0.25">
      <c r="A217" t="s">
        <v>1147</v>
      </c>
      <c r="B217">
        <f>COUNTIF($A$1:A217,"Define|Report")</f>
        <v>14</v>
      </c>
    </row>
    <row r="218" spans="1:2" x14ac:dyDescent="0.25">
      <c r="A218" t="s">
        <v>1164</v>
      </c>
      <c r="B218">
        <f>COUNTIF($A$1:A218,"Define|Report")</f>
        <v>14</v>
      </c>
    </row>
    <row r="219" spans="1:2" x14ac:dyDescent="0.25">
      <c r="A219" t="s">
        <v>1152</v>
      </c>
      <c r="B219">
        <f>COUNTIF($A$1:A219,"Define|Report")</f>
        <v>14</v>
      </c>
    </row>
    <row r="220" spans="1:2" x14ac:dyDescent="0.25">
      <c r="A220" t="s">
        <v>1153</v>
      </c>
      <c r="B220">
        <f>COUNTIF($A$1:A220,"Define|Report")</f>
        <v>14</v>
      </c>
    </row>
    <row r="221" spans="1:2" x14ac:dyDescent="0.25">
      <c r="A221" t="s">
        <v>1154</v>
      </c>
      <c r="B221">
        <f>COUNTIF($A$1:A221,"Define|Report")</f>
        <v>14</v>
      </c>
    </row>
    <row r="222" spans="1:2" x14ac:dyDescent="0.25">
      <c r="A222" t="s">
        <v>1155</v>
      </c>
      <c r="B222">
        <f>COUNTIF($A$1:A222,"Define|Report")</f>
        <v>14</v>
      </c>
    </row>
    <row r="223" spans="1:2" x14ac:dyDescent="0.25">
      <c r="A223" t="s">
        <v>1156</v>
      </c>
      <c r="B223">
        <f>COUNTIF($A$1:A223,"Define|Report")</f>
        <v>14</v>
      </c>
    </row>
    <row r="224" spans="1:2" x14ac:dyDescent="0.25">
      <c r="A224" t="s">
        <v>1157</v>
      </c>
      <c r="B224">
        <f>COUNTIF($A$1:A224,"Define|Report")</f>
        <v>14</v>
      </c>
    </row>
    <row r="225" spans="1:2" x14ac:dyDescent="0.25">
      <c r="A225" t="s">
        <v>1165</v>
      </c>
      <c r="B225">
        <f>COUNTIF($A$1:A225,"Define|Report")</f>
        <v>14</v>
      </c>
    </row>
    <row r="226" spans="1:2" x14ac:dyDescent="0.25">
      <c r="A226" t="s">
        <v>1159</v>
      </c>
      <c r="B226">
        <f>COUNTIF($A$1:A226,"Define|Report")</f>
        <v>14</v>
      </c>
    </row>
    <row r="227" spans="1:2" x14ac:dyDescent="0.25">
      <c r="A227" t="s">
        <v>1168</v>
      </c>
      <c r="B227">
        <f>COUNTIF($A$1:A227,"Define|Report")</f>
        <v>14</v>
      </c>
    </row>
    <row r="228" spans="1:2" x14ac:dyDescent="0.25">
      <c r="B228">
        <f>COUNTIF($A$1:A228,"Define|Report")</f>
        <v>14</v>
      </c>
    </row>
    <row r="229" spans="1:2" x14ac:dyDescent="0.25">
      <c r="A229" t="s">
        <v>1094</v>
      </c>
      <c r="B229">
        <f>COUNTIF($A$1:A229,"Define|Report")</f>
        <v>15</v>
      </c>
    </row>
    <row r="230" spans="1:2" x14ac:dyDescent="0.25">
      <c r="A230" t="s">
        <v>1169</v>
      </c>
      <c r="B230">
        <f>COUNTIF($A$1:A230,"Define|Report")</f>
        <v>15</v>
      </c>
    </row>
    <row r="231" spans="1:2" x14ac:dyDescent="0.25">
      <c r="A231" t="s">
        <v>1142</v>
      </c>
      <c r="B231">
        <f>COUNTIF($A$1:A231,"Define|Report")</f>
        <v>15</v>
      </c>
    </row>
    <row r="232" spans="1:2" x14ac:dyDescent="0.25">
      <c r="A232" t="s">
        <v>1170</v>
      </c>
      <c r="B232">
        <f>COUNTIF($A$1:A232,"Define|Report")</f>
        <v>15</v>
      </c>
    </row>
    <row r="233" spans="1:2" x14ac:dyDescent="0.25">
      <c r="A233" t="s">
        <v>1100</v>
      </c>
      <c r="B233">
        <f>COUNTIF($A$1:A233,"Define|Report")</f>
        <v>15</v>
      </c>
    </row>
    <row r="234" spans="1:2" x14ac:dyDescent="0.25">
      <c r="A234" t="s">
        <v>1143</v>
      </c>
      <c r="B234">
        <f>COUNTIF($A$1:A234,"Define|Report")</f>
        <v>15</v>
      </c>
    </row>
    <row r="235" spans="1:2" x14ac:dyDescent="0.25">
      <c r="A235" t="s">
        <v>1145</v>
      </c>
      <c r="B235">
        <f>COUNTIF($A$1:A235,"Define|Report")</f>
        <v>15</v>
      </c>
    </row>
    <row r="236" spans="1:2" x14ac:dyDescent="0.25">
      <c r="A236" t="s">
        <v>1146</v>
      </c>
      <c r="B236">
        <f>COUNTIF($A$1:A236,"Define|Report")</f>
        <v>15</v>
      </c>
    </row>
    <row r="237" spans="1:2" x14ac:dyDescent="0.25">
      <c r="A237" t="s">
        <v>1171</v>
      </c>
      <c r="B237">
        <f>COUNTIF($A$1:A237,"Define|Report")</f>
        <v>15</v>
      </c>
    </row>
    <row r="238" spans="1:2" x14ac:dyDescent="0.25">
      <c r="A238" t="s">
        <v>1172</v>
      </c>
      <c r="B238">
        <f>COUNTIF($A$1:A238,"Define|Report")</f>
        <v>15</v>
      </c>
    </row>
    <row r="239" spans="1:2" x14ac:dyDescent="0.25">
      <c r="A239" t="s">
        <v>1144</v>
      </c>
      <c r="B239">
        <f>COUNTIF($A$1:A239,"Define|Report")</f>
        <v>15</v>
      </c>
    </row>
    <row r="240" spans="1:2" x14ac:dyDescent="0.25">
      <c r="A240" t="s">
        <v>1173</v>
      </c>
      <c r="B240">
        <f>COUNTIF($A$1:A240,"Define|Report")</f>
        <v>15</v>
      </c>
    </row>
    <row r="241" spans="1:2" x14ac:dyDescent="0.25">
      <c r="A241" t="s">
        <v>1174</v>
      </c>
      <c r="B241">
        <f>COUNTIF($A$1:A241,"Define|Report")</f>
        <v>15</v>
      </c>
    </row>
    <row r="242" spans="1:2" x14ac:dyDescent="0.25">
      <c r="A242" t="s">
        <v>1175</v>
      </c>
      <c r="B242">
        <f>COUNTIF($A$1:A242,"Define|Report")</f>
        <v>15</v>
      </c>
    </row>
    <row r="243" spans="1:2" x14ac:dyDescent="0.25">
      <c r="A243" t="s">
        <v>1176</v>
      </c>
      <c r="B243">
        <f>COUNTIF($A$1:A243,"Define|Report")</f>
        <v>15</v>
      </c>
    </row>
    <row r="244" spans="1:2" x14ac:dyDescent="0.25">
      <c r="A244" t="s">
        <v>1164</v>
      </c>
      <c r="B244">
        <f>COUNTIF($A$1:A244,"Define|Report")</f>
        <v>15</v>
      </c>
    </row>
    <row r="245" spans="1:2" x14ac:dyDescent="0.25">
      <c r="A245" t="s">
        <v>1177</v>
      </c>
      <c r="B245">
        <f>COUNTIF($A$1:A245,"Define|Report")</f>
        <v>15</v>
      </c>
    </row>
    <row r="246" spans="1:2" x14ac:dyDescent="0.25">
      <c r="A246" t="s">
        <v>1178</v>
      </c>
      <c r="B246">
        <f>COUNTIF($A$1:A246,"Define|Report")</f>
        <v>15</v>
      </c>
    </row>
    <row r="247" spans="1:2" x14ac:dyDescent="0.25">
      <c r="A247" t="s">
        <v>1179</v>
      </c>
      <c r="B247">
        <f>COUNTIF($A$1:A247,"Define|Report")</f>
        <v>15</v>
      </c>
    </row>
    <row r="248" spans="1:2" x14ac:dyDescent="0.25">
      <c r="B248">
        <f>COUNTIF($A$1:A248,"Define|Report")</f>
        <v>15</v>
      </c>
    </row>
    <row r="249" spans="1:2" x14ac:dyDescent="0.25">
      <c r="A249" t="s">
        <v>1094</v>
      </c>
      <c r="B249">
        <f>COUNTIF($A$1:A249,"Define|Report")</f>
        <v>16</v>
      </c>
    </row>
    <row r="250" spans="1:2" x14ac:dyDescent="0.25">
      <c r="A250" t="s">
        <v>1180</v>
      </c>
      <c r="B250">
        <f>COUNTIF($A$1:A250,"Define|Report")</f>
        <v>16</v>
      </c>
    </row>
    <row r="251" spans="1:2" x14ac:dyDescent="0.25">
      <c r="A251" t="s">
        <v>1181</v>
      </c>
      <c r="B251">
        <f>COUNTIF($A$1:A251,"Define|Report")</f>
        <v>16</v>
      </c>
    </row>
    <row r="252" spans="1:2" x14ac:dyDescent="0.25">
      <c r="A252" t="s">
        <v>1170</v>
      </c>
      <c r="B252">
        <f>COUNTIF($A$1:A252,"Define|Report")</f>
        <v>16</v>
      </c>
    </row>
    <row r="253" spans="1:2" x14ac:dyDescent="0.25">
      <c r="A253" t="s">
        <v>1100</v>
      </c>
      <c r="B253">
        <f>COUNTIF($A$1:A253,"Define|Report")</f>
        <v>16</v>
      </c>
    </row>
    <row r="254" spans="1:2" x14ac:dyDescent="0.25">
      <c r="A254" t="s">
        <v>1130</v>
      </c>
      <c r="B254">
        <f>COUNTIF($A$1:A254,"Define|Report")</f>
        <v>16</v>
      </c>
    </row>
    <row r="255" spans="1:2" x14ac:dyDescent="0.25">
      <c r="A255" t="s">
        <v>1182</v>
      </c>
      <c r="B255">
        <f>COUNTIF($A$1:A255,"Define|Report")</f>
        <v>16</v>
      </c>
    </row>
    <row r="256" spans="1:2" x14ac:dyDescent="0.25">
      <c r="A256" t="s">
        <v>1183</v>
      </c>
      <c r="B256">
        <f>COUNTIF($A$1:A256,"Define|Report")</f>
        <v>16</v>
      </c>
    </row>
    <row r="257" spans="1:2" x14ac:dyDescent="0.25">
      <c r="A257" t="s">
        <v>1184</v>
      </c>
      <c r="B257">
        <f>COUNTIF($A$1:A257,"Define|Report")</f>
        <v>16</v>
      </c>
    </row>
    <row r="258" spans="1:2" x14ac:dyDescent="0.25">
      <c r="A258" t="s">
        <v>1185</v>
      </c>
      <c r="B258">
        <f>COUNTIF($A$1:A258,"Define|Report")</f>
        <v>16</v>
      </c>
    </row>
    <row r="259" spans="1:2" x14ac:dyDescent="0.25">
      <c r="A259" t="s">
        <v>1186</v>
      </c>
      <c r="B259">
        <f>COUNTIF($A$1:A259,"Define|Report")</f>
        <v>16</v>
      </c>
    </row>
    <row r="260" spans="1:2" x14ac:dyDescent="0.25">
      <c r="A260" t="s">
        <v>1187</v>
      </c>
      <c r="B260">
        <f>COUNTIF($A$1:A260,"Define|Report")</f>
        <v>16</v>
      </c>
    </row>
    <row r="261" spans="1:2" x14ac:dyDescent="0.25">
      <c r="A261" t="s">
        <v>1188</v>
      </c>
      <c r="B261">
        <f>COUNTIF($A$1:A261,"Define|Report")</f>
        <v>16</v>
      </c>
    </row>
    <row r="262" spans="1:2" x14ac:dyDescent="0.25">
      <c r="A262" t="s">
        <v>1189</v>
      </c>
      <c r="B262">
        <f>COUNTIF($A$1:A262,"Define|Report")</f>
        <v>16</v>
      </c>
    </row>
    <row r="263" spans="1:2" x14ac:dyDescent="0.25">
      <c r="A263" t="s">
        <v>1190</v>
      </c>
      <c r="B263">
        <f>COUNTIF($A$1:A263,"Define|Report")</f>
        <v>16</v>
      </c>
    </row>
    <row r="264" spans="1:2" x14ac:dyDescent="0.25">
      <c r="B264">
        <f>COUNTIF($A$1:A264,"Define|Report")</f>
        <v>16</v>
      </c>
    </row>
    <row r="265" spans="1:2" x14ac:dyDescent="0.25">
      <c r="A265" t="s">
        <v>1094</v>
      </c>
      <c r="B265">
        <f>COUNTIF($A$1:A265,"Define|Report")</f>
        <v>17</v>
      </c>
    </row>
    <row r="266" spans="1:2" x14ac:dyDescent="0.25">
      <c r="A266" t="s">
        <v>1191</v>
      </c>
      <c r="B266">
        <f>COUNTIF($A$1:A266,"Define|Report")</f>
        <v>17</v>
      </c>
    </row>
    <row r="267" spans="1:2" x14ac:dyDescent="0.25">
      <c r="A267" t="s">
        <v>1192</v>
      </c>
      <c r="B267">
        <f>COUNTIF($A$1:A267,"Define|Report")</f>
        <v>17</v>
      </c>
    </row>
    <row r="268" spans="1:2" x14ac:dyDescent="0.25">
      <c r="A268" t="s">
        <v>1170</v>
      </c>
      <c r="B268">
        <f>COUNTIF($A$1:A268,"Define|Report")</f>
        <v>17</v>
      </c>
    </row>
    <row r="269" spans="1:2" x14ac:dyDescent="0.25">
      <c r="A269" t="s">
        <v>1100</v>
      </c>
      <c r="B269">
        <f>COUNTIF($A$1:A269,"Define|Report")</f>
        <v>17</v>
      </c>
    </row>
    <row r="270" spans="1:2" x14ac:dyDescent="0.25">
      <c r="A270" t="s">
        <v>1193</v>
      </c>
      <c r="B270">
        <f>COUNTIF($A$1:A270,"Define|Report")</f>
        <v>17</v>
      </c>
    </row>
    <row r="271" spans="1:2" x14ac:dyDescent="0.25">
      <c r="A271" t="s">
        <v>1183</v>
      </c>
      <c r="B271">
        <f>COUNTIF($A$1:A271,"Define|Report")</f>
        <v>17</v>
      </c>
    </row>
    <row r="272" spans="1:2" x14ac:dyDescent="0.25">
      <c r="A272" t="s">
        <v>1194</v>
      </c>
      <c r="B272">
        <f>COUNTIF($A$1:A272,"Define|Report")</f>
        <v>17</v>
      </c>
    </row>
    <row r="273" spans="1:2" x14ac:dyDescent="0.25">
      <c r="A273" t="s">
        <v>1195</v>
      </c>
      <c r="B273">
        <f>COUNTIF($A$1:A273,"Define|Report")</f>
        <v>17</v>
      </c>
    </row>
    <row r="274" spans="1:2" x14ac:dyDescent="0.25">
      <c r="A274" t="s">
        <v>1196</v>
      </c>
      <c r="B274">
        <f>COUNTIF($A$1:A274,"Define|Report")</f>
        <v>17</v>
      </c>
    </row>
    <row r="275" spans="1:2" x14ac:dyDescent="0.25">
      <c r="A275" t="s">
        <v>1197</v>
      </c>
      <c r="B275">
        <f>COUNTIF($A$1:A275,"Define|Report")</f>
        <v>17</v>
      </c>
    </row>
    <row r="276" spans="1:2" x14ac:dyDescent="0.25">
      <c r="A276" t="s">
        <v>1198</v>
      </c>
      <c r="B276">
        <f>COUNTIF($A$1:A276,"Define|Report")</f>
        <v>17</v>
      </c>
    </row>
    <row r="277" spans="1:2" x14ac:dyDescent="0.25">
      <c r="A277" t="s">
        <v>1199</v>
      </c>
      <c r="B277">
        <f>COUNTIF($A$1:A277,"Define|Report")</f>
        <v>17</v>
      </c>
    </row>
    <row r="278" spans="1:2" x14ac:dyDescent="0.25">
      <c r="A278" t="s">
        <v>1200</v>
      </c>
      <c r="B278">
        <f>COUNTIF($A$1:A278,"Define|Report")</f>
        <v>17</v>
      </c>
    </row>
    <row r="279" spans="1:2" x14ac:dyDescent="0.25">
      <c r="A279" t="s">
        <v>1201</v>
      </c>
      <c r="B279">
        <f>COUNTIF($A$1:A279,"Define|Report")</f>
        <v>17</v>
      </c>
    </row>
    <row r="280" spans="1:2" x14ac:dyDescent="0.25">
      <c r="B280">
        <f>COUNTIF($A$1:A280,"Define|Report")</f>
        <v>17</v>
      </c>
    </row>
    <row r="281" spans="1:2" x14ac:dyDescent="0.25">
      <c r="A281" t="s">
        <v>1094</v>
      </c>
      <c r="B281">
        <f>COUNTIF($A$1:A281,"Define|Report")</f>
        <v>18</v>
      </c>
    </row>
    <row r="282" spans="1:2" x14ac:dyDescent="0.25">
      <c r="A282" t="s">
        <v>1202</v>
      </c>
      <c r="B282">
        <f>COUNTIF($A$1:A282,"Define|Report")</f>
        <v>18</v>
      </c>
    </row>
    <row r="283" spans="1:2" x14ac:dyDescent="0.25">
      <c r="A283" t="s">
        <v>1192</v>
      </c>
      <c r="B283">
        <f>COUNTIF($A$1:A283,"Define|Report")</f>
        <v>18</v>
      </c>
    </row>
    <row r="284" spans="1:2" x14ac:dyDescent="0.25">
      <c r="A284" t="s">
        <v>1170</v>
      </c>
      <c r="B284">
        <f>COUNTIF($A$1:A284,"Define|Report")</f>
        <v>18</v>
      </c>
    </row>
    <row r="285" spans="1:2" x14ac:dyDescent="0.25">
      <c r="A285" t="s">
        <v>1100</v>
      </c>
      <c r="B285">
        <f>COUNTIF($A$1:A285,"Define|Report")</f>
        <v>18</v>
      </c>
    </row>
    <row r="286" spans="1:2" x14ac:dyDescent="0.25">
      <c r="A286" t="s">
        <v>1193</v>
      </c>
      <c r="B286">
        <f>COUNTIF($A$1:A286,"Define|Report")</f>
        <v>18</v>
      </c>
    </row>
    <row r="287" spans="1:2" x14ac:dyDescent="0.25">
      <c r="A287" t="s">
        <v>1183</v>
      </c>
      <c r="B287">
        <f>COUNTIF($A$1:A287,"Define|Report")</f>
        <v>18</v>
      </c>
    </row>
    <row r="288" spans="1:2" x14ac:dyDescent="0.25">
      <c r="A288" t="s">
        <v>1203</v>
      </c>
      <c r="B288">
        <f>COUNTIF($A$1:A288,"Define|Report")</f>
        <v>18</v>
      </c>
    </row>
    <row r="289" spans="1:2" x14ac:dyDescent="0.25">
      <c r="A289" t="s">
        <v>1197</v>
      </c>
      <c r="B289">
        <f>COUNTIF($A$1:A289,"Define|Report")</f>
        <v>18</v>
      </c>
    </row>
    <row r="290" spans="1:2" x14ac:dyDescent="0.25">
      <c r="A290" t="s">
        <v>1198</v>
      </c>
      <c r="B290">
        <f>COUNTIF($A$1:A290,"Define|Report")</f>
        <v>18</v>
      </c>
    </row>
    <row r="291" spans="1:2" x14ac:dyDescent="0.25">
      <c r="A291" t="s">
        <v>1204</v>
      </c>
      <c r="B291">
        <f>COUNTIF($A$1:A291,"Define|Report")</f>
        <v>18</v>
      </c>
    </row>
    <row r="292" spans="1:2" x14ac:dyDescent="0.25">
      <c r="A292" t="s">
        <v>1205</v>
      </c>
      <c r="B292">
        <f>COUNTIF($A$1:A292,"Define|Report")</f>
        <v>18</v>
      </c>
    </row>
    <row r="293" spans="1:2" x14ac:dyDescent="0.25">
      <c r="A293" t="s">
        <v>1206</v>
      </c>
      <c r="B293">
        <f>COUNTIF($A$1:A293,"Define|Report")</f>
        <v>18</v>
      </c>
    </row>
    <row r="294" spans="1:2" x14ac:dyDescent="0.25">
      <c r="A294" t="s">
        <v>1207</v>
      </c>
      <c r="B294">
        <f>COUNTIF($A$1:A294,"Define|Report")</f>
        <v>18</v>
      </c>
    </row>
    <row r="295" spans="1:2" x14ac:dyDescent="0.25">
      <c r="B295">
        <f>COUNTIF($A$1:A295,"Define|Report")</f>
        <v>18</v>
      </c>
    </row>
    <row r="296" spans="1:2" x14ac:dyDescent="0.25">
      <c r="A296" t="s">
        <v>1094</v>
      </c>
      <c r="B296">
        <f>COUNTIF($A$1:A296,"Define|Report")</f>
        <v>19</v>
      </c>
    </row>
    <row r="297" spans="1:2" x14ac:dyDescent="0.25">
      <c r="A297" t="s">
        <v>1208</v>
      </c>
      <c r="B297">
        <f>COUNTIF($A$1:A297,"Define|Report")</f>
        <v>19</v>
      </c>
    </row>
    <row r="298" spans="1:2" x14ac:dyDescent="0.25">
      <c r="A298" t="s">
        <v>1192</v>
      </c>
      <c r="B298">
        <f>COUNTIF($A$1:A298,"Define|Report")</f>
        <v>19</v>
      </c>
    </row>
    <row r="299" spans="1:2" x14ac:dyDescent="0.25">
      <c r="A299" t="s">
        <v>1170</v>
      </c>
      <c r="B299">
        <f>COUNTIF($A$1:A299,"Define|Report")</f>
        <v>19</v>
      </c>
    </row>
    <row r="300" spans="1:2" x14ac:dyDescent="0.25">
      <c r="A300" t="s">
        <v>1100</v>
      </c>
      <c r="B300">
        <f>COUNTIF($A$1:A300,"Define|Report")</f>
        <v>19</v>
      </c>
    </row>
    <row r="301" spans="1:2" x14ac:dyDescent="0.25">
      <c r="A301" t="s">
        <v>1193</v>
      </c>
      <c r="B301">
        <f>COUNTIF($A$1:A301,"Define|Report")</f>
        <v>19</v>
      </c>
    </row>
    <row r="302" spans="1:2" x14ac:dyDescent="0.25">
      <c r="A302" t="s">
        <v>1183</v>
      </c>
      <c r="B302">
        <f>COUNTIF($A$1:A302,"Define|Report")</f>
        <v>19</v>
      </c>
    </row>
    <row r="303" spans="1:2" x14ac:dyDescent="0.25">
      <c r="A303" t="s">
        <v>1194</v>
      </c>
      <c r="B303">
        <f>COUNTIF($A$1:A303,"Define|Report")</f>
        <v>19</v>
      </c>
    </row>
    <row r="304" spans="1:2" x14ac:dyDescent="0.25">
      <c r="A304" t="s">
        <v>1195</v>
      </c>
      <c r="B304">
        <f>COUNTIF($A$1:A304,"Define|Report")</f>
        <v>19</v>
      </c>
    </row>
    <row r="305" spans="1:2" x14ac:dyDescent="0.25">
      <c r="A305" t="s">
        <v>1196</v>
      </c>
      <c r="B305">
        <f>COUNTIF($A$1:A305,"Define|Report")</f>
        <v>19</v>
      </c>
    </row>
    <row r="306" spans="1:2" x14ac:dyDescent="0.25">
      <c r="A306" t="s">
        <v>1206</v>
      </c>
      <c r="B306">
        <f>COUNTIF($A$1:A306,"Define|Report")</f>
        <v>19</v>
      </c>
    </row>
    <row r="307" spans="1:2" x14ac:dyDescent="0.25">
      <c r="A307" t="s">
        <v>1198</v>
      </c>
      <c r="B307">
        <f>COUNTIF($A$1:A307,"Define|Report")</f>
        <v>19</v>
      </c>
    </row>
    <row r="308" spans="1:2" x14ac:dyDescent="0.25">
      <c r="A308" t="s">
        <v>1199</v>
      </c>
      <c r="B308">
        <f>COUNTIF($A$1:A308,"Define|Report")</f>
        <v>19</v>
      </c>
    </row>
    <row r="309" spans="1:2" x14ac:dyDescent="0.25">
      <c r="A309" t="s">
        <v>1209</v>
      </c>
      <c r="B309">
        <f>COUNTIF($A$1:A309,"Define|Report")</f>
        <v>19</v>
      </c>
    </row>
    <row r="310" spans="1:2" x14ac:dyDescent="0.25">
      <c r="B310">
        <f>COUNTIF($A$1:A310,"Define|Report")</f>
        <v>19</v>
      </c>
    </row>
    <row r="311" spans="1:2" x14ac:dyDescent="0.25">
      <c r="A311" t="s">
        <v>1094</v>
      </c>
      <c r="B311">
        <f>COUNTIF($A$1:A311,"Define|Report")</f>
        <v>20</v>
      </c>
    </row>
    <row r="312" spans="1:2" x14ac:dyDescent="0.25">
      <c r="A312" t="s">
        <v>1210</v>
      </c>
      <c r="B312">
        <f>COUNTIF($A$1:A312,"Define|Report")</f>
        <v>20</v>
      </c>
    </row>
    <row r="313" spans="1:2" x14ac:dyDescent="0.25">
      <c r="A313" t="s">
        <v>1192</v>
      </c>
      <c r="B313">
        <f>COUNTIF($A$1:A313,"Define|Report")</f>
        <v>20</v>
      </c>
    </row>
    <row r="314" spans="1:2" x14ac:dyDescent="0.25">
      <c r="A314" t="s">
        <v>1170</v>
      </c>
      <c r="B314">
        <f>COUNTIF($A$1:A314,"Define|Report")</f>
        <v>20</v>
      </c>
    </row>
    <row r="315" spans="1:2" x14ac:dyDescent="0.25">
      <c r="A315" t="s">
        <v>1100</v>
      </c>
      <c r="B315">
        <f>COUNTIF($A$1:A315,"Define|Report")</f>
        <v>20</v>
      </c>
    </row>
    <row r="316" spans="1:2" x14ac:dyDescent="0.25">
      <c r="A316" t="s">
        <v>1193</v>
      </c>
      <c r="B316">
        <f>COUNTIF($A$1:A316,"Define|Report")</f>
        <v>20</v>
      </c>
    </row>
    <row r="317" spans="1:2" x14ac:dyDescent="0.25">
      <c r="A317" t="s">
        <v>1183</v>
      </c>
      <c r="B317">
        <f>COUNTIF($A$1:A317,"Define|Report")</f>
        <v>20</v>
      </c>
    </row>
    <row r="318" spans="1:2" x14ac:dyDescent="0.25">
      <c r="A318" t="s">
        <v>1194</v>
      </c>
      <c r="B318">
        <f>COUNTIF($A$1:A318,"Define|Report")</f>
        <v>20</v>
      </c>
    </row>
    <row r="319" spans="1:2" x14ac:dyDescent="0.25">
      <c r="A319" t="s">
        <v>1195</v>
      </c>
      <c r="B319">
        <f>COUNTIF($A$1:A319,"Define|Report")</f>
        <v>20</v>
      </c>
    </row>
    <row r="320" spans="1:2" x14ac:dyDescent="0.25">
      <c r="A320" t="s">
        <v>1196</v>
      </c>
      <c r="B320">
        <f>COUNTIF($A$1:A320,"Define|Report")</f>
        <v>20</v>
      </c>
    </row>
    <row r="321" spans="1:2" x14ac:dyDescent="0.25">
      <c r="A321" t="s">
        <v>1211</v>
      </c>
      <c r="B321">
        <f>COUNTIF($A$1:A321,"Define|Report")</f>
        <v>20</v>
      </c>
    </row>
    <row r="322" spans="1:2" x14ac:dyDescent="0.25">
      <c r="A322" t="s">
        <v>1198</v>
      </c>
      <c r="B322">
        <f>COUNTIF($A$1:A322,"Define|Report")</f>
        <v>20</v>
      </c>
    </row>
    <row r="323" spans="1:2" x14ac:dyDescent="0.25">
      <c r="A323" t="s">
        <v>1206</v>
      </c>
      <c r="B323">
        <f>COUNTIF($A$1:A323,"Define|Report")</f>
        <v>20</v>
      </c>
    </row>
    <row r="324" spans="1:2" x14ac:dyDescent="0.25">
      <c r="A324" t="s">
        <v>1205</v>
      </c>
      <c r="B324">
        <f>COUNTIF($A$1:A324,"Define|Report")</f>
        <v>20</v>
      </c>
    </row>
    <row r="325" spans="1:2" x14ac:dyDescent="0.25">
      <c r="A325" t="s">
        <v>1203</v>
      </c>
      <c r="B325">
        <f>COUNTIF($A$1:A325,"Define|Report")</f>
        <v>20</v>
      </c>
    </row>
    <row r="326" spans="1:2" x14ac:dyDescent="0.25">
      <c r="A326" t="s">
        <v>1199</v>
      </c>
      <c r="B326">
        <f>COUNTIF($A$1:A326,"Define|Report")</f>
        <v>20</v>
      </c>
    </row>
    <row r="327" spans="1:2" x14ac:dyDescent="0.25">
      <c r="A327" t="s">
        <v>1212</v>
      </c>
      <c r="B327">
        <f>COUNTIF($A$1:A327,"Define|Report")</f>
        <v>20</v>
      </c>
    </row>
    <row r="328" spans="1:2" x14ac:dyDescent="0.25">
      <c r="B328">
        <f>COUNTIF($A$1:A328,"Define|Report")</f>
        <v>20</v>
      </c>
    </row>
    <row r="329" spans="1:2" x14ac:dyDescent="0.25">
      <c r="A329" t="s">
        <v>1094</v>
      </c>
      <c r="B329">
        <f>COUNTIF($A$1:A329,"Define|Report")</f>
        <v>21</v>
      </c>
    </row>
    <row r="330" spans="1:2" x14ac:dyDescent="0.25">
      <c r="A330" t="s">
        <v>1213</v>
      </c>
      <c r="B330">
        <f>COUNTIF($A$1:A330,"Define|Report")</f>
        <v>21</v>
      </c>
    </row>
    <row r="331" spans="1:2" x14ac:dyDescent="0.25">
      <c r="A331" t="s">
        <v>1192</v>
      </c>
      <c r="B331">
        <f>COUNTIF($A$1:A331,"Define|Report")</f>
        <v>21</v>
      </c>
    </row>
    <row r="332" spans="1:2" x14ac:dyDescent="0.25">
      <c r="A332" t="s">
        <v>1170</v>
      </c>
      <c r="B332">
        <f>COUNTIF($A$1:A332,"Define|Report")</f>
        <v>21</v>
      </c>
    </row>
    <row r="333" spans="1:2" x14ac:dyDescent="0.25">
      <c r="A333" t="s">
        <v>1100</v>
      </c>
      <c r="B333">
        <f>COUNTIF($A$1:A333,"Define|Report")</f>
        <v>21</v>
      </c>
    </row>
    <row r="334" spans="1:2" x14ac:dyDescent="0.25">
      <c r="A334" t="s">
        <v>1193</v>
      </c>
      <c r="B334">
        <f>COUNTIF($A$1:A334,"Define|Report")</f>
        <v>21</v>
      </c>
    </row>
    <row r="335" spans="1:2" x14ac:dyDescent="0.25">
      <c r="A335" t="s">
        <v>1183</v>
      </c>
      <c r="B335">
        <f>COUNTIF($A$1:A335,"Define|Report")</f>
        <v>21</v>
      </c>
    </row>
    <row r="336" spans="1:2" x14ac:dyDescent="0.25">
      <c r="A336" t="s">
        <v>1194</v>
      </c>
      <c r="B336">
        <f>COUNTIF($A$1:A336,"Define|Report")</f>
        <v>21</v>
      </c>
    </row>
    <row r="337" spans="1:2" x14ac:dyDescent="0.25">
      <c r="A337" t="s">
        <v>1195</v>
      </c>
      <c r="B337">
        <f>COUNTIF($A$1:A337,"Define|Report")</f>
        <v>21</v>
      </c>
    </row>
    <row r="338" spans="1:2" x14ac:dyDescent="0.25">
      <c r="A338" t="s">
        <v>1196</v>
      </c>
      <c r="B338">
        <f>COUNTIF($A$1:A338,"Define|Report")</f>
        <v>21</v>
      </c>
    </row>
    <row r="339" spans="1:2" x14ac:dyDescent="0.25">
      <c r="A339" t="s">
        <v>1197</v>
      </c>
      <c r="B339">
        <f>COUNTIF($A$1:A339,"Define|Report")</f>
        <v>21</v>
      </c>
    </row>
    <row r="340" spans="1:2" x14ac:dyDescent="0.25">
      <c r="A340" t="s">
        <v>1198</v>
      </c>
      <c r="B340">
        <f>COUNTIF($A$1:A340,"Define|Report")</f>
        <v>21</v>
      </c>
    </row>
    <row r="341" spans="1:2" x14ac:dyDescent="0.25">
      <c r="A341" t="s">
        <v>1199</v>
      </c>
      <c r="B341">
        <f>COUNTIF($A$1:A341,"Define|Report")</f>
        <v>21</v>
      </c>
    </row>
    <row r="342" spans="1:2" x14ac:dyDescent="0.25">
      <c r="A342" t="s">
        <v>1214</v>
      </c>
      <c r="B342">
        <f>COUNTIF($A$1:A342,"Define|Report")</f>
        <v>21</v>
      </c>
    </row>
    <row r="343" spans="1:2" x14ac:dyDescent="0.25">
      <c r="B343">
        <f>COUNTIF($A$1:A343,"Define|Report")</f>
        <v>21</v>
      </c>
    </row>
    <row r="344" spans="1:2" x14ac:dyDescent="0.25">
      <c r="A344" t="s">
        <v>1094</v>
      </c>
      <c r="B344">
        <f>COUNTIF($A$1:A344,"Define|Report")</f>
        <v>22</v>
      </c>
    </row>
    <row r="345" spans="1:2" x14ac:dyDescent="0.25">
      <c r="A345" t="s">
        <v>1215</v>
      </c>
      <c r="B345">
        <f>COUNTIF($A$1:A345,"Define|Report")</f>
        <v>22</v>
      </c>
    </row>
    <row r="346" spans="1:2" x14ac:dyDescent="0.25">
      <c r="A346" t="s">
        <v>1216</v>
      </c>
      <c r="B346">
        <f>COUNTIF($A$1:A346,"Define|Report")</f>
        <v>22</v>
      </c>
    </row>
    <row r="347" spans="1:2" x14ac:dyDescent="0.25">
      <c r="A347" t="s">
        <v>1217</v>
      </c>
      <c r="B347">
        <f>COUNTIF($A$1:A347,"Define|Report")</f>
        <v>22</v>
      </c>
    </row>
    <row r="348" spans="1:2" x14ac:dyDescent="0.25">
      <c r="A348" t="s">
        <v>1100</v>
      </c>
      <c r="B348">
        <f>COUNTIF($A$1:A348,"Define|Report")</f>
        <v>22</v>
      </c>
    </row>
    <row r="349" spans="1:2" x14ac:dyDescent="0.25">
      <c r="A349" t="s">
        <v>1130</v>
      </c>
      <c r="B349">
        <f>COUNTIF($A$1:A349,"Define|Report")</f>
        <v>22</v>
      </c>
    </row>
    <row r="350" spans="1:2" x14ac:dyDescent="0.25">
      <c r="A350" t="s">
        <v>1143</v>
      </c>
      <c r="B350">
        <f>COUNTIF($A$1:A350,"Define|Report")</f>
        <v>22</v>
      </c>
    </row>
    <row r="351" spans="1:2" x14ac:dyDescent="0.25">
      <c r="A351" t="s">
        <v>1103</v>
      </c>
      <c r="B351">
        <f>COUNTIF($A$1:A351,"Define|Report")</f>
        <v>22</v>
      </c>
    </row>
    <row r="352" spans="1:2" x14ac:dyDescent="0.25">
      <c r="A352" t="s">
        <v>1218</v>
      </c>
      <c r="B352">
        <f>COUNTIF($A$1:A352,"Define|Report")</f>
        <v>22</v>
      </c>
    </row>
    <row r="353" spans="1:2" x14ac:dyDescent="0.25">
      <c r="A353" t="s">
        <v>1219</v>
      </c>
      <c r="B353">
        <f>COUNTIF($A$1:A353,"Define|Report")</f>
        <v>22</v>
      </c>
    </row>
    <row r="354" spans="1:2" x14ac:dyDescent="0.25">
      <c r="A354" t="s">
        <v>1220</v>
      </c>
      <c r="B354">
        <f>COUNTIF($A$1:A354,"Define|Report")</f>
        <v>22</v>
      </c>
    </row>
    <row r="355" spans="1:2" x14ac:dyDescent="0.25">
      <c r="A355" t="s">
        <v>1221</v>
      </c>
      <c r="B355">
        <f>COUNTIF($A$1:A355,"Define|Report")</f>
        <v>22</v>
      </c>
    </row>
    <row r="356" spans="1:2" x14ac:dyDescent="0.25">
      <c r="A356" t="s">
        <v>1222</v>
      </c>
      <c r="B356">
        <f>COUNTIF($A$1:A356,"Define|Report")</f>
        <v>22</v>
      </c>
    </row>
    <row r="357" spans="1:2" x14ac:dyDescent="0.25">
      <c r="A357" t="s">
        <v>1223</v>
      </c>
      <c r="B357">
        <f>COUNTIF($A$1:A357,"Define|Report")</f>
        <v>22</v>
      </c>
    </row>
    <row r="358" spans="1:2" x14ac:dyDescent="0.25">
      <c r="A358" t="s">
        <v>1224</v>
      </c>
      <c r="B358">
        <f>COUNTIF($A$1:A358,"Define|Report")</f>
        <v>22</v>
      </c>
    </row>
    <row r="359" spans="1:2" x14ac:dyDescent="0.25">
      <c r="A359" t="s">
        <v>1158</v>
      </c>
      <c r="B359">
        <f>COUNTIF($A$1:A359,"Define|Report")</f>
        <v>22</v>
      </c>
    </row>
    <row r="360" spans="1:2" x14ac:dyDescent="0.25">
      <c r="A360" t="s">
        <v>1225</v>
      </c>
      <c r="B360">
        <f>COUNTIF($A$1:A360,"Define|Report")</f>
        <v>22</v>
      </c>
    </row>
    <row r="361" spans="1:2" x14ac:dyDescent="0.25">
      <c r="B361">
        <f>COUNTIF($A$1:A361,"Define|Report")</f>
        <v>22</v>
      </c>
    </row>
    <row r="362" spans="1:2" x14ac:dyDescent="0.25">
      <c r="A362" t="s">
        <v>1094</v>
      </c>
      <c r="B362">
        <f>COUNTIF($A$1:A362,"Define|Report")</f>
        <v>23</v>
      </c>
    </row>
    <row r="363" spans="1:2" x14ac:dyDescent="0.25">
      <c r="A363" t="s">
        <v>1226</v>
      </c>
      <c r="B363">
        <f>COUNTIF($A$1:A363,"Define|Report")</f>
        <v>23</v>
      </c>
    </row>
    <row r="364" spans="1:2" x14ac:dyDescent="0.25">
      <c r="A364" t="s">
        <v>1216</v>
      </c>
      <c r="B364">
        <f>COUNTIF($A$1:A364,"Define|Report")</f>
        <v>23</v>
      </c>
    </row>
    <row r="365" spans="1:2" x14ac:dyDescent="0.25">
      <c r="A365" t="s">
        <v>1217</v>
      </c>
      <c r="B365">
        <f>COUNTIF($A$1:A365,"Define|Report")</f>
        <v>23</v>
      </c>
    </row>
    <row r="366" spans="1:2" x14ac:dyDescent="0.25">
      <c r="A366" t="s">
        <v>1100</v>
      </c>
      <c r="B366">
        <f>COUNTIF($A$1:A366,"Define|Report")</f>
        <v>23</v>
      </c>
    </row>
    <row r="367" spans="1:2" x14ac:dyDescent="0.25">
      <c r="A367" t="s">
        <v>1119</v>
      </c>
      <c r="B367">
        <f>COUNTIF($A$1:A367,"Define|Report")</f>
        <v>23</v>
      </c>
    </row>
    <row r="368" spans="1:2" x14ac:dyDescent="0.25">
      <c r="A368" t="s">
        <v>1120</v>
      </c>
      <c r="B368">
        <f>COUNTIF($A$1:A368,"Define|Report")</f>
        <v>23</v>
      </c>
    </row>
    <row r="369" spans="1:2" x14ac:dyDescent="0.25">
      <c r="A369" t="s">
        <v>1227</v>
      </c>
      <c r="B369">
        <f>COUNTIF($A$1:A369,"Define|Report")</f>
        <v>23</v>
      </c>
    </row>
    <row r="370" spans="1:2" x14ac:dyDescent="0.25">
      <c r="A370" t="s">
        <v>1225</v>
      </c>
      <c r="B370">
        <f>COUNTIF($A$1:A370,"Define|Report")</f>
        <v>23</v>
      </c>
    </row>
    <row r="371" spans="1:2" x14ac:dyDescent="0.25">
      <c r="B371">
        <f>COUNTIF($A$1:A371,"Define|Report")</f>
        <v>23</v>
      </c>
    </row>
    <row r="372" spans="1:2" x14ac:dyDescent="0.25">
      <c r="A372" t="s">
        <v>1094</v>
      </c>
      <c r="B372">
        <f>COUNTIF($A$1:A372,"Define|Report")</f>
        <v>24</v>
      </c>
    </row>
    <row r="373" spans="1:2" x14ac:dyDescent="0.25">
      <c r="A373" t="s">
        <v>1228</v>
      </c>
      <c r="B373">
        <f>COUNTIF($A$1:A373,"Define|Report")</f>
        <v>24</v>
      </c>
    </row>
    <row r="374" spans="1:2" x14ac:dyDescent="0.25">
      <c r="A374" t="s">
        <v>1216</v>
      </c>
      <c r="B374">
        <f>COUNTIF($A$1:A374,"Define|Report")</f>
        <v>24</v>
      </c>
    </row>
    <row r="375" spans="1:2" x14ac:dyDescent="0.25">
      <c r="A375" t="s">
        <v>1217</v>
      </c>
      <c r="B375">
        <f>COUNTIF($A$1:A375,"Define|Report")</f>
        <v>24</v>
      </c>
    </row>
    <row r="376" spans="1:2" x14ac:dyDescent="0.25">
      <c r="A376" t="s">
        <v>1100</v>
      </c>
      <c r="B376">
        <f>COUNTIF($A$1:A376,"Define|Report")</f>
        <v>24</v>
      </c>
    </row>
    <row r="377" spans="1:2" x14ac:dyDescent="0.25">
      <c r="A377" t="s">
        <v>1119</v>
      </c>
      <c r="B377">
        <f>COUNTIF($A$1:A377,"Define|Report")</f>
        <v>24</v>
      </c>
    </row>
    <row r="378" spans="1:2" x14ac:dyDescent="0.25">
      <c r="A378" t="s">
        <v>1120</v>
      </c>
      <c r="B378">
        <f>COUNTIF($A$1:A378,"Define|Report")</f>
        <v>24</v>
      </c>
    </row>
    <row r="379" spans="1:2" x14ac:dyDescent="0.25">
      <c r="A379" t="s">
        <v>1227</v>
      </c>
      <c r="B379">
        <f>COUNTIF($A$1:A379,"Define|Report")</f>
        <v>24</v>
      </c>
    </row>
    <row r="380" spans="1:2" x14ac:dyDescent="0.25">
      <c r="A380" t="s">
        <v>1229</v>
      </c>
      <c r="B380">
        <f>COUNTIF($A$1:A380,"Define|Report")</f>
        <v>24</v>
      </c>
    </row>
    <row r="381" spans="1:2" x14ac:dyDescent="0.25">
      <c r="A381" t="s">
        <v>1225</v>
      </c>
      <c r="B381">
        <f>COUNTIF($A$1:A381,"Define|Report")</f>
        <v>24</v>
      </c>
    </row>
    <row r="382" spans="1:2" x14ac:dyDescent="0.25">
      <c r="B382">
        <f>COUNTIF($A$1:A382,"Define|Report")</f>
        <v>24</v>
      </c>
    </row>
    <row r="383" spans="1:2" x14ac:dyDescent="0.25">
      <c r="A383" t="s">
        <v>1094</v>
      </c>
      <c r="B383">
        <f>COUNTIF($A$1:A383,"Define|Report")</f>
        <v>25</v>
      </c>
    </row>
    <row r="384" spans="1:2" x14ac:dyDescent="0.25">
      <c r="A384" t="s">
        <v>1230</v>
      </c>
      <c r="B384">
        <f>COUNTIF($A$1:A384,"Define|Report")</f>
        <v>25</v>
      </c>
    </row>
    <row r="385" spans="1:2" x14ac:dyDescent="0.25">
      <c r="A385" t="s">
        <v>1216</v>
      </c>
      <c r="B385">
        <f>COUNTIF($A$1:A385,"Define|Report")</f>
        <v>25</v>
      </c>
    </row>
    <row r="386" spans="1:2" x14ac:dyDescent="0.25">
      <c r="A386" t="s">
        <v>1217</v>
      </c>
      <c r="B386">
        <f>COUNTIF($A$1:A386,"Define|Report")</f>
        <v>25</v>
      </c>
    </row>
    <row r="387" spans="1:2" x14ac:dyDescent="0.25">
      <c r="A387" t="s">
        <v>1100</v>
      </c>
      <c r="B387">
        <f>COUNTIF($A$1:A387,"Define|Report")</f>
        <v>25</v>
      </c>
    </row>
    <row r="388" spans="1:2" x14ac:dyDescent="0.25">
      <c r="A388" t="s">
        <v>1130</v>
      </c>
      <c r="B388">
        <f>COUNTIF($A$1:A388,"Define|Report")</f>
        <v>25</v>
      </c>
    </row>
    <row r="389" spans="1:2" x14ac:dyDescent="0.25">
      <c r="A389" t="s">
        <v>1143</v>
      </c>
      <c r="B389">
        <f>COUNTIF($A$1:A389,"Define|Report")</f>
        <v>25</v>
      </c>
    </row>
    <row r="390" spans="1:2" x14ac:dyDescent="0.25">
      <c r="A390" t="s">
        <v>1103</v>
      </c>
      <c r="B390">
        <f>COUNTIF($A$1:A390,"Define|Report")</f>
        <v>25</v>
      </c>
    </row>
    <row r="391" spans="1:2" x14ac:dyDescent="0.25">
      <c r="A391" t="s">
        <v>1218</v>
      </c>
      <c r="B391">
        <f>COUNTIF($A$1:A391,"Define|Report")</f>
        <v>25</v>
      </c>
    </row>
    <row r="392" spans="1:2" x14ac:dyDescent="0.25">
      <c r="A392" t="s">
        <v>1219</v>
      </c>
      <c r="B392">
        <f>COUNTIF($A$1:A392,"Define|Report")</f>
        <v>25</v>
      </c>
    </row>
    <row r="393" spans="1:2" x14ac:dyDescent="0.25">
      <c r="A393" t="s">
        <v>1220</v>
      </c>
      <c r="B393">
        <f>COUNTIF($A$1:A393,"Define|Report")</f>
        <v>25</v>
      </c>
    </row>
    <row r="394" spans="1:2" x14ac:dyDescent="0.25">
      <c r="A394" t="s">
        <v>1221</v>
      </c>
      <c r="B394">
        <f>COUNTIF($A$1:A394,"Define|Report")</f>
        <v>25</v>
      </c>
    </row>
    <row r="395" spans="1:2" x14ac:dyDescent="0.25">
      <c r="A395" t="s">
        <v>1222</v>
      </c>
      <c r="B395">
        <f>COUNTIF($A$1:A395,"Define|Report")</f>
        <v>25</v>
      </c>
    </row>
    <row r="396" spans="1:2" x14ac:dyDescent="0.25">
      <c r="A396" t="s">
        <v>1223</v>
      </c>
      <c r="B396">
        <f>COUNTIF($A$1:A396,"Define|Report")</f>
        <v>25</v>
      </c>
    </row>
    <row r="397" spans="1:2" x14ac:dyDescent="0.25">
      <c r="A397" t="s">
        <v>1224</v>
      </c>
      <c r="B397">
        <f>COUNTIF($A$1:A397,"Define|Report")</f>
        <v>25</v>
      </c>
    </row>
    <row r="398" spans="1:2" x14ac:dyDescent="0.25">
      <c r="A398" t="s">
        <v>1106</v>
      </c>
      <c r="B398">
        <f>COUNTIF($A$1:A398,"Define|Report")</f>
        <v>25</v>
      </c>
    </row>
    <row r="399" spans="1:2" x14ac:dyDescent="0.25">
      <c r="A399" t="s">
        <v>1225</v>
      </c>
      <c r="B399">
        <f>COUNTIF($A$1:A399,"Define|Report")</f>
        <v>25</v>
      </c>
    </row>
    <row r="400" spans="1:2" x14ac:dyDescent="0.25">
      <c r="B400">
        <f>COUNTIF($A$1:A400,"Define|Report")</f>
        <v>25</v>
      </c>
    </row>
    <row r="401" spans="1:2" x14ac:dyDescent="0.25">
      <c r="A401" t="s">
        <v>1094</v>
      </c>
      <c r="B401">
        <f>COUNTIF($A$1:A401,"Define|Report")</f>
        <v>26</v>
      </c>
    </row>
    <row r="402" spans="1:2" x14ac:dyDescent="0.25">
      <c r="A402" t="s">
        <v>1231</v>
      </c>
      <c r="B402">
        <f>COUNTIF($A$1:A402,"Define|Report")</f>
        <v>26</v>
      </c>
    </row>
    <row r="403" spans="1:2" x14ac:dyDescent="0.25">
      <c r="A403" t="s">
        <v>1216</v>
      </c>
      <c r="B403">
        <f>COUNTIF($A$1:A403,"Define|Report")</f>
        <v>26</v>
      </c>
    </row>
    <row r="404" spans="1:2" x14ac:dyDescent="0.25">
      <c r="A404" t="s">
        <v>1217</v>
      </c>
      <c r="B404">
        <f>COUNTIF($A$1:A404,"Define|Report")</f>
        <v>26</v>
      </c>
    </row>
    <row r="405" spans="1:2" x14ac:dyDescent="0.25">
      <c r="A405" t="s">
        <v>1100</v>
      </c>
      <c r="B405">
        <f>COUNTIF($A$1:A405,"Define|Report")</f>
        <v>26</v>
      </c>
    </row>
    <row r="406" spans="1:2" x14ac:dyDescent="0.25">
      <c r="A406" t="s">
        <v>1119</v>
      </c>
      <c r="B406">
        <f>COUNTIF($A$1:A406,"Define|Report")</f>
        <v>26</v>
      </c>
    </row>
    <row r="407" spans="1:2" x14ac:dyDescent="0.25">
      <c r="A407" t="s">
        <v>1120</v>
      </c>
      <c r="B407">
        <f>COUNTIF($A$1:A407,"Define|Report")</f>
        <v>26</v>
      </c>
    </row>
    <row r="408" spans="1:2" x14ac:dyDescent="0.25">
      <c r="A408" t="s">
        <v>1232</v>
      </c>
      <c r="B408">
        <f>COUNTIF($A$1:A408,"Define|Report")</f>
        <v>26</v>
      </c>
    </row>
    <row r="409" spans="1:2" x14ac:dyDescent="0.25">
      <c r="A409" t="s">
        <v>1225</v>
      </c>
      <c r="B409">
        <f>COUNTIF($A$1:A409,"Define|Report")</f>
        <v>26</v>
      </c>
    </row>
    <row r="410" spans="1:2" x14ac:dyDescent="0.25">
      <c r="B410">
        <f>COUNTIF($A$1:A410,"Define|Report")</f>
        <v>26</v>
      </c>
    </row>
    <row r="411" spans="1:2" x14ac:dyDescent="0.25">
      <c r="A411" t="s">
        <v>1094</v>
      </c>
      <c r="B411">
        <f>COUNTIF($A$1:A411,"Define|Report")</f>
        <v>27</v>
      </c>
    </row>
    <row r="412" spans="1:2" x14ac:dyDescent="0.25">
      <c r="A412" t="s">
        <v>1233</v>
      </c>
      <c r="B412">
        <f>COUNTIF($A$1:A412,"Define|Report")</f>
        <v>27</v>
      </c>
    </row>
    <row r="413" spans="1:2" x14ac:dyDescent="0.25">
      <c r="A413" t="s">
        <v>1216</v>
      </c>
      <c r="B413">
        <f>COUNTIF($A$1:A413,"Define|Report")</f>
        <v>27</v>
      </c>
    </row>
    <row r="414" spans="1:2" x14ac:dyDescent="0.25">
      <c r="A414" t="s">
        <v>1217</v>
      </c>
      <c r="B414">
        <f>COUNTIF($A$1:A414,"Define|Report")</f>
        <v>27</v>
      </c>
    </row>
    <row r="415" spans="1:2" x14ac:dyDescent="0.25">
      <c r="A415" t="s">
        <v>1100</v>
      </c>
      <c r="B415">
        <f>COUNTIF($A$1:A415,"Define|Report")</f>
        <v>27</v>
      </c>
    </row>
    <row r="416" spans="1:2" x14ac:dyDescent="0.25">
      <c r="A416" t="s">
        <v>1130</v>
      </c>
      <c r="B416">
        <f>COUNTIF($A$1:A416,"Define|Report")</f>
        <v>27</v>
      </c>
    </row>
    <row r="417" spans="1:2" x14ac:dyDescent="0.25">
      <c r="A417" t="s">
        <v>1143</v>
      </c>
      <c r="B417">
        <f>COUNTIF($A$1:A417,"Define|Report")</f>
        <v>27</v>
      </c>
    </row>
    <row r="418" spans="1:2" x14ac:dyDescent="0.25">
      <c r="A418" t="s">
        <v>1103</v>
      </c>
      <c r="B418">
        <f>COUNTIF($A$1:A418,"Define|Report")</f>
        <v>27</v>
      </c>
    </row>
    <row r="419" spans="1:2" x14ac:dyDescent="0.25">
      <c r="A419" t="s">
        <v>1218</v>
      </c>
      <c r="B419">
        <f>COUNTIF($A$1:A419,"Define|Report")</f>
        <v>27</v>
      </c>
    </row>
    <row r="420" spans="1:2" x14ac:dyDescent="0.25">
      <c r="A420" t="s">
        <v>1219</v>
      </c>
      <c r="B420">
        <f>COUNTIF($A$1:A420,"Define|Report")</f>
        <v>27</v>
      </c>
    </row>
    <row r="421" spans="1:2" x14ac:dyDescent="0.25">
      <c r="A421" t="s">
        <v>1220</v>
      </c>
      <c r="B421">
        <f>COUNTIF($A$1:A421,"Define|Report")</f>
        <v>27</v>
      </c>
    </row>
    <row r="422" spans="1:2" x14ac:dyDescent="0.25">
      <c r="A422" t="s">
        <v>1221</v>
      </c>
      <c r="B422">
        <f>COUNTIF($A$1:A422,"Define|Report")</f>
        <v>27</v>
      </c>
    </row>
    <row r="423" spans="1:2" x14ac:dyDescent="0.25">
      <c r="A423" t="s">
        <v>1222</v>
      </c>
      <c r="B423">
        <f>COUNTIF($A$1:A423,"Define|Report")</f>
        <v>27</v>
      </c>
    </row>
    <row r="424" spans="1:2" x14ac:dyDescent="0.25">
      <c r="A424" t="s">
        <v>1223</v>
      </c>
      <c r="B424">
        <f>COUNTIF($A$1:A424,"Define|Report")</f>
        <v>27</v>
      </c>
    </row>
    <row r="425" spans="1:2" x14ac:dyDescent="0.25">
      <c r="A425" t="s">
        <v>1224</v>
      </c>
      <c r="B425">
        <f>COUNTIF($A$1:A425,"Define|Report")</f>
        <v>27</v>
      </c>
    </row>
    <row r="426" spans="1:2" x14ac:dyDescent="0.25">
      <c r="A426" t="s">
        <v>1158</v>
      </c>
      <c r="B426">
        <f>COUNTIF($A$1:A426,"Define|Report")</f>
        <v>27</v>
      </c>
    </row>
    <row r="427" spans="1:2" x14ac:dyDescent="0.25">
      <c r="B427">
        <f>COUNTIF($A$1:A427,"Define|Report")</f>
        <v>27</v>
      </c>
    </row>
    <row r="428" spans="1:2" x14ac:dyDescent="0.25">
      <c r="A428" t="s">
        <v>1094</v>
      </c>
      <c r="B428">
        <f>COUNTIF($A$1:A428,"Define|Report")</f>
        <v>28</v>
      </c>
    </row>
    <row r="429" spans="1:2" x14ac:dyDescent="0.25">
      <c r="A429" t="s">
        <v>1234</v>
      </c>
      <c r="B429">
        <f>COUNTIF($A$1:A429,"Define|Report")</f>
        <v>28</v>
      </c>
    </row>
    <row r="430" spans="1:2" x14ac:dyDescent="0.25">
      <c r="A430" t="s">
        <v>1216</v>
      </c>
      <c r="B430">
        <f>COUNTIF($A$1:A430,"Define|Report")</f>
        <v>28</v>
      </c>
    </row>
    <row r="431" spans="1:2" x14ac:dyDescent="0.25">
      <c r="A431" t="s">
        <v>1217</v>
      </c>
      <c r="B431">
        <f>COUNTIF($A$1:A431,"Define|Report")</f>
        <v>28</v>
      </c>
    </row>
    <row r="432" spans="1:2" x14ac:dyDescent="0.25">
      <c r="A432" t="s">
        <v>1100</v>
      </c>
      <c r="B432">
        <f>COUNTIF($A$1:A432,"Define|Report")</f>
        <v>28</v>
      </c>
    </row>
    <row r="433" spans="1:2" x14ac:dyDescent="0.25">
      <c r="A433" t="s">
        <v>1130</v>
      </c>
      <c r="B433">
        <f>COUNTIF($A$1:A433,"Define|Report")</f>
        <v>28</v>
      </c>
    </row>
    <row r="434" spans="1:2" x14ac:dyDescent="0.25">
      <c r="A434" t="s">
        <v>1143</v>
      </c>
      <c r="B434">
        <f>COUNTIF($A$1:A434,"Define|Report")</f>
        <v>28</v>
      </c>
    </row>
    <row r="435" spans="1:2" x14ac:dyDescent="0.25">
      <c r="A435" t="s">
        <v>1103</v>
      </c>
      <c r="B435">
        <f>COUNTIF($A$1:A435,"Define|Report")</f>
        <v>28</v>
      </c>
    </row>
    <row r="436" spans="1:2" x14ac:dyDescent="0.25">
      <c r="A436" t="s">
        <v>1218</v>
      </c>
      <c r="B436">
        <f>COUNTIF($A$1:A436,"Define|Report")</f>
        <v>28</v>
      </c>
    </row>
    <row r="437" spans="1:2" x14ac:dyDescent="0.25">
      <c r="A437" t="s">
        <v>1219</v>
      </c>
      <c r="B437">
        <f>COUNTIF($A$1:A437,"Define|Report")</f>
        <v>28</v>
      </c>
    </row>
    <row r="438" spans="1:2" x14ac:dyDescent="0.25">
      <c r="A438" t="s">
        <v>1220</v>
      </c>
      <c r="B438">
        <f>COUNTIF($A$1:A438,"Define|Report")</f>
        <v>28</v>
      </c>
    </row>
    <row r="439" spans="1:2" x14ac:dyDescent="0.25">
      <c r="A439" t="s">
        <v>1221</v>
      </c>
      <c r="B439">
        <f>COUNTIF($A$1:A439,"Define|Report")</f>
        <v>28</v>
      </c>
    </row>
    <row r="440" spans="1:2" x14ac:dyDescent="0.25">
      <c r="A440" t="s">
        <v>1222</v>
      </c>
      <c r="B440">
        <f>COUNTIF($A$1:A440,"Define|Report")</f>
        <v>28</v>
      </c>
    </row>
    <row r="441" spans="1:2" x14ac:dyDescent="0.25">
      <c r="A441" t="s">
        <v>1223</v>
      </c>
      <c r="B441">
        <f>COUNTIF($A$1:A441,"Define|Report")</f>
        <v>28</v>
      </c>
    </row>
    <row r="442" spans="1:2" x14ac:dyDescent="0.25">
      <c r="A442" t="s">
        <v>1224</v>
      </c>
      <c r="B442">
        <f>COUNTIF($A$1:A442,"Define|Report")</f>
        <v>28</v>
      </c>
    </row>
    <row r="443" spans="1:2" x14ac:dyDescent="0.25">
      <c r="A443" t="s">
        <v>1158</v>
      </c>
      <c r="B443">
        <f>COUNTIF($A$1:A443,"Define|Report")</f>
        <v>28</v>
      </c>
    </row>
    <row r="444" spans="1:2" x14ac:dyDescent="0.25">
      <c r="A444" t="s">
        <v>1235</v>
      </c>
      <c r="B444">
        <f>COUNTIF($A$1:A444,"Define|Report")</f>
        <v>28</v>
      </c>
    </row>
    <row r="445" spans="1:2" x14ac:dyDescent="0.25">
      <c r="B445">
        <f>COUNTIF($A$1:A445,"Define|Report")</f>
        <v>28</v>
      </c>
    </row>
    <row r="446" spans="1:2" x14ac:dyDescent="0.25">
      <c r="A446" t="s">
        <v>1094</v>
      </c>
      <c r="B446">
        <f>COUNTIF($A$1:A446,"Define|Report")</f>
        <v>29</v>
      </c>
    </row>
    <row r="447" spans="1:2" x14ac:dyDescent="0.25">
      <c r="A447" t="s">
        <v>1236</v>
      </c>
      <c r="B447">
        <f>COUNTIF($A$1:A447,"Define|Report")</f>
        <v>29</v>
      </c>
    </row>
    <row r="448" spans="1:2" x14ac:dyDescent="0.25">
      <c r="A448" t="s">
        <v>1216</v>
      </c>
      <c r="B448">
        <f>COUNTIF($A$1:A448,"Define|Report")</f>
        <v>29</v>
      </c>
    </row>
    <row r="449" spans="1:2" x14ac:dyDescent="0.25">
      <c r="A449" t="s">
        <v>1217</v>
      </c>
      <c r="B449">
        <f>COUNTIF($A$1:A449,"Define|Report")</f>
        <v>29</v>
      </c>
    </row>
    <row r="450" spans="1:2" x14ac:dyDescent="0.25">
      <c r="A450" t="s">
        <v>1100</v>
      </c>
      <c r="B450">
        <f>COUNTIF($A$1:A450,"Define|Report")</f>
        <v>29</v>
      </c>
    </row>
    <row r="451" spans="1:2" x14ac:dyDescent="0.25">
      <c r="A451" t="s">
        <v>1143</v>
      </c>
      <c r="B451">
        <f>COUNTIF($A$1:A451,"Define|Report")</f>
        <v>29</v>
      </c>
    </row>
    <row r="452" spans="1:2" x14ac:dyDescent="0.25">
      <c r="A452" t="s">
        <v>1103</v>
      </c>
      <c r="B452">
        <f>COUNTIF($A$1:A452,"Define|Report")</f>
        <v>29</v>
      </c>
    </row>
    <row r="453" spans="1:2" x14ac:dyDescent="0.25">
      <c r="A453" t="s">
        <v>1219</v>
      </c>
      <c r="B453">
        <f>COUNTIF($A$1:A453,"Define|Report")</f>
        <v>29</v>
      </c>
    </row>
    <row r="454" spans="1:2" x14ac:dyDescent="0.25">
      <c r="A454" t="s">
        <v>1220</v>
      </c>
      <c r="B454">
        <f>COUNTIF($A$1:A454,"Define|Report")</f>
        <v>29</v>
      </c>
    </row>
    <row r="455" spans="1:2" x14ac:dyDescent="0.25">
      <c r="A455" t="s">
        <v>1218</v>
      </c>
      <c r="B455">
        <f>COUNTIF($A$1:A455,"Define|Report")</f>
        <v>29</v>
      </c>
    </row>
    <row r="456" spans="1:2" x14ac:dyDescent="0.25">
      <c r="A456" t="s">
        <v>1221</v>
      </c>
      <c r="B456">
        <f>COUNTIF($A$1:A456,"Define|Report")</f>
        <v>29</v>
      </c>
    </row>
    <row r="457" spans="1:2" x14ac:dyDescent="0.25">
      <c r="A457" t="s">
        <v>1237</v>
      </c>
      <c r="B457">
        <f>COUNTIF($A$1:A457,"Define|Report")</f>
        <v>29</v>
      </c>
    </row>
    <row r="458" spans="1:2" x14ac:dyDescent="0.25">
      <c r="A458" t="s">
        <v>1238</v>
      </c>
      <c r="B458">
        <f>COUNTIF($A$1:A458,"Define|Report")</f>
        <v>29</v>
      </c>
    </row>
    <row r="459" spans="1:2" x14ac:dyDescent="0.25">
      <c r="A459" t="s">
        <v>1223</v>
      </c>
      <c r="B459">
        <f>COUNTIF($A$1:A459,"Define|Report")</f>
        <v>29</v>
      </c>
    </row>
    <row r="460" spans="1:2" x14ac:dyDescent="0.25">
      <c r="A460" t="s">
        <v>1222</v>
      </c>
      <c r="B460">
        <f>COUNTIF($A$1:A460,"Define|Report")</f>
        <v>29</v>
      </c>
    </row>
    <row r="461" spans="1:2" x14ac:dyDescent="0.25">
      <c r="A461" t="s">
        <v>1158</v>
      </c>
      <c r="B461">
        <f>COUNTIF($A$1:A461,"Define|Report")</f>
        <v>29</v>
      </c>
    </row>
    <row r="462" spans="1:2" x14ac:dyDescent="0.25">
      <c r="B462">
        <f>COUNTIF($A$1:A462,"Define|Report")</f>
        <v>29</v>
      </c>
    </row>
    <row r="463" spans="1:2" x14ac:dyDescent="0.25">
      <c r="A463" t="s">
        <v>1094</v>
      </c>
      <c r="B463">
        <f>COUNTIF($A$1:A463,"Define|Report")</f>
        <v>30</v>
      </c>
    </row>
    <row r="464" spans="1:2" x14ac:dyDescent="0.25">
      <c r="A464" t="s">
        <v>1239</v>
      </c>
      <c r="B464">
        <f>COUNTIF($A$1:A464,"Define|Report")</f>
        <v>30</v>
      </c>
    </row>
    <row r="465" spans="1:2" x14ac:dyDescent="0.25">
      <c r="A465" t="s">
        <v>1240</v>
      </c>
      <c r="B465">
        <f>COUNTIF($A$1:A465,"Define|Report")</f>
        <v>30</v>
      </c>
    </row>
    <row r="466" spans="1:2" x14ac:dyDescent="0.25">
      <c r="A466" t="s">
        <v>1170</v>
      </c>
      <c r="B466">
        <f>COUNTIF($A$1:A466,"Define|Report")</f>
        <v>30</v>
      </c>
    </row>
    <row r="467" spans="1:2" x14ac:dyDescent="0.25">
      <c r="A467" t="s">
        <v>1100</v>
      </c>
      <c r="B467">
        <f>COUNTIF($A$1:A467,"Define|Report")</f>
        <v>30</v>
      </c>
    </row>
    <row r="468" spans="1:2" x14ac:dyDescent="0.25">
      <c r="A468" t="s">
        <v>1241</v>
      </c>
      <c r="B468">
        <f>COUNTIF($A$1:A468,"Define|Report")</f>
        <v>30</v>
      </c>
    </row>
    <row r="469" spans="1:2" x14ac:dyDescent="0.25">
      <c r="A469" t="s">
        <v>1102</v>
      </c>
      <c r="B469">
        <f>COUNTIF($A$1:A469,"Define|Report")</f>
        <v>30</v>
      </c>
    </row>
    <row r="470" spans="1:2" x14ac:dyDescent="0.25">
      <c r="A470" t="s">
        <v>1242</v>
      </c>
      <c r="B470">
        <f>COUNTIF($A$1:A470,"Define|Report")</f>
        <v>30</v>
      </c>
    </row>
    <row r="471" spans="1:2" x14ac:dyDescent="0.25">
      <c r="A471" t="s">
        <v>1243</v>
      </c>
      <c r="B471">
        <f>COUNTIF($A$1:A471,"Define|Report")</f>
        <v>30</v>
      </c>
    </row>
    <row r="472" spans="1:2" x14ac:dyDescent="0.25">
      <c r="A472" t="s">
        <v>1244</v>
      </c>
      <c r="B472">
        <f>COUNTIF($A$1:A472,"Define|Report")</f>
        <v>30</v>
      </c>
    </row>
    <row r="473" spans="1:2" x14ac:dyDescent="0.25">
      <c r="A473" t="s">
        <v>1245</v>
      </c>
      <c r="B473">
        <f>COUNTIF($A$1:A473,"Define|Report")</f>
        <v>30</v>
      </c>
    </row>
    <row r="474" spans="1:2" x14ac:dyDescent="0.25">
      <c r="A474" t="s">
        <v>1246</v>
      </c>
      <c r="B474">
        <f>COUNTIF($A$1:A474,"Define|Report")</f>
        <v>30</v>
      </c>
    </row>
    <row r="475" spans="1:2" x14ac:dyDescent="0.25">
      <c r="A475" t="s">
        <v>1247</v>
      </c>
      <c r="B475">
        <f>COUNTIF($A$1:A475,"Define|Report")</f>
        <v>30</v>
      </c>
    </row>
    <row r="476" spans="1:2" x14ac:dyDescent="0.25">
      <c r="A476" t="s">
        <v>1248</v>
      </c>
      <c r="B476">
        <f>COUNTIF($A$1:A476,"Define|Report")</f>
        <v>30</v>
      </c>
    </row>
    <row r="477" spans="1:2" x14ac:dyDescent="0.25">
      <c r="A477" t="s">
        <v>1249</v>
      </c>
      <c r="B477">
        <f>COUNTIF($A$1:A477,"Define|Report")</f>
        <v>30</v>
      </c>
    </row>
    <row r="478" spans="1:2" x14ac:dyDescent="0.25">
      <c r="B478">
        <f>COUNTIF($A$1:A478,"Define|Report")</f>
        <v>30</v>
      </c>
    </row>
    <row r="479" spans="1:2" x14ac:dyDescent="0.25">
      <c r="A479" t="s">
        <v>1094</v>
      </c>
      <c r="B479">
        <f>COUNTIF($A$1:A479,"Define|Report")</f>
        <v>31</v>
      </c>
    </row>
    <row r="480" spans="1:2" x14ac:dyDescent="0.25">
      <c r="A480" t="s">
        <v>1202</v>
      </c>
      <c r="B480">
        <f>COUNTIF($A$1:A480,"Define|Report")</f>
        <v>31</v>
      </c>
    </row>
    <row r="481" spans="1:2" x14ac:dyDescent="0.25">
      <c r="A481" t="s">
        <v>1240</v>
      </c>
      <c r="B481">
        <f>COUNTIF($A$1:A481,"Define|Report")</f>
        <v>31</v>
      </c>
    </row>
    <row r="482" spans="1:2" x14ac:dyDescent="0.25">
      <c r="A482" t="s">
        <v>1137</v>
      </c>
      <c r="B482">
        <f>COUNTIF($A$1:A482,"Define|Report")</f>
        <v>31</v>
      </c>
    </row>
    <row r="483" spans="1:2" x14ac:dyDescent="0.25">
      <c r="A483" t="s">
        <v>1100</v>
      </c>
      <c r="B483">
        <f>COUNTIF($A$1:A483,"Define|Report")</f>
        <v>31</v>
      </c>
    </row>
    <row r="484" spans="1:2" x14ac:dyDescent="0.25">
      <c r="A484" t="s">
        <v>1241</v>
      </c>
      <c r="B484">
        <f>COUNTIF($A$1:A484,"Define|Report")</f>
        <v>31</v>
      </c>
    </row>
    <row r="485" spans="1:2" x14ac:dyDescent="0.25">
      <c r="A485" t="s">
        <v>1102</v>
      </c>
      <c r="B485">
        <f>COUNTIF($A$1:A485,"Define|Report")</f>
        <v>31</v>
      </c>
    </row>
    <row r="486" spans="1:2" x14ac:dyDescent="0.25">
      <c r="A486" t="s">
        <v>1242</v>
      </c>
      <c r="B486">
        <f>COUNTIF($A$1:A486,"Define|Report")</f>
        <v>31</v>
      </c>
    </row>
    <row r="487" spans="1:2" x14ac:dyDescent="0.25">
      <c r="A487" t="s">
        <v>1243</v>
      </c>
      <c r="B487">
        <f>COUNTIF($A$1:A487,"Define|Report")</f>
        <v>31</v>
      </c>
    </row>
    <row r="488" spans="1:2" x14ac:dyDescent="0.25">
      <c r="A488" t="s">
        <v>1244</v>
      </c>
      <c r="B488">
        <f>COUNTIF($A$1:A488,"Define|Report")</f>
        <v>31</v>
      </c>
    </row>
    <row r="489" spans="1:2" x14ac:dyDescent="0.25">
      <c r="A489" t="s">
        <v>1245</v>
      </c>
      <c r="B489">
        <f>COUNTIF($A$1:A489,"Define|Report")</f>
        <v>31</v>
      </c>
    </row>
    <row r="490" spans="1:2" x14ac:dyDescent="0.25">
      <c r="A490" t="s">
        <v>1246</v>
      </c>
      <c r="B490">
        <f>COUNTIF($A$1:A490,"Define|Report")</f>
        <v>31</v>
      </c>
    </row>
    <row r="491" spans="1:2" x14ac:dyDescent="0.25">
      <c r="A491" t="s">
        <v>1247</v>
      </c>
      <c r="B491">
        <f>COUNTIF($A$1:A491,"Define|Report")</f>
        <v>31</v>
      </c>
    </row>
    <row r="492" spans="1:2" x14ac:dyDescent="0.25">
      <c r="A492" t="s">
        <v>1248</v>
      </c>
      <c r="B492">
        <f>COUNTIF($A$1:A492,"Define|Report")</f>
        <v>31</v>
      </c>
    </row>
    <row r="493" spans="1:2" x14ac:dyDescent="0.25">
      <c r="A493" t="s">
        <v>1250</v>
      </c>
      <c r="B493">
        <f>COUNTIF($A$1:A493,"Define|Report")</f>
        <v>31</v>
      </c>
    </row>
    <row r="494" spans="1:2" x14ac:dyDescent="0.25">
      <c r="A494" t="s">
        <v>1251</v>
      </c>
      <c r="B494">
        <f>COUNTIF($A$1:A494,"Define|Report")</f>
        <v>31</v>
      </c>
    </row>
    <row r="495" spans="1:2" x14ac:dyDescent="0.25">
      <c r="B495">
        <f>COUNTIF($A$1:A495,"Define|Report")</f>
        <v>31</v>
      </c>
    </row>
    <row r="496" spans="1:2" x14ac:dyDescent="0.25">
      <c r="A496" t="s">
        <v>1094</v>
      </c>
      <c r="B496">
        <f>COUNTIF($A$1:A496,"Define|Report")</f>
        <v>32</v>
      </c>
    </row>
    <row r="497" spans="1:2" x14ac:dyDescent="0.25">
      <c r="A497" t="s">
        <v>1252</v>
      </c>
      <c r="B497">
        <f>COUNTIF($A$1:A497,"Define|Report")</f>
        <v>32</v>
      </c>
    </row>
    <row r="498" spans="1:2" x14ac:dyDescent="0.25">
      <c r="A498" t="s">
        <v>1253</v>
      </c>
      <c r="B498">
        <f>COUNTIF($A$1:A498,"Define|Report")</f>
        <v>32</v>
      </c>
    </row>
    <row r="499" spans="1:2" x14ac:dyDescent="0.25">
      <c r="A499" t="s">
        <v>1254</v>
      </c>
      <c r="B499">
        <f>COUNTIF($A$1:A499,"Define|Report")</f>
        <v>32</v>
      </c>
    </row>
    <row r="500" spans="1:2" x14ac:dyDescent="0.25">
      <c r="A500" t="s">
        <v>1100</v>
      </c>
      <c r="B500">
        <f>COUNTIF($A$1:A500,"Define|Report")</f>
        <v>32</v>
      </c>
    </row>
    <row r="501" spans="1:2" x14ac:dyDescent="0.25">
      <c r="A501" t="s">
        <v>1130</v>
      </c>
      <c r="B501">
        <f>COUNTIF($A$1:A501,"Define|Report")</f>
        <v>32</v>
      </c>
    </row>
    <row r="502" spans="1:2" x14ac:dyDescent="0.25">
      <c r="A502" t="s">
        <v>1103</v>
      </c>
      <c r="B502">
        <f>COUNTIF($A$1:A502,"Define|Report")</f>
        <v>32</v>
      </c>
    </row>
    <row r="503" spans="1:2" x14ac:dyDescent="0.25">
      <c r="A503" t="s">
        <v>1255</v>
      </c>
      <c r="B503">
        <f>COUNTIF($A$1:A503,"Define|Report")</f>
        <v>32</v>
      </c>
    </row>
    <row r="504" spans="1:2" x14ac:dyDescent="0.25">
      <c r="A504" t="s">
        <v>1256</v>
      </c>
      <c r="B504">
        <f>COUNTIF($A$1:A504,"Define|Report")</f>
        <v>32</v>
      </c>
    </row>
    <row r="505" spans="1:2" x14ac:dyDescent="0.25">
      <c r="A505" t="s">
        <v>1257</v>
      </c>
      <c r="B505">
        <f>COUNTIF($A$1:A505,"Define|Report")</f>
        <v>32</v>
      </c>
    </row>
    <row r="506" spans="1:2" x14ac:dyDescent="0.25">
      <c r="A506" t="s">
        <v>1102</v>
      </c>
      <c r="B506">
        <f>COUNTIF($A$1:A506,"Define|Report")</f>
        <v>32</v>
      </c>
    </row>
    <row r="507" spans="1:2" x14ac:dyDescent="0.25">
      <c r="A507" t="s">
        <v>1258</v>
      </c>
      <c r="B507">
        <f>COUNTIF($A$1:A507,"Define|Report")</f>
        <v>32</v>
      </c>
    </row>
    <row r="508" spans="1:2" x14ac:dyDescent="0.25">
      <c r="A508" t="s">
        <v>1249</v>
      </c>
      <c r="B508">
        <f>COUNTIF($A$1:A508,"Define|Report")</f>
        <v>32</v>
      </c>
    </row>
    <row r="509" spans="1:2" x14ac:dyDescent="0.25">
      <c r="A509" t="s">
        <v>1259</v>
      </c>
      <c r="B509">
        <f>COUNTIF($A$1:A509,"Define|Report")</f>
        <v>32</v>
      </c>
    </row>
    <row r="510" spans="1:2" x14ac:dyDescent="0.25">
      <c r="B510">
        <f>COUNTIF($A$1:A510,"Define|Report")</f>
        <v>32</v>
      </c>
    </row>
    <row r="511" spans="1:2" x14ac:dyDescent="0.25">
      <c r="A511" t="s">
        <v>1094</v>
      </c>
      <c r="B511">
        <f>COUNTIF($A$1:A511,"Define|Report")</f>
        <v>33</v>
      </c>
    </row>
    <row r="512" spans="1:2" x14ac:dyDescent="0.25">
      <c r="A512" t="s">
        <v>1260</v>
      </c>
      <c r="B512">
        <f>COUNTIF($A$1:A512,"Define|Report")</f>
        <v>33</v>
      </c>
    </row>
    <row r="513" spans="1:2" x14ac:dyDescent="0.25">
      <c r="A513" t="s">
        <v>1261</v>
      </c>
      <c r="B513">
        <f>COUNTIF($A$1:A513,"Define|Report")</f>
        <v>33</v>
      </c>
    </row>
    <row r="514" spans="1:2" x14ac:dyDescent="0.25">
      <c r="A514" t="s">
        <v>1217</v>
      </c>
      <c r="B514">
        <f>COUNTIF($A$1:A514,"Define|Report")</f>
        <v>33</v>
      </c>
    </row>
    <row r="515" spans="1:2" x14ac:dyDescent="0.25">
      <c r="A515" t="s">
        <v>1100</v>
      </c>
      <c r="B515">
        <f>COUNTIF($A$1:A515,"Define|Report")</f>
        <v>33</v>
      </c>
    </row>
    <row r="516" spans="1:2" x14ac:dyDescent="0.25">
      <c r="A516" t="s">
        <v>1143</v>
      </c>
      <c r="B516">
        <f>COUNTIF($A$1:A516,"Define|Report")</f>
        <v>33</v>
      </c>
    </row>
    <row r="517" spans="1:2" x14ac:dyDescent="0.25">
      <c r="A517" t="s">
        <v>1102</v>
      </c>
      <c r="B517">
        <f>COUNTIF($A$1:A517,"Define|Report")</f>
        <v>33</v>
      </c>
    </row>
    <row r="518" spans="1:2" x14ac:dyDescent="0.25">
      <c r="A518" t="s">
        <v>1262</v>
      </c>
      <c r="B518">
        <f>COUNTIF($A$1:A518,"Define|Report")</f>
        <v>33</v>
      </c>
    </row>
    <row r="519" spans="1:2" x14ac:dyDescent="0.25">
      <c r="A519" t="s">
        <v>1263</v>
      </c>
      <c r="B519">
        <f>COUNTIF($A$1:A519,"Define|Report")</f>
        <v>33</v>
      </c>
    </row>
    <row r="520" spans="1:2" x14ac:dyDescent="0.25">
      <c r="A520" t="s">
        <v>1264</v>
      </c>
      <c r="B520">
        <f>COUNTIF($A$1:A520,"Define|Report")</f>
        <v>33</v>
      </c>
    </row>
    <row r="521" spans="1:2" x14ac:dyDescent="0.25">
      <c r="A521" t="s">
        <v>1265</v>
      </c>
      <c r="B521">
        <f>COUNTIF($A$1:A521,"Define|Report")</f>
        <v>33</v>
      </c>
    </row>
    <row r="522" spans="1:2" x14ac:dyDescent="0.25">
      <c r="A522" t="s">
        <v>1103</v>
      </c>
      <c r="B522">
        <f>COUNTIF($A$1:A522,"Define|Report")</f>
        <v>33</v>
      </c>
    </row>
    <row r="523" spans="1:2" x14ac:dyDescent="0.25">
      <c r="A523" t="s">
        <v>1266</v>
      </c>
      <c r="B523">
        <f>COUNTIF($A$1:A523,"Define|Report")</f>
        <v>33</v>
      </c>
    </row>
    <row r="524" spans="1:2" x14ac:dyDescent="0.25">
      <c r="A524" t="s">
        <v>1267</v>
      </c>
      <c r="B524">
        <f>COUNTIF($A$1:A524,"Define|Report")</f>
        <v>33</v>
      </c>
    </row>
    <row r="525" spans="1:2" x14ac:dyDescent="0.25">
      <c r="A525" t="s">
        <v>1268</v>
      </c>
      <c r="B525">
        <f>COUNTIF($A$1:A525,"Define|Report")</f>
        <v>33</v>
      </c>
    </row>
    <row r="526" spans="1:2" x14ac:dyDescent="0.25">
      <c r="A526" t="s">
        <v>1269</v>
      </c>
      <c r="B526">
        <f>COUNTIF($A$1:A526,"Define|Report")</f>
        <v>33</v>
      </c>
    </row>
    <row r="527" spans="1:2" x14ac:dyDescent="0.25">
      <c r="B527">
        <f>COUNTIF($A$1:A527,"Define|Report")</f>
        <v>33</v>
      </c>
    </row>
    <row r="528" spans="1:2" x14ac:dyDescent="0.25">
      <c r="A528" t="s">
        <v>1094</v>
      </c>
      <c r="B528">
        <f>COUNTIF($A$1:A528,"Define|Report")</f>
        <v>34</v>
      </c>
    </row>
    <row r="529" spans="1:2" x14ac:dyDescent="0.25">
      <c r="A529" t="s">
        <v>1270</v>
      </c>
      <c r="B529">
        <f>COUNTIF($A$1:A529,"Define|Report")</f>
        <v>34</v>
      </c>
    </row>
    <row r="530" spans="1:2" x14ac:dyDescent="0.25">
      <c r="A530" t="s">
        <v>1261</v>
      </c>
      <c r="B530">
        <f>COUNTIF($A$1:A530,"Define|Report")</f>
        <v>34</v>
      </c>
    </row>
    <row r="531" spans="1:2" x14ac:dyDescent="0.25">
      <c r="A531" t="s">
        <v>1271</v>
      </c>
      <c r="B531">
        <f>COUNTIF($A$1:A531,"Define|Report")</f>
        <v>34</v>
      </c>
    </row>
    <row r="532" spans="1:2" x14ac:dyDescent="0.25">
      <c r="A532" t="s">
        <v>1100</v>
      </c>
      <c r="B532">
        <f>COUNTIF($A$1:A532,"Define|Report")</f>
        <v>34</v>
      </c>
    </row>
    <row r="533" spans="1:2" x14ac:dyDescent="0.25">
      <c r="A533" t="s">
        <v>1143</v>
      </c>
      <c r="B533">
        <f>COUNTIF($A$1:A533,"Define|Report")</f>
        <v>34</v>
      </c>
    </row>
    <row r="534" spans="1:2" x14ac:dyDescent="0.25">
      <c r="A534" t="s">
        <v>1272</v>
      </c>
      <c r="B534">
        <f>COUNTIF($A$1:A534,"Define|Report")</f>
        <v>34</v>
      </c>
    </row>
    <row r="535" spans="1:2" x14ac:dyDescent="0.25">
      <c r="A535" t="s">
        <v>1273</v>
      </c>
      <c r="B535">
        <f>COUNTIF($A$1:A535,"Define|Report")</f>
        <v>34</v>
      </c>
    </row>
    <row r="536" spans="1:2" x14ac:dyDescent="0.25">
      <c r="A536" t="s">
        <v>1274</v>
      </c>
      <c r="B536">
        <f>COUNTIF($A$1:A536,"Define|Report")</f>
        <v>34</v>
      </c>
    </row>
    <row r="537" spans="1:2" x14ac:dyDescent="0.25">
      <c r="A537" t="s">
        <v>1275</v>
      </c>
      <c r="B537">
        <f>COUNTIF($A$1:A537,"Define|Report")</f>
        <v>34</v>
      </c>
    </row>
    <row r="538" spans="1:2" x14ac:dyDescent="0.25">
      <c r="A538" t="s">
        <v>1276</v>
      </c>
      <c r="B538">
        <f>COUNTIF($A$1:A538,"Define|Report")</f>
        <v>34</v>
      </c>
    </row>
    <row r="539" spans="1:2" x14ac:dyDescent="0.25">
      <c r="B539">
        <f>COUNTIF($A$1:A539,"Define|Report")</f>
        <v>34</v>
      </c>
    </row>
    <row r="540" spans="1:2" x14ac:dyDescent="0.25">
      <c r="A540" t="s">
        <v>1094</v>
      </c>
      <c r="B540">
        <f>COUNTIF($A$1:A540,"Define|Report")</f>
        <v>35</v>
      </c>
    </row>
    <row r="541" spans="1:2" x14ac:dyDescent="0.25">
      <c r="A541" t="s">
        <v>1277</v>
      </c>
      <c r="B541">
        <f>COUNTIF($A$1:A541,"Define|Report")</f>
        <v>35</v>
      </c>
    </row>
    <row r="542" spans="1:2" x14ac:dyDescent="0.25">
      <c r="A542" t="s">
        <v>1261</v>
      </c>
      <c r="B542">
        <f>COUNTIF($A$1:A542,"Define|Report")</f>
        <v>35</v>
      </c>
    </row>
    <row r="543" spans="1:2" x14ac:dyDescent="0.25">
      <c r="A543" t="s">
        <v>1217</v>
      </c>
      <c r="B543">
        <f>COUNTIF($A$1:A543,"Define|Report")</f>
        <v>35</v>
      </c>
    </row>
    <row r="544" spans="1:2" x14ac:dyDescent="0.25">
      <c r="A544" t="s">
        <v>1100</v>
      </c>
      <c r="B544">
        <f>COUNTIF($A$1:A544,"Define|Report")</f>
        <v>35</v>
      </c>
    </row>
    <row r="545" spans="1:2" x14ac:dyDescent="0.25">
      <c r="A545" t="s">
        <v>1143</v>
      </c>
      <c r="B545">
        <f>COUNTIF($A$1:A545,"Define|Report")</f>
        <v>35</v>
      </c>
    </row>
    <row r="546" spans="1:2" x14ac:dyDescent="0.25">
      <c r="A546" t="s">
        <v>1278</v>
      </c>
      <c r="B546">
        <f>COUNTIF($A$1:A546,"Define|Report")</f>
        <v>35</v>
      </c>
    </row>
    <row r="547" spans="1:2" x14ac:dyDescent="0.25">
      <c r="A547" t="s">
        <v>1102</v>
      </c>
      <c r="B547">
        <f>COUNTIF($A$1:A547,"Define|Report")</f>
        <v>35</v>
      </c>
    </row>
    <row r="548" spans="1:2" x14ac:dyDescent="0.25">
      <c r="A548" t="s">
        <v>1262</v>
      </c>
      <c r="B548">
        <f>COUNTIF($A$1:A548,"Define|Report")</f>
        <v>35</v>
      </c>
    </row>
    <row r="549" spans="1:2" x14ac:dyDescent="0.25">
      <c r="A549" t="s">
        <v>1263</v>
      </c>
      <c r="B549">
        <f>COUNTIF($A$1:A549,"Define|Report")</f>
        <v>35</v>
      </c>
    </row>
    <row r="550" spans="1:2" x14ac:dyDescent="0.25">
      <c r="A550" t="s">
        <v>1264</v>
      </c>
      <c r="B550">
        <f>COUNTIF($A$1:A550,"Define|Report")</f>
        <v>35</v>
      </c>
    </row>
    <row r="551" spans="1:2" x14ac:dyDescent="0.25">
      <c r="A551" t="s">
        <v>1265</v>
      </c>
      <c r="B551">
        <f>COUNTIF($A$1:A551,"Define|Report")</f>
        <v>35</v>
      </c>
    </row>
    <row r="552" spans="1:2" x14ac:dyDescent="0.25">
      <c r="A552" t="s">
        <v>1103</v>
      </c>
      <c r="B552">
        <f>COUNTIF($A$1:A552,"Define|Report")</f>
        <v>35</v>
      </c>
    </row>
    <row r="553" spans="1:2" x14ac:dyDescent="0.25">
      <c r="A553" t="s">
        <v>1266</v>
      </c>
      <c r="B553">
        <f>COUNTIF($A$1:A553,"Define|Report")</f>
        <v>35</v>
      </c>
    </row>
    <row r="554" spans="1:2" x14ac:dyDescent="0.25">
      <c r="A554" t="s">
        <v>1267</v>
      </c>
      <c r="B554">
        <f>COUNTIF($A$1:A554,"Define|Report")</f>
        <v>35</v>
      </c>
    </row>
    <row r="555" spans="1:2" x14ac:dyDescent="0.25">
      <c r="A555" t="s">
        <v>1268</v>
      </c>
      <c r="B555">
        <f>COUNTIF($A$1:A555,"Define|Report")</f>
        <v>35</v>
      </c>
    </row>
    <row r="556" spans="1:2" x14ac:dyDescent="0.25">
      <c r="A556" t="s">
        <v>1279</v>
      </c>
      <c r="B556">
        <f>COUNTIF($A$1:A556,"Define|Report")</f>
        <v>35</v>
      </c>
    </row>
    <row r="557" spans="1:2" x14ac:dyDescent="0.25">
      <c r="B557">
        <f>COUNTIF($A$1:A557,"Define|Report")</f>
        <v>35</v>
      </c>
    </row>
    <row r="558" spans="1:2" x14ac:dyDescent="0.25">
      <c r="A558" t="s">
        <v>1094</v>
      </c>
      <c r="B558">
        <f>COUNTIF($A$1:A558,"Define|Report")</f>
        <v>36</v>
      </c>
    </row>
    <row r="559" spans="1:2" x14ac:dyDescent="0.25">
      <c r="A559" t="s">
        <v>1280</v>
      </c>
      <c r="B559">
        <f>COUNTIF($A$1:A559,"Define|Report")</f>
        <v>36</v>
      </c>
    </row>
    <row r="560" spans="1:2" x14ac:dyDescent="0.25">
      <c r="A560" t="s">
        <v>1261</v>
      </c>
      <c r="B560">
        <f>COUNTIF($A$1:A560,"Define|Report")</f>
        <v>36</v>
      </c>
    </row>
    <row r="561" spans="1:2" x14ac:dyDescent="0.25">
      <c r="A561" t="s">
        <v>1271</v>
      </c>
      <c r="B561">
        <f>COUNTIF($A$1:A561,"Define|Report")</f>
        <v>36</v>
      </c>
    </row>
    <row r="562" spans="1:2" x14ac:dyDescent="0.25">
      <c r="A562" t="s">
        <v>1100</v>
      </c>
      <c r="B562">
        <f>COUNTIF($A$1:A562,"Define|Report")</f>
        <v>36</v>
      </c>
    </row>
    <row r="563" spans="1:2" x14ac:dyDescent="0.25">
      <c r="A563" t="s">
        <v>1143</v>
      </c>
      <c r="B563">
        <f>COUNTIF($A$1:A563,"Define|Report")</f>
        <v>36</v>
      </c>
    </row>
    <row r="564" spans="1:2" x14ac:dyDescent="0.25">
      <c r="A564" t="s">
        <v>1272</v>
      </c>
      <c r="B564">
        <f>COUNTIF($A$1:A564,"Define|Report")</f>
        <v>36</v>
      </c>
    </row>
    <row r="565" spans="1:2" x14ac:dyDescent="0.25">
      <c r="A565" t="s">
        <v>1281</v>
      </c>
      <c r="B565">
        <f>COUNTIF($A$1:A565,"Define|Report")</f>
        <v>36</v>
      </c>
    </row>
    <row r="566" spans="1:2" x14ac:dyDescent="0.25">
      <c r="A566" t="s">
        <v>1282</v>
      </c>
      <c r="B566">
        <f>COUNTIF($A$1:A566,"Define|Report")</f>
        <v>36</v>
      </c>
    </row>
    <row r="567" spans="1:2" x14ac:dyDescent="0.25">
      <c r="A567" t="s">
        <v>1283</v>
      </c>
      <c r="B567">
        <f>COUNTIF($A$1:A567,"Define|Report")</f>
        <v>36</v>
      </c>
    </row>
    <row r="568" spans="1:2" x14ac:dyDescent="0.25">
      <c r="A568" t="s">
        <v>1276</v>
      </c>
      <c r="B568">
        <f>COUNTIF($A$1:A568,"Define|Report")</f>
        <v>36</v>
      </c>
    </row>
    <row r="569" spans="1:2" x14ac:dyDescent="0.25">
      <c r="B569">
        <f>COUNTIF($A$1:A569,"Define|Report")</f>
        <v>36</v>
      </c>
    </row>
    <row r="570" spans="1:2" x14ac:dyDescent="0.25">
      <c r="A570" t="s">
        <v>1094</v>
      </c>
      <c r="B570">
        <f>COUNTIF($A$1:A570,"Define|Report")</f>
        <v>37</v>
      </c>
    </row>
    <row r="571" spans="1:2" x14ac:dyDescent="0.25">
      <c r="A571" t="s">
        <v>1284</v>
      </c>
      <c r="B571">
        <f>COUNTIF($A$1:A571,"Define|Report")</f>
        <v>37</v>
      </c>
    </row>
    <row r="572" spans="1:2" x14ac:dyDescent="0.25">
      <c r="A572" t="s">
        <v>1261</v>
      </c>
      <c r="B572">
        <f>COUNTIF($A$1:A572,"Define|Report")</f>
        <v>37</v>
      </c>
    </row>
    <row r="573" spans="1:2" x14ac:dyDescent="0.25">
      <c r="A573" t="s">
        <v>1217</v>
      </c>
      <c r="B573">
        <f>COUNTIF($A$1:A573,"Define|Report")</f>
        <v>37</v>
      </c>
    </row>
    <row r="574" spans="1:2" x14ac:dyDescent="0.25">
      <c r="A574" t="s">
        <v>1100</v>
      </c>
      <c r="B574">
        <f>COUNTIF($A$1:A574,"Define|Report")</f>
        <v>37</v>
      </c>
    </row>
    <row r="575" spans="1:2" x14ac:dyDescent="0.25">
      <c r="A575" t="s">
        <v>1143</v>
      </c>
      <c r="B575">
        <f>COUNTIF($A$1:A575,"Define|Report")</f>
        <v>37</v>
      </c>
    </row>
    <row r="576" spans="1:2" x14ac:dyDescent="0.25">
      <c r="A576" t="s">
        <v>1272</v>
      </c>
      <c r="B576">
        <f>COUNTIF($A$1:A576,"Define|Report")</f>
        <v>37</v>
      </c>
    </row>
    <row r="577" spans="1:2" x14ac:dyDescent="0.25">
      <c r="A577" t="s">
        <v>1278</v>
      </c>
      <c r="B577">
        <f>COUNTIF($A$1:A577,"Define|Report")</f>
        <v>37</v>
      </c>
    </row>
    <row r="578" spans="1:2" x14ac:dyDescent="0.25">
      <c r="A578" t="s">
        <v>1285</v>
      </c>
      <c r="B578">
        <f>COUNTIF($A$1:A578,"Define|Report")</f>
        <v>37</v>
      </c>
    </row>
    <row r="579" spans="1:2" x14ac:dyDescent="0.25">
      <c r="A579" t="s">
        <v>1286</v>
      </c>
      <c r="B579">
        <f>COUNTIF($A$1:A579,"Define|Report")</f>
        <v>37</v>
      </c>
    </row>
    <row r="580" spans="1:2" x14ac:dyDescent="0.25">
      <c r="A580" t="s">
        <v>1274</v>
      </c>
      <c r="B580">
        <f>COUNTIF($A$1:A580,"Define|Report")</f>
        <v>37</v>
      </c>
    </row>
    <row r="581" spans="1:2" x14ac:dyDescent="0.25">
      <c r="A581" t="s">
        <v>1273</v>
      </c>
      <c r="B581">
        <f>COUNTIF($A$1:A581,"Define|Report")</f>
        <v>37</v>
      </c>
    </row>
    <row r="582" spans="1:2" x14ac:dyDescent="0.25">
      <c r="A582" t="s">
        <v>1275</v>
      </c>
      <c r="B582">
        <f>COUNTIF($A$1:A582,"Define|Report")</f>
        <v>37</v>
      </c>
    </row>
    <row r="583" spans="1:2" x14ac:dyDescent="0.25">
      <c r="B583">
        <f>COUNTIF($A$1:A583,"Define|Report")</f>
        <v>37</v>
      </c>
    </row>
    <row r="584" spans="1:2" x14ac:dyDescent="0.25">
      <c r="A584" t="s">
        <v>1094</v>
      </c>
      <c r="B584">
        <f>COUNTIF($A$1:A584,"Define|Report")</f>
        <v>38</v>
      </c>
    </row>
    <row r="585" spans="1:2" x14ac:dyDescent="0.25">
      <c r="A585" t="s">
        <v>1287</v>
      </c>
      <c r="B585">
        <f>COUNTIF($A$1:A585,"Define|Report")</f>
        <v>38</v>
      </c>
    </row>
    <row r="586" spans="1:2" x14ac:dyDescent="0.25">
      <c r="A586" t="s">
        <v>1261</v>
      </c>
      <c r="B586">
        <f>COUNTIF($A$1:A586,"Define|Report")</f>
        <v>38</v>
      </c>
    </row>
    <row r="587" spans="1:2" x14ac:dyDescent="0.25">
      <c r="A587" t="s">
        <v>1217</v>
      </c>
      <c r="B587">
        <f>COUNTIF($A$1:A587,"Define|Report")</f>
        <v>38</v>
      </c>
    </row>
    <row r="588" spans="1:2" x14ac:dyDescent="0.25">
      <c r="A588" t="s">
        <v>1100</v>
      </c>
      <c r="B588">
        <f>COUNTIF($A$1:A588,"Define|Report")</f>
        <v>38</v>
      </c>
    </row>
    <row r="589" spans="1:2" x14ac:dyDescent="0.25">
      <c r="A589" t="s">
        <v>1143</v>
      </c>
      <c r="B589">
        <f>COUNTIF($A$1:A589,"Define|Report")</f>
        <v>38</v>
      </c>
    </row>
    <row r="590" spans="1:2" x14ac:dyDescent="0.25">
      <c r="A590" t="s">
        <v>1272</v>
      </c>
      <c r="B590">
        <f>COUNTIF($A$1:A590,"Define|Report")</f>
        <v>38</v>
      </c>
    </row>
    <row r="591" spans="1:2" x14ac:dyDescent="0.25">
      <c r="A591" t="s">
        <v>1278</v>
      </c>
      <c r="B591">
        <f>COUNTIF($A$1:A591,"Define|Report")</f>
        <v>38</v>
      </c>
    </row>
    <row r="592" spans="1:2" x14ac:dyDescent="0.25">
      <c r="A592" t="s">
        <v>1285</v>
      </c>
      <c r="B592">
        <f>COUNTIF($A$1:A592,"Define|Report")</f>
        <v>38</v>
      </c>
    </row>
    <row r="593" spans="1:2" x14ac:dyDescent="0.25">
      <c r="A593" t="s">
        <v>1286</v>
      </c>
      <c r="B593">
        <f>COUNTIF($A$1:A593,"Define|Report")</f>
        <v>38</v>
      </c>
    </row>
    <row r="594" spans="1:2" x14ac:dyDescent="0.25">
      <c r="A594" t="s">
        <v>1282</v>
      </c>
      <c r="B594">
        <f>COUNTIF($A$1:A594,"Define|Report")</f>
        <v>38</v>
      </c>
    </row>
    <row r="595" spans="1:2" x14ac:dyDescent="0.25">
      <c r="A595" t="s">
        <v>1281</v>
      </c>
      <c r="B595">
        <f>COUNTIF($A$1:A595,"Define|Report")</f>
        <v>38</v>
      </c>
    </row>
    <row r="596" spans="1:2" x14ac:dyDescent="0.25">
      <c r="A596" t="s">
        <v>1283</v>
      </c>
      <c r="B596">
        <f>COUNTIF($A$1:A596,"Define|Report")</f>
        <v>38</v>
      </c>
    </row>
    <row r="597" spans="1:2" x14ac:dyDescent="0.25">
      <c r="B597">
        <f>COUNTIF($A$1:A597,"Define|Report")</f>
        <v>38</v>
      </c>
    </row>
    <row r="598" spans="1:2" x14ac:dyDescent="0.25">
      <c r="A598" t="s">
        <v>1094</v>
      </c>
      <c r="B598">
        <f>COUNTIF($A$1:A598,"Define|Report")</f>
        <v>39</v>
      </c>
    </row>
    <row r="599" spans="1:2" x14ac:dyDescent="0.25">
      <c r="A599" t="s">
        <v>1288</v>
      </c>
      <c r="B599">
        <f>COUNTIF($A$1:A599,"Define|Report")</f>
        <v>39</v>
      </c>
    </row>
    <row r="600" spans="1:2" x14ac:dyDescent="0.25">
      <c r="A600" t="s">
        <v>1261</v>
      </c>
      <c r="B600">
        <f>COUNTIF($A$1:A600,"Define|Report")</f>
        <v>39</v>
      </c>
    </row>
    <row r="601" spans="1:2" x14ac:dyDescent="0.25">
      <c r="A601" t="s">
        <v>1217</v>
      </c>
      <c r="B601">
        <f>COUNTIF($A$1:A601,"Define|Report")</f>
        <v>39</v>
      </c>
    </row>
    <row r="602" spans="1:2" x14ac:dyDescent="0.25">
      <c r="A602" t="s">
        <v>1100</v>
      </c>
      <c r="B602">
        <f>COUNTIF($A$1:A602,"Define|Report")</f>
        <v>39</v>
      </c>
    </row>
    <row r="603" spans="1:2" x14ac:dyDescent="0.25">
      <c r="A603" t="s">
        <v>1143</v>
      </c>
      <c r="B603">
        <f>COUNTIF($A$1:A603,"Define|Report")</f>
        <v>39</v>
      </c>
    </row>
    <row r="604" spans="1:2" x14ac:dyDescent="0.25">
      <c r="A604" t="s">
        <v>1102</v>
      </c>
      <c r="B604">
        <f>COUNTIF($A$1:A604,"Define|Report")</f>
        <v>39</v>
      </c>
    </row>
    <row r="605" spans="1:2" x14ac:dyDescent="0.25">
      <c r="A605" t="s">
        <v>1262</v>
      </c>
      <c r="B605">
        <f>COUNTIF($A$1:A605,"Define|Report")</f>
        <v>39</v>
      </c>
    </row>
    <row r="606" spans="1:2" x14ac:dyDescent="0.25">
      <c r="A606" t="s">
        <v>1263</v>
      </c>
      <c r="B606">
        <f>COUNTIF($A$1:A606,"Define|Report")</f>
        <v>39</v>
      </c>
    </row>
    <row r="607" spans="1:2" x14ac:dyDescent="0.25">
      <c r="A607" t="s">
        <v>1264</v>
      </c>
      <c r="B607">
        <f>COUNTIF($A$1:A607,"Define|Report")</f>
        <v>39</v>
      </c>
    </row>
    <row r="608" spans="1:2" x14ac:dyDescent="0.25">
      <c r="A608" t="s">
        <v>1265</v>
      </c>
      <c r="B608">
        <f>COUNTIF($A$1:A608,"Define|Report")</f>
        <v>39</v>
      </c>
    </row>
    <row r="609" spans="1:2" x14ac:dyDescent="0.25">
      <c r="A609" t="s">
        <v>1103</v>
      </c>
      <c r="B609">
        <f>COUNTIF($A$1:A609,"Define|Report")</f>
        <v>39</v>
      </c>
    </row>
    <row r="610" spans="1:2" x14ac:dyDescent="0.25">
      <c r="A610" t="s">
        <v>1266</v>
      </c>
      <c r="B610">
        <f>COUNTIF($A$1:A610,"Define|Report")</f>
        <v>39</v>
      </c>
    </row>
    <row r="611" spans="1:2" x14ac:dyDescent="0.25">
      <c r="A611" t="s">
        <v>1267</v>
      </c>
      <c r="B611">
        <f>COUNTIF($A$1:A611,"Define|Report")</f>
        <v>39</v>
      </c>
    </row>
    <row r="612" spans="1:2" x14ac:dyDescent="0.25">
      <c r="A612" t="s">
        <v>1268</v>
      </c>
      <c r="B612">
        <f>COUNTIF($A$1:A612,"Define|Report")</f>
        <v>39</v>
      </c>
    </row>
    <row r="613" spans="1:2" x14ac:dyDescent="0.25">
      <c r="A613" t="s">
        <v>1289</v>
      </c>
      <c r="B613">
        <f>COUNTIF($A$1:A613,"Define|Report")</f>
        <v>39</v>
      </c>
    </row>
    <row r="614" spans="1:2" x14ac:dyDescent="0.25">
      <c r="B614">
        <f>COUNTIF($A$1:A614,"Define|Report")</f>
        <v>39</v>
      </c>
    </row>
    <row r="615" spans="1:2" x14ac:dyDescent="0.25">
      <c r="A615" t="s">
        <v>1094</v>
      </c>
      <c r="B615">
        <f>COUNTIF($A$1:A615,"Define|Report")</f>
        <v>40</v>
      </c>
    </row>
    <row r="616" spans="1:2" x14ac:dyDescent="0.25">
      <c r="A616" t="s">
        <v>1290</v>
      </c>
      <c r="B616">
        <f>COUNTIF($A$1:A616,"Define|Report")</f>
        <v>40</v>
      </c>
    </row>
    <row r="617" spans="1:2" x14ac:dyDescent="0.25">
      <c r="A617" t="s">
        <v>1291</v>
      </c>
      <c r="B617">
        <f>COUNTIF($A$1:A617,"Define|Report")</f>
        <v>40</v>
      </c>
    </row>
    <row r="618" spans="1:2" x14ac:dyDescent="0.25">
      <c r="A618" t="s">
        <v>1170</v>
      </c>
      <c r="B618">
        <f>COUNTIF($A$1:A618,"Define|Report")</f>
        <v>40</v>
      </c>
    </row>
    <row r="619" spans="1:2" x14ac:dyDescent="0.25">
      <c r="A619" t="s">
        <v>1100</v>
      </c>
      <c r="B619">
        <f>COUNTIF($A$1:A619,"Define|Report")</f>
        <v>40</v>
      </c>
    </row>
    <row r="620" spans="1:2" x14ac:dyDescent="0.25">
      <c r="A620" t="s">
        <v>1130</v>
      </c>
      <c r="B620">
        <f>COUNTIF($A$1:A620,"Define|Report")</f>
        <v>40</v>
      </c>
    </row>
    <row r="621" spans="1:2" x14ac:dyDescent="0.25">
      <c r="A621" t="s">
        <v>1193</v>
      </c>
      <c r="B621">
        <f>COUNTIF($A$1:A621,"Define|Report")</f>
        <v>40</v>
      </c>
    </row>
    <row r="622" spans="1:2" x14ac:dyDescent="0.25">
      <c r="A622" t="s">
        <v>1183</v>
      </c>
      <c r="B622">
        <f>COUNTIF($A$1:A622,"Define|Report")</f>
        <v>40</v>
      </c>
    </row>
    <row r="623" spans="1:2" x14ac:dyDescent="0.25">
      <c r="A623" t="s">
        <v>1292</v>
      </c>
      <c r="B623">
        <f>COUNTIF($A$1:A623,"Define|Report")</f>
        <v>40</v>
      </c>
    </row>
    <row r="624" spans="1:2" x14ac:dyDescent="0.25">
      <c r="A624" t="s">
        <v>1293</v>
      </c>
      <c r="B624">
        <f>COUNTIF($A$1:A624,"Define|Report")</f>
        <v>40</v>
      </c>
    </row>
    <row r="625" spans="1:2" x14ac:dyDescent="0.25">
      <c r="A625" t="s">
        <v>1294</v>
      </c>
      <c r="B625">
        <f>COUNTIF($A$1:A625,"Define|Report")</f>
        <v>40</v>
      </c>
    </row>
    <row r="626" spans="1:2" x14ac:dyDescent="0.25">
      <c r="A626" t="s">
        <v>1295</v>
      </c>
      <c r="B626">
        <f>COUNTIF($A$1:A626,"Define|Report")</f>
        <v>40</v>
      </c>
    </row>
    <row r="627" spans="1:2" x14ac:dyDescent="0.25">
      <c r="A627" t="s">
        <v>1194</v>
      </c>
      <c r="B627">
        <f>COUNTIF($A$1:A627,"Define|Report")</f>
        <v>40</v>
      </c>
    </row>
    <row r="628" spans="1:2" x14ac:dyDescent="0.25">
      <c r="A628" t="s">
        <v>1296</v>
      </c>
      <c r="B628">
        <f>COUNTIF($A$1:A628,"Define|Report")</f>
        <v>40</v>
      </c>
    </row>
    <row r="629" spans="1:2" x14ac:dyDescent="0.25">
      <c r="A629" t="s">
        <v>1197</v>
      </c>
      <c r="B629">
        <f>COUNTIF($A$1:A629,"Define|Report")</f>
        <v>40</v>
      </c>
    </row>
    <row r="630" spans="1:2" x14ac:dyDescent="0.25">
      <c r="A630" t="s">
        <v>1198</v>
      </c>
      <c r="B630">
        <f>COUNTIF($A$1:A630,"Define|Report")</f>
        <v>40</v>
      </c>
    </row>
    <row r="631" spans="1:2" x14ac:dyDescent="0.25">
      <c r="A631" t="s">
        <v>1196</v>
      </c>
      <c r="B631">
        <f>COUNTIF($A$1:A631,"Define|Report")</f>
        <v>40</v>
      </c>
    </row>
    <row r="632" spans="1:2" x14ac:dyDescent="0.25">
      <c r="A632" t="s">
        <v>1115</v>
      </c>
      <c r="B632">
        <f>COUNTIF($A$1:A632,"Define|Report")</f>
        <v>40</v>
      </c>
    </row>
    <row r="633" spans="1:2" x14ac:dyDescent="0.25">
      <c r="A633" t="s">
        <v>1200</v>
      </c>
      <c r="B633">
        <f>COUNTIF($A$1:A633,"Define|Report")</f>
        <v>40</v>
      </c>
    </row>
    <row r="634" spans="1:2" x14ac:dyDescent="0.25">
      <c r="A634" t="s">
        <v>1201</v>
      </c>
      <c r="B634">
        <f>COUNTIF($A$1:A634,"Define|Report")</f>
        <v>40</v>
      </c>
    </row>
    <row r="635" spans="1:2" x14ac:dyDescent="0.25">
      <c r="B635">
        <f>COUNTIF($A$1:A635,"Define|Report")</f>
        <v>40</v>
      </c>
    </row>
    <row r="636" spans="1:2" x14ac:dyDescent="0.25">
      <c r="A636" t="s">
        <v>1094</v>
      </c>
      <c r="B636">
        <f>COUNTIF($A$1:A636,"Define|Report")</f>
        <v>41</v>
      </c>
    </row>
    <row r="637" spans="1:2" x14ac:dyDescent="0.25">
      <c r="A637" t="s">
        <v>1297</v>
      </c>
      <c r="B637">
        <f>COUNTIF($A$1:A637,"Define|Report")</f>
        <v>41</v>
      </c>
    </row>
    <row r="638" spans="1:2" x14ac:dyDescent="0.25">
      <c r="A638" t="s">
        <v>1291</v>
      </c>
      <c r="B638">
        <f>COUNTIF($A$1:A638,"Define|Report")</f>
        <v>41</v>
      </c>
    </row>
    <row r="639" spans="1:2" x14ac:dyDescent="0.25">
      <c r="A639" t="s">
        <v>1170</v>
      </c>
      <c r="B639">
        <f>COUNTIF($A$1:A639,"Define|Report")</f>
        <v>41</v>
      </c>
    </row>
    <row r="640" spans="1:2" x14ac:dyDescent="0.25">
      <c r="A640" t="s">
        <v>1100</v>
      </c>
      <c r="B640">
        <f>COUNTIF($A$1:A640,"Define|Report")</f>
        <v>41</v>
      </c>
    </row>
    <row r="641" spans="1:2" x14ac:dyDescent="0.25">
      <c r="A641" t="s">
        <v>1119</v>
      </c>
      <c r="B641">
        <f>COUNTIF($A$1:A641,"Define|Report")</f>
        <v>41</v>
      </c>
    </row>
    <row r="642" spans="1:2" x14ac:dyDescent="0.25">
      <c r="A642" t="s">
        <v>1120</v>
      </c>
      <c r="B642">
        <f>COUNTIF($A$1:A642,"Define|Report")</f>
        <v>41</v>
      </c>
    </row>
    <row r="643" spans="1:2" x14ac:dyDescent="0.25">
      <c r="A643" t="s">
        <v>1298</v>
      </c>
      <c r="B643">
        <f>COUNTIF($A$1:A643,"Define|Report")</f>
        <v>41</v>
      </c>
    </row>
    <row r="644" spans="1:2" x14ac:dyDescent="0.25">
      <c r="A644" t="s">
        <v>1299</v>
      </c>
      <c r="B644">
        <f>COUNTIF($A$1:A644,"Define|Report")</f>
        <v>41</v>
      </c>
    </row>
    <row r="645" spans="1:2" x14ac:dyDescent="0.25">
      <c r="A645" t="s">
        <v>1300</v>
      </c>
      <c r="B645">
        <f>COUNTIF($A$1:A645,"Define|Report")</f>
        <v>41</v>
      </c>
    </row>
    <row r="646" spans="1:2" x14ac:dyDescent="0.25">
      <c r="A646" t="s">
        <v>1301</v>
      </c>
      <c r="B646">
        <f>COUNTIF($A$1:A646,"Define|Report")</f>
        <v>41</v>
      </c>
    </row>
    <row r="647" spans="1:2" x14ac:dyDescent="0.25">
      <c r="A647" t="s">
        <v>1302</v>
      </c>
      <c r="B647">
        <f>COUNTIF($A$1:A647,"Define|Report")</f>
        <v>41</v>
      </c>
    </row>
    <row r="648" spans="1:2" x14ac:dyDescent="0.25">
      <c r="B648">
        <f>COUNTIF($A$1:A648,"Define|Report")</f>
        <v>41</v>
      </c>
    </row>
    <row r="649" spans="1:2" x14ac:dyDescent="0.25">
      <c r="A649" t="s">
        <v>1094</v>
      </c>
      <c r="B649">
        <f>COUNTIF($A$1:A649,"Define|Report")</f>
        <v>42</v>
      </c>
    </row>
    <row r="650" spans="1:2" x14ac:dyDescent="0.25">
      <c r="A650" t="s">
        <v>1303</v>
      </c>
      <c r="B650">
        <f>COUNTIF($A$1:A650,"Define|Report")</f>
        <v>42</v>
      </c>
    </row>
    <row r="651" spans="1:2" x14ac:dyDescent="0.25">
      <c r="A651" t="s">
        <v>1291</v>
      </c>
      <c r="B651">
        <f>COUNTIF($A$1:A651,"Define|Report")</f>
        <v>42</v>
      </c>
    </row>
    <row r="652" spans="1:2" x14ac:dyDescent="0.25">
      <c r="A652" t="s">
        <v>1170</v>
      </c>
      <c r="B652">
        <f>COUNTIF($A$1:A652,"Define|Report")</f>
        <v>42</v>
      </c>
    </row>
    <row r="653" spans="1:2" x14ac:dyDescent="0.25">
      <c r="A653" t="s">
        <v>1100</v>
      </c>
      <c r="B653">
        <f>COUNTIF($A$1:A653,"Define|Report")</f>
        <v>42</v>
      </c>
    </row>
    <row r="654" spans="1:2" x14ac:dyDescent="0.25">
      <c r="A654" t="s">
        <v>1102</v>
      </c>
      <c r="B654">
        <f>COUNTIF($A$1:A654,"Define|Report")</f>
        <v>42</v>
      </c>
    </row>
    <row r="655" spans="1:2" x14ac:dyDescent="0.25">
      <c r="A655" t="s">
        <v>1130</v>
      </c>
      <c r="B655">
        <f>COUNTIF($A$1:A655,"Define|Report")</f>
        <v>42</v>
      </c>
    </row>
    <row r="656" spans="1:2" x14ac:dyDescent="0.25">
      <c r="A656" t="s">
        <v>1304</v>
      </c>
      <c r="B656">
        <f>COUNTIF($A$1:A656,"Define|Report")</f>
        <v>42</v>
      </c>
    </row>
    <row r="657" spans="1:2" x14ac:dyDescent="0.25">
      <c r="A657" t="s">
        <v>1193</v>
      </c>
      <c r="B657">
        <f>COUNTIF($A$1:A657,"Define|Report")</f>
        <v>42</v>
      </c>
    </row>
    <row r="658" spans="1:2" x14ac:dyDescent="0.25">
      <c r="A658" t="s">
        <v>1183</v>
      </c>
      <c r="B658">
        <f>COUNTIF($A$1:A658,"Define|Report")</f>
        <v>42</v>
      </c>
    </row>
    <row r="659" spans="1:2" x14ac:dyDescent="0.25">
      <c r="A659" t="s">
        <v>1292</v>
      </c>
      <c r="B659">
        <f>COUNTIF($A$1:A659,"Define|Report")</f>
        <v>42</v>
      </c>
    </row>
    <row r="660" spans="1:2" x14ac:dyDescent="0.25">
      <c r="A660" t="s">
        <v>1293</v>
      </c>
      <c r="B660">
        <f>COUNTIF($A$1:A660,"Define|Report")</f>
        <v>42</v>
      </c>
    </row>
    <row r="661" spans="1:2" x14ac:dyDescent="0.25">
      <c r="A661" t="s">
        <v>1294</v>
      </c>
      <c r="B661">
        <f>COUNTIF($A$1:A661,"Define|Report")</f>
        <v>42</v>
      </c>
    </row>
    <row r="662" spans="1:2" x14ac:dyDescent="0.25">
      <c r="A662" t="s">
        <v>1295</v>
      </c>
      <c r="B662">
        <f>COUNTIF($A$1:A662,"Define|Report")</f>
        <v>42</v>
      </c>
    </row>
    <row r="663" spans="1:2" x14ac:dyDescent="0.25">
      <c r="A663" t="s">
        <v>1194</v>
      </c>
      <c r="B663">
        <f>COUNTIF($A$1:A663,"Define|Report")</f>
        <v>42</v>
      </c>
    </row>
    <row r="664" spans="1:2" x14ac:dyDescent="0.25">
      <c r="A664" t="s">
        <v>1305</v>
      </c>
      <c r="B664">
        <f>COUNTIF($A$1:A664,"Define|Report")</f>
        <v>42</v>
      </c>
    </row>
    <row r="665" spans="1:2" x14ac:dyDescent="0.25">
      <c r="A665" t="s">
        <v>1296</v>
      </c>
      <c r="B665">
        <f>COUNTIF($A$1:A665,"Define|Report")</f>
        <v>42</v>
      </c>
    </row>
    <row r="666" spans="1:2" x14ac:dyDescent="0.25">
      <c r="A666" t="s">
        <v>1306</v>
      </c>
      <c r="B666">
        <f>COUNTIF($A$1:A666,"Define|Report")</f>
        <v>42</v>
      </c>
    </row>
    <row r="667" spans="1:2" x14ac:dyDescent="0.25">
      <c r="A667" t="s">
        <v>1190</v>
      </c>
      <c r="B667">
        <f>COUNTIF($A$1:A667,"Define|Report")</f>
        <v>42</v>
      </c>
    </row>
    <row r="668" spans="1:2" x14ac:dyDescent="0.25">
      <c r="A668" t="s">
        <v>1307</v>
      </c>
      <c r="B668">
        <f>COUNTIF($A$1:A668,"Define|Report")</f>
        <v>42</v>
      </c>
    </row>
    <row r="669" spans="1:2" x14ac:dyDescent="0.25">
      <c r="A669" t="s">
        <v>1308</v>
      </c>
      <c r="B669">
        <f>COUNTIF($A$1:A669,"Define|Report")</f>
        <v>42</v>
      </c>
    </row>
    <row r="670" spans="1:2" x14ac:dyDescent="0.25">
      <c r="A670" t="s">
        <v>1309</v>
      </c>
      <c r="B670">
        <f>COUNTIF($A$1:A670,"Define|Report")</f>
        <v>42</v>
      </c>
    </row>
    <row r="671" spans="1:2" x14ac:dyDescent="0.25">
      <c r="A671" t="s">
        <v>1197</v>
      </c>
      <c r="B671">
        <f>COUNTIF($A$1:A671,"Define|Report")</f>
        <v>42</v>
      </c>
    </row>
    <row r="672" spans="1:2" x14ac:dyDescent="0.25">
      <c r="A672" t="s">
        <v>1198</v>
      </c>
      <c r="B672">
        <f>COUNTIF($A$1:A672,"Define|Report")</f>
        <v>42</v>
      </c>
    </row>
    <row r="673" spans="1:2" x14ac:dyDescent="0.25">
      <c r="A673" t="s">
        <v>1310</v>
      </c>
      <c r="B673">
        <f>COUNTIF($A$1:A673,"Define|Report")</f>
        <v>42</v>
      </c>
    </row>
    <row r="674" spans="1:2" x14ac:dyDescent="0.25">
      <c r="A674" t="s">
        <v>1311</v>
      </c>
      <c r="B674">
        <f>COUNTIF($A$1:A674,"Define|Report")</f>
        <v>42</v>
      </c>
    </row>
    <row r="675" spans="1:2" x14ac:dyDescent="0.25">
      <c r="A675" t="s">
        <v>1312</v>
      </c>
      <c r="B675">
        <f>COUNTIF($A$1:A675,"Define|Report")</f>
        <v>42</v>
      </c>
    </row>
    <row r="676" spans="1:2" x14ac:dyDescent="0.25">
      <c r="B676">
        <f>COUNTIF($A$1:A676,"Define|Report")</f>
        <v>42</v>
      </c>
    </row>
    <row r="677" spans="1:2" x14ac:dyDescent="0.25">
      <c r="A677" t="s">
        <v>1094</v>
      </c>
      <c r="B677">
        <f>COUNTIF($A$1:A677,"Define|Report")</f>
        <v>43</v>
      </c>
    </row>
    <row r="678" spans="1:2" x14ac:dyDescent="0.25">
      <c r="A678" t="s">
        <v>1313</v>
      </c>
      <c r="B678">
        <f>COUNTIF($A$1:A678,"Define|Report")</f>
        <v>43</v>
      </c>
    </row>
    <row r="679" spans="1:2" x14ac:dyDescent="0.25">
      <c r="A679" t="s">
        <v>1291</v>
      </c>
      <c r="B679">
        <f>COUNTIF($A$1:A679,"Define|Report")</f>
        <v>43</v>
      </c>
    </row>
    <row r="680" spans="1:2" x14ac:dyDescent="0.25">
      <c r="A680" t="s">
        <v>1170</v>
      </c>
      <c r="B680">
        <f>COUNTIF($A$1:A680,"Define|Report")</f>
        <v>43</v>
      </c>
    </row>
    <row r="681" spans="1:2" x14ac:dyDescent="0.25">
      <c r="A681" t="s">
        <v>1100</v>
      </c>
      <c r="B681">
        <f>COUNTIF($A$1:A681,"Define|Report")</f>
        <v>43</v>
      </c>
    </row>
    <row r="682" spans="1:2" x14ac:dyDescent="0.25">
      <c r="A682" t="s">
        <v>1130</v>
      </c>
      <c r="B682">
        <f>COUNTIF($A$1:A682,"Define|Report")</f>
        <v>43</v>
      </c>
    </row>
    <row r="683" spans="1:2" x14ac:dyDescent="0.25">
      <c r="A683" t="s">
        <v>1193</v>
      </c>
      <c r="B683">
        <f>COUNTIF($A$1:A683,"Define|Report")</f>
        <v>43</v>
      </c>
    </row>
    <row r="684" spans="1:2" x14ac:dyDescent="0.25">
      <c r="A684" t="s">
        <v>1183</v>
      </c>
      <c r="B684">
        <f>COUNTIF($A$1:A684,"Define|Report")</f>
        <v>43</v>
      </c>
    </row>
    <row r="685" spans="1:2" x14ac:dyDescent="0.25">
      <c r="A685" t="s">
        <v>1292</v>
      </c>
      <c r="B685">
        <f>COUNTIF($A$1:A685,"Define|Report")</f>
        <v>43</v>
      </c>
    </row>
    <row r="686" spans="1:2" x14ac:dyDescent="0.25">
      <c r="A686" t="s">
        <v>1293</v>
      </c>
      <c r="B686">
        <f>COUNTIF($A$1:A686,"Define|Report")</f>
        <v>43</v>
      </c>
    </row>
    <row r="687" spans="1:2" x14ac:dyDescent="0.25">
      <c r="A687" t="s">
        <v>1294</v>
      </c>
      <c r="B687">
        <f>COUNTIF($A$1:A687,"Define|Report")</f>
        <v>43</v>
      </c>
    </row>
    <row r="688" spans="1:2" x14ac:dyDescent="0.25">
      <c r="A688" t="s">
        <v>1295</v>
      </c>
      <c r="B688">
        <f>COUNTIF($A$1:A688,"Define|Report")</f>
        <v>43</v>
      </c>
    </row>
    <row r="689" spans="1:2" x14ac:dyDescent="0.25">
      <c r="A689" t="s">
        <v>1194</v>
      </c>
      <c r="B689">
        <f>COUNTIF($A$1:A689,"Define|Report")</f>
        <v>43</v>
      </c>
    </row>
    <row r="690" spans="1:2" x14ac:dyDescent="0.25">
      <c r="A690" t="s">
        <v>1296</v>
      </c>
      <c r="B690">
        <f>COUNTIF($A$1:A690,"Define|Report")</f>
        <v>43</v>
      </c>
    </row>
    <row r="691" spans="1:2" x14ac:dyDescent="0.25">
      <c r="A691" t="s">
        <v>1314</v>
      </c>
      <c r="B691">
        <f>COUNTIF($A$1:A691,"Define|Report")</f>
        <v>43</v>
      </c>
    </row>
    <row r="692" spans="1:2" x14ac:dyDescent="0.25">
      <c r="A692" t="s">
        <v>1315</v>
      </c>
      <c r="B692">
        <f>COUNTIF($A$1:A692,"Define|Report")</f>
        <v>43</v>
      </c>
    </row>
    <row r="693" spans="1:2" x14ac:dyDescent="0.25">
      <c r="A693" t="s">
        <v>1214</v>
      </c>
      <c r="B693">
        <f>COUNTIF($A$1:A693,"Define|Report")</f>
        <v>43</v>
      </c>
    </row>
    <row r="694" spans="1:2" x14ac:dyDescent="0.25">
      <c r="B694">
        <f>COUNTIF($A$1:A694,"Define|Report")</f>
        <v>43</v>
      </c>
    </row>
    <row r="695" spans="1:2" x14ac:dyDescent="0.25">
      <c r="A695" t="s">
        <v>1094</v>
      </c>
      <c r="B695">
        <f>COUNTIF($A$1:A695,"Define|Report")</f>
        <v>44</v>
      </c>
    </row>
    <row r="696" spans="1:2" x14ac:dyDescent="0.25">
      <c r="A696" t="s">
        <v>1316</v>
      </c>
      <c r="B696">
        <f>COUNTIF($A$1:A696,"Define|Report")</f>
        <v>44</v>
      </c>
    </row>
    <row r="697" spans="1:2" x14ac:dyDescent="0.25">
      <c r="A697" t="s">
        <v>1291</v>
      </c>
      <c r="B697">
        <f>COUNTIF($A$1:A697,"Define|Report")</f>
        <v>44</v>
      </c>
    </row>
    <row r="698" spans="1:2" x14ac:dyDescent="0.25">
      <c r="A698" t="s">
        <v>1170</v>
      </c>
      <c r="B698">
        <f>COUNTIF($A$1:A698,"Define|Report")</f>
        <v>44</v>
      </c>
    </row>
    <row r="699" spans="1:2" x14ac:dyDescent="0.25">
      <c r="A699" t="s">
        <v>1100</v>
      </c>
      <c r="B699">
        <f>COUNTIF($A$1:A699,"Define|Report")</f>
        <v>44</v>
      </c>
    </row>
    <row r="700" spans="1:2" x14ac:dyDescent="0.25">
      <c r="A700" t="s">
        <v>1119</v>
      </c>
      <c r="B700">
        <f>COUNTIF($A$1:A700,"Define|Report")</f>
        <v>44</v>
      </c>
    </row>
    <row r="701" spans="1:2" x14ac:dyDescent="0.25">
      <c r="A701" t="s">
        <v>1120</v>
      </c>
      <c r="B701">
        <f>COUNTIF($A$1:A701,"Define|Report")</f>
        <v>44</v>
      </c>
    </row>
    <row r="702" spans="1:2" x14ac:dyDescent="0.25">
      <c r="A702" t="s">
        <v>1317</v>
      </c>
      <c r="B702">
        <f>COUNTIF($A$1:A702,"Define|Report")</f>
        <v>44</v>
      </c>
    </row>
    <row r="703" spans="1:2" x14ac:dyDescent="0.25">
      <c r="A703" t="s">
        <v>1298</v>
      </c>
      <c r="B703">
        <f>COUNTIF($A$1:A703,"Define|Report")</f>
        <v>44</v>
      </c>
    </row>
    <row r="704" spans="1:2" x14ac:dyDescent="0.25">
      <c r="A704" t="s">
        <v>1300</v>
      </c>
      <c r="B704">
        <f>COUNTIF($A$1:A704,"Define|Report")</f>
        <v>44</v>
      </c>
    </row>
    <row r="705" spans="1:2" x14ac:dyDescent="0.25">
      <c r="A705" t="s">
        <v>1301</v>
      </c>
      <c r="B705">
        <f>COUNTIF($A$1:A705,"Define|Report")</f>
        <v>44</v>
      </c>
    </row>
    <row r="706" spans="1:2" x14ac:dyDescent="0.25">
      <c r="A706" t="s">
        <v>1302</v>
      </c>
      <c r="B706">
        <f>COUNTIF($A$1:A706,"Define|Report")</f>
        <v>44</v>
      </c>
    </row>
    <row r="707" spans="1:2" x14ac:dyDescent="0.25">
      <c r="A707" t="s">
        <v>1318</v>
      </c>
      <c r="B707">
        <f>COUNTIF($A$1:A707,"Define|Report")</f>
        <v>44</v>
      </c>
    </row>
    <row r="708" spans="1:2" x14ac:dyDescent="0.25">
      <c r="B708">
        <f>COUNTIF($A$1:A708,"Define|Report")</f>
        <v>44</v>
      </c>
    </row>
    <row r="709" spans="1:2" x14ac:dyDescent="0.25">
      <c r="A709" t="s">
        <v>1094</v>
      </c>
      <c r="B709">
        <f>COUNTIF($A$1:A709,"Define|Report")</f>
        <v>45</v>
      </c>
    </row>
    <row r="710" spans="1:2" x14ac:dyDescent="0.25">
      <c r="A710" t="s">
        <v>1319</v>
      </c>
      <c r="B710">
        <f>COUNTIF($A$1:A710,"Define|Report")</f>
        <v>45</v>
      </c>
    </row>
    <row r="711" spans="1:2" x14ac:dyDescent="0.25">
      <c r="A711" t="s">
        <v>1291</v>
      </c>
      <c r="B711">
        <f>COUNTIF($A$1:A711,"Define|Report")</f>
        <v>45</v>
      </c>
    </row>
    <row r="712" spans="1:2" x14ac:dyDescent="0.25">
      <c r="A712" t="s">
        <v>1170</v>
      </c>
      <c r="B712">
        <f>COUNTIF($A$1:A712,"Define|Report")</f>
        <v>45</v>
      </c>
    </row>
    <row r="713" spans="1:2" x14ac:dyDescent="0.25">
      <c r="A713" t="s">
        <v>1100</v>
      </c>
      <c r="B713">
        <f>COUNTIF($A$1:A713,"Define|Report")</f>
        <v>45</v>
      </c>
    </row>
    <row r="714" spans="1:2" x14ac:dyDescent="0.25">
      <c r="A714" t="s">
        <v>1130</v>
      </c>
      <c r="B714">
        <f>COUNTIF($A$1:A714,"Define|Report")</f>
        <v>45</v>
      </c>
    </row>
    <row r="715" spans="1:2" x14ac:dyDescent="0.25">
      <c r="A715" t="s">
        <v>1193</v>
      </c>
      <c r="B715">
        <f>COUNTIF($A$1:A715,"Define|Report")</f>
        <v>45</v>
      </c>
    </row>
    <row r="716" spans="1:2" x14ac:dyDescent="0.25">
      <c r="A716" t="s">
        <v>1183</v>
      </c>
      <c r="B716">
        <f>COUNTIF($A$1:A716,"Define|Report")</f>
        <v>45</v>
      </c>
    </row>
    <row r="717" spans="1:2" x14ac:dyDescent="0.25">
      <c r="A717" t="s">
        <v>1194</v>
      </c>
      <c r="B717">
        <f>COUNTIF($A$1:A717,"Define|Report")</f>
        <v>45</v>
      </c>
    </row>
    <row r="718" spans="1:2" x14ac:dyDescent="0.25">
      <c r="A718" t="s">
        <v>1320</v>
      </c>
      <c r="B718">
        <f>COUNTIF($A$1:A718,"Define|Report")</f>
        <v>45</v>
      </c>
    </row>
    <row r="719" spans="1:2" x14ac:dyDescent="0.25">
      <c r="A719" t="s">
        <v>1306</v>
      </c>
      <c r="B719">
        <f>COUNTIF($A$1:A719,"Define|Report")</f>
        <v>45</v>
      </c>
    </row>
    <row r="720" spans="1:2" x14ac:dyDescent="0.25">
      <c r="A720" t="s">
        <v>1115</v>
      </c>
      <c r="B720">
        <f>COUNTIF($A$1:A720,"Define|Report")</f>
        <v>45</v>
      </c>
    </row>
    <row r="721" spans="1:2" x14ac:dyDescent="0.25">
      <c r="A721" t="s">
        <v>1321</v>
      </c>
      <c r="B721">
        <f>COUNTIF($A$1:A721,"Define|Report")</f>
        <v>45</v>
      </c>
    </row>
    <row r="722" spans="1:2" x14ac:dyDescent="0.25">
      <c r="B722">
        <f>COUNTIF($A$1:A722,"Define|Report")</f>
        <v>45</v>
      </c>
    </row>
    <row r="723" spans="1:2" x14ac:dyDescent="0.25">
      <c r="A723" t="s">
        <v>1094</v>
      </c>
      <c r="B723">
        <f>COUNTIF($A$1:A723,"Define|Report")</f>
        <v>46</v>
      </c>
    </row>
    <row r="724" spans="1:2" x14ac:dyDescent="0.25">
      <c r="A724" t="s">
        <v>1322</v>
      </c>
      <c r="B724">
        <f>COUNTIF($A$1:A724,"Define|Report")</f>
        <v>46</v>
      </c>
    </row>
    <row r="725" spans="1:2" x14ac:dyDescent="0.25">
      <c r="A725" t="s">
        <v>1323</v>
      </c>
      <c r="B725">
        <f>COUNTIF($A$1:A725,"Define|Report")</f>
        <v>46</v>
      </c>
    </row>
    <row r="726" spans="1:2" x14ac:dyDescent="0.25">
      <c r="A726" t="s">
        <v>1137</v>
      </c>
      <c r="B726">
        <f>COUNTIF($A$1:A726,"Define|Report")</f>
        <v>46</v>
      </c>
    </row>
    <row r="727" spans="1:2" x14ac:dyDescent="0.25">
      <c r="A727" t="s">
        <v>1100</v>
      </c>
      <c r="B727">
        <f>COUNTIF($A$1:A727,"Define|Report")</f>
        <v>46</v>
      </c>
    </row>
    <row r="728" spans="1:2" x14ac:dyDescent="0.25">
      <c r="A728" t="s">
        <v>1130</v>
      </c>
      <c r="B728">
        <f>COUNTIF($A$1:A728,"Define|Report")</f>
        <v>46</v>
      </c>
    </row>
    <row r="729" spans="1:2" x14ac:dyDescent="0.25">
      <c r="A729" t="s">
        <v>1324</v>
      </c>
      <c r="B729">
        <f>COUNTIF($A$1:A729,"Define|Report")</f>
        <v>46</v>
      </c>
    </row>
    <row r="730" spans="1:2" x14ac:dyDescent="0.25">
      <c r="A730" t="s">
        <v>1278</v>
      </c>
      <c r="B730">
        <f>COUNTIF($A$1:A730,"Define|Report")</f>
        <v>46</v>
      </c>
    </row>
    <row r="731" spans="1:2" x14ac:dyDescent="0.25">
      <c r="A731" t="s">
        <v>1325</v>
      </c>
      <c r="B731">
        <f>COUNTIF($A$1:A731,"Define|Report")</f>
        <v>46</v>
      </c>
    </row>
    <row r="732" spans="1:2" x14ac:dyDescent="0.25">
      <c r="A732" t="s">
        <v>1268</v>
      </c>
      <c r="B732">
        <f>COUNTIF($A$1:A732,"Define|Report")</f>
        <v>46</v>
      </c>
    </row>
    <row r="733" spans="1:2" x14ac:dyDescent="0.25">
      <c r="A733" t="s">
        <v>1326</v>
      </c>
      <c r="B733">
        <f>COUNTIF($A$1:A733,"Define|Report")</f>
        <v>46</v>
      </c>
    </row>
    <row r="734" spans="1:2" x14ac:dyDescent="0.25">
      <c r="A734" t="s">
        <v>1327</v>
      </c>
      <c r="B734">
        <f>COUNTIF($A$1:A734,"Define|Report")</f>
        <v>46</v>
      </c>
    </row>
    <row r="735" spans="1:2" x14ac:dyDescent="0.25">
      <c r="A735" t="s">
        <v>1328</v>
      </c>
      <c r="B735">
        <f>COUNTIF($A$1:A735,"Define|Report")</f>
        <v>46</v>
      </c>
    </row>
    <row r="736" spans="1:2" x14ac:dyDescent="0.25">
      <c r="A736" t="s">
        <v>1329</v>
      </c>
      <c r="B736">
        <f>COUNTIF($A$1:A736,"Define|Report")</f>
        <v>46</v>
      </c>
    </row>
    <row r="737" spans="1:2" x14ac:dyDescent="0.25">
      <c r="B737">
        <f>COUNTIF($A$1:A737,"Define|Report")</f>
        <v>46</v>
      </c>
    </row>
    <row r="738" spans="1:2" x14ac:dyDescent="0.25">
      <c r="A738" t="s">
        <v>1094</v>
      </c>
      <c r="B738">
        <f>COUNTIF($A$1:A738,"Define|Report")</f>
        <v>47</v>
      </c>
    </row>
    <row r="739" spans="1:2" x14ac:dyDescent="0.25">
      <c r="A739" t="s">
        <v>1330</v>
      </c>
      <c r="B739">
        <f>COUNTIF($A$1:A739,"Define|Report")</f>
        <v>47</v>
      </c>
    </row>
    <row r="740" spans="1:2" x14ac:dyDescent="0.25">
      <c r="A740" t="s">
        <v>1331</v>
      </c>
      <c r="B740">
        <f>COUNTIF($A$1:A740,"Define|Report")</f>
        <v>47</v>
      </c>
    </row>
    <row r="741" spans="1:2" x14ac:dyDescent="0.25">
      <c r="A741" t="s">
        <v>1137</v>
      </c>
      <c r="B741">
        <f>COUNTIF($A$1:A741,"Define|Report")</f>
        <v>47</v>
      </c>
    </row>
    <row r="742" spans="1:2" x14ac:dyDescent="0.25">
      <c r="A742" t="s">
        <v>1100</v>
      </c>
      <c r="B742">
        <f>COUNTIF($A$1:A742,"Define|Report")</f>
        <v>47</v>
      </c>
    </row>
    <row r="743" spans="1:2" x14ac:dyDescent="0.25">
      <c r="A743" t="s">
        <v>1130</v>
      </c>
      <c r="B743">
        <f>COUNTIF($A$1:A743,"Define|Report")</f>
        <v>47</v>
      </c>
    </row>
    <row r="744" spans="1:2" x14ac:dyDescent="0.25">
      <c r="A744" t="s">
        <v>1332</v>
      </c>
      <c r="B744">
        <f>COUNTIF($A$1:A744,"Define|Report")</f>
        <v>47</v>
      </c>
    </row>
    <row r="745" spans="1:2" x14ac:dyDescent="0.25">
      <c r="A745" t="s">
        <v>1278</v>
      </c>
      <c r="B745">
        <f>COUNTIF($A$1:A745,"Define|Report")</f>
        <v>47</v>
      </c>
    </row>
    <row r="746" spans="1:2" x14ac:dyDescent="0.25">
      <c r="A746" t="s">
        <v>1103</v>
      </c>
      <c r="B746">
        <f>COUNTIF($A$1:A746,"Define|Report")</f>
        <v>47</v>
      </c>
    </row>
    <row r="747" spans="1:2" x14ac:dyDescent="0.25">
      <c r="A747" t="s">
        <v>1333</v>
      </c>
      <c r="B747">
        <f>COUNTIF($A$1:A747,"Define|Report")</f>
        <v>47</v>
      </c>
    </row>
    <row r="748" spans="1:2" x14ac:dyDescent="0.25">
      <c r="A748" t="s">
        <v>1143</v>
      </c>
      <c r="B748">
        <f>COUNTIF($A$1:A748,"Define|Report")</f>
        <v>47</v>
      </c>
    </row>
    <row r="749" spans="1:2" x14ac:dyDescent="0.25">
      <c r="A749" t="s">
        <v>1334</v>
      </c>
      <c r="B749">
        <f>COUNTIF($A$1:A749,"Define|Report")</f>
        <v>47</v>
      </c>
    </row>
    <row r="750" spans="1:2" x14ac:dyDescent="0.25">
      <c r="A750" t="s">
        <v>1335</v>
      </c>
      <c r="B750">
        <f>COUNTIF($A$1:A750,"Define|Report")</f>
        <v>47</v>
      </c>
    </row>
    <row r="751" spans="1:2" x14ac:dyDescent="0.25">
      <c r="A751" t="s">
        <v>1336</v>
      </c>
      <c r="B751">
        <f>COUNTIF($A$1:A751,"Define|Report")</f>
        <v>47</v>
      </c>
    </row>
    <row r="752" spans="1:2" x14ac:dyDescent="0.25">
      <c r="A752" t="s">
        <v>1337</v>
      </c>
      <c r="B752">
        <f>COUNTIF($A$1:A752,"Define|Report")</f>
        <v>47</v>
      </c>
    </row>
    <row r="753" spans="1:2" x14ac:dyDescent="0.25">
      <c r="A753" t="s">
        <v>1338</v>
      </c>
      <c r="B753">
        <f>COUNTIF($A$1:A753,"Define|Report")</f>
        <v>47</v>
      </c>
    </row>
    <row r="754" spans="1:2" x14ac:dyDescent="0.25">
      <c r="A754" t="s">
        <v>1339</v>
      </c>
      <c r="B754">
        <f>COUNTIF($A$1:A754,"Define|Report")</f>
        <v>47</v>
      </c>
    </row>
    <row r="755" spans="1:2" x14ac:dyDescent="0.25">
      <c r="A755" t="s">
        <v>1340</v>
      </c>
      <c r="B755">
        <f>COUNTIF($A$1:A755,"Define|Report")</f>
        <v>47</v>
      </c>
    </row>
    <row r="756" spans="1:2" x14ac:dyDescent="0.25">
      <c r="A756" t="s">
        <v>1341</v>
      </c>
      <c r="B756">
        <f>COUNTIF($A$1:A756,"Define|Report")</f>
        <v>47</v>
      </c>
    </row>
    <row r="757" spans="1:2" x14ac:dyDescent="0.25">
      <c r="A757" t="s">
        <v>1342</v>
      </c>
      <c r="B757">
        <f>COUNTIF($A$1:A757,"Define|Report")</f>
        <v>47</v>
      </c>
    </row>
    <row r="758" spans="1:2" x14ac:dyDescent="0.25">
      <c r="A758" t="s">
        <v>1343</v>
      </c>
      <c r="B758">
        <f>COUNTIF($A$1:A758,"Define|Report")</f>
        <v>47</v>
      </c>
    </row>
    <row r="759" spans="1:2" x14ac:dyDescent="0.25">
      <c r="A759" t="s">
        <v>1344</v>
      </c>
      <c r="B759">
        <f>COUNTIF($A$1:A759,"Define|Report")</f>
        <v>47</v>
      </c>
    </row>
    <row r="760" spans="1:2" x14ac:dyDescent="0.25">
      <c r="A760" t="s">
        <v>1269</v>
      </c>
      <c r="B760">
        <f>COUNTIF($A$1:A760,"Define|Report")</f>
        <v>47</v>
      </c>
    </row>
    <row r="761" spans="1:2" x14ac:dyDescent="0.25">
      <c r="B761">
        <f>COUNTIF($A$1:A761,"Define|Report")</f>
        <v>47</v>
      </c>
    </row>
    <row r="762" spans="1:2" x14ac:dyDescent="0.25">
      <c r="A762" t="s">
        <v>1094</v>
      </c>
      <c r="B762">
        <f>COUNTIF($A$1:A762,"Define|Report")</f>
        <v>48</v>
      </c>
    </row>
    <row r="763" spans="1:2" x14ac:dyDescent="0.25">
      <c r="A763" t="s">
        <v>1345</v>
      </c>
      <c r="B763">
        <f>COUNTIF($A$1:A763,"Define|Report")</f>
        <v>48</v>
      </c>
    </row>
    <row r="764" spans="1:2" x14ac:dyDescent="0.25">
      <c r="A764" t="s">
        <v>1331</v>
      </c>
      <c r="B764">
        <f>COUNTIF($A$1:A764,"Define|Report")</f>
        <v>48</v>
      </c>
    </row>
    <row r="765" spans="1:2" x14ac:dyDescent="0.25">
      <c r="A765" t="s">
        <v>1137</v>
      </c>
      <c r="B765">
        <f>COUNTIF($A$1:A765,"Define|Report")</f>
        <v>48</v>
      </c>
    </row>
    <row r="766" spans="1:2" x14ac:dyDescent="0.25">
      <c r="A766" t="s">
        <v>1100</v>
      </c>
      <c r="B766">
        <f>COUNTIF($A$1:A766,"Define|Report")</f>
        <v>48</v>
      </c>
    </row>
    <row r="767" spans="1:2" x14ac:dyDescent="0.25">
      <c r="A767" t="s">
        <v>1130</v>
      </c>
      <c r="B767">
        <f>COUNTIF($A$1:A767,"Define|Report")</f>
        <v>48</v>
      </c>
    </row>
    <row r="768" spans="1:2" x14ac:dyDescent="0.25">
      <c r="A768" t="s">
        <v>1332</v>
      </c>
      <c r="B768">
        <f>COUNTIF($A$1:A768,"Define|Report")</f>
        <v>48</v>
      </c>
    </row>
    <row r="769" spans="1:2" x14ac:dyDescent="0.25">
      <c r="A769" t="s">
        <v>1278</v>
      </c>
      <c r="B769">
        <f>COUNTIF($A$1:A769,"Define|Report")</f>
        <v>48</v>
      </c>
    </row>
    <row r="770" spans="1:2" x14ac:dyDescent="0.25">
      <c r="A770" t="s">
        <v>1103</v>
      </c>
      <c r="B770">
        <f>COUNTIF($A$1:A770,"Define|Report")</f>
        <v>48</v>
      </c>
    </row>
    <row r="771" spans="1:2" x14ac:dyDescent="0.25">
      <c r="A771" t="s">
        <v>1333</v>
      </c>
      <c r="B771">
        <f>COUNTIF($A$1:A771,"Define|Report")</f>
        <v>48</v>
      </c>
    </row>
    <row r="772" spans="1:2" x14ac:dyDescent="0.25">
      <c r="A772" t="s">
        <v>1143</v>
      </c>
      <c r="B772">
        <f>COUNTIF($A$1:A772,"Define|Report")</f>
        <v>48</v>
      </c>
    </row>
    <row r="773" spans="1:2" x14ac:dyDescent="0.25">
      <c r="A773" t="s">
        <v>1334</v>
      </c>
      <c r="B773">
        <f>COUNTIF($A$1:A773,"Define|Report")</f>
        <v>48</v>
      </c>
    </row>
    <row r="774" spans="1:2" x14ac:dyDescent="0.25">
      <c r="A774" t="s">
        <v>1335</v>
      </c>
      <c r="B774">
        <f>COUNTIF($A$1:A774,"Define|Report")</f>
        <v>48</v>
      </c>
    </row>
    <row r="775" spans="1:2" x14ac:dyDescent="0.25">
      <c r="A775" t="s">
        <v>1336</v>
      </c>
      <c r="B775">
        <f>COUNTIF($A$1:A775,"Define|Report")</f>
        <v>48</v>
      </c>
    </row>
    <row r="776" spans="1:2" x14ac:dyDescent="0.25">
      <c r="A776" t="s">
        <v>1337</v>
      </c>
      <c r="B776">
        <f>COUNTIF($A$1:A776,"Define|Report")</f>
        <v>48</v>
      </c>
    </row>
    <row r="777" spans="1:2" x14ac:dyDescent="0.25">
      <c r="A777" t="s">
        <v>1338</v>
      </c>
      <c r="B777">
        <f>COUNTIF($A$1:A777,"Define|Report")</f>
        <v>48</v>
      </c>
    </row>
    <row r="778" spans="1:2" x14ac:dyDescent="0.25">
      <c r="A778" t="s">
        <v>1339</v>
      </c>
      <c r="B778">
        <f>COUNTIF($A$1:A778,"Define|Report")</f>
        <v>48</v>
      </c>
    </row>
    <row r="779" spans="1:2" x14ac:dyDescent="0.25">
      <c r="A779" t="s">
        <v>1340</v>
      </c>
      <c r="B779">
        <f>COUNTIF($A$1:A779,"Define|Report")</f>
        <v>48</v>
      </c>
    </row>
    <row r="780" spans="1:2" x14ac:dyDescent="0.25">
      <c r="A780" t="s">
        <v>1341</v>
      </c>
      <c r="B780">
        <f>COUNTIF($A$1:A780,"Define|Report")</f>
        <v>48</v>
      </c>
    </row>
    <row r="781" spans="1:2" x14ac:dyDescent="0.25">
      <c r="A781" t="s">
        <v>1342</v>
      </c>
      <c r="B781">
        <f>COUNTIF($A$1:A781,"Define|Report")</f>
        <v>48</v>
      </c>
    </row>
    <row r="782" spans="1:2" x14ac:dyDescent="0.25">
      <c r="A782" t="s">
        <v>1343</v>
      </c>
      <c r="B782">
        <f>COUNTIF($A$1:A782,"Define|Report")</f>
        <v>48</v>
      </c>
    </row>
    <row r="783" spans="1:2" x14ac:dyDescent="0.25">
      <c r="A783" t="s">
        <v>1344</v>
      </c>
      <c r="B783">
        <f>COUNTIF($A$1:A783,"Define|Report")</f>
        <v>48</v>
      </c>
    </row>
    <row r="784" spans="1:2" x14ac:dyDescent="0.25">
      <c r="A784" t="s">
        <v>1106</v>
      </c>
      <c r="B784">
        <f>COUNTIF($A$1:A784,"Define|Report")</f>
        <v>48</v>
      </c>
    </row>
    <row r="785" spans="1:2" x14ac:dyDescent="0.25">
      <c r="A785" t="s">
        <v>1269</v>
      </c>
      <c r="B785">
        <f>COUNTIF($A$1:A785,"Define|Report")</f>
        <v>48</v>
      </c>
    </row>
    <row r="786" spans="1:2" x14ac:dyDescent="0.25">
      <c r="B786">
        <f>COUNTIF($A$1:A786,"Define|Report")</f>
        <v>48</v>
      </c>
    </row>
    <row r="787" spans="1:2" x14ac:dyDescent="0.25">
      <c r="A787" t="s">
        <v>1094</v>
      </c>
      <c r="B787">
        <f>COUNTIF($A$1:A787,"Define|Report")</f>
        <v>49</v>
      </c>
    </row>
    <row r="788" spans="1:2" x14ac:dyDescent="0.25">
      <c r="A788" t="s">
        <v>1346</v>
      </c>
      <c r="B788">
        <f>COUNTIF($A$1:A788,"Define|Report")</f>
        <v>49</v>
      </c>
    </row>
    <row r="789" spans="1:2" x14ac:dyDescent="0.25">
      <c r="A789" t="s">
        <v>1331</v>
      </c>
      <c r="B789">
        <f>COUNTIF($A$1:A789,"Define|Report")</f>
        <v>49</v>
      </c>
    </row>
    <row r="790" spans="1:2" x14ac:dyDescent="0.25">
      <c r="A790" t="s">
        <v>1137</v>
      </c>
      <c r="B790">
        <f>COUNTIF($A$1:A790,"Define|Report")</f>
        <v>49</v>
      </c>
    </row>
    <row r="791" spans="1:2" x14ac:dyDescent="0.25">
      <c r="A791" t="s">
        <v>1100</v>
      </c>
      <c r="B791">
        <f>COUNTIF($A$1:A791,"Define|Report")</f>
        <v>49</v>
      </c>
    </row>
    <row r="792" spans="1:2" x14ac:dyDescent="0.25">
      <c r="A792" t="s">
        <v>1130</v>
      </c>
      <c r="B792">
        <f>COUNTIF($A$1:A792,"Define|Report")</f>
        <v>49</v>
      </c>
    </row>
    <row r="793" spans="1:2" x14ac:dyDescent="0.25">
      <c r="A793" t="s">
        <v>1332</v>
      </c>
      <c r="B793">
        <f>COUNTIF($A$1:A793,"Define|Report")</f>
        <v>49</v>
      </c>
    </row>
    <row r="794" spans="1:2" x14ac:dyDescent="0.25">
      <c r="A794" t="s">
        <v>1278</v>
      </c>
      <c r="B794">
        <f>COUNTIF($A$1:A794,"Define|Report")</f>
        <v>49</v>
      </c>
    </row>
    <row r="795" spans="1:2" x14ac:dyDescent="0.25">
      <c r="A795" t="s">
        <v>1103</v>
      </c>
      <c r="B795">
        <f>COUNTIF($A$1:A795,"Define|Report")</f>
        <v>49</v>
      </c>
    </row>
    <row r="796" spans="1:2" x14ac:dyDescent="0.25">
      <c r="A796" t="s">
        <v>1333</v>
      </c>
      <c r="B796">
        <f>COUNTIF($A$1:A796,"Define|Report")</f>
        <v>49</v>
      </c>
    </row>
    <row r="797" spans="1:2" x14ac:dyDescent="0.25">
      <c r="A797" t="s">
        <v>1143</v>
      </c>
      <c r="B797">
        <f>COUNTIF($A$1:A797,"Define|Report")</f>
        <v>49</v>
      </c>
    </row>
    <row r="798" spans="1:2" x14ac:dyDescent="0.25">
      <c r="A798" t="s">
        <v>1334</v>
      </c>
      <c r="B798">
        <f>COUNTIF($A$1:A798,"Define|Report")</f>
        <v>49</v>
      </c>
    </row>
    <row r="799" spans="1:2" x14ac:dyDescent="0.25">
      <c r="A799" t="s">
        <v>1335</v>
      </c>
      <c r="B799">
        <f>COUNTIF($A$1:A799,"Define|Report")</f>
        <v>49</v>
      </c>
    </row>
    <row r="800" spans="1:2" x14ac:dyDescent="0.25">
      <c r="A800" t="s">
        <v>1336</v>
      </c>
      <c r="B800">
        <f>COUNTIF($A$1:A800,"Define|Report")</f>
        <v>49</v>
      </c>
    </row>
    <row r="801" spans="1:2" x14ac:dyDescent="0.25">
      <c r="A801" t="s">
        <v>1337</v>
      </c>
      <c r="B801">
        <f>COUNTIF($A$1:A801,"Define|Report")</f>
        <v>49</v>
      </c>
    </row>
    <row r="802" spans="1:2" x14ac:dyDescent="0.25">
      <c r="A802" t="s">
        <v>1338</v>
      </c>
      <c r="B802">
        <f>COUNTIF($A$1:A802,"Define|Report")</f>
        <v>49</v>
      </c>
    </row>
    <row r="803" spans="1:2" x14ac:dyDescent="0.25">
      <c r="A803" t="s">
        <v>1339</v>
      </c>
      <c r="B803">
        <f>COUNTIF($A$1:A803,"Define|Report")</f>
        <v>49</v>
      </c>
    </row>
    <row r="804" spans="1:2" x14ac:dyDescent="0.25">
      <c r="A804" t="s">
        <v>1340</v>
      </c>
      <c r="B804">
        <f>COUNTIF($A$1:A804,"Define|Report")</f>
        <v>49</v>
      </c>
    </row>
    <row r="805" spans="1:2" x14ac:dyDescent="0.25">
      <c r="A805" t="s">
        <v>1341</v>
      </c>
      <c r="B805">
        <f>COUNTIF($A$1:A805,"Define|Report")</f>
        <v>49</v>
      </c>
    </row>
    <row r="806" spans="1:2" x14ac:dyDescent="0.25">
      <c r="A806" t="s">
        <v>1342</v>
      </c>
      <c r="B806">
        <f>COUNTIF($A$1:A806,"Define|Report")</f>
        <v>49</v>
      </c>
    </row>
    <row r="807" spans="1:2" x14ac:dyDescent="0.25">
      <c r="A807" t="s">
        <v>1343</v>
      </c>
      <c r="B807">
        <f>COUNTIF($A$1:A807,"Define|Report")</f>
        <v>49</v>
      </c>
    </row>
    <row r="808" spans="1:2" x14ac:dyDescent="0.25">
      <c r="A808" t="s">
        <v>1344</v>
      </c>
      <c r="B808">
        <f>COUNTIF($A$1:A808,"Define|Report")</f>
        <v>49</v>
      </c>
    </row>
    <row r="809" spans="1:2" x14ac:dyDescent="0.25">
      <c r="A809" t="s">
        <v>1289</v>
      </c>
      <c r="B809">
        <f>COUNTIF($A$1:A809,"Define|Report")</f>
        <v>49</v>
      </c>
    </row>
    <row r="810" spans="1:2" x14ac:dyDescent="0.25">
      <c r="B810">
        <f>COUNTIF($A$1:A810,"Define|Report")</f>
        <v>49</v>
      </c>
    </row>
    <row r="811" spans="1:2" x14ac:dyDescent="0.25">
      <c r="A811" t="s">
        <v>1094</v>
      </c>
      <c r="B811">
        <f>COUNTIF($A$1:A811,"Define|Report")</f>
        <v>50</v>
      </c>
    </row>
    <row r="812" spans="1:2" x14ac:dyDescent="0.25">
      <c r="A812" t="s">
        <v>1347</v>
      </c>
      <c r="B812">
        <f>COUNTIF($A$1:A812,"Define|Report")</f>
        <v>50</v>
      </c>
    </row>
    <row r="813" spans="1:2" x14ac:dyDescent="0.25">
      <c r="A813" t="s">
        <v>1331</v>
      </c>
      <c r="B813">
        <f>COUNTIF($A$1:A813,"Define|Report")</f>
        <v>50</v>
      </c>
    </row>
    <row r="814" spans="1:2" x14ac:dyDescent="0.25">
      <c r="A814" t="s">
        <v>1217</v>
      </c>
      <c r="B814">
        <f>COUNTIF($A$1:A814,"Define|Report")</f>
        <v>50</v>
      </c>
    </row>
    <row r="815" spans="1:2" x14ac:dyDescent="0.25">
      <c r="A815" t="s">
        <v>1125</v>
      </c>
      <c r="B815">
        <f>COUNTIF($A$1:A815,"Define|Report")</f>
        <v>50</v>
      </c>
    </row>
    <row r="816" spans="1:2" x14ac:dyDescent="0.25">
      <c r="A816" t="s">
        <v>1130</v>
      </c>
      <c r="B816">
        <f>COUNTIF($A$1:A816,"Define|Report")</f>
        <v>50</v>
      </c>
    </row>
    <row r="817" spans="1:2" x14ac:dyDescent="0.25">
      <c r="A817" t="s">
        <v>1103</v>
      </c>
      <c r="B817">
        <f>COUNTIF($A$1:A817,"Define|Report")</f>
        <v>50</v>
      </c>
    </row>
    <row r="818" spans="1:2" x14ac:dyDescent="0.25">
      <c r="A818" t="s">
        <v>1332</v>
      </c>
      <c r="B818">
        <f>COUNTIF($A$1:A818,"Define|Report")</f>
        <v>50</v>
      </c>
    </row>
    <row r="819" spans="1:2" x14ac:dyDescent="0.25">
      <c r="A819" t="s">
        <v>1143</v>
      </c>
      <c r="B819">
        <f>COUNTIF($A$1:A819,"Define|Report")</f>
        <v>50</v>
      </c>
    </row>
    <row r="820" spans="1:2" x14ac:dyDescent="0.25">
      <c r="A820" t="s">
        <v>1334</v>
      </c>
      <c r="B820">
        <f>COUNTIF($A$1:A820,"Define|Report")</f>
        <v>50</v>
      </c>
    </row>
    <row r="821" spans="1:2" x14ac:dyDescent="0.25">
      <c r="A821" t="s">
        <v>1336</v>
      </c>
      <c r="B821">
        <f>COUNTIF($A$1:A821,"Define|Report")</f>
        <v>50</v>
      </c>
    </row>
    <row r="822" spans="1:2" x14ac:dyDescent="0.25">
      <c r="A822" t="s">
        <v>1337</v>
      </c>
      <c r="B822">
        <f>COUNTIF($A$1:A822,"Define|Report")</f>
        <v>50</v>
      </c>
    </row>
    <row r="823" spans="1:2" x14ac:dyDescent="0.25">
      <c r="A823" t="s">
        <v>1338</v>
      </c>
      <c r="B823">
        <f>COUNTIF($A$1:A823,"Define|Report")</f>
        <v>50</v>
      </c>
    </row>
    <row r="824" spans="1:2" x14ac:dyDescent="0.25">
      <c r="A824" t="s">
        <v>1339</v>
      </c>
      <c r="B824">
        <f>COUNTIF($A$1:A824,"Define|Report")</f>
        <v>50</v>
      </c>
    </row>
    <row r="825" spans="1:2" x14ac:dyDescent="0.25">
      <c r="A825" t="s">
        <v>1134</v>
      </c>
      <c r="B825">
        <f>COUNTIF($A$1:A825,"Define|Report")</f>
        <v>50</v>
      </c>
    </row>
    <row r="826" spans="1:2" x14ac:dyDescent="0.25">
      <c r="A826" t="s">
        <v>1106</v>
      </c>
      <c r="B826">
        <f>COUNTIF($A$1:A826,"Define|Report")</f>
        <v>50</v>
      </c>
    </row>
    <row r="827" spans="1:2" x14ac:dyDescent="0.25">
      <c r="A827" t="s">
        <v>1348</v>
      </c>
      <c r="B827">
        <f>COUNTIF($A$1:A827,"Define|Report")</f>
        <v>50</v>
      </c>
    </row>
    <row r="828" spans="1:2" x14ac:dyDescent="0.25">
      <c r="B828">
        <f>COUNTIF($A$1:A828,"Define|Report")</f>
        <v>50</v>
      </c>
    </row>
    <row r="829" spans="1:2" x14ac:dyDescent="0.25">
      <c r="A829" t="s">
        <v>1094</v>
      </c>
      <c r="B829">
        <f>COUNTIF($A$1:A829,"Define|Report")</f>
        <v>51</v>
      </c>
    </row>
    <row r="830" spans="1:2" x14ac:dyDescent="0.25">
      <c r="A830" t="s">
        <v>1349</v>
      </c>
      <c r="B830">
        <f>COUNTIF($A$1:A830,"Define|Report")</f>
        <v>51</v>
      </c>
    </row>
    <row r="831" spans="1:2" x14ac:dyDescent="0.25">
      <c r="A831" t="s">
        <v>1331</v>
      </c>
      <c r="B831">
        <f>COUNTIF($A$1:A831,"Define|Report")</f>
        <v>51</v>
      </c>
    </row>
    <row r="832" spans="1:2" x14ac:dyDescent="0.25">
      <c r="A832" t="s">
        <v>1137</v>
      </c>
      <c r="B832">
        <f>COUNTIF($A$1:A832,"Define|Report")</f>
        <v>51</v>
      </c>
    </row>
    <row r="833" spans="1:2" x14ac:dyDescent="0.25">
      <c r="A833" t="s">
        <v>1100</v>
      </c>
      <c r="B833">
        <f>COUNTIF($A$1:A833,"Define|Report")</f>
        <v>51</v>
      </c>
    </row>
    <row r="834" spans="1:2" x14ac:dyDescent="0.25">
      <c r="A834" t="s">
        <v>1119</v>
      </c>
      <c r="B834">
        <f>COUNTIF($A$1:A834,"Define|Report")</f>
        <v>51</v>
      </c>
    </row>
    <row r="835" spans="1:2" x14ac:dyDescent="0.25">
      <c r="A835" t="s">
        <v>1120</v>
      </c>
      <c r="B835">
        <f>COUNTIF($A$1:A835,"Define|Report")</f>
        <v>51</v>
      </c>
    </row>
    <row r="836" spans="1:2" x14ac:dyDescent="0.25">
      <c r="A836" t="s">
        <v>1350</v>
      </c>
      <c r="B836">
        <f>COUNTIF($A$1:A836,"Define|Report")</f>
        <v>51</v>
      </c>
    </row>
    <row r="837" spans="1:2" x14ac:dyDescent="0.25">
      <c r="A837" t="s">
        <v>1269</v>
      </c>
      <c r="B837">
        <f>COUNTIF($A$1:A837,"Define|Report")</f>
        <v>51</v>
      </c>
    </row>
    <row r="838" spans="1:2" x14ac:dyDescent="0.25">
      <c r="B838">
        <f>COUNTIF($A$1:A838,"Define|Report")</f>
        <v>51</v>
      </c>
    </row>
    <row r="839" spans="1:2" x14ac:dyDescent="0.25">
      <c r="A839" t="s">
        <v>1094</v>
      </c>
      <c r="B839">
        <f>COUNTIF($A$1:A839,"Define|Report")</f>
        <v>52</v>
      </c>
    </row>
    <row r="840" spans="1:2" x14ac:dyDescent="0.25">
      <c r="A840" t="s">
        <v>1351</v>
      </c>
      <c r="B840">
        <f>COUNTIF($A$1:A840,"Define|Report")</f>
        <v>52</v>
      </c>
    </row>
    <row r="841" spans="1:2" x14ac:dyDescent="0.25">
      <c r="A841" t="s">
        <v>1331</v>
      </c>
      <c r="B841">
        <f>COUNTIF($A$1:A841,"Define|Report")</f>
        <v>52</v>
      </c>
    </row>
    <row r="842" spans="1:2" x14ac:dyDescent="0.25">
      <c r="A842" t="s">
        <v>1137</v>
      </c>
      <c r="B842">
        <f>COUNTIF($A$1:A842,"Define|Report")</f>
        <v>52</v>
      </c>
    </row>
    <row r="843" spans="1:2" x14ac:dyDescent="0.25">
      <c r="A843" t="s">
        <v>1100</v>
      </c>
      <c r="B843">
        <f>COUNTIF($A$1:A843,"Define|Report")</f>
        <v>52</v>
      </c>
    </row>
    <row r="844" spans="1:2" x14ac:dyDescent="0.25">
      <c r="A844" t="s">
        <v>1119</v>
      </c>
      <c r="B844">
        <f>COUNTIF($A$1:A844,"Define|Report")</f>
        <v>52</v>
      </c>
    </row>
    <row r="845" spans="1:2" x14ac:dyDescent="0.25">
      <c r="A845" t="s">
        <v>1120</v>
      </c>
      <c r="B845">
        <f>COUNTIF($A$1:A845,"Define|Report")</f>
        <v>52</v>
      </c>
    </row>
    <row r="846" spans="1:2" x14ac:dyDescent="0.25">
      <c r="A846" t="s">
        <v>1121</v>
      </c>
      <c r="B846">
        <f>COUNTIF($A$1:A846,"Define|Report")</f>
        <v>52</v>
      </c>
    </row>
    <row r="847" spans="1:2" x14ac:dyDescent="0.25">
      <c r="A847" t="s">
        <v>1269</v>
      </c>
      <c r="B847">
        <f>COUNTIF($A$1:A847,"Define|Report")</f>
        <v>52</v>
      </c>
    </row>
    <row r="848" spans="1:2" x14ac:dyDescent="0.25">
      <c r="B848">
        <f>COUNTIF($A$1:A848,"Define|Report")</f>
        <v>52</v>
      </c>
    </row>
    <row r="849" spans="1:2" x14ac:dyDescent="0.25">
      <c r="A849" t="s">
        <v>1094</v>
      </c>
      <c r="B849">
        <f>COUNTIF($A$1:A849,"Define|Report")</f>
        <v>53</v>
      </c>
    </row>
    <row r="850" spans="1:2" x14ac:dyDescent="0.25">
      <c r="A850" t="s">
        <v>1330</v>
      </c>
      <c r="B850">
        <f>COUNTIF($A$1:A850,"Define|Report")</f>
        <v>53</v>
      </c>
    </row>
    <row r="851" spans="1:2" x14ac:dyDescent="0.25">
      <c r="A851" t="s">
        <v>1352</v>
      </c>
      <c r="B851">
        <f>COUNTIF($A$1:A851,"Define|Report")</f>
        <v>53</v>
      </c>
    </row>
    <row r="852" spans="1:2" x14ac:dyDescent="0.25">
      <c r="A852" t="s">
        <v>1137</v>
      </c>
      <c r="B852">
        <f>COUNTIF($A$1:A852,"Define|Report")</f>
        <v>53</v>
      </c>
    </row>
    <row r="853" spans="1:2" x14ac:dyDescent="0.25">
      <c r="A853" t="s">
        <v>1100</v>
      </c>
      <c r="B853">
        <f>COUNTIF($A$1:A853,"Define|Report")</f>
        <v>53</v>
      </c>
    </row>
    <row r="854" spans="1:2" x14ac:dyDescent="0.25">
      <c r="A854" t="s">
        <v>1130</v>
      </c>
      <c r="B854">
        <f>COUNTIF($A$1:A854,"Define|Report")</f>
        <v>53</v>
      </c>
    </row>
    <row r="855" spans="1:2" x14ac:dyDescent="0.25">
      <c r="A855" t="s">
        <v>1332</v>
      </c>
      <c r="B855">
        <f>COUNTIF($A$1:A855,"Define|Report")</f>
        <v>53</v>
      </c>
    </row>
    <row r="856" spans="1:2" x14ac:dyDescent="0.25">
      <c r="A856" t="s">
        <v>1103</v>
      </c>
      <c r="B856">
        <f>COUNTIF($A$1:A856,"Define|Report")</f>
        <v>53</v>
      </c>
    </row>
    <row r="857" spans="1:2" x14ac:dyDescent="0.25">
      <c r="A857" t="s">
        <v>1333</v>
      </c>
      <c r="B857">
        <f>COUNTIF($A$1:A857,"Define|Report")</f>
        <v>53</v>
      </c>
    </row>
    <row r="858" spans="1:2" x14ac:dyDescent="0.25">
      <c r="A858" t="s">
        <v>1143</v>
      </c>
      <c r="B858">
        <f>COUNTIF($A$1:A858,"Define|Report")</f>
        <v>53</v>
      </c>
    </row>
    <row r="859" spans="1:2" x14ac:dyDescent="0.25">
      <c r="A859" t="s">
        <v>1334</v>
      </c>
      <c r="B859">
        <f>COUNTIF($A$1:A859,"Define|Report")</f>
        <v>53</v>
      </c>
    </row>
    <row r="860" spans="1:2" x14ac:dyDescent="0.25">
      <c r="A860" t="s">
        <v>1335</v>
      </c>
      <c r="B860">
        <f>COUNTIF($A$1:A860,"Define|Report")</f>
        <v>53</v>
      </c>
    </row>
    <row r="861" spans="1:2" x14ac:dyDescent="0.25">
      <c r="A861" t="s">
        <v>1336</v>
      </c>
      <c r="B861">
        <f>COUNTIF($A$1:A861,"Define|Report")</f>
        <v>53</v>
      </c>
    </row>
    <row r="862" spans="1:2" x14ac:dyDescent="0.25">
      <c r="A862" t="s">
        <v>1337</v>
      </c>
      <c r="B862">
        <f>COUNTIF($A$1:A862,"Define|Report")</f>
        <v>53</v>
      </c>
    </row>
    <row r="863" spans="1:2" x14ac:dyDescent="0.25">
      <c r="A863" t="s">
        <v>1338</v>
      </c>
      <c r="B863">
        <f>COUNTIF($A$1:A863,"Define|Report")</f>
        <v>53</v>
      </c>
    </row>
    <row r="864" spans="1:2" x14ac:dyDescent="0.25">
      <c r="A864" t="s">
        <v>1339</v>
      </c>
      <c r="B864">
        <f>COUNTIF($A$1:A864,"Define|Report")</f>
        <v>53</v>
      </c>
    </row>
    <row r="865" spans="1:2" x14ac:dyDescent="0.25">
      <c r="A865" t="s">
        <v>1340</v>
      </c>
      <c r="B865">
        <f>COUNTIF($A$1:A865,"Define|Report")</f>
        <v>53</v>
      </c>
    </row>
    <row r="866" spans="1:2" x14ac:dyDescent="0.25">
      <c r="A866" t="s">
        <v>1341</v>
      </c>
      <c r="B866">
        <f>COUNTIF($A$1:A866,"Define|Report")</f>
        <v>53</v>
      </c>
    </row>
    <row r="867" spans="1:2" x14ac:dyDescent="0.25">
      <c r="A867" t="s">
        <v>1342</v>
      </c>
      <c r="B867">
        <f>COUNTIF($A$1:A867,"Define|Report")</f>
        <v>53</v>
      </c>
    </row>
    <row r="868" spans="1:2" x14ac:dyDescent="0.25">
      <c r="A868" t="s">
        <v>1343</v>
      </c>
      <c r="B868">
        <f>COUNTIF($A$1:A868,"Define|Report")</f>
        <v>53</v>
      </c>
    </row>
    <row r="869" spans="1:2" x14ac:dyDescent="0.25">
      <c r="A869" t="s">
        <v>1344</v>
      </c>
      <c r="B869">
        <f>COUNTIF($A$1:A869,"Define|Report")</f>
        <v>53</v>
      </c>
    </row>
    <row r="870" spans="1:2" x14ac:dyDescent="0.25">
      <c r="A870" t="s">
        <v>1134</v>
      </c>
      <c r="B870">
        <f>COUNTIF($A$1:A870,"Define|Report")</f>
        <v>53</v>
      </c>
    </row>
    <row r="871" spans="1:2" x14ac:dyDescent="0.25">
      <c r="A871" t="s">
        <v>1353</v>
      </c>
      <c r="B871">
        <f>COUNTIF($A$1:A871,"Define|Report")</f>
        <v>53</v>
      </c>
    </row>
    <row r="872" spans="1:2" x14ac:dyDescent="0.25">
      <c r="A872" t="s">
        <v>1159</v>
      </c>
      <c r="B872">
        <f>COUNTIF($A$1:A872,"Define|Report")</f>
        <v>53</v>
      </c>
    </row>
    <row r="873" spans="1:2" x14ac:dyDescent="0.25">
      <c r="B873">
        <f>COUNTIF($A$1:A873,"Define|Report")</f>
        <v>53</v>
      </c>
    </row>
    <row r="874" spans="1:2" x14ac:dyDescent="0.25">
      <c r="A874" t="s">
        <v>1094</v>
      </c>
      <c r="B874">
        <f>COUNTIF($A$1:A874,"Define|Report")</f>
        <v>54</v>
      </c>
    </row>
    <row r="875" spans="1:2" x14ac:dyDescent="0.25">
      <c r="A875" t="s">
        <v>1354</v>
      </c>
      <c r="B875">
        <f>COUNTIF($A$1:A875,"Define|Report")</f>
        <v>54</v>
      </c>
    </row>
    <row r="876" spans="1:2" x14ac:dyDescent="0.25">
      <c r="A876" t="s">
        <v>1352</v>
      </c>
      <c r="B876">
        <f>COUNTIF($A$1:A876,"Define|Report")</f>
        <v>54</v>
      </c>
    </row>
    <row r="877" spans="1:2" x14ac:dyDescent="0.25">
      <c r="A877" t="s">
        <v>1271</v>
      </c>
      <c r="B877">
        <f>COUNTIF($A$1:A877,"Define|Report")</f>
        <v>54</v>
      </c>
    </row>
    <row r="878" spans="1:2" x14ac:dyDescent="0.25">
      <c r="A878" t="s">
        <v>1100</v>
      </c>
      <c r="B878">
        <f>COUNTIF($A$1:A878,"Define|Report")</f>
        <v>54</v>
      </c>
    </row>
    <row r="879" spans="1:2" x14ac:dyDescent="0.25">
      <c r="A879" t="s">
        <v>1130</v>
      </c>
      <c r="B879">
        <f>COUNTIF($A$1:A879,"Define|Report")</f>
        <v>54</v>
      </c>
    </row>
    <row r="880" spans="1:2" x14ac:dyDescent="0.25">
      <c r="A880" t="s">
        <v>1332</v>
      </c>
      <c r="B880">
        <f>COUNTIF($A$1:A880,"Define|Report")</f>
        <v>54</v>
      </c>
    </row>
    <row r="881" spans="1:2" x14ac:dyDescent="0.25">
      <c r="A881" t="s">
        <v>1103</v>
      </c>
      <c r="B881">
        <f>COUNTIF($A$1:A881,"Define|Report")</f>
        <v>54</v>
      </c>
    </row>
    <row r="882" spans="1:2" x14ac:dyDescent="0.25">
      <c r="A882" t="s">
        <v>1143</v>
      </c>
      <c r="B882">
        <f>COUNTIF($A$1:A882,"Define|Report")</f>
        <v>54</v>
      </c>
    </row>
    <row r="883" spans="1:2" x14ac:dyDescent="0.25">
      <c r="A883" t="s">
        <v>1334</v>
      </c>
      <c r="B883">
        <f>COUNTIF($A$1:A883,"Define|Report")</f>
        <v>54</v>
      </c>
    </row>
    <row r="884" spans="1:2" x14ac:dyDescent="0.25">
      <c r="A884" t="s">
        <v>1335</v>
      </c>
      <c r="B884">
        <f>COUNTIF($A$1:A884,"Define|Report")</f>
        <v>54</v>
      </c>
    </row>
    <row r="885" spans="1:2" x14ac:dyDescent="0.25">
      <c r="A885" t="s">
        <v>1336</v>
      </c>
      <c r="B885">
        <f>COUNTIF($A$1:A885,"Define|Report")</f>
        <v>54</v>
      </c>
    </row>
    <row r="886" spans="1:2" x14ac:dyDescent="0.25">
      <c r="A886" t="s">
        <v>1337</v>
      </c>
      <c r="B886">
        <f>COUNTIF($A$1:A886,"Define|Report")</f>
        <v>54</v>
      </c>
    </row>
    <row r="887" spans="1:2" x14ac:dyDescent="0.25">
      <c r="A887" t="s">
        <v>1338</v>
      </c>
      <c r="B887">
        <f>COUNTIF($A$1:A887,"Define|Report")</f>
        <v>54</v>
      </c>
    </row>
    <row r="888" spans="1:2" x14ac:dyDescent="0.25">
      <c r="A888" t="s">
        <v>1339</v>
      </c>
      <c r="B888">
        <f>COUNTIF($A$1:A888,"Define|Report")</f>
        <v>54</v>
      </c>
    </row>
    <row r="889" spans="1:2" x14ac:dyDescent="0.25">
      <c r="B889">
        <f>COUNTIF($A$1:A889,"Define|Report")</f>
        <v>54</v>
      </c>
    </row>
    <row r="890" spans="1:2" x14ac:dyDescent="0.25">
      <c r="A890" t="s">
        <v>1094</v>
      </c>
      <c r="B890">
        <f>COUNTIF($A$1:A890,"Define|Report")</f>
        <v>55</v>
      </c>
    </row>
    <row r="891" spans="1:2" x14ac:dyDescent="0.25">
      <c r="A891" t="s">
        <v>1355</v>
      </c>
      <c r="B891">
        <f>COUNTIF($A$1:A891,"Define|Report")</f>
        <v>55</v>
      </c>
    </row>
    <row r="892" spans="1:2" x14ac:dyDescent="0.25">
      <c r="A892" t="s">
        <v>1352</v>
      </c>
      <c r="B892">
        <f>COUNTIF($A$1:A892,"Define|Report")</f>
        <v>55</v>
      </c>
    </row>
    <row r="893" spans="1:2" x14ac:dyDescent="0.25">
      <c r="A893" t="s">
        <v>1137</v>
      </c>
      <c r="B893">
        <f>COUNTIF($A$1:A893,"Define|Report")</f>
        <v>55</v>
      </c>
    </row>
    <row r="894" spans="1:2" x14ac:dyDescent="0.25">
      <c r="A894" t="s">
        <v>1100</v>
      </c>
      <c r="B894">
        <f>COUNTIF($A$1:A894,"Define|Report")</f>
        <v>55</v>
      </c>
    </row>
    <row r="895" spans="1:2" x14ac:dyDescent="0.25">
      <c r="A895" t="s">
        <v>1119</v>
      </c>
      <c r="B895">
        <f>COUNTIF($A$1:A895,"Define|Report")</f>
        <v>55</v>
      </c>
    </row>
    <row r="896" spans="1:2" x14ac:dyDescent="0.25">
      <c r="A896" t="s">
        <v>1120</v>
      </c>
      <c r="B896">
        <f>COUNTIF($A$1:A896,"Define|Report")</f>
        <v>55</v>
      </c>
    </row>
    <row r="897" spans="1:2" x14ac:dyDescent="0.25">
      <c r="A897" t="s">
        <v>1350</v>
      </c>
      <c r="B897">
        <f>COUNTIF($A$1:A897,"Define|Report")</f>
        <v>55</v>
      </c>
    </row>
    <row r="898" spans="1:2" x14ac:dyDescent="0.25">
      <c r="A898" t="s">
        <v>1121</v>
      </c>
      <c r="B898">
        <f>COUNTIF($A$1:A898,"Define|Report")</f>
        <v>55</v>
      </c>
    </row>
    <row r="899" spans="1:2" x14ac:dyDescent="0.25">
      <c r="A899" t="s">
        <v>1159</v>
      </c>
      <c r="B899">
        <f>COUNTIF($A$1:A899,"Define|Report")</f>
        <v>55</v>
      </c>
    </row>
    <row r="900" spans="1:2" x14ac:dyDescent="0.25">
      <c r="B900">
        <f>COUNTIF($A$1:A900,"Define|Report")</f>
        <v>55</v>
      </c>
    </row>
    <row r="901" spans="1:2" x14ac:dyDescent="0.25">
      <c r="A901" t="s">
        <v>1094</v>
      </c>
      <c r="B901">
        <f>COUNTIF($A$1:A901,"Define|Report")</f>
        <v>56</v>
      </c>
    </row>
    <row r="902" spans="1:2" x14ac:dyDescent="0.25">
      <c r="A902" t="s">
        <v>1346</v>
      </c>
      <c r="B902">
        <f>COUNTIF($A$1:A902,"Define|Report")</f>
        <v>56</v>
      </c>
    </row>
    <row r="903" spans="1:2" x14ac:dyDescent="0.25">
      <c r="A903" t="s">
        <v>1352</v>
      </c>
      <c r="B903">
        <f>COUNTIF($A$1:A903,"Define|Report")</f>
        <v>56</v>
      </c>
    </row>
    <row r="904" spans="1:2" x14ac:dyDescent="0.25">
      <c r="A904" t="s">
        <v>1137</v>
      </c>
      <c r="B904">
        <f>COUNTIF($A$1:A904,"Define|Report")</f>
        <v>56</v>
      </c>
    </row>
    <row r="905" spans="1:2" x14ac:dyDescent="0.25">
      <c r="A905" t="s">
        <v>1100</v>
      </c>
      <c r="B905">
        <f>COUNTIF($A$1:A905,"Define|Report")</f>
        <v>56</v>
      </c>
    </row>
    <row r="906" spans="1:2" x14ac:dyDescent="0.25">
      <c r="A906" t="s">
        <v>1130</v>
      </c>
      <c r="B906">
        <f>COUNTIF($A$1:A906,"Define|Report")</f>
        <v>56</v>
      </c>
    </row>
    <row r="907" spans="1:2" x14ac:dyDescent="0.25">
      <c r="A907" t="s">
        <v>1332</v>
      </c>
      <c r="B907">
        <f>COUNTIF($A$1:A907,"Define|Report")</f>
        <v>56</v>
      </c>
    </row>
    <row r="908" spans="1:2" x14ac:dyDescent="0.25">
      <c r="A908" t="s">
        <v>1103</v>
      </c>
      <c r="B908">
        <f>COUNTIF($A$1:A908,"Define|Report")</f>
        <v>56</v>
      </c>
    </row>
    <row r="909" spans="1:2" x14ac:dyDescent="0.25">
      <c r="A909" t="s">
        <v>1333</v>
      </c>
      <c r="B909">
        <f>COUNTIF($A$1:A909,"Define|Report")</f>
        <v>56</v>
      </c>
    </row>
    <row r="910" spans="1:2" x14ac:dyDescent="0.25">
      <c r="A910" t="s">
        <v>1143</v>
      </c>
      <c r="B910">
        <f>COUNTIF($A$1:A910,"Define|Report")</f>
        <v>56</v>
      </c>
    </row>
    <row r="911" spans="1:2" x14ac:dyDescent="0.25">
      <c r="A911" t="s">
        <v>1334</v>
      </c>
      <c r="B911">
        <f>COUNTIF($A$1:A911,"Define|Report")</f>
        <v>56</v>
      </c>
    </row>
    <row r="912" spans="1:2" x14ac:dyDescent="0.25">
      <c r="A912" t="s">
        <v>1335</v>
      </c>
      <c r="B912">
        <f>COUNTIF($A$1:A912,"Define|Report")</f>
        <v>56</v>
      </c>
    </row>
    <row r="913" spans="1:2" x14ac:dyDescent="0.25">
      <c r="A913" t="s">
        <v>1336</v>
      </c>
      <c r="B913">
        <f>COUNTIF($A$1:A913,"Define|Report")</f>
        <v>56</v>
      </c>
    </row>
    <row r="914" spans="1:2" x14ac:dyDescent="0.25">
      <c r="A914" t="s">
        <v>1337</v>
      </c>
      <c r="B914">
        <f>COUNTIF($A$1:A914,"Define|Report")</f>
        <v>56</v>
      </c>
    </row>
    <row r="915" spans="1:2" x14ac:dyDescent="0.25">
      <c r="A915" t="s">
        <v>1338</v>
      </c>
      <c r="B915">
        <f>COUNTIF($A$1:A915,"Define|Report")</f>
        <v>56</v>
      </c>
    </row>
    <row r="916" spans="1:2" x14ac:dyDescent="0.25">
      <c r="A916" t="s">
        <v>1339</v>
      </c>
      <c r="B916">
        <f>COUNTIF($A$1:A916,"Define|Report")</f>
        <v>56</v>
      </c>
    </row>
    <row r="917" spans="1:2" x14ac:dyDescent="0.25">
      <c r="A917" t="s">
        <v>1340</v>
      </c>
      <c r="B917">
        <f>COUNTIF($A$1:A917,"Define|Report")</f>
        <v>56</v>
      </c>
    </row>
    <row r="918" spans="1:2" x14ac:dyDescent="0.25">
      <c r="A918" t="s">
        <v>1341</v>
      </c>
      <c r="B918">
        <f>COUNTIF($A$1:A918,"Define|Report")</f>
        <v>56</v>
      </c>
    </row>
    <row r="919" spans="1:2" x14ac:dyDescent="0.25">
      <c r="A919" t="s">
        <v>1342</v>
      </c>
      <c r="B919">
        <f>COUNTIF($A$1:A919,"Define|Report")</f>
        <v>56</v>
      </c>
    </row>
    <row r="920" spans="1:2" x14ac:dyDescent="0.25">
      <c r="A920" t="s">
        <v>1343</v>
      </c>
      <c r="B920">
        <f>COUNTIF($A$1:A920,"Define|Report")</f>
        <v>56</v>
      </c>
    </row>
    <row r="921" spans="1:2" x14ac:dyDescent="0.25">
      <c r="A921" t="s">
        <v>1344</v>
      </c>
      <c r="B921">
        <f>COUNTIF($A$1:A921,"Define|Report")</f>
        <v>56</v>
      </c>
    </row>
    <row r="922" spans="1:2" x14ac:dyDescent="0.25">
      <c r="A922" t="s">
        <v>1134</v>
      </c>
      <c r="B922">
        <f>COUNTIF($A$1:A922,"Define|Report")</f>
        <v>56</v>
      </c>
    </row>
    <row r="923" spans="1:2" x14ac:dyDescent="0.25">
      <c r="A923" t="s">
        <v>1353</v>
      </c>
      <c r="B923">
        <f>COUNTIF($A$1:A923,"Define|Report")</f>
        <v>56</v>
      </c>
    </row>
    <row r="924" spans="1:2" x14ac:dyDescent="0.25">
      <c r="A924" t="s">
        <v>1356</v>
      </c>
      <c r="B924">
        <f>COUNTIF($A$1:A924,"Define|Report")</f>
        <v>56</v>
      </c>
    </row>
    <row r="925" spans="1:2" x14ac:dyDescent="0.25">
      <c r="B925">
        <f>COUNTIF($A$1:A925,"Define|Report")</f>
        <v>56</v>
      </c>
    </row>
    <row r="926" spans="1:2" x14ac:dyDescent="0.25">
      <c r="A926" t="s">
        <v>1094</v>
      </c>
      <c r="B926">
        <f>COUNTIF($A$1:A926,"Define|Report")</f>
        <v>57</v>
      </c>
    </row>
    <row r="927" spans="1:2" x14ac:dyDescent="0.25">
      <c r="A927" t="s">
        <v>1357</v>
      </c>
      <c r="B927">
        <f>COUNTIF($A$1:A927,"Define|Report")</f>
        <v>57</v>
      </c>
    </row>
    <row r="928" spans="1:2" x14ac:dyDescent="0.25">
      <c r="A928" t="s">
        <v>1352</v>
      </c>
      <c r="B928">
        <f>COUNTIF($A$1:A928,"Define|Report")</f>
        <v>57</v>
      </c>
    </row>
    <row r="929" spans="1:2" x14ac:dyDescent="0.25">
      <c r="A929" t="s">
        <v>1137</v>
      </c>
      <c r="B929">
        <f>COUNTIF($A$1:A929,"Define|Report")</f>
        <v>57</v>
      </c>
    </row>
    <row r="930" spans="1:2" x14ac:dyDescent="0.25">
      <c r="A930" t="s">
        <v>1100</v>
      </c>
      <c r="B930">
        <f>COUNTIF($A$1:A930,"Define|Report")</f>
        <v>57</v>
      </c>
    </row>
    <row r="931" spans="1:2" x14ac:dyDescent="0.25">
      <c r="A931" t="s">
        <v>1119</v>
      </c>
      <c r="B931">
        <f>COUNTIF($A$1:A931,"Define|Report")</f>
        <v>57</v>
      </c>
    </row>
    <row r="932" spans="1:2" x14ac:dyDescent="0.25">
      <c r="A932" t="s">
        <v>1120</v>
      </c>
      <c r="B932">
        <f>COUNTIF($A$1:A932,"Define|Report")</f>
        <v>57</v>
      </c>
    </row>
    <row r="933" spans="1:2" x14ac:dyDescent="0.25">
      <c r="A933" t="s">
        <v>1358</v>
      </c>
      <c r="B933">
        <f>COUNTIF($A$1:A933,"Define|Report")</f>
        <v>57</v>
      </c>
    </row>
    <row r="934" spans="1:2" x14ac:dyDescent="0.25">
      <c r="A934" t="s">
        <v>1159</v>
      </c>
      <c r="B934">
        <f>COUNTIF($A$1:A934,"Define|Report")</f>
        <v>57</v>
      </c>
    </row>
    <row r="935" spans="1:2" x14ac:dyDescent="0.25">
      <c r="B935">
        <f>COUNTIF($A$1:A935,"Define|Report")</f>
        <v>57</v>
      </c>
    </row>
    <row r="936" spans="1:2" x14ac:dyDescent="0.25">
      <c r="A936" t="s">
        <v>1094</v>
      </c>
      <c r="B936">
        <f>COUNTIF($A$1:A936,"Define|Report")</f>
        <v>58</v>
      </c>
    </row>
    <row r="937" spans="1:2" x14ac:dyDescent="0.25">
      <c r="A937" t="s">
        <v>1359</v>
      </c>
      <c r="B937">
        <f>COUNTIF($A$1:A937,"Define|Report")</f>
        <v>58</v>
      </c>
    </row>
    <row r="938" spans="1:2" x14ac:dyDescent="0.25">
      <c r="A938" t="s">
        <v>1352</v>
      </c>
      <c r="B938">
        <f>COUNTIF($A$1:A938,"Define|Report")</f>
        <v>58</v>
      </c>
    </row>
    <row r="939" spans="1:2" x14ac:dyDescent="0.25">
      <c r="A939" t="s">
        <v>1137</v>
      </c>
      <c r="B939">
        <f>COUNTIF($A$1:A939,"Define|Report")</f>
        <v>58</v>
      </c>
    </row>
    <row r="940" spans="1:2" x14ac:dyDescent="0.25">
      <c r="A940" t="s">
        <v>1100</v>
      </c>
      <c r="B940">
        <f>COUNTIF($A$1:A940,"Define|Report")</f>
        <v>58</v>
      </c>
    </row>
    <row r="941" spans="1:2" x14ac:dyDescent="0.25">
      <c r="A941" t="s">
        <v>1119</v>
      </c>
      <c r="B941">
        <f>COUNTIF($A$1:A941,"Define|Report")</f>
        <v>58</v>
      </c>
    </row>
    <row r="942" spans="1:2" x14ac:dyDescent="0.25">
      <c r="A942" t="s">
        <v>1120</v>
      </c>
      <c r="B942">
        <f>COUNTIF($A$1:A942,"Define|Report")</f>
        <v>58</v>
      </c>
    </row>
    <row r="943" spans="1:2" x14ac:dyDescent="0.25">
      <c r="A943" t="s">
        <v>1358</v>
      </c>
      <c r="B943">
        <f>COUNTIF($A$1:A943,"Define|Report")</f>
        <v>58</v>
      </c>
    </row>
    <row r="944" spans="1:2" x14ac:dyDescent="0.25">
      <c r="A944" t="s">
        <v>1121</v>
      </c>
      <c r="B944">
        <f>COUNTIF($A$1:A944,"Define|Report")</f>
        <v>58</v>
      </c>
    </row>
    <row r="945" spans="1:2" x14ac:dyDescent="0.25">
      <c r="A945" t="s">
        <v>1159</v>
      </c>
      <c r="B945">
        <f>COUNTIF($A$1:A945,"Define|Report")</f>
        <v>58</v>
      </c>
    </row>
    <row r="946" spans="1:2" x14ac:dyDescent="0.25">
      <c r="B946">
        <f>COUNTIF($A$1:A946,"Define|Report")</f>
        <v>58</v>
      </c>
    </row>
    <row r="947" spans="1:2" x14ac:dyDescent="0.25">
      <c r="A947" t="s">
        <v>1094</v>
      </c>
      <c r="B947">
        <f>COUNTIF($A$1:A947,"Define|Report")</f>
        <v>59</v>
      </c>
    </row>
    <row r="948" spans="1:2" x14ac:dyDescent="0.25">
      <c r="A948" t="s">
        <v>1351</v>
      </c>
      <c r="B948">
        <f>COUNTIF($A$1:A948,"Define|Report")</f>
        <v>59</v>
      </c>
    </row>
    <row r="949" spans="1:2" x14ac:dyDescent="0.25">
      <c r="A949" t="s">
        <v>1352</v>
      </c>
      <c r="B949">
        <f>COUNTIF($A$1:A949,"Define|Report")</f>
        <v>59</v>
      </c>
    </row>
    <row r="950" spans="1:2" x14ac:dyDescent="0.25">
      <c r="A950" t="s">
        <v>1137</v>
      </c>
      <c r="B950">
        <f>COUNTIF($A$1:A950,"Define|Report")</f>
        <v>59</v>
      </c>
    </row>
    <row r="951" spans="1:2" x14ac:dyDescent="0.25">
      <c r="A951" t="s">
        <v>1100</v>
      </c>
      <c r="B951">
        <f>COUNTIF($A$1:A951,"Define|Report")</f>
        <v>59</v>
      </c>
    </row>
    <row r="952" spans="1:2" x14ac:dyDescent="0.25">
      <c r="A952" t="s">
        <v>1119</v>
      </c>
      <c r="B952">
        <f>COUNTIF($A$1:A952,"Define|Report")</f>
        <v>59</v>
      </c>
    </row>
    <row r="953" spans="1:2" x14ac:dyDescent="0.25">
      <c r="A953" t="s">
        <v>1120</v>
      </c>
      <c r="B953">
        <f>COUNTIF($A$1:A953,"Define|Report")</f>
        <v>59</v>
      </c>
    </row>
    <row r="954" spans="1:2" x14ac:dyDescent="0.25">
      <c r="A954" t="s">
        <v>1121</v>
      </c>
      <c r="B954">
        <f>COUNTIF($A$1:A954,"Define|Report")</f>
        <v>59</v>
      </c>
    </row>
    <row r="955" spans="1:2" x14ac:dyDescent="0.25">
      <c r="A955" t="s">
        <v>1159</v>
      </c>
      <c r="B955">
        <f>COUNTIF($A$1:A955,"Define|Report")</f>
        <v>59</v>
      </c>
    </row>
    <row r="956" spans="1:2" x14ac:dyDescent="0.25">
      <c r="B956">
        <f>COUNTIF($A$1:A956,"Define|Report")</f>
        <v>59</v>
      </c>
    </row>
    <row r="957" spans="1:2" x14ac:dyDescent="0.25">
      <c r="A957" t="s">
        <v>1094</v>
      </c>
      <c r="B957">
        <f>COUNTIF($A$1:A957,"Define|Report")</f>
        <v>60</v>
      </c>
    </row>
    <row r="958" spans="1:2" x14ac:dyDescent="0.25">
      <c r="A958" t="s">
        <v>1360</v>
      </c>
      <c r="B958">
        <f>COUNTIF($A$1:A958,"Define|Report")</f>
        <v>60</v>
      </c>
    </row>
    <row r="959" spans="1:2" x14ac:dyDescent="0.25">
      <c r="A959" t="s">
        <v>1361</v>
      </c>
      <c r="B959">
        <f>COUNTIF($A$1:A959,"Define|Report")</f>
        <v>60</v>
      </c>
    </row>
    <row r="960" spans="1:2" x14ac:dyDescent="0.25">
      <c r="A960" t="s">
        <v>1217</v>
      </c>
      <c r="B960">
        <f>COUNTIF($A$1:A960,"Define|Report")</f>
        <v>60</v>
      </c>
    </row>
    <row r="961" spans="1:2" x14ac:dyDescent="0.25">
      <c r="A961" t="s">
        <v>1100</v>
      </c>
      <c r="B961">
        <f>COUNTIF($A$1:A961,"Define|Report")</f>
        <v>60</v>
      </c>
    </row>
    <row r="962" spans="1:2" x14ac:dyDescent="0.25">
      <c r="A962" t="s">
        <v>1119</v>
      </c>
      <c r="B962">
        <f>COUNTIF($A$1:A962,"Define|Report")</f>
        <v>60</v>
      </c>
    </row>
    <row r="963" spans="1:2" x14ac:dyDescent="0.25">
      <c r="A963" t="s">
        <v>1120</v>
      </c>
      <c r="B963">
        <f>COUNTIF($A$1:A963,"Define|Report")</f>
        <v>60</v>
      </c>
    </row>
    <row r="964" spans="1:2" x14ac:dyDescent="0.25">
      <c r="A964" t="s">
        <v>1362</v>
      </c>
      <c r="B964">
        <f>COUNTIF($A$1:A964,"Define|Report")</f>
        <v>60</v>
      </c>
    </row>
    <row r="965" spans="1:2" x14ac:dyDescent="0.25">
      <c r="A965" t="s">
        <v>1363</v>
      </c>
      <c r="B965">
        <f>COUNTIF($A$1:A965,"Define|Report")</f>
        <v>60</v>
      </c>
    </row>
    <row r="966" spans="1:2" x14ac:dyDescent="0.25">
      <c r="A966" t="s">
        <v>1364</v>
      </c>
      <c r="B966">
        <f>COUNTIF($A$1:A966,"Define|Report")</f>
        <v>60</v>
      </c>
    </row>
    <row r="967" spans="1:2" x14ac:dyDescent="0.25">
      <c r="A967" t="s">
        <v>1365</v>
      </c>
      <c r="B967">
        <f>COUNTIF($A$1:A967,"Define|Report")</f>
        <v>60</v>
      </c>
    </row>
    <row r="968" spans="1:2" x14ac:dyDescent="0.25">
      <c r="A968" t="s">
        <v>1366</v>
      </c>
      <c r="B968">
        <f>COUNTIF($A$1:A968,"Define|Report")</f>
        <v>60</v>
      </c>
    </row>
    <row r="969" spans="1:2" x14ac:dyDescent="0.25">
      <c r="B969">
        <f>COUNTIF($A$1:A969,"Define|Report")</f>
        <v>60</v>
      </c>
    </row>
    <row r="970" spans="1:2" x14ac:dyDescent="0.25">
      <c r="A970" t="s">
        <v>1094</v>
      </c>
      <c r="B970">
        <f>COUNTIF($A$1:A970,"Define|Report")</f>
        <v>61</v>
      </c>
    </row>
    <row r="971" spans="1:2" x14ac:dyDescent="0.25">
      <c r="A971" t="s">
        <v>1367</v>
      </c>
      <c r="B971">
        <f>COUNTIF($A$1:A971,"Define|Report")</f>
        <v>61</v>
      </c>
    </row>
    <row r="972" spans="1:2" x14ac:dyDescent="0.25">
      <c r="A972" t="s">
        <v>1361</v>
      </c>
      <c r="B972">
        <f>COUNTIF($A$1:A972,"Define|Report")</f>
        <v>61</v>
      </c>
    </row>
    <row r="973" spans="1:2" x14ac:dyDescent="0.25">
      <c r="A973" t="s">
        <v>1217</v>
      </c>
      <c r="B973">
        <f>COUNTIF($A$1:A973,"Define|Report")</f>
        <v>61</v>
      </c>
    </row>
    <row r="974" spans="1:2" x14ac:dyDescent="0.25">
      <c r="A974" t="s">
        <v>1100</v>
      </c>
      <c r="B974">
        <f>COUNTIF($A$1:A974,"Define|Report")</f>
        <v>61</v>
      </c>
    </row>
    <row r="975" spans="1:2" x14ac:dyDescent="0.25">
      <c r="A975" t="s">
        <v>1119</v>
      </c>
      <c r="B975">
        <f>COUNTIF($A$1:A975,"Define|Report")</f>
        <v>61</v>
      </c>
    </row>
    <row r="976" spans="1:2" x14ac:dyDescent="0.25">
      <c r="A976" t="s">
        <v>1120</v>
      </c>
      <c r="B976">
        <f>COUNTIF($A$1:A976,"Define|Report")</f>
        <v>61</v>
      </c>
    </row>
    <row r="977" spans="1:2" x14ac:dyDescent="0.25">
      <c r="A977" t="s">
        <v>1362</v>
      </c>
      <c r="B977">
        <f>COUNTIF($A$1:A977,"Define|Report")</f>
        <v>61</v>
      </c>
    </row>
    <row r="978" spans="1:2" x14ac:dyDescent="0.25">
      <c r="A978" t="s">
        <v>1363</v>
      </c>
      <c r="B978">
        <f>COUNTIF($A$1:A978,"Define|Report")</f>
        <v>61</v>
      </c>
    </row>
    <row r="979" spans="1:2" x14ac:dyDescent="0.25">
      <c r="A979" t="s">
        <v>1364</v>
      </c>
      <c r="B979">
        <f>COUNTIF($A$1:A979,"Define|Report")</f>
        <v>61</v>
      </c>
    </row>
    <row r="980" spans="1:2" x14ac:dyDescent="0.25">
      <c r="A980" t="s">
        <v>1368</v>
      </c>
      <c r="B980">
        <f>COUNTIF($A$1:A980,"Define|Report")</f>
        <v>61</v>
      </c>
    </row>
    <row r="981" spans="1:2" x14ac:dyDescent="0.25">
      <c r="A981" t="s">
        <v>1366</v>
      </c>
      <c r="B981">
        <f>COUNTIF($A$1:A981,"Define|Report")</f>
        <v>61</v>
      </c>
    </row>
    <row r="982" spans="1:2" x14ac:dyDescent="0.25">
      <c r="B982">
        <f>COUNTIF($A$1:A982,"Define|Report")</f>
        <v>61</v>
      </c>
    </row>
    <row r="983" spans="1:2" x14ac:dyDescent="0.25">
      <c r="A983" t="s">
        <v>1094</v>
      </c>
      <c r="B983">
        <f>COUNTIF($A$1:A983,"Define|Report")</f>
        <v>62</v>
      </c>
    </row>
    <row r="984" spans="1:2" x14ac:dyDescent="0.25">
      <c r="A984" t="s">
        <v>1369</v>
      </c>
      <c r="B984">
        <f>COUNTIF($A$1:A984,"Define|Report")</f>
        <v>62</v>
      </c>
    </row>
    <row r="985" spans="1:2" x14ac:dyDescent="0.25">
      <c r="A985" t="s">
        <v>1361</v>
      </c>
      <c r="B985">
        <f>COUNTIF($A$1:A985,"Define|Report")</f>
        <v>62</v>
      </c>
    </row>
    <row r="986" spans="1:2" x14ac:dyDescent="0.25">
      <c r="A986" t="s">
        <v>1217</v>
      </c>
      <c r="B986">
        <f>COUNTIF($A$1:A986,"Define|Report")</f>
        <v>62</v>
      </c>
    </row>
    <row r="987" spans="1:2" x14ac:dyDescent="0.25">
      <c r="A987" t="s">
        <v>1100</v>
      </c>
      <c r="B987">
        <f>COUNTIF($A$1:A987,"Define|Report")</f>
        <v>62</v>
      </c>
    </row>
    <row r="988" spans="1:2" x14ac:dyDescent="0.25">
      <c r="A988" t="s">
        <v>1119</v>
      </c>
      <c r="B988">
        <f>COUNTIF($A$1:A988,"Define|Report")</f>
        <v>62</v>
      </c>
    </row>
    <row r="989" spans="1:2" x14ac:dyDescent="0.25">
      <c r="A989" t="s">
        <v>1120</v>
      </c>
      <c r="B989">
        <f>COUNTIF($A$1:A989,"Define|Report")</f>
        <v>62</v>
      </c>
    </row>
    <row r="990" spans="1:2" x14ac:dyDescent="0.25">
      <c r="A990" t="s">
        <v>1370</v>
      </c>
      <c r="B990">
        <f>COUNTIF($A$1:A990,"Define|Report")</f>
        <v>62</v>
      </c>
    </row>
    <row r="991" spans="1:2" x14ac:dyDescent="0.25">
      <c r="A991" t="s">
        <v>1365</v>
      </c>
      <c r="B991">
        <f>COUNTIF($A$1:A991,"Define|Report")</f>
        <v>62</v>
      </c>
    </row>
    <row r="992" spans="1:2" x14ac:dyDescent="0.25">
      <c r="A992" t="s">
        <v>1371</v>
      </c>
      <c r="B992">
        <f>COUNTIF($A$1:A992,"Define|Report")</f>
        <v>62</v>
      </c>
    </row>
    <row r="993" spans="1:2" x14ac:dyDescent="0.25">
      <c r="B993">
        <f>COUNTIF($A$1:A993,"Define|Report")</f>
        <v>62</v>
      </c>
    </row>
    <row r="994" spans="1:2" x14ac:dyDescent="0.25">
      <c r="A994" t="s">
        <v>1094</v>
      </c>
      <c r="B994">
        <f>COUNTIF($A$1:A994,"Define|Report")</f>
        <v>63</v>
      </c>
    </row>
    <row r="995" spans="1:2" x14ac:dyDescent="0.25">
      <c r="A995" t="s">
        <v>1372</v>
      </c>
      <c r="B995">
        <f>COUNTIF($A$1:A995,"Define|Report")</f>
        <v>63</v>
      </c>
    </row>
    <row r="996" spans="1:2" x14ac:dyDescent="0.25">
      <c r="A996" t="s">
        <v>1361</v>
      </c>
      <c r="B996">
        <f>COUNTIF($A$1:A996,"Define|Report")</f>
        <v>63</v>
      </c>
    </row>
    <row r="997" spans="1:2" x14ac:dyDescent="0.25">
      <c r="A997" t="s">
        <v>1217</v>
      </c>
      <c r="B997">
        <f>COUNTIF($A$1:A997,"Define|Report")</f>
        <v>63</v>
      </c>
    </row>
    <row r="998" spans="1:2" x14ac:dyDescent="0.25">
      <c r="A998" t="s">
        <v>1100</v>
      </c>
      <c r="B998">
        <f>COUNTIF($A$1:A998,"Define|Report")</f>
        <v>63</v>
      </c>
    </row>
    <row r="999" spans="1:2" x14ac:dyDescent="0.25">
      <c r="A999" t="s">
        <v>1119</v>
      </c>
      <c r="B999">
        <f>COUNTIF($A$1:A999,"Define|Report")</f>
        <v>63</v>
      </c>
    </row>
    <row r="1000" spans="1:2" x14ac:dyDescent="0.25">
      <c r="A1000" t="s">
        <v>1120</v>
      </c>
      <c r="B1000">
        <f>COUNTIF($A$1:A1000,"Define|Report")</f>
        <v>63</v>
      </c>
    </row>
    <row r="1001" spans="1:2" x14ac:dyDescent="0.25">
      <c r="A1001" t="s">
        <v>1364</v>
      </c>
      <c r="B1001">
        <f>COUNTIF($A$1:A1001,"Define|Report")</f>
        <v>63</v>
      </c>
    </row>
    <row r="1002" spans="1:2" x14ac:dyDescent="0.25">
      <c r="A1002" t="s">
        <v>1370</v>
      </c>
      <c r="B1002">
        <f>COUNTIF($A$1:A1002,"Define|Report")</f>
        <v>63</v>
      </c>
    </row>
    <row r="1003" spans="1:2" x14ac:dyDescent="0.25">
      <c r="A1003" t="s">
        <v>1365</v>
      </c>
      <c r="B1003">
        <f>COUNTIF($A$1:A1003,"Define|Report")</f>
        <v>63</v>
      </c>
    </row>
    <row r="1004" spans="1:2" x14ac:dyDescent="0.25">
      <c r="A1004" t="s">
        <v>1366</v>
      </c>
      <c r="B1004">
        <f>COUNTIF($A$1:A1004,"Define|Report")</f>
        <v>63</v>
      </c>
    </row>
    <row r="1005" spans="1:2" x14ac:dyDescent="0.25">
      <c r="B1005">
        <f>COUNTIF($A$1:A1005,"Define|Report")</f>
        <v>63</v>
      </c>
    </row>
    <row r="1006" spans="1:2" x14ac:dyDescent="0.25">
      <c r="A1006" t="s">
        <v>1094</v>
      </c>
      <c r="B1006">
        <f>COUNTIF($A$1:A1006,"Define|Report")</f>
        <v>64</v>
      </c>
    </row>
    <row r="1007" spans="1:2" x14ac:dyDescent="0.25">
      <c r="A1007" t="s">
        <v>1373</v>
      </c>
      <c r="B1007">
        <f>COUNTIF($A$1:A1007,"Define|Report")</f>
        <v>64</v>
      </c>
    </row>
    <row r="1008" spans="1:2" x14ac:dyDescent="0.25">
      <c r="A1008" t="s">
        <v>1361</v>
      </c>
      <c r="B1008">
        <f>COUNTIF($A$1:A1008,"Define|Report")</f>
        <v>64</v>
      </c>
    </row>
    <row r="1009" spans="1:2" x14ac:dyDescent="0.25">
      <c r="A1009" t="s">
        <v>1217</v>
      </c>
      <c r="B1009">
        <f>COUNTIF($A$1:A1009,"Define|Report")</f>
        <v>64</v>
      </c>
    </row>
    <row r="1010" spans="1:2" x14ac:dyDescent="0.25">
      <c r="A1010" t="s">
        <v>1100</v>
      </c>
      <c r="B1010">
        <f>COUNTIF($A$1:A1010,"Define|Report")</f>
        <v>64</v>
      </c>
    </row>
    <row r="1011" spans="1:2" x14ac:dyDescent="0.25">
      <c r="A1011" t="s">
        <v>1241</v>
      </c>
      <c r="B1011">
        <f>COUNTIF($A$1:A1011,"Define|Report")</f>
        <v>64</v>
      </c>
    </row>
    <row r="1012" spans="1:2" x14ac:dyDescent="0.25">
      <c r="A1012" t="s">
        <v>1103</v>
      </c>
      <c r="B1012">
        <f>COUNTIF($A$1:A1012,"Define|Report")</f>
        <v>64</v>
      </c>
    </row>
    <row r="1013" spans="1:2" x14ac:dyDescent="0.25">
      <c r="A1013" t="s">
        <v>1374</v>
      </c>
      <c r="B1013">
        <f>COUNTIF($A$1:A1013,"Define|Report")</f>
        <v>64</v>
      </c>
    </row>
    <row r="1014" spans="1:2" x14ac:dyDescent="0.25">
      <c r="A1014" t="s">
        <v>1375</v>
      </c>
      <c r="B1014">
        <f>COUNTIF($A$1:A1014,"Define|Report")</f>
        <v>64</v>
      </c>
    </row>
    <row r="1015" spans="1:2" x14ac:dyDescent="0.25">
      <c r="A1015" t="s">
        <v>1376</v>
      </c>
      <c r="B1015">
        <f>COUNTIF($A$1:A1015,"Define|Report")</f>
        <v>64</v>
      </c>
    </row>
    <row r="1016" spans="1:2" x14ac:dyDescent="0.25">
      <c r="A1016" t="s">
        <v>1377</v>
      </c>
      <c r="B1016">
        <f>COUNTIF($A$1:A1016,"Define|Report")</f>
        <v>64</v>
      </c>
    </row>
    <row r="1017" spans="1:2" x14ac:dyDescent="0.25">
      <c r="A1017" t="s">
        <v>1378</v>
      </c>
      <c r="B1017">
        <f>COUNTIF($A$1:A1017,"Define|Report")</f>
        <v>64</v>
      </c>
    </row>
    <row r="1018" spans="1:2" x14ac:dyDescent="0.25">
      <c r="A1018" t="s">
        <v>1379</v>
      </c>
      <c r="B1018">
        <f>COUNTIF($A$1:A1018,"Define|Report")</f>
        <v>64</v>
      </c>
    </row>
    <row r="1019" spans="1:2" x14ac:dyDescent="0.25">
      <c r="A1019" t="s">
        <v>1243</v>
      </c>
      <c r="B1019">
        <f>COUNTIF($A$1:A1019,"Define|Report")</f>
        <v>64</v>
      </c>
    </row>
    <row r="1020" spans="1:2" x14ac:dyDescent="0.25">
      <c r="A1020" t="s">
        <v>1224</v>
      </c>
      <c r="B1020">
        <f>COUNTIF($A$1:A1020,"Define|Report")</f>
        <v>64</v>
      </c>
    </row>
    <row r="1021" spans="1:2" x14ac:dyDescent="0.25">
      <c r="A1021" t="s">
        <v>1380</v>
      </c>
      <c r="B1021">
        <f>COUNTIF($A$1:A1021,"Define|Report")</f>
        <v>64</v>
      </c>
    </row>
    <row r="1022" spans="1:2" x14ac:dyDescent="0.25">
      <c r="A1022" t="s">
        <v>1381</v>
      </c>
      <c r="B1022">
        <f>COUNTIF($A$1:A1022,"Define|Report")</f>
        <v>64</v>
      </c>
    </row>
    <row r="1023" spans="1:2" x14ac:dyDescent="0.25">
      <c r="B1023">
        <f>COUNTIF($A$1:A1023,"Define|Report")</f>
        <v>64</v>
      </c>
    </row>
    <row r="1024" spans="1:2" x14ac:dyDescent="0.25">
      <c r="A1024" t="s">
        <v>1094</v>
      </c>
      <c r="B1024">
        <f>COUNTIF($A$1:A1024,"Define|Report")</f>
        <v>65</v>
      </c>
    </row>
    <row r="1025" spans="1:2" x14ac:dyDescent="0.25">
      <c r="A1025" t="s">
        <v>1382</v>
      </c>
      <c r="B1025">
        <f>COUNTIF($A$1:A1025,"Define|Report")</f>
        <v>65</v>
      </c>
    </row>
    <row r="1026" spans="1:2" x14ac:dyDescent="0.25">
      <c r="A1026" t="s">
        <v>1361</v>
      </c>
      <c r="B1026">
        <f>COUNTIF($A$1:A1026,"Define|Report")</f>
        <v>65</v>
      </c>
    </row>
    <row r="1027" spans="1:2" x14ac:dyDescent="0.25">
      <c r="A1027" t="s">
        <v>1217</v>
      </c>
      <c r="B1027">
        <f>COUNTIF($A$1:A1027,"Define|Report")</f>
        <v>65</v>
      </c>
    </row>
    <row r="1028" spans="1:2" x14ac:dyDescent="0.25">
      <c r="A1028" t="s">
        <v>1100</v>
      </c>
      <c r="B1028">
        <f>COUNTIF($A$1:A1028,"Define|Report")</f>
        <v>65</v>
      </c>
    </row>
    <row r="1029" spans="1:2" x14ac:dyDescent="0.25">
      <c r="A1029" t="s">
        <v>1119</v>
      </c>
      <c r="B1029">
        <f>COUNTIF($A$1:A1029,"Define|Report")</f>
        <v>65</v>
      </c>
    </row>
    <row r="1030" spans="1:2" x14ac:dyDescent="0.25">
      <c r="A1030" t="s">
        <v>1120</v>
      </c>
      <c r="B1030">
        <f>COUNTIF($A$1:A1030,"Define|Report")</f>
        <v>65</v>
      </c>
    </row>
    <row r="1031" spans="1:2" x14ac:dyDescent="0.25">
      <c r="A1031" t="s">
        <v>1364</v>
      </c>
      <c r="B1031">
        <f>COUNTIF($A$1:A1031,"Define|Report")</f>
        <v>65</v>
      </c>
    </row>
    <row r="1032" spans="1:2" x14ac:dyDescent="0.25">
      <c r="A1032" t="s">
        <v>1383</v>
      </c>
      <c r="B1032">
        <f>COUNTIF($A$1:A1032,"Define|Report")</f>
        <v>65</v>
      </c>
    </row>
    <row r="1033" spans="1:2" x14ac:dyDescent="0.25">
      <c r="A1033" t="s">
        <v>1384</v>
      </c>
      <c r="B1033">
        <f>COUNTIF($A$1:A1033,"Define|Report")</f>
        <v>65</v>
      </c>
    </row>
    <row r="1034" spans="1:2" x14ac:dyDescent="0.25">
      <c r="B1034">
        <f>COUNTIF($A$1:A1034,"Define|Report")</f>
        <v>65</v>
      </c>
    </row>
    <row r="1035" spans="1:2" x14ac:dyDescent="0.25">
      <c r="A1035" t="s">
        <v>1094</v>
      </c>
      <c r="B1035">
        <f>COUNTIF($A$1:A1035,"Define|Report")</f>
        <v>66</v>
      </c>
    </row>
    <row r="1036" spans="1:2" x14ac:dyDescent="0.25">
      <c r="A1036" t="s">
        <v>1385</v>
      </c>
      <c r="B1036">
        <f>COUNTIF($A$1:A1036,"Define|Report")</f>
        <v>66</v>
      </c>
    </row>
    <row r="1037" spans="1:2" x14ac:dyDescent="0.25">
      <c r="A1037" t="s">
        <v>1361</v>
      </c>
      <c r="B1037">
        <f>COUNTIF($A$1:A1037,"Define|Report")</f>
        <v>66</v>
      </c>
    </row>
    <row r="1038" spans="1:2" x14ac:dyDescent="0.25">
      <c r="A1038" t="s">
        <v>1217</v>
      </c>
      <c r="B1038">
        <f>COUNTIF($A$1:A1038,"Define|Report")</f>
        <v>66</v>
      </c>
    </row>
    <row r="1039" spans="1:2" x14ac:dyDescent="0.25">
      <c r="A1039" t="s">
        <v>1100</v>
      </c>
      <c r="B1039">
        <f>COUNTIF($A$1:A1039,"Define|Report")</f>
        <v>66</v>
      </c>
    </row>
    <row r="1040" spans="1:2" x14ac:dyDescent="0.25">
      <c r="A1040" t="s">
        <v>1119</v>
      </c>
      <c r="B1040">
        <f>COUNTIF($A$1:A1040,"Define|Report")</f>
        <v>66</v>
      </c>
    </row>
    <row r="1041" spans="1:2" x14ac:dyDescent="0.25">
      <c r="A1041" t="s">
        <v>1120</v>
      </c>
      <c r="B1041">
        <f>COUNTIF($A$1:A1041,"Define|Report")</f>
        <v>66</v>
      </c>
    </row>
    <row r="1042" spans="1:2" x14ac:dyDescent="0.25">
      <c r="A1042" t="s">
        <v>1386</v>
      </c>
      <c r="B1042">
        <f>COUNTIF($A$1:A1042,"Define|Report")</f>
        <v>66</v>
      </c>
    </row>
    <row r="1043" spans="1:2" x14ac:dyDescent="0.25">
      <c r="A1043" t="s">
        <v>1362</v>
      </c>
      <c r="B1043">
        <f>COUNTIF($A$1:A1043,"Define|Report")</f>
        <v>66</v>
      </c>
    </row>
    <row r="1044" spans="1:2" x14ac:dyDescent="0.25">
      <c r="A1044" t="s">
        <v>1363</v>
      </c>
      <c r="B1044">
        <f>COUNTIF($A$1:A1044,"Define|Report")</f>
        <v>66</v>
      </c>
    </row>
    <row r="1045" spans="1:2" x14ac:dyDescent="0.25">
      <c r="A1045" t="s">
        <v>1364</v>
      </c>
      <c r="B1045">
        <f>COUNTIF($A$1:A1045,"Define|Report")</f>
        <v>66</v>
      </c>
    </row>
    <row r="1046" spans="1:2" x14ac:dyDescent="0.25">
      <c r="A1046" t="s">
        <v>1368</v>
      </c>
      <c r="B1046">
        <f>COUNTIF($A$1:A1046,"Define|Report")</f>
        <v>66</v>
      </c>
    </row>
    <row r="1047" spans="1:2" x14ac:dyDescent="0.25">
      <c r="A1047" t="s">
        <v>1366</v>
      </c>
      <c r="B1047">
        <f>COUNTIF($A$1:A1047,"Define|Report")</f>
        <v>66</v>
      </c>
    </row>
    <row r="1048" spans="1:2" x14ac:dyDescent="0.25">
      <c r="B1048">
        <f>COUNTIF($A$1:A1048,"Define|Report")</f>
        <v>66</v>
      </c>
    </row>
    <row r="1049" spans="1:2" x14ac:dyDescent="0.25">
      <c r="A1049" t="s">
        <v>1094</v>
      </c>
      <c r="B1049">
        <f>COUNTIF($A$1:A1049,"Define|Report")</f>
        <v>67</v>
      </c>
    </row>
    <row r="1050" spans="1:2" x14ac:dyDescent="0.25">
      <c r="A1050" t="s">
        <v>1387</v>
      </c>
      <c r="B1050">
        <f>COUNTIF($A$1:A1050,"Define|Report")</f>
        <v>67</v>
      </c>
    </row>
    <row r="1051" spans="1:2" x14ac:dyDescent="0.25">
      <c r="A1051" t="s">
        <v>1361</v>
      </c>
      <c r="B1051">
        <f>COUNTIF($A$1:A1051,"Define|Report")</f>
        <v>67</v>
      </c>
    </row>
    <row r="1052" spans="1:2" x14ac:dyDescent="0.25">
      <c r="A1052" t="s">
        <v>1217</v>
      </c>
      <c r="B1052">
        <f>COUNTIF($A$1:A1052,"Define|Report")</f>
        <v>67</v>
      </c>
    </row>
    <row r="1053" spans="1:2" x14ac:dyDescent="0.25">
      <c r="A1053" t="s">
        <v>1100</v>
      </c>
      <c r="B1053">
        <f>COUNTIF($A$1:A1053,"Define|Report")</f>
        <v>67</v>
      </c>
    </row>
    <row r="1054" spans="1:2" x14ac:dyDescent="0.25">
      <c r="A1054" t="s">
        <v>1241</v>
      </c>
      <c r="B1054">
        <f>COUNTIF($A$1:A1054,"Define|Report")</f>
        <v>67</v>
      </c>
    </row>
    <row r="1055" spans="1:2" x14ac:dyDescent="0.25">
      <c r="A1055" t="s">
        <v>1103</v>
      </c>
      <c r="B1055">
        <f>COUNTIF($A$1:A1055,"Define|Report")</f>
        <v>67</v>
      </c>
    </row>
    <row r="1056" spans="1:2" x14ac:dyDescent="0.25">
      <c r="A1056" t="s">
        <v>1374</v>
      </c>
      <c r="B1056">
        <f>COUNTIF($A$1:A1056,"Define|Report")</f>
        <v>67</v>
      </c>
    </row>
    <row r="1057" spans="1:2" x14ac:dyDescent="0.25">
      <c r="A1057" t="s">
        <v>1375</v>
      </c>
      <c r="B1057">
        <f>COUNTIF($A$1:A1057,"Define|Report")</f>
        <v>67</v>
      </c>
    </row>
    <row r="1058" spans="1:2" x14ac:dyDescent="0.25">
      <c r="A1058" t="s">
        <v>1376</v>
      </c>
      <c r="B1058">
        <f>COUNTIF($A$1:A1058,"Define|Report")</f>
        <v>67</v>
      </c>
    </row>
    <row r="1059" spans="1:2" x14ac:dyDescent="0.25">
      <c r="A1059" t="s">
        <v>1377</v>
      </c>
      <c r="B1059">
        <f>COUNTIF($A$1:A1059,"Define|Report")</f>
        <v>67</v>
      </c>
    </row>
    <row r="1060" spans="1:2" x14ac:dyDescent="0.25">
      <c r="A1060" t="s">
        <v>1378</v>
      </c>
      <c r="B1060">
        <f>COUNTIF($A$1:A1060,"Define|Report")</f>
        <v>67</v>
      </c>
    </row>
    <row r="1061" spans="1:2" x14ac:dyDescent="0.25">
      <c r="A1061" t="s">
        <v>1379</v>
      </c>
      <c r="B1061">
        <f>COUNTIF($A$1:A1061,"Define|Report")</f>
        <v>67</v>
      </c>
    </row>
    <row r="1062" spans="1:2" x14ac:dyDescent="0.25">
      <c r="A1062" t="s">
        <v>1243</v>
      </c>
      <c r="B1062">
        <f>COUNTIF($A$1:A1062,"Define|Report")</f>
        <v>67</v>
      </c>
    </row>
    <row r="1063" spans="1:2" x14ac:dyDescent="0.25">
      <c r="A1063" t="s">
        <v>1224</v>
      </c>
      <c r="B1063">
        <f>COUNTIF($A$1:A1063,"Define|Report")</f>
        <v>67</v>
      </c>
    </row>
    <row r="1064" spans="1:2" x14ac:dyDescent="0.25">
      <c r="A1064" t="s">
        <v>1380</v>
      </c>
      <c r="B1064">
        <f>COUNTIF($A$1:A1064,"Define|Report")</f>
        <v>67</v>
      </c>
    </row>
    <row r="1065" spans="1:2" x14ac:dyDescent="0.25">
      <c r="A1065" t="s">
        <v>1388</v>
      </c>
      <c r="B1065">
        <f>COUNTIF($A$1:A1065,"Define|Report")</f>
        <v>67</v>
      </c>
    </row>
    <row r="1066" spans="1:2" x14ac:dyDescent="0.25">
      <c r="A1066" t="s">
        <v>1384</v>
      </c>
      <c r="B1066">
        <f>COUNTIF($A$1:A1066,"Define|Report")</f>
        <v>67</v>
      </c>
    </row>
    <row r="1067" spans="1:2" x14ac:dyDescent="0.25">
      <c r="B1067">
        <f>COUNTIF($A$1:A1067,"Define|Report")</f>
        <v>67</v>
      </c>
    </row>
    <row r="1068" spans="1:2" x14ac:dyDescent="0.25">
      <c r="A1068" t="s">
        <v>1094</v>
      </c>
      <c r="B1068">
        <f>COUNTIF($A$1:A1068,"Define|Report")</f>
        <v>68</v>
      </c>
    </row>
    <row r="1069" spans="1:2" x14ac:dyDescent="0.25">
      <c r="A1069" t="s">
        <v>1389</v>
      </c>
      <c r="B1069">
        <f>COUNTIF($A$1:A1069,"Define|Report")</f>
        <v>68</v>
      </c>
    </row>
    <row r="1070" spans="1:2" x14ac:dyDescent="0.25">
      <c r="A1070" t="s">
        <v>1361</v>
      </c>
      <c r="B1070">
        <f>COUNTIF($A$1:A1070,"Define|Report")</f>
        <v>68</v>
      </c>
    </row>
    <row r="1071" spans="1:2" x14ac:dyDescent="0.25">
      <c r="A1071" t="s">
        <v>1217</v>
      </c>
      <c r="B1071">
        <f>COUNTIF($A$1:A1071,"Define|Report")</f>
        <v>68</v>
      </c>
    </row>
    <row r="1072" spans="1:2" x14ac:dyDescent="0.25">
      <c r="A1072" t="s">
        <v>1100</v>
      </c>
      <c r="B1072">
        <f>COUNTIF($A$1:A1072,"Define|Report")</f>
        <v>68</v>
      </c>
    </row>
    <row r="1073" spans="1:2" x14ac:dyDescent="0.25">
      <c r="A1073" t="s">
        <v>1119</v>
      </c>
      <c r="B1073">
        <f>COUNTIF($A$1:A1073,"Define|Report")</f>
        <v>68</v>
      </c>
    </row>
    <row r="1074" spans="1:2" x14ac:dyDescent="0.25">
      <c r="A1074" t="s">
        <v>1120</v>
      </c>
      <c r="B1074">
        <f>COUNTIF($A$1:A1074,"Define|Report")</f>
        <v>68</v>
      </c>
    </row>
    <row r="1075" spans="1:2" x14ac:dyDescent="0.25">
      <c r="A1075" t="s">
        <v>1390</v>
      </c>
      <c r="B1075">
        <f>COUNTIF($A$1:A1075,"Define|Report")</f>
        <v>68</v>
      </c>
    </row>
    <row r="1076" spans="1:2" x14ac:dyDescent="0.25">
      <c r="A1076" t="s">
        <v>1364</v>
      </c>
      <c r="B1076">
        <f>COUNTIF($A$1:A1076,"Define|Report")</f>
        <v>68</v>
      </c>
    </row>
    <row r="1077" spans="1:2" x14ac:dyDescent="0.25">
      <c r="A1077" t="s">
        <v>1388</v>
      </c>
      <c r="B1077">
        <f>COUNTIF($A$1:A1077,"Define|Report")</f>
        <v>68</v>
      </c>
    </row>
    <row r="1078" spans="1:2" x14ac:dyDescent="0.25">
      <c r="A1078" t="s">
        <v>1384</v>
      </c>
      <c r="B1078">
        <f>COUNTIF($A$1:A1078,"Define|Report")</f>
        <v>68</v>
      </c>
    </row>
    <row r="1079" spans="1:2" x14ac:dyDescent="0.25">
      <c r="B1079">
        <f>COUNTIF($A$1:A1079,"Define|Report")</f>
        <v>68</v>
      </c>
    </row>
    <row r="1080" spans="1:2" x14ac:dyDescent="0.25">
      <c r="A1080" t="s">
        <v>1094</v>
      </c>
      <c r="B1080">
        <f>COUNTIF($A$1:A1080,"Define|Report")</f>
        <v>69</v>
      </c>
    </row>
    <row r="1081" spans="1:2" x14ac:dyDescent="0.25">
      <c r="A1081" t="s">
        <v>1391</v>
      </c>
      <c r="B1081">
        <f>COUNTIF($A$1:A1081,"Define|Report")</f>
        <v>69</v>
      </c>
    </row>
    <row r="1082" spans="1:2" x14ac:dyDescent="0.25">
      <c r="A1082" t="s">
        <v>1392</v>
      </c>
      <c r="B1082">
        <f>COUNTIF($A$1:A1082,"Define|Report")</f>
        <v>69</v>
      </c>
    </row>
    <row r="1083" spans="1:2" x14ac:dyDescent="0.25">
      <c r="A1083" t="s">
        <v>1217</v>
      </c>
      <c r="B1083">
        <f>COUNTIF($A$1:A1083,"Define|Report")</f>
        <v>69</v>
      </c>
    </row>
    <row r="1084" spans="1:2" x14ac:dyDescent="0.25">
      <c r="A1084" t="s">
        <v>1100</v>
      </c>
      <c r="B1084">
        <f>COUNTIF($A$1:A1084,"Define|Report")</f>
        <v>69</v>
      </c>
    </row>
    <row r="1085" spans="1:2" x14ac:dyDescent="0.25">
      <c r="A1085" t="s">
        <v>1130</v>
      </c>
      <c r="B1085">
        <f>COUNTIF($A$1:A1085,"Define|Report")</f>
        <v>69</v>
      </c>
    </row>
    <row r="1086" spans="1:2" x14ac:dyDescent="0.25">
      <c r="A1086" t="s">
        <v>1393</v>
      </c>
      <c r="B1086">
        <f>COUNTIF($A$1:A1086,"Define|Report")</f>
        <v>69</v>
      </c>
    </row>
    <row r="1087" spans="1:2" x14ac:dyDescent="0.25">
      <c r="A1087" t="s">
        <v>1103</v>
      </c>
      <c r="B1087">
        <f>COUNTIF($A$1:A1087,"Define|Report")</f>
        <v>69</v>
      </c>
    </row>
    <row r="1088" spans="1:2" x14ac:dyDescent="0.25">
      <c r="A1088" t="s">
        <v>1243</v>
      </c>
      <c r="B1088">
        <f>COUNTIF($A$1:A1088,"Define|Report")</f>
        <v>69</v>
      </c>
    </row>
    <row r="1089" spans="1:2" x14ac:dyDescent="0.25">
      <c r="A1089" t="s">
        <v>1394</v>
      </c>
      <c r="B1089">
        <f>COUNTIF($A$1:A1089,"Define|Report")</f>
        <v>69</v>
      </c>
    </row>
    <row r="1090" spans="1:2" x14ac:dyDescent="0.25">
      <c r="A1090" t="s">
        <v>1395</v>
      </c>
      <c r="B1090">
        <f>COUNTIF($A$1:A1090,"Define|Report")</f>
        <v>69</v>
      </c>
    </row>
    <row r="1091" spans="1:2" x14ac:dyDescent="0.25">
      <c r="A1091" t="s">
        <v>1396</v>
      </c>
      <c r="B1091">
        <f>COUNTIF($A$1:A1091,"Define|Report")</f>
        <v>69</v>
      </c>
    </row>
    <row r="1092" spans="1:2" x14ac:dyDescent="0.25">
      <c r="A1092" t="s">
        <v>1397</v>
      </c>
      <c r="B1092">
        <f>COUNTIF($A$1:A1092,"Define|Report")</f>
        <v>69</v>
      </c>
    </row>
    <row r="1093" spans="1:2" x14ac:dyDescent="0.25">
      <c r="A1093" t="s">
        <v>1398</v>
      </c>
      <c r="B1093">
        <f>COUNTIF($A$1:A1093,"Define|Report")</f>
        <v>69</v>
      </c>
    </row>
    <row r="1094" spans="1:2" x14ac:dyDescent="0.25">
      <c r="A1094" t="s">
        <v>1399</v>
      </c>
      <c r="B1094">
        <f>COUNTIF($A$1:A1094,"Define|Report")</f>
        <v>69</v>
      </c>
    </row>
    <row r="1095" spans="1:2" x14ac:dyDescent="0.25">
      <c r="A1095" t="s">
        <v>1400</v>
      </c>
      <c r="B1095">
        <f>COUNTIF($A$1:A1095,"Define|Report")</f>
        <v>69</v>
      </c>
    </row>
    <row r="1096" spans="1:2" x14ac:dyDescent="0.25">
      <c r="A1096" t="s">
        <v>1401</v>
      </c>
      <c r="B1096">
        <f>COUNTIF($A$1:A1096,"Define|Report")</f>
        <v>69</v>
      </c>
    </row>
    <row r="1097" spans="1:2" x14ac:dyDescent="0.25">
      <c r="A1097" t="s">
        <v>1402</v>
      </c>
      <c r="B1097">
        <f>COUNTIF($A$1:A1097,"Define|Report")</f>
        <v>69</v>
      </c>
    </row>
    <row r="1098" spans="1:2" x14ac:dyDescent="0.25">
      <c r="A1098" t="s">
        <v>1403</v>
      </c>
      <c r="B1098">
        <f>COUNTIF($A$1:A1098,"Define|Report")</f>
        <v>69</v>
      </c>
    </row>
    <row r="1099" spans="1:2" x14ac:dyDescent="0.25">
      <c r="A1099" t="s">
        <v>1404</v>
      </c>
      <c r="B1099">
        <f>COUNTIF($A$1:A1099,"Define|Report")</f>
        <v>69</v>
      </c>
    </row>
    <row r="1100" spans="1:2" x14ac:dyDescent="0.25">
      <c r="A1100" t="s">
        <v>1405</v>
      </c>
      <c r="B1100">
        <f>COUNTIF($A$1:A1100,"Define|Report")</f>
        <v>69</v>
      </c>
    </row>
    <row r="1101" spans="1:2" x14ac:dyDescent="0.25">
      <c r="A1101" t="s">
        <v>1406</v>
      </c>
      <c r="B1101">
        <f>COUNTIF($A$1:A1101,"Define|Report")</f>
        <v>69</v>
      </c>
    </row>
    <row r="1102" spans="1:2" x14ac:dyDescent="0.25">
      <c r="A1102" t="s">
        <v>1407</v>
      </c>
      <c r="B1102">
        <f>COUNTIF($A$1:A1102,"Define|Report")</f>
        <v>69</v>
      </c>
    </row>
    <row r="1103" spans="1:2" x14ac:dyDescent="0.25">
      <c r="A1103" t="s">
        <v>1408</v>
      </c>
      <c r="B1103">
        <f>COUNTIF($A$1:A1103,"Define|Report")</f>
        <v>69</v>
      </c>
    </row>
    <row r="1104" spans="1:2" x14ac:dyDescent="0.25">
      <c r="A1104" t="s">
        <v>1409</v>
      </c>
      <c r="B1104">
        <f>COUNTIF($A$1:A1104,"Define|Report")</f>
        <v>69</v>
      </c>
    </row>
    <row r="1105" spans="1:2" x14ac:dyDescent="0.25">
      <c r="A1105" t="s">
        <v>1410</v>
      </c>
      <c r="B1105">
        <f>COUNTIF($A$1:A1105,"Define|Report")</f>
        <v>69</v>
      </c>
    </row>
    <row r="1106" spans="1:2" x14ac:dyDescent="0.25">
      <c r="B1106">
        <f>COUNTIF($A$1:A1106,"Define|Report")</f>
        <v>69</v>
      </c>
    </row>
    <row r="1107" spans="1:2" x14ac:dyDescent="0.25">
      <c r="A1107" t="s">
        <v>1094</v>
      </c>
      <c r="B1107">
        <f>COUNTIF($A$1:A1107,"Define|Report")</f>
        <v>70</v>
      </c>
    </row>
    <row r="1108" spans="1:2" x14ac:dyDescent="0.25">
      <c r="A1108" t="s">
        <v>1411</v>
      </c>
      <c r="B1108">
        <f>COUNTIF($A$1:A1108,"Define|Report")</f>
        <v>70</v>
      </c>
    </row>
    <row r="1109" spans="1:2" x14ac:dyDescent="0.25">
      <c r="A1109" t="s">
        <v>1392</v>
      </c>
      <c r="B1109">
        <f>COUNTIF($A$1:A1109,"Define|Report")</f>
        <v>70</v>
      </c>
    </row>
    <row r="1110" spans="1:2" x14ac:dyDescent="0.25">
      <c r="A1110" t="s">
        <v>1217</v>
      </c>
      <c r="B1110">
        <f>COUNTIF($A$1:A1110,"Define|Report")</f>
        <v>70</v>
      </c>
    </row>
    <row r="1111" spans="1:2" x14ac:dyDescent="0.25">
      <c r="A1111" t="s">
        <v>1100</v>
      </c>
      <c r="B1111">
        <f>COUNTIF($A$1:A1111,"Define|Report")</f>
        <v>70</v>
      </c>
    </row>
    <row r="1112" spans="1:2" x14ac:dyDescent="0.25">
      <c r="A1112" t="s">
        <v>1119</v>
      </c>
      <c r="B1112">
        <f>COUNTIF($A$1:A1112,"Define|Report")</f>
        <v>70</v>
      </c>
    </row>
    <row r="1113" spans="1:2" x14ac:dyDescent="0.25">
      <c r="A1113" t="s">
        <v>1120</v>
      </c>
      <c r="B1113">
        <f>COUNTIF($A$1:A1113,"Define|Report")</f>
        <v>70</v>
      </c>
    </row>
    <row r="1114" spans="1:2" x14ac:dyDescent="0.25">
      <c r="A1114" t="s">
        <v>1412</v>
      </c>
      <c r="B1114">
        <f>COUNTIF($A$1:A1114,"Define|Report")</f>
        <v>70</v>
      </c>
    </row>
    <row r="1115" spans="1:2" x14ac:dyDescent="0.25">
      <c r="A1115" t="s">
        <v>1364</v>
      </c>
      <c r="B1115">
        <f>COUNTIF($A$1:A1115,"Define|Report")</f>
        <v>70</v>
      </c>
    </row>
    <row r="1116" spans="1:2" x14ac:dyDescent="0.25">
      <c r="A1116" t="s">
        <v>1121</v>
      </c>
      <c r="B1116">
        <f>COUNTIF($A$1:A1116,"Define|Report")</f>
        <v>70</v>
      </c>
    </row>
    <row r="1117" spans="1:2" x14ac:dyDescent="0.25">
      <c r="A1117" t="s">
        <v>1407</v>
      </c>
      <c r="B1117">
        <f>COUNTIF($A$1:A1117,"Define|Report")</f>
        <v>70</v>
      </c>
    </row>
    <row r="1118" spans="1:2" x14ac:dyDescent="0.25">
      <c r="A1118" t="s">
        <v>1413</v>
      </c>
      <c r="B1118">
        <f>COUNTIF($A$1:A1118,"Define|Report")</f>
        <v>70</v>
      </c>
    </row>
    <row r="1119" spans="1:2" x14ac:dyDescent="0.25">
      <c r="A1119" t="s">
        <v>1409</v>
      </c>
      <c r="B1119">
        <f>COUNTIF($A$1:A1119,"Define|Report")</f>
        <v>70</v>
      </c>
    </row>
    <row r="1120" spans="1:2" x14ac:dyDescent="0.25">
      <c r="A1120" t="s">
        <v>1414</v>
      </c>
      <c r="B1120">
        <f>COUNTIF($A$1:A1120,"Define|Report")</f>
        <v>70</v>
      </c>
    </row>
    <row r="1121" spans="1:2" x14ac:dyDescent="0.25">
      <c r="B1121">
        <f>COUNTIF($A$1:A1121,"Define|Report")</f>
        <v>70</v>
      </c>
    </row>
    <row r="1122" spans="1:2" x14ac:dyDescent="0.25">
      <c r="A1122" t="s">
        <v>1094</v>
      </c>
      <c r="B1122">
        <f>COUNTIF($A$1:A1122,"Define|Report")</f>
        <v>71</v>
      </c>
    </row>
    <row r="1123" spans="1:2" x14ac:dyDescent="0.25">
      <c r="A1123" t="s">
        <v>1415</v>
      </c>
      <c r="B1123">
        <f>COUNTIF($A$1:A1123,"Define|Report")</f>
        <v>71</v>
      </c>
    </row>
    <row r="1124" spans="1:2" x14ac:dyDescent="0.25">
      <c r="A1124" t="s">
        <v>1392</v>
      </c>
      <c r="B1124">
        <f>COUNTIF($A$1:A1124,"Define|Report")</f>
        <v>71</v>
      </c>
    </row>
    <row r="1125" spans="1:2" x14ac:dyDescent="0.25">
      <c r="A1125" t="s">
        <v>1217</v>
      </c>
      <c r="B1125">
        <f>COUNTIF($A$1:A1125,"Define|Report")</f>
        <v>71</v>
      </c>
    </row>
    <row r="1126" spans="1:2" x14ac:dyDescent="0.25">
      <c r="A1126" t="s">
        <v>1100</v>
      </c>
      <c r="B1126">
        <f>COUNTIF($A$1:A1126,"Define|Report")</f>
        <v>71</v>
      </c>
    </row>
    <row r="1127" spans="1:2" x14ac:dyDescent="0.25">
      <c r="A1127" t="s">
        <v>1119</v>
      </c>
      <c r="B1127">
        <f>COUNTIF($A$1:A1127,"Define|Report")</f>
        <v>71</v>
      </c>
    </row>
    <row r="1128" spans="1:2" x14ac:dyDescent="0.25">
      <c r="A1128" t="s">
        <v>1120</v>
      </c>
      <c r="B1128">
        <f>COUNTIF($A$1:A1128,"Define|Report")</f>
        <v>71</v>
      </c>
    </row>
    <row r="1129" spans="1:2" x14ac:dyDescent="0.25">
      <c r="A1129" t="s">
        <v>1412</v>
      </c>
      <c r="B1129">
        <f>COUNTIF($A$1:A1129,"Define|Report")</f>
        <v>71</v>
      </c>
    </row>
    <row r="1130" spans="1:2" x14ac:dyDescent="0.25">
      <c r="A1130" t="s">
        <v>1121</v>
      </c>
      <c r="B1130">
        <f>COUNTIF($A$1:A1130,"Define|Report")</f>
        <v>71</v>
      </c>
    </row>
    <row r="1131" spans="1:2" x14ac:dyDescent="0.25">
      <c r="A1131" t="s">
        <v>1407</v>
      </c>
      <c r="B1131">
        <f>COUNTIF($A$1:A1131,"Define|Report")</f>
        <v>71</v>
      </c>
    </row>
    <row r="1132" spans="1:2" x14ac:dyDescent="0.25">
      <c r="A1132" t="s">
        <v>1413</v>
      </c>
      <c r="B1132">
        <f>COUNTIF($A$1:A1132,"Define|Report")</f>
        <v>71</v>
      </c>
    </row>
    <row r="1133" spans="1:2" x14ac:dyDescent="0.25">
      <c r="A1133" t="s">
        <v>1409</v>
      </c>
      <c r="B1133">
        <f>COUNTIF($A$1:A1133,"Define|Report")</f>
        <v>71</v>
      </c>
    </row>
    <row r="1134" spans="1:2" x14ac:dyDescent="0.25">
      <c r="A1134" t="s">
        <v>1414</v>
      </c>
      <c r="B1134">
        <f>COUNTIF($A$1:A1134,"Define|Report")</f>
        <v>71</v>
      </c>
    </row>
    <row r="1135" spans="1:2" x14ac:dyDescent="0.25">
      <c r="B1135">
        <f>COUNTIF($A$1:A1135,"Define|Report")</f>
        <v>71</v>
      </c>
    </row>
    <row r="1136" spans="1:2" x14ac:dyDescent="0.25">
      <c r="A1136" t="s">
        <v>1094</v>
      </c>
      <c r="B1136">
        <f>COUNTIF($A$1:A1136,"Define|Report")</f>
        <v>72</v>
      </c>
    </row>
    <row r="1137" spans="1:2" x14ac:dyDescent="0.25">
      <c r="A1137" t="s">
        <v>1416</v>
      </c>
      <c r="B1137">
        <f>COUNTIF($A$1:A1137,"Define|Report")</f>
        <v>72</v>
      </c>
    </row>
    <row r="1138" spans="1:2" x14ac:dyDescent="0.25">
      <c r="A1138" t="s">
        <v>1392</v>
      </c>
      <c r="B1138">
        <f>COUNTIF($A$1:A1138,"Define|Report")</f>
        <v>72</v>
      </c>
    </row>
    <row r="1139" spans="1:2" x14ac:dyDescent="0.25">
      <c r="A1139" t="s">
        <v>1217</v>
      </c>
      <c r="B1139">
        <f>COUNTIF($A$1:A1139,"Define|Report")</f>
        <v>72</v>
      </c>
    </row>
    <row r="1140" spans="1:2" x14ac:dyDescent="0.25">
      <c r="A1140" t="s">
        <v>1100</v>
      </c>
      <c r="B1140">
        <f>COUNTIF($A$1:A1140,"Define|Report")</f>
        <v>72</v>
      </c>
    </row>
    <row r="1141" spans="1:2" x14ac:dyDescent="0.25">
      <c r="A1141" t="s">
        <v>1130</v>
      </c>
      <c r="B1141">
        <f>COUNTIF($A$1:A1141,"Define|Report")</f>
        <v>72</v>
      </c>
    </row>
    <row r="1142" spans="1:2" x14ac:dyDescent="0.25">
      <c r="A1142" t="s">
        <v>1393</v>
      </c>
      <c r="B1142">
        <f>COUNTIF($A$1:A1142,"Define|Report")</f>
        <v>72</v>
      </c>
    </row>
    <row r="1143" spans="1:2" x14ac:dyDescent="0.25">
      <c r="A1143" t="s">
        <v>1103</v>
      </c>
      <c r="B1143">
        <f>COUNTIF($A$1:A1143,"Define|Report")</f>
        <v>72</v>
      </c>
    </row>
    <row r="1144" spans="1:2" x14ac:dyDescent="0.25">
      <c r="A1144" t="s">
        <v>1243</v>
      </c>
      <c r="B1144">
        <f>COUNTIF($A$1:A1144,"Define|Report")</f>
        <v>72</v>
      </c>
    </row>
    <row r="1145" spans="1:2" x14ac:dyDescent="0.25">
      <c r="A1145" t="s">
        <v>1394</v>
      </c>
      <c r="B1145">
        <f>COUNTIF($A$1:A1145,"Define|Report")</f>
        <v>72</v>
      </c>
    </row>
    <row r="1146" spans="1:2" x14ac:dyDescent="0.25">
      <c r="A1146" t="s">
        <v>1395</v>
      </c>
      <c r="B1146">
        <f>COUNTIF($A$1:A1146,"Define|Report")</f>
        <v>72</v>
      </c>
    </row>
    <row r="1147" spans="1:2" x14ac:dyDescent="0.25">
      <c r="A1147" t="s">
        <v>1396</v>
      </c>
      <c r="B1147">
        <f>COUNTIF($A$1:A1147,"Define|Report")</f>
        <v>72</v>
      </c>
    </row>
    <row r="1148" spans="1:2" x14ac:dyDescent="0.25">
      <c r="A1148" t="s">
        <v>1397</v>
      </c>
      <c r="B1148">
        <f>COUNTIF($A$1:A1148,"Define|Report")</f>
        <v>72</v>
      </c>
    </row>
    <row r="1149" spans="1:2" x14ac:dyDescent="0.25">
      <c r="A1149" t="s">
        <v>1398</v>
      </c>
      <c r="B1149">
        <f>COUNTIF($A$1:A1149,"Define|Report")</f>
        <v>72</v>
      </c>
    </row>
    <row r="1150" spans="1:2" x14ac:dyDescent="0.25">
      <c r="A1150" t="s">
        <v>1399</v>
      </c>
      <c r="B1150">
        <f>COUNTIF($A$1:A1150,"Define|Report")</f>
        <v>72</v>
      </c>
    </row>
    <row r="1151" spans="1:2" x14ac:dyDescent="0.25">
      <c r="A1151" t="s">
        <v>1400</v>
      </c>
      <c r="B1151">
        <f>COUNTIF($A$1:A1151,"Define|Report")</f>
        <v>72</v>
      </c>
    </row>
    <row r="1152" spans="1:2" x14ac:dyDescent="0.25">
      <c r="A1152" t="s">
        <v>1401</v>
      </c>
      <c r="B1152">
        <f>COUNTIF($A$1:A1152,"Define|Report")</f>
        <v>72</v>
      </c>
    </row>
    <row r="1153" spans="1:2" x14ac:dyDescent="0.25">
      <c r="A1153" t="s">
        <v>1402</v>
      </c>
      <c r="B1153">
        <f>COUNTIF($A$1:A1153,"Define|Report")</f>
        <v>72</v>
      </c>
    </row>
    <row r="1154" spans="1:2" x14ac:dyDescent="0.25">
      <c r="A1154" t="s">
        <v>1403</v>
      </c>
      <c r="B1154">
        <f>COUNTIF($A$1:A1154,"Define|Report")</f>
        <v>72</v>
      </c>
    </row>
    <row r="1155" spans="1:2" x14ac:dyDescent="0.25">
      <c r="A1155" t="s">
        <v>1404</v>
      </c>
      <c r="B1155">
        <f>COUNTIF($A$1:A1155,"Define|Report")</f>
        <v>72</v>
      </c>
    </row>
    <row r="1156" spans="1:2" x14ac:dyDescent="0.25">
      <c r="A1156" t="s">
        <v>1405</v>
      </c>
      <c r="B1156">
        <f>COUNTIF($A$1:A1156,"Define|Report")</f>
        <v>72</v>
      </c>
    </row>
    <row r="1157" spans="1:2" x14ac:dyDescent="0.25">
      <c r="A1157" t="s">
        <v>1417</v>
      </c>
      <c r="B1157">
        <f>COUNTIF($A$1:A1157,"Define|Report")</f>
        <v>72</v>
      </c>
    </row>
    <row r="1158" spans="1:2" x14ac:dyDescent="0.25">
      <c r="A1158" t="s">
        <v>1418</v>
      </c>
      <c r="B1158">
        <f>COUNTIF($A$1:A1158,"Define|Report")</f>
        <v>72</v>
      </c>
    </row>
    <row r="1159" spans="1:2" x14ac:dyDescent="0.25">
      <c r="A1159" t="s">
        <v>1408</v>
      </c>
      <c r="B1159">
        <f>COUNTIF($A$1:A1159,"Define|Report")</f>
        <v>72</v>
      </c>
    </row>
    <row r="1160" spans="1:2" x14ac:dyDescent="0.25">
      <c r="A1160" t="s">
        <v>1419</v>
      </c>
      <c r="B1160">
        <f>COUNTIF($A$1:A1160,"Define|Report")</f>
        <v>72</v>
      </c>
    </row>
    <row r="1161" spans="1:2" x14ac:dyDescent="0.25">
      <c r="A1161" t="s">
        <v>1409</v>
      </c>
      <c r="B1161">
        <f>COUNTIF($A$1:A1161,"Define|Report")</f>
        <v>72</v>
      </c>
    </row>
    <row r="1162" spans="1:2" x14ac:dyDescent="0.25">
      <c r="B1162">
        <f>COUNTIF($A$1:A1162,"Define|Report")</f>
        <v>72</v>
      </c>
    </row>
    <row r="1163" spans="1:2" x14ac:dyDescent="0.25">
      <c r="A1163" t="s">
        <v>1094</v>
      </c>
      <c r="B1163">
        <f>COUNTIF($A$1:A1163,"Define|Report")</f>
        <v>73</v>
      </c>
    </row>
    <row r="1164" spans="1:2" x14ac:dyDescent="0.25">
      <c r="A1164" t="s">
        <v>1420</v>
      </c>
      <c r="B1164">
        <f>COUNTIF($A$1:A1164,"Define|Report")</f>
        <v>73</v>
      </c>
    </row>
    <row r="1165" spans="1:2" x14ac:dyDescent="0.25">
      <c r="A1165" t="s">
        <v>1392</v>
      </c>
      <c r="B1165">
        <f>COUNTIF($A$1:A1165,"Define|Report")</f>
        <v>73</v>
      </c>
    </row>
    <row r="1166" spans="1:2" x14ac:dyDescent="0.25">
      <c r="A1166" t="s">
        <v>1217</v>
      </c>
      <c r="B1166">
        <f>COUNTIF($A$1:A1166,"Define|Report")</f>
        <v>73</v>
      </c>
    </row>
    <row r="1167" spans="1:2" x14ac:dyDescent="0.25">
      <c r="A1167" t="s">
        <v>1100</v>
      </c>
      <c r="B1167">
        <f>COUNTIF($A$1:A1167,"Define|Report")</f>
        <v>73</v>
      </c>
    </row>
    <row r="1168" spans="1:2" x14ac:dyDescent="0.25">
      <c r="A1168" t="s">
        <v>1119</v>
      </c>
      <c r="B1168">
        <f>COUNTIF($A$1:A1168,"Define|Report")</f>
        <v>73</v>
      </c>
    </row>
    <row r="1169" spans="1:2" x14ac:dyDescent="0.25">
      <c r="A1169" t="s">
        <v>1120</v>
      </c>
      <c r="B1169">
        <f>COUNTIF($A$1:A1169,"Define|Report")</f>
        <v>73</v>
      </c>
    </row>
    <row r="1170" spans="1:2" x14ac:dyDescent="0.25">
      <c r="A1170" t="s">
        <v>1421</v>
      </c>
      <c r="B1170">
        <f>COUNTIF($A$1:A1170,"Define|Report")</f>
        <v>73</v>
      </c>
    </row>
    <row r="1171" spans="1:2" x14ac:dyDescent="0.25">
      <c r="A1171" t="s">
        <v>1422</v>
      </c>
      <c r="B1171">
        <f>COUNTIF($A$1:A1171,"Define|Report")</f>
        <v>73</v>
      </c>
    </row>
    <row r="1172" spans="1:2" x14ac:dyDescent="0.25">
      <c r="A1172" t="s">
        <v>1423</v>
      </c>
      <c r="B1172">
        <f>COUNTIF($A$1:A1172,"Define|Report")</f>
        <v>73</v>
      </c>
    </row>
    <row r="1173" spans="1:2" x14ac:dyDescent="0.25">
      <c r="A1173" t="s">
        <v>1412</v>
      </c>
      <c r="B1173">
        <f>COUNTIF($A$1:A1173,"Define|Report")</f>
        <v>73</v>
      </c>
    </row>
    <row r="1174" spans="1:2" x14ac:dyDescent="0.25">
      <c r="A1174" t="s">
        <v>1364</v>
      </c>
      <c r="B1174">
        <f>COUNTIF($A$1:A1174,"Define|Report")</f>
        <v>73</v>
      </c>
    </row>
    <row r="1175" spans="1:2" x14ac:dyDescent="0.25">
      <c r="A1175" t="s">
        <v>1418</v>
      </c>
      <c r="B1175">
        <f>COUNTIF($A$1:A1175,"Define|Report")</f>
        <v>73</v>
      </c>
    </row>
    <row r="1176" spans="1:2" x14ac:dyDescent="0.25">
      <c r="A1176" t="s">
        <v>1424</v>
      </c>
      <c r="B1176">
        <f>COUNTIF($A$1:A1176,"Define|Report")</f>
        <v>73</v>
      </c>
    </row>
    <row r="1177" spans="1:2" x14ac:dyDescent="0.25">
      <c r="A1177" t="s">
        <v>1419</v>
      </c>
      <c r="B1177">
        <f>COUNTIF($A$1:A1177,"Define|Report")</f>
        <v>73</v>
      </c>
    </row>
    <row r="1178" spans="1:2" x14ac:dyDescent="0.25">
      <c r="A1178" t="s">
        <v>1409</v>
      </c>
      <c r="B1178">
        <f>COUNTIF($A$1:A1178,"Define|Report")</f>
        <v>73</v>
      </c>
    </row>
    <row r="1179" spans="1:2" x14ac:dyDescent="0.25">
      <c r="B1179">
        <f>COUNTIF($A$1:A1179,"Define|Report")</f>
        <v>73</v>
      </c>
    </row>
    <row r="1180" spans="1:2" x14ac:dyDescent="0.25">
      <c r="A1180" t="s">
        <v>1094</v>
      </c>
      <c r="B1180">
        <f>COUNTIF($A$1:A1180,"Define|Report")</f>
        <v>74</v>
      </c>
    </row>
    <row r="1181" spans="1:2" x14ac:dyDescent="0.25">
      <c r="A1181" t="s">
        <v>1425</v>
      </c>
      <c r="B1181">
        <f>COUNTIF($A$1:A1181,"Define|Report")</f>
        <v>74</v>
      </c>
    </row>
    <row r="1182" spans="1:2" x14ac:dyDescent="0.25">
      <c r="A1182" t="s">
        <v>1392</v>
      </c>
      <c r="B1182">
        <f>COUNTIF($A$1:A1182,"Define|Report")</f>
        <v>74</v>
      </c>
    </row>
    <row r="1183" spans="1:2" x14ac:dyDescent="0.25">
      <c r="A1183" t="s">
        <v>1217</v>
      </c>
      <c r="B1183">
        <f>COUNTIF($A$1:A1183,"Define|Report")</f>
        <v>74</v>
      </c>
    </row>
    <row r="1184" spans="1:2" x14ac:dyDescent="0.25">
      <c r="A1184" t="s">
        <v>1100</v>
      </c>
      <c r="B1184">
        <f>COUNTIF($A$1:A1184,"Define|Report")</f>
        <v>74</v>
      </c>
    </row>
    <row r="1185" spans="1:2" x14ac:dyDescent="0.25">
      <c r="A1185" t="s">
        <v>1119</v>
      </c>
      <c r="B1185">
        <f>COUNTIF($A$1:A1185,"Define|Report")</f>
        <v>74</v>
      </c>
    </row>
    <row r="1186" spans="1:2" x14ac:dyDescent="0.25">
      <c r="A1186" t="s">
        <v>1120</v>
      </c>
      <c r="B1186">
        <f>COUNTIF($A$1:A1186,"Define|Report")</f>
        <v>74</v>
      </c>
    </row>
    <row r="1187" spans="1:2" x14ac:dyDescent="0.25">
      <c r="A1187" t="s">
        <v>1421</v>
      </c>
      <c r="B1187">
        <f>COUNTIF($A$1:A1187,"Define|Report")</f>
        <v>74</v>
      </c>
    </row>
    <row r="1188" spans="1:2" x14ac:dyDescent="0.25">
      <c r="A1188" t="s">
        <v>1422</v>
      </c>
      <c r="B1188">
        <f>COUNTIF($A$1:A1188,"Define|Report")</f>
        <v>74</v>
      </c>
    </row>
    <row r="1189" spans="1:2" x14ac:dyDescent="0.25">
      <c r="A1189" t="s">
        <v>1423</v>
      </c>
      <c r="B1189">
        <f>COUNTIF($A$1:A1189,"Define|Report")</f>
        <v>74</v>
      </c>
    </row>
    <row r="1190" spans="1:2" x14ac:dyDescent="0.25">
      <c r="A1190" t="s">
        <v>1364</v>
      </c>
      <c r="B1190">
        <f>COUNTIF($A$1:A1190,"Define|Report")</f>
        <v>74</v>
      </c>
    </row>
    <row r="1191" spans="1:2" x14ac:dyDescent="0.25">
      <c r="A1191" t="s">
        <v>1412</v>
      </c>
      <c r="B1191">
        <f>COUNTIF($A$1:A1191,"Define|Report")</f>
        <v>74</v>
      </c>
    </row>
    <row r="1192" spans="1:2" x14ac:dyDescent="0.25">
      <c r="A1192" t="s">
        <v>1418</v>
      </c>
      <c r="B1192">
        <f>COUNTIF($A$1:A1192,"Define|Report")</f>
        <v>74</v>
      </c>
    </row>
    <row r="1193" spans="1:2" x14ac:dyDescent="0.25">
      <c r="A1193" t="s">
        <v>1413</v>
      </c>
      <c r="B1193">
        <f>COUNTIF($A$1:A1193,"Define|Report")</f>
        <v>74</v>
      </c>
    </row>
    <row r="1194" spans="1:2" x14ac:dyDescent="0.25">
      <c r="A1194" t="s">
        <v>1419</v>
      </c>
      <c r="B1194">
        <f>COUNTIF($A$1:A1194,"Define|Report")</f>
        <v>74</v>
      </c>
    </row>
    <row r="1195" spans="1:2" x14ac:dyDescent="0.25">
      <c r="A1195" t="s">
        <v>1409</v>
      </c>
      <c r="B1195">
        <f>COUNTIF($A$1:A1195,"Define|Report")</f>
        <v>74</v>
      </c>
    </row>
    <row r="1196" spans="1:2" x14ac:dyDescent="0.25">
      <c r="B1196">
        <f>COUNTIF($A$1:A1196,"Define|Report")</f>
        <v>74</v>
      </c>
    </row>
    <row r="1197" spans="1:2" x14ac:dyDescent="0.25">
      <c r="A1197" t="s">
        <v>1094</v>
      </c>
      <c r="B1197">
        <f>COUNTIF($A$1:A1197,"Define|Report")</f>
        <v>75</v>
      </c>
    </row>
    <row r="1198" spans="1:2" x14ac:dyDescent="0.25">
      <c r="A1198" t="s">
        <v>1426</v>
      </c>
      <c r="B1198">
        <f>COUNTIF($A$1:A1198,"Define|Report")</f>
        <v>75</v>
      </c>
    </row>
    <row r="1199" spans="1:2" x14ac:dyDescent="0.25">
      <c r="A1199" t="s">
        <v>1392</v>
      </c>
      <c r="B1199">
        <f>COUNTIF($A$1:A1199,"Define|Report")</f>
        <v>75</v>
      </c>
    </row>
    <row r="1200" spans="1:2" x14ac:dyDescent="0.25">
      <c r="A1200" t="s">
        <v>1217</v>
      </c>
      <c r="B1200">
        <f>COUNTIF($A$1:A1200,"Define|Report")</f>
        <v>75</v>
      </c>
    </row>
    <row r="1201" spans="1:2" x14ac:dyDescent="0.25">
      <c r="A1201" t="s">
        <v>1100</v>
      </c>
      <c r="B1201">
        <f>COUNTIF($A$1:A1201,"Define|Report")</f>
        <v>75</v>
      </c>
    </row>
    <row r="1202" spans="1:2" x14ac:dyDescent="0.25">
      <c r="A1202" t="s">
        <v>1119</v>
      </c>
      <c r="B1202">
        <f>COUNTIF($A$1:A1202,"Define|Report")</f>
        <v>75</v>
      </c>
    </row>
    <row r="1203" spans="1:2" x14ac:dyDescent="0.25">
      <c r="A1203" t="s">
        <v>1120</v>
      </c>
      <c r="B1203">
        <f>COUNTIF($A$1:A1203,"Define|Report")</f>
        <v>75</v>
      </c>
    </row>
    <row r="1204" spans="1:2" x14ac:dyDescent="0.25">
      <c r="A1204" t="s">
        <v>1421</v>
      </c>
      <c r="B1204">
        <f>COUNTIF($A$1:A1204,"Define|Report")</f>
        <v>75</v>
      </c>
    </row>
    <row r="1205" spans="1:2" x14ac:dyDescent="0.25">
      <c r="A1205" t="s">
        <v>1422</v>
      </c>
      <c r="B1205">
        <f>COUNTIF($A$1:A1205,"Define|Report")</f>
        <v>75</v>
      </c>
    </row>
    <row r="1206" spans="1:2" x14ac:dyDescent="0.25">
      <c r="A1206" t="s">
        <v>1423</v>
      </c>
      <c r="B1206">
        <f>COUNTIF($A$1:A1206,"Define|Report")</f>
        <v>75</v>
      </c>
    </row>
    <row r="1207" spans="1:2" x14ac:dyDescent="0.25">
      <c r="A1207" t="s">
        <v>1364</v>
      </c>
      <c r="B1207">
        <f>COUNTIF($A$1:A1207,"Define|Report")</f>
        <v>75</v>
      </c>
    </row>
    <row r="1208" spans="1:2" x14ac:dyDescent="0.25">
      <c r="A1208" t="s">
        <v>1427</v>
      </c>
      <c r="B1208">
        <f>COUNTIF($A$1:A1208,"Define|Report")</f>
        <v>75</v>
      </c>
    </row>
    <row r="1209" spans="1:2" x14ac:dyDescent="0.25">
      <c r="A1209" t="s">
        <v>1428</v>
      </c>
      <c r="B1209">
        <f>COUNTIF($A$1:A1209,"Define|Report")</f>
        <v>75</v>
      </c>
    </row>
    <row r="1210" spans="1:2" x14ac:dyDescent="0.25">
      <c r="A1210" t="s">
        <v>1412</v>
      </c>
      <c r="B1210">
        <f>COUNTIF($A$1:A1210,"Define|Report")</f>
        <v>75</v>
      </c>
    </row>
    <row r="1211" spans="1:2" x14ac:dyDescent="0.25">
      <c r="A1211" t="s">
        <v>1418</v>
      </c>
      <c r="B1211">
        <f>COUNTIF($A$1:A1211,"Define|Report")</f>
        <v>75</v>
      </c>
    </row>
    <row r="1212" spans="1:2" x14ac:dyDescent="0.25">
      <c r="A1212" t="s">
        <v>1413</v>
      </c>
      <c r="B1212">
        <f>COUNTIF($A$1:A1212,"Define|Report")</f>
        <v>75</v>
      </c>
    </row>
    <row r="1213" spans="1:2" x14ac:dyDescent="0.25">
      <c r="A1213" t="s">
        <v>1419</v>
      </c>
      <c r="B1213">
        <f>COUNTIF($A$1:A1213,"Define|Report")</f>
        <v>75</v>
      </c>
    </row>
    <row r="1214" spans="1:2" x14ac:dyDescent="0.25">
      <c r="A1214" t="s">
        <v>1409</v>
      </c>
      <c r="B1214">
        <f>COUNTIF($A$1:A1214,"Define|Report")</f>
        <v>75</v>
      </c>
    </row>
    <row r="1215" spans="1:2" x14ac:dyDescent="0.25">
      <c r="B1215">
        <f>COUNTIF($A$1:A1215,"Define|Report")</f>
        <v>75</v>
      </c>
    </row>
    <row r="1216" spans="1:2" x14ac:dyDescent="0.25">
      <c r="A1216" t="s">
        <v>1094</v>
      </c>
      <c r="B1216">
        <f>COUNTIF($A$1:A1216,"Define|Report")</f>
        <v>76</v>
      </c>
    </row>
    <row r="1217" spans="1:2" x14ac:dyDescent="0.25">
      <c r="A1217" t="s">
        <v>1429</v>
      </c>
      <c r="B1217">
        <f>COUNTIF($A$1:A1217,"Define|Report")</f>
        <v>76</v>
      </c>
    </row>
    <row r="1218" spans="1:2" x14ac:dyDescent="0.25">
      <c r="A1218" t="s">
        <v>1392</v>
      </c>
      <c r="B1218">
        <f>COUNTIF($A$1:A1218,"Define|Report")</f>
        <v>76</v>
      </c>
    </row>
    <row r="1219" spans="1:2" x14ac:dyDescent="0.25">
      <c r="A1219" t="s">
        <v>1217</v>
      </c>
      <c r="B1219">
        <f>COUNTIF($A$1:A1219,"Define|Report")</f>
        <v>76</v>
      </c>
    </row>
    <row r="1220" spans="1:2" x14ac:dyDescent="0.25">
      <c r="A1220" t="s">
        <v>1100</v>
      </c>
      <c r="B1220">
        <f>COUNTIF($A$1:A1220,"Define|Report")</f>
        <v>76</v>
      </c>
    </row>
    <row r="1221" spans="1:2" x14ac:dyDescent="0.25">
      <c r="A1221" t="s">
        <v>1119</v>
      </c>
      <c r="B1221">
        <f>COUNTIF($A$1:A1221,"Define|Report")</f>
        <v>76</v>
      </c>
    </row>
    <row r="1222" spans="1:2" x14ac:dyDescent="0.25">
      <c r="A1222" t="s">
        <v>1120</v>
      </c>
      <c r="B1222">
        <f>COUNTIF($A$1:A1222,"Define|Report")</f>
        <v>76</v>
      </c>
    </row>
    <row r="1223" spans="1:2" x14ac:dyDescent="0.25">
      <c r="A1223" t="s">
        <v>1412</v>
      </c>
      <c r="B1223">
        <f>COUNTIF($A$1:A1223,"Define|Report")</f>
        <v>76</v>
      </c>
    </row>
    <row r="1224" spans="1:2" x14ac:dyDescent="0.25">
      <c r="A1224" t="s">
        <v>1364</v>
      </c>
      <c r="B1224">
        <f>COUNTIF($A$1:A1224,"Define|Report")</f>
        <v>76</v>
      </c>
    </row>
    <row r="1225" spans="1:2" x14ac:dyDescent="0.25">
      <c r="A1225" t="s">
        <v>1121</v>
      </c>
      <c r="B1225">
        <f>COUNTIF($A$1:A1225,"Define|Report")</f>
        <v>76</v>
      </c>
    </row>
    <row r="1226" spans="1:2" x14ac:dyDescent="0.25">
      <c r="A1226" t="s">
        <v>1407</v>
      </c>
      <c r="B1226">
        <f>COUNTIF($A$1:A1226,"Define|Report")</f>
        <v>76</v>
      </c>
    </row>
    <row r="1227" spans="1:2" x14ac:dyDescent="0.25">
      <c r="A1227" t="s">
        <v>1430</v>
      </c>
      <c r="B1227">
        <f>COUNTIF($A$1:A1227,"Define|Report")</f>
        <v>76</v>
      </c>
    </row>
    <row r="1228" spans="1:2" x14ac:dyDescent="0.25">
      <c r="A1228" t="s">
        <v>1409</v>
      </c>
      <c r="B1228">
        <f>COUNTIF($A$1:A1228,"Define|Report")</f>
        <v>76</v>
      </c>
    </row>
    <row r="1229" spans="1:2" x14ac:dyDescent="0.25">
      <c r="A1229" t="s">
        <v>1431</v>
      </c>
      <c r="B1229">
        <f>COUNTIF($A$1:A1229,"Define|Report")</f>
        <v>76</v>
      </c>
    </row>
    <row r="1230" spans="1:2" x14ac:dyDescent="0.25">
      <c r="A1230" t="s">
        <v>1414</v>
      </c>
      <c r="B1230">
        <f>COUNTIF($A$1:A1230,"Define|Report")</f>
        <v>76</v>
      </c>
    </row>
    <row r="1231" spans="1:2" x14ac:dyDescent="0.25">
      <c r="B1231">
        <f>COUNTIF($A$1:A1231,"Define|Report")</f>
        <v>76</v>
      </c>
    </row>
    <row r="1232" spans="1:2" x14ac:dyDescent="0.25">
      <c r="A1232" t="s">
        <v>1094</v>
      </c>
      <c r="B1232">
        <f>COUNTIF($A$1:A1232,"Define|Report")</f>
        <v>77</v>
      </c>
    </row>
    <row r="1233" spans="1:2" x14ac:dyDescent="0.25">
      <c r="A1233" t="s">
        <v>1432</v>
      </c>
      <c r="B1233">
        <f>COUNTIF($A$1:A1233,"Define|Report")</f>
        <v>77</v>
      </c>
    </row>
    <row r="1234" spans="1:2" x14ac:dyDescent="0.25">
      <c r="A1234" t="s">
        <v>1392</v>
      </c>
      <c r="B1234">
        <f>COUNTIF($A$1:A1234,"Define|Report")</f>
        <v>77</v>
      </c>
    </row>
    <row r="1235" spans="1:2" x14ac:dyDescent="0.25">
      <c r="A1235" t="s">
        <v>1217</v>
      </c>
      <c r="B1235">
        <f>COUNTIF($A$1:A1235,"Define|Report")</f>
        <v>77</v>
      </c>
    </row>
    <row r="1236" spans="1:2" x14ac:dyDescent="0.25">
      <c r="A1236" t="s">
        <v>1100</v>
      </c>
      <c r="B1236">
        <f>COUNTIF($A$1:A1236,"Define|Report")</f>
        <v>77</v>
      </c>
    </row>
    <row r="1237" spans="1:2" x14ac:dyDescent="0.25">
      <c r="A1237" t="s">
        <v>1119</v>
      </c>
      <c r="B1237">
        <f>COUNTIF($A$1:A1237,"Define|Report")</f>
        <v>77</v>
      </c>
    </row>
    <row r="1238" spans="1:2" x14ac:dyDescent="0.25">
      <c r="A1238" t="s">
        <v>1120</v>
      </c>
      <c r="B1238">
        <f>COUNTIF($A$1:A1238,"Define|Report")</f>
        <v>77</v>
      </c>
    </row>
    <row r="1239" spans="1:2" x14ac:dyDescent="0.25">
      <c r="A1239" t="s">
        <v>1421</v>
      </c>
      <c r="B1239">
        <f>COUNTIF($A$1:A1239,"Define|Report")</f>
        <v>77</v>
      </c>
    </row>
    <row r="1240" spans="1:2" x14ac:dyDescent="0.25">
      <c r="A1240" t="s">
        <v>1422</v>
      </c>
      <c r="B1240">
        <f>COUNTIF($A$1:A1240,"Define|Report")</f>
        <v>77</v>
      </c>
    </row>
    <row r="1241" spans="1:2" x14ac:dyDescent="0.25">
      <c r="A1241" t="s">
        <v>1423</v>
      </c>
      <c r="B1241">
        <f>COUNTIF($A$1:A1241,"Define|Report")</f>
        <v>77</v>
      </c>
    </row>
    <row r="1242" spans="1:2" x14ac:dyDescent="0.25">
      <c r="A1242" t="s">
        <v>1364</v>
      </c>
      <c r="B1242">
        <f>COUNTIF($A$1:A1242,"Define|Report")</f>
        <v>77</v>
      </c>
    </row>
    <row r="1243" spans="1:2" x14ac:dyDescent="0.25">
      <c r="A1243" t="s">
        <v>1412</v>
      </c>
      <c r="B1243">
        <f>COUNTIF($A$1:A1243,"Define|Report")</f>
        <v>77</v>
      </c>
    </row>
    <row r="1244" spans="1:2" x14ac:dyDescent="0.25">
      <c r="A1244" t="s">
        <v>1433</v>
      </c>
      <c r="B1244">
        <f>COUNTIF($A$1:A1244,"Define|Report")</f>
        <v>77</v>
      </c>
    </row>
    <row r="1245" spans="1:2" x14ac:dyDescent="0.25">
      <c r="A1245" t="s">
        <v>1413</v>
      </c>
      <c r="B1245">
        <f>COUNTIF($A$1:A1245,"Define|Report")</f>
        <v>77</v>
      </c>
    </row>
    <row r="1246" spans="1:2" x14ac:dyDescent="0.25">
      <c r="A1246" t="s">
        <v>1419</v>
      </c>
      <c r="B1246">
        <f>COUNTIF($A$1:A1246,"Define|Report")</f>
        <v>77</v>
      </c>
    </row>
    <row r="1247" spans="1:2" x14ac:dyDescent="0.25">
      <c r="A1247" t="s">
        <v>1409</v>
      </c>
      <c r="B1247">
        <f>COUNTIF($A$1:A1247,"Define|Report")</f>
        <v>77</v>
      </c>
    </row>
    <row r="1248" spans="1:2" x14ac:dyDescent="0.25">
      <c r="B1248">
        <f>COUNTIF($A$1:A1248,"Define|Report")</f>
        <v>77</v>
      </c>
    </row>
    <row r="1249" spans="1:2" x14ac:dyDescent="0.25">
      <c r="A1249" t="s">
        <v>1094</v>
      </c>
      <c r="B1249">
        <f>COUNTIF($A$1:A1249,"Define|Report")</f>
        <v>78</v>
      </c>
    </row>
    <row r="1250" spans="1:2" x14ac:dyDescent="0.25">
      <c r="A1250" t="s">
        <v>1434</v>
      </c>
      <c r="B1250">
        <f>COUNTIF($A$1:A1250,"Define|Report")</f>
        <v>78</v>
      </c>
    </row>
    <row r="1251" spans="1:2" x14ac:dyDescent="0.25">
      <c r="A1251" t="s">
        <v>1392</v>
      </c>
      <c r="B1251">
        <f>COUNTIF($A$1:A1251,"Define|Report")</f>
        <v>78</v>
      </c>
    </row>
    <row r="1252" spans="1:2" x14ac:dyDescent="0.25">
      <c r="A1252" t="s">
        <v>1217</v>
      </c>
      <c r="B1252">
        <f>COUNTIF($A$1:A1252,"Define|Report")</f>
        <v>78</v>
      </c>
    </row>
    <row r="1253" spans="1:2" x14ac:dyDescent="0.25">
      <c r="A1253" t="s">
        <v>1100</v>
      </c>
      <c r="B1253">
        <f>COUNTIF($A$1:A1253,"Define|Report")</f>
        <v>78</v>
      </c>
    </row>
    <row r="1254" spans="1:2" x14ac:dyDescent="0.25">
      <c r="A1254" t="s">
        <v>1130</v>
      </c>
      <c r="B1254">
        <f>COUNTIF($A$1:A1254,"Define|Report")</f>
        <v>78</v>
      </c>
    </row>
    <row r="1255" spans="1:2" x14ac:dyDescent="0.25">
      <c r="A1255" t="s">
        <v>1393</v>
      </c>
      <c r="B1255">
        <f>COUNTIF($A$1:A1255,"Define|Report")</f>
        <v>78</v>
      </c>
    </row>
    <row r="1256" spans="1:2" x14ac:dyDescent="0.25">
      <c r="A1256" t="s">
        <v>1103</v>
      </c>
      <c r="B1256">
        <f>COUNTIF($A$1:A1256,"Define|Report")</f>
        <v>78</v>
      </c>
    </row>
    <row r="1257" spans="1:2" x14ac:dyDescent="0.25">
      <c r="A1257" t="s">
        <v>1243</v>
      </c>
      <c r="B1257">
        <f>COUNTIF($A$1:A1257,"Define|Report")</f>
        <v>78</v>
      </c>
    </row>
    <row r="1258" spans="1:2" x14ac:dyDescent="0.25">
      <c r="A1258" t="s">
        <v>1394</v>
      </c>
      <c r="B1258">
        <f>COUNTIF($A$1:A1258,"Define|Report")</f>
        <v>78</v>
      </c>
    </row>
    <row r="1259" spans="1:2" x14ac:dyDescent="0.25">
      <c r="A1259" t="s">
        <v>1395</v>
      </c>
      <c r="B1259">
        <f>COUNTIF($A$1:A1259,"Define|Report")</f>
        <v>78</v>
      </c>
    </row>
    <row r="1260" spans="1:2" x14ac:dyDescent="0.25">
      <c r="A1260" t="s">
        <v>1396</v>
      </c>
      <c r="B1260">
        <f>COUNTIF($A$1:A1260,"Define|Report")</f>
        <v>78</v>
      </c>
    </row>
    <row r="1261" spans="1:2" x14ac:dyDescent="0.25">
      <c r="A1261" t="s">
        <v>1397</v>
      </c>
      <c r="B1261">
        <f>COUNTIF($A$1:A1261,"Define|Report")</f>
        <v>78</v>
      </c>
    </row>
    <row r="1262" spans="1:2" x14ac:dyDescent="0.25">
      <c r="A1262" t="s">
        <v>1398</v>
      </c>
      <c r="B1262">
        <f>COUNTIF($A$1:A1262,"Define|Report")</f>
        <v>78</v>
      </c>
    </row>
    <row r="1263" spans="1:2" x14ac:dyDescent="0.25">
      <c r="A1263" t="s">
        <v>1399</v>
      </c>
      <c r="B1263">
        <f>COUNTIF($A$1:A1263,"Define|Report")</f>
        <v>78</v>
      </c>
    </row>
    <row r="1264" spans="1:2" x14ac:dyDescent="0.25">
      <c r="A1264" t="s">
        <v>1400</v>
      </c>
      <c r="B1264">
        <f>COUNTIF($A$1:A1264,"Define|Report")</f>
        <v>78</v>
      </c>
    </row>
    <row r="1265" spans="1:2" x14ac:dyDescent="0.25">
      <c r="A1265" t="s">
        <v>1401</v>
      </c>
      <c r="B1265">
        <f>COUNTIF($A$1:A1265,"Define|Report")</f>
        <v>78</v>
      </c>
    </row>
    <row r="1266" spans="1:2" x14ac:dyDescent="0.25">
      <c r="A1266" t="s">
        <v>1402</v>
      </c>
      <c r="B1266">
        <f>COUNTIF($A$1:A1266,"Define|Report")</f>
        <v>78</v>
      </c>
    </row>
    <row r="1267" spans="1:2" x14ac:dyDescent="0.25">
      <c r="A1267" t="s">
        <v>1403</v>
      </c>
      <c r="B1267">
        <f>COUNTIF($A$1:A1267,"Define|Report")</f>
        <v>78</v>
      </c>
    </row>
    <row r="1268" spans="1:2" x14ac:dyDescent="0.25">
      <c r="A1268" t="s">
        <v>1404</v>
      </c>
      <c r="B1268">
        <f>COUNTIF($A$1:A1268,"Define|Report")</f>
        <v>78</v>
      </c>
    </row>
    <row r="1269" spans="1:2" x14ac:dyDescent="0.25">
      <c r="A1269" t="s">
        <v>1405</v>
      </c>
      <c r="B1269">
        <f>COUNTIF($A$1:A1269,"Define|Report")</f>
        <v>78</v>
      </c>
    </row>
    <row r="1270" spans="1:2" x14ac:dyDescent="0.25">
      <c r="A1270" t="s">
        <v>1417</v>
      </c>
      <c r="B1270">
        <f>COUNTIF($A$1:A1270,"Define|Report")</f>
        <v>78</v>
      </c>
    </row>
    <row r="1271" spans="1:2" x14ac:dyDescent="0.25">
      <c r="A1271" t="s">
        <v>1433</v>
      </c>
      <c r="B1271">
        <f>COUNTIF($A$1:A1271,"Define|Report")</f>
        <v>78</v>
      </c>
    </row>
    <row r="1272" spans="1:2" x14ac:dyDescent="0.25">
      <c r="A1272" t="s">
        <v>1408</v>
      </c>
      <c r="B1272">
        <f>COUNTIF($A$1:A1272,"Define|Report")</f>
        <v>78</v>
      </c>
    </row>
    <row r="1273" spans="1:2" x14ac:dyDescent="0.25">
      <c r="A1273" t="s">
        <v>1419</v>
      </c>
      <c r="B1273">
        <f>COUNTIF($A$1:A1273,"Define|Report")</f>
        <v>78</v>
      </c>
    </row>
    <row r="1274" spans="1:2" x14ac:dyDescent="0.25">
      <c r="A1274" t="s">
        <v>1409</v>
      </c>
      <c r="B1274">
        <f>COUNTIF($A$1:A1274,"Define|Report")</f>
        <v>78</v>
      </c>
    </row>
    <row r="1275" spans="1:2" x14ac:dyDescent="0.25">
      <c r="B1275">
        <f>COUNTIF($A$1:A1275,"Define|Report")</f>
        <v>78</v>
      </c>
    </row>
    <row r="1276" spans="1:2" x14ac:dyDescent="0.25">
      <c r="A1276" t="s">
        <v>1094</v>
      </c>
      <c r="B1276">
        <f>COUNTIF($A$1:A1276,"Define|Report")</f>
        <v>79</v>
      </c>
    </row>
    <row r="1277" spans="1:2" x14ac:dyDescent="0.25">
      <c r="A1277" t="s">
        <v>1435</v>
      </c>
      <c r="B1277">
        <f>COUNTIF($A$1:A1277,"Define|Report")</f>
        <v>79</v>
      </c>
    </row>
    <row r="1278" spans="1:2" x14ac:dyDescent="0.25">
      <c r="A1278" t="s">
        <v>1392</v>
      </c>
      <c r="B1278">
        <f>COUNTIF($A$1:A1278,"Define|Report")</f>
        <v>79</v>
      </c>
    </row>
    <row r="1279" spans="1:2" x14ac:dyDescent="0.25">
      <c r="A1279" s="82" t="s">
        <v>1217</v>
      </c>
      <c r="B1279">
        <f>COUNTIF($A$1:A1279,"Define|Report")</f>
        <v>79</v>
      </c>
    </row>
    <row r="1280" spans="1:2" x14ac:dyDescent="0.25">
      <c r="A1280" s="82" t="s">
        <v>1100</v>
      </c>
      <c r="B1280">
        <f>COUNTIF($A$1:A1280,"Define|Report")</f>
        <v>79</v>
      </c>
    </row>
    <row r="1281" spans="1:2" x14ac:dyDescent="0.25">
      <c r="A1281" s="82" t="s">
        <v>1119</v>
      </c>
      <c r="B1281">
        <f>COUNTIF($A$1:A1281,"Define|Report")</f>
        <v>79</v>
      </c>
    </row>
    <row r="1282" spans="1:2" x14ac:dyDescent="0.25">
      <c r="A1282" s="82" t="s">
        <v>1120</v>
      </c>
      <c r="B1282">
        <f>COUNTIF($A$1:A1282,"Define|Report")</f>
        <v>79</v>
      </c>
    </row>
    <row r="1283" spans="1:2" x14ac:dyDescent="0.25">
      <c r="A1283" s="82" t="s">
        <v>1421</v>
      </c>
      <c r="B1283">
        <f>COUNTIF($A$1:A1283,"Define|Report")</f>
        <v>79</v>
      </c>
    </row>
    <row r="1284" spans="1:2" x14ac:dyDescent="0.25">
      <c r="A1284" s="82" t="s">
        <v>1422</v>
      </c>
      <c r="B1284">
        <f>COUNTIF($A$1:A1284,"Define|Report")</f>
        <v>79</v>
      </c>
    </row>
    <row r="1285" spans="1:2" x14ac:dyDescent="0.25">
      <c r="A1285" s="82" t="s">
        <v>1423</v>
      </c>
      <c r="B1285">
        <f>COUNTIF($A$1:A1285,"Define|Report")</f>
        <v>79</v>
      </c>
    </row>
    <row r="1286" spans="1:2" x14ac:dyDescent="0.25">
      <c r="A1286" s="82" t="s">
        <v>1412</v>
      </c>
      <c r="B1286">
        <f>COUNTIF($A$1:A1286,"Define|Report")</f>
        <v>79</v>
      </c>
    </row>
    <row r="1287" spans="1:2" x14ac:dyDescent="0.25">
      <c r="A1287" s="82" t="s">
        <v>1364</v>
      </c>
      <c r="B1287">
        <f>COUNTIF($A$1:A1287,"Define|Report")</f>
        <v>79</v>
      </c>
    </row>
    <row r="1288" spans="1:2" x14ac:dyDescent="0.25">
      <c r="A1288" s="82" t="s">
        <v>1433</v>
      </c>
      <c r="B1288">
        <f>COUNTIF($A$1:A1288,"Define|Report")</f>
        <v>79</v>
      </c>
    </row>
    <row r="1289" spans="1:2" x14ac:dyDescent="0.25">
      <c r="A1289" s="82" t="s">
        <v>1413</v>
      </c>
      <c r="B1289">
        <f>COUNTIF($A$1:A1289,"Define|Report")</f>
        <v>79</v>
      </c>
    </row>
    <row r="1290" spans="1:2" x14ac:dyDescent="0.25">
      <c r="A1290" s="82" t="s">
        <v>1419</v>
      </c>
      <c r="B1290">
        <f>COUNTIF($A$1:A1290,"Define|Report")</f>
        <v>79</v>
      </c>
    </row>
    <row r="1291" spans="1:2" x14ac:dyDescent="0.25">
      <c r="A1291" s="82" t="s">
        <v>1409</v>
      </c>
      <c r="B1291">
        <f>COUNTIF($A$1:A1291,"Define|Report")</f>
        <v>79</v>
      </c>
    </row>
    <row r="1292" spans="1:2" x14ac:dyDescent="0.25">
      <c r="A1292" s="82"/>
      <c r="B1292">
        <f>COUNTIF($A$1:A1292,"Define|Report")</f>
        <v>79</v>
      </c>
    </row>
    <row r="1293" spans="1:2" x14ac:dyDescent="0.25">
      <c r="A1293" s="82" t="s">
        <v>1094</v>
      </c>
      <c r="B1293">
        <f>COUNTIF($A$1:A1293,"Define|Report")</f>
        <v>80</v>
      </c>
    </row>
    <row r="1294" spans="1:2" x14ac:dyDescent="0.25">
      <c r="A1294" s="82" t="s">
        <v>1436</v>
      </c>
      <c r="B1294">
        <f>COUNTIF($A$1:A1294,"Define|Report")</f>
        <v>80</v>
      </c>
    </row>
    <row r="1295" spans="1:2" x14ac:dyDescent="0.25">
      <c r="A1295" s="82" t="s">
        <v>1392</v>
      </c>
      <c r="B1295">
        <f>COUNTIF($A$1:A1295,"Define|Report")</f>
        <v>80</v>
      </c>
    </row>
    <row r="1296" spans="1:2" x14ac:dyDescent="0.25">
      <c r="A1296" s="82" t="s">
        <v>1217</v>
      </c>
      <c r="B1296">
        <f>COUNTIF($A$1:A1296,"Define|Report")</f>
        <v>80</v>
      </c>
    </row>
    <row r="1297" spans="1:2" x14ac:dyDescent="0.25">
      <c r="A1297" s="82" t="s">
        <v>1100</v>
      </c>
      <c r="B1297">
        <f>COUNTIF($A$1:A1297,"Define|Report")</f>
        <v>80</v>
      </c>
    </row>
    <row r="1298" spans="1:2" x14ac:dyDescent="0.25">
      <c r="A1298" t="s">
        <v>1119</v>
      </c>
      <c r="B1298">
        <f>COUNTIF($A$1:A1298,"Define|Report")</f>
        <v>80</v>
      </c>
    </row>
    <row r="1299" spans="1:2" x14ac:dyDescent="0.25">
      <c r="A1299" t="s">
        <v>1120</v>
      </c>
      <c r="B1299">
        <f>COUNTIF($A$1:A1299,"Define|Report")</f>
        <v>80</v>
      </c>
    </row>
    <row r="1300" spans="1:2" x14ac:dyDescent="0.25">
      <c r="A1300" t="s">
        <v>1421</v>
      </c>
      <c r="B1300">
        <f>COUNTIF($A$1:A1300,"Define|Report")</f>
        <v>80</v>
      </c>
    </row>
    <row r="1301" spans="1:2" x14ac:dyDescent="0.25">
      <c r="A1301" t="s">
        <v>1422</v>
      </c>
      <c r="B1301">
        <f>COUNTIF($A$1:A1301,"Define|Report")</f>
        <v>80</v>
      </c>
    </row>
    <row r="1302" spans="1:2" x14ac:dyDescent="0.25">
      <c r="A1302" t="s">
        <v>1423</v>
      </c>
      <c r="B1302">
        <f>COUNTIF($A$1:A1302,"Define|Report")</f>
        <v>80</v>
      </c>
    </row>
    <row r="1303" spans="1:2" x14ac:dyDescent="0.25">
      <c r="A1303" t="s">
        <v>1364</v>
      </c>
      <c r="B1303">
        <f>COUNTIF($A$1:A1303,"Define|Report")</f>
        <v>80</v>
      </c>
    </row>
    <row r="1304" spans="1:2" x14ac:dyDescent="0.25">
      <c r="A1304" t="s">
        <v>1427</v>
      </c>
      <c r="B1304">
        <f>COUNTIF($A$1:A1304,"Define|Report")</f>
        <v>80</v>
      </c>
    </row>
    <row r="1305" spans="1:2" x14ac:dyDescent="0.25">
      <c r="A1305" t="s">
        <v>1428</v>
      </c>
      <c r="B1305">
        <f>COUNTIF($A$1:A1305,"Define|Report")</f>
        <v>80</v>
      </c>
    </row>
    <row r="1306" spans="1:2" x14ac:dyDescent="0.25">
      <c r="A1306" t="s">
        <v>1412</v>
      </c>
      <c r="B1306">
        <f>COUNTIF($A$1:A1306,"Define|Report")</f>
        <v>80</v>
      </c>
    </row>
    <row r="1307" spans="1:2" x14ac:dyDescent="0.25">
      <c r="A1307" t="s">
        <v>1433</v>
      </c>
      <c r="B1307">
        <f>COUNTIF($A$1:A1307,"Define|Report")</f>
        <v>80</v>
      </c>
    </row>
    <row r="1308" spans="1:2" x14ac:dyDescent="0.25">
      <c r="A1308" t="s">
        <v>1413</v>
      </c>
      <c r="B1308">
        <f>COUNTIF($A$1:A1308,"Define|Report")</f>
        <v>80</v>
      </c>
    </row>
    <row r="1309" spans="1:2" x14ac:dyDescent="0.25">
      <c r="A1309" t="s">
        <v>1419</v>
      </c>
      <c r="B1309">
        <f>COUNTIF($A$1:A1309,"Define|Report")</f>
        <v>80</v>
      </c>
    </row>
    <row r="1310" spans="1:2" x14ac:dyDescent="0.25">
      <c r="A1310" t="s">
        <v>1409</v>
      </c>
      <c r="B1310">
        <f>COUNTIF($A$1:A1310,"Define|Report")</f>
        <v>80</v>
      </c>
    </row>
    <row r="1311" spans="1:2" x14ac:dyDescent="0.25">
      <c r="B1311">
        <f>COUNTIF($A$1:A1311,"Define|Report")</f>
        <v>80</v>
      </c>
    </row>
    <row r="1312" spans="1:2" x14ac:dyDescent="0.25">
      <c r="A1312" t="s">
        <v>1094</v>
      </c>
      <c r="B1312">
        <f>COUNTIF($A$1:A1312,"Define|Report")</f>
        <v>81</v>
      </c>
    </row>
    <row r="1313" spans="1:2" x14ac:dyDescent="0.25">
      <c r="A1313" t="s">
        <v>1437</v>
      </c>
      <c r="B1313">
        <f>COUNTIF($A$1:A1313,"Define|Report")</f>
        <v>81</v>
      </c>
    </row>
    <row r="1314" spans="1:2" x14ac:dyDescent="0.25">
      <c r="A1314" t="s">
        <v>1392</v>
      </c>
      <c r="B1314">
        <f>COUNTIF($A$1:A1314,"Define|Report")</f>
        <v>81</v>
      </c>
    </row>
    <row r="1315" spans="1:2" x14ac:dyDescent="0.25">
      <c r="A1315" t="s">
        <v>1217</v>
      </c>
      <c r="B1315">
        <f>COUNTIF($A$1:A1315,"Define|Report")</f>
        <v>81</v>
      </c>
    </row>
    <row r="1316" spans="1:2" x14ac:dyDescent="0.25">
      <c r="A1316" t="s">
        <v>1100</v>
      </c>
      <c r="B1316">
        <f>COUNTIF($A$1:A1316,"Define|Report")</f>
        <v>81</v>
      </c>
    </row>
    <row r="1317" spans="1:2" x14ac:dyDescent="0.25">
      <c r="A1317" t="s">
        <v>1130</v>
      </c>
      <c r="B1317">
        <f>COUNTIF($A$1:A1317,"Define|Report")</f>
        <v>81</v>
      </c>
    </row>
    <row r="1318" spans="1:2" x14ac:dyDescent="0.25">
      <c r="A1318" t="s">
        <v>1393</v>
      </c>
      <c r="B1318">
        <f>COUNTIF($A$1:A1318,"Define|Report")</f>
        <v>81</v>
      </c>
    </row>
    <row r="1319" spans="1:2" x14ac:dyDescent="0.25">
      <c r="A1319" t="s">
        <v>1103</v>
      </c>
      <c r="B1319">
        <f>COUNTIF($A$1:A1319,"Define|Report")</f>
        <v>81</v>
      </c>
    </row>
    <row r="1320" spans="1:2" x14ac:dyDescent="0.25">
      <c r="A1320" t="s">
        <v>1243</v>
      </c>
      <c r="B1320">
        <f>COUNTIF($A$1:A1320,"Define|Report")</f>
        <v>81</v>
      </c>
    </row>
    <row r="1321" spans="1:2" x14ac:dyDescent="0.25">
      <c r="A1321" t="s">
        <v>1394</v>
      </c>
      <c r="B1321">
        <f>COUNTIF($A$1:A1321,"Define|Report")</f>
        <v>81</v>
      </c>
    </row>
    <row r="1322" spans="1:2" x14ac:dyDescent="0.25">
      <c r="A1322" t="s">
        <v>1395</v>
      </c>
      <c r="B1322">
        <f>COUNTIF($A$1:A1322,"Define|Report")</f>
        <v>81</v>
      </c>
    </row>
    <row r="1323" spans="1:2" x14ac:dyDescent="0.25">
      <c r="A1323" t="s">
        <v>1396</v>
      </c>
      <c r="B1323">
        <f>COUNTIF($A$1:A1323,"Define|Report")</f>
        <v>81</v>
      </c>
    </row>
    <row r="1324" spans="1:2" x14ac:dyDescent="0.25">
      <c r="A1324" t="s">
        <v>1399</v>
      </c>
      <c r="B1324">
        <f>COUNTIF($A$1:A1324,"Define|Report")</f>
        <v>81</v>
      </c>
    </row>
    <row r="1325" spans="1:2" x14ac:dyDescent="0.25">
      <c r="A1325" t="s">
        <v>1400</v>
      </c>
      <c r="B1325">
        <f>COUNTIF($A$1:A1325,"Define|Report")</f>
        <v>81</v>
      </c>
    </row>
    <row r="1326" spans="1:2" x14ac:dyDescent="0.25">
      <c r="A1326" t="s">
        <v>1401</v>
      </c>
      <c r="B1326">
        <f>COUNTIF($A$1:A1326,"Define|Report")</f>
        <v>81</v>
      </c>
    </row>
    <row r="1327" spans="1:2" x14ac:dyDescent="0.25">
      <c r="A1327" t="s">
        <v>1402</v>
      </c>
      <c r="B1327">
        <f>COUNTIF($A$1:A1327,"Define|Report")</f>
        <v>81</v>
      </c>
    </row>
    <row r="1328" spans="1:2" x14ac:dyDescent="0.25">
      <c r="A1328" t="s">
        <v>1403</v>
      </c>
      <c r="B1328">
        <f>COUNTIF($A$1:A1328,"Define|Report")</f>
        <v>81</v>
      </c>
    </row>
    <row r="1329" spans="1:2" x14ac:dyDescent="0.25">
      <c r="A1329" t="s">
        <v>1404</v>
      </c>
      <c r="B1329">
        <f>COUNTIF($A$1:A1329,"Define|Report")</f>
        <v>81</v>
      </c>
    </row>
    <row r="1330" spans="1:2" x14ac:dyDescent="0.25">
      <c r="A1330" t="s">
        <v>1405</v>
      </c>
      <c r="B1330">
        <f>COUNTIF($A$1:A1330,"Define|Report")</f>
        <v>81</v>
      </c>
    </row>
    <row r="1331" spans="1:2" x14ac:dyDescent="0.25">
      <c r="A1331" t="s">
        <v>1406</v>
      </c>
      <c r="B1331">
        <f>COUNTIF($A$1:A1331,"Define|Report")</f>
        <v>81</v>
      </c>
    </row>
    <row r="1332" spans="1:2" x14ac:dyDescent="0.25">
      <c r="A1332" t="s">
        <v>1438</v>
      </c>
      <c r="B1332">
        <f>COUNTIF($A$1:A1332,"Define|Report")</f>
        <v>81</v>
      </c>
    </row>
    <row r="1333" spans="1:2" x14ac:dyDescent="0.25">
      <c r="A1333" t="s">
        <v>1439</v>
      </c>
      <c r="B1333">
        <f>COUNTIF($A$1:A1333,"Define|Report")</f>
        <v>81</v>
      </c>
    </row>
    <row r="1334" spans="1:2" x14ac:dyDescent="0.25">
      <c r="A1334" t="s">
        <v>1409</v>
      </c>
      <c r="B1334">
        <f>COUNTIF($A$1:A1334,"Define|Report")</f>
        <v>81</v>
      </c>
    </row>
    <row r="1335" spans="1:2" x14ac:dyDescent="0.25">
      <c r="A1335" t="s">
        <v>1418</v>
      </c>
      <c r="B1335">
        <f>COUNTIF($A$1:A1335,"Define|Report")</f>
        <v>81</v>
      </c>
    </row>
    <row r="1336" spans="1:2" x14ac:dyDescent="0.25">
      <c r="B1336">
        <f>COUNTIF($A$1:A1336,"Define|Report")</f>
        <v>81</v>
      </c>
    </row>
    <row r="1337" spans="1:2" x14ac:dyDescent="0.25">
      <c r="A1337" t="s">
        <v>1094</v>
      </c>
      <c r="B1337">
        <f>COUNTIF($A$1:A1337,"Define|Report")</f>
        <v>82</v>
      </c>
    </row>
    <row r="1338" spans="1:2" x14ac:dyDescent="0.25">
      <c r="A1338" t="s">
        <v>1440</v>
      </c>
      <c r="B1338">
        <f>COUNTIF($A$1:A1338,"Define|Report")</f>
        <v>82</v>
      </c>
    </row>
    <row r="1339" spans="1:2" x14ac:dyDescent="0.25">
      <c r="A1339" t="s">
        <v>1392</v>
      </c>
      <c r="B1339">
        <f>COUNTIF($A$1:A1339,"Define|Report")</f>
        <v>82</v>
      </c>
    </row>
    <row r="1340" spans="1:2" x14ac:dyDescent="0.25">
      <c r="A1340" t="s">
        <v>1217</v>
      </c>
      <c r="B1340">
        <f>COUNTIF($A$1:A1340,"Define|Report")</f>
        <v>82</v>
      </c>
    </row>
    <row r="1341" spans="1:2" x14ac:dyDescent="0.25">
      <c r="A1341" t="s">
        <v>1100</v>
      </c>
      <c r="B1341">
        <f>COUNTIF($A$1:A1341,"Define|Report")</f>
        <v>82</v>
      </c>
    </row>
    <row r="1342" spans="1:2" x14ac:dyDescent="0.25">
      <c r="A1342" t="s">
        <v>1130</v>
      </c>
      <c r="B1342">
        <f>COUNTIF($A$1:A1342,"Define|Report")</f>
        <v>82</v>
      </c>
    </row>
    <row r="1343" spans="1:2" x14ac:dyDescent="0.25">
      <c r="A1343" t="s">
        <v>1393</v>
      </c>
      <c r="B1343">
        <f>COUNTIF($A$1:A1343,"Define|Report")</f>
        <v>82</v>
      </c>
    </row>
    <row r="1344" spans="1:2" x14ac:dyDescent="0.25">
      <c r="A1344" t="s">
        <v>1103</v>
      </c>
      <c r="B1344">
        <f>COUNTIF($A$1:A1344,"Define|Report")</f>
        <v>82</v>
      </c>
    </row>
    <row r="1345" spans="1:2" x14ac:dyDescent="0.25">
      <c r="A1345" t="s">
        <v>1243</v>
      </c>
      <c r="B1345">
        <f>COUNTIF($A$1:A1345,"Define|Report")</f>
        <v>82</v>
      </c>
    </row>
    <row r="1346" spans="1:2" x14ac:dyDescent="0.25">
      <c r="A1346" t="s">
        <v>1394</v>
      </c>
      <c r="B1346">
        <f>COUNTIF($A$1:A1346,"Define|Report")</f>
        <v>82</v>
      </c>
    </row>
    <row r="1347" spans="1:2" x14ac:dyDescent="0.25">
      <c r="A1347" t="s">
        <v>1395</v>
      </c>
      <c r="B1347">
        <f>COUNTIF($A$1:A1347,"Define|Report")</f>
        <v>82</v>
      </c>
    </row>
    <row r="1348" spans="1:2" x14ac:dyDescent="0.25">
      <c r="A1348" t="s">
        <v>1396</v>
      </c>
      <c r="B1348">
        <f>COUNTIF($A$1:A1348,"Define|Report")</f>
        <v>82</v>
      </c>
    </row>
    <row r="1349" spans="1:2" x14ac:dyDescent="0.25">
      <c r="A1349" t="s">
        <v>1399</v>
      </c>
      <c r="B1349">
        <f>COUNTIF($A$1:A1349,"Define|Report")</f>
        <v>82</v>
      </c>
    </row>
    <row r="1350" spans="1:2" x14ac:dyDescent="0.25">
      <c r="A1350" t="s">
        <v>1400</v>
      </c>
      <c r="B1350">
        <f>COUNTIF($A$1:A1350,"Define|Report")</f>
        <v>82</v>
      </c>
    </row>
    <row r="1351" spans="1:2" x14ac:dyDescent="0.25">
      <c r="A1351" t="s">
        <v>1401</v>
      </c>
      <c r="B1351">
        <f>COUNTIF($A$1:A1351,"Define|Report")</f>
        <v>82</v>
      </c>
    </row>
    <row r="1352" spans="1:2" x14ac:dyDescent="0.25">
      <c r="A1352" t="s">
        <v>1402</v>
      </c>
      <c r="B1352">
        <f>COUNTIF($A$1:A1352,"Define|Report")</f>
        <v>82</v>
      </c>
    </row>
    <row r="1353" spans="1:2" x14ac:dyDescent="0.25">
      <c r="A1353" t="s">
        <v>1403</v>
      </c>
      <c r="B1353">
        <f>COUNTIF($A$1:A1353,"Define|Report")</f>
        <v>82</v>
      </c>
    </row>
    <row r="1354" spans="1:2" x14ac:dyDescent="0.25">
      <c r="A1354" t="s">
        <v>1404</v>
      </c>
      <c r="B1354">
        <f>COUNTIF($A$1:A1354,"Define|Report")</f>
        <v>82</v>
      </c>
    </row>
    <row r="1355" spans="1:2" x14ac:dyDescent="0.25">
      <c r="A1355" t="s">
        <v>1405</v>
      </c>
      <c r="B1355">
        <f>COUNTIF($A$1:A1355,"Define|Report")</f>
        <v>82</v>
      </c>
    </row>
    <row r="1356" spans="1:2" x14ac:dyDescent="0.25">
      <c r="A1356" t="s">
        <v>1406</v>
      </c>
      <c r="B1356">
        <f>COUNTIF($A$1:A1356,"Define|Report")</f>
        <v>82</v>
      </c>
    </row>
    <row r="1357" spans="1:2" x14ac:dyDescent="0.25">
      <c r="A1357" t="s">
        <v>1438</v>
      </c>
      <c r="B1357">
        <f>COUNTIF($A$1:A1357,"Define|Report")</f>
        <v>82</v>
      </c>
    </row>
    <row r="1358" spans="1:2" x14ac:dyDescent="0.25">
      <c r="A1358" t="s">
        <v>1439</v>
      </c>
      <c r="B1358">
        <f>COUNTIF($A$1:A1358,"Define|Report")</f>
        <v>82</v>
      </c>
    </row>
    <row r="1359" spans="1:2" x14ac:dyDescent="0.25">
      <c r="A1359" t="s">
        <v>1409</v>
      </c>
      <c r="B1359">
        <f>COUNTIF($A$1:A1359,"Define|Report")</f>
        <v>82</v>
      </c>
    </row>
    <row r="1360" spans="1:2" x14ac:dyDescent="0.25">
      <c r="A1360" t="s">
        <v>1433</v>
      </c>
      <c r="B1360">
        <f>COUNTIF($A$1:A1360,"Define|Report")</f>
        <v>82</v>
      </c>
    </row>
    <row r="1361" spans="1:2" x14ac:dyDescent="0.25">
      <c r="B1361">
        <f>COUNTIF($A$1:A1361,"Define|Report")</f>
        <v>82</v>
      </c>
    </row>
    <row r="1362" spans="1:2" x14ac:dyDescent="0.25">
      <c r="A1362" t="s">
        <v>1094</v>
      </c>
      <c r="B1362">
        <f>COUNTIF($A$1:A1362,"Define|Report")</f>
        <v>83</v>
      </c>
    </row>
    <row r="1363" spans="1:2" x14ac:dyDescent="0.25">
      <c r="A1363" t="s">
        <v>1441</v>
      </c>
      <c r="B1363">
        <f>COUNTIF($A$1:A1363,"Define|Report")</f>
        <v>83</v>
      </c>
    </row>
    <row r="1364" spans="1:2" x14ac:dyDescent="0.25">
      <c r="A1364" t="s">
        <v>1392</v>
      </c>
      <c r="B1364">
        <f>COUNTIF($A$1:A1364,"Define|Report")</f>
        <v>83</v>
      </c>
    </row>
    <row r="1365" spans="1:2" x14ac:dyDescent="0.25">
      <c r="A1365" t="s">
        <v>1217</v>
      </c>
      <c r="B1365">
        <f>COUNTIF($A$1:A1365,"Define|Report")</f>
        <v>83</v>
      </c>
    </row>
    <row r="1366" spans="1:2" x14ac:dyDescent="0.25">
      <c r="A1366" t="s">
        <v>1100</v>
      </c>
      <c r="B1366">
        <f>COUNTIF($A$1:A1366,"Define|Report")</f>
        <v>83</v>
      </c>
    </row>
    <row r="1367" spans="1:2" x14ac:dyDescent="0.25">
      <c r="A1367" t="s">
        <v>1130</v>
      </c>
      <c r="B1367">
        <f>COUNTIF($A$1:A1367,"Define|Report")</f>
        <v>83</v>
      </c>
    </row>
    <row r="1368" spans="1:2" x14ac:dyDescent="0.25">
      <c r="A1368" t="s">
        <v>1393</v>
      </c>
      <c r="B1368">
        <f>COUNTIF($A$1:A1368,"Define|Report")</f>
        <v>83</v>
      </c>
    </row>
    <row r="1369" spans="1:2" x14ac:dyDescent="0.25">
      <c r="A1369" t="s">
        <v>1103</v>
      </c>
      <c r="B1369">
        <f>COUNTIF($A$1:A1369,"Define|Report")</f>
        <v>83</v>
      </c>
    </row>
    <row r="1370" spans="1:2" x14ac:dyDescent="0.25">
      <c r="A1370" t="s">
        <v>1442</v>
      </c>
      <c r="B1370">
        <f>COUNTIF($A$1:A1370,"Define|Report")</f>
        <v>83</v>
      </c>
    </row>
    <row r="1371" spans="1:2" x14ac:dyDescent="0.25">
      <c r="A1371" t="s">
        <v>1243</v>
      </c>
      <c r="B1371">
        <f>COUNTIF($A$1:A1371,"Define|Report")</f>
        <v>83</v>
      </c>
    </row>
    <row r="1372" spans="1:2" x14ac:dyDescent="0.25">
      <c r="A1372" t="s">
        <v>1394</v>
      </c>
      <c r="B1372">
        <f>COUNTIF($A$1:A1372,"Define|Report")</f>
        <v>83</v>
      </c>
    </row>
    <row r="1373" spans="1:2" x14ac:dyDescent="0.25">
      <c r="A1373" t="s">
        <v>1395</v>
      </c>
      <c r="B1373">
        <f>COUNTIF($A$1:A1373,"Define|Report")</f>
        <v>83</v>
      </c>
    </row>
    <row r="1374" spans="1:2" x14ac:dyDescent="0.25">
      <c r="A1374" t="s">
        <v>1396</v>
      </c>
      <c r="B1374">
        <f>COUNTIF($A$1:A1374,"Define|Report")</f>
        <v>83</v>
      </c>
    </row>
    <row r="1375" spans="1:2" x14ac:dyDescent="0.25">
      <c r="A1375" t="s">
        <v>1399</v>
      </c>
      <c r="B1375">
        <f>COUNTIF($A$1:A1375,"Define|Report")</f>
        <v>83</v>
      </c>
    </row>
    <row r="1376" spans="1:2" x14ac:dyDescent="0.25">
      <c r="A1376" t="s">
        <v>1400</v>
      </c>
      <c r="B1376">
        <f>COUNTIF($A$1:A1376,"Define|Report")</f>
        <v>83</v>
      </c>
    </row>
    <row r="1377" spans="1:2" x14ac:dyDescent="0.25">
      <c r="A1377" t="s">
        <v>1401</v>
      </c>
      <c r="B1377">
        <f>COUNTIF($A$1:A1377,"Define|Report")</f>
        <v>83</v>
      </c>
    </row>
    <row r="1378" spans="1:2" x14ac:dyDescent="0.25">
      <c r="A1378" t="s">
        <v>1402</v>
      </c>
      <c r="B1378">
        <f>COUNTIF($A$1:A1378,"Define|Report")</f>
        <v>83</v>
      </c>
    </row>
    <row r="1379" spans="1:2" x14ac:dyDescent="0.25">
      <c r="A1379" t="s">
        <v>1403</v>
      </c>
      <c r="B1379">
        <f>COUNTIF($A$1:A1379,"Define|Report")</f>
        <v>83</v>
      </c>
    </row>
    <row r="1380" spans="1:2" x14ac:dyDescent="0.25">
      <c r="A1380" t="s">
        <v>1404</v>
      </c>
      <c r="B1380">
        <f>COUNTIF($A$1:A1380,"Define|Report")</f>
        <v>83</v>
      </c>
    </row>
    <row r="1381" spans="1:2" x14ac:dyDescent="0.25">
      <c r="A1381" t="s">
        <v>1405</v>
      </c>
      <c r="B1381">
        <f>COUNTIF($A$1:A1381,"Define|Report")</f>
        <v>83</v>
      </c>
    </row>
    <row r="1382" spans="1:2" x14ac:dyDescent="0.25">
      <c r="A1382" t="s">
        <v>1443</v>
      </c>
      <c r="B1382">
        <f>COUNTIF($A$1:A1382,"Define|Report")</f>
        <v>83</v>
      </c>
    </row>
    <row r="1383" spans="1:2" x14ac:dyDescent="0.25">
      <c r="A1383" t="s">
        <v>1444</v>
      </c>
      <c r="B1383">
        <f>COUNTIF($A$1:A1383,"Define|Report")</f>
        <v>83</v>
      </c>
    </row>
    <row r="1384" spans="1:2" x14ac:dyDescent="0.25">
      <c r="A1384" t="s">
        <v>1438</v>
      </c>
      <c r="B1384">
        <f>COUNTIF($A$1:A1384,"Define|Report")</f>
        <v>83</v>
      </c>
    </row>
    <row r="1385" spans="1:2" x14ac:dyDescent="0.25">
      <c r="A1385" t="s">
        <v>1445</v>
      </c>
      <c r="B1385">
        <f>COUNTIF($A$1:A1385,"Define|Report")</f>
        <v>83</v>
      </c>
    </row>
    <row r="1386" spans="1:2" x14ac:dyDescent="0.25">
      <c r="A1386" t="s">
        <v>1409</v>
      </c>
      <c r="B1386">
        <f>COUNTIF($A$1:A1386,"Define|Report")</f>
        <v>83</v>
      </c>
    </row>
    <row r="1387" spans="1:2" x14ac:dyDescent="0.25">
      <c r="A1387" t="s">
        <v>1446</v>
      </c>
      <c r="B1387">
        <f>COUNTIF($A$1:A1387,"Define|Report")</f>
        <v>83</v>
      </c>
    </row>
    <row r="1388" spans="1:2" x14ac:dyDescent="0.25">
      <c r="A1388" t="s">
        <v>1447</v>
      </c>
      <c r="B1388">
        <f>COUNTIF($A$1:A1388,"Define|Report")</f>
        <v>83</v>
      </c>
    </row>
    <row r="1389" spans="1:2" x14ac:dyDescent="0.25">
      <c r="B1389">
        <f>COUNTIF($A$1:A1389,"Define|Report")</f>
        <v>83</v>
      </c>
    </row>
    <row r="1390" spans="1:2" x14ac:dyDescent="0.25">
      <c r="A1390" t="s">
        <v>1094</v>
      </c>
      <c r="B1390">
        <f>COUNTIF($A$1:A1390,"Define|Report")</f>
        <v>84</v>
      </c>
    </row>
    <row r="1391" spans="1:2" x14ac:dyDescent="0.25">
      <c r="A1391" t="s">
        <v>1448</v>
      </c>
      <c r="B1391">
        <f>COUNTIF($A$1:A1391,"Define|Report")</f>
        <v>84</v>
      </c>
    </row>
    <row r="1392" spans="1:2" x14ac:dyDescent="0.25">
      <c r="A1392" t="s">
        <v>1449</v>
      </c>
      <c r="B1392">
        <f>COUNTIF($A$1:A1392,"Define|Report")</f>
        <v>84</v>
      </c>
    </row>
    <row r="1393" spans="1:2" x14ac:dyDescent="0.25">
      <c r="A1393" t="s">
        <v>1217</v>
      </c>
      <c r="B1393">
        <f>COUNTIF($A$1:A1393,"Define|Report")</f>
        <v>84</v>
      </c>
    </row>
    <row r="1394" spans="1:2" x14ac:dyDescent="0.25">
      <c r="A1394" t="s">
        <v>1100</v>
      </c>
      <c r="B1394">
        <f>COUNTIF($A$1:A1394,"Define|Report")</f>
        <v>84</v>
      </c>
    </row>
    <row r="1395" spans="1:2" x14ac:dyDescent="0.25">
      <c r="A1395" t="s">
        <v>1450</v>
      </c>
      <c r="B1395">
        <f>COUNTIF($A$1:A1395,"Define|Report")</f>
        <v>84</v>
      </c>
    </row>
    <row r="1396" spans="1:2" x14ac:dyDescent="0.25">
      <c r="A1396" t="s">
        <v>1451</v>
      </c>
      <c r="B1396">
        <f>COUNTIF($A$1:A1396,"Define|Report")</f>
        <v>84</v>
      </c>
    </row>
    <row r="1397" spans="1:2" x14ac:dyDescent="0.25">
      <c r="A1397" t="s">
        <v>1452</v>
      </c>
      <c r="B1397">
        <f>COUNTIF($A$1:A1397,"Define|Report")</f>
        <v>84</v>
      </c>
    </row>
    <row r="1398" spans="1:2" x14ac:dyDescent="0.25">
      <c r="A1398" t="s">
        <v>1453</v>
      </c>
      <c r="B1398">
        <f>COUNTIF($A$1:A1398,"Define|Report")</f>
        <v>84</v>
      </c>
    </row>
    <row r="1399" spans="1:2" x14ac:dyDescent="0.25">
      <c r="A1399" t="s">
        <v>1454</v>
      </c>
      <c r="B1399">
        <f>COUNTIF($A$1:A1399,"Define|Report")</f>
        <v>84</v>
      </c>
    </row>
    <row r="1400" spans="1:2" x14ac:dyDescent="0.25">
      <c r="A1400" t="s">
        <v>1455</v>
      </c>
      <c r="B1400">
        <f>COUNTIF($A$1:A1400,"Define|Report")</f>
        <v>84</v>
      </c>
    </row>
    <row r="1401" spans="1:2" x14ac:dyDescent="0.25">
      <c r="A1401" t="s">
        <v>1456</v>
      </c>
      <c r="B1401">
        <f>COUNTIF($A$1:A1401,"Define|Report")</f>
        <v>84</v>
      </c>
    </row>
    <row r="1402" spans="1:2" x14ac:dyDescent="0.25">
      <c r="A1402" t="s">
        <v>1457</v>
      </c>
      <c r="B1402">
        <f>COUNTIF($A$1:A1402,"Define|Report")</f>
        <v>84</v>
      </c>
    </row>
    <row r="1403" spans="1:2" x14ac:dyDescent="0.25">
      <c r="B1403">
        <f>COUNTIF($A$1:A1403,"Define|Report")</f>
        <v>84</v>
      </c>
    </row>
    <row r="1404" spans="1:2" x14ac:dyDescent="0.25">
      <c r="A1404" t="s">
        <v>1094</v>
      </c>
      <c r="B1404">
        <f>COUNTIF($A$1:A1404,"Define|Report")</f>
        <v>85</v>
      </c>
    </row>
    <row r="1405" spans="1:2" x14ac:dyDescent="0.25">
      <c r="A1405" t="s">
        <v>1458</v>
      </c>
      <c r="B1405">
        <f>COUNTIF($A$1:A1405,"Define|Report")</f>
        <v>85</v>
      </c>
    </row>
    <row r="1406" spans="1:2" x14ac:dyDescent="0.25">
      <c r="A1406" t="s">
        <v>1459</v>
      </c>
      <c r="B1406">
        <f>COUNTIF($A$1:A1406,"Define|Report")</f>
        <v>85</v>
      </c>
    </row>
    <row r="1407" spans="1:2" x14ac:dyDescent="0.25">
      <c r="A1407" t="s">
        <v>1271</v>
      </c>
      <c r="B1407">
        <f>COUNTIF($A$1:A1407,"Define|Report")</f>
        <v>85</v>
      </c>
    </row>
    <row r="1408" spans="1:2" x14ac:dyDescent="0.25">
      <c r="A1408" t="s">
        <v>1100</v>
      </c>
      <c r="B1408">
        <f>COUNTIF($A$1:A1408,"Define|Report")</f>
        <v>85</v>
      </c>
    </row>
    <row r="1409" spans="1:2" x14ac:dyDescent="0.25">
      <c r="A1409" t="s">
        <v>1130</v>
      </c>
      <c r="B1409">
        <f>COUNTIF($A$1:A1409,"Define|Report")</f>
        <v>85</v>
      </c>
    </row>
    <row r="1410" spans="1:2" x14ac:dyDescent="0.25">
      <c r="A1410" t="s">
        <v>1460</v>
      </c>
      <c r="B1410">
        <f>COUNTIF($A$1:A1410,"Define|Report")</f>
        <v>85</v>
      </c>
    </row>
    <row r="1411" spans="1:2" x14ac:dyDescent="0.25">
      <c r="A1411" t="s">
        <v>1461</v>
      </c>
      <c r="B1411">
        <f>COUNTIF($A$1:A1411,"Define|Report")</f>
        <v>85</v>
      </c>
    </row>
    <row r="1412" spans="1:2" x14ac:dyDescent="0.25">
      <c r="A1412" t="s">
        <v>1462</v>
      </c>
      <c r="B1412">
        <f>COUNTIF($A$1:A1412,"Define|Report")</f>
        <v>85</v>
      </c>
    </row>
    <row r="1413" spans="1:2" x14ac:dyDescent="0.25">
      <c r="A1413" t="s">
        <v>1224</v>
      </c>
      <c r="B1413">
        <f>COUNTIF($A$1:A1413,"Define|Report")</f>
        <v>85</v>
      </c>
    </row>
    <row r="1414" spans="1:2" x14ac:dyDescent="0.25">
      <c r="A1414" t="s">
        <v>1102</v>
      </c>
      <c r="B1414">
        <f>COUNTIF($A$1:A1414,"Define|Report")</f>
        <v>85</v>
      </c>
    </row>
    <row r="1415" spans="1:2" x14ac:dyDescent="0.25">
      <c r="A1415" t="s">
        <v>1463</v>
      </c>
      <c r="B1415">
        <f>COUNTIF($A$1:A1415,"Define|Report")</f>
        <v>85</v>
      </c>
    </row>
    <row r="1416" spans="1:2" x14ac:dyDescent="0.25">
      <c r="A1416" t="s">
        <v>1464</v>
      </c>
      <c r="B1416">
        <f>COUNTIF($A$1:A1416,"Define|Report")</f>
        <v>85</v>
      </c>
    </row>
    <row r="1417" spans="1:2" x14ac:dyDescent="0.25">
      <c r="A1417" t="s">
        <v>1465</v>
      </c>
      <c r="B1417">
        <f>COUNTIF($A$1:A1417,"Define|Report")</f>
        <v>85</v>
      </c>
    </row>
    <row r="1418" spans="1:2" x14ac:dyDescent="0.25">
      <c r="A1418" t="s">
        <v>1466</v>
      </c>
      <c r="B1418">
        <f>COUNTIF($A$1:A1418,"Define|Report")</f>
        <v>85</v>
      </c>
    </row>
    <row r="1419" spans="1:2" x14ac:dyDescent="0.25">
      <c r="B1419">
        <f>COUNTIF($A$1:A1419,"Define|Report")</f>
        <v>85</v>
      </c>
    </row>
    <row r="1420" spans="1:2" x14ac:dyDescent="0.25">
      <c r="A1420" t="s">
        <v>1094</v>
      </c>
      <c r="B1420">
        <f>COUNTIF($A$1:A1420,"Define|Report")</f>
        <v>86</v>
      </c>
    </row>
    <row r="1421" spans="1:2" x14ac:dyDescent="0.25">
      <c r="A1421" t="s">
        <v>1467</v>
      </c>
      <c r="B1421">
        <f>COUNTIF($A$1:A1421,"Define|Report")</f>
        <v>86</v>
      </c>
    </row>
    <row r="1422" spans="1:2" x14ac:dyDescent="0.25">
      <c r="A1422" t="s">
        <v>1468</v>
      </c>
      <c r="B1422">
        <f>COUNTIF($A$1:A1422,"Define|Report")</f>
        <v>86</v>
      </c>
    </row>
    <row r="1423" spans="1:2" x14ac:dyDescent="0.25">
      <c r="A1423" t="s">
        <v>1170</v>
      </c>
      <c r="B1423">
        <f>COUNTIF($A$1:A1423,"Define|Report")</f>
        <v>86</v>
      </c>
    </row>
    <row r="1424" spans="1:2" x14ac:dyDescent="0.25">
      <c r="A1424" t="s">
        <v>1100</v>
      </c>
      <c r="B1424">
        <f>COUNTIF($A$1:A1424,"Define|Report")</f>
        <v>86</v>
      </c>
    </row>
    <row r="1425" spans="1:2" x14ac:dyDescent="0.25">
      <c r="A1425" t="s">
        <v>1130</v>
      </c>
      <c r="B1425">
        <f>COUNTIF($A$1:A1425,"Define|Report")</f>
        <v>86</v>
      </c>
    </row>
    <row r="1426" spans="1:2" x14ac:dyDescent="0.25">
      <c r="A1426" t="s">
        <v>1196</v>
      </c>
      <c r="B1426">
        <f>COUNTIF($A$1:A1426,"Define|Report")</f>
        <v>86</v>
      </c>
    </row>
    <row r="1427" spans="1:2" x14ac:dyDescent="0.25">
      <c r="A1427" t="s">
        <v>1211</v>
      </c>
      <c r="B1427">
        <f>COUNTIF($A$1:A1427,"Define|Report")</f>
        <v>86</v>
      </c>
    </row>
    <row r="1428" spans="1:2" x14ac:dyDescent="0.25">
      <c r="A1428" t="s">
        <v>1320</v>
      </c>
      <c r="B1428">
        <f>COUNTIF($A$1:A1428,"Define|Report")</f>
        <v>86</v>
      </c>
    </row>
    <row r="1429" spans="1:2" x14ac:dyDescent="0.25">
      <c r="A1429" t="s">
        <v>1183</v>
      </c>
      <c r="B1429">
        <f>COUNTIF($A$1:A1429,"Define|Report")</f>
        <v>86</v>
      </c>
    </row>
    <row r="1430" spans="1:2" x14ac:dyDescent="0.25">
      <c r="A1430" t="s">
        <v>1195</v>
      </c>
      <c r="B1430">
        <f>COUNTIF($A$1:A1430,"Define|Report")</f>
        <v>86</v>
      </c>
    </row>
    <row r="1431" spans="1:2" x14ac:dyDescent="0.25">
      <c r="A1431" t="s">
        <v>1194</v>
      </c>
      <c r="B1431">
        <f>COUNTIF($A$1:A1431,"Define|Report")</f>
        <v>86</v>
      </c>
    </row>
    <row r="1432" spans="1:2" x14ac:dyDescent="0.25">
      <c r="A1432" t="s">
        <v>1469</v>
      </c>
      <c r="B1432">
        <f>COUNTIF($A$1:A1432,"Define|Report")</f>
        <v>86</v>
      </c>
    </row>
    <row r="1433" spans="1:2" x14ac:dyDescent="0.25">
      <c r="A1433" t="s">
        <v>1470</v>
      </c>
      <c r="B1433">
        <f>COUNTIF($A$1:A1433,"Define|Report")</f>
        <v>86</v>
      </c>
    </row>
    <row r="1434" spans="1:2" x14ac:dyDescent="0.25">
      <c r="A1434" t="s">
        <v>1471</v>
      </c>
      <c r="B1434">
        <f>COUNTIF($A$1:A1434,"Define|Report")</f>
        <v>86</v>
      </c>
    </row>
    <row r="1435" spans="1:2" x14ac:dyDescent="0.25">
      <c r="A1435" t="s">
        <v>1472</v>
      </c>
      <c r="B1435">
        <f>COUNTIF($A$1:A1435,"Define|Report")</f>
        <v>86</v>
      </c>
    </row>
    <row r="1436" spans="1:2" x14ac:dyDescent="0.25">
      <c r="A1436" t="s">
        <v>1473</v>
      </c>
      <c r="B1436">
        <f>COUNTIF($A$1:A1436,"Define|Report")</f>
        <v>86</v>
      </c>
    </row>
    <row r="1437" spans="1:2" x14ac:dyDescent="0.25">
      <c r="A1437" t="s">
        <v>1474</v>
      </c>
      <c r="B1437">
        <f>COUNTIF($A$1:A1437,"Define|Report")</f>
        <v>86</v>
      </c>
    </row>
    <row r="1438" spans="1:2" x14ac:dyDescent="0.25">
      <c r="A1438" t="s">
        <v>1475</v>
      </c>
      <c r="B1438">
        <f>COUNTIF($A$1:A1438,"Define|Report")</f>
        <v>86</v>
      </c>
    </row>
    <row r="1439" spans="1:2" x14ac:dyDescent="0.25">
      <c r="A1439" t="s">
        <v>1476</v>
      </c>
      <c r="B1439">
        <f>COUNTIF($A$1:A1439,"Define|Report")</f>
        <v>86</v>
      </c>
    </row>
    <row r="1440" spans="1:2" x14ac:dyDescent="0.25">
      <c r="B1440">
        <f>COUNTIF($A$1:A1440,"Define|Report")</f>
        <v>86</v>
      </c>
    </row>
    <row r="1441" spans="1:2" x14ac:dyDescent="0.25">
      <c r="A1441" t="s">
        <v>1094</v>
      </c>
      <c r="B1441">
        <f>COUNTIF($A$1:A1441,"Define|Report")</f>
        <v>87</v>
      </c>
    </row>
    <row r="1442" spans="1:2" x14ac:dyDescent="0.25">
      <c r="A1442" t="s">
        <v>1477</v>
      </c>
      <c r="B1442">
        <f>COUNTIF($A$1:A1442,"Define|Report")</f>
        <v>87</v>
      </c>
    </row>
    <row r="1443" spans="1:2" x14ac:dyDescent="0.25">
      <c r="A1443" t="s">
        <v>1468</v>
      </c>
      <c r="B1443">
        <f>COUNTIF($A$1:A1443,"Define|Report")</f>
        <v>87</v>
      </c>
    </row>
    <row r="1444" spans="1:2" x14ac:dyDescent="0.25">
      <c r="A1444" t="s">
        <v>1170</v>
      </c>
      <c r="B1444">
        <f>COUNTIF($A$1:A1444,"Define|Report")</f>
        <v>87</v>
      </c>
    </row>
    <row r="1445" spans="1:2" x14ac:dyDescent="0.25">
      <c r="A1445" t="s">
        <v>1100</v>
      </c>
      <c r="B1445">
        <f>COUNTIF($A$1:A1445,"Define|Report")</f>
        <v>87</v>
      </c>
    </row>
    <row r="1446" spans="1:2" x14ac:dyDescent="0.25">
      <c r="A1446" t="s">
        <v>1130</v>
      </c>
      <c r="B1446">
        <f>COUNTIF($A$1:A1446,"Define|Report")</f>
        <v>87</v>
      </c>
    </row>
    <row r="1447" spans="1:2" x14ac:dyDescent="0.25">
      <c r="A1447" t="s">
        <v>1196</v>
      </c>
      <c r="B1447">
        <f>COUNTIF($A$1:A1447,"Define|Report")</f>
        <v>87</v>
      </c>
    </row>
    <row r="1448" spans="1:2" x14ac:dyDescent="0.25">
      <c r="A1448" t="s">
        <v>1211</v>
      </c>
      <c r="B1448">
        <f>COUNTIF($A$1:A1448,"Define|Report")</f>
        <v>87</v>
      </c>
    </row>
    <row r="1449" spans="1:2" x14ac:dyDescent="0.25">
      <c r="A1449" t="s">
        <v>1320</v>
      </c>
      <c r="B1449">
        <f>COUNTIF($A$1:A1449,"Define|Report")</f>
        <v>87</v>
      </c>
    </row>
    <row r="1450" spans="1:2" x14ac:dyDescent="0.25">
      <c r="A1450" t="s">
        <v>1183</v>
      </c>
      <c r="B1450">
        <f>COUNTIF($A$1:A1450,"Define|Report")</f>
        <v>87</v>
      </c>
    </row>
    <row r="1451" spans="1:2" x14ac:dyDescent="0.25">
      <c r="A1451" t="s">
        <v>1195</v>
      </c>
      <c r="B1451">
        <f>COUNTIF($A$1:A1451,"Define|Report")</f>
        <v>87</v>
      </c>
    </row>
    <row r="1452" spans="1:2" x14ac:dyDescent="0.25">
      <c r="A1452" t="s">
        <v>1194</v>
      </c>
      <c r="B1452">
        <f>COUNTIF($A$1:A1452,"Define|Report")</f>
        <v>87</v>
      </c>
    </row>
    <row r="1453" spans="1:2" x14ac:dyDescent="0.25">
      <c r="A1453" t="s">
        <v>1469</v>
      </c>
      <c r="B1453">
        <f>COUNTIF($A$1:A1453,"Define|Report")</f>
        <v>87</v>
      </c>
    </row>
    <row r="1454" spans="1:2" x14ac:dyDescent="0.25">
      <c r="A1454" t="s">
        <v>1470</v>
      </c>
      <c r="B1454">
        <f>COUNTIF($A$1:A1454,"Define|Report")</f>
        <v>87</v>
      </c>
    </row>
    <row r="1455" spans="1:2" x14ac:dyDescent="0.25">
      <c r="A1455" t="s">
        <v>1471</v>
      </c>
      <c r="B1455">
        <f>COUNTIF($A$1:A1455,"Define|Report")</f>
        <v>87</v>
      </c>
    </row>
    <row r="1456" spans="1:2" x14ac:dyDescent="0.25">
      <c r="A1456" t="s">
        <v>1472</v>
      </c>
      <c r="B1456">
        <f>COUNTIF($A$1:A1456,"Define|Report")</f>
        <v>87</v>
      </c>
    </row>
    <row r="1457" spans="1:2" x14ac:dyDescent="0.25">
      <c r="A1457" t="s">
        <v>1478</v>
      </c>
      <c r="B1457">
        <f>COUNTIF($A$1:A1457,"Define|Report")</f>
        <v>87</v>
      </c>
    </row>
    <row r="1458" spans="1:2" x14ac:dyDescent="0.25">
      <c r="A1458" t="s">
        <v>1479</v>
      </c>
      <c r="B1458">
        <f>COUNTIF($A$1:A1458,"Define|Report")</f>
        <v>87</v>
      </c>
    </row>
    <row r="1459" spans="1:2" x14ac:dyDescent="0.25">
      <c r="A1459" t="s">
        <v>1474</v>
      </c>
      <c r="B1459">
        <f>COUNTIF($A$1:A1459,"Define|Report")</f>
        <v>87</v>
      </c>
    </row>
    <row r="1460" spans="1:2" x14ac:dyDescent="0.25">
      <c r="A1460" t="s">
        <v>1475</v>
      </c>
      <c r="B1460">
        <f>COUNTIF($A$1:A1460,"Define|Report")</f>
        <v>87</v>
      </c>
    </row>
    <row r="1461" spans="1:2" x14ac:dyDescent="0.25">
      <c r="A1461" t="s">
        <v>1480</v>
      </c>
      <c r="B1461">
        <f>COUNTIF($A$1:A1461,"Define|Report")</f>
        <v>87</v>
      </c>
    </row>
    <row r="1462" spans="1:2" x14ac:dyDescent="0.25">
      <c r="A1462" t="s">
        <v>1481</v>
      </c>
      <c r="B1462">
        <f>COUNTIF($A$1:A1462,"Define|Report")</f>
        <v>87</v>
      </c>
    </row>
    <row r="1463" spans="1:2" x14ac:dyDescent="0.25">
      <c r="B1463">
        <f>COUNTIF($A$1:A1463,"Define|Report")</f>
        <v>87</v>
      </c>
    </row>
    <row r="1464" spans="1:2" x14ac:dyDescent="0.25">
      <c r="A1464" t="s">
        <v>1094</v>
      </c>
      <c r="B1464">
        <f>COUNTIF($A$1:A1464,"Define|Report")</f>
        <v>88</v>
      </c>
    </row>
    <row r="1465" spans="1:2" x14ac:dyDescent="0.25">
      <c r="A1465" t="s">
        <v>1482</v>
      </c>
      <c r="B1465">
        <f>COUNTIF($A$1:A1465,"Define|Report")</f>
        <v>88</v>
      </c>
    </row>
    <row r="1466" spans="1:2" x14ac:dyDescent="0.25">
      <c r="A1466" t="s">
        <v>1468</v>
      </c>
      <c r="B1466">
        <f>COUNTIF($A$1:A1466,"Define|Report")</f>
        <v>88</v>
      </c>
    </row>
    <row r="1467" spans="1:2" x14ac:dyDescent="0.25">
      <c r="A1467" t="s">
        <v>1170</v>
      </c>
      <c r="B1467">
        <f>COUNTIF($A$1:A1467,"Define|Report")</f>
        <v>88</v>
      </c>
    </row>
    <row r="1468" spans="1:2" x14ac:dyDescent="0.25">
      <c r="A1468" t="s">
        <v>1100</v>
      </c>
      <c r="B1468">
        <f>COUNTIF($A$1:A1468,"Define|Report")</f>
        <v>88</v>
      </c>
    </row>
    <row r="1469" spans="1:2" x14ac:dyDescent="0.25">
      <c r="A1469" t="s">
        <v>1130</v>
      </c>
      <c r="B1469">
        <f>COUNTIF($A$1:A1469,"Define|Report")</f>
        <v>88</v>
      </c>
    </row>
    <row r="1470" spans="1:2" x14ac:dyDescent="0.25">
      <c r="A1470" t="s">
        <v>1483</v>
      </c>
      <c r="B1470">
        <f>COUNTIF($A$1:A1470,"Define|Report")</f>
        <v>88</v>
      </c>
    </row>
    <row r="1471" spans="1:2" x14ac:dyDescent="0.25">
      <c r="A1471" t="s">
        <v>1484</v>
      </c>
      <c r="B1471">
        <f>COUNTIF($A$1:A1471,"Define|Report")</f>
        <v>88</v>
      </c>
    </row>
    <row r="1472" spans="1:2" x14ac:dyDescent="0.25">
      <c r="A1472" t="s">
        <v>1320</v>
      </c>
      <c r="B1472">
        <f>COUNTIF($A$1:A1472,"Define|Report")</f>
        <v>88</v>
      </c>
    </row>
    <row r="1473" spans="1:2" x14ac:dyDescent="0.25">
      <c r="A1473" t="s">
        <v>1183</v>
      </c>
      <c r="B1473">
        <f>COUNTIF($A$1:A1473,"Define|Report")</f>
        <v>88</v>
      </c>
    </row>
    <row r="1474" spans="1:2" x14ac:dyDescent="0.25">
      <c r="A1474" t="s">
        <v>1195</v>
      </c>
      <c r="B1474">
        <f>COUNTIF($A$1:A1474,"Define|Report")</f>
        <v>88</v>
      </c>
    </row>
    <row r="1475" spans="1:2" x14ac:dyDescent="0.25">
      <c r="A1475" t="s">
        <v>1194</v>
      </c>
      <c r="B1475">
        <f>COUNTIF($A$1:A1475,"Define|Report")</f>
        <v>88</v>
      </c>
    </row>
    <row r="1476" spans="1:2" x14ac:dyDescent="0.25">
      <c r="A1476" t="s">
        <v>1469</v>
      </c>
      <c r="B1476">
        <f>COUNTIF($A$1:A1476,"Define|Report")</f>
        <v>88</v>
      </c>
    </row>
    <row r="1477" spans="1:2" x14ac:dyDescent="0.25">
      <c r="A1477" t="s">
        <v>1470</v>
      </c>
      <c r="B1477">
        <f>COUNTIF($A$1:A1477,"Define|Report")</f>
        <v>88</v>
      </c>
    </row>
    <row r="1478" spans="1:2" x14ac:dyDescent="0.25">
      <c r="A1478" t="s">
        <v>1296</v>
      </c>
      <c r="B1478">
        <f>COUNTIF($A$1:A1478,"Define|Report")</f>
        <v>88</v>
      </c>
    </row>
    <row r="1479" spans="1:2" x14ac:dyDescent="0.25">
      <c r="A1479" t="s">
        <v>1190</v>
      </c>
      <c r="B1479">
        <f>COUNTIF($A$1:A1479,"Define|Report")</f>
        <v>88</v>
      </c>
    </row>
    <row r="1480" spans="1:2" x14ac:dyDescent="0.25">
      <c r="A1480" t="s">
        <v>1308</v>
      </c>
      <c r="B1480">
        <f>COUNTIF($A$1:A1480,"Define|Report")</f>
        <v>88</v>
      </c>
    </row>
    <row r="1481" spans="1:2" x14ac:dyDescent="0.25">
      <c r="A1481" t="s">
        <v>1307</v>
      </c>
      <c r="B1481">
        <f>COUNTIF($A$1:A1481,"Define|Report")</f>
        <v>88</v>
      </c>
    </row>
    <row r="1482" spans="1:2" x14ac:dyDescent="0.25">
      <c r="A1482" t="s">
        <v>1309</v>
      </c>
      <c r="B1482">
        <f>COUNTIF($A$1:A1482,"Define|Report")</f>
        <v>88</v>
      </c>
    </row>
    <row r="1483" spans="1:2" x14ac:dyDescent="0.25">
      <c r="A1483" t="s">
        <v>1485</v>
      </c>
      <c r="B1483">
        <f>COUNTIF($A$1:A1483,"Define|Report")</f>
        <v>88</v>
      </c>
    </row>
    <row r="1484" spans="1:2" x14ac:dyDescent="0.25">
      <c r="A1484" t="s">
        <v>1486</v>
      </c>
      <c r="B1484">
        <f>COUNTIF($A$1:A1484,"Define|Report")</f>
        <v>88</v>
      </c>
    </row>
    <row r="1485" spans="1:2" x14ac:dyDescent="0.25">
      <c r="A1485" t="s">
        <v>1199</v>
      </c>
      <c r="B1485">
        <f>COUNTIF($A$1:A1485,"Define|Report")</f>
        <v>88</v>
      </c>
    </row>
    <row r="1486" spans="1:2" x14ac:dyDescent="0.25">
      <c r="A1486" t="s">
        <v>1475</v>
      </c>
      <c r="B1486">
        <f>COUNTIF($A$1:A1486,"Define|Report")</f>
        <v>88</v>
      </c>
    </row>
    <row r="1487" spans="1:2" x14ac:dyDescent="0.25">
      <c r="A1487" t="s">
        <v>1487</v>
      </c>
      <c r="B1487">
        <f>COUNTIF($A$1:A1487,"Define|Report")</f>
        <v>88</v>
      </c>
    </row>
    <row r="1488" spans="1:2" x14ac:dyDescent="0.25">
      <c r="B1488">
        <f>COUNTIF($A$1:A1488,"Define|Report")</f>
        <v>88</v>
      </c>
    </row>
    <row r="1489" spans="1:2" x14ac:dyDescent="0.25">
      <c r="A1489" t="s">
        <v>1094</v>
      </c>
      <c r="B1489">
        <f>COUNTIF($A$1:A1489,"Define|Report")</f>
        <v>89</v>
      </c>
    </row>
    <row r="1490" spans="1:2" x14ac:dyDescent="0.25">
      <c r="A1490" t="s">
        <v>1488</v>
      </c>
      <c r="B1490">
        <f>COUNTIF($A$1:A1490,"Define|Report")</f>
        <v>89</v>
      </c>
    </row>
    <row r="1491" spans="1:2" x14ac:dyDescent="0.25">
      <c r="A1491" t="s">
        <v>1468</v>
      </c>
      <c r="B1491">
        <f>COUNTIF($A$1:A1491,"Define|Report")</f>
        <v>89</v>
      </c>
    </row>
    <row r="1492" spans="1:2" x14ac:dyDescent="0.25">
      <c r="A1492" t="s">
        <v>1170</v>
      </c>
      <c r="B1492">
        <f>COUNTIF($A$1:A1492,"Define|Report")</f>
        <v>89</v>
      </c>
    </row>
    <row r="1493" spans="1:2" x14ac:dyDescent="0.25">
      <c r="A1493" t="s">
        <v>1100</v>
      </c>
      <c r="B1493">
        <f>COUNTIF($A$1:A1493,"Define|Report")</f>
        <v>89</v>
      </c>
    </row>
    <row r="1494" spans="1:2" x14ac:dyDescent="0.25">
      <c r="A1494" t="s">
        <v>1130</v>
      </c>
      <c r="B1494">
        <f>COUNTIF($A$1:A1494,"Define|Report")</f>
        <v>89</v>
      </c>
    </row>
    <row r="1495" spans="1:2" x14ac:dyDescent="0.25">
      <c r="A1495" t="s">
        <v>1483</v>
      </c>
      <c r="B1495">
        <f>COUNTIF($A$1:A1495,"Define|Report")</f>
        <v>89</v>
      </c>
    </row>
    <row r="1496" spans="1:2" x14ac:dyDescent="0.25">
      <c r="A1496" t="s">
        <v>1484</v>
      </c>
      <c r="B1496">
        <f>COUNTIF($A$1:A1496,"Define|Report")</f>
        <v>89</v>
      </c>
    </row>
    <row r="1497" spans="1:2" x14ac:dyDescent="0.25">
      <c r="A1497" t="s">
        <v>1183</v>
      </c>
      <c r="B1497">
        <f>COUNTIF($A$1:A1497,"Define|Report")</f>
        <v>89</v>
      </c>
    </row>
    <row r="1498" spans="1:2" x14ac:dyDescent="0.25">
      <c r="A1498" t="s">
        <v>1195</v>
      </c>
      <c r="B1498">
        <f>COUNTIF($A$1:A1498,"Define|Report")</f>
        <v>89</v>
      </c>
    </row>
    <row r="1499" spans="1:2" x14ac:dyDescent="0.25">
      <c r="A1499" t="s">
        <v>1194</v>
      </c>
      <c r="B1499">
        <f>COUNTIF($A$1:A1499,"Define|Report")</f>
        <v>89</v>
      </c>
    </row>
    <row r="1500" spans="1:2" x14ac:dyDescent="0.25">
      <c r="A1500" t="s">
        <v>1305</v>
      </c>
      <c r="B1500">
        <f>COUNTIF($A$1:A1500,"Define|Report")</f>
        <v>89</v>
      </c>
    </row>
    <row r="1501" spans="1:2" x14ac:dyDescent="0.25">
      <c r="A1501" t="s">
        <v>1296</v>
      </c>
      <c r="B1501">
        <f>COUNTIF($A$1:A1501,"Define|Report")</f>
        <v>89</v>
      </c>
    </row>
    <row r="1502" spans="1:2" x14ac:dyDescent="0.25">
      <c r="A1502" t="s">
        <v>1469</v>
      </c>
      <c r="B1502">
        <f>COUNTIF($A$1:A1502,"Define|Report")</f>
        <v>89</v>
      </c>
    </row>
    <row r="1503" spans="1:2" x14ac:dyDescent="0.25">
      <c r="A1503" t="s">
        <v>1470</v>
      </c>
      <c r="B1503">
        <f>COUNTIF($A$1:A1503,"Define|Report")</f>
        <v>89</v>
      </c>
    </row>
    <row r="1504" spans="1:2" x14ac:dyDescent="0.25">
      <c r="A1504" t="s">
        <v>1471</v>
      </c>
      <c r="B1504">
        <f>COUNTIF($A$1:A1504,"Define|Report")</f>
        <v>89</v>
      </c>
    </row>
    <row r="1505" spans="1:2" x14ac:dyDescent="0.25">
      <c r="A1505" t="s">
        <v>1489</v>
      </c>
      <c r="B1505">
        <f>COUNTIF($A$1:A1505,"Define|Report")</f>
        <v>89</v>
      </c>
    </row>
    <row r="1506" spans="1:2" x14ac:dyDescent="0.25">
      <c r="A1506" t="s">
        <v>1490</v>
      </c>
      <c r="B1506">
        <f>COUNTIF($A$1:A1506,"Define|Report")</f>
        <v>89</v>
      </c>
    </row>
    <row r="1507" spans="1:2" x14ac:dyDescent="0.25">
      <c r="A1507" t="s">
        <v>1491</v>
      </c>
      <c r="B1507">
        <f>COUNTIF($A$1:A1507,"Define|Report")</f>
        <v>89</v>
      </c>
    </row>
    <row r="1508" spans="1:2" x14ac:dyDescent="0.25">
      <c r="A1508" t="s">
        <v>1214</v>
      </c>
      <c r="B1508">
        <f>COUNTIF($A$1:A1508,"Define|Report")</f>
        <v>89</v>
      </c>
    </row>
    <row r="1509" spans="1:2" x14ac:dyDescent="0.25">
      <c r="B1509">
        <f>COUNTIF($A$1:A1509,"Define|Report")</f>
        <v>89</v>
      </c>
    </row>
    <row r="1510" spans="1:2" x14ac:dyDescent="0.25">
      <c r="A1510" t="s">
        <v>1094</v>
      </c>
      <c r="B1510">
        <f>COUNTIF($A$1:A1510,"Define|Report")</f>
        <v>90</v>
      </c>
    </row>
    <row r="1511" spans="1:2" x14ac:dyDescent="0.25">
      <c r="A1511" t="s">
        <v>1492</v>
      </c>
      <c r="B1511">
        <f>COUNTIF($A$1:A1511,"Define|Report")</f>
        <v>90</v>
      </c>
    </row>
    <row r="1512" spans="1:2" x14ac:dyDescent="0.25">
      <c r="A1512" t="s">
        <v>1468</v>
      </c>
      <c r="B1512">
        <f>COUNTIF($A$1:A1512,"Define|Report")</f>
        <v>90</v>
      </c>
    </row>
    <row r="1513" spans="1:2" x14ac:dyDescent="0.25">
      <c r="A1513" t="s">
        <v>1170</v>
      </c>
      <c r="B1513">
        <f>COUNTIF($A$1:A1513,"Define|Report")</f>
        <v>90</v>
      </c>
    </row>
    <row r="1514" spans="1:2" x14ac:dyDescent="0.25">
      <c r="A1514" t="s">
        <v>1100</v>
      </c>
      <c r="B1514">
        <f>COUNTIF($A$1:A1514,"Define|Report")</f>
        <v>90</v>
      </c>
    </row>
    <row r="1515" spans="1:2" x14ac:dyDescent="0.25">
      <c r="A1515" t="s">
        <v>1130</v>
      </c>
      <c r="B1515">
        <f>COUNTIF($A$1:A1515,"Define|Report")</f>
        <v>90</v>
      </c>
    </row>
    <row r="1516" spans="1:2" x14ac:dyDescent="0.25">
      <c r="A1516" t="s">
        <v>1483</v>
      </c>
      <c r="B1516">
        <f>COUNTIF($A$1:A1516,"Define|Report")</f>
        <v>90</v>
      </c>
    </row>
    <row r="1517" spans="1:2" x14ac:dyDescent="0.25">
      <c r="A1517" t="s">
        <v>1484</v>
      </c>
      <c r="B1517">
        <f>COUNTIF($A$1:A1517,"Define|Report")</f>
        <v>90</v>
      </c>
    </row>
    <row r="1518" spans="1:2" x14ac:dyDescent="0.25">
      <c r="A1518" t="s">
        <v>1320</v>
      </c>
      <c r="B1518">
        <f>COUNTIF($A$1:A1518,"Define|Report")</f>
        <v>90</v>
      </c>
    </row>
    <row r="1519" spans="1:2" x14ac:dyDescent="0.25">
      <c r="A1519" t="s">
        <v>1183</v>
      </c>
      <c r="B1519">
        <f>COUNTIF($A$1:A1519,"Define|Report")</f>
        <v>90</v>
      </c>
    </row>
    <row r="1520" spans="1:2" x14ac:dyDescent="0.25">
      <c r="A1520" t="s">
        <v>1195</v>
      </c>
      <c r="B1520">
        <f>COUNTIF($A$1:A1520,"Define|Report")</f>
        <v>90</v>
      </c>
    </row>
    <row r="1521" spans="1:2" x14ac:dyDescent="0.25">
      <c r="A1521" t="s">
        <v>1194</v>
      </c>
      <c r="B1521">
        <f>COUNTIF($A$1:A1521,"Define|Report")</f>
        <v>90</v>
      </c>
    </row>
    <row r="1522" spans="1:2" x14ac:dyDescent="0.25">
      <c r="A1522" t="s">
        <v>1305</v>
      </c>
      <c r="B1522">
        <f>COUNTIF($A$1:A1522,"Define|Report")</f>
        <v>90</v>
      </c>
    </row>
    <row r="1523" spans="1:2" x14ac:dyDescent="0.25">
      <c r="A1523" t="s">
        <v>1296</v>
      </c>
      <c r="B1523">
        <f>COUNTIF($A$1:A1523,"Define|Report")</f>
        <v>90</v>
      </c>
    </row>
    <row r="1524" spans="1:2" x14ac:dyDescent="0.25">
      <c r="A1524" t="s">
        <v>1469</v>
      </c>
      <c r="B1524">
        <f>COUNTIF($A$1:A1524,"Define|Report")</f>
        <v>90</v>
      </c>
    </row>
    <row r="1525" spans="1:2" x14ac:dyDescent="0.25">
      <c r="A1525" t="s">
        <v>1470</v>
      </c>
      <c r="B1525">
        <f>COUNTIF($A$1:A1525,"Define|Report")</f>
        <v>90</v>
      </c>
    </row>
    <row r="1526" spans="1:2" x14ac:dyDescent="0.25">
      <c r="A1526" t="s">
        <v>1198</v>
      </c>
      <c r="B1526">
        <f>COUNTIF($A$1:A1526,"Define|Report")</f>
        <v>90</v>
      </c>
    </row>
    <row r="1527" spans="1:2" x14ac:dyDescent="0.25">
      <c r="A1527" t="s">
        <v>1493</v>
      </c>
      <c r="B1527">
        <f>COUNTIF($A$1:A1527,"Define|Report")</f>
        <v>90</v>
      </c>
    </row>
    <row r="1528" spans="1:2" x14ac:dyDescent="0.25">
      <c r="A1528" t="s">
        <v>1494</v>
      </c>
      <c r="B1528">
        <f>COUNTIF($A$1:A1528,"Define|Report")</f>
        <v>90</v>
      </c>
    </row>
    <row r="1529" spans="1:2" x14ac:dyDescent="0.25">
      <c r="A1529" t="s">
        <v>1495</v>
      </c>
      <c r="B1529">
        <f>COUNTIF($A$1:A1529,"Define|Report")</f>
        <v>90</v>
      </c>
    </row>
    <row r="1530" spans="1:2" x14ac:dyDescent="0.25">
      <c r="A1530" t="s">
        <v>1491</v>
      </c>
      <c r="B1530">
        <f>COUNTIF($A$1:A1530,"Define|Report")</f>
        <v>90</v>
      </c>
    </row>
    <row r="1531" spans="1:2" x14ac:dyDescent="0.25">
      <c r="A1531" t="s">
        <v>1201</v>
      </c>
      <c r="B1531">
        <f>COUNTIF($A$1:A1531,"Define|Report")</f>
        <v>90</v>
      </c>
    </row>
    <row r="1532" spans="1:2" x14ac:dyDescent="0.25">
      <c r="B1532">
        <f>COUNTIF($A$1:A1532,"Define|Report")</f>
        <v>90</v>
      </c>
    </row>
    <row r="1533" spans="1:2" x14ac:dyDescent="0.25">
      <c r="A1533" t="s">
        <v>1094</v>
      </c>
      <c r="B1533">
        <f>COUNTIF($A$1:A1533,"Define|Report")</f>
        <v>91</v>
      </c>
    </row>
    <row r="1534" spans="1:2" x14ac:dyDescent="0.25">
      <c r="A1534" t="s">
        <v>1496</v>
      </c>
      <c r="B1534">
        <f>COUNTIF($A$1:A1534,"Define|Report")</f>
        <v>91</v>
      </c>
    </row>
    <row r="1535" spans="1:2" x14ac:dyDescent="0.25">
      <c r="A1535" t="s">
        <v>1468</v>
      </c>
      <c r="B1535">
        <f>COUNTIF($A$1:A1535,"Define|Report")</f>
        <v>91</v>
      </c>
    </row>
    <row r="1536" spans="1:2" x14ac:dyDescent="0.25">
      <c r="A1536" t="s">
        <v>1170</v>
      </c>
      <c r="B1536">
        <f>COUNTIF($A$1:A1536,"Define|Report")</f>
        <v>91</v>
      </c>
    </row>
    <row r="1537" spans="1:2" x14ac:dyDescent="0.25">
      <c r="A1537" t="s">
        <v>1100</v>
      </c>
      <c r="B1537">
        <f>COUNTIF($A$1:A1537,"Define|Report")</f>
        <v>91</v>
      </c>
    </row>
    <row r="1538" spans="1:2" x14ac:dyDescent="0.25">
      <c r="A1538" t="s">
        <v>1130</v>
      </c>
      <c r="B1538">
        <f>COUNTIF($A$1:A1538,"Define|Report")</f>
        <v>91</v>
      </c>
    </row>
    <row r="1539" spans="1:2" x14ac:dyDescent="0.25">
      <c r="A1539" t="s">
        <v>1320</v>
      </c>
      <c r="B1539">
        <f>COUNTIF($A$1:A1539,"Define|Report")</f>
        <v>91</v>
      </c>
    </row>
    <row r="1540" spans="1:2" x14ac:dyDescent="0.25">
      <c r="A1540" t="s">
        <v>1183</v>
      </c>
      <c r="B1540">
        <f>COUNTIF($A$1:A1540,"Define|Report")</f>
        <v>91</v>
      </c>
    </row>
    <row r="1541" spans="1:2" x14ac:dyDescent="0.25">
      <c r="A1541" t="s">
        <v>1195</v>
      </c>
      <c r="B1541">
        <f>COUNTIF($A$1:A1541,"Define|Report")</f>
        <v>91</v>
      </c>
    </row>
    <row r="1542" spans="1:2" x14ac:dyDescent="0.25">
      <c r="A1542" t="s">
        <v>1194</v>
      </c>
      <c r="B1542">
        <f>COUNTIF($A$1:A1542,"Define|Report")</f>
        <v>91</v>
      </c>
    </row>
    <row r="1543" spans="1:2" x14ac:dyDescent="0.25">
      <c r="A1543" t="s">
        <v>1296</v>
      </c>
      <c r="B1543">
        <f>COUNTIF($A$1:A1543,"Define|Report")</f>
        <v>91</v>
      </c>
    </row>
    <row r="1544" spans="1:2" x14ac:dyDescent="0.25">
      <c r="A1544" t="s">
        <v>1469</v>
      </c>
      <c r="B1544">
        <f>COUNTIF($A$1:A1544,"Define|Report")</f>
        <v>91</v>
      </c>
    </row>
    <row r="1545" spans="1:2" x14ac:dyDescent="0.25">
      <c r="A1545" t="s">
        <v>1470</v>
      </c>
      <c r="B1545">
        <f>COUNTIF($A$1:A1545,"Define|Report")</f>
        <v>91</v>
      </c>
    </row>
    <row r="1546" spans="1:2" x14ac:dyDescent="0.25">
      <c r="A1546" t="s">
        <v>1244</v>
      </c>
      <c r="B1546">
        <f>COUNTIF($A$1:A1546,"Define|Report")</f>
        <v>91</v>
      </c>
    </row>
    <row r="1547" spans="1:2" x14ac:dyDescent="0.25">
      <c r="A1547" t="s">
        <v>1483</v>
      </c>
      <c r="B1547">
        <f>COUNTIF($A$1:A1547,"Define|Report")</f>
        <v>91</v>
      </c>
    </row>
    <row r="1548" spans="1:2" x14ac:dyDescent="0.25">
      <c r="A1548" t="s">
        <v>1497</v>
      </c>
      <c r="B1548">
        <f>COUNTIF($A$1:A1548,"Define|Report")</f>
        <v>91</v>
      </c>
    </row>
    <row r="1549" spans="1:2" x14ac:dyDescent="0.25">
      <c r="A1549" t="s">
        <v>1498</v>
      </c>
      <c r="B1549">
        <f>COUNTIF($A$1:A1549,"Define|Report")</f>
        <v>91</v>
      </c>
    </row>
    <row r="1550" spans="1:2" x14ac:dyDescent="0.25">
      <c r="A1550" t="s">
        <v>1474</v>
      </c>
      <c r="B1550">
        <f>COUNTIF($A$1:A1550,"Define|Report")</f>
        <v>91</v>
      </c>
    </row>
    <row r="1551" spans="1:2" x14ac:dyDescent="0.25">
      <c r="A1551" t="s">
        <v>1475</v>
      </c>
      <c r="B1551">
        <f>COUNTIF($A$1:A1551,"Define|Report")</f>
        <v>91</v>
      </c>
    </row>
    <row r="1552" spans="1:2" x14ac:dyDescent="0.25">
      <c r="A1552" t="s">
        <v>1499</v>
      </c>
      <c r="B1552">
        <f>COUNTIF($A$1:A1552,"Define|Report")</f>
        <v>91</v>
      </c>
    </row>
    <row r="1553" spans="1:2" x14ac:dyDescent="0.25">
      <c r="B1553">
        <f>COUNTIF($A$1:A1553,"Define|Report")</f>
        <v>91</v>
      </c>
    </row>
    <row r="1554" spans="1:2" x14ac:dyDescent="0.25">
      <c r="A1554" t="s">
        <v>1094</v>
      </c>
      <c r="B1554">
        <f>COUNTIF($A$1:A1554,"Define|Report")</f>
        <v>92</v>
      </c>
    </row>
    <row r="1555" spans="1:2" x14ac:dyDescent="0.25">
      <c r="A1555" t="s">
        <v>1500</v>
      </c>
      <c r="B1555">
        <f>COUNTIF($A$1:A1555,"Define|Report")</f>
        <v>92</v>
      </c>
    </row>
    <row r="1556" spans="1:2" x14ac:dyDescent="0.25">
      <c r="A1556" t="s">
        <v>1468</v>
      </c>
      <c r="B1556">
        <f>COUNTIF($A$1:A1556,"Define|Report")</f>
        <v>92</v>
      </c>
    </row>
    <row r="1557" spans="1:2" x14ac:dyDescent="0.25">
      <c r="A1557" t="s">
        <v>1170</v>
      </c>
      <c r="B1557">
        <f>COUNTIF($A$1:A1557,"Define|Report")</f>
        <v>92</v>
      </c>
    </row>
    <row r="1558" spans="1:2" x14ac:dyDescent="0.25">
      <c r="A1558" t="s">
        <v>1100</v>
      </c>
      <c r="B1558">
        <f>COUNTIF($A$1:A1558,"Define|Report")</f>
        <v>92</v>
      </c>
    </row>
    <row r="1559" spans="1:2" x14ac:dyDescent="0.25">
      <c r="A1559" t="s">
        <v>1130</v>
      </c>
      <c r="B1559">
        <f>COUNTIF($A$1:A1559,"Define|Report")</f>
        <v>92</v>
      </c>
    </row>
    <row r="1560" spans="1:2" x14ac:dyDescent="0.25">
      <c r="A1560" t="s">
        <v>1183</v>
      </c>
      <c r="B1560">
        <f>COUNTIF($A$1:A1560,"Define|Report")</f>
        <v>92</v>
      </c>
    </row>
    <row r="1561" spans="1:2" x14ac:dyDescent="0.25">
      <c r="A1561" t="s">
        <v>1320</v>
      </c>
      <c r="B1561">
        <f>COUNTIF($A$1:A1561,"Define|Report")</f>
        <v>92</v>
      </c>
    </row>
    <row r="1562" spans="1:2" x14ac:dyDescent="0.25">
      <c r="A1562" t="s">
        <v>1195</v>
      </c>
      <c r="B1562">
        <f>COUNTIF($A$1:A1562,"Define|Report")</f>
        <v>92</v>
      </c>
    </row>
    <row r="1563" spans="1:2" x14ac:dyDescent="0.25">
      <c r="A1563" t="s">
        <v>1194</v>
      </c>
      <c r="B1563">
        <f>COUNTIF($A$1:A1563,"Define|Report")</f>
        <v>92</v>
      </c>
    </row>
    <row r="1564" spans="1:2" x14ac:dyDescent="0.25">
      <c r="A1564" t="s">
        <v>1501</v>
      </c>
      <c r="B1564">
        <f>COUNTIF($A$1:A1564,"Define|Report")</f>
        <v>92</v>
      </c>
    </row>
    <row r="1565" spans="1:2" x14ac:dyDescent="0.25">
      <c r="A1565" t="s">
        <v>1469</v>
      </c>
      <c r="B1565">
        <f>COUNTIF($A$1:A1565,"Define|Report")</f>
        <v>92</v>
      </c>
    </row>
    <row r="1566" spans="1:2" x14ac:dyDescent="0.25">
      <c r="A1566" t="s">
        <v>1292</v>
      </c>
      <c r="B1566">
        <f>COUNTIF($A$1:A1566,"Define|Report")</f>
        <v>92</v>
      </c>
    </row>
    <row r="1567" spans="1:2" x14ac:dyDescent="0.25">
      <c r="A1567" t="s">
        <v>1470</v>
      </c>
      <c r="B1567">
        <f>COUNTIF($A$1:A1567,"Define|Report")</f>
        <v>92</v>
      </c>
    </row>
    <row r="1568" spans="1:2" x14ac:dyDescent="0.25">
      <c r="A1568" t="s">
        <v>1293</v>
      </c>
      <c r="B1568">
        <f>COUNTIF($A$1:A1568,"Define|Report")</f>
        <v>92</v>
      </c>
    </row>
    <row r="1569" spans="1:2" x14ac:dyDescent="0.25">
      <c r="A1569" t="s">
        <v>1502</v>
      </c>
      <c r="B1569">
        <f>COUNTIF($A$1:A1569,"Define|Report")</f>
        <v>92</v>
      </c>
    </row>
    <row r="1570" spans="1:2" x14ac:dyDescent="0.25">
      <c r="A1570" t="s">
        <v>1503</v>
      </c>
      <c r="B1570">
        <f>COUNTIF($A$1:A1570,"Define|Report")</f>
        <v>92</v>
      </c>
    </row>
    <row r="1571" spans="1:2" x14ac:dyDescent="0.25">
      <c r="A1571" t="s">
        <v>1199</v>
      </c>
      <c r="B1571">
        <f>COUNTIF($A$1:A1571,"Define|Report")</f>
        <v>92</v>
      </c>
    </row>
    <row r="1572" spans="1:2" x14ac:dyDescent="0.25">
      <c r="A1572" t="s">
        <v>1504</v>
      </c>
      <c r="B1572">
        <f>COUNTIF($A$1:A1572,"Define|Report")</f>
        <v>92</v>
      </c>
    </row>
    <row r="1573" spans="1:2" x14ac:dyDescent="0.25">
      <c r="B1573">
        <f>COUNTIF($A$1:A1573,"Define|Report")</f>
        <v>92</v>
      </c>
    </row>
    <row r="1574" spans="1:2" x14ac:dyDescent="0.25">
      <c r="A1574" t="s">
        <v>1094</v>
      </c>
      <c r="B1574">
        <f>COUNTIF($A$1:A1574,"Define|Report")</f>
        <v>93</v>
      </c>
    </row>
    <row r="1575" spans="1:2" x14ac:dyDescent="0.25">
      <c r="A1575" t="s">
        <v>1505</v>
      </c>
      <c r="B1575">
        <f>COUNTIF($A$1:A1575,"Define|Report")</f>
        <v>93</v>
      </c>
    </row>
    <row r="1576" spans="1:2" x14ac:dyDescent="0.25">
      <c r="A1576" t="s">
        <v>1468</v>
      </c>
      <c r="B1576">
        <f>COUNTIF($A$1:A1576,"Define|Report")</f>
        <v>93</v>
      </c>
    </row>
    <row r="1577" spans="1:2" x14ac:dyDescent="0.25">
      <c r="A1577" t="s">
        <v>1170</v>
      </c>
      <c r="B1577">
        <f>COUNTIF($A$1:A1577,"Define|Report")</f>
        <v>93</v>
      </c>
    </row>
    <row r="1578" spans="1:2" x14ac:dyDescent="0.25">
      <c r="A1578" t="s">
        <v>1100</v>
      </c>
      <c r="B1578">
        <f>COUNTIF($A$1:A1578,"Define|Report")</f>
        <v>93</v>
      </c>
    </row>
    <row r="1579" spans="1:2" x14ac:dyDescent="0.25">
      <c r="A1579" t="s">
        <v>1130</v>
      </c>
      <c r="B1579">
        <f>COUNTIF($A$1:A1579,"Define|Report")</f>
        <v>93</v>
      </c>
    </row>
    <row r="1580" spans="1:2" x14ac:dyDescent="0.25">
      <c r="A1580" t="s">
        <v>1483</v>
      </c>
      <c r="B1580">
        <f>COUNTIF($A$1:A1580,"Define|Report")</f>
        <v>93</v>
      </c>
    </row>
    <row r="1581" spans="1:2" x14ac:dyDescent="0.25">
      <c r="A1581" t="s">
        <v>1484</v>
      </c>
      <c r="B1581">
        <f>COUNTIF($A$1:A1581,"Define|Report")</f>
        <v>93</v>
      </c>
    </row>
    <row r="1582" spans="1:2" x14ac:dyDescent="0.25">
      <c r="A1582" t="s">
        <v>1183</v>
      </c>
      <c r="B1582">
        <f>COUNTIF($A$1:A1582,"Define|Report")</f>
        <v>93</v>
      </c>
    </row>
    <row r="1583" spans="1:2" x14ac:dyDescent="0.25">
      <c r="A1583" t="s">
        <v>1195</v>
      </c>
      <c r="B1583">
        <f>COUNTIF($A$1:A1583,"Define|Report")</f>
        <v>93</v>
      </c>
    </row>
    <row r="1584" spans="1:2" x14ac:dyDescent="0.25">
      <c r="A1584" t="s">
        <v>1194</v>
      </c>
      <c r="B1584">
        <f>COUNTIF($A$1:A1584,"Define|Report")</f>
        <v>93</v>
      </c>
    </row>
    <row r="1585" spans="1:2" x14ac:dyDescent="0.25">
      <c r="A1585" t="s">
        <v>1305</v>
      </c>
      <c r="B1585">
        <f>COUNTIF($A$1:A1585,"Define|Report")</f>
        <v>93</v>
      </c>
    </row>
    <row r="1586" spans="1:2" x14ac:dyDescent="0.25">
      <c r="A1586" t="s">
        <v>1296</v>
      </c>
      <c r="B1586">
        <f>COUNTIF($A$1:A1586,"Define|Report")</f>
        <v>93</v>
      </c>
    </row>
    <row r="1587" spans="1:2" x14ac:dyDescent="0.25">
      <c r="A1587" t="s">
        <v>1469</v>
      </c>
      <c r="B1587">
        <f>COUNTIF($A$1:A1587,"Define|Report")</f>
        <v>93</v>
      </c>
    </row>
    <row r="1588" spans="1:2" x14ac:dyDescent="0.25">
      <c r="A1588" t="s">
        <v>1470</v>
      </c>
      <c r="B1588">
        <f>COUNTIF($A$1:A1588,"Define|Report")</f>
        <v>93</v>
      </c>
    </row>
    <row r="1589" spans="1:2" x14ac:dyDescent="0.25">
      <c r="A1589" t="s">
        <v>1197</v>
      </c>
      <c r="B1589">
        <f>COUNTIF($A$1:A1589,"Define|Report")</f>
        <v>93</v>
      </c>
    </row>
    <row r="1590" spans="1:2" x14ac:dyDescent="0.25">
      <c r="A1590" t="s">
        <v>1198</v>
      </c>
      <c r="B1590">
        <f>COUNTIF($A$1:A1590,"Define|Report")</f>
        <v>93</v>
      </c>
    </row>
    <row r="1591" spans="1:2" x14ac:dyDescent="0.25">
      <c r="A1591" t="s">
        <v>1506</v>
      </c>
      <c r="B1591">
        <f>COUNTIF($A$1:A1591,"Define|Report")</f>
        <v>93</v>
      </c>
    </row>
    <row r="1592" spans="1:2" x14ac:dyDescent="0.25">
      <c r="A1592" t="s">
        <v>1507</v>
      </c>
      <c r="B1592">
        <f>COUNTIF($A$1:A1592,"Define|Report")</f>
        <v>93</v>
      </c>
    </row>
    <row r="1593" spans="1:2" x14ac:dyDescent="0.25">
      <c r="A1593" t="s">
        <v>1491</v>
      </c>
      <c r="B1593">
        <f>COUNTIF($A$1:A1593,"Define|Report")</f>
        <v>93</v>
      </c>
    </row>
    <row r="1594" spans="1:2" x14ac:dyDescent="0.25">
      <c r="A1594" t="s">
        <v>1508</v>
      </c>
      <c r="B1594">
        <f>COUNTIF($A$1:A1594,"Define|Report")</f>
        <v>93</v>
      </c>
    </row>
    <row r="1595" spans="1:2" x14ac:dyDescent="0.25">
      <c r="A1595" t="s">
        <v>1509</v>
      </c>
      <c r="B1595">
        <f>COUNTIF($A$1:A1595,"Define|Report")</f>
        <v>93</v>
      </c>
    </row>
    <row r="1596" spans="1:2" x14ac:dyDescent="0.25">
      <c r="A1596" t="s">
        <v>1510</v>
      </c>
      <c r="B1596">
        <f>COUNTIF($A$1:A1596,"Define|Report")</f>
        <v>93</v>
      </c>
    </row>
    <row r="1597" spans="1:2" x14ac:dyDescent="0.25">
      <c r="B1597">
        <f>COUNTIF($A$1:A1597,"Define|Report")</f>
        <v>93</v>
      </c>
    </row>
    <row r="1598" spans="1:2" x14ac:dyDescent="0.25">
      <c r="A1598" t="s">
        <v>1094</v>
      </c>
      <c r="B1598">
        <f>COUNTIF($A$1:A1598,"Define|Report")</f>
        <v>94</v>
      </c>
    </row>
    <row r="1599" spans="1:2" x14ac:dyDescent="0.25">
      <c r="A1599" t="s">
        <v>1511</v>
      </c>
      <c r="B1599">
        <f>COUNTIF($A$1:A1599,"Define|Report")</f>
        <v>94</v>
      </c>
    </row>
    <row r="1600" spans="1:2" x14ac:dyDescent="0.25">
      <c r="A1600" t="s">
        <v>1468</v>
      </c>
      <c r="B1600">
        <f>COUNTIF($A$1:A1600,"Define|Report")</f>
        <v>94</v>
      </c>
    </row>
    <row r="1601" spans="1:2" x14ac:dyDescent="0.25">
      <c r="A1601" t="s">
        <v>1512</v>
      </c>
      <c r="B1601">
        <f>COUNTIF($A$1:A1601,"Define|Report")</f>
        <v>94</v>
      </c>
    </row>
    <row r="1602" spans="1:2" x14ac:dyDescent="0.25">
      <c r="A1602" t="s">
        <v>1100</v>
      </c>
      <c r="B1602">
        <f>COUNTIF($A$1:A1602,"Define|Report")</f>
        <v>94</v>
      </c>
    </row>
    <row r="1603" spans="1:2" x14ac:dyDescent="0.25">
      <c r="A1603" t="s">
        <v>1483</v>
      </c>
      <c r="B1603">
        <f>COUNTIF($A$1:A1603,"Define|Report")</f>
        <v>94</v>
      </c>
    </row>
    <row r="1604" spans="1:2" x14ac:dyDescent="0.25">
      <c r="A1604" t="s">
        <v>1513</v>
      </c>
      <c r="B1604">
        <f>COUNTIF($A$1:A1604,"Define|Report")</f>
        <v>94</v>
      </c>
    </row>
    <row r="1605" spans="1:2" x14ac:dyDescent="0.25">
      <c r="A1605" t="s">
        <v>1183</v>
      </c>
      <c r="B1605">
        <f>COUNTIF($A$1:A1605,"Define|Report")</f>
        <v>94</v>
      </c>
    </row>
    <row r="1606" spans="1:2" x14ac:dyDescent="0.25">
      <c r="A1606" t="s">
        <v>1471</v>
      </c>
      <c r="B1606">
        <f>COUNTIF($A$1:A1606,"Define|Report")</f>
        <v>94</v>
      </c>
    </row>
    <row r="1607" spans="1:2" x14ac:dyDescent="0.25">
      <c r="A1607" t="s">
        <v>1195</v>
      </c>
      <c r="B1607">
        <f>COUNTIF($A$1:A1607,"Define|Report")</f>
        <v>94</v>
      </c>
    </row>
    <row r="1608" spans="1:2" x14ac:dyDescent="0.25">
      <c r="A1608" t="s">
        <v>1514</v>
      </c>
      <c r="B1608">
        <f>COUNTIF($A$1:A1608,"Define|Report")</f>
        <v>94</v>
      </c>
    </row>
    <row r="1609" spans="1:2" x14ac:dyDescent="0.25">
      <c r="A1609" t="s">
        <v>1194</v>
      </c>
      <c r="B1609">
        <f>COUNTIF($A$1:A1609,"Define|Report")</f>
        <v>94</v>
      </c>
    </row>
    <row r="1610" spans="1:2" x14ac:dyDescent="0.25">
      <c r="A1610" t="s">
        <v>1469</v>
      </c>
      <c r="B1610">
        <f>COUNTIF($A$1:A1610,"Define|Report")</f>
        <v>94</v>
      </c>
    </row>
    <row r="1611" spans="1:2" x14ac:dyDescent="0.25">
      <c r="A1611" t="s">
        <v>1470</v>
      </c>
      <c r="B1611">
        <f>COUNTIF($A$1:A1611,"Define|Report")</f>
        <v>94</v>
      </c>
    </row>
    <row r="1612" spans="1:2" x14ac:dyDescent="0.25">
      <c r="A1612" t="s">
        <v>1515</v>
      </c>
      <c r="B1612">
        <f>COUNTIF($A$1:A1612,"Define|Report")</f>
        <v>94</v>
      </c>
    </row>
    <row r="1613" spans="1:2" x14ac:dyDescent="0.25">
      <c r="A1613" t="s">
        <v>1516</v>
      </c>
      <c r="B1613">
        <f>COUNTIF($A$1:A1613,"Define|Report")</f>
        <v>94</v>
      </c>
    </row>
    <row r="1614" spans="1:2" x14ac:dyDescent="0.25">
      <c r="A1614" t="s">
        <v>1475</v>
      </c>
      <c r="B1614">
        <f>COUNTIF($A$1:A1614,"Define|Report")</f>
        <v>94</v>
      </c>
    </row>
    <row r="1615" spans="1:2" x14ac:dyDescent="0.25">
      <c r="A1615" t="s">
        <v>1199</v>
      </c>
      <c r="B1615">
        <f>COUNTIF($A$1:A1615,"Define|Report")</f>
        <v>94</v>
      </c>
    </row>
    <row r="1616" spans="1:2" x14ac:dyDescent="0.25">
      <c r="B1616">
        <f>COUNTIF($A$1:A1616,"Define|Report")</f>
        <v>94</v>
      </c>
    </row>
    <row r="1617" spans="1:2" x14ac:dyDescent="0.25">
      <c r="A1617" t="s">
        <v>1094</v>
      </c>
      <c r="B1617">
        <f>COUNTIF($A$1:A1617,"Define|Report")</f>
        <v>95</v>
      </c>
    </row>
    <row r="1618" spans="1:2" x14ac:dyDescent="0.25">
      <c r="A1618" t="s">
        <v>1517</v>
      </c>
      <c r="B1618">
        <f>COUNTIF($A$1:A1618,"Define|Report")</f>
        <v>95</v>
      </c>
    </row>
    <row r="1619" spans="1:2" x14ac:dyDescent="0.25">
      <c r="A1619" t="s">
        <v>1468</v>
      </c>
      <c r="B1619">
        <f>COUNTIF($A$1:A1619,"Define|Report")</f>
        <v>95</v>
      </c>
    </row>
    <row r="1620" spans="1:2" x14ac:dyDescent="0.25">
      <c r="A1620" t="s">
        <v>1512</v>
      </c>
      <c r="B1620">
        <f>COUNTIF($A$1:A1620,"Define|Report")</f>
        <v>95</v>
      </c>
    </row>
    <row r="1621" spans="1:2" x14ac:dyDescent="0.25">
      <c r="A1621" t="s">
        <v>1100</v>
      </c>
      <c r="B1621">
        <f>COUNTIF($A$1:A1621,"Define|Report")</f>
        <v>95</v>
      </c>
    </row>
    <row r="1622" spans="1:2" x14ac:dyDescent="0.25">
      <c r="A1622" t="s">
        <v>1483</v>
      </c>
      <c r="B1622">
        <f>COUNTIF($A$1:A1622,"Define|Report")</f>
        <v>95</v>
      </c>
    </row>
    <row r="1623" spans="1:2" x14ac:dyDescent="0.25">
      <c r="A1623" t="s">
        <v>1513</v>
      </c>
      <c r="B1623">
        <f>COUNTIF($A$1:A1623,"Define|Report")</f>
        <v>95</v>
      </c>
    </row>
    <row r="1624" spans="1:2" x14ac:dyDescent="0.25">
      <c r="A1624" t="s">
        <v>1183</v>
      </c>
      <c r="B1624">
        <f>COUNTIF($A$1:A1624,"Define|Report")</f>
        <v>95</v>
      </c>
    </row>
    <row r="1625" spans="1:2" x14ac:dyDescent="0.25">
      <c r="A1625" t="s">
        <v>1471</v>
      </c>
      <c r="B1625">
        <f>COUNTIF($A$1:A1625,"Define|Report")</f>
        <v>95</v>
      </c>
    </row>
    <row r="1626" spans="1:2" x14ac:dyDescent="0.25">
      <c r="A1626" t="s">
        <v>1195</v>
      </c>
      <c r="B1626">
        <f>COUNTIF($A$1:A1626,"Define|Report")</f>
        <v>95</v>
      </c>
    </row>
    <row r="1627" spans="1:2" x14ac:dyDescent="0.25">
      <c r="A1627" t="s">
        <v>1514</v>
      </c>
      <c r="B1627">
        <f>COUNTIF($A$1:A1627,"Define|Report")</f>
        <v>95</v>
      </c>
    </row>
    <row r="1628" spans="1:2" x14ac:dyDescent="0.25">
      <c r="A1628" t="s">
        <v>1194</v>
      </c>
      <c r="B1628">
        <f>COUNTIF($A$1:A1628,"Define|Report")</f>
        <v>95</v>
      </c>
    </row>
    <row r="1629" spans="1:2" x14ac:dyDescent="0.25">
      <c r="A1629" t="s">
        <v>1469</v>
      </c>
      <c r="B1629">
        <f>COUNTIF($A$1:A1629,"Define|Report")</f>
        <v>95</v>
      </c>
    </row>
    <row r="1630" spans="1:2" x14ac:dyDescent="0.25">
      <c r="A1630" t="s">
        <v>1470</v>
      </c>
      <c r="B1630">
        <f>COUNTIF($A$1:A1630,"Define|Report")</f>
        <v>95</v>
      </c>
    </row>
    <row r="1631" spans="1:2" x14ac:dyDescent="0.25">
      <c r="A1631" t="s">
        <v>1515</v>
      </c>
      <c r="B1631">
        <f>COUNTIF($A$1:A1631,"Define|Report")</f>
        <v>95</v>
      </c>
    </row>
    <row r="1632" spans="1:2" x14ac:dyDescent="0.25">
      <c r="A1632" t="s">
        <v>1518</v>
      </c>
      <c r="B1632">
        <f>COUNTIF($A$1:A1632,"Define|Report")</f>
        <v>95</v>
      </c>
    </row>
    <row r="1633" spans="1:2" x14ac:dyDescent="0.25">
      <c r="A1633" t="s">
        <v>1475</v>
      </c>
      <c r="B1633">
        <f>COUNTIF($A$1:A1633,"Define|Report")</f>
        <v>95</v>
      </c>
    </row>
    <row r="1634" spans="1:2" x14ac:dyDescent="0.25">
      <c r="A1634" t="s">
        <v>1199</v>
      </c>
      <c r="B1634">
        <f>COUNTIF($A$1:A1634,"Define|Report")</f>
        <v>95</v>
      </c>
    </row>
    <row r="1635" spans="1:2" x14ac:dyDescent="0.25">
      <c r="A1635" t="s">
        <v>1519</v>
      </c>
      <c r="B1635">
        <f>COUNTIF($A$1:A1635,"Define|Report")</f>
        <v>95</v>
      </c>
    </row>
    <row r="1636" spans="1:2" x14ac:dyDescent="0.25">
      <c r="B1636">
        <f>COUNTIF($A$1:A1636,"Define|Report")</f>
        <v>95</v>
      </c>
    </row>
    <row r="1637" spans="1:2" x14ac:dyDescent="0.25">
      <c r="A1637" t="s">
        <v>1094</v>
      </c>
      <c r="B1637">
        <f>COUNTIF($A$1:A1637,"Define|Report")</f>
        <v>96</v>
      </c>
    </row>
    <row r="1638" spans="1:2" x14ac:dyDescent="0.25">
      <c r="A1638" t="s">
        <v>1520</v>
      </c>
      <c r="B1638">
        <f>COUNTIF($A$1:A1638,"Define|Report")</f>
        <v>96</v>
      </c>
    </row>
    <row r="1639" spans="1:2" x14ac:dyDescent="0.25">
      <c r="A1639" t="s">
        <v>1468</v>
      </c>
      <c r="B1639">
        <f>COUNTIF($A$1:A1639,"Define|Report")</f>
        <v>96</v>
      </c>
    </row>
    <row r="1640" spans="1:2" x14ac:dyDescent="0.25">
      <c r="A1640" t="s">
        <v>1512</v>
      </c>
      <c r="B1640">
        <f>COUNTIF($A$1:A1640,"Define|Report")</f>
        <v>96</v>
      </c>
    </row>
    <row r="1641" spans="1:2" x14ac:dyDescent="0.25">
      <c r="A1641" t="s">
        <v>1100</v>
      </c>
      <c r="B1641">
        <f>COUNTIF($A$1:A1641,"Define|Report")</f>
        <v>96</v>
      </c>
    </row>
    <row r="1642" spans="1:2" x14ac:dyDescent="0.25">
      <c r="A1642" t="s">
        <v>1183</v>
      </c>
      <c r="B1642">
        <f>COUNTIF($A$1:A1642,"Define|Report")</f>
        <v>96</v>
      </c>
    </row>
    <row r="1643" spans="1:2" x14ac:dyDescent="0.25">
      <c r="A1643" t="s">
        <v>1471</v>
      </c>
      <c r="B1643">
        <f>COUNTIF($A$1:A1643,"Define|Report")</f>
        <v>96</v>
      </c>
    </row>
    <row r="1644" spans="1:2" x14ac:dyDescent="0.25">
      <c r="A1644" t="s">
        <v>1483</v>
      </c>
      <c r="B1644">
        <f>COUNTIF($A$1:A1644,"Define|Report")</f>
        <v>96</v>
      </c>
    </row>
    <row r="1645" spans="1:2" x14ac:dyDescent="0.25">
      <c r="A1645" t="s">
        <v>1513</v>
      </c>
      <c r="B1645">
        <f>COUNTIF($A$1:A1645,"Define|Report")</f>
        <v>96</v>
      </c>
    </row>
    <row r="1646" spans="1:2" x14ac:dyDescent="0.25">
      <c r="A1646" t="s">
        <v>1195</v>
      </c>
      <c r="B1646">
        <f>COUNTIF($A$1:A1646,"Define|Report")</f>
        <v>96</v>
      </c>
    </row>
    <row r="1647" spans="1:2" x14ac:dyDescent="0.25">
      <c r="A1647" t="s">
        <v>1194</v>
      </c>
      <c r="B1647">
        <f>COUNTIF($A$1:A1647,"Define|Report")</f>
        <v>96</v>
      </c>
    </row>
    <row r="1648" spans="1:2" x14ac:dyDescent="0.25">
      <c r="A1648" t="s">
        <v>1296</v>
      </c>
      <c r="B1648">
        <f>COUNTIF($A$1:A1648,"Define|Report")</f>
        <v>96</v>
      </c>
    </row>
    <row r="1649" spans="1:2" x14ac:dyDescent="0.25">
      <c r="A1649" t="s">
        <v>1469</v>
      </c>
      <c r="B1649">
        <f>COUNTIF($A$1:A1649,"Define|Report")</f>
        <v>96</v>
      </c>
    </row>
    <row r="1650" spans="1:2" x14ac:dyDescent="0.25">
      <c r="A1650" t="s">
        <v>1470</v>
      </c>
      <c r="B1650">
        <f>COUNTIF($A$1:A1650,"Define|Report")</f>
        <v>96</v>
      </c>
    </row>
    <row r="1651" spans="1:2" x14ac:dyDescent="0.25">
      <c r="A1651" t="s">
        <v>1198</v>
      </c>
      <c r="B1651">
        <f>COUNTIF($A$1:A1651,"Define|Report")</f>
        <v>96</v>
      </c>
    </row>
    <row r="1652" spans="1:2" x14ac:dyDescent="0.25">
      <c r="A1652" t="s">
        <v>1493</v>
      </c>
      <c r="B1652">
        <f>COUNTIF($A$1:A1652,"Define|Report")</f>
        <v>96</v>
      </c>
    </row>
    <row r="1653" spans="1:2" x14ac:dyDescent="0.25">
      <c r="A1653" t="s">
        <v>1521</v>
      </c>
      <c r="B1653">
        <f>COUNTIF($A$1:A1653,"Define|Report")</f>
        <v>96</v>
      </c>
    </row>
    <row r="1654" spans="1:2" x14ac:dyDescent="0.25">
      <c r="A1654" t="s">
        <v>1522</v>
      </c>
      <c r="B1654">
        <f>COUNTIF($A$1:A1654,"Define|Report")</f>
        <v>96</v>
      </c>
    </row>
    <row r="1655" spans="1:2" x14ac:dyDescent="0.25">
      <c r="A1655" t="s">
        <v>1491</v>
      </c>
      <c r="B1655">
        <f>COUNTIF($A$1:A1655,"Define|Report")</f>
        <v>96</v>
      </c>
    </row>
    <row r="1656" spans="1:2" x14ac:dyDescent="0.25">
      <c r="A1656" t="s">
        <v>1523</v>
      </c>
      <c r="B1656">
        <f>COUNTIF($A$1:A1656,"Define|Report")</f>
        <v>96</v>
      </c>
    </row>
    <row r="1657" spans="1:2" x14ac:dyDescent="0.25">
      <c r="B1657">
        <f>COUNTIF($A$1:A1657,"Define|Report")</f>
        <v>96</v>
      </c>
    </row>
    <row r="1658" spans="1:2" x14ac:dyDescent="0.25">
      <c r="A1658" t="s">
        <v>1094</v>
      </c>
      <c r="B1658">
        <f>COUNTIF($A$1:A1658,"Define|Report")</f>
        <v>97</v>
      </c>
    </row>
    <row r="1659" spans="1:2" x14ac:dyDescent="0.25">
      <c r="A1659" t="s">
        <v>1524</v>
      </c>
      <c r="B1659">
        <f>COUNTIF($A$1:A1659,"Define|Report")</f>
        <v>97</v>
      </c>
    </row>
    <row r="1660" spans="1:2" x14ac:dyDescent="0.25">
      <c r="A1660" t="s">
        <v>1468</v>
      </c>
      <c r="B1660">
        <f>COUNTIF($A$1:A1660,"Define|Report")</f>
        <v>97</v>
      </c>
    </row>
    <row r="1661" spans="1:2" x14ac:dyDescent="0.25">
      <c r="A1661" t="s">
        <v>1170</v>
      </c>
      <c r="B1661">
        <f>COUNTIF($A$1:A1661,"Define|Report")</f>
        <v>97</v>
      </c>
    </row>
    <row r="1662" spans="1:2" x14ac:dyDescent="0.25">
      <c r="A1662" t="s">
        <v>1100</v>
      </c>
      <c r="B1662">
        <f>COUNTIF($A$1:A1662,"Define|Report")</f>
        <v>97</v>
      </c>
    </row>
    <row r="1663" spans="1:2" x14ac:dyDescent="0.25">
      <c r="A1663" t="s">
        <v>1130</v>
      </c>
      <c r="B1663">
        <f>COUNTIF($A$1:A1663,"Define|Report")</f>
        <v>97</v>
      </c>
    </row>
    <row r="1664" spans="1:2" x14ac:dyDescent="0.25">
      <c r="A1664" t="s">
        <v>1483</v>
      </c>
      <c r="B1664">
        <f>COUNTIF($A$1:A1664,"Define|Report")</f>
        <v>97</v>
      </c>
    </row>
    <row r="1665" spans="1:2" x14ac:dyDescent="0.25">
      <c r="A1665" t="s">
        <v>1484</v>
      </c>
      <c r="B1665">
        <f>COUNTIF($A$1:A1665,"Define|Report")</f>
        <v>97</v>
      </c>
    </row>
    <row r="1666" spans="1:2" x14ac:dyDescent="0.25">
      <c r="A1666" t="s">
        <v>1183</v>
      </c>
      <c r="B1666">
        <f>COUNTIF($A$1:A1666,"Define|Report")</f>
        <v>97</v>
      </c>
    </row>
    <row r="1667" spans="1:2" x14ac:dyDescent="0.25">
      <c r="A1667" t="s">
        <v>1195</v>
      </c>
      <c r="B1667">
        <f>COUNTIF($A$1:A1667,"Define|Report")</f>
        <v>97</v>
      </c>
    </row>
    <row r="1668" spans="1:2" x14ac:dyDescent="0.25">
      <c r="A1668" t="s">
        <v>1194</v>
      </c>
      <c r="B1668">
        <f>COUNTIF($A$1:A1668,"Define|Report")</f>
        <v>97</v>
      </c>
    </row>
    <row r="1669" spans="1:2" x14ac:dyDescent="0.25">
      <c r="A1669" t="s">
        <v>1469</v>
      </c>
      <c r="B1669">
        <f>COUNTIF($A$1:A1669,"Define|Report")</f>
        <v>97</v>
      </c>
    </row>
    <row r="1670" spans="1:2" x14ac:dyDescent="0.25">
      <c r="A1670" t="s">
        <v>1470</v>
      </c>
      <c r="B1670">
        <f>COUNTIF($A$1:A1670,"Define|Report")</f>
        <v>97</v>
      </c>
    </row>
    <row r="1671" spans="1:2" x14ac:dyDescent="0.25">
      <c r="A1671" t="s">
        <v>1525</v>
      </c>
      <c r="B1671">
        <f>COUNTIF($A$1:A1671,"Define|Report")</f>
        <v>97</v>
      </c>
    </row>
    <row r="1672" spans="1:2" x14ac:dyDescent="0.25">
      <c r="A1672" t="s">
        <v>1526</v>
      </c>
      <c r="B1672">
        <f>COUNTIF($A$1:A1672,"Define|Report")</f>
        <v>97</v>
      </c>
    </row>
    <row r="1673" spans="1:2" x14ac:dyDescent="0.25">
      <c r="A1673" t="s">
        <v>1527</v>
      </c>
      <c r="B1673">
        <f>COUNTIF($A$1:A1673,"Define|Report")</f>
        <v>97</v>
      </c>
    </row>
    <row r="1674" spans="1:2" x14ac:dyDescent="0.25">
      <c r="A1674" t="s">
        <v>1249</v>
      </c>
      <c r="B1674">
        <f>COUNTIF($A$1:A1674,"Define|Report")</f>
        <v>97</v>
      </c>
    </row>
    <row r="1675" spans="1:2" x14ac:dyDescent="0.25">
      <c r="A1675" t="s">
        <v>1528</v>
      </c>
      <c r="B1675">
        <f>COUNTIF($A$1:A1675,"Define|Report")</f>
        <v>97</v>
      </c>
    </row>
    <row r="1676" spans="1:2" x14ac:dyDescent="0.25">
      <c r="B1676">
        <f>COUNTIF($A$1:A1676,"Define|Report")</f>
        <v>97</v>
      </c>
    </row>
    <row r="1677" spans="1:2" x14ac:dyDescent="0.25">
      <c r="A1677" t="s">
        <v>1094</v>
      </c>
      <c r="B1677">
        <f>COUNTIF($A$1:A1677,"Define|Report")</f>
        <v>98</v>
      </c>
    </row>
    <row r="1678" spans="1:2" x14ac:dyDescent="0.25">
      <c r="A1678" t="s">
        <v>1529</v>
      </c>
      <c r="B1678">
        <f>COUNTIF($A$1:A1678,"Define|Report")</f>
        <v>98</v>
      </c>
    </row>
    <row r="1679" spans="1:2" x14ac:dyDescent="0.25">
      <c r="A1679" t="s">
        <v>1468</v>
      </c>
      <c r="B1679">
        <f>COUNTIF($A$1:A1679,"Define|Report")</f>
        <v>98</v>
      </c>
    </row>
    <row r="1680" spans="1:2" x14ac:dyDescent="0.25">
      <c r="A1680" t="s">
        <v>1512</v>
      </c>
      <c r="B1680">
        <f>COUNTIF($A$1:A1680,"Define|Report")</f>
        <v>98</v>
      </c>
    </row>
    <row r="1681" spans="1:2" x14ac:dyDescent="0.25">
      <c r="A1681" t="s">
        <v>1100</v>
      </c>
      <c r="B1681">
        <f>COUNTIF($A$1:A1681,"Define|Report")</f>
        <v>98</v>
      </c>
    </row>
    <row r="1682" spans="1:2" x14ac:dyDescent="0.25">
      <c r="A1682" t="s">
        <v>1183</v>
      </c>
      <c r="B1682">
        <f>COUNTIF($A$1:A1682,"Define|Report")</f>
        <v>98</v>
      </c>
    </row>
    <row r="1683" spans="1:2" x14ac:dyDescent="0.25">
      <c r="A1683" t="s">
        <v>1471</v>
      </c>
      <c r="B1683">
        <f>COUNTIF($A$1:A1683,"Define|Report")</f>
        <v>98</v>
      </c>
    </row>
    <row r="1684" spans="1:2" x14ac:dyDescent="0.25">
      <c r="A1684" t="s">
        <v>1483</v>
      </c>
      <c r="B1684">
        <f>COUNTIF($A$1:A1684,"Define|Report")</f>
        <v>98</v>
      </c>
    </row>
    <row r="1685" spans="1:2" x14ac:dyDescent="0.25">
      <c r="A1685" t="s">
        <v>1514</v>
      </c>
      <c r="B1685">
        <f>COUNTIF($A$1:A1685,"Define|Report")</f>
        <v>98</v>
      </c>
    </row>
    <row r="1686" spans="1:2" x14ac:dyDescent="0.25">
      <c r="A1686" t="s">
        <v>1195</v>
      </c>
      <c r="B1686">
        <f>COUNTIF($A$1:A1686,"Define|Report")</f>
        <v>98</v>
      </c>
    </row>
    <row r="1687" spans="1:2" x14ac:dyDescent="0.25">
      <c r="A1687" t="s">
        <v>1194</v>
      </c>
      <c r="B1687">
        <f>COUNTIF($A$1:A1687,"Define|Report")</f>
        <v>98</v>
      </c>
    </row>
    <row r="1688" spans="1:2" x14ac:dyDescent="0.25">
      <c r="A1688" t="s">
        <v>1296</v>
      </c>
      <c r="B1688">
        <f>COUNTIF($A$1:A1688,"Define|Report")</f>
        <v>98</v>
      </c>
    </row>
    <row r="1689" spans="1:2" x14ac:dyDescent="0.25">
      <c r="A1689" t="s">
        <v>1469</v>
      </c>
      <c r="B1689">
        <f>COUNTIF($A$1:A1689,"Define|Report")</f>
        <v>98</v>
      </c>
    </row>
    <row r="1690" spans="1:2" x14ac:dyDescent="0.25">
      <c r="A1690" t="s">
        <v>1470</v>
      </c>
      <c r="B1690">
        <f>COUNTIF($A$1:A1690,"Define|Report")</f>
        <v>98</v>
      </c>
    </row>
    <row r="1691" spans="1:2" x14ac:dyDescent="0.25">
      <c r="A1691" t="s">
        <v>1530</v>
      </c>
      <c r="B1691">
        <f>COUNTIF($A$1:A1691,"Define|Report")</f>
        <v>98</v>
      </c>
    </row>
    <row r="1692" spans="1:2" x14ac:dyDescent="0.25">
      <c r="A1692" t="s">
        <v>1531</v>
      </c>
      <c r="B1692">
        <f>COUNTIF($A$1:A1692,"Define|Report")</f>
        <v>98</v>
      </c>
    </row>
    <row r="1693" spans="1:2" x14ac:dyDescent="0.25">
      <c r="A1693" t="s">
        <v>1491</v>
      </c>
      <c r="B1693">
        <f>COUNTIF($A$1:A1693,"Define|Report")</f>
        <v>98</v>
      </c>
    </row>
    <row r="1694" spans="1:2" x14ac:dyDescent="0.25">
      <c r="A1694" t="s">
        <v>1499</v>
      </c>
      <c r="B1694">
        <f>COUNTIF($A$1:A1694,"Define|Report")</f>
        <v>98</v>
      </c>
    </row>
    <row r="1695" spans="1:2" x14ac:dyDescent="0.25">
      <c r="B1695">
        <f>COUNTIF($A$1:A1695,"Define|Report")</f>
        <v>98</v>
      </c>
    </row>
    <row r="1696" spans="1:2" x14ac:dyDescent="0.25">
      <c r="A1696" t="s">
        <v>1094</v>
      </c>
      <c r="B1696">
        <f>COUNTIF($A$1:A1696,"Define|Report")</f>
        <v>99</v>
      </c>
    </row>
    <row r="1697" spans="1:2" x14ac:dyDescent="0.25">
      <c r="A1697" t="s">
        <v>1532</v>
      </c>
      <c r="B1697">
        <f>COUNTIF($A$1:A1697,"Define|Report")</f>
        <v>99</v>
      </c>
    </row>
    <row r="1698" spans="1:2" x14ac:dyDescent="0.25">
      <c r="A1698" t="s">
        <v>1533</v>
      </c>
      <c r="B1698">
        <f>COUNTIF($A$1:A1698,"Define|Report")</f>
        <v>99</v>
      </c>
    </row>
    <row r="1699" spans="1:2" x14ac:dyDescent="0.25">
      <c r="A1699" t="s">
        <v>1170</v>
      </c>
      <c r="B1699">
        <f>COUNTIF($A$1:A1699,"Define|Report")</f>
        <v>99</v>
      </c>
    </row>
    <row r="1700" spans="1:2" x14ac:dyDescent="0.25">
      <c r="A1700" t="s">
        <v>1100</v>
      </c>
      <c r="B1700">
        <f>COUNTIF($A$1:A1700,"Define|Report")</f>
        <v>99</v>
      </c>
    </row>
    <row r="1701" spans="1:2" x14ac:dyDescent="0.25">
      <c r="A1701" t="s">
        <v>1130</v>
      </c>
      <c r="B1701">
        <f>COUNTIF($A$1:A1701,"Define|Report")</f>
        <v>99</v>
      </c>
    </row>
    <row r="1702" spans="1:2" x14ac:dyDescent="0.25">
      <c r="A1702" t="s">
        <v>1483</v>
      </c>
      <c r="B1702">
        <f>COUNTIF($A$1:A1702,"Define|Report")</f>
        <v>99</v>
      </c>
    </row>
    <row r="1703" spans="1:2" x14ac:dyDescent="0.25">
      <c r="A1703" t="s">
        <v>1484</v>
      </c>
      <c r="B1703">
        <f>COUNTIF($A$1:A1703,"Define|Report")</f>
        <v>99</v>
      </c>
    </row>
    <row r="1704" spans="1:2" x14ac:dyDescent="0.25">
      <c r="A1704" t="s">
        <v>1183</v>
      </c>
      <c r="B1704">
        <f>COUNTIF($A$1:A1704,"Define|Report")</f>
        <v>99</v>
      </c>
    </row>
    <row r="1705" spans="1:2" x14ac:dyDescent="0.25">
      <c r="A1705" t="s">
        <v>1195</v>
      </c>
      <c r="B1705">
        <f>COUNTIF($A$1:A1705,"Define|Report")</f>
        <v>99</v>
      </c>
    </row>
    <row r="1706" spans="1:2" x14ac:dyDescent="0.25">
      <c r="A1706" t="s">
        <v>1194</v>
      </c>
      <c r="B1706">
        <f>COUNTIF($A$1:A1706,"Define|Report")</f>
        <v>99</v>
      </c>
    </row>
    <row r="1707" spans="1:2" x14ac:dyDescent="0.25">
      <c r="A1707" t="s">
        <v>1469</v>
      </c>
      <c r="B1707">
        <f>COUNTIF($A$1:A1707,"Define|Report")</f>
        <v>99</v>
      </c>
    </row>
    <row r="1708" spans="1:2" x14ac:dyDescent="0.25">
      <c r="A1708" t="s">
        <v>1470</v>
      </c>
      <c r="B1708">
        <f>COUNTIF($A$1:A1708,"Define|Report")</f>
        <v>99</v>
      </c>
    </row>
    <row r="1709" spans="1:2" x14ac:dyDescent="0.25">
      <c r="A1709" t="s">
        <v>1198</v>
      </c>
      <c r="B1709">
        <f>COUNTIF($A$1:A1709,"Define|Report")</f>
        <v>99</v>
      </c>
    </row>
    <row r="1710" spans="1:2" x14ac:dyDescent="0.25">
      <c r="A1710" t="s">
        <v>1534</v>
      </c>
      <c r="B1710">
        <f>COUNTIF($A$1:A1710,"Define|Report")</f>
        <v>99</v>
      </c>
    </row>
    <row r="1711" spans="1:2" x14ac:dyDescent="0.25">
      <c r="A1711" t="s">
        <v>1199</v>
      </c>
      <c r="B1711">
        <f>COUNTIF($A$1:A1711,"Define|Report")</f>
        <v>99</v>
      </c>
    </row>
    <row r="1712" spans="1:2" x14ac:dyDescent="0.25">
      <c r="A1712" t="s">
        <v>1535</v>
      </c>
      <c r="B1712">
        <f>COUNTIF($A$1:A1712,"Define|Report")</f>
        <v>99</v>
      </c>
    </row>
    <row r="1713" spans="1:2" x14ac:dyDescent="0.25">
      <c r="B1713">
        <f>COUNTIF($A$1:A1713,"Define|Report")</f>
        <v>99</v>
      </c>
    </row>
    <row r="1714" spans="1:2" x14ac:dyDescent="0.25">
      <c r="A1714" t="s">
        <v>1094</v>
      </c>
      <c r="B1714">
        <f>COUNTIF($A$1:A1714,"Define|Report")</f>
        <v>100</v>
      </c>
    </row>
    <row r="1715" spans="1:2" x14ac:dyDescent="0.25">
      <c r="A1715" t="s">
        <v>1536</v>
      </c>
      <c r="B1715">
        <f>COUNTIF($A$1:A1715,"Define|Report")</f>
        <v>100</v>
      </c>
    </row>
    <row r="1716" spans="1:2" x14ac:dyDescent="0.25">
      <c r="A1716" t="s">
        <v>1533</v>
      </c>
      <c r="B1716">
        <f>COUNTIF($A$1:A1716,"Define|Report")</f>
        <v>100</v>
      </c>
    </row>
    <row r="1717" spans="1:2" x14ac:dyDescent="0.25">
      <c r="A1717" t="s">
        <v>1170</v>
      </c>
      <c r="B1717">
        <f>COUNTIF($A$1:A1717,"Define|Report")</f>
        <v>100</v>
      </c>
    </row>
    <row r="1718" spans="1:2" x14ac:dyDescent="0.25">
      <c r="A1718" t="s">
        <v>1100</v>
      </c>
      <c r="B1718">
        <f>COUNTIF($A$1:A1718,"Define|Report")</f>
        <v>100</v>
      </c>
    </row>
    <row r="1719" spans="1:2" x14ac:dyDescent="0.25">
      <c r="A1719" t="s">
        <v>1130</v>
      </c>
      <c r="B1719">
        <f>COUNTIF($A$1:A1719,"Define|Report")</f>
        <v>100</v>
      </c>
    </row>
    <row r="1720" spans="1:2" x14ac:dyDescent="0.25">
      <c r="A1720" t="s">
        <v>1483</v>
      </c>
      <c r="B1720">
        <f>COUNTIF($A$1:A1720,"Define|Report")</f>
        <v>100</v>
      </c>
    </row>
    <row r="1721" spans="1:2" x14ac:dyDescent="0.25">
      <c r="A1721" t="s">
        <v>1484</v>
      </c>
      <c r="B1721">
        <f>COUNTIF($A$1:A1721,"Define|Report")</f>
        <v>100</v>
      </c>
    </row>
    <row r="1722" spans="1:2" x14ac:dyDescent="0.25">
      <c r="A1722" t="s">
        <v>1183</v>
      </c>
      <c r="B1722">
        <f>COUNTIF($A$1:A1722,"Define|Report")</f>
        <v>100</v>
      </c>
    </row>
    <row r="1723" spans="1:2" x14ac:dyDescent="0.25">
      <c r="A1723" t="s">
        <v>1195</v>
      </c>
      <c r="B1723">
        <f>COUNTIF($A$1:A1723,"Define|Report")</f>
        <v>100</v>
      </c>
    </row>
    <row r="1724" spans="1:2" x14ac:dyDescent="0.25">
      <c r="A1724" t="s">
        <v>1194</v>
      </c>
      <c r="B1724">
        <f>COUNTIF($A$1:A1724,"Define|Report")</f>
        <v>100</v>
      </c>
    </row>
    <row r="1725" spans="1:2" x14ac:dyDescent="0.25">
      <c r="A1725" t="s">
        <v>1469</v>
      </c>
      <c r="B1725">
        <f>COUNTIF($A$1:A1725,"Define|Report")</f>
        <v>100</v>
      </c>
    </row>
    <row r="1726" spans="1:2" x14ac:dyDescent="0.25">
      <c r="A1726" t="s">
        <v>1470</v>
      </c>
      <c r="B1726">
        <f>COUNTIF($A$1:A1726,"Define|Report")</f>
        <v>100</v>
      </c>
    </row>
    <row r="1727" spans="1:2" x14ac:dyDescent="0.25">
      <c r="A1727" t="s">
        <v>1198</v>
      </c>
      <c r="B1727">
        <f>COUNTIF($A$1:A1727,"Define|Report")</f>
        <v>100</v>
      </c>
    </row>
    <row r="1728" spans="1:2" x14ac:dyDescent="0.25">
      <c r="A1728" t="s">
        <v>1534</v>
      </c>
      <c r="B1728">
        <f>COUNTIF($A$1:A1728,"Define|Report")</f>
        <v>100</v>
      </c>
    </row>
    <row r="1729" spans="1:2" x14ac:dyDescent="0.25">
      <c r="A1729" t="s">
        <v>1199</v>
      </c>
      <c r="B1729">
        <f>COUNTIF($A$1:A1729,"Define|Report")</f>
        <v>100</v>
      </c>
    </row>
    <row r="1730" spans="1:2" x14ac:dyDescent="0.25">
      <c r="A1730" t="s">
        <v>1214</v>
      </c>
      <c r="B1730">
        <f>COUNTIF($A$1:A1730,"Define|Report")</f>
        <v>100</v>
      </c>
    </row>
    <row r="1731" spans="1:2" x14ac:dyDescent="0.25">
      <c r="B1731">
        <f>COUNTIF($A$1:A1731,"Define|Report")</f>
        <v>100</v>
      </c>
    </row>
    <row r="1732" spans="1:2" x14ac:dyDescent="0.25">
      <c r="A1732" t="s">
        <v>1094</v>
      </c>
      <c r="B1732">
        <f>COUNTIF($A$1:A1732,"Define|Report")</f>
        <v>101</v>
      </c>
    </row>
    <row r="1733" spans="1:2" x14ac:dyDescent="0.25">
      <c r="A1733" t="s">
        <v>1537</v>
      </c>
      <c r="B1733">
        <f>COUNTIF($A$1:A1733,"Define|Report")</f>
        <v>101</v>
      </c>
    </row>
    <row r="1734" spans="1:2" x14ac:dyDescent="0.25">
      <c r="A1734" t="s">
        <v>1533</v>
      </c>
      <c r="B1734">
        <f>COUNTIF($A$1:A1734,"Define|Report")</f>
        <v>101</v>
      </c>
    </row>
    <row r="1735" spans="1:2" x14ac:dyDescent="0.25">
      <c r="A1735" t="s">
        <v>1170</v>
      </c>
      <c r="B1735">
        <f>COUNTIF($A$1:A1735,"Define|Report")</f>
        <v>101</v>
      </c>
    </row>
    <row r="1736" spans="1:2" x14ac:dyDescent="0.25">
      <c r="A1736" t="s">
        <v>1100</v>
      </c>
      <c r="B1736">
        <f>COUNTIF($A$1:A1736,"Define|Report")</f>
        <v>101</v>
      </c>
    </row>
    <row r="1737" spans="1:2" x14ac:dyDescent="0.25">
      <c r="A1737" t="s">
        <v>1130</v>
      </c>
      <c r="B1737">
        <f>COUNTIF($A$1:A1737,"Define|Report")</f>
        <v>101</v>
      </c>
    </row>
    <row r="1738" spans="1:2" x14ac:dyDescent="0.25">
      <c r="A1738" t="s">
        <v>1483</v>
      </c>
      <c r="B1738">
        <f>COUNTIF($A$1:A1738,"Define|Report")</f>
        <v>101</v>
      </c>
    </row>
    <row r="1739" spans="1:2" x14ac:dyDescent="0.25">
      <c r="A1739" t="s">
        <v>1484</v>
      </c>
      <c r="B1739">
        <f>COUNTIF($A$1:A1739,"Define|Report")</f>
        <v>101</v>
      </c>
    </row>
    <row r="1740" spans="1:2" x14ac:dyDescent="0.25">
      <c r="A1740" t="s">
        <v>1183</v>
      </c>
      <c r="B1740">
        <f>COUNTIF($A$1:A1740,"Define|Report")</f>
        <v>101</v>
      </c>
    </row>
    <row r="1741" spans="1:2" x14ac:dyDescent="0.25">
      <c r="A1741" t="s">
        <v>1195</v>
      </c>
      <c r="B1741">
        <f>COUNTIF($A$1:A1741,"Define|Report")</f>
        <v>101</v>
      </c>
    </row>
    <row r="1742" spans="1:2" x14ac:dyDescent="0.25">
      <c r="A1742" t="s">
        <v>1194</v>
      </c>
      <c r="B1742">
        <f>COUNTIF($A$1:A1742,"Define|Report")</f>
        <v>101</v>
      </c>
    </row>
    <row r="1743" spans="1:2" x14ac:dyDescent="0.25">
      <c r="A1743" t="s">
        <v>1469</v>
      </c>
      <c r="B1743">
        <f>COUNTIF($A$1:A1743,"Define|Report")</f>
        <v>101</v>
      </c>
    </row>
    <row r="1744" spans="1:2" x14ac:dyDescent="0.25">
      <c r="A1744" t="s">
        <v>1470</v>
      </c>
      <c r="B1744">
        <f>COUNTIF($A$1:A1744,"Define|Report")</f>
        <v>101</v>
      </c>
    </row>
    <row r="1745" spans="1:2" x14ac:dyDescent="0.25">
      <c r="A1745" t="s">
        <v>1198</v>
      </c>
      <c r="B1745">
        <f>COUNTIF($A$1:A1745,"Define|Report")</f>
        <v>101</v>
      </c>
    </row>
    <row r="1746" spans="1:2" x14ac:dyDescent="0.25">
      <c r="A1746" t="s">
        <v>1534</v>
      </c>
      <c r="B1746">
        <f>COUNTIF($A$1:A1746,"Define|Report")</f>
        <v>101</v>
      </c>
    </row>
    <row r="1747" spans="1:2" x14ac:dyDescent="0.25">
      <c r="A1747" t="s">
        <v>1199</v>
      </c>
      <c r="B1747">
        <f>COUNTIF($A$1:A1747,"Define|Report")</f>
        <v>101</v>
      </c>
    </row>
    <row r="1748" spans="1:2" x14ac:dyDescent="0.25">
      <c r="A1748" t="s">
        <v>1201</v>
      </c>
      <c r="B1748">
        <f>COUNTIF($A$1:A1748,"Define|Report")</f>
        <v>101</v>
      </c>
    </row>
    <row r="1749" spans="1:2" x14ac:dyDescent="0.25">
      <c r="B1749">
        <f>COUNTIF($A$1:A1749,"Define|Report")</f>
        <v>101</v>
      </c>
    </row>
    <row r="1750" spans="1:2" x14ac:dyDescent="0.25">
      <c r="A1750" t="s">
        <v>1094</v>
      </c>
      <c r="B1750">
        <f>COUNTIF($A$1:A1750,"Define|Report")</f>
        <v>102</v>
      </c>
    </row>
    <row r="1751" spans="1:2" x14ac:dyDescent="0.25">
      <c r="A1751" t="s">
        <v>1538</v>
      </c>
      <c r="B1751">
        <f>COUNTIF($A$1:A1751,"Define|Report")</f>
        <v>102</v>
      </c>
    </row>
    <row r="1752" spans="1:2" x14ac:dyDescent="0.25">
      <c r="A1752" t="s">
        <v>1533</v>
      </c>
      <c r="B1752">
        <f>COUNTIF($A$1:A1752,"Define|Report")</f>
        <v>102</v>
      </c>
    </row>
    <row r="1753" spans="1:2" x14ac:dyDescent="0.25">
      <c r="A1753" t="s">
        <v>1170</v>
      </c>
      <c r="B1753">
        <f>COUNTIF($A$1:A1753,"Define|Report")</f>
        <v>102</v>
      </c>
    </row>
    <row r="1754" spans="1:2" x14ac:dyDescent="0.25">
      <c r="A1754" t="s">
        <v>1100</v>
      </c>
      <c r="B1754">
        <f>COUNTIF($A$1:A1754,"Define|Report")</f>
        <v>102</v>
      </c>
    </row>
    <row r="1755" spans="1:2" x14ac:dyDescent="0.25">
      <c r="A1755" t="s">
        <v>1130</v>
      </c>
      <c r="B1755">
        <f>COUNTIF($A$1:A1755,"Define|Report")</f>
        <v>102</v>
      </c>
    </row>
    <row r="1756" spans="1:2" x14ac:dyDescent="0.25">
      <c r="A1756" t="s">
        <v>1483</v>
      </c>
      <c r="B1756">
        <f>COUNTIF($A$1:A1756,"Define|Report")</f>
        <v>102</v>
      </c>
    </row>
    <row r="1757" spans="1:2" x14ac:dyDescent="0.25">
      <c r="A1757" t="s">
        <v>1484</v>
      </c>
      <c r="B1757">
        <f>COUNTIF($A$1:A1757,"Define|Report")</f>
        <v>102</v>
      </c>
    </row>
    <row r="1758" spans="1:2" x14ac:dyDescent="0.25">
      <c r="A1758" t="s">
        <v>1183</v>
      </c>
      <c r="B1758">
        <f>COUNTIF($A$1:A1758,"Define|Report")</f>
        <v>102</v>
      </c>
    </row>
    <row r="1759" spans="1:2" x14ac:dyDescent="0.25">
      <c r="A1759" t="s">
        <v>1195</v>
      </c>
      <c r="B1759">
        <f>COUNTIF($A$1:A1759,"Define|Report")</f>
        <v>102</v>
      </c>
    </row>
    <row r="1760" spans="1:2" x14ac:dyDescent="0.25">
      <c r="A1760" t="s">
        <v>1194</v>
      </c>
      <c r="B1760">
        <f>COUNTIF($A$1:A1760,"Define|Report")</f>
        <v>102</v>
      </c>
    </row>
    <row r="1761" spans="1:2" x14ac:dyDescent="0.25">
      <c r="A1761" t="s">
        <v>1469</v>
      </c>
      <c r="B1761">
        <f>COUNTIF($A$1:A1761,"Define|Report")</f>
        <v>102</v>
      </c>
    </row>
    <row r="1762" spans="1:2" x14ac:dyDescent="0.25">
      <c r="A1762" t="s">
        <v>1470</v>
      </c>
      <c r="B1762">
        <f>COUNTIF($A$1:A1762,"Define|Report")</f>
        <v>102</v>
      </c>
    </row>
    <row r="1763" spans="1:2" x14ac:dyDescent="0.25">
      <c r="A1763" t="s">
        <v>1205</v>
      </c>
      <c r="B1763">
        <f>COUNTIF($A$1:A1763,"Define|Report")</f>
        <v>102</v>
      </c>
    </row>
    <row r="1764" spans="1:2" x14ac:dyDescent="0.25">
      <c r="A1764" t="s">
        <v>1206</v>
      </c>
      <c r="B1764">
        <f>COUNTIF($A$1:A1764,"Define|Report")</f>
        <v>102</v>
      </c>
    </row>
    <row r="1765" spans="1:2" x14ac:dyDescent="0.25">
      <c r="A1765" t="s">
        <v>1539</v>
      </c>
      <c r="B1765">
        <f>COUNTIF($A$1:A1765,"Define|Report")</f>
        <v>102</v>
      </c>
    </row>
    <row r="1766" spans="1:2" x14ac:dyDescent="0.25">
      <c r="A1766" t="s">
        <v>1199</v>
      </c>
      <c r="B1766">
        <f>COUNTIF($A$1:A1766,"Define|Report")</f>
        <v>102</v>
      </c>
    </row>
    <row r="1767" spans="1:2" x14ac:dyDescent="0.25">
      <c r="A1767" t="s">
        <v>1481</v>
      </c>
      <c r="B1767">
        <f>COUNTIF($A$1:A1767,"Define|Report")</f>
        <v>102</v>
      </c>
    </row>
    <row r="1768" spans="1:2" x14ac:dyDescent="0.25">
      <c r="B1768">
        <f>COUNTIF($A$1:A1768,"Define|Report")</f>
        <v>102</v>
      </c>
    </row>
    <row r="1769" spans="1:2" x14ac:dyDescent="0.25">
      <c r="A1769" t="s">
        <v>1094</v>
      </c>
      <c r="B1769">
        <f>COUNTIF($A$1:A1769,"Define|Report")</f>
        <v>103</v>
      </c>
    </row>
    <row r="1770" spans="1:2" x14ac:dyDescent="0.25">
      <c r="A1770" t="s">
        <v>1540</v>
      </c>
      <c r="B1770">
        <f>COUNTIF($A$1:A1770,"Define|Report")</f>
        <v>103</v>
      </c>
    </row>
    <row r="1771" spans="1:2" x14ac:dyDescent="0.25">
      <c r="A1771" t="s">
        <v>1533</v>
      </c>
      <c r="B1771">
        <f>COUNTIF($A$1:A1771,"Define|Report")</f>
        <v>103</v>
      </c>
    </row>
    <row r="1772" spans="1:2" x14ac:dyDescent="0.25">
      <c r="A1772" t="s">
        <v>1170</v>
      </c>
      <c r="B1772">
        <f>COUNTIF($A$1:A1772,"Define|Report")</f>
        <v>103</v>
      </c>
    </row>
    <row r="1773" spans="1:2" x14ac:dyDescent="0.25">
      <c r="A1773" t="s">
        <v>1100</v>
      </c>
      <c r="B1773">
        <f>COUNTIF($A$1:A1773,"Define|Report")</f>
        <v>103</v>
      </c>
    </row>
    <row r="1774" spans="1:2" x14ac:dyDescent="0.25">
      <c r="A1774" t="s">
        <v>1130</v>
      </c>
      <c r="B1774">
        <f>COUNTIF($A$1:A1774,"Define|Report")</f>
        <v>103</v>
      </c>
    </row>
    <row r="1775" spans="1:2" x14ac:dyDescent="0.25">
      <c r="A1775" t="s">
        <v>1483</v>
      </c>
      <c r="B1775">
        <f>COUNTIF($A$1:A1775,"Define|Report")</f>
        <v>103</v>
      </c>
    </row>
    <row r="1776" spans="1:2" x14ac:dyDescent="0.25">
      <c r="A1776" t="s">
        <v>1484</v>
      </c>
      <c r="B1776">
        <f>COUNTIF($A$1:A1776,"Define|Report")</f>
        <v>103</v>
      </c>
    </row>
    <row r="1777" spans="1:2" x14ac:dyDescent="0.25">
      <c r="A1777" t="s">
        <v>1183</v>
      </c>
      <c r="B1777">
        <f>COUNTIF($A$1:A1777,"Define|Report")</f>
        <v>103</v>
      </c>
    </row>
    <row r="1778" spans="1:2" x14ac:dyDescent="0.25">
      <c r="A1778" t="s">
        <v>1195</v>
      </c>
      <c r="B1778">
        <f>COUNTIF($A$1:A1778,"Define|Report")</f>
        <v>103</v>
      </c>
    </row>
    <row r="1779" spans="1:2" x14ac:dyDescent="0.25">
      <c r="A1779" t="s">
        <v>1194</v>
      </c>
      <c r="B1779">
        <f>COUNTIF($A$1:A1779,"Define|Report")</f>
        <v>103</v>
      </c>
    </row>
    <row r="1780" spans="1:2" x14ac:dyDescent="0.25">
      <c r="A1780" t="s">
        <v>1469</v>
      </c>
      <c r="B1780">
        <f>COUNTIF($A$1:A1780,"Define|Report")</f>
        <v>103</v>
      </c>
    </row>
    <row r="1781" spans="1:2" x14ac:dyDescent="0.25">
      <c r="A1781" t="s">
        <v>1470</v>
      </c>
      <c r="B1781">
        <f>COUNTIF($A$1:A1781,"Define|Report")</f>
        <v>103</v>
      </c>
    </row>
    <row r="1782" spans="1:2" x14ac:dyDescent="0.25">
      <c r="A1782" t="s">
        <v>1196</v>
      </c>
      <c r="B1782">
        <f>COUNTIF($A$1:A1782,"Define|Report")</f>
        <v>103</v>
      </c>
    </row>
    <row r="1783" spans="1:2" x14ac:dyDescent="0.25">
      <c r="A1783" t="s">
        <v>1198</v>
      </c>
      <c r="B1783">
        <f>COUNTIF($A$1:A1783,"Define|Report")</f>
        <v>103</v>
      </c>
    </row>
    <row r="1784" spans="1:2" x14ac:dyDescent="0.25">
      <c r="A1784" t="s">
        <v>1541</v>
      </c>
      <c r="B1784">
        <f>COUNTIF($A$1:A1784,"Define|Report")</f>
        <v>103</v>
      </c>
    </row>
    <row r="1785" spans="1:2" x14ac:dyDescent="0.25">
      <c r="A1785" t="s">
        <v>1542</v>
      </c>
      <c r="B1785">
        <f>COUNTIF($A$1:A1785,"Define|Report")</f>
        <v>103</v>
      </c>
    </row>
    <row r="1786" spans="1:2" x14ac:dyDescent="0.25">
      <c r="A1786" t="s">
        <v>1543</v>
      </c>
      <c r="B1786">
        <f>COUNTIF($A$1:A1786,"Define|Report")</f>
        <v>103</v>
      </c>
    </row>
    <row r="1787" spans="1:2" x14ac:dyDescent="0.25">
      <c r="A1787" t="s">
        <v>1544</v>
      </c>
      <c r="B1787">
        <f>COUNTIF($A$1:A1787,"Define|Report")</f>
        <v>103</v>
      </c>
    </row>
    <row r="1788" spans="1:2" x14ac:dyDescent="0.25">
      <c r="A1788" t="s">
        <v>1199</v>
      </c>
      <c r="B1788">
        <f>COUNTIF($A$1:A1788,"Define|Report")</f>
        <v>103</v>
      </c>
    </row>
    <row r="1789" spans="1:2" x14ac:dyDescent="0.25">
      <c r="A1789" t="s">
        <v>1545</v>
      </c>
      <c r="B1789">
        <f>COUNTIF($A$1:A1789,"Define|Report")</f>
        <v>103</v>
      </c>
    </row>
    <row r="1790" spans="1:2" x14ac:dyDescent="0.25">
      <c r="B1790">
        <f>COUNTIF($A$1:A1790,"Define|Report")</f>
        <v>103</v>
      </c>
    </row>
    <row r="1791" spans="1:2" x14ac:dyDescent="0.25">
      <c r="A1791" t="s">
        <v>1094</v>
      </c>
      <c r="B1791">
        <f>COUNTIF($A$1:A1791,"Define|Report")</f>
        <v>104</v>
      </c>
    </row>
    <row r="1792" spans="1:2" x14ac:dyDescent="0.25">
      <c r="A1792" t="s">
        <v>1546</v>
      </c>
      <c r="B1792">
        <f>COUNTIF($A$1:A1792,"Define|Report")</f>
        <v>104</v>
      </c>
    </row>
    <row r="1793" spans="1:2" x14ac:dyDescent="0.25">
      <c r="A1793" t="s">
        <v>1533</v>
      </c>
      <c r="B1793">
        <f>COUNTIF($A$1:A1793,"Define|Report")</f>
        <v>104</v>
      </c>
    </row>
    <row r="1794" spans="1:2" x14ac:dyDescent="0.25">
      <c r="A1794" t="s">
        <v>1170</v>
      </c>
      <c r="B1794">
        <f>COUNTIF($A$1:A1794,"Define|Report")</f>
        <v>104</v>
      </c>
    </row>
    <row r="1795" spans="1:2" x14ac:dyDescent="0.25">
      <c r="A1795" t="s">
        <v>1100</v>
      </c>
      <c r="B1795">
        <f>COUNTIF($A$1:A1795,"Define|Report")</f>
        <v>104</v>
      </c>
    </row>
    <row r="1796" spans="1:2" x14ac:dyDescent="0.25">
      <c r="A1796" t="s">
        <v>1130</v>
      </c>
      <c r="B1796">
        <f>COUNTIF($A$1:A1796,"Define|Report")</f>
        <v>104</v>
      </c>
    </row>
    <row r="1797" spans="1:2" x14ac:dyDescent="0.25">
      <c r="A1797" t="s">
        <v>1483</v>
      </c>
      <c r="B1797">
        <f>COUNTIF($A$1:A1797,"Define|Report")</f>
        <v>104</v>
      </c>
    </row>
    <row r="1798" spans="1:2" x14ac:dyDescent="0.25">
      <c r="A1798" t="s">
        <v>1198</v>
      </c>
      <c r="B1798">
        <f>COUNTIF($A$1:A1798,"Define|Report")</f>
        <v>104</v>
      </c>
    </row>
    <row r="1799" spans="1:2" x14ac:dyDescent="0.25">
      <c r="A1799" t="s">
        <v>1183</v>
      </c>
      <c r="B1799">
        <f>COUNTIF($A$1:A1799,"Define|Report")</f>
        <v>104</v>
      </c>
    </row>
    <row r="1800" spans="1:2" x14ac:dyDescent="0.25">
      <c r="A1800" t="s">
        <v>1195</v>
      </c>
      <c r="B1800">
        <f>COUNTIF($A$1:A1800,"Define|Report")</f>
        <v>104</v>
      </c>
    </row>
    <row r="1801" spans="1:2" x14ac:dyDescent="0.25">
      <c r="A1801" t="s">
        <v>1194</v>
      </c>
      <c r="B1801">
        <f>COUNTIF($A$1:A1801,"Define|Report")</f>
        <v>104</v>
      </c>
    </row>
    <row r="1802" spans="1:2" x14ac:dyDescent="0.25">
      <c r="A1802" t="s">
        <v>1305</v>
      </c>
      <c r="B1802">
        <f>COUNTIF($A$1:A1802,"Define|Report")</f>
        <v>104</v>
      </c>
    </row>
    <row r="1803" spans="1:2" x14ac:dyDescent="0.25">
      <c r="A1803" t="s">
        <v>1469</v>
      </c>
      <c r="B1803">
        <f>COUNTIF($A$1:A1803,"Define|Report")</f>
        <v>104</v>
      </c>
    </row>
    <row r="1804" spans="1:2" x14ac:dyDescent="0.25">
      <c r="A1804" t="s">
        <v>1470</v>
      </c>
      <c r="B1804">
        <f>COUNTIF($A$1:A1804,"Define|Report")</f>
        <v>104</v>
      </c>
    </row>
    <row r="1805" spans="1:2" x14ac:dyDescent="0.25">
      <c r="A1805" t="s">
        <v>1547</v>
      </c>
      <c r="B1805">
        <f>COUNTIF($A$1:A1805,"Define|Report")</f>
        <v>104</v>
      </c>
    </row>
    <row r="1806" spans="1:2" x14ac:dyDescent="0.25">
      <c r="A1806" t="s">
        <v>1548</v>
      </c>
      <c r="B1806">
        <f>COUNTIF($A$1:A1806,"Define|Report")</f>
        <v>104</v>
      </c>
    </row>
    <row r="1807" spans="1:2" x14ac:dyDescent="0.25">
      <c r="A1807" t="s">
        <v>1549</v>
      </c>
      <c r="B1807">
        <f>COUNTIF($A$1:A1807,"Define|Report")</f>
        <v>104</v>
      </c>
    </row>
    <row r="1808" spans="1:2" x14ac:dyDescent="0.25">
      <c r="B1808">
        <f>COUNTIF($A$1:A1808,"Define|Report")</f>
        <v>104</v>
      </c>
    </row>
    <row r="1809" spans="1:2" x14ac:dyDescent="0.25">
      <c r="A1809" t="s">
        <v>1094</v>
      </c>
      <c r="B1809">
        <f>COUNTIF($A$1:A1809,"Define|Report")</f>
        <v>105</v>
      </c>
    </row>
    <row r="1810" spans="1:2" x14ac:dyDescent="0.25">
      <c r="A1810" t="s">
        <v>1550</v>
      </c>
      <c r="B1810">
        <f>COUNTIF($A$1:A1810,"Define|Report")</f>
        <v>105</v>
      </c>
    </row>
    <row r="1811" spans="1:2" x14ac:dyDescent="0.25">
      <c r="A1811" t="s">
        <v>1533</v>
      </c>
      <c r="B1811">
        <f>COUNTIF($A$1:A1811,"Define|Report")</f>
        <v>105</v>
      </c>
    </row>
    <row r="1812" spans="1:2" x14ac:dyDescent="0.25">
      <c r="A1812" t="s">
        <v>1170</v>
      </c>
      <c r="B1812">
        <f>COUNTIF($A$1:A1812,"Define|Report")</f>
        <v>105</v>
      </c>
    </row>
    <row r="1813" spans="1:2" x14ac:dyDescent="0.25">
      <c r="A1813" t="s">
        <v>1100</v>
      </c>
      <c r="B1813">
        <f>COUNTIF($A$1:A1813,"Define|Report")</f>
        <v>105</v>
      </c>
    </row>
    <row r="1814" spans="1:2" x14ac:dyDescent="0.25">
      <c r="A1814" t="s">
        <v>1130</v>
      </c>
      <c r="B1814">
        <f>COUNTIF($A$1:A1814,"Define|Report")</f>
        <v>105</v>
      </c>
    </row>
    <row r="1815" spans="1:2" x14ac:dyDescent="0.25">
      <c r="A1815" t="s">
        <v>1483</v>
      </c>
      <c r="B1815">
        <f>COUNTIF($A$1:A1815,"Define|Report")</f>
        <v>105</v>
      </c>
    </row>
    <row r="1816" spans="1:2" x14ac:dyDescent="0.25">
      <c r="A1816" t="s">
        <v>1484</v>
      </c>
      <c r="B1816">
        <f>COUNTIF($A$1:A1816,"Define|Report")</f>
        <v>105</v>
      </c>
    </row>
    <row r="1817" spans="1:2" x14ac:dyDescent="0.25">
      <c r="A1817" t="s">
        <v>1183</v>
      </c>
      <c r="B1817">
        <f>COUNTIF($A$1:A1817,"Define|Report")</f>
        <v>105</v>
      </c>
    </row>
    <row r="1818" spans="1:2" x14ac:dyDescent="0.25">
      <c r="A1818" t="s">
        <v>1195</v>
      </c>
      <c r="B1818">
        <f>COUNTIF($A$1:A1818,"Define|Report")</f>
        <v>105</v>
      </c>
    </row>
    <row r="1819" spans="1:2" x14ac:dyDescent="0.25">
      <c r="A1819" t="s">
        <v>1194</v>
      </c>
      <c r="B1819">
        <f>COUNTIF($A$1:A1819,"Define|Report")</f>
        <v>105</v>
      </c>
    </row>
    <row r="1820" spans="1:2" x14ac:dyDescent="0.25">
      <c r="A1820" t="s">
        <v>1469</v>
      </c>
      <c r="B1820">
        <f>COUNTIF($A$1:A1820,"Define|Report")</f>
        <v>105</v>
      </c>
    </row>
    <row r="1821" spans="1:2" x14ac:dyDescent="0.25">
      <c r="A1821" t="s">
        <v>1470</v>
      </c>
      <c r="B1821">
        <f>COUNTIF($A$1:A1821,"Define|Report")</f>
        <v>105</v>
      </c>
    </row>
    <row r="1822" spans="1:2" x14ac:dyDescent="0.25">
      <c r="A1822" t="s">
        <v>1198</v>
      </c>
      <c r="B1822">
        <f>COUNTIF($A$1:A1822,"Define|Report")</f>
        <v>105</v>
      </c>
    </row>
    <row r="1823" spans="1:2" x14ac:dyDescent="0.25">
      <c r="A1823" t="s">
        <v>1543</v>
      </c>
      <c r="B1823">
        <f>COUNTIF($A$1:A1823,"Define|Report")</f>
        <v>105</v>
      </c>
    </row>
    <row r="1824" spans="1:2" x14ac:dyDescent="0.25">
      <c r="A1824" t="s">
        <v>1542</v>
      </c>
      <c r="B1824">
        <f>COUNTIF($A$1:A1824,"Define|Report")</f>
        <v>105</v>
      </c>
    </row>
    <row r="1825" spans="1:2" x14ac:dyDescent="0.25">
      <c r="A1825" t="s">
        <v>1541</v>
      </c>
      <c r="B1825">
        <f>COUNTIF($A$1:A1825,"Define|Report")</f>
        <v>105</v>
      </c>
    </row>
    <row r="1826" spans="1:2" x14ac:dyDescent="0.25">
      <c r="A1826" t="s">
        <v>1551</v>
      </c>
      <c r="B1826">
        <f>COUNTIF($A$1:A1826,"Define|Report")</f>
        <v>105</v>
      </c>
    </row>
    <row r="1827" spans="1:2" x14ac:dyDescent="0.25">
      <c r="A1827" t="s">
        <v>1552</v>
      </c>
      <c r="B1827">
        <f>COUNTIF($A$1:A1827,"Define|Report")</f>
        <v>105</v>
      </c>
    </row>
    <row r="1828" spans="1:2" x14ac:dyDescent="0.25">
      <c r="A1828" t="s">
        <v>1553</v>
      </c>
      <c r="B1828">
        <f>COUNTIF($A$1:A1828,"Define|Report")</f>
        <v>105</v>
      </c>
    </row>
    <row r="1829" spans="1:2" x14ac:dyDescent="0.25">
      <c r="A1829" t="s">
        <v>1199</v>
      </c>
      <c r="B1829">
        <f>COUNTIF($A$1:A1829,"Define|Report")</f>
        <v>105</v>
      </c>
    </row>
    <row r="1830" spans="1:2" x14ac:dyDescent="0.25">
      <c r="A1830" t="s">
        <v>1480</v>
      </c>
      <c r="B1830">
        <f>COUNTIF($A$1:A1830,"Define|Report")</f>
        <v>105</v>
      </c>
    </row>
    <row r="1831" spans="1:2" x14ac:dyDescent="0.25">
      <c r="A1831" t="s">
        <v>1554</v>
      </c>
      <c r="B1831">
        <f>COUNTIF($A$1:A1831,"Define|Report")</f>
        <v>105</v>
      </c>
    </row>
    <row r="1832" spans="1:2" x14ac:dyDescent="0.25">
      <c r="B1832">
        <f>COUNTIF($A$1:A1832,"Define|Report")</f>
        <v>105</v>
      </c>
    </row>
    <row r="1833" spans="1:2" x14ac:dyDescent="0.25">
      <c r="A1833" t="s">
        <v>1094</v>
      </c>
      <c r="B1833">
        <f>COUNTIF($A$1:A1833,"Define|Report")</f>
        <v>106</v>
      </c>
    </row>
    <row r="1834" spans="1:2" x14ac:dyDescent="0.25">
      <c r="A1834" t="s">
        <v>1555</v>
      </c>
      <c r="B1834">
        <f>COUNTIF($A$1:A1834,"Define|Report")</f>
        <v>106</v>
      </c>
    </row>
    <row r="1835" spans="1:2" x14ac:dyDescent="0.25">
      <c r="A1835" t="s">
        <v>1533</v>
      </c>
      <c r="B1835">
        <f>COUNTIF($A$1:A1835,"Define|Report")</f>
        <v>106</v>
      </c>
    </row>
    <row r="1836" spans="1:2" x14ac:dyDescent="0.25">
      <c r="A1836" t="s">
        <v>1170</v>
      </c>
      <c r="B1836">
        <f>COUNTIF($A$1:A1836,"Define|Report")</f>
        <v>106</v>
      </c>
    </row>
    <row r="1837" spans="1:2" x14ac:dyDescent="0.25">
      <c r="A1837" t="s">
        <v>1100</v>
      </c>
      <c r="B1837">
        <f>COUNTIF($A$1:A1837,"Define|Report")</f>
        <v>106</v>
      </c>
    </row>
    <row r="1838" spans="1:2" x14ac:dyDescent="0.25">
      <c r="A1838" t="s">
        <v>1130</v>
      </c>
      <c r="B1838">
        <f>COUNTIF($A$1:A1838,"Define|Report")</f>
        <v>106</v>
      </c>
    </row>
    <row r="1839" spans="1:2" x14ac:dyDescent="0.25">
      <c r="A1839" t="s">
        <v>1483</v>
      </c>
      <c r="B1839">
        <f>COUNTIF($A$1:A1839,"Define|Report")</f>
        <v>106</v>
      </c>
    </row>
    <row r="1840" spans="1:2" x14ac:dyDescent="0.25">
      <c r="A1840" t="s">
        <v>1198</v>
      </c>
      <c r="B1840">
        <f>COUNTIF($A$1:A1840,"Define|Report")</f>
        <v>106</v>
      </c>
    </row>
    <row r="1841" spans="1:2" x14ac:dyDescent="0.25">
      <c r="A1841" t="s">
        <v>1183</v>
      </c>
      <c r="B1841">
        <f>COUNTIF($A$1:A1841,"Define|Report")</f>
        <v>106</v>
      </c>
    </row>
    <row r="1842" spans="1:2" x14ac:dyDescent="0.25">
      <c r="A1842" t="s">
        <v>1195</v>
      </c>
      <c r="B1842">
        <f>COUNTIF($A$1:A1842,"Define|Report")</f>
        <v>106</v>
      </c>
    </row>
    <row r="1843" spans="1:2" x14ac:dyDescent="0.25">
      <c r="A1843" t="s">
        <v>1194</v>
      </c>
      <c r="B1843">
        <f>COUNTIF($A$1:A1843,"Define|Report")</f>
        <v>106</v>
      </c>
    </row>
    <row r="1844" spans="1:2" x14ac:dyDescent="0.25">
      <c r="A1844" t="s">
        <v>1305</v>
      </c>
      <c r="B1844">
        <f>COUNTIF($A$1:A1844,"Define|Report")</f>
        <v>106</v>
      </c>
    </row>
    <row r="1845" spans="1:2" x14ac:dyDescent="0.25">
      <c r="A1845" t="s">
        <v>1469</v>
      </c>
      <c r="B1845">
        <f>COUNTIF($A$1:A1845,"Define|Report")</f>
        <v>106</v>
      </c>
    </row>
    <row r="1846" spans="1:2" x14ac:dyDescent="0.25">
      <c r="A1846" t="s">
        <v>1470</v>
      </c>
      <c r="B1846">
        <f>COUNTIF($A$1:A1846,"Define|Report")</f>
        <v>106</v>
      </c>
    </row>
    <row r="1847" spans="1:2" x14ac:dyDescent="0.25">
      <c r="A1847" t="s">
        <v>1547</v>
      </c>
      <c r="B1847">
        <f>COUNTIF($A$1:A1847,"Define|Report")</f>
        <v>106</v>
      </c>
    </row>
    <row r="1848" spans="1:2" x14ac:dyDescent="0.25">
      <c r="A1848" t="s">
        <v>1484</v>
      </c>
      <c r="B1848">
        <f>COUNTIF($A$1:A1848,"Define|Report")</f>
        <v>106</v>
      </c>
    </row>
    <row r="1849" spans="1:2" x14ac:dyDescent="0.25">
      <c r="A1849" t="s">
        <v>1556</v>
      </c>
      <c r="B1849">
        <f>COUNTIF($A$1:A1849,"Define|Report")</f>
        <v>106</v>
      </c>
    </row>
    <row r="1850" spans="1:2" x14ac:dyDescent="0.25">
      <c r="A1850" t="s">
        <v>1557</v>
      </c>
      <c r="B1850">
        <f>COUNTIF($A$1:A1850,"Define|Report")</f>
        <v>106</v>
      </c>
    </row>
    <row r="1851" spans="1:2" x14ac:dyDescent="0.25">
      <c r="A1851" t="s">
        <v>1558</v>
      </c>
      <c r="B1851">
        <f>COUNTIF($A$1:A1851,"Define|Report")</f>
        <v>106</v>
      </c>
    </row>
    <row r="1852" spans="1:2" x14ac:dyDescent="0.25">
      <c r="B1852">
        <f>COUNTIF($A$1:A1852,"Define|Report")</f>
        <v>106</v>
      </c>
    </row>
    <row r="1853" spans="1:2" x14ac:dyDescent="0.25">
      <c r="A1853" t="s">
        <v>1094</v>
      </c>
      <c r="B1853">
        <f>COUNTIF($A$1:A1853,"Define|Report")</f>
        <v>107</v>
      </c>
    </row>
    <row r="1854" spans="1:2" x14ac:dyDescent="0.25">
      <c r="A1854" t="s">
        <v>1559</v>
      </c>
      <c r="B1854">
        <f>COUNTIF($A$1:A1854,"Define|Report")</f>
        <v>107</v>
      </c>
    </row>
    <row r="1855" spans="1:2" x14ac:dyDescent="0.25">
      <c r="A1855" t="s">
        <v>1560</v>
      </c>
      <c r="B1855">
        <f>COUNTIF($A$1:A1855,"Define|Report")</f>
        <v>107</v>
      </c>
    </row>
    <row r="1856" spans="1:2" x14ac:dyDescent="0.25">
      <c r="A1856" t="s">
        <v>1170</v>
      </c>
      <c r="B1856">
        <f>COUNTIF($A$1:A1856,"Define|Report")</f>
        <v>107</v>
      </c>
    </row>
    <row r="1857" spans="1:2" x14ac:dyDescent="0.25">
      <c r="A1857" t="s">
        <v>1100</v>
      </c>
      <c r="B1857">
        <f>COUNTIF($A$1:A1857,"Define|Report")</f>
        <v>107</v>
      </c>
    </row>
    <row r="1858" spans="1:2" x14ac:dyDescent="0.25">
      <c r="A1858" t="s">
        <v>1130</v>
      </c>
      <c r="B1858">
        <f>COUNTIF($A$1:A1858,"Define|Report")</f>
        <v>107</v>
      </c>
    </row>
    <row r="1859" spans="1:2" x14ac:dyDescent="0.25">
      <c r="A1859" t="s">
        <v>1483</v>
      </c>
      <c r="B1859">
        <f>COUNTIF($A$1:A1859,"Define|Report")</f>
        <v>107</v>
      </c>
    </row>
    <row r="1860" spans="1:2" x14ac:dyDescent="0.25">
      <c r="A1860" t="s">
        <v>1198</v>
      </c>
      <c r="B1860">
        <f>COUNTIF($A$1:A1860,"Define|Report")</f>
        <v>107</v>
      </c>
    </row>
    <row r="1861" spans="1:2" x14ac:dyDescent="0.25">
      <c r="A1861" t="s">
        <v>1484</v>
      </c>
      <c r="B1861">
        <f>COUNTIF($A$1:A1861,"Define|Report")</f>
        <v>107</v>
      </c>
    </row>
    <row r="1862" spans="1:2" x14ac:dyDescent="0.25">
      <c r="A1862" t="s">
        <v>1183</v>
      </c>
      <c r="B1862">
        <f>COUNTIF($A$1:A1862,"Define|Report")</f>
        <v>107</v>
      </c>
    </row>
    <row r="1863" spans="1:2" x14ac:dyDescent="0.25">
      <c r="A1863" t="s">
        <v>1195</v>
      </c>
      <c r="B1863">
        <f>COUNTIF($A$1:A1863,"Define|Report")</f>
        <v>107</v>
      </c>
    </row>
    <row r="1864" spans="1:2" x14ac:dyDescent="0.25">
      <c r="A1864" t="s">
        <v>1194</v>
      </c>
      <c r="B1864">
        <f>COUNTIF($A$1:A1864,"Define|Report")</f>
        <v>107</v>
      </c>
    </row>
    <row r="1865" spans="1:2" x14ac:dyDescent="0.25">
      <c r="A1865" t="s">
        <v>1469</v>
      </c>
      <c r="B1865">
        <f>COUNTIF($A$1:A1865,"Define|Report")</f>
        <v>107</v>
      </c>
    </row>
    <row r="1866" spans="1:2" x14ac:dyDescent="0.25">
      <c r="A1866" t="s">
        <v>1470</v>
      </c>
      <c r="B1866">
        <f>COUNTIF($A$1:A1866,"Define|Report")</f>
        <v>107</v>
      </c>
    </row>
    <row r="1867" spans="1:2" x14ac:dyDescent="0.25">
      <c r="A1867" t="s">
        <v>1196</v>
      </c>
      <c r="B1867">
        <f>COUNTIF($A$1:A1867,"Define|Report")</f>
        <v>107</v>
      </c>
    </row>
    <row r="1868" spans="1:2" x14ac:dyDescent="0.25">
      <c r="A1868" t="s">
        <v>1211</v>
      </c>
      <c r="B1868">
        <f>COUNTIF($A$1:A1868,"Define|Report")</f>
        <v>107</v>
      </c>
    </row>
    <row r="1869" spans="1:2" x14ac:dyDescent="0.25">
      <c r="A1869" t="s">
        <v>1561</v>
      </c>
      <c r="B1869">
        <f>COUNTIF($A$1:A1869,"Define|Report")</f>
        <v>107</v>
      </c>
    </row>
    <row r="1870" spans="1:2" x14ac:dyDescent="0.25">
      <c r="A1870" t="s">
        <v>1562</v>
      </c>
      <c r="B1870">
        <f>COUNTIF($A$1:A1870,"Define|Report")</f>
        <v>107</v>
      </c>
    </row>
    <row r="1871" spans="1:2" x14ac:dyDescent="0.25">
      <c r="A1871" t="s">
        <v>1199</v>
      </c>
      <c r="B1871">
        <f>COUNTIF($A$1:A1871,"Define|Report")</f>
        <v>107</v>
      </c>
    </row>
    <row r="1872" spans="1:2" x14ac:dyDescent="0.25">
      <c r="A1872" t="s">
        <v>1480</v>
      </c>
      <c r="B1872">
        <f>COUNTIF($A$1:A1872,"Define|Report")</f>
        <v>107</v>
      </c>
    </row>
    <row r="1873" spans="1:2" x14ac:dyDescent="0.25">
      <c r="A1873" t="s">
        <v>1563</v>
      </c>
      <c r="B1873">
        <f>COUNTIF($A$1:A1873,"Define|Report")</f>
        <v>107</v>
      </c>
    </row>
    <row r="1874" spans="1:2" x14ac:dyDescent="0.25">
      <c r="A1874" t="s">
        <v>1510</v>
      </c>
      <c r="B1874">
        <f>COUNTIF($A$1:A1874,"Define|Report")</f>
        <v>107</v>
      </c>
    </row>
    <row r="1875" spans="1:2" x14ac:dyDescent="0.25">
      <c r="B1875">
        <f>COUNTIF($A$1:A1875,"Define|Report")</f>
        <v>107</v>
      </c>
    </row>
    <row r="1876" spans="1:2" x14ac:dyDescent="0.25">
      <c r="A1876" t="s">
        <v>1094</v>
      </c>
      <c r="B1876">
        <f>COUNTIF($A$1:A1876,"Define|Report")</f>
        <v>108</v>
      </c>
    </row>
    <row r="1877" spans="1:2" x14ac:dyDescent="0.25">
      <c r="A1877" t="s">
        <v>1546</v>
      </c>
      <c r="B1877">
        <f>COUNTIF($A$1:A1877,"Define|Report")</f>
        <v>108</v>
      </c>
    </row>
    <row r="1878" spans="1:2" x14ac:dyDescent="0.25">
      <c r="A1878" t="s">
        <v>1560</v>
      </c>
      <c r="B1878">
        <f>COUNTIF($A$1:A1878,"Define|Report")</f>
        <v>108</v>
      </c>
    </row>
    <row r="1879" spans="1:2" x14ac:dyDescent="0.25">
      <c r="A1879" t="s">
        <v>1170</v>
      </c>
      <c r="B1879">
        <f>COUNTIF($A$1:A1879,"Define|Report")</f>
        <v>108</v>
      </c>
    </row>
    <row r="1880" spans="1:2" x14ac:dyDescent="0.25">
      <c r="A1880" t="s">
        <v>1100</v>
      </c>
      <c r="B1880">
        <f>COUNTIF($A$1:A1880,"Define|Report")</f>
        <v>108</v>
      </c>
    </row>
    <row r="1881" spans="1:2" x14ac:dyDescent="0.25">
      <c r="A1881" t="s">
        <v>1130</v>
      </c>
      <c r="B1881">
        <f>COUNTIF($A$1:A1881,"Define|Report")</f>
        <v>108</v>
      </c>
    </row>
    <row r="1882" spans="1:2" x14ac:dyDescent="0.25">
      <c r="A1882" t="s">
        <v>1483</v>
      </c>
      <c r="B1882">
        <f>COUNTIF($A$1:A1882,"Define|Report")</f>
        <v>108</v>
      </c>
    </row>
    <row r="1883" spans="1:2" x14ac:dyDescent="0.25">
      <c r="A1883" t="s">
        <v>1484</v>
      </c>
      <c r="B1883">
        <f>COUNTIF($A$1:A1883,"Define|Report")</f>
        <v>108</v>
      </c>
    </row>
    <row r="1884" spans="1:2" x14ac:dyDescent="0.25">
      <c r="A1884" t="s">
        <v>1183</v>
      </c>
      <c r="B1884">
        <f>COUNTIF($A$1:A1884,"Define|Report")</f>
        <v>108</v>
      </c>
    </row>
    <row r="1885" spans="1:2" x14ac:dyDescent="0.25">
      <c r="A1885" t="s">
        <v>1195</v>
      </c>
      <c r="B1885">
        <f>COUNTIF($A$1:A1885,"Define|Report")</f>
        <v>108</v>
      </c>
    </row>
    <row r="1886" spans="1:2" x14ac:dyDescent="0.25">
      <c r="A1886" t="s">
        <v>1194</v>
      </c>
      <c r="B1886">
        <f>COUNTIF($A$1:A1886,"Define|Report")</f>
        <v>108</v>
      </c>
    </row>
    <row r="1887" spans="1:2" x14ac:dyDescent="0.25">
      <c r="A1887" t="s">
        <v>1469</v>
      </c>
      <c r="B1887">
        <f>COUNTIF($A$1:A1887,"Define|Report")</f>
        <v>108</v>
      </c>
    </row>
    <row r="1888" spans="1:2" x14ac:dyDescent="0.25">
      <c r="A1888" t="s">
        <v>1470</v>
      </c>
      <c r="B1888">
        <f>COUNTIF($A$1:A1888,"Define|Report")</f>
        <v>108</v>
      </c>
    </row>
    <row r="1889" spans="1:2" x14ac:dyDescent="0.25">
      <c r="A1889" t="s">
        <v>1193</v>
      </c>
      <c r="B1889">
        <f>COUNTIF($A$1:A1889,"Define|Report")</f>
        <v>108</v>
      </c>
    </row>
    <row r="1890" spans="1:2" x14ac:dyDescent="0.25">
      <c r="A1890" t="s">
        <v>1564</v>
      </c>
      <c r="B1890">
        <f>COUNTIF($A$1:A1890,"Define|Report")</f>
        <v>108</v>
      </c>
    </row>
    <row r="1891" spans="1:2" x14ac:dyDescent="0.25">
      <c r="A1891" t="s">
        <v>1565</v>
      </c>
      <c r="B1891">
        <f>COUNTIF($A$1:A1891,"Define|Report")</f>
        <v>108</v>
      </c>
    </row>
    <row r="1892" spans="1:2" x14ac:dyDescent="0.25">
      <c r="A1892" t="s">
        <v>1199</v>
      </c>
      <c r="B1892">
        <f>COUNTIF($A$1:A1892,"Define|Report")</f>
        <v>108</v>
      </c>
    </row>
    <row r="1893" spans="1:2" x14ac:dyDescent="0.25">
      <c r="A1893" t="s">
        <v>1566</v>
      </c>
      <c r="B1893">
        <f>COUNTIF($A$1:A1893,"Define|Report")</f>
        <v>108</v>
      </c>
    </row>
    <row r="1894" spans="1:2" x14ac:dyDescent="0.25">
      <c r="B1894">
        <f>COUNTIF($A$1:A1894,"Define|Report")</f>
        <v>108</v>
      </c>
    </row>
    <row r="1895" spans="1:2" x14ac:dyDescent="0.25">
      <c r="A1895" t="s">
        <v>1094</v>
      </c>
      <c r="B1895">
        <f>COUNTIF($A$1:A1895,"Define|Report")</f>
        <v>109</v>
      </c>
    </row>
    <row r="1896" spans="1:2" x14ac:dyDescent="0.25">
      <c r="A1896" t="s">
        <v>1313</v>
      </c>
      <c r="B1896">
        <f>COUNTIF($A$1:A1896,"Define|Report")</f>
        <v>109</v>
      </c>
    </row>
    <row r="1897" spans="1:2" x14ac:dyDescent="0.25">
      <c r="A1897" t="s">
        <v>1560</v>
      </c>
      <c r="B1897">
        <f>COUNTIF($A$1:A1897,"Define|Report")</f>
        <v>109</v>
      </c>
    </row>
    <row r="1898" spans="1:2" x14ac:dyDescent="0.25">
      <c r="A1898" t="s">
        <v>1170</v>
      </c>
      <c r="B1898">
        <f>COUNTIF($A$1:A1898,"Define|Report")</f>
        <v>109</v>
      </c>
    </row>
    <row r="1899" spans="1:2" x14ac:dyDescent="0.25">
      <c r="A1899" t="s">
        <v>1100</v>
      </c>
      <c r="B1899">
        <f>COUNTIF($A$1:A1899,"Define|Report")</f>
        <v>109</v>
      </c>
    </row>
    <row r="1900" spans="1:2" x14ac:dyDescent="0.25">
      <c r="A1900" t="s">
        <v>1130</v>
      </c>
      <c r="B1900">
        <f>COUNTIF($A$1:A1900,"Define|Report")</f>
        <v>109</v>
      </c>
    </row>
    <row r="1901" spans="1:2" x14ac:dyDescent="0.25">
      <c r="A1901" t="s">
        <v>1483</v>
      </c>
      <c r="B1901">
        <f>COUNTIF($A$1:A1901,"Define|Report")</f>
        <v>109</v>
      </c>
    </row>
    <row r="1902" spans="1:2" x14ac:dyDescent="0.25">
      <c r="A1902" t="s">
        <v>1484</v>
      </c>
      <c r="B1902">
        <f>COUNTIF($A$1:A1902,"Define|Report")</f>
        <v>109</v>
      </c>
    </row>
    <row r="1903" spans="1:2" x14ac:dyDescent="0.25">
      <c r="A1903" t="s">
        <v>1183</v>
      </c>
      <c r="B1903">
        <f>COUNTIF($A$1:A1903,"Define|Report")</f>
        <v>109</v>
      </c>
    </row>
    <row r="1904" spans="1:2" x14ac:dyDescent="0.25">
      <c r="A1904" t="s">
        <v>1195</v>
      </c>
      <c r="B1904">
        <f>COUNTIF($A$1:A1904,"Define|Report")</f>
        <v>109</v>
      </c>
    </row>
    <row r="1905" spans="1:2" x14ac:dyDescent="0.25">
      <c r="A1905" t="s">
        <v>1194</v>
      </c>
      <c r="B1905">
        <f>COUNTIF($A$1:A1905,"Define|Report")</f>
        <v>109</v>
      </c>
    </row>
    <row r="1906" spans="1:2" x14ac:dyDescent="0.25">
      <c r="A1906" t="s">
        <v>1469</v>
      </c>
      <c r="B1906">
        <f>COUNTIF($A$1:A1906,"Define|Report")</f>
        <v>109</v>
      </c>
    </row>
    <row r="1907" spans="1:2" x14ac:dyDescent="0.25">
      <c r="A1907" t="s">
        <v>1470</v>
      </c>
      <c r="B1907">
        <f>COUNTIF($A$1:A1907,"Define|Report")</f>
        <v>109</v>
      </c>
    </row>
    <row r="1908" spans="1:2" x14ac:dyDescent="0.25">
      <c r="A1908" t="s">
        <v>1567</v>
      </c>
      <c r="B1908">
        <f>COUNTIF($A$1:A1908,"Define|Report")</f>
        <v>109</v>
      </c>
    </row>
    <row r="1909" spans="1:2" x14ac:dyDescent="0.25">
      <c r="A1909" t="s">
        <v>1199</v>
      </c>
      <c r="B1909">
        <f>COUNTIF($A$1:A1909,"Define|Report")</f>
        <v>109</v>
      </c>
    </row>
    <row r="1910" spans="1:2" x14ac:dyDescent="0.25">
      <c r="A1910" t="s">
        <v>1214</v>
      </c>
      <c r="B1910">
        <f>COUNTIF($A$1:A1910,"Define|Report")</f>
        <v>109</v>
      </c>
    </row>
    <row r="1911" spans="1:2" x14ac:dyDescent="0.25">
      <c r="B1911">
        <f>COUNTIF($A$1:A1911,"Define|Report")</f>
        <v>109</v>
      </c>
    </row>
    <row r="1912" spans="1:2" x14ac:dyDescent="0.25">
      <c r="A1912" t="s">
        <v>1094</v>
      </c>
      <c r="B1912">
        <f>COUNTIF($A$1:A1912,"Define|Report")</f>
        <v>110</v>
      </c>
    </row>
    <row r="1913" spans="1:2" x14ac:dyDescent="0.25">
      <c r="A1913" t="s">
        <v>1568</v>
      </c>
      <c r="B1913">
        <f>COUNTIF($A$1:A1913,"Define|Report")</f>
        <v>110</v>
      </c>
    </row>
    <row r="1914" spans="1:2" x14ac:dyDescent="0.25">
      <c r="A1914" t="s">
        <v>1569</v>
      </c>
      <c r="B1914">
        <f>COUNTIF($A$1:A1914,"Define|Report")</f>
        <v>110</v>
      </c>
    </row>
    <row r="1915" spans="1:2" x14ac:dyDescent="0.25">
      <c r="A1915" t="s">
        <v>1170</v>
      </c>
      <c r="B1915">
        <f>COUNTIF($A$1:A1915,"Define|Report")</f>
        <v>110</v>
      </c>
    </row>
    <row r="1916" spans="1:2" x14ac:dyDescent="0.25">
      <c r="A1916" t="s">
        <v>1100</v>
      </c>
      <c r="B1916">
        <f>COUNTIF($A$1:A1916,"Define|Report")</f>
        <v>110</v>
      </c>
    </row>
    <row r="1917" spans="1:2" x14ac:dyDescent="0.25">
      <c r="A1917" t="s">
        <v>1130</v>
      </c>
      <c r="B1917">
        <f>COUNTIF($A$1:A1917,"Define|Report")</f>
        <v>110</v>
      </c>
    </row>
    <row r="1918" spans="1:2" x14ac:dyDescent="0.25">
      <c r="A1918" t="s">
        <v>1570</v>
      </c>
      <c r="B1918">
        <f>COUNTIF($A$1:A1918,"Define|Report")</f>
        <v>110</v>
      </c>
    </row>
    <row r="1919" spans="1:2" x14ac:dyDescent="0.25">
      <c r="A1919" t="s">
        <v>1484</v>
      </c>
      <c r="B1919">
        <f>COUNTIF($A$1:A1919,"Define|Report")</f>
        <v>110</v>
      </c>
    </row>
    <row r="1920" spans="1:2" x14ac:dyDescent="0.25">
      <c r="A1920" t="s">
        <v>1183</v>
      </c>
      <c r="B1920">
        <f>COUNTIF($A$1:A1920,"Define|Report")</f>
        <v>110</v>
      </c>
    </row>
    <row r="1921" spans="1:2" x14ac:dyDescent="0.25">
      <c r="A1921" t="s">
        <v>1195</v>
      </c>
      <c r="B1921">
        <f>COUNTIF($A$1:A1921,"Define|Report")</f>
        <v>110</v>
      </c>
    </row>
    <row r="1922" spans="1:2" x14ac:dyDescent="0.25">
      <c r="A1922" t="s">
        <v>1194</v>
      </c>
      <c r="B1922">
        <f>COUNTIF($A$1:A1922,"Define|Report")</f>
        <v>110</v>
      </c>
    </row>
    <row r="1923" spans="1:2" x14ac:dyDescent="0.25">
      <c r="A1923" t="s">
        <v>1469</v>
      </c>
      <c r="B1923">
        <f>COUNTIF($A$1:A1923,"Define|Report")</f>
        <v>110</v>
      </c>
    </row>
    <row r="1924" spans="1:2" x14ac:dyDescent="0.25">
      <c r="A1924" t="s">
        <v>1470</v>
      </c>
      <c r="B1924">
        <f>COUNTIF($A$1:A1924,"Define|Report")</f>
        <v>110</v>
      </c>
    </row>
    <row r="1925" spans="1:2" x14ac:dyDescent="0.25">
      <c r="A1925" t="s">
        <v>1567</v>
      </c>
      <c r="B1925">
        <f>COUNTIF($A$1:A1925,"Define|Report")</f>
        <v>110</v>
      </c>
    </row>
    <row r="1926" spans="1:2" x14ac:dyDescent="0.25">
      <c r="A1926" t="s">
        <v>1199</v>
      </c>
      <c r="B1926">
        <f>COUNTIF($A$1:A1926,"Define|Report")</f>
        <v>110</v>
      </c>
    </row>
    <row r="1927" spans="1:2" x14ac:dyDescent="0.25">
      <c r="B1927">
        <f>COUNTIF($A$1:A1927,"Define|Report")</f>
        <v>110</v>
      </c>
    </row>
    <row r="1928" spans="1:2" x14ac:dyDescent="0.25">
      <c r="A1928" t="s">
        <v>1094</v>
      </c>
      <c r="B1928">
        <f>COUNTIF($A$1:A1928,"Define|Report")</f>
        <v>111</v>
      </c>
    </row>
    <row r="1929" spans="1:2" x14ac:dyDescent="0.25">
      <c r="A1929" t="s">
        <v>1571</v>
      </c>
      <c r="B1929">
        <f>COUNTIF($A$1:A1929,"Define|Report")</f>
        <v>111</v>
      </c>
    </row>
    <row r="1930" spans="1:2" x14ac:dyDescent="0.25">
      <c r="A1930" t="s">
        <v>1569</v>
      </c>
      <c r="B1930">
        <f>COUNTIF($A$1:A1930,"Define|Report")</f>
        <v>111</v>
      </c>
    </row>
    <row r="1931" spans="1:2" x14ac:dyDescent="0.25">
      <c r="A1931" t="s">
        <v>1170</v>
      </c>
      <c r="B1931">
        <f>COUNTIF($A$1:A1931,"Define|Report")</f>
        <v>111</v>
      </c>
    </row>
    <row r="1932" spans="1:2" x14ac:dyDescent="0.25">
      <c r="A1932" t="s">
        <v>1100</v>
      </c>
      <c r="B1932">
        <f>COUNTIF($A$1:A1932,"Define|Report")</f>
        <v>111</v>
      </c>
    </row>
    <row r="1933" spans="1:2" x14ac:dyDescent="0.25">
      <c r="A1933" t="s">
        <v>1130</v>
      </c>
      <c r="B1933">
        <f>COUNTIF($A$1:A1933,"Define|Report")</f>
        <v>111</v>
      </c>
    </row>
    <row r="1934" spans="1:2" x14ac:dyDescent="0.25">
      <c r="A1934" t="s">
        <v>1483</v>
      </c>
      <c r="B1934">
        <f>COUNTIF($A$1:A1934,"Define|Report")</f>
        <v>111</v>
      </c>
    </row>
    <row r="1935" spans="1:2" x14ac:dyDescent="0.25">
      <c r="A1935" t="s">
        <v>1484</v>
      </c>
      <c r="B1935">
        <f>COUNTIF($A$1:A1935,"Define|Report")</f>
        <v>111</v>
      </c>
    </row>
    <row r="1936" spans="1:2" x14ac:dyDescent="0.25">
      <c r="A1936" t="s">
        <v>1183</v>
      </c>
      <c r="B1936">
        <f>COUNTIF($A$1:A1936,"Define|Report")</f>
        <v>111</v>
      </c>
    </row>
    <row r="1937" spans="1:2" x14ac:dyDescent="0.25">
      <c r="A1937" t="s">
        <v>1195</v>
      </c>
      <c r="B1937">
        <f>COUNTIF($A$1:A1937,"Define|Report")</f>
        <v>111</v>
      </c>
    </row>
    <row r="1938" spans="1:2" x14ac:dyDescent="0.25">
      <c r="A1938" t="s">
        <v>1194</v>
      </c>
      <c r="B1938">
        <f>COUNTIF($A$1:A1938,"Define|Report")</f>
        <v>111</v>
      </c>
    </row>
    <row r="1939" spans="1:2" x14ac:dyDescent="0.25">
      <c r="A1939" t="s">
        <v>1469</v>
      </c>
      <c r="B1939">
        <f>COUNTIF($A$1:A1939,"Define|Report")</f>
        <v>111</v>
      </c>
    </row>
    <row r="1940" spans="1:2" x14ac:dyDescent="0.25">
      <c r="A1940" t="s">
        <v>1470</v>
      </c>
      <c r="B1940">
        <f>COUNTIF($A$1:A1940,"Define|Report")</f>
        <v>111</v>
      </c>
    </row>
    <row r="1941" spans="1:2" x14ac:dyDescent="0.25">
      <c r="A1941" t="s">
        <v>1567</v>
      </c>
      <c r="B1941">
        <f>COUNTIF($A$1:A1941,"Define|Report")</f>
        <v>111</v>
      </c>
    </row>
    <row r="1942" spans="1:2" x14ac:dyDescent="0.25">
      <c r="A1942" t="s">
        <v>1572</v>
      </c>
      <c r="B1942">
        <f>COUNTIF($A$1:A1942,"Define|Report")</f>
        <v>111</v>
      </c>
    </row>
    <row r="1943" spans="1:2" x14ac:dyDescent="0.25">
      <c r="A1943" t="s">
        <v>1199</v>
      </c>
      <c r="B1943">
        <f>COUNTIF($A$1:A1943,"Define|Report")</f>
        <v>111</v>
      </c>
    </row>
    <row r="1944" spans="1:2" x14ac:dyDescent="0.25">
      <c r="A1944" t="s">
        <v>1573</v>
      </c>
      <c r="B1944">
        <f>COUNTIF($A$1:A1944,"Define|Report")</f>
        <v>111</v>
      </c>
    </row>
    <row r="1945" spans="1:2" x14ac:dyDescent="0.25">
      <c r="B1945">
        <f>COUNTIF($A$1:A1945,"Define|Report")</f>
        <v>111</v>
      </c>
    </row>
    <row r="1946" spans="1:2" x14ac:dyDescent="0.25">
      <c r="A1946" t="s">
        <v>1094</v>
      </c>
      <c r="B1946">
        <f>COUNTIF($A$1:A1946,"Define|Report")</f>
        <v>112</v>
      </c>
    </row>
    <row r="1947" spans="1:2" x14ac:dyDescent="0.25">
      <c r="A1947" t="s">
        <v>1574</v>
      </c>
      <c r="B1947">
        <f>COUNTIF($A$1:A1947,"Define|Report")</f>
        <v>112</v>
      </c>
    </row>
    <row r="1948" spans="1:2" x14ac:dyDescent="0.25">
      <c r="A1948" t="s">
        <v>1569</v>
      </c>
      <c r="B1948">
        <f>COUNTIF($A$1:A1948,"Define|Report")</f>
        <v>112</v>
      </c>
    </row>
    <row r="1949" spans="1:2" x14ac:dyDescent="0.25">
      <c r="A1949" t="s">
        <v>1170</v>
      </c>
      <c r="B1949">
        <f>COUNTIF($A$1:A1949,"Define|Report")</f>
        <v>112</v>
      </c>
    </row>
    <row r="1950" spans="1:2" x14ac:dyDescent="0.25">
      <c r="A1950" t="s">
        <v>1100</v>
      </c>
      <c r="B1950">
        <f>COUNTIF($A$1:A1950,"Define|Report")</f>
        <v>112</v>
      </c>
    </row>
    <row r="1951" spans="1:2" x14ac:dyDescent="0.25">
      <c r="A1951" t="s">
        <v>1130</v>
      </c>
      <c r="B1951">
        <f>COUNTIF($A$1:A1951,"Define|Report")</f>
        <v>112</v>
      </c>
    </row>
    <row r="1952" spans="1:2" x14ac:dyDescent="0.25">
      <c r="A1952" t="s">
        <v>1483</v>
      </c>
      <c r="B1952">
        <f>COUNTIF($A$1:A1952,"Define|Report")</f>
        <v>112</v>
      </c>
    </row>
    <row r="1953" spans="1:2" x14ac:dyDescent="0.25">
      <c r="A1953" t="s">
        <v>1471</v>
      </c>
      <c r="B1953">
        <f>COUNTIF($A$1:A1953,"Define|Report")</f>
        <v>112</v>
      </c>
    </row>
    <row r="1954" spans="1:2" x14ac:dyDescent="0.25">
      <c r="A1954" t="s">
        <v>1183</v>
      </c>
      <c r="B1954">
        <f>COUNTIF($A$1:A1954,"Define|Report")</f>
        <v>112</v>
      </c>
    </row>
    <row r="1955" spans="1:2" x14ac:dyDescent="0.25">
      <c r="A1955" t="s">
        <v>1195</v>
      </c>
      <c r="B1955">
        <f>COUNTIF($A$1:A1955,"Define|Report")</f>
        <v>112</v>
      </c>
    </row>
    <row r="1956" spans="1:2" x14ac:dyDescent="0.25">
      <c r="A1956" t="s">
        <v>1194</v>
      </c>
      <c r="B1956">
        <f>COUNTIF($A$1:A1956,"Define|Report")</f>
        <v>112</v>
      </c>
    </row>
    <row r="1957" spans="1:2" x14ac:dyDescent="0.25">
      <c r="A1957" t="s">
        <v>1469</v>
      </c>
      <c r="B1957">
        <f>COUNTIF($A$1:A1957,"Define|Report")</f>
        <v>112</v>
      </c>
    </row>
    <row r="1958" spans="1:2" x14ac:dyDescent="0.25">
      <c r="A1958" t="s">
        <v>1470</v>
      </c>
      <c r="B1958">
        <f>COUNTIF($A$1:A1958,"Define|Report")</f>
        <v>112</v>
      </c>
    </row>
    <row r="1959" spans="1:2" x14ac:dyDescent="0.25">
      <c r="A1959" t="s">
        <v>1567</v>
      </c>
      <c r="B1959">
        <f>COUNTIF($A$1:A1959,"Define|Report")</f>
        <v>112</v>
      </c>
    </row>
    <row r="1960" spans="1:2" x14ac:dyDescent="0.25">
      <c r="A1960" t="s">
        <v>1575</v>
      </c>
      <c r="B1960">
        <f>COUNTIF($A$1:A1960,"Define|Report")</f>
        <v>112</v>
      </c>
    </row>
    <row r="1961" spans="1:2" x14ac:dyDescent="0.25">
      <c r="A1961" t="s">
        <v>1475</v>
      </c>
      <c r="B1961">
        <f>COUNTIF($A$1:A1961,"Define|Report")</f>
        <v>112</v>
      </c>
    </row>
    <row r="1962" spans="1:2" x14ac:dyDescent="0.25">
      <c r="A1962" t="s">
        <v>1576</v>
      </c>
      <c r="B1962">
        <f>COUNTIF($A$1:A1962,"Define|Report")</f>
        <v>112</v>
      </c>
    </row>
    <row r="1963" spans="1:2" x14ac:dyDescent="0.25">
      <c r="B1963">
        <f>COUNTIF($A$1:A1963,"Define|Report")</f>
        <v>112</v>
      </c>
    </row>
    <row r="1964" spans="1:2" x14ac:dyDescent="0.25">
      <c r="A1964" t="s">
        <v>1094</v>
      </c>
      <c r="B1964">
        <f>COUNTIF($A$1:A1964,"Define|Report")</f>
        <v>113</v>
      </c>
    </row>
    <row r="1965" spans="1:2" x14ac:dyDescent="0.25">
      <c r="A1965" t="s">
        <v>1577</v>
      </c>
      <c r="B1965">
        <f>COUNTIF($A$1:A1965,"Define|Report")</f>
        <v>113</v>
      </c>
    </row>
    <row r="1966" spans="1:2" x14ac:dyDescent="0.25">
      <c r="A1966" t="s">
        <v>1569</v>
      </c>
      <c r="B1966">
        <f>COUNTIF($A$1:A1966,"Define|Report")</f>
        <v>113</v>
      </c>
    </row>
    <row r="1967" spans="1:2" x14ac:dyDescent="0.25">
      <c r="A1967" t="s">
        <v>1137</v>
      </c>
      <c r="B1967">
        <f>COUNTIF($A$1:A1967,"Define|Report")</f>
        <v>113</v>
      </c>
    </row>
    <row r="1968" spans="1:2" x14ac:dyDescent="0.25">
      <c r="A1968" t="s">
        <v>1125</v>
      </c>
      <c r="B1968">
        <f>COUNTIF($A$1:A1968,"Define|Report")</f>
        <v>113</v>
      </c>
    </row>
    <row r="1969" spans="1:2" x14ac:dyDescent="0.25">
      <c r="A1969" t="s">
        <v>1130</v>
      </c>
      <c r="B1969">
        <f>COUNTIF($A$1:A1969,"Define|Report")</f>
        <v>113</v>
      </c>
    </row>
    <row r="1970" spans="1:2" x14ac:dyDescent="0.25">
      <c r="A1970" t="s">
        <v>1483</v>
      </c>
      <c r="B1970">
        <f>COUNTIF($A$1:A1970,"Define|Report")</f>
        <v>113</v>
      </c>
    </row>
    <row r="1971" spans="1:2" x14ac:dyDescent="0.25">
      <c r="A1971" t="s">
        <v>1484</v>
      </c>
      <c r="B1971">
        <f>COUNTIF($A$1:A1971,"Define|Report")</f>
        <v>113</v>
      </c>
    </row>
    <row r="1972" spans="1:2" x14ac:dyDescent="0.25">
      <c r="A1972" t="s">
        <v>1183</v>
      </c>
      <c r="B1972">
        <f>COUNTIF($A$1:A1972,"Define|Report")</f>
        <v>113</v>
      </c>
    </row>
    <row r="1973" spans="1:2" x14ac:dyDescent="0.25">
      <c r="A1973" t="s">
        <v>1195</v>
      </c>
      <c r="B1973">
        <f>COUNTIF($A$1:A1973,"Define|Report")</f>
        <v>113</v>
      </c>
    </row>
    <row r="1974" spans="1:2" x14ac:dyDescent="0.25">
      <c r="A1974" t="s">
        <v>1194</v>
      </c>
      <c r="B1974">
        <f>COUNTIF($A$1:A1974,"Define|Report")</f>
        <v>113</v>
      </c>
    </row>
    <row r="1975" spans="1:2" x14ac:dyDescent="0.25">
      <c r="A1975" t="s">
        <v>1469</v>
      </c>
      <c r="B1975">
        <f>COUNTIF($A$1:A1975,"Define|Report")</f>
        <v>113</v>
      </c>
    </row>
    <row r="1976" spans="1:2" x14ac:dyDescent="0.25">
      <c r="A1976" t="s">
        <v>1470</v>
      </c>
      <c r="B1976">
        <f>COUNTIF($A$1:A1976,"Define|Report")</f>
        <v>113</v>
      </c>
    </row>
    <row r="1977" spans="1:2" x14ac:dyDescent="0.25">
      <c r="A1977" t="s">
        <v>1567</v>
      </c>
      <c r="B1977">
        <f>COUNTIF($A$1:A1977,"Define|Report")</f>
        <v>113</v>
      </c>
    </row>
    <row r="1978" spans="1:2" x14ac:dyDescent="0.25">
      <c r="A1978" t="s">
        <v>1578</v>
      </c>
      <c r="B1978">
        <f>COUNTIF($A$1:A1978,"Define|Report")</f>
        <v>113</v>
      </c>
    </row>
    <row r="1979" spans="1:2" x14ac:dyDescent="0.25">
      <c r="A1979" t="s">
        <v>1199</v>
      </c>
      <c r="B1979">
        <f>COUNTIF($A$1:A1979,"Define|Report")</f>
        <v>113</v>
      </c>
    </row>
    <row r="1980" spans="1:2" x14ac:dyDescent="0.25">
      <c r="A1980" t="s">
        <v>1573</v>
      </c>
      <c r="B1980">
        <f>COUNTIF($A$1:A1980,"Define|Report")</f>
        <v>113</v>
      </c>
    </row>
    <row r="1981" spans="1:2" x14ac:dyDescent="0.25">
      <c r="A1981" t="s">
        <v>1579</v>
      </c>
      <c r="B1981">
        <f>COUNTIF($A$1:A1981,"Define|Report")</f>
        <v>113</v>
      </c>
    </row>
    <row r="1982" spans="1:2" x14ac:dyDescent="0.25">
      <c r="B1982">
        <f>COUNTIF($A$1:A1982,"Define|Report")</f>
        <v>113</v>
      </c>
    </row>
    <row r="1983" spans="1:2" x14ac:dyDescent="0.25">
      <c r="A1983" t="s">
        <v>1094</v>
      </c>
      <c r="B1983">
        <f>COUNTIF($A$1:A1983,"Define|Report")</f>
        <v>114</v>
      </c>
    </row>
    <row r="1984" spans="1:2" x14ac:dyDescent="0.25">
      <c r="A1984" t="s">
        <v>1580</v>
      </c>
      <c r="B1984">
        <f>COUNTIF($A$1:A1984,"Define|Report")</f>
        <v>114</v>
      </c>
    </row>
    <row r="1985" spans="1:2" x14ac:dyDescent="0.25">
      <c r="A1985" t="s">
        <v>1569</v>
      </c>
      <c r="B1985">
        <f>COUNTIF($A$1:A1985,"Define|Report")</f>
        <v>114</v>
      </c>
    </row>
    <row r="1986" spans="1:2" x14ac:dyDescent="0.25">
      <c r="A1986" t="s">
        <v>1170</v>
      </c>
      <c r="B1986">
        <f>COUNTIF($A$1:A1986,"Define|Report")</f>
        <v>114</v>
      </c>
    </row>
    <row r="1987" spans="1:2" x14ac:dyDescent="0.25">
      <c r="A1987" t="s">
        <v>1100</v>
      </c>
      <c r="B1987">
        <f>COUNTIF($A$1:A1987,"Define|Report")</f>
        <v>114</v>
      </c>
    </row>
    <row r="1988" spans="1:2" x14ac:dyDescent="0.25">
      <c r="A1988" t="s">
        <v>1130</v>
      </c>
      <c r="B1988">
        <f>COUNTIF($A$1:A1988,"Define|Report")</f>
        <v>114</v>
      </c>
    </row>
    <row r="1989" spans="1:2" x14ac:dyDescent="0.25">
      <c r="A1989" t="s">
        <v>1483</v>
      </c>
      <c r="B1989">
        <f>COUNTIF($A$1:A1989,"Define|Report")</f>
        <v>114</v>
      </c>
    </row>
    <row r="1990" spans="1:2" x14ac:dyDescent="0.25">
      <c r="A1990" t="s">
        <v>1484</v>
      </c>
      <c r="B1990">
        <f>COUNTIF($A$1:A1990,"Define|Report")</f>
        <v>114</v>
      </c>
    </row>
    <row r="1991" spans="1:2" x14ac:dyDescent="0.25">
      <c r="A1991" t="s">
        <v>1183</v>
      </c>
      <c r="B1991">
        <f>COUNTIF($A$1:A1991,"Define|Report")</f>
        <v>114</v>
      </c>
    </row>
    <row r="1992" spans="1:2" x14ac:dyDescent="0.25">
      <c r="A1992" t="s">
        <v>1195</v>
      </c>
      <c r="B1992">
        <f>COUNTIF($A$1:A1992,"Define|Report")</f>
        <v>114</v>
      </c>
    </row>
    <row r="1993" spans="1:2" x14ac:dyDescent="0.25">
      <c r="A1993" t="s">
        <v>1194</v>
      </c>
      <c r="B1993">
        <f>COUNTIF($A$1:A1993,"Define|Report")</f>
        <v>114</v>
      </c>
    </row>
    <row r="1994" spans="1:2" x14ac:dyDescent="0.25">
      <c r="A1994" t="s">
        <v>1469</v>
      </c>
      <c r="B1994">
        <f>COUNTIF($A$1:A1994,"Define|Report")</f>
        <v>114</v>
      </c>
    </row>
    <row r="1995" spans="1:2" x14ac:dyDescent="0.25">
      <c r="A1995" t="s">
        <v>1470</v>
      </c>
      <c r="B1995">
        <f>COUNTIF($A$1:A1995,"Define|Report")</f>
        <v>114</v>
      </c>
    </row>
    <row r="1996" spans="1:2" x14ac:dyDescent="0.25">
      <c r="A1996" t="s">
        <v>1567</v>
      </c>
      <c r="B1996">
        <f>COUNTIF($A$1:A1996,"Define|Report")</f>
        <v>114</v>
      </c>
    </row>
    <row r="1997" spans="1:2" x14ac:dyDescent="0.25">
      <c r="A1997" t="s">
        <v>1581</v>
      </c>
      <c r="B1997">
        <f>COUNTIF($A$1:A1997,"Define|Report")</f>
        <v>114</v>
      </c>
    </row>
    <row r="1998" spans="1:2" x14ac:dyDescent="0.25">
      <c r="A1998" t="s">
        <v>1199</v>
      </c>
      <c r="B1998">
        <f>COUNTIF($A$1:A1998,"Define|Report")</f>
        <v>114</v>
      </c>
    </row>
    <row r="1999" spans="1:2" x14ac:dyDescent="0.25">
      <c r="A1999" t="s">
        <v>1582</v>
      </c>
      <c r="B1999">
        <f>COUNTIF($A$1:A1999,"Define|Report")</f>
        <v>114</v>
      </c>
    </row>
    <row r="2000" spans="1:2" x14ac:dyDescent="0.25">
      <c r="B2000">
        <f>COUNTIF($A$1:A2000,"Define|Report")</f>
        <v>114</v>
      </c>
    </row>
    <row r="2001" spans="1:2" x14ac:dyDescent="0.25">
      <c r="A2001" t="s">
        <v>1094</v>
      </c>
      <c r="B2001">
        <f>COUNTIF($A$1:A2001,"Define|Report")</f>
        <v>115</v>
      </c>
    </row>
    <row r="2002" spans="1:2" x14ac:dyDescent="0.25">
      <c r="A2002" t="s">
        <v>1583</v>
      </c>
      <c r="B2002">
        <f>COUNTIF($A$1:A2002,"Define|Report")</f>
        <v>115</v>
      </c>
    </row>
    <row r="2003" spans="1:2" x14ac:dyDescent="0.25">
      <c r="A2003" t="s">
        <v>1584</v>
      </c>
      <c r="B2003">
        <f>COUNTIF($A$1:A2003,"Define|Report")</f>
        <v>115</v>
      </c>
    </row>
    <row r="2004" spans="1:2" x14ac:dyDescent="0.25">
      <c r="A2004" t="s">
        <v>1170</v>
      </c>
      <c r="B2004">
        <f>COUNTIF($A$1:A2004,"Define|Report")</f>
        <v>115</v>
      </c>
    </row>
    <row r="2005" spans="1:2" x14ac:dyDescent="0.25">
      <c r="A2005" t="s">
        <v>1100</v>
      </c>
      <c r="B2005">
        <f>COUNTIF($A$1:A2005,"Define|Report")</f>
        <v>115</v>
      </c>
    </row>
    <row r="2006" spans="1:2" x14ac:dyDescent="0.25">
      <c r="A2006" t="s">
        <v>1241</v>
      </c>
      <c r="B2006">
        <f>COUNTIF($A$1:A2006,"Define|Report")</f>
        <v>115</v>
      </c>
    </row>
    <row r="2007" spans="1:2" x14ac:dyDescent="0.25">
      <c r="A2007" t="s">
        <v>1102</v>
      </c>
      <c r="B2007">
        <f>COUNTIF($A$1:A2007,"Define|Report")</f>
        <v>115</v>
      </c>
    </row>
    <row r="2008" spans="1:2" x14ac:dyDescent="0.25">
      <c r="A2008" t="s">
        <v>1585</v>
      </c>
      <c r="B2008">
        <f>COUNTIF($A$1:A2008,"Define|Report")</f>
        <v>115</v>
      </c>
    </row>
    <row r="2009" spans="1:2" x14ac:dyDescent="0.25">
      <c r="A2009" t="s">
        <v>1586</v>
      </c>
      <c r="B2009">
        <f>COUNTIF($A$1:A2009,"Define|Report")</f>
        <v>115</v>
      </c>
    </row>
    <row r="2010" spans="1:2" x14ac:dyDescent="0.25">
      <c r="A2010" t="s">
        <v>1587</v>
      </c>
      <c r="B2010">
        <f>COUNTIF($A$1:A2010,"Define|Report")</f>
        <v>115</v>
      </c>
    </row>
    <row r="2011" spans="1:2" x14ac:dyDescent="0.25">
      <c r="A2011" t="s">
        <v>1588</v>
      </c>
      <c r="B2011">
        <f>COUNTIF($A$1:A2011,"Define|Report")</f>
        <v>115</v>
      </c>
    </row>
    <row r="2012" spans="1:2" x14ac:dyDescent="0.25">
      <c r="A2012" t="s">
        <v>1589</v>
      </c>
      <c r="B2012">
        <f>COUNTIF($A$1:A2012,"Define|Report")</f>
        <v>115</v>
      </c>
    </row>
    <row r="2013" spans="1:2" x14ac:dyDescent="0.25">
      <c r="A2013" t="s">
        <v>1590</v>
      </c>
      <c r="B2013">
        <f>COUNTIF($A$1:A2013,"Define|Report")</f>
        <v>115</v>
      </c>
    </row>
    <row r="2014" spans="1:2" x14ac:dyDescent="0.25">
      <c r="A2014" t="s">
        <v>1591</v>
      </c>
      <c r="B2014">
        <f>COUNTIF($A$1:A2014,"Define|Report")</f>
        <v>115</v>
      </c>
    </row>
    <row r="2015" spans="1:2" x14ac:dyDescent="0.25">
      <c r="A2015" t="s">
        <v>1243</v>
      </c>
      <c r="B2015">
        <f>COUNTIF($A$1:A2015,"Define|Report")</f>
        <v>115</v>
      </c>
    </row>
    <row r="2016" spans="1:2" x14ac:dyDescent="0.25">
      <c r="A2016" t="s">
        <v>1592</v>
      </c>
      <c r="B2016">
        <f>COUNTIF($A$1:A2016,"Define|Report")</f>
        <v>115</v>
      </c>
    </row>
    <row r="2017" spans="1:2" x14ac:dyDescent="0.25">
      <c r="A2017" t="s">
        <v>1593</v>
      </c>
      <c r="B2017">
        <f>COUNTIF($A$1:A2017,"Define|Report")</f>
        <v>115</v>
      </c>
    </row>
    <row r="2018" spans="1:2" x14ac:dyDescent="0.25">
      <c r="A2018" t="s">
        <v>1594</v>
      </c>
      <c r="B2018">
        <f>COUNTIF($A$1:A2018,"Define|Report")</f>
        <v>115</v>
      </c>
    </row>
    <row r="2019" spans="1:2" x14ac:dyDescent="0.25">
      <c r="B2019">
        <f>COUNTIF($A$1:A2019,"Define|Report")</f>
        <v>115</v>
      </c>
    </row>
    <row r="2020" spans="1:2" x14ac:dyDescent="0.25">
      <c r="A2020" t="s">
        <v>1094</v>
      </c>
      <c r="B2020">
        <f>COUNTIF($A$1:A2020,"Define|Report")</f>
        <v>116</v>
      </c>
    </row>
    <row r="2021" spans="1:2" x14ac:dyDescent="0.25">
      <c r="A2021" t="s">
        <v>1595</v>
      </c>
      <c r="B2021">
        <f>COUNTIF($A$1:A2021,"Define|Report")</f>
        <v>116</v>
      </c>
    </row>
    <row r="2022" spans="1:2" x14ac:dyDescent="0.25">
      <c r="A2022" t="s">
        <v>1584</v>
      </c>
      <c r="B2022">
        <f>COUNTIF($A$1:A2022,"Define|Report")</f>
        <v>116</v>
      </c>
    </row>
    <row r="2023" spans="1:2" x14ac:dyDescent="0.25">
      <c r="A2023" t="s">
        <v>1170</v>
      </c>
      <c r="B2023">
        <f>COUNTIF($A$1:A2023,"Define|Report")</f>
        <v>116</v>
      </c>
    </row>
    <row r="2024" spans="1:2" x14ac:dyDescent="0.25">
      <c r="A2024" t="s">
        <v>1100</v>
      </c>
      <c r="B2024">
        <f>COUNTIF($A$1:A2024,"Define|Report")</f>
        <v>116</v>
      </c>
    </row>
    <row r="2025" spans="1:2" x14ac:dyDescent="0.25">
      <c r="A2025" t="s">
        <v>1241</v>
      </c>
      <c r="B2025">
        <f>COUNTIF($A$1:A2025,"Define|Report")</f>
        <v>116</v>
      </c>
    </row>
    <row r="2026" spans="1:2" x14ac:dyDescent="0.25">
      <c r="A2026" t="s">
        <v>1102</v>
      </c>
      <c r="B2026">
        <f>COUNTIF($A$1:A2026,"Define|Report")</f>
        <v>116</v>
      </c>
    </row>
    <row r="2027" spans="1:2" x14ac:dyDescent="0.25">
      <c r="A2027" t="s">
        <v>1585</v>
      </c>
      <c r="B2027">
        <f>COUNTIF($A$1:A2027,"Define|Report")</f>
        <v>116</v>
      </c>
    </row>
    <row r="2028" spans="1:2" x14ac:dyDescent="0.25">
      <c r="A2028" t="s">
        <v>1586</v>
      </c>
      <c r="B2028">
        <f>COUNTIF($A$1:A2028,"Define|Report")</f>
        <v>116</v>
      </c>
    </row>
    <row r="2029" spans="1:2" x14ac:dyDescent="0.25">
      <c r="A2029" t="s">
        <v>1587</v>
      </c>
      <c r="B2029">
        <f>COUNTIF($A$1:A2029,"Define|Report")</f>
        <v>116</v>
      </c>
    </row>
    <row r="2030" spans="1:2" x14ac:dyDescent="0.25">
      <c r="A2030" t="s">
        <v>1588</v>
      </c>
      <c r="B2030">
        <f>COUNTIF($A$1:A2030,"Define|Report")</f>
        <v>116</v>
      </c>
    </row>
    <row r="2031" spans="1:2" x14ac:dyDescent="0.25">
      <c r="A2031" t="s">
        <v>1589</v>
      </c>
      <c r="B2031">
        <f>COUNTIF($A$1:A2031,"Define|Report")</f>
        <v>116</v>
      </c>
    </row>
    <row r="2032" spans="1:2" x14ac:dyDescent="0.25">
      <c r="A2032" t="s">
        <v>1590</v>
      </c>
      <c r="B2032">
        <f>COUNTIF($A$1:A2032,"Define|Report")</f>
        <v>116</v>
      </c>
    </row>
    <row r="2033" spans="1:2" x14ac:dyDescent="0.25">
      <c r="A2033" t="s">
        <v>1591</v>
      </c>
      <c r="B2033">
        <f>COUNTIF($A$1:A2033,"Define|Report")</f>
        <v>116</v>
      </c>
    </row>
    <row r="2034" spans="1:2" x14ac:dyDescent="0.25">
      <c r="A2034" t="s">
        <v>1243</v>
      </c>
      <c r="B2034">
        <f>COUNTIF($A$1:A2034,"Define|Report")</f>
        <v>116</v>
      </c>
    </row>
    <row r="2035" spans="1:2" x14ac:dyDescent="0.25">
      <c r="A2035" t="s">
        <v>1592</v>
      </c>
      <c r="B2035">
        <f>COUNTIF($A$1:A2035,"Define|Report")</f>
        <v>116</v>
      </c>
    </row>
    <row r="2036" spans="1:2" x14ac:dyDescent="0.25">
      <c r="A2036" t="s">
        <v>1593</v>
      </c>
      <c r="B2036">
        <f>COUNTIF($A$1:A2036,"Define|Report")</f>
        <v>116</v>
      </c>
    </row>
    <row r="2037" spans="1:2" x14ac:dyDescent="0.25">
      <c r="A2037" t="s">
        <v>1596</v>
      </c>
      <c r="B2037">
        <f>COUNTIF($A$1:A2037,"Define|Report")</f>
        <v>116</v>
      </c>
    </row>
    <row r="2038" spans="1:2" x14ac:dyDescent="0.25">
      <c r="B2038">
        <f>COUNTIF($A$1:A2038,"Define|Report")</f>
        <v>116</v>
      </c>
    </row>
    <row r="2039" spans="1:2" x14ac:dyDescent="0.25">
      <c r="A2039" t="s">
        <v>1094</v>
      </c>
      <c r="B2039">
        <f>COUNTIF($A$1:A2039,"Define|Report")</f>
        <v>117</v>
      </c>
    </row>
    <row r="2040" spans="1:2" x14ac:dyDescent="0.25">
      <c r="A2040" t="s">
        <v>1597</v>
      </c>
      <c r="B2040">
        <f>COUNTIF($A$1:A2040,"Define|Report")</f>
        <v>117</v>
      </c>
    </row>
    <row r="2041" spans="1:2" x14ac:dyDescent="0.25">
      <c r="A2041" t="s">
        <v>1598</v>
      </c>
      <c r="B2041">
        <f>COUNTIF($A$1:A2041,"Define|Report")</f>
        <v>117</v>
      </c>
    </row>
    <row r="2042" spans="1:2" x14ac:dyDescent="0.25">
      <c r="A2042" t="s">
        <v>1512</v>
      </c>
      <c r="B2042">
        <f>COUNTIF($A$1:A2042,"Define|Report")</f>
        <v>117</v>
      </c>
    </row>
    <row r="2043" spans="1:2" x14ac:dyDescent="0.25">
      <c r="A2043" t="s">
        <v>1100</v>
      </c>
      <c r="B2043">
        <f>COUNTIF($A$1:A2043,"Define|Report")</f>
        <v>117</v>
      </c>
    </row>
    <row r="2044" spans="1:2" x14ac:dyDescent="0.25">
      <c r="A2044" t="s">
        <v>1599</v>
      </c>
      <c r="B2044">
        <f>COUNTIF($A$1:A2044,"Define|Report")</f>
        <v>117</v>
      </c>
    </row>
    <row r="2045" spans="1:2" x14ac:dyDescent="0.25">
      <c r="A2045" t="s">
        <v>1600</v>
      </c>
      <c r="B2045">
        <f>COUNTIF($A$1:A2045,"Define|Report")</f>
        <v>117</v>
      </c>
    </row>
    <row r="2046" spans="1:2" x14ac:dyDescent="0.25">
      <c r="A2046" t="s">
        <v>1601</v>
      </c>
      <c r="B2046">
        <f>COUNTIF($A$1:A2046,"Define|Report")</f>
        <v>117</v>
      </c>
    </row>
    <row r="2047" spans="1:2" x14ac:dyDescent="0.25">
      <c r="A2047" t="s">
        <v>1602</v>
      </c>
      <c r="B2047">
        <f>COUNTIF($A$1:A2047,"Define|Report")</f>
        <v>117</v>
      </c>
    </row>
    <row r="2048" spans="1:2" x14ac:dyDescent="0.25">
      <c r="A2048" t="s">
        <v>1603</v>
      </c>
      <c r="B2048">
        <f>COUNTIF($A$1:A2048,"Define|Report")</f>
        <v>117</v>
      </c>
    </row>
    <row r="2049" spans="1:2" x14ac:dyDescent="0.25">
      <c r="A2049" t="s">
        <v>1604</v>
      </c>
      <c r="B2049">
        <f>COUNTIF($A$1:A2049,"Define|Report")</f>
        <v>117</v>
      </c>
    </row>
    <row r="2050" spans="1:2" x14ac:dyDescent="0.25">
      <c r="A2050" t="s">
        <v>1605</v>
      </c>
      <c r="B2050">
        <f>COUNTIF($A$1:A2050,"Define|Report")</f>
        <v>117</v>
      </c>
    </row>
    <row r="2051" spans="1:2" x14ac:dyDescent="0.25">
      <c r="A2051" t="s">
        <v>1606</v>
      </c>
      <c r="B2051">
        <f>COUNTIF($A$1:A2051,"Define|Report")</f>
        <v>117</v>
      </c>
    </row>
    <row r="2052" spans="1:2" x14ac:dyDescent="0.25">
      <c r="A2052" t="s">
        <v>1607</v>
      </c>
      <c r="B2052">
        <f>COUNTIF($A$1:A2052,"Define|Report")</f>
        <v>117</v>
      </c>
    </row>
    <row r="2053" spans="1:2" x14ac:dyDescent="0.25">
      <c r="A2053" t="s">
        <v>1608</v>
      </c>
      <c r="B2053">
        <f>COUNTIF($A$1:A2053,"Define|Report")</f>
        <v>117</v>
      </c>
    </row>
    <row r="2054" spans="1:2" x14ac:dyDescent="0.25">
      <c r="A2054" t="s">
        <v>1609</v>
      </c>
      <c r="B2054">
        <f>COUNTIF($A$1:A2054,"Define|Report")</f>
        <v>117</v>
      </c>
    </row>
    <row r="2055" spans="1:2" x14ac:dyDescent="0.25">
      <c r="A2055" t="s">
        <v>1610</v>
      </c>
      <c r="B2055">
        <f>COUNTIF($A$1:A2055,"Define|Report")</f>
        <v>117</v>
      </c>
    </row>
    <row r="2056" spans="1:2" x14ac:dyDescent="0.25">
      <c r="A2056" t="s">
        <v>1611</v>
      </c>
      <c r="B2056">
        <f>COUNTIF($A$1:A2056,"Define|Report")</f>
        <v>117</v>
      </c>
    </row>
    <row r="2057" spans="1:2" x14ac:dyDescent="0.25">
      <c r="A2057" t="s">
        <v>1612</v>
      </c>
      <c r="B2057">
        <f>COUNTIF($A$1:A2057,"Define|Report")</f>
        <v>117</v>
      </c>
    </row>
    <row r="2058" spans="1:2" x14ac:dyDescent="0.25">
      <c r="A2058" t="s">
        <v>1613</v>
      </c>
      <c r="B2058">
        <f>COUNTIF($A$1:A2058,"Define|Report")</f>
        <v>117</v>
      </c>
    </row>
    <row r="2059" spans="1:2" x14ac:dyDescent="0.25">
      <c r="A2059" t="s">
        <v>1614</v>
      </c>
      <c r="B2059">
        <f>COUNTIF($A$1:A2059,"Define|Report")</f>
        <v>117</v>
      </c>
    </row>
    <row r="2060" spans="1:2" x14ac:dyDescent="0.25">
      <c r="A2060" t="s">
        <v>1615</v>
      </c>
      <c r="B2060">
        <f>COUNTIF($A$1:A2060,"Define|Report")</f>
        <v>117</v>
      </c>
    </row>
    <row r="2061" spans="1:2" x14ac:dyDescent="0.25">
      <c r="A2061" t="s">
        <v>1616</v>
      </c>
      <c r="B2061">
        <f>COUNTIF($A$1:A2061,"Define|Report")</f>
        <v>117</v>
      </c>
    </row>
    <row r="2062" spans="1:2" x14ac:dyDescent="0.25">
      <c r="A2062" t="s">
        <v>1617</v>
      </c>
      <c r="B2062">
        <f>COUNTIF($A$1:A2062,"Define|Report")</f>
        <v>117</v>
      </c>
    </row>
    <row r="2063" spans="1:2" x14ac:dyDescent="0.25">
      <c r="A2063" t="s">
        <v>1618</v>
      </c>
      <c r="B2063">
        <f>COUNTIF($A$1:A2063,"Define|Report")</f>
        <v>117</v>
      </c>
    </row>
    <row r="2064" spans="1:2" x14ac:dyDescent="0.25">
      <c r="A2064" t="s">
        <v>1619</v>
      </c>
      <c r="B2064">
        <f>COUNTIF($A$1:A2064,"Define|Report")</f>
        <v>117</v>
      </c>
    </row>
    <row r="2065" spans="1:2" x14ac:dyDescent="0.25">
      <c r="A2065" t="s">
        <v>1620</v>
      </c>
      <c r="B2065">
        <f>COUNTIF($A$1:A2065,"Define|Report")</f>
        <v>117</v>
      </c>
    </row>
    <row r="2066" spans="1:2" x14ac:dyDescent="0.25">
      <c r="B2066">
        <f>COUNTIF($A$1:A2066,"Define|Report")</f>
        <v>117</v>
      </c>
    </row>
    <row r="2067" spans="1:2" x14ac:dyDescent="0.25">
      <c r="A2067" t="s">
        <v>1094</v>
      </c>
      <c r="B2067">
        <f>COUNTIF($A$1:A2067,"Define|Report")</f>
        <v>118</v>
      </c>
    </row>
    <row r="2068" spans="1:2" x14ac:dyDescent="0.25">
      <c r="A2068" t="s">
        <v>1621</v>
      </c>
      <c r="B2068">
        <f>COUNTIF($A$1:A2068,"Define|Report")</f>
        <v>118</v>
      </c>
    </row>
    <row r="2069" spans="1:2" x14ac:dyDescent="0.25">
      <c r="A2069" t="s">
        <v>1622</v>
      </c>
      <c r="B2069">
        <f>COUNTIF($A$1:A2069,"Define|Report")</f>
        <v>118</v>
      </c>
    </row>
    <row r="2070" spans="1:2" x14ac:dyDescent="0.25">
      <c r="A2070" t="s">
        <v>1623</v>
      </c>
      <c r="B2070">
        <f>COUNTIF($A$1:A2070,"Define|Report")</f>
        <v>118</v>
      </c>
    </row>
    <row r="2071" spans="1:2" x14ac:dyDescent="0.25">
      <c r="A2071" t="s">
        <v>1100</v>
      </c>
      <c r="B2071">
        <f>COUNTIF($A$1:A2071,"Define|Report")</f>
        <v>118</v>
      </c>
    </row>
    <row r="2072" spans="1:2" x14ac:dyDescent="0.25">
      <c r="A2072" t="s">
        <v>1241</v>
      </c>
      <c r="B2072">
        <f>COUNTIF($A$1:A2072,"Define|Report")</f>
        <v>118</v>
      </c>
    </row>
    <row r="2073" spans="1:2" x14ac:dyDescent="0.25">
      <c r="A2073" t="s">
        <v>1624</v>
      </c>
      <c r="B2073">
        <f>COUNTIF($A$1:A2073,"Define|Report")</f>
        <v>118</v>
      </c>
    </row>
    <row r="2074" spans="1:2" x14ac:dyDescent="0.25">
      <c r="A2074" t="s">
        <v>1625</v>
      </c>
      <c r="B2074">
        <f>COUNTIF($A$1:A2074,"Define|Report")</f>
        <v>118</v>
      </c>
    </row>
    <row r="2075" spans="1:2" x14ac:dyDescent="0.25">
      <c r="A2075" t="s">
        <v>1243</v>
      </c>
      <c r="B2075">
        <f>COUNTIF($A$1:A2075,"Define|Report")</f>
        <v>118</v>
      </c>
    </row>
    <row r="2076" spans="1:2" x14ac:dyDescent="0.25">
      <c r="A2076" t="s">
        <v>1483</v>
      </c>
      <c r="B2076">
        <f>COUNTIF($A$1:A2076,"Define|Report")</f>
        <v>118</v>
      </c>
    </row>
    <row r="2077" spans="1:2" x14ac:dyDescent="0.25">
      <c r="A2077" t="s">
        <v>1484</v>
      </c>
      <c r="B2077">
        <f>COUNTIF($A$1:A2077,"Define|Report")</f>
        <v>118</v>
      </c>
    </row>
    <row r="2078" spans="1:2" x14ac:dyDescent="0.25">
      <c r="A2078" t="s">
        <v>1626</v>
      </c>
      <c r="B2078">
        <f>COUNTIF($A$1:A2078,"Define|Report")</f>
        <v>118</v>
      </c>
    </row>
    <row r="2079" spans="1:2" x14ac:dyDescent="0.25">
      <c r="A2079" t="s">
        <v>1627</v>
      </c>
      <c r="B2079">
        <f>COUNTIF($A$1:A2079,"Define|Report")</f>
        <v>118</v>
      </c>
    </row>
    <row r="2080" spans="1:2" x14ac:dyDescent="0.25">
      <c r="A2080" t="s">
        <v>1224</v>
      </c>
      <c r="B2080">
        <f>COUNTIF($A$1:A2080,"Define|Report")</f>
        <v>118</v>
      </c>
    </row>
    <row r="2081" spans="1:2" x14ac:dyDescent="0.25">
      <c r="A2081" t="s">
        <v>1628</v>
      </c>
      <c r="B2081">
        <f>COUNTIF($A$1:A2081,"Define|Report")</f>
        <v>118</v>
      </c>
    </row>
    <row r="2082" spans="1:2" x14ac:dyDescent="0.25">
      <c r="A2082" t="s">
        <v>1629</v>
      </c>
      <c r="B2082">
        <f>COUNTIF($A$1:A2082,"Define|Report")</f>
        <v>118</v>
      </c>
    </row>
    <row r="2083" spans="1:2" x14ac:dyDescent="0.25">
      <c r="A2083" t="s">
        <v>1630</v>
      </c>
      <c r="B2083">
        <f>COUNTIF($A$1:A2083,"Define|Report")</f>
        <v>118</v>
      </c>
    </row>
    <row r="2084" spans="1:2" x14ac:dyDescent="0.25">
      <c r="A2084" t="s">
        <v>1631</v>
      </c>
      <c r="B2084">
        <f>COUNTIF($A$1:A2084,"Define|Report")</f>
        <v>118</v>
      </c>
    </row>
    <row r="2085" spans="1:2" x14ac:dyDescent="0.25">
      <c r="A2085" t="s">
        <v>1632</v>
      </c>
      <c r="B2085">
        <f>COUNTIF($A$1:A2085,"Define|Report")</f>
        <v>118</v>
      </c>
    </row>
    <row r="2086" spans="1:2" x14ac:dyDescent="0.25">
      <c r="A2086" t="s">
        <v>1633</v>
      </c>
      <c r="B2086">
        <f>COUNTIF($A$1:A2086,"Define|Report")</f>
        <v>118</v>
      </c>
    </row>
    <row r="2087" spans="1:2" x14ac:dyDescent="0.25">
      <c r="A2087" t="s">
        <v>1634</v>
      </c>
      <c r="B2087">
        <f>COUNTIF($A$1:A2087,"Define|Report")</f>
        <v>118</v>
      </c>
    </row>
    <row r="2088" spans="1:2" x14ac:dyDescent="0.25">
      <c r="A2088" t="s">
        <v>1635</v>
      </c>
      <c r="B2088">
        <f>COUNTIF($A$1:A2088,"Define|Report")</f>
        <v>118</v>
      </c>
    </row>
    <row r="2089" spans="1:2" x14ac:dyDescent="0.25">
      <c r="A2089" t="s">
        <v>1636</v>
      </c>
      <c r="B2089">
        <f>COUNTIF($A$1:A2089,"Define|Report")</f>
        <v>118</v>
      </c>
    </row>
    <row r="2090" spans="1:2" x14ac:dyDescent="0.25">
      <c r="A2090" t="s">
        <v>1637</v>
      </c>
      <c r="B2090">
        <f>COUNTIF($A$1:A2090,"Define|Report")</f>
        <v>118</v>
      </c>
    </row>
    <row r="2091" spans="1:2" x14ac:dyDescent="0.25">
      <c r="A2091" t="s">
        <v>1638</v>
      </c>
      <c r="B2091">
        <f>COUNTIF($A$1:A2091,"Define|Report")</f>
        <v>118</v>
      </c>
    </row>
    <row r="2092" spans="1:2" x14ac:dyDescent="0.25">
      <c r="A2092" t="s">
        <v>1639</v>
      </c>
      <c r="B2092">
        <f>COUNTIF($A$1:A2092,"Define|Report")</f>
        <v>118</v>
      </c>
    </row>
    <row r="2093" spans="1:2" x14ac:dyDescent="0.25">
      <c r="A2093" t="s">
        <v>1640</v>
      </c>
      <c r="B2093">
        <f>COUNTIF($A$1:A2093,"Define|Report")</f>
        <v>118</v>
      </c>
    </row>
    <row r="2094" spans="1:2" x14ac:dyDescent="0.25">
      <c r="A2094" t="s">
        <v>1641</v>
      </c>
      <c r="B2094">
        <f>COUNTIF($A$1:A2094,"Define|Report")</f>
        <v>118</v>
      </c>
    </row>
    <row r="2095" spans="1:2" x14ac:dyDescent="0.25">
      <c r="A2095" t="s">
        <v>1642</v>
      </c>
      <c r="B2095">
        <f>COUNTIF($A$1:A2095,"Define|Report")</f>
        <v>118</v>
      </c>
    </row>
    <row r="2096" spans="1:2" x14ac:dyDescent="0.25">
      <c r="A2096" t="s">
        <v>1643</v>
      </c>
      <c r="B2096">
        <f>COUNTIF($A$1:A2096,"Define|Report")</f>
        <v>118</v>
      </c>
    </row>
    <row r="2097" spans="1:2" x14ac:dyDescent="0.25">
      <c r="A2097" t="s">
        <v>1644</v>
      </c>
      <c r="B2097">
        <f>COUNTIF($A$1:A2097,"Define|Report")</f>
        <v>118</v>
      </c>
    </row>
    <row r="2098" spans="1:2" x14ac:dyDescent="0.25">
      <c r="A2098" t="s">
        <v>1645</v>
      </c>
      <c r="B2098">
        <f>COUNTIF($A$1:A2098,"Define|Report")</f>
        <v>118</v>
      </c>
    </row>
    <row r="2099" spans="1:2" x14ac:dyDescent="0.25">
      <c r="A2099" t="s">
        <v>1646</v>
      </c>
      <c r="B2099">
        <f>COUNTIF($A$1:A2099,"Define|Report")</f>
        <v>118</v>
      </c>
    </row>
    <row r="2100" spans="1:2" x14ac:dyDescent="0.25">
      <c r="A2100" t="s">
        <v>1647</v>
      </c>
      <c r="B2100">
        <f>COUNTIF($A$1:A2100,"Define|Report")</f>
        <v>118</v>
      </c>
    </row>
    <row r="2101" spans="1:2" x14ac:dyDescent="0.25">
      <c r="A2101" t="s">
        <v>1648</v>
      </c>
      <c r="B2101">
        <f>COUNTIF($A$1:A2101,"Define|Report")</f>
        <v>118</v>
      </c>
    </row>
    <row r="2102" spans="1:2" x14ac:dyDescent="0.25">
      <c r="A2102" t="s">
        <v>1649</v>
      </c>
      <c r="B2102">
        <f>COUNTIF($A$1:A2102,"Define|Report")</f>
        <v>118</v>
      </c>
    </row>
    <row r="2103" spans="1:2" x14ac:dyDescent="0.25">
      <c r="A2103" t="s">
        <v>1650</v>
      </c>
      <c r="B2103">
        <f>COUNTIF($A$1:A2103,"Define|Report")</f>
        <v>118</v>
      </c>
    </row>
    <row r="2104" spans="1:2" x14ac:dyDescent="0.25">
      <c r="A2104" t="s">
        <v>1651</v>
      </c>
      <c r="B2104">
        <f>COUNTIF($A$1:A2104,"Define|Report")</f>
        <v>118</v>
      </c>
    </row>
    <row r="2105" spans="1:2" x14ac:dyDescent="0.25">
      <c r="A2105" t="s">
        <v>1652</v>
      </c>
      <c r="B2105">
        <f>COUNTIF($A$1:A2105,"Define|Report")</f>
        <v>118</v>
      </c>
    </row>
    <row r="2106" spans="1:2" x14ac:dyDescent="0.25">
      <c r="A2106" t="s">
        <v>1653</v>
      </c>
      <c r="B2106">
        <f>COUNTIF($A$1:A2106,"Define|Report")</f>
        <v>118</v>
      </c>
    </row>
    <row r="2107" spans="1:2" x14ac:dyDescent="0.25">
      <c r="A2107" t="s">
        <v>1654</v>
      </c>
      <c r="B2107">
        <f>COUNTIF($A$1:A2107,"Define|Report")</f>
        <v>118</v>
      </c>
    </row>
    <row r="2108" spans="1:2" x14ac:dyDescent="0.25">
      <c r="A2108" t="s">
        <v>1249</v>
      </c>
      <c r="B2108">
        <f>COUNTIF($A$1:A2108,"Define|Report")</f>
        <v>118</v>
      </c>
    </row>
    <row r="2109" spans="1:2" x14ac:dyDescent="0.25">
      <c r="A2109" t="s">
        <v>1655</v>
      </c>
      <c r="B2109">
        <f>COUNTIF($A$1:A2109,"Define|Report")</f>
        <v>118</v>
      </c>
    </row>
    <row r="2110" spans="1:2" x14ac:dyDescent="0.25">
      <c r="A2110" t="s">
        <v>1656</v>
      </c>
      <c r="B2110">
        <f>COUNTIF($A$1:A2110,"Define|Report")</f>
        <v>118</v>
      </c>
    </row>
    <row r="2111" spans="1:2" x14ac:dyDescent="0.25">
      <c r="B2111">
        <f>COUNTIF($A$1:A2111,"Define|Report")</f>
        <v>118</v>
      </c>
    </row>
    <row r="2112" spans="1:2" x14ac:dyDescent="0.25">
      <c r="A2112" t="s">
        <v>1094</v>
      </c>
      <c r="B2112">
        <f>COUNTIF($A$1:A2112,"Define|Report")</f>
        <v>119</v>
      </c>
    </row>
    <row r="2113" spans="1:2" x14ac:dyDescent="0.25">
      <c r="A2113" t="s">
        <v>1657</v>
      </c>
      <c r="B2113">
        <f>COUNTIF($A$1:A2113,"Define|Report")</f>
        <v>119</v>
      </c>
    </row>
    <row r="2114" spans="1:2" x14ac:dyDescent="0.25">
      <c r="A2114" t="s">
        <v>1622</v>
      </c>
      <c r="B2114">
        <f>COUNTIF($A$1:A2114,"Define|Report")</f>
        <v>119</v>
      </c>
    </row>
    <row r="2115" spans="1:2" x14ac:dyDescent="0.25">
      <c r="A2115" t="s">
        <v>1512</v>
      </c>
      <c r="B2115">
        <f>COUNTIF($A$1:A2115,"Define|Report")</f>
        <v>119</v>
      </c>
    </row>
    <row r="2116" spans="1:2" x14ac:dyDescent="0.25">
      <c r="A2116" t="s">
        <v>1100</v>
      </c>
      <c r="B2116">
        <f>COUNTIF($A$1:A2116,"Define|Report")</f>
        <v>119</v>
      </c>
    </row>
    <row r="2117" spans="1:2" x14ac:dyDescent="0.25">
      <c r="A2117" t="s">
        <v>1241</v>
      </c>
      <c r="B2117">
        <f>COUNTIF($A$1:A2117,"Define|Report")</f>
        <v>119</v>
      </c>
    </row>
    <row r="2118" spans="1:2" x14ac:dyDescent="0.25">
      <c r="A2118" t="s">
        <v>1243</v>
      </c>
      <c r="B2118">
        <f>COUNTIF($A$1:A2118,"Define|Report")</f>
        <v>119</v>
      </c>
    </row>
    <row r="2119" spans="1:2" x14ac:dyDescent="0.25">
      <c r="A2119" t="s">
        <v>1483</v>
      </c>
      <c r="B2119">
        <f>COUNTIF($A$1:A2119,"Define|Report")</f>
        <v>119</v>
      </c>
    </row>
    <row r="2120" spans="1:2" x14ac:dyDescent="0.25">
      <c r="A2120" t="s">
        <v>1484</v>
      </c>
      <c r="B2120">
        <f>COUNTIF($A$1:A2120,"Define|Report")</f>
        <v>119</v>
      </c>
    </row>
    <row r="2121" spans="1:2" x14ac:dyDescent="0.25">
      <c r="A2121" t="s">
        <v>1658</v>
      </c>
      <c r="B2121">
        <f>COUNTIF($A$1:A2121,"Define|Report")</f>
        <v>119</v>
      </c>
    </row>
    <row r="2122" spans="1:2" x14ac:dyDescent="0.25">
      <c r="A2122" t="s">
        <v>1641</v>
      </c>
      <c r="B2122">
        <f>COUNTIF($A$1:A2122,"Define|Report")</f>
        <v>119</v>
      </c>
    </row>
    <row r="2123" spans="1:2" x14ac:dyDescent="0.25">
      <c r="A2123" t="s">
        <v>1638</v>
      </c>
      <c r="B2123">
        <f>COUNTIF($A$1:A2123,"Define|Report")</f>
        <v>119</v>
      </c>
    </row>
    <row r="2124" spans="1:2" x14ac:dyDescent="0.25">
      <c r="A2124" t="s">
        <v>1627</v>
      </c>
      <c r="B2124">
        <f>COUNTIF($A$1:A2124,"Define|Report")</f>
        <v>119</v>
      </c>
    </row>
    <row r="2125" spans="1:2" x14ac:dyDescent="0.25">
      <c r="A2125" t="s">
        <v>1628</v>
      </c>
      <c r="B2125">
        <f>COUNTIF($A$1:A2125,"Define|Report")</f>
        <v>119</v>
      </c>
    </row>
    <row r="2126" spans="1:2" x14ac:dyDescent="0.25">
      <c r="A2126" t="s">
        <v>1629</v>
      </c>
      <c r="B2126">
        <f>COUNTIF($A$1:A2126,"Define|Report")</f>
        <v>119</v>
      </c>
    </row>
    <row r="2127" spans="1:2" x14ac:dyDescent="0.25">
      <c r="A2127" t="s">
        <v>1659</v>
      </c>
      <c r="B2127">
        <f>COUNTIF($A$1:A2127,"Define|Report")</f>
        <v>119</v>
      </c>
    </row>
    <row r="2128" spans="1:2" x14ac:dyDescent="0.25">
      <c r="A2128" t="s">
        <v>1631</v>
      </c>
      <c r="B2128">
        <f>COUNTIF($A$1:A2128,"Define|Report")</f>
        <v>119</v>
      </c>
    </row>
    <row r="2129" spans="1:2" x14ac:dyDescent="0.25">
      <c r="A2129" t="s">
        <v>1633</v>
      </c>
      <c r="B2129">
        <f>COUNTIF($A$1:A2129,"Define|Report")</f>
        <v>119</v>
      </c>
    </row>
    <row r="2130" spans="1:2" x14ac:dyDescent="0.25">
      <c r="A2130" t="s">
        <v>1634</v>
      </c>
      <c r="B2130">
        <f>COUNTIF($A$1:A2130,"Define|Report")</f>
        <v>119</v>
      </c>
    </row>
    <row r="2131" spans="1:2" x14ac:dyDescent="0.25">
      <c r="A2131" t="s">
        <v>1660</v>
      </c>
      <c r="B2131">
        <f>COUNTIF($A$1:A2131,"Define|Report")</f>
        <v>119</v>
      </c>
    </row>
    <row r="2132" spans="1:2" x14ac:dyDescent="0.25">
      <c r="A2132" t="s">
        <v>1661</v>
      </c>
      <c r="B2132">
        <f>COUNTIF($A$1:A2132,"Define|Report")</f>
        <v>119</v>
      </c>
    </row>
    <row r="2133" spans="1:2" x14ac:dyDescent="0.25">
      <c r="A2133" t="s">
        <v>1662</v>
      </c>
      <c r="B2133">
        <f>COUNTIF($A$1:A2133,"Define|Report")</f>
        <v>119</v>
      </c>
    </row>
    <row r="2134" spans="1:2" x14ac:dyDescent="0.25">
      <c r="B2134">
        <f>COUNTIF($A$1:A2134,"Define|Report")</f>
        <v>119</v>
      </c>
    </row>
    <row r="2135" spans="1:2" x14ac:dyDescent="0.25">
      <c r="A2135" t="s">
        <v>1094</v>
      </c>
      <c r="B2135">
        <f>COUNTIF($A$1:A2135,"Define|Report")</f>
        <v>120</v>
      </c>
    </row>
    <row r="2136" spans="1:2" x14ac:dyDescent="0.25">
      <c r="A2136" t="s">
        <v>1663</v>
      </c>
      <c r="B2136">
        <f>COUNTIF($A$1:A2136,"Define|Report")</f>
        <v>120</v>
      </c>
    </row>
    <row r="2137" spans="1:2" x14ac:dyDescent="0.25">
      <c r="A2137" t="s">
        <v>1622</v>
      </c>
      <c r="B2137">
        <f>COUNTIF($A$1:A2137,"Define|Report")</f>
        <v>120</v>
      </c>
    </row>
    <row r="2138" spans="1:2" x14ac:dyDescent="0.25">
      <c r="A2138" t="s">
        <v>1512</v>
      </c>
      <c r="B2138">
        <f>COUNTIF($A$1:A2138,"Define|Report")</f>
        <v>120</v>
      </c>
    </row>
    <row r="2139" spans="1:2" x14ac:dyDescent="0.25">
      <c r="A2139" t="s">
        <v>1100</v>
      </c>
      <c r="B2139">
        <f>COUNTIF($A$1:A2139,"Define|Report")</f>
        <v>120</v>
      </c>
    </row>
    <row r="2140" spans="1:2" x14ac:dyDescent="0.25">
      <c r="A2140" t="s">
        <v>1241</v>
      </c>
      <c r="B2140">
        <f>COUNTIF($A$1:A2140,"Define|Report")</f>
        <v>120</v>
      </c>
    </row>
    <row r="2141" spans="1:2" x14ac:dyDescent="0.25">
      <c r="A2141" t="s">
        <v>1624</v>
      </c>
      <c r="B2141">
        <f>COUNTIF($A$1:A2141,"Define|Report")</f>
        <v>120</v>
      </c>
    </row>
    <row r="2142" spans="1:2" x14ac:dyDescent="0.25">
      <c r="A2142" t="s">
        <v>1243</v>
      </c>
      <c r="B2142">
        <f>COUNTIF($A$1:A2142,"Define|Report")</f>
        <v>120</v>
      </c>
    </row>
    <row r="2143" spans="1:2" x14ac:dyDescent="0.25">
      <c r="A2143" t="s">
        <v>1483</v>
      </c>
      <c r="B2143">
        <f>COUNTIF($A$1:A2143,"Define|Report")</f>
        <v>120</v>
      </c>
    </row>
    <row r="2144" spans="1:2" x14ac:dyDescent="0.25">
      <c r="A2144" t="s">
        <v>1484</v>
      </c>
      <c r="B2144">
        <f>COUNTIF($A$1:A2144,"Define|Report")</f>
        <v>120</v>
      </c>
    </row>
    <row r="2145" spans="1:2" x14ac:dyDescent="0.25">
      <c r="A2145" t="s">
        <v>1627</v>
      </c>
      <c r="B2145">
        <f>COUNTIF($A$1:A2145,"Define|Report")</f>
        <v>120</v>
      </c>
    </row>
    <row r="2146" spans="1:2" x14ac:dyDescent="0.25">
      <c r="A2146" t="s">
        <v>1628</v>
      </c>
      <c r="B2146">
        <f>COUNTIF($A$1:A2146,"Define|Report")</f>
        <v>120</v>
      </c>
    </row>
    <row r="2147" spans="1:2" x14ac:dyDescent="0.25">
      <c r="A2147" t="s">
        <v>1629</v>
      </c>
      <c r="B2147">
        <f>COUNTIF($A$1:A2147,"Define|Report")</f>
        <v>120</v>
      </c>
    </row>
    <row r="2148" spans="1:2" x14ac:dyDescent="0.25">
      <c r="A2148" t="s">
        <v>1630</v>
      </c>
      <c r="B2148">
        <f>COUNTIF($A$1:A2148,"Define|Report")</f>
        <v>120</v>
      </c>
    </row>
    <row r="2149" spans="1:2" x14ac:dyDescent="0.25">
      <c r="A2149" t="s">
        <v>1631</v>
      </c>
      <c r="B2149">
        <f>COUNTIF($A$1:A2149,"Define|Report")</f>
        <v>120</v>
      </c>
    </row>
    <row r="2150" spans="1:2" x14ac:dyDescent="0.25">
      <c r="A2150" t="s">
        <v>1633</v>
      </c>
      <c r="B2150">
        <f>COUNTIF($A$1:A2150,"Define|Report")</f>
        <v>120</v>
      </c>
    </row>
    <row r="2151" spans="1:2" x14ac:dyDescent="0.25">
      <c r="A2151" t="s">
        <v>1634</v>
      </c>
      <c r="B2151">
        <f>COUNTIF($A$1:A2151,"Define|Report")</f>
        <v>120</v>
      </c>
    </row>
    <row r="2152" spans="1:2" x14ac:dyDescent="0.25">
      <c r="A2152" t="s">
        <v>1635</v>
      </c>
      <c r="B2152">
        <f>COUNTIF($A$1:A2152,"Define|Report")</f>
        <v>120</v>
      </c>
    </row>
    <row r="2153" spans="1:2" x14ac:dyDescent="0.25">
      <c r="A2153" t="s">
        <v>1632</v>
      </c>
      <c r="B2153">
        <f>COUNTIF($A$1:A2153,"Define|Report")</f>
        <v>120</v>
      </c>
    </row>
    <row r="2154" spans="1:2" x14ac:dyDescent="0.25">
      <c r="A2154" t="s">
        <v>1636</v>
      </c>
      <c r="B2154">
        <f>COUNTIF($A$1:A2154,"Define|Report")</f>
        <v>120</v>
      </c>
    </row>
    <row r="2155" spans="1:2" x14ac:dyDescent="0.25">
      <c r="A2155" t="s">
        <v>1637</v>
      </c>
      <c r="B2155">
        <f>COUNTIF($A$1:A2155,"Define|Report")</f>
        <v>120</v>
      </c>
    </row>
    <row r="2156" spans="1:2" x14ac:dyDescent="0.25">
      <c r="A2156" t="s">
        <v>1641</v>
      </c>
      <c r="B2156">
        <f>COUNTIF($A$1:A2156,"Define|Report")</f>
        <v>120</v>
      </c>
    </row>
    <row r="2157" spans="1:2" x14ac:dyDescent="0.25">
      <c r="A2157" t="s">
        <v>1646</v>
      </c>
      <c r="B2157">
        <f>COUNTIF($A$1:A2157,"Define|Report")</f>
        <v>120</v>
      </c>
    </row>
    <row r="2158" spans="1:2" x14ac:dyDescent="0.25">
      <c r="A2158" t="s">
        <v>1647</v>
      </c>
      <c r="B2158">
        <f>COUNTIF($A$1:A2158,"Define|Report")</f>
        <v>120</v>
      </c>
    </row>
    <row r="2159" spans="1:2" x14ac:dyDescent="0.25">
      <c r="A2159" t="s">
        <v>1648</v>
      </c>
      <c r="B2159">
        <f>COUNTIF($A$1:A2159,"Define|Report")</f>
        <v>120</v>
      </c>
    </row>
    <row r="2160" spans="1:2" x14ac:dyDescent="0.25">
      <c r="A2160" t="s">
        <v>1649</v>
      </c>
      <c r="B2160">
        <f>COUNTIF($A$1:A2160,"Define|Report")</f>
        <v>120</v>
      </c>
    </row>
    <row r="2161" spans="1:2" x14ac:dyDescent="0.25">
      <c r="A2161" t="s">
        <v>1653</v>
      </c>
      <c r="B2161">
        <f>COUNTIF($A$1:A2161,"Define|Report")</f>
        <v>120</v>
      </c>
    </row>
    <row r="2162" spans="1:2" x14ac:dyDescent="0.25">
      <c r="A2162" t="s">
        <v>1664</v>
      </c>
      <c r="B2162">
        <f>COUNTIF($A$1:A2162,"Define|Report")</f>
        <v>120</v>
      </c>
    </row>
    <row r="2163" spans="1:2" x14ac:dyDescent="0.25">
      <c r="A2163" t="s">
        <v>1249</v>
      </c>
      <c r="B2163">
        <f>COUNTIF($A$1:A2163,"Define|Report")</f>
        <v>120</v>
      </c>
    </row>
    <row r="2164" spans="1:2" x14ac:dyDescent="0.25">
      <c r="A2164" t="s">
        <v>1665</v>
      </c>
      <c r="B2164">
        <f>COUNTIF($A$1:A2164,"Define|Report")</f>
        <v>120</v>
      </c>
    </row>
    <row r="2165" spans="1:2" x14ac:dyDescent="0.25">
      <c r="B2165">
        <f>COUNTIF($A$1:A2165,"Define|Report")</f>
        <v>120</v>
      </c>
    </row>
    <row r="2166" spans="1:2" x14ac:dyDescent="0.25">
      <c r="A2166" t="s">
        <v>1094</v>
      </c>
      <c r="B2166">
        <f>COUNTIF($A$1:A2166,"Define|Report")</f>
        <v>121</v>
      </c>
    </row>
    <row r="2167" spans="1:2" x14ac:dyDescent="0.25">
      <c r="A2167" t="s">
        <v>1666</v>
      </c>
      <c r="B2167">
        <f>COUNTIF($A$1:A2167,"Define|Report")</f>
        <v>121</v>
      </c>
    </row>
    <row r="2168" spans="1:2" x14ac:dyDescent="0.25">
      <c r="A2168" t="s">
        <v>1622</v>
      </c>
      <c r="B2168">
        <f>COUNTIF($A$1:A2168,"Define|Report")</f>
        <v>121</v>
      </c>
    </row>
    <row r="2169" spans="1:2" x14ac:dyDescent="0.25">
      <c r="A2169" t="s">
        <v>1623</v>
      </c>
      <c r="B2169">
        <f>COUNTIF($A$1:A2169,"Define|Report")</f>
        <v>121</v>
      </c>
    </row>
    <row r="2170" spans="1:2" x14ac:dyDescent="0.25">
      <c r="A2170" t="s">
        <v>1100</v>
      </c>
      <c r="B2170">
        <f>COUNTIF($A$1:A2170,"Define|Report")</f>
        <v>121</v>
      </c>
    </row>
    <row r="2171" spans="1:2" x14ac:dyDescent="0.25">
      <c r="A2171" t="s">
        <v>1241</v>
      </c>
      <c r="B2171">
        <f>COUNTIF($A$1:A2171,"Define|Report")</f>
        <v>121</v>
      </c>
    </row>
    <row r="2172" spans="1:2" x14ac:dyDescent="0.25">
      <c r="A2172" t="s">
        <v>1624</v>
      </c>
      <c r="B2172">
        <f>COUNTIF($A$1:A2172,"Define|Report")</f>
        <v>121</v>
      </c>
    </row>
    <row r="2173" spans="1:2" x14ac:dyDescent="0.25">
      <c r="A2173" t="s">
        <v>1625</v>
      </c>
      <c r="B2173">
        <f>COUNTIF($A$1:A2173,"Define|Report")</f>
        <v>121</v>
      </c>
    </row>
    <row r="2174" spans="1:2" x14ac:dyDescent="0.25">
      <c r="A2174" t="s">
        <v>1243</v>
      </c>
      <c r="B2174">
        <f>COUNTIF($A$1:A2174,"Define|Report")</f>
        <v>121</v>
      </c>
    </row>
    <row r="2175" spans="1:2" x14ac:dyDescent="0.25">
      <c r="A2175" t="s">
        <v>1483</v>
      </c>
      <c r="B2175">
        <f>COUNTIF($A$1:A2175,"Define|Report")</f>
        <v>121</v>
      </c>
    </row>
    <row r="2176" spans="1:2" x14ac:dyDescent="0.25">
      <c r="A2176" t="s">
        <v>1484</v>
      </c>
      <c r="B2176">
        <f>COUNTIF($A$1:A2176,"Define|Report")</f>
        <v>121</v>
      </c>
    </row>
    <row r="2177" spans="1:2" x14ac:dyDescent="0.25">
      <c r="A2177" t="s">
        <v>1626</v>
      </c>
      <c r="B2177">
        <f>COUNTIF($A$1:A2177,"Define|Report")</f>
        <v>121</v>
      </c>
    </row>
    <row r="2178" spans="1:2" x14ac:dyDescent="0.25">
      <c r="A2178" t="s">
        <v>1627</v>
      </c>
      <c r="B2178">
        <f>COUNTIF($A$1:A2178,"Define|Report")</f>
        <v>121</v>
      </c>
    </row>
    <row r="2179" spans="1:2" x14ac:dyDescent="0.25">
      <c r="A2179" t="s">
        <v>1224</v>
      </c>
      <c r="B2179">
        <f>COUNTIF($A$1:A2179,"Define|Report")</f>
        <v>121</v>
      </c>
    </row>
    <row r="2180" spans="1:2" x14ac:dyDescent="0.25">
      <c r="A2180" t="s">
        <v>1628</v>
      </c>
      <c r="B2180">
        <f>COUNTIF($A$1:A2180,"Define|Report")</f>
        <v>121</v>
      </c>
    </row>
    <row r="2181" spans="1:2" x14ac:dyDescent="0.25">
      <c r="A2181" t="s">
        <v>1629</v>
      </c>
      <c r="B2181">
        <f>COUNTIF($A$1:A2181,"Define|Report")</f>
        <v>121</v>
      </c>
    </row>
    <row r="2182" spans="1:2" x14ac:dyDescent="0.25">
      <c r="A2182" t="s">
        <v>1630</v>
      </c>
      <c r="B2182">
        <f>COUNTIF($A$1:A2182,"Define|Report")</f>
        <v>121</v>
      </c>
    </row>
    <row r="2183" spans="1:2" x14ac:dyDescent="0.25">
      <c r="A2183" t="s">
        <v>1631</v>
      </c>
      <c r="B2183">
        <f>COUNTIF($A$1:A2183,"Define|Report")</f>
        <v>121</v>
      </c>
    </row>
    <row r="2184" spans="1:2" x14ac:dyDescent="0.25">
      <c r="A2184" t="s">
        <v>1632</v>
      </c>
      <c r="B2184">
        <f>COUNTIF($A$1:A2184,"Define|Report")</f>
        <v>121</v>
      </c>
    </row>
    <row r="2185" spans="1:2" x14ac:dyDescent="0.25">
      <c r="A2185" t="s">
        <v>1633</v>
      </c>
      <c r="B2185">
        <f>COUNTIF($A$1:A2185,"Define|Report")</f>
        <v>121</v>
      </c>
    </row>
    <row r="2186" spans="1:2" x14ac:dyDescent="0.25">
      <c r="A2186" t="s">
        <v>1634</v>
      </c>
      <c r="B2186">
        <f>COUNTIF($A$1:A2186,"Define|Report")</f>
        <v>121</v>
      </c>
    </row>
    <row r="2187" spans="1:2" x14ac:dyDescent="0.25">
      <c r="A2187" t="s">
        <v>1635</v>
      </c>
      <c r="B2187">
        <f>COUNTIF($A$1:A2187,"Define|Report")</f>
        <v>121</v>
      </c>
    </row>
    <row r="2188" spans="1:2" x14ac:dyDescent="0.25">
      <c r="A2188" t="s">
        <v>1636</v>
      </c>
      <c r="B2188">
        <f>COUNTIF($A$1:A2188,"Define|Report")</f>
        <v>121</v>
      </c>
    </row>
    <row r="2189" spans="1:2" x14ac:dyDescent="0.25">
      <c r="A2189" t="s">
        <v>1637</v>
      </c>
      <c r="B2189">
        <f>COUNTIF($A$1:A2189,"Define|Report")</f>
        <v>121</v>
      </c>
    </row>
    <row r="2190" spans="1:2" x14ac:dyDescent="0.25">
      <c r="A2190" t="s">
        <v>1642</v>
      </c>
      <c r="B2190">
        <f>COUNTIF($A$1:A2190,"Define|Report")</f>
        <v>121</v>
      </c>
    </row>
    <row r="2191" spans="1:2" x14ac:dyDescent="0.25">
      <c r="A2191" t="s">
        <v>1643</v>
      </c>
      <c r="B2191">
        <f>COUNTIF($A$1:A2191,"Define|Report")</f>
        <v>121</v>
      </c>
    </row>
    <row r="2192" spans="1:2" x14ac:dyDescent="0.25">
      <c r="A2192" t="s">
        <v>1644</v>
      </c>
      <c r="B2192">
        <f>COUNTIF($A$1:A2192,"Define|Report")</f>
        <v>121</v>
      </c>
    </row>
    <row r="2193" spans="1:2" x14ac:dyDescent="0.25">
      <c r="A2193" t="s">
        <v>1645</v>
      </c>
      <c r="B2193">
        <f>COUNTIF($A$1:A2193,"Define|Report")</f>
        <v>121</v>
      </c>
    </row>
    <row r="2194" spans="1:2" x14ac:dyDescent="0.25">
      <c r="A2194" t="s">
        <v>1646</v>
      </c>
      <c r="B2194">
        <f>COUNTIF($A$1:A2194,"Define|Report")</f>
        <v>121</v>
      </c>
    </row>
    <row r="2195" spans="1:2" x14ac:dyDescent="0.25">
      <c r="A2195" t="s">
        <v>1647</v>
      </c>
      <c r="B2195">
        <f>COUNTIF($A$1:A2195,"Define|Report")</f>
        <v>121</v>
      </c>
    </row>
    <row r="2196" spans="1:2" x14ac:dyDescent="0.25">
      <c r="A2196" t="s">
        <v>1648</v>
      </c>
      <c r="B2196">
        <f>COUNTIF($A$1:A2196,"Define|Report")</f>
        <v>121</v>
      </c>
    </row>
    <row r="2197" spans="1:2" x14ac:dyDescent="0.25">
      <c r="A2197" t="s">
        <v>1649</v>
      </c>
      <c r="B2197">
        <f>COUNTIF($A$1:A2197,"Define|Report")</f>
        <v>121</v>
      </c>
    </row>
    <row r="2198" spans="1:2" x14ac:dyDescent="0.25">
      <c r="A2198" t="s">
        <v>1650</v>
      </c>
      <c r="B2198">
        <f>COUNTIF($A$1:A2198,"Define|Report")</f>
        <v>121</v>
      </c>
    </row>
    <row r="2199" spans="1:2" x14ac:dyDescent="0.25">
      <c r="A2199" t="s">
        <v>1651</v>
      </c>
      <c r="B2199">
        <f>COUNTIF($A$1:A2199,"Define|Report")</f>
        <v>121</v>
      </c>
    </row>
    <row r="2200" spans="1:2" x14ac:dyDescent="0.25">
      <c r="A2200" t="s">
        <v>1652</v>
      </c>
      <c r="B2200">
        <f>COUNTIF($A$1:A2200,"Define|Report")</f>
        <v>121</v>
      </c>
    </row>
    <row r="2201" spans="1:2" x14ac:dyDescent="0.25">
      <c r="A2201" t="s">
        <v>1653</v>
      </c>
      <c r="B2201">
        <f>COUNTIF($A$1:A2201,"Define|Report")</f>
        <v>121</v>
      </c>
    </row>
    <row r="2202" spans="1:2" x14ac:dyDescent="0.25">
      <c r="A2202" t="s">
        <v>1667</v>
      </c>
      <c r="B2202">
        <f>COUNTIF($A$1:A2202,"Define|Report")</f>
        <v>121</v>
      </c>
    </row>
    <row r="2203" spans="1:2" x14ac:dyDescent="0.25">
      <c r="A2203" t="s">
        <v>1249</v>
      </c>
      <c r="B2203">
        <f>COUNTIF($A$1:A2203,"Define|Report")</f>
        <v>121</v>
      </c>
    </row>
    <row r="2204" spans="1:2" x14ac:dyDescent="0.25">
      <c r="A2204" t="s">
        <v>1668</v>
      </c>
      <c r="B2204">
        <f>COUNTIF($A$1:A2204,"Define|Report")</f>
        <v>121</v>
      </c>
    </row>
    <row r="2205" spans="1:2" x14ac:dyDescent="0.25">
      <c r="A2205" t="s">
        <v>1669</v>
      </c>
      <c r="B2205">
        <f>COUNTIF($A$1:A2205,"Define|Report")</f>
        <v>121</v>
      </c>
    </row>
    <row r="2206" spans="1:2" x14ac:dyDescent="0.25">
      <c r="A2206" t="s">
        <v>1670</v>
      </c>
      <c r="B2206">
        <f>COUNTIF($A$1:A2206,"Define|Report")</f>
        <v>121</v>
      </c>
    </row>
    <row r="2207" spans="1:2" x14ac:dyDescent="0.25">
      <c r="B2207">
        <f>COUNTIF($A$1:A2207,"Define|Report")</f>
        <v>121</v>
      </c>
    </row>
    <row r="2208" spans="1:2" x14ac:dyDescent="0.25">
      <c r="A2208" t="s">
        <v>1094</v>
      </c>
      <c r="B2208">
        <f>COUNTIF($A$1:A2208,"Define|Report")</f>
        <v>122</v>
      </c>
    </row>
    <row r="2209" spans="1:2" x14ac:dyDescent="0.25">
      <c r="A2209" t="s">
        <v>1671</v>
      </c>
      <c r="B2209">
        <f>COUNTIF($A$1:A2209,"Define|Report")</f>
        <v>122</v>
      </c>
    </row>
    <row r="2210" spans="1:2" x14ac:dyDescent="0.25">
      <c r="A2210" t="s">
        <v>1622</v>
      </c>
      <c r="B2210">
        <f>COUNTIF($A$1:A2210,"Define|Report")</f>
        <v>122</v>
      </c>
    </row>
    <row r="2211" spans="1:2" x14ac:dyDescent="0.25">
      <c r="A2211" t="s">
        <v>1512</v>
      </c>
      <c r="B2211">
        <f>COUNTIF($A$1:A2211,"Define|Report")</f>
        <v>122</v>
      </c>
    </row>
    <row r="2212" spans="1:2" x14ac:dyDescent="0.25">
      <c r="A2212" t="s">
        <v>1100</v>
      </c>
      <c r="B2212">
        <f>COUNTIF($A$1:A2212,"Define|Report")</f>
        <v>122</v>
      </c>
    </row>
    <row r="2213" spans="1:2" x14ac:dyDescent="0.25">
      <c r="A2213" t="s">
        <v>1241</v>
      </c>
      <c r="B2213">
        <f>COUNTIF($A$1:A2213,"Define|Report")</f>
        <v>122</v>
      </c>
    </row>
    <row r="2214" spans="1:2" x14ac:dyDescent="0.25">
      <c r="A2214" t="s">
        <v>1243</v>
      </c>
      <c r="B2214">
        <f>COUNTIF($A$1:A2214,"Define|Report")</f>
        <v>122</v>
      </c>
    </row>
    <row r="2215" spans="1:2" x14ac:dyDescent="0.25">
      <c r="A2215" t="s">
        <v>1483</v>
      </c>
      <c r="B2215">
        <f>COUNTIF($A$1:A2215,"Define|Report")</f>
        <v>122</v>
      </c>
    </row>
    <row r="2216" spans="1:2" x14ac:dyDescent="0.25">
      <c r="A2216" t="s">
        <v>1484</v>
      </c>
      <c r="B2216">
        <f>COUNTIF($A$1:A2216,"Define|Report")</f>
        <v>122</v>
      </c>
    </row>
    <row r="2217" spans="1:2" x14ac:dyDescent="0.25">
      <c r="A2217" t="s">
        <v>1658</v>
      </c>
      <c r="B2217">
        <f>COUNTIF($A$1:A2217,"Define|Report")</f>
        <v>122</v>
      </c>
    </row>
    <row r="2218" spans="1:2" x14ac:dyDescent="0.25">
      <c r="A2218" t="s">
        <v>1641</v>
      </c>
      <c r="B2218">
        <f>COUNTIF($A$1:A2218,"Define|Report")</f>
        <v>122</v>
      </c>
    </row>
    <row r="2219" spans="1:2" x14ac:dyDescent="0.25">
      <c r="A2219" t="s">
        <v>1638</v>
      </c>
      <c r="B2219">
        <f>COUNTIF($A$1:A2219,"Define|Report")</f>
        <v>122</v>
      </c>
    </row>
    <row r="2220" spans="1:2" x14ac:dyDescent="0.25">
      <c r="A2220" t="s">
        <v>1627</v>
      </c>
      <c r="B2220">
        <f>COUNTIF($A$1:A2220,"Define|Report")</f>
        <v>122</v>
      </c>
    </row>
    <row r="2221" spans="1:2" x14ac:dyDescent="0.25">
      <c r="A2221" t="s">
        <v>1628</v>
      </c>
      <c r="B2221">
        <f>COUNTIF($A$1:A2221,"Define|Report")</f>
        <v>122</v>
      </c>
    </row>
    <row r="2222" spans="1:2" x14ac:dyDescent="0.25">
      <c r="A2222" t="s">
        <v>1629</v>
      </c>
      <c r="B2222">
        <f>COUNTIF($A$1:A2222,"Define|Report")</f>
        <v>122</v>
      </c>
    </row>
    <row r="2223" spans="1:2" x14ac:dyDescent="0.25">
      <c r="A2223" t="s">
        <v>1659</v>
      </c>
      <c r="B2223">
        <f>COUNTIF($A$1:A2223,"Define|Report")</f>
        <v>122</v>
      </c>
    </row>
    <row r="2224" spans="1:2" x14ac:dyDescent="0.25">
      <c r="A2224" t="s">
        <v>1631</v>
      </c>
      <c r="B2224">
        <f>COUNTIF($A$1:A2224,"Define|Report")</f>
        <v>122</v>
      </c>
    </row>
    <row r="2225" spans="1:2" x14ac:dyDescent="0.25">
      <c r="A2225" t="s">
        <v>1633</v>
      </c>
      <c r="B2225">
        <f>COUNTIF($A$1:A2225,"Define|Report")</f>
        <v>122</v>
      </c>
    </row>
    <row r="2226" spans="1:2" x14ac:dyDescent="0.25">
      <c r="A2226" t="s">
        <v>1634</v>
      </c>
      <c r="B2226">
        <f>COUNTIF($A$1:A2226,"Define|Report")</f>
        <v>122</v>
      </c>
    </row>
    <row r="2227" spans="1:2" x14ac:dyDescent="0.25">
      <c r="A2227" t="s">
        <v>1660</v>
      </c>
      <c r="B2227">
        <f>COUNTIF($A$1:A2227,"Define|Report")</f>
        <v>122</v>
      </c>
    </row>
    <row r="2228" spans="1:2" x14ac:dyDescent="0.25">
      <c r="A2228" t="s">
        <v>1661</v>
      </c>
      <c r="B2228">
        <f>COUNTIF($A$1:A2228,"Define|Report")</f>
        <v>122</v>
      </c>
    </row>
    <row r="2229" spans="1:2" x14ac:dyDescent="0.25">
      <c r="A2229" t="s">
        <v>1672</v>
      </c>
      <c r="B2229">
        <f>COUNTIF($A$1:A2229,"Define|Report")</f>
        <v>122</v>
      </c>
    </row>
    <row r="2230" spans="1:2" x14ac:dyDescent="0.25">
      <c r="B2230">
        <f>COUNTIF($A$1:A2230,"Define|Report")</f>
        <v>122</v>
      </c>
    </row>
    <row r="2231" spans="1:2" x14ac:dyDescent="0.25">
      <c r="A2231" t="s">
        <v>1094</v>
      </c>
      <c r="B2231">
        <f>COUNTIF($A$1:A2231,"Define|Report")</f>
        <v>123</v>
      </c>
    </row>
    <row r="2232" spans="1:2" x14ac:dyDescent="0.25">
      <c r="A2232" t="s">
        <v>1673</v>
      </c>
      <c r="B2232">
        <f>COUNTIF($A$1:A2232,"Define|Report")</f>
        <v>123</v>
      </c>
    </row>
    <row r="2233" spans="1:2" x14ac:dyDescent="0.25">
      <c r="A2233" t="s">
        <v>1622</v>
      </c>
      <c r="B2233">
        <f>COUNTIF($A$1:A2233,"Define|Report")</f>
        <v>123</v>
      </c>
    </row>
    <row r="2234" spans="1:2" x14ac:dyDescent="0.25">
      <c r="A2234" t="s">
        <v>1623</v>
      </c>
      <c r="B2234">
        <f>COUNTIF($A$1:A2234,"Define|Report")</f>
        <v>123</v>
      </c>
    </row>
    <row r="2235" spans="1:2" x14ac:dyDescent="0.25">
      <c r="A2235" t="s">
        <v>1100</v>
      </c>
      <c r="B2235">
        <f>COUNTIF($A$1:A2235,"Define|Report")</f>
        <v>123</v>
      </c>
    </row>
    <row r="2236" spans="1:2" x14ac:dyDescent="0.25">
      <c r="A2236" t="s">
        <v>1241</v>
      </c>
      <c r="B2236">
        <f>COUNTIF($A$1:A2236,"Define|Report")</f>
        <v>123</v>
      </c>
    </row>
    <row r="2237" spans="1:2" x14ac:dyDescent="0.25">
      <c r="A2237" t="s">
        <v>1624</v>
      </c>
      <c r="B2237">
        <f>COUNTIF($A$1:A2237,"Define|Report")</f>
        <v>123</v>
      </c>
    </row>
    <row r="2238" spans="1:2" x14ac:dyDescent="0.25">
      <c r="A2238" t="s">
        <v>1625</v>
      </c>
      <c r="B2238">
        <f>COUNTIF($A$1:A2238,"Define|Report")</f>
        <v>123</v>
      </c>
    </row>
    <row r="2239" spans="1:2" x14ac:dyDescent="0.25">
      <c r="A2239" t="s">
        <v>1243</v>
      </c>
      <c r="B2239">
        <f>COUNTIF($A$1:A2239,"Define|Report")</f>
        <v>123</v>
      </c>
    </row>
    <row r="2240" spans="1:2" x14ac:dyDescent="0.25">
      <c r="A2240" t="s">
        <v>1483</v>
      </c>
      <c r="B2240">
        <f>COUNTIF($A$1:A2240,"Define|Report")</f>
        <v>123</v>
      </c>
    </row>
    <row r="2241" spans="1:2" x14ac:dyDescent="0.25">
      <c r="A2241" t="s">
        <v>1484</v>
      </c>
      <c r="B2241">
        <f>COUNTIF($A$1:A2241,"Define|Report")</f>
        <v>123</v>
      </c>
    </row>
    <row r="2242" spans="1:2" x14ac:dyDescent="0.25">
      <c r="A2242" t="s">
        <v>1626</v>
      </c>
      <c r="B2242">
        <f>COUNTIF($A$1:A2242,"Define|Report")</f>
        <v>123</v>
      </c>
    </row>
    <row r="2243" spans="1:2" x14ac:dyDescent="0.25">
      <c r="A2243" t="s">
        <v>1627</v>
      </c>
      <c r="B2243">
        <f>COUNTIF($A$1:A2243,"Define|Report")</f>
        <v>123</v>
      </c>
    </row>
    <row r="2244" spans="1:2" x14ac:dyDescent="0.25">
      <c r="A2244" t="s">
        <v>1224</v>
      </c>
      <c r="B2244">
        <f>COUNTIF($A$1:A2244,"Define|Report")</f>
        <v>123</v>
      </c>
    </row>
    <row r="2245" spans="1:2" x14ac:dyDescent="0.25">
      <c r="A2245" t="s">
        <v>1628</v>
      </c>
      <c r="B2245">
        <f>COUNTIF($A$1:A2245,"Define|Report")</f>
        <v>123</v>
      </c>
    </row>
    <row r="2246" spans="1:2" x14ac:dyDescent="0.25">
      <c r="A2246" t="s">
        <v>1629</v>
      </c>
      <c r="B2246">
        <f>COUNTIF($A$1:A2246,"Define|Report")</f>
        <v>123</v>
      </c>
    </row>
    <row r="2247" spans="1:2" x14ac:dyDescent="0.25">
      <c r="A2247" t="s">
        <v>1630</v>
      </c>
      <c r="B2247">
        <f>COUNTIF($A$1:A2247,"Define|Report")</f>
        <v>123</v>
      </c>
    </row>
    <row r="2248" spans="1:2" x14ac:dyDescent="0.25">
      <c r="A2248" t="s">
        <v>1631</v>
      </c>
      <c r="B2248">
        <f>COUNTIF($A$1:A2248,"Define|Report")</f>
        <v>123</v>
      </c>
    </row>
    <row r="2249" spans="1:2" x14ac:dyDescent="0.25">
      <c r="A2249" t="s">
        <v>1632</v>
      </c>
      <c r="B2249">
        <f>COUNTIF($A$1:A2249,"Define|Report")</f>
        <v>123</v>
      </c>
    </row>
    <row r="2250" spans="1:2" x14ac:dyDescent="0.25">
      <c r="A2250" t="s">
        <v>1633</v>
      </c>
      <c r="B2250">
        <f>COUNTIF($A$1:A2250,"Define|Report")</f>
        <v>123</v>
      </c>
    </row>
    <row r="2251" spans="1:2" x14ac:dyDescent="0.25">
      <c r="A2251" t="s">
        <v>1634</v>
      </c>
      <c r="B2251">
        <f>COUNTIF($A$1:A2251,"Define|Report")</f>
        <v>123</v>
      </c>
    </row>
    <row r="2252" spans="1:2" x14ac:dyDescent="0.25">
      <c r="A2252" t="s">
        <v>1635</v>
      </c>
      <c r="B2252">
        <f>COUNTIF($A$1:A2252,"Define|Report")</f>
        <v>123</v>
      </c>
    </row>
    <row r="2253" spans="1:2" x14ac:dyDescent="0.25">
      <c r="A2253" t="s">
        <v>1636</v>
      </c>
      <c r="B2253">
        <f>COUNTIF($A$1:A2253,"Define|Report")</f>
        <v>123</v>
      </c>
    </row>
    <row r="2254" spans="1:2" x14ac:dyDescent="0.25">
      <c r="A2254" t="s">
        <v>1637</v>
      </c>
      <c r="B2254">
        <f>COUNTIF($A$1:A2254,"Define|Report")</f>
        <v>123</v>
      </c>
    </row>
    <row r="2255" spans="1:2" x14ac:dyDescent="0.25">
      <c r="A2255" t="s">
        <v>1642</v>
      </c>
      <c r="B2255">
        <f>COUNTIF($A$1:A2255,"Define|Report")</f>
        <v>123</v>
      </c>
    </row>
    <row r="2256" spans="1:2" x14ac:dyDescent="0.25">
      <c r="A2256" t="s">
        <v>1643</v>
      </c>
      <c r="B2256">
        <f>COUNTIF($A$1:A2256,"Define|Report")</f>
        <v>123</v>
      </c>
    </row>
    <row r="2257" spans="1:2" x14ac:dyDescent="0.25">
      <c r="A2257" t="s">
        <v>1644</v>
      </c>
      <c r="B2257">
        <f>COUNTIF($A$1:A2257,"Define|Report")</f>
        <v>123</v>
      </c>
    </row>
    <row r="2258" spans="1:2" x14ac:dyDescent="0.25">
      <c r="A2258" t="s">
        <v>1645</v>
      </c>
      <c r="B2258">
        <f>COUNTIF($A$1:A2258,"Define|Report")</f>
        <v>123</v>
      </c>
    </row>
    <row r="2259" spans="1:2" x14ac:dyDescent="0.25">
      <c r="A2259" t="s">
        <v>1646</v>
      </c>
      <c r="B2259">
        <f>COUNTIF($A$1:A2259,"Define|Report")</f>
        <v>123</v>
      </c>
    </row>
    <row r="2260" spans="1:2" x14ac:dyDescent="0.25">
      <c r="A2260" t="s">
        <v>1647</v>
      </c>
      <c r="B2260">
        <f>COUNTIF($A$1:A2260,"Define|Report")</f>
        <v>123</v>
      </c>
    </row>
    <row r="2261" spans="1:2" x14ac:dyDescent="0.25">
      <c r="A2261" t="s">
        <v>1648</v>
      </c>
      <c r="B2261">
        <f>COUNTIF($A$1:A2261,"Define|Report")</f>
        <v>123</v>
      </c>
    </row>
    <row r="2262" spans="1:2" x14ac:dyDescent="0.25">
      <c r="A2262" t="s">
        <v>1649</v>
      </c>
      <c r="B2262">
        <f>COUNTIF($A$1:A2262,"Define|Report")</f>
        <v>123</v>
      </c>
    </row>
    <row r="2263" spans="1:2" x14ac:dyDescent="0.25">
      <c r="A2263" t="s">
        <v>1650</v>
      </c>
      <c r="B2263">
        <f>COUNTIF($A$1:A2263,"Define|Report")</f>
        <v>123</v>
      </c>
    </row>
    <row r="2264" spans="1:2" x14ac:dyDescent="0.25">
      <c r="A2264" t="s">
        <v>1651</v>
      </c>
      <c r="B2264">
        <f>COUNTIF($A$1:A2264,"Define|Report")</f>
        <v>123</v>
      </c>
    </row>
    <row r="2265" spans="1:2" x14ac:dyDescent="0.25">
      <c r="A2265" t="s">
        <v>1652</v>
      </c>
      <c r="B2265">
        <f>COUNTIF($A$1:A2265,"Define|Report")</f>
        <v>123</v>
      </c>
    </row>
    <row r="2266" spans="1:2" x14ac:dyDescent="0.25">
      <c r="A2266" t="s">
        <v>1674</v>
      </c>
      <c r="B2266">
        <f>COUNTIF($A$1:A2266,"Define|Report")</f>
        <v>123</v>
      </c>
    </row>
    <row r="2267" spans="1:2" x14ac:dyDescent="0.25">
      <c r="A2267" t="s">
        <v>1675</v>
      </c>
      <c r="B2267">
        <f>COUNTIF($A$1:A2267,"Define|Report")</f>
        <v>123</v>
      </c>
    </row>
    <row r="2268" spans="1:2" x14ac:dyDescent="0.25">
      <c r="A2268" t="s">
        <v>1249</v>
      </c>
      <c r="B2268">
        <f>COUNTIF($A$1:A2268,"Define|Report")</f>
        <v>123</v>
      </c>
    </row>
    <row r="2269" spans="1:2" x14ac:dyDescent="0.25">
      <c r="A2269" t="s">
        <v>1668</v>
      </c>
      <c r="B2269">
        <f>COUNTIF($A$1:A2269,"Define|Report")</f>
        <v>123</v>
      </c>
    </row>
    <row r="2270" spans="1:2" x14ac:dyDescent="0.25">
      <c r="A2270" t="s">
        <v>1676</v>
      </c>
      <c r="B2270">
        <f>COUNTIF($A$1:A2270,"Define|Report")</f>
        <v>123</v>
      </c>
    </row>
    <row r="2271" spans="1:2" x14ac:dyDescent="0.25">
      <c r="A2271" t="s">
        <v>1670</v>
      </c>
      <c r="B2271">
        <f>COUNTIF($A$1:A2271,"Define|Report")</f>
        <v>123</v>
      </c>
    </row>
    <row r="2272" spans="1:2" x14ac:dyDescent="0.25">
      <c r="B2272">
        <f>COUNTIF($A$1:A2272,"Define|Report")</f>
        <v>123</v>
      </c>
    </row>
    <row r="2273" spans="1:2" x14ac:dyDescent="0.25">
      <c r="A2273" t="s">
        <v>1094</v>
      </c>
      <c r="B2273">
        <f>COUNTIF($A$1:A2273,"Define|Report")</f>
        <v>124</v>
      </c>
    </row>
    <row r="2274" spans="1:2" x14ac:dyDescent="0.25">
      <c r="A2274" t="s">
        <v>1677</v>
      </c>
      <c r="B2274">
        <f>COUNTIF($A$1:A2274,"Define|Report")</f>
        <v>124</v>
      </c>
    </row>
    <row r="2275" spans="1:2" x14ac:dyDescent="0.25">
      <c r="A2275" t="s">
        <v>1622</v>
      </c>
      <c r="B2275">
        <f>COUNTIF($A$1:A2275,"Define|Report")</f>
        <v>124</v>
      </c>
    </row>
    <row r="2276" spans="1:2" x14ac:dyDescent="0.25">
      <c r="A2276" t="s">
        <v>1512</v>
      </c>
      <c r="B2276">
        <f>COUNTIF($A$1:A2276,"Define|Report")</f>
        <v>124</v>
      </c>
    </row>
    <row r="2277" spans="1:2" x14ac:dyDescent="0.25">
      <c r="A2277" t="s">
        <v>1100</v>
      </c>
      <c r="B2277">
        <f>COUNTIF($A$1:A2277,"Define|Report")</f>
        <v>124</v>
      </c>
    </row>
    <row r="2278" spans="1:2" x14ac:dyDescent="0.25">
      <c r="A2278" t="s">
        <v>1241</v>
      </c>
      <c r="B2278">
        <f>COUNTIF($A$1:A2278,"Define|Report")</f>
        <v>124</v>
      </c>
    </row>
    <row r="2279" spans="1:2" x14ac:dyDescent="0.25">
      <c r="A2279" t="s">
        <v>1624</v>
      </c>
      <c r="B2279">
        <f>COUNTIF($A$1:A2279,"Define|Report")</f>
        <v>124</v>
      </c>
    </row>
    <row r="2280" spans="1:2" x14ac:dyDescent="0.25">
      <c r="A2280" t="s">
        <v>1243</v>
      </c>
      <c r="B2280">
        <f>COUNTIF($A$1:A2280,"Define|Report")</f>
        <v>124</v>
      </c>
    </row>
    <row r="2281" spans="1:2" x14ac:dyDescent="0.25">
      <c r="A2281" t="s">
        <v>1483</v>
      </c>
      <c r="B2281">
        <f>COUNTIF($A$1:A2281,"Define|Report")</f>
        <v>124</v>
      </c>
    </row>
    <row r="2282" spans="1:2" x14ac:dyDescent="0.25">
      <c r="A2282" t="s">
        <v>1484</v>
      </c>
      <c r="B2282">
        <f>COUNTIF($A$1:A2282,"Define|Report")</f>
        <v>124</v>
      </c>
    </row>
    <row r="2283" spans="1:2" x14ac:dyDescent="0.25">
      <c r="A2283" t="s">
        <v>1627</v>
      </c>
      <c r="B2283">
        <f>COUNTIF($A$1:A2283,"Define|Report")</f>
        <v>124</v>
      </c>
    </row>
    <row r="2284" spans="1:2" x14ac:dyDescent="0.25">
      <c r="A2284" t="s">
        <v>1628</v>
      </c>
      <c r="B2284">
        <f>COUNTIF($A$1:A2284,"Define|Report")</f>
        <v>124</v>
      </c>
    </row>
    <row r="2285" spans="1:2" x14ac:dyDescent="0.25">
      <c r="A2285" t="s">
        <v>1629</v>
      </c>
      <c r="B2285">
        <f>COUNTIF($A$1:A2285,"Define|Report")</f>
        <v>124</v>
      </c>
    </row>
    <row r="2286" spans="1:2" x14ac:dyDescent="0.25">
      <c r="A2286" t="s">
        <v>1630</v>
      </c>
      <c r="B2286">
        <f>COUNTIF($A$1:A2286,"Define|Report")</f>
        <v>124</v>
      </c>
    </row>
    <row r="2287" spans="1:2" x14ac:dyDescent="0.25">
      <c r="A2287" t="s">
        <v>1631</v>
      </c>
      <c r="B2287">
        <f>COUNTIF($A$1:A2287,"Define|Report")</f>
        <v>124</v>
      </c>
    </row>
    <row r="2288" spans="1:2" x14ac:dyDescent="0.25">
      <c r="A2288" t="s">
        <v>1633</v>
      </c>
      <c r="B2288">
        <f>COUNTIF($A$1:A2288,"Define|Report")</f>
        <v>124</v>
      </c>
    </row>
    <row r="2289" spans="1:2" x14ac:dyDescent="0.25">
      <c r="A2289" t="s">
        <v>1634</v>
      </c>
      <c r="B2289">
        <f>COUNTIF($A$1:A2289,"Define|Report")</f>
        <v>124</v>
      </c>
    </row>
    <row r="2290" spans="1:2" x14ac:dyDescent="0.25">
      <c r="A2290" t="s">
        <v>1635</v>
      </c>
      <c r="B2290">
        <f>COUNTIF($A$1:A2290,"Define|Report")</f>
        <v>124</v>
      </c>
    </row>
    <row r="2291" spans="1:2" x14ac:dyDescent="0.25">
      <c r="A2291" t="s">
        <v>1632</v>
      </c>
      <c r="B2291">
        <f>COUNTIF($A$1:A2291,"Define|Report")</f>
        <v>124</v>
      </c>
    </row>
    <row r="2292" spans="1:2" x14ac:dyDescent="0.25">
      <c r="A2292" t="s">
        <v>1636</v>
      </c>
      <c r="B2292">
        <f>COUNTIF($A$1:A2292,"Define|Report")</f>
        <v>124</v>
      </c>
    </row>
    <row r="2293" spans="1:2" x14ac:dyDescent="0.25">
      <c r="A2293" t="s">
        <v>1637</v>
      </c>
      <c r="B2293">
        <f>COUNTIF($A$1:A2293,"Define|Report")</f>
        <v>124</v>
      </c>
    </row>
    <row r="2294" spans="1:2" x14ac:dyDescent="0.25">
      <c r="A2294" t="s">
        <v>1641</v>
      </c>
      <c r="B2294">
        <f>COUNTIF($A$1:A2294,"Define|Report")</f>
        <v>124</v>
      </c>
    </row>
    <row r="2295" spans="1:2" x14ac:dyDescent="0.25">
      <c r="A2295" t="s">
        <v>1646</v>
      </c>
      <c r="B2295">
        <f>COUNTIF($A$1:A2295,"Define|Report")</f>
        <v>124</v>
      </c>
    </row>
    <row r="2296" spans="1:2" x14ac:dyDescent="0.25">
      <c r="A2296" t="s">
        <v>1647</v>
      </c>
      <c r="B2296">
        <f>COUNTIF($A$1:A2296,"Define|Report")</f>
        <v>124</v>
      </c>
    </row>
    <row r="2297" spans="1:2" x14ac:dyDescent="0.25">
      <c r="A2297" t="s">
        <v>1648</v>
      </c>
      <c r="B2297">
        <f>COUNTIF($A$1:A2297,"Define|Report")</f>
        <v>124</v>
      </c>
    </row>
    <row r="2298" spans="1:2" x14ac:dyDescent="0.25">
      <c r="A2298" t="s">
        <v>1649</v>
      </c>
      <c r="B2298">
        <f>COUNTIF($A$1:A2298,"Define|Report")</f>
        <v>124</v>
      </c>
    </row>
    <row r="2299" spans="1:2" x14ac:dyDescent="0.25">
      <c r="A2299" t="s">
        <v>1653</v>
      </c>
      <c r="B2299">
        <f>COUNTIF($A$1:A2299,"Define|Report")</f>
        <v>124</v>
      </c>
    </row>
    <row r="2300" spans="1:2" x14ac:dyDescent="0.25">
      <c r="A2300" t="s">
        <v>1678</v>
      </c>
      <c r="B2300">
        <f>COUNTIF($A$1:A2300,"Define|Report")</f>
        <v>124</v>
      </c>
    </row>
    <row r="2301" spans="1:2" x14ac:dyDescent="0.25">
      <c r="A2301" t="s">
        <v>1249</v>
      </c>
      <c r="B2301">
        <f>COUNTIF($A$1:A2301,"Define|Report")</f>
        <v>124</v>
      </c>
    </row>
    <row r="2302" spans="1:2" x14ac:dyDescent="0.25">
      <c r="A2302" t="s">
        <v>1679</v>
      </c>
      <c r="B2302">
        <f>COUNTIF($A$1:A2302,"Define|Report")</f>
        <v>124</v>
      </c>
    </row>
    <row r="2303" spans="1:2" x14ac:dyDescent="0.25">
      <c r="B2303">
        <f>COUNTIF($A$1:A2303,"Define|Report")</f>
        <v>124</v>
      </c>
    </row>
    <row r="2304" spans="1:2" x14ac:dyDescent="0.25">
      <c r="A2304" t="s">
        <v>1094</v>
      </c>
      <c r="B2304">
        <f>COUNTIF($A$1:A2304,"Define|Report")</f>
        <v>125</v>
      </c>
    </row>
    <row r="2305" spans="1:2" x14ac:dyDescent="0.25">
      <c r="A2305" t="s">
        <v>1680</v>
      </c>
      <c r="B2305">
        <f>COUNTIF($A$1:A2305,"Define|Report")</f>
        <v>125</v>
      </c>
    </row>
    <row r="2306" spans="1:2" x14ac:dyDescent="0.25">
      <c r="A2306" t="s">
        <v>1622</v>
      </c>
      <c r="B2306">
        <f>COUNTIF($A$1:A2306,"Define|Report")</f>
        <v>125</v>
      </c>
    </row>
    <row r="2307" spans="1:2" x14ac:dyDescent="0.25">
      <c r="A2307" t="s">
        <v>1623</v>
      </c>
      <c r="B2307">
        <f>COUNTIF($A$1:A2307,"Define|Report")</f>
        <v>125</v>
      </c>
    </row>
    <row r="2308" spans="1:2" x14ac:dyDescent="0.25">
      <c r="A2308" t="s">
        <v>1100</v>
      </c>
      <c r="B2308">
        <f>COUNTIF($A$1:A2308,"Define|Report")</f>
        <v>125</v>
      </c>
    </row>
    <row r="2309" spans="1:2" x14ac:dyDescent="0.25">
      <c r="A2309" t="s">
        <v>1241</v>
      </c>
      <c r="B2309">
        <f>COUNTIF($A$1:A2309,"Define|Report")</f>
        <v>125</v>
      </c>
    </row>
    <row r="2310" spans="1:2" x14ac:dyDescent="0.25">
      <c r="A2310" t="s">
        <v>1624</v>
      </c>
      <c r="B2310">
        <f>COUNTIF($A$1:A2310,"Define|Report")</f>
        <v>125</v>
      </c>
    </row>
    <row r="2311" spans="1:2" x14ac:dyDescent="0.25">
      <c r="A2311" t="s">
        <v>1625</v>
      </c>
      <c r="B2311">
        <f>COUNTIF($A$1:A2311,"Define|Report")</f>
        <v>125</v>
      </c>
    </row>
    <row r="2312" spans="1:2" x14ac:dyDescent="0.25">
      <c r="A2312" t="s">
        <v>1243</v>
      </c>
      <c r="B2312">
        <f>COUNTIF($A$1:A2312,"Define|Report")</f>
        <v>125</v>
      </c>
    </row>
    <row r="2313" spans="1:2" x14ac:dyDescent="0.25">
      <c r="A2313" t="s">
        <v>1483</v>
      </c>
      <c r="B2313">
        <f>COUNTIF($A$1:A2313,"Define|Report")</f>
        <v>125</v>
      </c>
    </row>
    <row r="2314" spans="1:2" x14ac:dyDescent="0.25">
      <c r="A2314" t="s">
        <v>1484</v>
      </c>
      <c r="B2314">
        <f>COUNTIF($A$1:A2314,"Define|Report")</f>
        <v>125</v>
      </c>
    </row>
    <row r="2315" spans="1:2" x14ac:dyDescent="0.25">
      <c r="A2315" t="s">
        <v>1626</v>
      </c>
      <c r="B2315">
        <f>COUNTIF($A$1:A2315,"Define|Report")</f>
        <v>125</v>
      </c>
    </row>
    <row r="2316" spans="1:2" x14ac:dyDescent="0.25">
      <c r="A2316" t="s">
        <v>1627</v>
      </c>
      <c r="B2316">
        <f>COUNTIF($A$1:A2316,"Define|Report")</f>
        <v>125</v>
      </c>
    </row>
    <row r="2317" spans="1:2" x14ac:dyDescent="0.25">
      <c r="A2317" t="s">
        <v>1224</v>
      </c>
      <c r="B2317">
        <f>COUNTIF($A$1:A2317,"Define|Report")</f>
        <v>125</v>
      </c>
    </row>
    <row r="2318" spans="1:2" x14ac:dyDescent="0.25">
      <c r="A2318" t="s">
        <v>1628</v>
      </c>
      <c r="B2318">
        <f>COUNTIF($A$1:A2318,"Define|Report")</f>
        <v>125</v>
      </c>
    </row>
    <row r="2319" spans="1:2" x14ac:dyDescent="0.25">
      <c r="A2319" t="s">
        <v>1629</v>
      </c>
      <c r="B2319">
        <f>COUNTIF($A$1:A2319,"Define|Report")</f>
        <v>125</v>
      </c>
    </row>
    <row r="2320" spans="1:2" x14ac:dyDescent="0.25">
      <c r="A2320" t="s">
        <v>1630</v>
      </c>
      <c r="B2320">
        <f>COUNTIF($A$1:A2320,"Define|Report")</f>
        <v>125</v>
      </c>
    </row>
    <row r="2321" spans="1:2" x14ac:dyDescent="0.25">
      <c r="A2321" t="s">
        <v>1631</v>
      </c>
      <c r="B2321">
        <f>COUNTIF($A$1:A2321,"Define|Report")</f>
        <v>125</v>
      </c>
    </row>
    <row r="2322" spans="1:2" x14ac:dyDescent="0.25">
      <c r="A2322" t="s">
        <v>1632</v>
      </c>
      <c r="B2322">
        <f>COUNTIF($A$1:A2322,"Define|Report")</f>
        <v>125</v>
      </c>
    </row>
    <row r="2323" spans="1:2" x14ac:dyDescent="0.25">
      <c r="A2323" t="s">
        <v>1633</v>
      </c>
      <c r="B2323">
        <f>COUNTIF($A$1:A2323,"Define|Report")</f>
        <v>125</v>
      </c>
    </row>
    <row r="2324" spans="1:2" x14ac:dyDescent="0.25">
      <c r="A2324" t="s">
        <v>1634</v>
      </c>
      <c r="B2324">
        <f>COUNTIF($A$1:A2324,"Define|Report")</f>
        <v>125</v>
      </c>
    </row>
    <row r="2325" spans="1:2" x14ac:dyDescent="0.25">
      <c r="A2325" t="s">
        <v>1635</v>
      </c>
      <c r="B2325">
        <f>COUNTIF($A$1:A2325,"Define|Report")</f>
        <v>125</v>
      </c>
    </row>
    <row r="2326" spans="1:2" x14ac:dyDescent="0.25">
      <c r="A2326" t="s">
        <v>1636</v>
      </c>
      <c r="B2326">
        <f>COUNTIF($A$1:A2326,"Define|Report")</f>
        <v>125</v>
      </c>
    </row>
    <row r="2327" spans="1:2" x14ac:dyDescent="0.25">
      <c r="A2327" t="s">
        <v>1637</v>
      </c>
      <c r="B2327">
        <f>COUNTIF($A$1:A2327,"Define|Report")</f>
        <v>125</v>
      </c>
    </row>
    <row r="2328" spans="1:2" x14ac:dyDescent="0.25">
      <c r="A2328" t="s">
        <v>1642</v>
      </c>
      <c r="B2328">
        <f>COUNTIF($A$1:A2328,"Define|Report")</f>
        <v>125</v>
      </c>
    </row>
    <row r="2329" spans="1:2" x14ac:dyDescent="0.25">
      <c r="A2329" t="s">
        <v>1643</v>
      </c>
      <c r="B2329">
        <f>COUNTIF($A$1:A2329,"Define|Report")</f>
        <v>125</v>
      </c>
    </row>
    <row r="2330" spans="1:2" x14ac:dyDescent="0.25">
      <c r="A2330" t="s">
        <v>1644</v>
      </c>
      <c r="B2330">
        <f>COUNTIF($A$1:A2330,"Define|Report")</f>
        <v>125</v>
      </c>
    </row>
    <row r="2331" spans="1:2" x14ac:dyDescent="0.25">
      <c r="A2331" t="s">
        <v>1645</v>
      </c>
      <c r="B2331">
        <f>COUNTIF($A$1:A2331,"Define|Report")</f>
        <v>125</v>
      </c>
    </row>
    <row r="2332" spans="1:2" x14ac:dyDescent="0.25">
      <c r="A2332" t="s">
        <v>1646</v>
      </c>
      <c r="B2332">
        <f>COUNTIF($A$1:A2332,"Define|Report")</f>
        <v>125</v>
      </c>
    </row>
    <row r="2333" spans="1:2" x14ac:dyDescent="0.25">
      <c r="A2333" t="s">
        <v>1647</v>
      </c>
      <c r="B2333">
        <f>COUNTIF($A$1:A2333,"Define|Report")</f>
        <v>125</v>
      </c>
    </row>
    <row r="2334" spans="1:2" x14ac:dyDescent="0.25">
      <c r="A2334" t="s">
        <v>1648</v>
      </c>
      <c r="B2334">
        <f>COUNTIF($A$1:A2334,"Define|Report")</f>
        <v>125</v>
      </c>
    </row>
    <row r="2335" spans="1:2" x14ac:dyDescent="0.25">
      <c r="A2335" t="s">
        <v>1649</v>
      </c>
      <c r="B2335">
        <f>COUNTIF($A$1:A2335,"Define|Report")</f>
        <v>125</v>
      </c>
    </row>
    <row r="2336" spans="1:2" x14ac:dyDescent="0.25">
      <c r="A2336" t="s">
        <v>1650</v>
      </c>
      <c r="B2336">
        <f>COUNTIF($A$1:A2336,"Define|Report")</f>
        <v>125</v>
      </c>
    </row>
    <row r="2337" spans="1:2" x14ac:dyDescent="0.25">
      <c r="A2337" t="s">
        <v>1651</v>
      </c>
      <c r="B2337">
        <f>COUNTIF($A$1:A2337,"Define|Report")</f>
        <v>125</v>
      </c>
    </row>
    <row r="2338" spans="1:2" x14ac:dyDescent="0.25">
      <c r="A2338" t="s">
        <v>1652</v>
      </c>
      <c r="B2338">
        <f>COUNTIF($A$1:A2338,"Define|Report")</f>
        <v>125</v>
      </c>
    </row>
    <row r="2339" spans="1:2" x14ac:dyDescent="0.25">
      <c r="A2339" t="s">
        <v>1653</v>
      </c>
      <c r="B2339">
        <f>COUNTIF($A$1:A2339,"Define|Report")</f>
        <v>125</v>
      </c>
    </row>
    <row r="2340" spans="1:2" x14ac:dyDescent="0.25">
      <c r="A2340" t="s">
        <v>1681</v>
      </c>
      <c r="B2340">
        <f>COUNTIF($A$1:A2340,"Define|Report")</f>
        <v>125</v>
      </c>
    </row>
    <row r="2341" spans="1:2" x14ac:dyDescent="0.25">
      <c r="A2341" t="s">
        <v>1249</v>
      </c>
      <c r="B2341">
        <f>COUNTIF($A$1:A2341,"Define|Report")</f>
        <v>125</v>
      </c>
    </row>
    <row r="2342" spans="1:2" x14ac:dyDescent="0.25">
      <c r="A2342" t="s">
        <v>1682</v>
      </c>
      <c r="B2342">
        <f>COUNTIF($A$1:A2342,"Define|Report")</f>
        <v>125</v>
      </c>
    </row>
    <row r="2343" spans="1:2" x14ac:dyDescent="0.25">
      <c r="B2343">
        <f>COUNTIF($A$1:A2343,"Define|Report")</f>
        <v>125</v>
      </c>
    </row>
    <row r="2344" spans="1:2" x14ac:dyDescent="0.25">
      <c r="A2344" t="s">
        <v>1094</v>
      </c>
      <c r="B2344">
        <f>COUNTIF($A$1:A2344,"Define|Report")</f>
        <v>126</v>
      </c>
    </row>
    <row r="2345" spans="1:2" x14ac:dyDescent="0.25">
      <c r="A2345" t="s">
        <v>1683</v>
      </c>
      <c r="B2345">
        <f>COUNTIF($A$1:A2345,"Define|Report")</f>
        <v>126</v>
      </c>
    </row>
    <row r="2346" spans="1:2" x14ac:dyDescent="0.25">
      <c r="A2346" t="s">
        <v>1622</v>
      </c>
      <c r="B2346">
        <f>COUNTIF($A$1:A2346,"Define|Report")</f>
        <v>126</v>
      </c>
    </row>
    <row r="2347" spans="1:2" x14ac:dyDescent="0.25">
      <c r="A2347" t="s">
        <v>1512</v>
      </c>
      <c r="B2347">
        <f>COUNTIF($A$1:A2347,"Define|Report")</f>
        <v>126</v>
      </c>
    </row>
    <row r="2348" spans="1:2" x14ac:dyDescent="0.25">
      <c r="A2348" t="s">
        <v>1100</v>
      </c>
      <c r="B2348">
        <f>COUNTIF($A$1:A2348,"Define|Report")</f>
        <v>126</v>
      </c>
    </row>
    <row r="2349" spans="1:2" x14ac:dyDescent="0.25">
      <c r="A2349" t="s">
        <v>1241</v>
      </c>
      <c r="B2349">
        <f>COUNTIF($A$1:A2349,"Define|Report")</f>
        <v>126</v>
      </c>
    </row>
    <row r="2350" spans="1:2" x14ac:dyDescent="0.25">
      <c r="A2350" t="s">
        <v>1624</v>
      </c>
      <c r="B2350">
        <f>COUNTIF($A$1:A2350,"Define|Report")</f>
        <v>126</v>
      </c>
    </row>
    <row r="2351" spans="1:2" x14ac:dyDescent="0.25">
      <c r="A2351" t="s">
        <v>1243</v>
      </c>
      <c r="B2351">
        <f>COUNTIF($A$1:A2351,"Define|Report")</f>
        <v>126</v>
      </c>
    </row>
    <row r="2352" spans="1:2" x14ac:dyDescent="0.25">
      <c r="A2352" t="s">
        <v>1483</v>
      </c>
      <c r="B2352">
        <f>COUNTIF($A$1:A2352,"Define|Report")</f>
        <v>126</v>
      </c>
    </row>
    <row r="2353" spans="1:2" x14ac:dyDescent="0.25">
      <c r="A2353" t="s">
        <v>1484</v>
      </c>
      <c r="B2353">
        <f>COUNTIF($A$1:A2353,"Define|Report")</f>
        <v>126</v>
      </c>
    </row>
    <row r="2354" spans="1:2" x14ac:dyDescent="0.25">
      <c r="A2354" t="s">
        <v>1627</v>
      </c>
      <c r="B2354">
        <f>COUNTIF($A$1:A2354,"Define|Report")</f>
        <v>126</v>
      </c>
    </row>
    <row r="2355" spans="1:2" x14ac:dyDescent="0.25">
      <c r="A2355" t="s">
        <v>1628</v>
      </c>
      <c r="B2355">
        <f>COUNTIF($A$1:A2355,"Define|Report")</f>
        <v>126</v>
      </c>
    </row>
    <row r="2356" spans="1:2" x14ac:dyDescent="0.25">
      <c r="A2356" t="s">
        <v>1629</v>
      </c>
      <c r="B2356">
        <f>COUNTIF($A$1:A2356,"Define|Report")</f>
        <v>126</v>
      </c>
    </row>
    <row r="2357" spans="1:2" x14ac:dyDescent="0.25">
      <c r="A2357" t="s">
        <v>1630</v>
      </c>
      <c r="B2357">
        <f>COUNTIF($A$1:A2357,"Define|Report")</f>
        <v>126</v>
      </c>
    </row>
    <row r="2358" spans="1:2" x14ac:dyDescent="0.25">
      <c r="A2358" t="s">
        <v>1631</v>
      </c>
      <c r="B2358">
        <f>COUNTIF($A$1:A2358,"Define|Report")</f>
        <v>126</v>
      </c>
    </row>
    <row r="2359" spans="1:2" x14ac:dyDescent="0.25">
      <c r="A2359" t="s">
        <v>1633</v>
      </c>
      <c r="B2359">
        <f>COUNTIF($A$1:A2359,"Define|Report")</f>
        <v>126</v>
      </c>
    </row>
    <row r="2360" spans="1:2" x14ac:dyDescent="0.25">
      <c r="A2360" t="s">
        <v>1634</v>
      </c>
      <c r="B2360">
        <f>COUNTIF($A$1:A2360,"Define|Report")</f>
        <v>126</v>
      </c>
    </row>
    <row r="2361" spans="1:2" x14ac:dyDescent="0.25">
      <c r="A2361" t="s">
        <v>1635</v>
      </c>
      <c r="B2361">
        <f>COUNTIF($A$1:A2361,"Define|Report")</f>
        <v>126</v>
      </c>
    </row>
    <row r="2362" spans="1:2" x14ac:dyDescent="0.25">
      <c r="A2362" t="s">
        <v>1632</v>
      </c>
      <c r="B2362">
        <f>COUNTIF($A$1:A2362,"Define|Report")</f>
        <v>126</v>
      </c>
    </row>
    <row r="2363" spans="1:2" x14ac:dyDescent="0.25">
      <c r="A2363" t="s">
        <v>1636</v>
      </c>
      <c r="B2363">
        <f>COUNTIF($A$1:A2363,"Define|Report")</f>
        <v>126</v>
      </c>
    </row>
    <row r="2364" spans="1:2" x14ac:dyDescent="0.25">
      <c r="A2364" t="s">
        <v>1637</v>
      </c>
      <c r="B2364">
        <f>COUNTIF($A$1:A2364,"Define|Report")</f>
        <v>126</v>
      </c>
    </row>
    <row r="2365" spans="1:2" x14ac:dyDescent="0.25">
      <c r="A2365" t="s">
        <v>1641</v>
      </c>
      <c r="B2365">
        <f>COUNTIF($A$1:A2365,"Define|Report")</f>
        <v>126</v>
      </c>
    </row>
    <row r="2366" spans="1:2" x14ac:dyDescent="0.25">
      <c r="A2366" t="s">
        <v>1646</v>
      </c>
      <c r="B2366">
        <f>COUNTIF($A$1:A2366,"Define|Report")</f>
        <v>126</v>
      </c>
    </row>
    <row r="2367" spans="1:2" x14ac:dyDescent="0.25">
      <c r="A2367" t="s">
        <v>1647</v>
      </c>
      <c r="B2367">
        <f>COUNTIF($A$1:A2367,"Define|Report")</f>
        <v>126</v>
      </c>
    </row>
    <row r="2368" spans="1:2" x14ac:dyDescent="0.25">
      <c r="A2368" t="s">
        <v>1648</v>
      </c>
      <c r="B2368">
        <f>COUNTIF($A$1:A2368,"Define|Report")</f>
        <v>126</v>
      </c>
    </row>
    <row r="2369" spans="1:2" x14ac:dyDescent="0.25">
      <c r="A2369" t="s">
        <v>1649</v>
      </c>
      <c r="B2369">
        <f>COUNTIF($A$1:A2369,"Define|Report")</f>
        <v>126</v>
      </c>
    </row>
    <row r="2370" spans="1:2" x14ac:dyDescent="0.25">
      <c r="A2370" t="s">
        <v>1653</v>
      </c>
      <c r="B2370">
        <f>COUNTIF($A$1:A2370,"Define|Report")</f>
        <v>126</v>
      </c>
    </row>
    <row r="2371" spans="1:2" x14ac:dyDescent="0.25">
      <c r="A2371" t="s">
        <v>1684</v>
      </c>
      <c r="B2371">
        <f>COUNTIF($A$1:A2371,"Define|Report")</f>
        <v>126</v>
      </c>
    </row>
    <row r="2372" spans="1:2" x14ac:dyDescent="0.25">
      <c r="A2372" t="s">
        <v>1249</v>
      </c>
      <c r="B2372">
        <f>COUNTIF($A$1:A2372,"Define|Report")</f>
        <v>126</v>
      </c>
    </row>
    <row r="2373" spans="1:2" x14ac:dyDescent="0.25">
      <c r="A2373" t="s">
        <v>1679</v>
      </c>
      <c r="B2373">
        <f>COUNTIF($A$1:A2373,"Define|Report")</f>
        <v>126</v>
      </c>
    </row>
    <row r="2374" spans="1:2" x14ac:dyDescent="0.25">
      <c r="A2374" t="s">
        <v>1685</v>
      </c>
      <c r="B2374">
        <f>COUNTIF($A$1:A2374,"Define|Report")</f>
        <v>126</v>
      </c>
    </row>
    <row r="2375" spans="1:2" x14ac:dyDescent="0.25">
      <c r="B2375">
        <f>COUNTIF($A$1:A2375,"Define|Report")</f>
        <v>126</v>
      </c>
    </row>
    <row r="2376" spans="1:2" x14ac:dyDescent="0.25">
      <c r="A2376" t="s">
        <v>1094</v>
      </c>
      <c r="B2376">
        <f>COUNTIF($A$1:A2376,"Define|Report")</f>
        <v>127</v>
      </c>
    </row>
    <row r="2377" spans="1:2" x14ac:dyDescent="0.25">
      <c r="A2377" t="s">
        <v>1686</v>
      </c>
      <c r="B2377">
        <f>COUNTIF($A$1:A2377,"Define|Report")</f>
        <v>127</v>
      </c>
    </row>
    <row r="2378" spans="1:2" x14ac:dyDescent="0.25">
      <c r="A2378" t="s">
        <v>1622</v>
      </c>
      <c r="B2378">
        <f>COUNTIF($A$1:A2378,"Define|Report")</f>
        <v>127</v>
      </c>
    </row>
    <row r="2379" spans="1:2" x14ac:dyDescent="0.25">
      <c r="A2379" t="s">
        <v>1623</v>
      </c>
      <c r="B2379">
        <f>COUNTIF($A$1:A2379,"Define|Report")</f>
        <v>127</v>
      </c>
    </row>
    <row r="2380" spans="1:2" x14ac:dyDescent="0.25">
      <c r="A2380" t="s">
        <v>1100</v>
      </c>
      <c r="B2380">
        <f>COUNTIF($A$1:A2380,"Define|Report")</f>
        <v>127</v>
      </c>
    </row>
    <row r="2381" spans="1:2" x14ac:dyDescent="0.25">
      <c r="A2381" t="s">
        <v>1241</v>
      </c>
      <c r="B2381">
        <f>COUNTIF($A$1:A2381,"Define|Report")</f>
        <v>127</v>
      </c>
    </row>
    <row r="2382" spans="1:2" x14ac:dyDescent="0.25">
      <c r="A2382" t="s">
        <v>1626</v>
      </c>
      <c r="B2382">
        <f>COUNTIF($A$1:A2382,"Define|Report")</f>
        <v>127</v>
      </c>
    </row>
    <row r="2383" spans="1:2" x14ac:dyDescent="0.25">
      <c r="A2383" t="s">
        <v>1243</v>
      </c>
      <c r="B2383">
        <f>COUNTIF($A$1:A2383,"Define|Report")</f>
        <v>127</v>
      </c>
    </row>
    <row r="2384" spans="1:2" x14ac:dyDescent="0.25">
      <c r="A2384" t="s">
        <v>1224</v>
      </c>
      <c r="B2384">
        <f>COUNTIF($A$1:A2384,"Define|Report")</f>
        <v>127</v>
      </c>
    </row>
    <row r="2385" spans="1:2" x14ac:dyDescent="0.25">
      <c r="A2385" t="s">
        <v>1632</v>
      </c>
      <c r="B2385">
        <f>COUNTIF($A$1:A2385,"Define|Report")</f>
        <v>127</v>
      </c>
    </row>
    <row r="2386" spans="1:2" x14ac:dyDescent="0.25">
      <c r="A2386" t="s">
        <v>1636</v>
      </c>
      <c r="B2386">
        <f>COUNTIF($A$1:A2386,"Define|Report")</f>
        <v>127</v>
      </c>
    </row>
    <row r="2387" spans="1:2" x14ac:dyDescent="0.25">
      <c r="A2387" t="s">
        <v>1637</v>
      </c>
      <c r="B2387">
        <f>COUNTIF($A$1:A2387,"Define|Report")</f>
        <v>127</v>
      </c>
    </row>
    <row r="2388" spans="1:2" x14ac:dyDescent="0.25">
      <c r="A2388" t="s">
        <v>1624</v>
      </c>
      <c r="B2388">
        <f>COUNTIF($A$1:A2388,"Define|Report")</f>
        <v>127</v>
      </c>
    </row>
    <row r="2389" spans="1:2" x14ac:dyDescent="0.25">
      <c r="A2389" t="s">
        <v>1483</v>
      </c>
      <c r="B2389">
        <f>COUNTIF($A$1:A2389,"Define|Report")</f>
        <v>127</v>
      </c>
    </row>
    <row r="2390" spans="1:2" x14ac:dyDescent="0.25">
      <c r="A2390" t="s">
        <v>1484</v>
      </c>
      <c r="B2390">
        <f>COUNTIF($A$1:A2390,"Define|Report")</f>
        <v>127</v>
      </c>
    </row>
    <row r="2391" spans="1:2" x14ac:dyDescent="0.25">
      <c r="A2391" t="s">
        <v>1687</v>
      </c>
      <c r="B2391">
        <f>COUNTIF($A$1:A2391,"Define|Report")</f>
        <v>127</v>
      </c>
    </row>
    <row r="2392" spans="1:2" x14ac:dyDescent="0.25">
      <c r="A2392" t="s">
        <v>1688</v>
      </c>
      <c r="B2392">
        <f>COUNTIF($A$1:A2392,"Define|Report")</f>
        <v>127</v>
      </c>
    </row>
    <row r="2393" spans="1:2" x14ac:dyDescent="0.25">
      <c r="A2393" t="s">
        <v>1642</v>
      </c>
      <c r="B2393">
        <f>COUNTIF($A$1:A2393,"Define|Report")</f>
        <v>127</v>
      </c>
    </row>
    <row r="2394" spans="1:2" x14ac:dyDescent="0.25">
      <c r="A2394" t="s">
        <v>1643</v>
      </c>
      <c r="B2394">
        <f>COUNTIF($A$1:A2394,"Define|Report")</f>
        <v>127</v>
      </c>
    </row>
    <row r="2395" spans="1:2" x14ac:dyDescent="0.25">
      <c r="A2395" t="s">
        <v>1644</v>
      </c>
      <c r="B2395">
        <f>COUNTIF($A$1:A2395,"Define|Report")</f>
        <v>127</v>
      </c>
    </row>
    <row r="2396" spans="1:2" x14ac:dyDescent="0.25">
      <c r="A2396" t="s">
        <v>1645</v>
      </c>
      <c r="B2396">
        <f>COUNTIF($A$1:A2396,"Define|Report")</f>
        <v>127</v>
      </c>
    </row>
    <row r="2397" spans="1:2" x14ac:dyDescent="0.25">
      <c r="A2397" t="s">
        <v>1646</v>
      </c>
      <c r="B2397">
        <f>COUNTIF($A$1:A2397,"Define|Report")</f>
        <v>127</v>
      </c>
    </row>
    <row r="2398" spans="1:2" x14ac:dyDescent="0.25">
      <c r="A2398" t="s">
        <v>1647</v>
      </c>
      <c r="B2398">
        <f>COUNTIF($A$1:A2398,"Define|Report")</f>
        <v>127</v>
      </c>
    </row>
    <row r="2399" spans="1:2" x14ac:dyDescent="0.25">
      <c r="A2399" t="s">
        <v>1689</v>
      </c>
      <c r="B2399">
        <f>COUNTIF($A$1:A2399,"Define|Report")</f>
        <v>127</v>
      </c>
    </row>
    <row r="2400" spans="1:2" x14ac:dyDescent="0.25">
      <c r="A2400" t="s">
        <v>1627</v>
      </c>
      <c r="B2400">
        <f>COUNTIF($A$1:A2400,"Define|Report")</f>
        <v>127</v>
      </c>
    </row>
    <row r="2401" spans="1:2" x14ac:dyDescent="0.25">
      <c r="A2401" t="s">
        <v>1690</v>
      </c>
      <c r="B2401">
        <f>COUNTIF($A$1:A2401,"Define|Report")</f>
        <v>127</v>
      </c>
    </row>
    <row r="2402" spans="1:2" x14ac:dyDescent="0.25">
      <c r="A2402" t="s">
        <v>1628</v>
      </c>
      <c r="B2402">
        <f>COUNTIF($A$1:A2402,"Define|Report")</f>
        <v>127</v>
      </c>
    </row>
    <row r="2403" spans="1:2" x14ac:dyDescent="0.25">
      <c r="A2403" t="s">
        <v>1629</v>
      </c>
      <c r="B2403">
        <f>COUNTIF($A$1:A2403,"Define|Report")</f>
        <v>127</v>
      </c>
    </row>
    <row r="2404" spans="1:2" x14ac:dyDescent="0.25">
      <c r="A2404" t="s">
        <v>1630</v>
      </c>
      <c r="B2404">
        <f>COUNTIF($A$1:A2404,"Define|Report")</f>
        <v>127</v>
      </c>
    </row>
    <row r="2405" spans="1:2" x14ac:dyDescent="0.25">
      <c r="A2405" t="s">
        <v>1691</v>
      </c>
      <c r="B2405">
        <f>COUNTIF($A$1:A2405,"Define|Report")</f>
        <v>127</v>
      </c>
    </row>
    <row r="2406" spans="1:2" x14ac:dyDescent="0.25">
      <c r="A2406" t="s">
        <v>1648</v>
      </c>
      <c r="B2406">
        <f>COUNTIF($A$1:A2406,"Define|Report")</f>
        <v>127</v>
      </c>
    </row>
    <row r="2407" spans="1:2" x14ac:dyDescent="0.25">
      <c r="A2407" t="s">
        <v>1649</v>
      </c>
      <c r="B2407">
        <f>COUNTIF($A$1:A2407,"Define|Report")</f>
        <v>127</v>
      </c>
    </row>
    <row r="2408" spans="1:2" x14ac:dyDescent="0.25">
      <c r="A2408" t="s">
        <v>1692</v>
      </c>
      <c r="B2408">
        <f>COUNTIF($A$1:A2408,"Define|Report")</f>
        <v>127</v>
      </c>
    </row>
    <row r="2409" spans="1:2" x14ac:dyDescent="0.25">
      <c r="A2409" t="s">
        <v>1631</v>
      </c>
      <c r="B2409">
        <f>COUNTIF($A$1:A2409,"Define|Report")</f>
        <v>127</v>
      </c>
    </row>
    <row r="2410" spans="1:2" x14ac:dyDescent="0.25">
      <c r="A2410" t="s">
        <v>1693</v>
      </c>
      <c r="B2410">
        <f>COUNTIF($A$1:A2410,"Define|Report")</f>
        <v>127</v>
      </c>
    </row>
    <row r="2411" spans="1:2" x14ac:dyDescent="0.25">
      <c r="A2411" t="s">
        <v>1633</v>
      </c>
      <c r="B2411">
        <f>COUNTIF($A$1:A2411,"Define|Report")</f>
        <v>127</v>
      </c>
    </row>
    <row r="2412" spans="1:2" x14ac:dyDescent="0.25">
      <c r="A2412" t="s">
        <v>1634</v>
      </c>
      <c r="B2412">
        <f>COUNTIF($A$1:A2412,"Define|Report")</f>
        <v>127</v>
      </c>
    </row>
    <row r="2413" spans="1:2" x14ac:dyDescent="0.25">
      <c r="A2413" t="s">
        <v>1635</v>
      </c>
      <c r="B2413">
        <f>COUNTIF($A$1:A2413,"Define|Report")</f>
        <v>127</v>
      </c>
    </row>
    <row r="2414" spans="1:2" x14ac:dyDescent="0.25">
      <c r="A2414" t="s">
        <v>1694</v>
      </c>
      <c r="B2414">
        <f>COUNTIF($A$1:A2414,"Define|Report")</f>
        <v>127</v>
      </c>
    </row>
    <row r="2415" spans="1:2" x14ac:dyDescent="0.25">
      <c r="A2415" t="s">
        <v>1650</v>
      </c>
      <c r="B2415">
        <f>COUNTIF($A$1:A2415,"Define|Report")</f>
        <v>127</v>
      </c>
    </row>
    <row r="2416" spans="1:2" x14ac:dyDescent="0.25">
      <c r="A2416" t="s">
        <v>1651</v>
      </c>
      <c r="B2416">
        <f>COUNTIF($A$1:A2416,"Define|Report")</f>
        <v>127</v>
      </c>
    </row>
    <row r="2417" spans="1:2" x14ac:dyDescent="0.25">
      <c r="A2417" t="s">
        <v>1652</v>
      </c>
      <c r="B2417">
        <f>COUNTIF($A$1:A2417,"Define|Report")</f>
        <v>127</v>
      </c>
    </row>
    <row r="2418" spans="1:2" x14ac:dyDescent="0.25">
      <c r="A2418" t="s">
        <v>1653</v>
      </c>
      <c r="B2418">
        <f>COUNTIF($A$1:A2418,"Define|Report")</f>
        <v>127</v>
      </c>
    </row>
    <row r="2419" spans="1:2" x14ac:dyDescent="0.25">
      <c r="A2419" t="s">
        <v>1695</v>
      </c>
      <c r="B2419">
        <f>COUNTIF($A$1:A2419,"Define|Report")</f>
        <v>127</v>
      </c>
    </row>
    <row r="2420" spans="1:2" x14ac:dyDescent="0.25">
      <c r="A2420" t="s">
        <v>1696</v>
      </c>
      <c r="B2420">
        <f>COUNTIF($A$1:A2420,"Define|Report")</f>
        <v>127</v>
      </c>
    </row>
    <row r="2421" spans="1:2" x14ac:dyDescent="0.25">
      <c r="A2421" t="s">
        <v>1593</v>
      </c>
      <c r="B2421">
        <f>COUNTIF($A$1:A2421,"Define|Report")</f>
        <v>127</v>
      </c>
    </row>
    <row r="2422" spans="1:2" x14ac:dyDescent="0.25">
      <c r="B2422">
        <f>COUNTIF($A$1:A2422,"Define|Report")</f>
        <v>127</v>
      </c>
    </row>
    <row r="2423" spans="1:2" x14ac:dyDescent="0.25">
      <c r="A2423" t="s">
        <v>1094</v>
      </c>
      <c r="B2423">
        <f>COUNTIF($A$1:A2423,"Define|Report")</f>
        <v>128</v>
      </c>
    </row>
    <row r="2424" spans="1:2" x14ac:dyDescent="0.25">
      <c r="A2424" t="s">
        <v>1697</v>
      </c>
      <c r="B2424">
        <f>COUNTIF($A$1:A2424,"Define|Report")</f>
        <v>128</v>
      </c>
    </row>
    <row r="2425" spans="1:2" x14ac:dyDescent="0.25">
      <c r="A2425" t="s">
        <v>1622</v>
      </c>
      <c r="B2425">
        <f>COUNTIF($A$1:A2425,"Define|Report")</f>
        <v>128</v>
      </c>
    </row>
    <row r="2426" spans="1:2" x14ac:dyDescent="0.25">
      <c r="A2426" t="s">
        <v>1512</v>
      </c>
      <c r="B2426">
        <f>COUNTIF($A$1:A2426,"Define|Report")</f>
        <v>128</v>
      </c>
    </row>
    <row r="2427" spans="1:2" x14ac:dyDescent="0.25">
      <c r="A2427" t="s">
        <v>1100</v>
      </c>
      <c r="B2427">
        <f>COUNTIF($A$1:A2427,"Define|Report")</f>
        <v>128</v>
      </c>
    </row>
    <row r="2428" spans="1:2" x14ac:dyDescent="0.25">
      <c r="A2428" t="s">
        <v>1241</v>
      </c>
      <c r="B2428">
        <f>COUNTIF($A$1:A2428,"Define|Report")</f>
        <v>128</v>
      </c>
    </row>
    <row r="2429" spans="1:2" x14ac:dyDescent="0.25">
      <c r="A2429" t="s">
        <v>1624</v>
      </c>
      <c r="B2429">
        <f>COUNTIF($A$1:A2429,"Define|Report")</f>
        <v>128</v>
      </c>
    </row>
    <row r="2430" spans="1:2" x14ac:dyDescent="0.25">
      <c r="A2430" t="s">
        <v>1243</v>
      </c>
      <c r="B2430">
        <f>COUNTIF($A$1:A2430,"Define|Report")</f>
        <v>128</v>
      </c>
    </row>
    <row r="2431" spans="1:2" x14ac:dyDescent="0.25">
      <c r="A2431" t="s">
        <v>1483</v>
      </c>
      <c r="B2431">
        <f>COUNTIF($A$1:A2431,"Define|Report")</f>
        <v>128</v>
      </c>
    </row>
    <row r="2432" spans="1:2" x14ac:dyDescent="0.25">
      <c r="A2432" t="s">
        <v>1484</v>
      </c>
      <c r="B2432">
        <f>COUNTIF($A$1:A2432,"Define|Report")</f>
        <v>128</v>
      </c>
    </row>
    <row r="2433" spans="1:2" x14ac:dyDescent="0.25">
      <c r="A2433" t="s">
        <v>1628</v>
      </c>
      <c r="B2433">
        <f>COUNTIF($A$1:A2433,"Define|Report")</f>
        <v>128</v>
      </c>
    </row>
    <row r="2434" spans="1:2" x14ac:dyDescent="0.25">
      <c r="A2434" t="s">
        <v>1629</v>
      </c>
      <c r="B2434">
        <f>COUNTIF($A$1:A2434,"Define|Report")</f>
        <v>128</v>
      </c>
    </row>
    <row r="2435" spans="1:2" x14ac:dyDescent="0.25">
      <c r="A2435" t="s">
        <v>1633</v>
      </c>
      <c r="B2435">
        <f>COUNTIF($A$1:A2435,"Define|Report")</f>
        <v>128</v>
      </c>
    </row>
    <row r="2436" spans="1:2" x14ac:dyDescent="0.25">
      <c r="A2436" t="s">
        <v>1634</v>
      </c>
      <c r="B2436">
        <f>COUNTIF($A$1:A2436,"Define|Report")</f>
        <v>128</v>
      </c>
    </row>
    <row r="2437" spans="1:2" x14ac:dyDescent="0.25">
      <c r="A2437" t="s">
        <v>1641</v>
      </c>
      <c r="B2437">
        <f>COUNTIF($A$1:A2437,"Define|Report")</f>
        <v>128</v>
      </c>
    </row>
    <row r="2438" spans="1:2" x14ac:dyDescent="0.25">
      <c r="A2438" t="s">
        <v>1636</v>
      </c>
      <c r="B2438">
        <f>COUNTIF($A$1:A2438,"Define|Report")</f>
        <v>128</v>
      </c>
    </row>
    <row r="2439" spans="1:2" x14ac:dyDescent="0.25">
      <c r="A2439" t="s">
        <v>1698</v>
      </c>
      <c r="B2439">
        <f>COUNTIF($A$1:A2439,"Define|Report")</f>
        <v>128</v>
      </c>
    </row>
    <row r="2440" spans="1:2" x14ac:dyDescent="0.25">
      <c r="A2440" t="s">
        <v>1699</v>
      </c>
      <c r="B2440">
        <f>COUNTIF($A$1:A2440,"Define|Report")</f>
        <v>128</v>
      </c>
    </row>
    <row r="2441" spans="1:2" x14ac:dyDescent="0.25">
      <c r="A2441" t="s">
        <v>1249</v>
      </c>
      <c r="B2441">
        <f>COUNTIF($A$1:A2441,"Define|Report")</f>
        <v>128</v>
      </c>
    </row>
    <row r="2442" spans="1:2" x14ac:dyDescent="0.25">
      <c r="A2442" t="s">
        <v>1593</v>
      </c>
      <c r="B2442">
        <f>COUNTIF($A$1:A2442,"Define|Report")</f>
        <v>128</v>
      </c>
    </row>
    <row r="2443" spans="1:2" x14ac:dyDescent="0.25">
      <c r="A2443" t="s">
        <v>1700</v>
      </c>
      <c r="B2443">
        <f>COUNTIF($A$1:A2443,"Define|Report")</f>
        <v>128</v>
      </c>
    </row>
    <row r="2444" spans="1:2" x14ac:dyDescent="0.25">
      <c r="B2444">
        <f>COUNTIF($A$1:A2444,"Define|Report")</f>
        <v>128</v>
      </c>
    </row>
    <row r="2445" spans="1:2" x14ac:dyDescent="0.25">
      <c r="A2445" t="s">
        <v>1094</v>
      </c>
      <c r="B2445">
        <f>COUNTIF($A$1:A2445,"Define|Report")</f>
        <v>129</v>
      </c>
    </row>
    <row r="2446" spans="1:2" x14ac:dyDescent="0.25">
      <c r="A2446" t="s">
        <v>1701</v>
      </c>
      <c r="B2446">
        <f>COUNTIF($A$1:A2446,"Define|Report")</f>
        <v>129</v>
      </c>
    </row>
    <row r="2447" spans="1:2" x14ac:dyDescent="0.25">
      <c r="A2447" t="s">
        <v>1622</v>
      </c>
      <c r="B2447">
        <f>COUNTIF($A$1:A2447,"Define|Report")</f>
        <v>129</v>
      </c>
    </row>
    <row r="2448" spans="1:2" x14ac:dyDescent="0.25">
      <c r="A2448" t="s">
        <v>1512</v>
      </c>
      <c r="B2448">
        <f>COUNTIF($A$1:A2448,"Define|Report")</f>
        <v>129</v>
      </c>
    </row>
    <row r="2449" spans="1:2" x14ac:dyDescent="0.25">
      <c r="A2449" t="s">
        <v>1100</v>
      </c>
      <c r="B2449">
        <f>COUNTIF($A$1:A2449,"Define|Report")</f>
        <v>129</v>
      </c>
    </row>
    <row r="2450" spans="1:2" x14ac:dyDescent="0.25">
      <c r="A2450" t="s">
        <v>1241</v>
      </c>
      <c r="B2450">
        <f>COUNTIF($A$1:A2450,"Define|Report")</f>
        <v>129</v>
      </c>
    </row>
    <row r="2451" spans="1:2" x14ac:dyDescent="0.25">
      <c r="A2451" t="s">
        <v>1624</v>
      </c>
      <c r="B2451">
        <f>COUNTIF($A$1:A2451,"Define|Report")</f>
        <v>129</v>
      </c>
    </row>
    <row r="2452" spans="1:2" x14ac:dyDescent="0.25">
      <c r="A2452" t="s">
        <v>1243</v>
      </c>
      <c r="B2452">
        <f>COUNTIF($A$1:A2452,"Define|Report")</f>
        <v>129</v>
      </c>
    </row>
    <row r="2453" spans="1:2" x14ac:dyDescent="0.25">
      <c r="A2453" t="s">
        <v>1483</v>
      </c>
      <c r="B2453">
        <f>COUNTIF($A$1:A2453,"Define|Report")</f>
        <v>129</v>
      </c>
    </row>
    <row r="2454" spans="1:2" x14ac:dyDescent="0.25">
      <c r="A2454" t="s">
        <v>1484</v>
      </c>
      <c r="B2454">
        <f>COUNTIF($A$1:A2454,"Define|Report")</f>
        <v>129</v>
      </c>
    </row>
    <row r="2455" spans="1:2" x14ac:dyDescent="0.25">
      <c r="A2455" t="s">
        <v>1628</v>
      </c>
      <c r="B2455">
        <f>COUNTIF($A$1:A2455,"Define|Report")</f>
        <v>129</v>
      </c>
    </row>
    <row r="2456" spans="1:2" x14ac:dyDescent="0.25">
      <c r="A2456" t="s">
        <v>1629</v>
      </c>
      <c r="B2456">
        <f>COUNTIF($A$1:A2456,"Define|Report")</f>
        <v>129</v>
      </c>
    </row>
    <row r="2457" spans="1:2" x14ac:dyDescent="0.25">
      <c r="A2457" t="s">
        <v>1633</v>
      </c>
      <c r="B2457">
        <f>COUNTIF($A$1:A2457,"Define|Report")</f>
        <v>129</v>
      </c>
    </row>
    <row r="2458" spans="1:2" x14ac:dyDescent="0.25">
      <c r="A2458" t="s">
        <v>1634</v>
      </c>
      <c r="B2458">
        <f>COUNTIF($A$1:A2458,"Define|Report")</f>
        <v>129</v>
      </c>
    </row>
    <row r="2459" spans="1:2" x14ac:dyDescent="0.25">
      <c r="A2459" t="s">
        <v>1641</v>
      </c>
      <c r="B2459">
        <f>COUNTIF($A$1:A2459,"Define|Report")</f>
        <v>129</v>
      </c>
    </row>
    <row r="2460" spans="1:2" x14ac:dyDescent="0.25">
      <c r="A2460" t="s">
        <v>1636</v>
      </c>
      <c r="B2460">
        <f>COUNTIF($A$1:A2460,"Define|Report")</f>
        <v>129</v>
      </c>
    </row>
    <row r="2461" spans="1:2" x14ac:dyDescent="0.25">
      <c r="A2461" t="s">
        <v>1702</v>
      </c>
      <c r="B2461">
        <f>COUNTIF($A$1:A2461,"Define|Report")</f>
        <v>129</v>
      </c>
    </row>
    <row r="2462" spans="1:2" x14ac:dyDescent="0.25">
      <c r="A2462" t="s">
        <v>1703</v>
      </c>
      <c r="B2462">
        <f>COUNTIF($A$1:A2462,"Define|Report")</f>
        <v>129</v>
      </c>
    </row>
    <row r="2463" spans="1:2" x14ac:dyDescent="0.25">
      <c r="A2463" t="s">
        <v>1249</v>
      </c>
      <c r="B2463">
        <f>COUNTIF($A$1:A2463,"Define|Report")</f>
        <v>129</v>
      </c>
    </row>
    <row r="2464" spans="1:2" x14ac:dyDescent="0.25">
      <c r="A2464" t="s">
        <v>1704</v>
      </c>
      <c r="B2464">
        <f>COUNTIF($A$1:A2464,"Define|Report")</f>
        <v>129</v>
      </c>
    </row>
    <row r="2465" spans="1:2" x14ac:dyDescent="0.25">
      <c r="A2465" t="s">
        <v>1700</v>
      </c>
      <c r="B2465">
        <f>COUNTIF($A$1:A2465,"Define|Report")</f>
        <v>129</v>
      </c>
    </row>
    <row r="2466" spans="1:2" x14ac:dyDescent="0.25">
      <c r="B2466">
        <f>COUNTIF($A$1:A2466,"Define|Report")</f>
        <v>129</v>
      </c>
    </row>
    <row r="2467" spans="1:2" x14ac:dyDescent="0.25">
      <c r="A2467" t="s">
        <v>1094</v>
      </c>
      <c r="B2467">
        <f>COUNTIF($A$1:A2467,"Define|Report")</f>
        <v>130</v>
      </c>
    </row>
    <row r="2468" spans="1:2" x14ac:dyDescent="0.25">
      <c r="A2468" t="s">
        <v>1705</v>
      </c>
      <c r="B2468">
        <f>COUNTIF($A$1:A2468,"Define|Report")</f>
        <v>130</v>
      </c>
    </row>
    <row r="2469" spans="1:2" x14ac:dyDescent="0.25">
      <c r="A2469" t="s">
        <v>1622</v>
      </c>
      <c r="B2469">
        <f>COUNTIF($A$1:A2469,"Define|Report")</f>
        <v>130</v>
      </c>
    </row>
    <row r="2470" spans="1:2" x14ac:dyDescent="0.25">
      <c r="A2470" t="s">
        <v>1512</v>
      </c>
      <c r="B2470">
        <f>COUNTIF($A$1:A2470,"Define|Report")</f>
        <v>130</v>
      </c>
    </row>
    <row r="2471" spans="1:2" x14ac:dyDescent="0.25">
      <c r="A2471" t="s">
        <v>1100</v>
      </c>
      <c r="B2471">
        <f>COUNTIF($A$1:A2471,"Define|Report")</f>
        <v>130</v>
      </c>
    </row>
    <row r="2472" spans="1:2" x14ac:dyDescent="0.25">
      <c r="A2472" t="s">
        <v>1241</v>
      </c>
      <c r="B2472">
        <f>COUNTIF($A$1:A2472,"Define|Report")</f>
        <v>130</v>
      </c>
    </row>
    <row r="2473" spans="1:2" x14ac:dyDescent="0.25">
      <c r="A2473" t="s">
        <v>1624</v>
      </c>
      <c r="B2473">
        <f>COUNTIF($A$1:A2473,"Define|Report")</f>
        <v>130</v>
      </c>
    </row>
    <row r="2474" spans="1:2" x14ac:dyDescent="0.25">
      <c r="A2474" t="s">
        <v>1243</v>
      </c>
      <c r="B2474">
        <f>COUNTIF($A$1:A2474,"Define|Report")</f>
        <v>130</v>
      </c>
    </row>
    <row r="2475" spans="1:2" x14ac:dyDescent="0.25">
      <c r="A2475" t="s">
        <v>1483</v>
      </c>
      <c r="B2475">
        <f>COUNTIF($A$1:A2475,"Define|Report")</f>
        <v>130</v>
      </c>
    </row>
    <row r="2476" spans="1:2" x14ac:dyDescent="0.25">
      <c r="A2476" t="s">
        <v>1484</v>
      </c>
      <c r="B2476">
        <f>COUNTIF($A$1:A2476,"Define|Report")</f>
        <v>130</v>
      </c>
    </row>
    <row r="2477" spans="1:2" x14ac:dyDescent="0.25">
      <c r="A2477" t="s">
        <v>1628</v>
      </c>
      <c r="B2477">
        <f>COUNTIF($A$1:A2477,"Define|Report")</f>
        <v>130</v>
      </c>
    </row>
    <row r="2478" spans="1:2" x14ac:dyDescent="0.25">
      <c r="A2478" t="s">
        <v>1629</v>
      </c>
      <c r="B2478">
        <f>COUNTIF($A$1:A2478,"Define|Report")</f>
        <v>130</v>
      </c>
    </row>
    <row r="2479" spans="1:2" x14ac:dyDescent="0.25">
      <c r="A2479" t="s">
        <v>1633</v>
      </c>
      <c r="B2479">
        <f>COUNTIF($A$1:A2479,"Define|Report")</f>
        <v>130</v>
      </c>
    </row>
    <row r="2480" spans="1:2" x14ac:dyDescent="0.25">
      <c r="A2480" t="s">
        <v>1634</v>
      </c>
      <c r="B2480">
        <f>COUNTIF($A$1:A2480,"Define|Report")</f>
        <v>130</v>
      </c>
    </row>
    <row r="2481" spans="1:2" x14ac:dyDescent="0.25">
      <c r="A2481" t="s">
        <v>1641</v>
      </c>
      <c r="B2481">
        <f>COUNTIF($A$1:A2481,"Define|Report")</f>
        <v>130</v>
      </c>
    </row>
    <row r="2482" spans="1:2" x14ac:dyDescent="0.25">
      <c r="A2482" t="s">
        <v>1636</v>
      </c>
      <c r="B2482">
        <f>COUNTIF($A$1:A2482,"Define|Report")</f>
        <v>130</v>
      </c>
    </row>
    <row r="2483" spans="1:2" x14ac:dyDescent="0.25">
      <c r="A2483" t="s">
        <v>1706</v>
      </c>
      <c r="B2483">
        <f>COUNTIF($A$1:A2483,"Define|Report")</f>
        <v>130</v>
      </c>
    </row>
    <row r="2484" spans="1:2" x14ac:dyDescent="0.25">
      <c r="A2484" t="s">
        <v>1707</v>
      </c>
      <c r="B2484">
        <f>COUNTIF($A$1:A2484,"Define|Report")</f>
        <v>130</v>
      </c>
    </row>
    <row r="2485" spans="1:2" x14ac:dyDescent="0.25">
      <c r="A2485" t="s">
        <v>1249</v>
      </c>
      <c r="B2485">
        <f>COUNTIF($A$1:A2485,"Define|Report")</f>
        <v>130</v>
      </c>
    </row>
    <row r="2486" spans="1:2" x14ac:dyDescent="0.25">
      <c r="A2486" t="s">
        <v>1523</v>
      </c>
      <c r="B2486">
        <f>COUNTIF($A$1:A2486,"Define|Report")</f>
        <v>130</v>
      </c>
    </row>
    <row r="2487" spans="1:2" x14ac:dyDescent="0.25">
      <c r="A2487" t="s">
        <v>1700</v>
      </c>
      <c r="B2487">
        <f>COUNTIF($A$1:A2487,"Define|Report")</f>
        <v>130</v>
      </c>
    </row>
    <row r="2488" spans="1:2" x14ac:dyDescent="0.25">
      <c r="B2488">
        <f>COUNTIF($A$1:A2488,"Define|Report")</f>
        <v>130</v>
      </c>
    </row>
    <row r="2489" spans="1:2" x14ac:dyDescent="0.25">
      <c r="A2489" t="s">
        <v>1094</v>
      </c>
      <c r="B2489">
        <f>COUNTIF($A$1:A2489,"Define|Report")</f>
        <v>131</v>
      </c>
    </row>
    <row r="2490" spans="1:2" x14ac:dyDescent="0.25">
      <c r="A2490" t="s">
        <v>1708</v>
      </c>
      <c r="B2490">
        <f>COUNTIF($A$1:A2490,"Define|Report")</f>
        <v>131</v>
      </c>
    </row>
    <row r="2491" spans="1:2" x14ac:dyDescent="0.25">
      <c r="A2491" t="s">
        <v>1622</v>
      </c>
      <c r="B2491">
        <f>COUNTIF($A$1:A2491,"Define|Report")</f>
        <v>131</v>
      </c>
    </row>
    <row r="2492" spans="1:2" x14ac:dyDescent="0.25">
      <c r="A2492" t="s">
        <v>1623</v>
      </c>
      <c r="B2492">
        <f>COUNTIF($A$1:A2492,"Define|Report")</f>
        <v>131</v>
      </c>
    </row>
    <row r="2493" spans="1:2" x14ac:dyDescent="0.25">
      <c r="A2493" t="s">
        <v>1100</v>
      </c>
      <c r="B2493">
        <f>COUNTIF($A$1:A2493,"Define|Report")</f>
        <v>131</v>
      </c>
    </row>
    <row r="2494" spans="1:2" x14ac:dyDescent="0.25">
      <c r="A2494" t="s">
        <v>1241</v>
      </c>
      <c r="B2494">
        <f>COUNTIF($A$1:A2494,"Define|Report")</f>
        <v>131</v>
      </c>
    </row>
    <row r="2495" spans="1:2" x14ac:dyDescent="0.25">
      <c r="A2495" t="s">
        <v>1624</v>
      </c>
      <c r="B2495">
        <f>COUNTIF($A$1:A2495,"Define|Report")</f>
        <v>131</v>
      </c>
    </row>
    <row r="2496" spans="1:2" x14ac:dyDescent="0.25">
      <c r="A2496" t="s">
        <v>1625</v>
      </c>
      <c r="B2496">
        <f>COUNTIF($A$1:A2496,"Define|Report")</f>
        <v>131</v>
      </c>
    </row>
    <row r="2497" spans="1:2" x14ac:dyDescent="0.25">
      <c r="A2497" t="s">
        <v>1243</v>
      </c>
      <c r="B2497">
        <f>COUNTIF($A$1:A2497,"Define|Report")</f>
        <v>131</v>
      </c>
    </row>
    <row r="2498" spans="1:2" x14ac:dyDescent="0.25">
      <c r="A2498" t="s">
        <v>1483</v>
      </c>
      <c r="B2498">
        <f>COUNTIF($A$1:A2498,"Define|Report")</f>
        <v>131</v>
      </c>
    </row>
    <row r="2499" spans="1:2" x14ac:dyDescent="0.25">
      <c r="A2499" t="s">
        <v>1484</v>
      </c>
      <c r="B2499">
        <f>COUNTIF($A$1:A2499,"Define|Report")</f>
        <v>131</v>
      </c>
    </row>
    <row r="2500" spans="1:2" x14ac:dyDescent="0.25">
      <c r="A2500" t="s">
        <v>1626</v>
      </c>
      <c r="B2500">
        <f>COUNTIF($A$1:A2500,"Define|Report")</f>
        <v>131</v>
      </c>
    </row>
    <row r="2501" spans="1:2" x14ac:dyDescent="0.25">
      <c r="A2501" t="s">
        <v>1627</v>
      </c>
      <c r="B2501">
        <f>COUNTIF($A$1:A2501,"Define|Report")</f>
        <v>131</v>
      </c>
    </row>
    <row r="2502" spans="1:2" x14ac:dyDescent="0.25">
      <c r="A2502" t="s">
        <v>1224</v>
      </c>
      <c r="B2502">
        <f>COUNTIF($A$1:A2502,"Define|Report")</f>
        <v>131</v>
      </c>
    </row>
    <row r="2503" spans="1:2" x14ac:dyDescent="0.25">
      <c r="A2503" t="s">
        <v>1628</v>
      </c>
      <c r="B2503">
        <f>COUNTIF($A$1:A2503,"Define|Report")</f>
        <v>131</v>
      </c>
    </row>
    <row r="2504" spans="1:2" x14ac:dyDescent="0.25">
      <c r="A2504" t="s">
        <v>1629</v>
      </c>
      <c r="B2504">
        <f>COUNTIF($A$1:A2504,"Define|Report")</f>
        <v>131</v>
      </c>
    </row>
    <row r="2505" spans="1:2" x14ac:dyDescent="0.25">
      <c r="A2505" t="s">
        <v>1630</v>
      </c>
      <c r="B2505">
        <f>COUNTIF($A$1:A2505,"Define|Report")</f>
        <v>131</v>
      </c>
    </row>
    <row r="2506" spans="1:2" x14ac:dyDescent="0.25">
      <c r="A2506" t="s">
        <v>1631</v>
      </c>
      <c r="B2506">
        <f>COUNTIF($A$1:A2506,"Define|Report")</f>
        <v>131</v>
      </c>
    </row>
    <row r="2507" spans="1:2" x14ac:dyDescent="0.25">
      <c r="A2507" t="s">
        <v>1632</v>
      </c>
      <c r="B2507">
        <f>COUNTIF($A$1:A2507,"Define|Report")</f>
        <v>131</v>
      </c>
    </row>
    <row r="2508" spans="1:2" x14ac:dyDescent="0.25">
      <c r="A2508" t="s">
        <v>1633</v>
      </c>
      <c r="B2508">
        <f>COUNTIF($A$1:A2508,"Define|Report")</f>
        <v>131</v>
      </c>
    </row>
    <row r="2509" spans="1:2" x14ac:dyDescent="0.25">
      <c r="A2509" t="s">
        <v>1634</v>
      </c>
      <c r="B2509">
        <f>COUNTIF($A$1:A2509,"Define|Report")</f>
        <v>131</v>
      </c>
    </row>
    <row r="2510" spans="1:2" x14ac:dyDescent="0.25">
      <c r="A2510" t="s">
        <v>1635</v>
      </c>
      <c r="B2510">
        <f>COUNTIF($A$1:A2510,"Define|Report")</f>
        <v>131</v>
      </c>
    </row>
    <row r="2511" spans="1:2" x14ac:dyDescent="0.25">
      <c r="A2511" t="s">
        <v>1636</v>
      </c>
      <c r="B2511">
        <f>COUNTIF($A$1:A2511,"Define|Report")</f>
        <v>131</v>
      </c>
    </row>
    <row r="2512" spans="1:2" x14ac:dyDescent="0.25">
      <c r="A2512" t="s">
        <v>1637</v>
      </c>
      <c r="B2512">
        <f>COUNTIF($A$1:A2512,"Define|Report")</f>
        <v>131</v>
      </c>
    </row>
    <row r="2513" spans="1:2" x14ac:dyDescent="0.25">
      <c r="A2513" t="s">
        <v>1642</v>
      </c>
      <c r="B2513">
        <f>COUNTIF($A$1:A2513,"Define|Report")</f>
        <v>131</v>
      </c>
    </row>
    <row r="2514" spans="1:2" x14ac:dyDescent="0.25">
      <c r="A2514" t="s">
        <v>1643</v>
      </c>
      <c r="B2514">
        <f>COUNTIF($A$1:A2514,"Define|Report")</f>
        <v>131</v>
      </c>
    </row>
    <row r="2515" spans="1:2" x14ac:dyDescent="0.25">
      <c r="A2515" t="s">
        <v>1644</v>
      </c>
      <c r="B2515">
        <f>COUNTIF($A$1:A2515,"Define|Report")</f>
        <v>131</v>
      </c>
    </row>
    <row r="2516" spans="1:2" x14ac:dyDescent="0.25">
      <c r="A2516" t="s">
        <v>1645</v>
      </c>
      <c r="B2516">
        <f>COUNTIF($A$1:A2516,"Define|Report")</f>
        <v>131</v>
      </c>
    </row>
    <row r="2517" spans="1:2" x14ac:dyDescent="0.25">
      <c r="A2517" t="s">
        <v>1646</v>
      </c>
      <c r="B2517">
        <f>COUNTIF($A$1:A2517,"Define|Report")</f>
        <v>131</v>
      </c>
    </row>
    <row r="2518" spans="1:2" x14ac:dyDescent="0.25">
      <c r="A2518" t="s">
        <v>1647</v>
      </c>
      <c r="B2518">
        <f>COUNTIF($A$1:A2518,"Define|Report")</f>
        <v>131</v>
      </c>
    </row>
    <row r="2519" spans="1:2" x14ac:dyDescent="0.25">
      <c r="A2519" t="s">
        <v>1648</v>
      </c>
      <c r="B2519">
        <f>COUNTIF($A$1:A2519,"Define|Report")</f>
        <v>131</v>
      </c>
    </row>
    <row r="2520" spans="1:2" x14ac:dyDescent="0.25">
      <c r="A2520" t="s">
        <v>1649</v>
      </c>
      <c r="B2520">
        <f>COUNTIF($A$1:A2520,"Define|Report")</f>
        <v>131</v>
      </c>
    </row>
    <row r="2521" spans="1:2" x14ac:dyDescent="0.25">
      <c r="A2521" t="s">
        <v>1650</v>
      </c>
      <c r="B2521">
        <f>COUNTIF($A$1:A2521,"Define|Report")</f>
        <v>131</v>
      </c>
    </row>
    <row r="2522" spans="1:2" x14ac:dyDescent="0.25">
      <c r="A2522" t="s">
        <v>1651</v>
      </c>
      <c r="B2522">
        <f>COUNTIF($A$1:A2522,"Define|Report")</f>
        <v>131</v>
      </c>
    </row>
    <row r="2523" spans="1:2" x14ac:dyDescent="0.25">
      <c r="A2523" t="s">
        <v>1652</v>
      </c>
      <c r="B2523">
        <f>COUNTIF($A$1:A2523,"Define|Report")</f>
        <v>131</v>
      </c>
    </row>
    <row r="2524" spans="1:2" x14ac:dyDescent="0.25">
      <c r="A2524" t="s">
        <v>1653</v>
      </c>
      <c r="B2524">
        <f>COUNTIF($A$1:A2524,"Define|Report")</f>
        <v>131</v>
      </c>
    </row>
    <row r="2525" spans="1:2" x14ac:dyDescent="0.25">
      <c r="A2525" t="s">
        <v>1709</v>
      </c>
      <c r="B2525">
        <f>COUNTIF($A$1:A2525,"Define|Report")</f>
        <v>131</v>
      </c>
    </row>
    <row r="2526" spans="1:2" x14ac:dyDescent="0.25">
      <c r="A2526" t="s">
        <v>1249</v>
      </c>
      <c r="B2526">
        <f>COUNTIF($A$1:A2526,"Define|Report")</f>
        <v>131</v>
      </c>
    </row>
    <row r="2527" spans="1:2" x14ac:dyDescent="0.25">
      <c r="A2527" t="s">
        <v>1710</v>
      </c>
      <c r="B2527">
        <f>COUNTIF($A$1:A2527,"Define|Report")</f>
        <v>131</v>
      </c>
    </row>
    <row r="2528" spans="1:2" x14ac:dyDescent="0.25">
      <c r="B2528">
        <f>COUNTIF($A$1:A2528,"Define|Report")</f>
        <v>131</v>
      </c>
    </row>
    <row r="2529" spans="1:2" x14ac:dyDescent="0.25">
      <c r="A2529" t="s">
        <v>1094</v>
      </c>
      <c r="B2529">
        <f>COUNTIF($A$1:A2529,"Define|Report")</f>
        <v>132</v>
      </c>
    </row>
    <row r="2530" spans="1:2" x14ac:dyDescent="0.25">
      <c r="A2530" t="s">
        <v>1711</v>
      </c>
      <c r="B2530">
        <f>COUNTIF($A$1:A2530,"Define|Report")</f>
        <v>132</v>
      </c>
    </row>
    <row r="2531" spans="1:2" x14ac:dyDescent="0.25">
      <c r="A2531" t="s">
        <v>1622</v>
      </c>
      <c r="B2531">
        <f>COUNTIF($A$1:A2531,"Define|Report")</f>
        <v>132</v>
      </c>
    </row>
    <row r="2532" spans="1:2" x14ac:dyDescent="0.25">
      <c r="A2532" t="s">
        <v>1623</v>
      </c>
      <c r="B2532">
        <f>COUNTIF($A$1:A2532,"Define|Report")</f>
        <v>132</v>
      </c>
    </row>
    <row r="2533" spans="1:2" x14ac:dyDescent="0.25">
      <c r="A2533" t="s">
        <v>1100</v>
      </c>
      <c r="B2533">
        <f>COUNTIF($A$1:A2533,"Define|Report")</f>
        <v>132</v>
      </c>
    </row>
    <row r="2534" spans="1:2" x14ac:dyDescent="0.25">
      <c r="A2534" t="s">
        <v>1241</v>
      </c>
      <c r="B2534">
        <f>COUNTIF($A$1:A2534,"Define|Report")</f>
        <v>132</v>
      </c>
    </row>
    <row r="2535" spans="1:2" x14ac:dyDescent="0.25">
      <c r="A2535" t="s">
        <v>1624</v>
      </c>
      <c r="B2535">
        <f>COUNTIF($A$1:A2535,"Define|Report")</f>
        <v>132</v>
      </c>
    </row>
    <row r="2536" spans="1:2" x14ac:dyDescent="0.25">
      <c r="A2536" t="s">
        <v>1625</v>
      </c>
      <c r="B2536">
        <f>COUNTIF($A$1:A2536,"Define|Report")</f>
        <v>132</v>
      </c>
    </row>
    <row r="2537" spans="1:2" x14ac:dyDescent="0.25">
      <c r="A2537" t="s">
        <v>1243</v>
      </c>
      <c r="B2537">
        <f>COUNTIF($A$1:A2537,"Define|Report")</f>
        <v>132</v>
      </c>
    </row>
    <row r="2538" spans="1:2" x14ac:dyDescent="0.25">
      <c r="A2538" t="s">
        <v>1483</v>
      </c>
      <c r="B2538">
        <f>COUNTIF($A$1:A2538,"Define|Report")</f>
        <v>132</v>
      </c>
    </row>
    <row r="2539" spans="1:2" x14ac:dyDescent="0.25">
      <c r="A2539" t="s">
        <v>1484</v>
      </c>
      <c r="B2539">
        <f>COUNTIF($A$1:A2539,"Define|Report")</f>
        <v>132</v>
      </c>
    </row>
    <row r="2540" spans="1:2" x14ac:dyDescent="0.25">
      <c r="A2540" t="s">
        <v>1628</v>
      </c>
      <c r="B2540">
        <f>COUNTIF($A$1:A2540,"Define|Report")</f>
        <v>132</v>
      </c>
    </row>
    <row r="2541" spans="1:2" x14ac:dyDescent="0.25">
      <c r="A2541" t="s">
        <v>1629</v>
      </c>
      <c r="B2541">
        <f>COUNTIF($A$1:A2541,"Define|Report")</f>
        <v>132</v>
      </c>
    </row>
    <row r="2542" spans="1:2" x14ac:dyDescent="0.25">
      <c r="A2542" t="s">
        <v>1633</v>
      </c>
      <c r="B2542">
        <f>COUNTIF($A$1:A2542,"Define|Report")</f>
        <v>132</v>
      </c>
    </row>
    <row r="2543" spans="1:2" x14ac:dyDescent="0.25">
      <c r="A2543" t="s">
        <v>1634</v>
      </c>
      <c r="B2543">
        <f>COUNTIF($A$1:A2543,"Define|Report")</f>
        <v>132</v>
      </c>
    </row>
    <row r="2544" spans="1:2" x14ac:dyDescent="0.25">
      <c r="A2544" t="s">
        <v>1645</v>
      </c>
      <c r="B2544">
        <f>COUNTIF($A$1:A2544,"Define|Report")</f>
        <v>132</v>
      </c>
    </row>
    <row r="2545" spans="1:2" x14ac:dyDescent="0.25">
      <c r="A2545" t="s">
        <v>1641</v>
      </c>
      <c r="B2545">
        <f>COUNTIF($A$1:A2545,"Define|Report")</f>
        <v>132</v>
      </c>
    </row>
    <row r="2546" spans="1:2" x14ac:dyDescent="0.25">
      <c r="A2546" t="s">
        <v>1638</v>
      </c>
      <c r="B2546">
        <f>COUNTIF($A$1:A2546,"Define|Report")</f>
        <v>132</v>
      </c>
    </row>
    <row r="2547" spans="1:2" x14ac:dyDescent="0.25">
      <c r="A2547" t="s">
        <v>1636</v>
      </c>
      <c r="B2547">
        <f>COUNTIF($A$1:A2547,"Define|Report")</f>
        <v>132</v>
      </c>
    </row>
    <row r="2548" spans="1:2" x14ac:dyDescent="0.25">
      <c r="A2548" t="s">
        <v>1658</v>
      </c>
      <c r="B2548">
        <f>COUNTIF($A$1:A2548,"Define|Report")</f>
        <v>132</v>
      </c>
    </row>
    <row r="2549" spans="1:2" x14ac:dyDescent="0.25">
      <c r="A2549" t="s">
        <v>1712</v>
      </c>
      <c r="B2549">
        <f>COUNTIF($A$1:A2549,"Define|Report")</f>
        <v>132</v>
      </c>
    </row>
    <row r="2550" spans="1:2" x14ac:dyDescent="0.25">
      <c r="A2550" t="s">
        <v>1713</v>
      </c>
      <c r="B2550">
        <f>COUNTIF($A$1:A2550,"Define|Report")</f>
        <v>132</v>
      </c>
    </row>
    <row r="2551" spans="1:2" x14ac:dyDescent="0.25">
      <c r="A2551" t="s">
        <v>1249</v>
      </c>
      <c r="B2551">
        <f>COUNTIF($A$1:A2551,"Define|Report")</f>
        <v>132</v>
      </c>
    </row>
    <row r="2552" spans="1:2" x14ac:dyDescent="0.25">
      <c r="A2552" t="s">
        <v>1655</v>
      </c>
      <c r="B2552">
        <f>COUNTIF($A$1:A2552,"Define|Report")</f>
        <v>132</v>
      </c>
    </row>
    <row r="2553" spans="1:2" x14ac:dyDescent="0.25">
      <c r="A2553" t="s">
        <v>1700</v>
      </c>
      <c r="B2553">
        <f>COUNTIF($A$1:A2553,"Define|Report")</f>
        <v>132</v>
      </c>
    </row>
    <row r="2554" spans="1:2" x14ac:dyDescent="0.25">
      <c r="A2554" t="s">
        <v>1714</v>
      </c>
      <c r="B2554">
        <f>COUNTIF($A$1:A2554,"Define|Report")</f>
        <v>132</v>
      </c>
    </row>
    <row r="2555" spans="1:2" x14ac:dyDescent="0.25">
      <c r="B2555">
        <f>COUNTIF($A$1:A2555,"Define|Report")</f>
        <v>132</v>
      </c>
    </row>
    <row r="2556" spans="1:2" x14ac:dyDescent="0.25">
      <c r="A2556" t="s">
        <v>1094</v>
      </c>
      <c r="B2556">
        <f>COUNTIF($A$1:A2556,"Define|Report")</f>
        <v>133</v>
      </c>
    </row>
    <row r="2557" spans="1:2" x14ac:dyDescent="0.25">
      <c r="A2557" t="s">
        <v>1715</v>
      </c>
      <c r="B2557">
        <f>COUNTIF($A$1:A2557,"Define|Report")</f>
        <v>133</v>
      </c>
    </row>
    <row r="2558" spans="1:2" x14ac:dyDescent="0.25">
      <c r="A2558" t="s">
        <v>1622</v>
      </c>
      <c r="B2558">
        <f>COUNTIF($A$1:A2558,"Define|Report")</f>
        <v>133</v>
      </c>
    </row>
    <row r="2559" spans="1:2" x14ac:dyDescent="0.25">
      <c r="A2559" t="s">
        <v>1512</v>
      </c>
      <c r="B2559">
        <f>COUNTIF($A$1:A2559,"Define|Report")</f>
        <v>133</v>
      </c>
    </row>
    <row r="2560" spans="1:2" x14ac:dyDescent="0.25">
      <c r="A2560" t="s">
        <v>1100</v>
      </c>
      <c r="B2560">
        <f>COUNTIF($A$1:A2560,"Define|Report")</f>
        <v>133</v>
      </c>
    </row>
    <row r="2561" spans="1:2" x14ac:dyDescent="0.25">
      <c r="A2561" t="s">
        <v>1241</v>
      </c>
      <c r="B2561">
        <f>COUNTIF($A$1:A2561,"Define|Report")</f>
        <v>133</v>
      </c>
    </row>
    <row r="2562" spans="1:2" x14ac:dyDescent="0.25">
      <c r="A2562" t="s">
        <v>1243</v>
      </c>
      <c r="B2562">
        <f>COUNTIF($A$1:A2562,"Define|Report")</f>
        <v>133</v>
      </c>
    </row>
    <row r="2563" spans="1:2" x14ac:dyDescent="0.25">
      <c r="A2563" t="s">
        <v>1483</v>
      </c>
      <c r="B2563">
        <f>COUNTIF($A$1:A2563,"Define|Report")</f>
        <v>133</v>
      </c>
    </row>
    <row r="2564" spans="1:2" x14ac:dyDescent="0.25">
      <c r="A2564" t="s">
        <v>1484</v>
      </c>
      <c r="B2564">
        <f>COUNTIF($A$1:A2564,"Define|Report")</f>
        <v>133</v>
      </c>
    </row>
    <row r="2565" spans="1:2" x14ac:dyDescent="0.25">
      <c r="A2565" t="s">
        <v>1641</v>
      </c>
      <c r="B2565">
        <f>COUNTIF($A$1:A2565,"Define|Report")</f>
        <v>133</v>
      </c>
    </row>
    <row r="2566" spans="1:2" x14ac:dyDescent="0.25">
      <c r="A2566" t="s">
        <v>1658</v>
      </c>
      <c r="B2566">
        <f>COUNTIF($A$1:A2566,"Define|Report")</f>
        <v>133</v>
      </c>
    </row>
    <row r="2567" spans="1:2" x14ac:dyDescent="0.25">
      <c r="A2567" t="s">
        <v>1627</v>
      </c>
      <c r="B2567">
        <f>COUNTIF($A$1:A2567,"Define|Report")</f>
        <v>133</v>
      </c>
    </row>
    <row r="2568" spans="1:2" x14ac:dyDescent="0.25">
      <c r="A2568" t="s">
        <v>1628</v>
      </c>
      <c r="B2568">
        <f>COUNTIF($A$1:A2568,"Define|Report")</f>
        <v>133</v>
      </c>
    </row>
    <row r="2569" spans="1:2" x14ac:dyDescent="0.25">
      <c r="A2569" t="s">
        <v>1629</v>
      </c>
      <c r="B2569">
        <f>COUNTIF($A$1:A2569,"Define|Report")</f>
        <v>133</v>
      </c>
    </row>
    <row r="2570" spans="1:2" x14ac:dyDescent="0.25">
      <c r="A2570" t="s">
        <v>1659</v>
      </c>
      <c r="B2570">
        <f>COUNTIF($A$1:A2570,"Define|Report")</f>
        <v>133</v>
      </c>
    </row>
    <row r="2571" spans="1:2" x14ac:dyDescent="0.25">
      <c r="A2571" t="s">
        <v>1631</v>
      </c>
      <c r="B2571">
        <f>COUNTIF($A$1:A2571,"Define|Report")</f>
        <v>133</v>
      </c>
    </row>
    <row r="2572" spans="1:2" x14ac:dyDescent="0.25">
      <c r="A2572" t="s">
        <v>1633</v>
      </c>
      <c r="B2572">
        <f>COUNTIF($A$1:A2572,"Define|Report")</f>
        <v>133</v>
      </c>
    </row>
    <row r="2573" spans="1:2" x14ac:dyDescent="0.25">
      <c r="A2573" t="s">
        <v>1634</v>
      </c>
      <c r="B2573">
        <f>COUNTIF($A$1:A2573,"Define|Report")</f>
        <v>133</v>
      </c>
    </row>
    <row r="2574" spans="1:2" x14ac:dyDescent="0.25">
      <c r="A2574" t="s">
        <v>1660</v>
      </c>
      <c r="B2574">
        <f>COUNTIF($A$1:A2574,"Define|Report")</f>
        <v>133</v>
      </c>
    </row>
    <row r="2575" spans="1:2" x14ac:dyDescent="0.25">
      <c r="A2575" t="s">
        <v>1716</v>
      </c>
      <c r="B2575">
        <f>COUNTIF($A$1:A2575,"Define|Report")</f>
        <v>133</v>
      </c>
    </row>
    <row r="2576" spans="1:2" x14ac:dyDescent="0.25">
      <c r="A2576" t="s">
        <v>1661</v>
      </c>
      <c r="B2576">
        <f>COUNTIF($A$1:A2576,"Define|Report")</f>
        <v>133</v>
      </c>
    </row>
    <row r="2577" spans="1:2" x14ac:dyDescent="0.25">
      <c r="A2577" t="s">
        <v>1566</v>
      </c>
      <c r="B2577">
        <f>COUNTIF($A$1:A2577,"Define|Report")</f>
        <v>133</v>
      </c>
    </row>
    <row r="2578" spans="1:2" x14ac:dyDescent="0.25">
      <c r="B2578">
        <f>COUNTIF($A$1:A2578,"Define|Report")</f>
        <v>133</v>
      </c>
    </row>
    <row r="2579" spans="1:2" x14ac:dyDescent="0.25">
      <c r="A2579" t="s">
        <v>1094</v>
      </c>
      <c r="B2579">
        <f>COUNTIF($A$1:A2579,"Define|Report")</f>
        <v>134</v>
      </c>
    </row>
    <row r="2580" spans="1:2" x14ac:dyDescent="0.25">
      <c r="A2580" t="s">
        <v>1717</v>
      </c>
      <c r="B2580">
        <f>COUNTIF($A$1:A2580,"Define|Report")</f>
        <v>134</v>
      </c>
    </row>
    <row r="2581" spans="1:2" x14ac:dyDescent="0.25">
      <c r="A2581" t="s">
        <v>1622</v>
      </c>
      <c r="B2581">
        <f>COUNTIF($A$1:A2581,"Define|Report")</f>
        <v>134</v>
      </c>
    </row>
    <row r="2582" spans="1:2" x14ac:dyDescent="0.25">
      <c r="A2582" t="s">
        <v>1512</v>
      </c>
      <c r="B2582">
        <f>COUNTIF($A$1:A2582,"Define|Report")</f>
        <v>134</v>
      </c>
    </row>
    <row r="2583" spans="1:2" x14ac:dyDescent="0.25">
      <c r="A2583" t="s">
        <v>1100</v>
      </c>
      <c r="B2583">
        <f>COUNTIF($A$1:A2583,"Define|Report")</f>
        <v>134</v>
      </c>
    </row>
    <row r="2584" spans="1:2" x14ac:dyDescent="0.25">
      <c r="A2584" t="s">
        <v>1241</v>
      </c>
      <c r="B2584">
        <f>COUNTIF($A$1:A2584,"Define|Report")</f>
        <v>134</v>
      </c>
    </row>
    <row r="2585" spans="1:2" x14ac:dyDescent="0.25">
      <c r="A2585" t="s">
        <v>1624</v>
      </c>
      <c r="B2585">
        <f>COUNTIF($A$1:A2585,"Define|Report")</f>
        <v>134</v>
      </c>
    </row>
    <row r="2586" spans="1:2" x14ac:dyDescent="0.25">
      <c r="A2586" t="s">
        <v>1243</v>
      </c>
      <c r="B2586">
        <f>COUNTIF($A$1:A2586,"Define|Report")</f>
        <v>134</v>
      </c>
    </row>
    <row r="2587" spans="1:2" x14ac:dyDescent="0.25">
      <c r="A2587" t="s">
        <v>1483</v>
      </c>
      <c r="B2587">
        <f>COUNTIF($A$1:A2587,"Define|Report")</f>
        <v>134</v>
      </c>
    </row>
    <row r="2588" spans="1:2" x14ac:dyDescent="0.25">
      <c r="A2588" t="s">
        <v>1484</v>
      </c>
      <c r="B2588">
        <f>COUNTIF($A$1:A2588,"Define|Report")</f>
        <v>134</v>
      </c>
    </row>
    <row r="2589" spans="1:2" x14ac:dyDescent="0.25">
      <c r="A2589" t="s">
        <v>1628</v>
      </c>
      <c r="B2589">
        <f>COUNTIF($A$1:A2589,"Define|Report")</f>
        <v>134</v>
      </c>
    </row>
    <row r="2590" spans="1:2" x14ac:dyDescent="0.25">
      <c r="A2590" t="s">
        <v>1629</v>
      </c>
      <c r="B2590">
        <f>COUNTIF($A$1:A2590,"Define|Report")</f>
        <v>134</v>
      </c>
    </row>
    <row r="2591" spans="1:2" x14ac:dyDescent="0.25">
      <c r="A2591" t="s">
        <v>1633</v>
      </c>
      <c r="B2591">
        <f>COUNTIF($A$1:A2591,"Define|Report")</f>
        <v>134</v>
      </c>
    </row>
    <row r="2592" spans="1:2" x14ac:dyDescent="0.25">
      <c r="A2592" t="s">
        <v>1634</v>
      </c>
      <c r="B2592">
        <f>COUNTIF($A$1:A2592,"Define|Report")</f>
        <v>134</v>
      </c>
    </row>
    <row r="2593" spans="1:2" x14ac:dyDescent="0.25">
      <c r="A2593" t="s">
        <v>1641</v>
      </c>
      <c r="B2593">
        <f>COUNTIF($A$1:A2593,"Define|Report")</f>
        <v>134</v>
      </c>
    </row>
    <row r="2594" spans="1:2" x14ac:dyDescent="0.25">
      <c r="A2594" t="s">
        <v>1636</v>
      </c>
      <c r="B2594">
        <f>COUNTIF($A$1:A2594,"Define|Report")</f>
        <v>134</v>
      </c>
    </row>
    <row r="2595" spans="1:2" x14ac:dyDescent="0.25">
      <c r="A2595" t="s">
        <v>1702</v>
      </c>
      <c r="B2595">
        <f>COUNTIF($A$1:A2595,"Define|Report")</f>
        <v>134</v>
      </c>
    </row>
    <row r="2596" spans="1:2" x14ac:dyDescent="0.25">
      <c r="A2596" t="s">
        <v>1718</v>
      </c>
      <c r="B2596">
        <f>COUNTIF($A$1:A2596,"Define|Report")</f>
        <v>134</v>
      </c>
    </row>
    <row r="2597" spans="1:2" x14ac:dyDescent="0.25">
      <c r="A2597" t="s">
        <v>1249</v>
      </c>
      <c r="B2597">
        <f>COUNTIF($A$1:A2597,"Define|Report")</f>
        <v>134</v>
      </c>
    </row>
    <row r="2598" spans="1:2" x14ac:dyDescent="0.25">
      <c r="A2598" t="s">
        <v>1719</v>
      </c>
      <c r="B2598">
        <f>COUNTIF($A$1:A2598,"Define|Report")</f>
        <v>134</v>
      </c>
    </row>
    <row r="2599" spans="1:2" x14ac:dyDescent="0.25">
      <c r="B2599">
        <f>COUNTIF($A$1:A2599,"Define|Report")</f>
        <v>134</v>
      </c>
    </row>
    <row r="2600" spans="1:2" x14ac:dyDescent="0.25">
      <c r="A2600" t="s">
        <v>1094</v>
      </c>
      <c r="B2600">
        <f>COUNTIF($A$1:A2600,"Define|Report")</f>
        <v>135</v>
      </c>
    </row>
    <row r="2601" spans="1:2" x14ac:dyDescent="0.25">
      <c r="A2601" t="s">
        <v>1720</v>
      </c>
      <c r="B2601">
        <f>COUNTIF($A$1:A2601,"Define|Report")</f>
        <v>135</v>
      </c>
    </row>
    <row r="2602" spans="1:2" x14ac:dyDescent="0.25">
      <c r="A2602" t="s">
        <v>1721</v>
      </c>
      <c r="B2602">
        <f>COUNTIF($A$1:A2602,"Define|Report")</f>
        <v>135</v>
      </c>
    </row>
    <row r="2603" spans="1:2" x14ac:dyDescent="0.25">
      <c r="A2603" t="s">
        <v>1722</v>
      </c>
      <c r="B2603">
        <f>COUNTIF($A$1:A2603,"Define|Report")</f>
        <v>135</v>
      </c>
    </row>
    <row r="2604" spans="1:2" x14ac:dyDescent="0.25">
      <c r="A2604" t="s">
        <v>1100</v>
      </c>
      <c r="B2604">
        <f>COUNTIF($A$1:A2604,"Define|Report")</f>
        <v>135</v>
      </c>
    </row>
    <row r="2605" spans="1:2" x14ac:dyDescent="0.25">
      <c r="A2605" t="s">
        <v>1723</v>
      </c>
      <c r="B2605">
        <f>COUNTIF($A$1:A2605,"Define|Report")</f>
        <v>135</v>
      </c>
    </row>
    <row r="2606" spans="1:2" x14ac:dyDescent="0.25">
      <c r="A2606" t="s">
        <v>1241</v>
      </c>
      <c r="B2606">
        <f>COUNTIF($A$1:A2606,"Define|Report")</f>
        <v>135</v>
      </c>
    </row>
    <row r="2607" spans="1:2" x14ac:dyDescent="0.25">
      <c r="A2607" t="s">
        <v>1243</v>
      </c>
      <c r="B2607">
        <f>COUNTIF($A$1:A2607,"Define|Report")</f>
        <v>135</v>
      </c>
    </row>
    <row r="2608" spans="1:2" x14ac:dyDescent="0.25">
      <c r="A2608" t="s">
        <v>1724</v>
      </c>
      <c r="B2608">
        <f>COUNTIF($A$1:A2608,"Define|Report")</f>
        <v>135</v>
      </c>
    </row>
    <row r="2609" spans="1:2" x14ac:dyDescent="0.25">
      <c r="A2609" t="s">
        <v>1725</v>
      </c>
      <c r="B2609">
        <f>COUNTIF($A$1:A2609,"Define|Report")</f>
        <v>135</v>
      </c>
    </row>
    <row r="2610" spans="1:2" x14ac:dyDescent="0.25">
      <c r="A2610" t="s">
        <v>1726</v>
      </c>
      <c r="B2610">
        <f>COUNTIF($A$1:A2610,"Define|Report")</f>
        <v>135</v>
      </c>
    </row>
    <row r="2611" spans="1:2" x14ac:dyDescent="0.25">
      <c r="A2611" t="s">
        <v>1378</v>
      </c>
      <c r="B2611">
        <f>COUNTIF($A$1:A2611,"Define|Report")</f>
        <v>135</v>
      </c>
    </row>
    <row r="2612" spans="1:2" x14ac:dyDescent="0.25">
      <c r="A2612" t="s">
        <v>1727</v>
      </c>
      <c r="B2612">
        <f>COUNTIF($A$1:A2612,"Define|Report")</f>
        <v>135</v>
      </c>
    </row>
    <row r="2613" spans="1:2" x14ac:dyDescent="0.25">
      <c r="A2613" t="s">
        <v>1102</v>
      </c>
      <c r="B2613">
        <f>COUNTIF($A$1:A2613,"Define|Report")</f>
        <v>135</v>
      </c>
    </row>
    <row r="2614" spans="1:2" x14ac:dyDescent="0.25">
      <c r="A2614" t="s">
        <v>1728</v>
      </c>
      <c r="B2614">
        <f>COUNTIF($A$1:A2614,"Define|Report")</f>
        <v>135</v>
      </c>
    </row>
    <row r="2615" spans="1:2" x14ac:dyDescent="0.25">
      <c r="A2615" t="s">
        <v>1523</v>
      </c>
      <c r="B2615">
        <f>COUNTIF($A$1:A2615,"Define|Report")</f>
        <v>135</v>
      </c>
    </row>
    <row r="2616" spans="1:2" x14ac:dyDescent="0.25">
      <c r="B2616">
        <f>COUNTIF($A$1:A2616,"Define|Report")</f>
        <v>135</v>
      </c>
    </row>
    <row r="2617" spans="1:2" x14ac:dyDescent="0.25">
      <c r="A2617" t="s">
        <v>1094</v>
      </c>
      <c r="B2617">
        <f>COUNTIF($A$1:A2617,"Define|Report")</f>
        <v>136</v>
      </c>
    </row>
    <row r="2618" spans="1:2" x14ac:dyDescent="0.25">
      <c r="A2618" t="s">
        <v>1720</v>
      </c>
      <c r="B2618">
        <f>COUNTIF($A$1:A2618,"Define|Report")</f>
        <v>136</v>
      </c>
    </row>
    <row r="2619" spans="1:2" x14ac:dyDescent="0.25">
      <c r="A2619" t="s">
        <v>1721</v>
      </c>
      <c r="B2619">
        <f>COUNTIF($A$1:A2619,"Define|Report")</f>
        <v>136</v>
      </c>
    </row>
    <row r="2620" spans="1:2" x14ac:dyDescent="0.25">
      <c r="A2620" t="s">
        <v>1137</v>
      </c>
      <c r="B2620">
        <f>COUNTIF($A$1:A2620,"Define|Report")</f>
        <v>136</v>
      </c>
    </row>
    <row r="2621" spans="1:2" x14ac:dyDescent="0.25">
      <c r="A2621" t="s">
        <v>1100</v>
      </c>
      <c r="B2621">
        <f>COUNTIF($A$1:A2621,"Define|Report")</f>
        <v>136</v>
      </c>
    </row>
    <row r="2622" spans="1:2" x14ac:dyDescent="0.25">
      <c r="A2622" t="s">
        <v>1723</v>
      </c>
      <c r="B2622">
        <f>COUNTIF($A$1:A2622,"Define|Report")</f>
        <v>136</v>
      </c>
    </row>
    <row r="2623" spans="1:2" x14ac:dyDescent="0.25">
      <c r="A2623" t="s">
        <v>1241</v>
      </c>
      <c r="B2623">
        <f>COUNTIF($A$1:A2623,"Define|Report")</f>
        <v>136</v>
      </c>
    </row>
    <row r="2624" spans="1:2" x14ac:dyDescent="0.25">
      <c r="A2624" t="s">
        <v>1243</v>
      </c>
      <c r="B2624">
        <f>COUNTIF($A$1:A2624,"Define|Report")</f>
        <v>136</v>
      </c>
    </row>
    <row r="2625" spans="1:2" x14ac:dyDescent="0.25">
      <c r="A2625" t="s">
        <v>1724</v>
      </c>
      <c r="B2625">
        <f>COUNTIF($A$1:A2625,"Define|Report")</f>
        <v>136</v>
      </c>
    </row>
    <row r="2626" spans="1:2" x14ac:dyDescent="0.25">
      <c r="A2626" t="s">
        <v>1725</v>
      </c>
      <c r="B2626">
        <f>COUNTIF($A$1:A2626,"Define|Report")</f>
        <v>136</v>
      </c>
    </row>
    <row r="2627" spans="1:2" x14ac:dyDescent="0.25">
      <c r="A2627" t="s">
        <v>1726</v>
      </c>
      <c r="B2627">
        <f>COUNTIF($A$1:A2627,"Define|Report")</f>
        <v>136</v>
      </c>
    </row>
    <row r="2628" spans="1:2" x14ac:dyDescent="0.25">
      <c r="A2628" t="s">
        <v>1378</v>
      </c>
      <c r="B2628">
        <f>COUNTIF($A$1:A2628,"Define|Report")</f>
        <v>136</v>
      </c>
    </row>
    <row r="2629" spans="1:2" x14ac:dyDescent="0.25">
      <c r="A2629" t="s">
        <v>1727</v>
      </c>
      <c r="B2629">
        <f>COUNTIF($A$1:A2629,"Define|Report")</f>
        <v>136</v>
      </c>
    </row>
    <row r="2630" spans="1:2" x14ac:dyDescent="0.25">
      <c r="A2630" t="s">
        <v>1102</v>
      </c>
      <c r="B2630">
        <f>COUNTIF($A$1:A2630,"Define|Report")</f>
        <v>136</v>
      </c>
    </row>
    <row r="2631" spans="1:2" x14ac:dyDescent="0.25">
      <c r="A2631" t="s">
        <v>1728</v>
      </c>
      <c r="B2631">
        <f>COUNTIF($A$1:A2631,"Define|Report")</f>
        <v>136</v>
      </c>
    </row>
    <row r="2632" spans="1:2" x14ac:dyDescent="0.25">
      <c r="A2632" t="s">
        <v>1523</v>
      </c>
      <c r="B2632">
        <f>COUNTIF($A$1:A2632,"Define|Report")</f>
        <v>136</v>
      </c>
    </row>
    <row r="2633" spans="1:2" x14ac:dyDescent="0.25">
      <c r="B2633">
        <f>COUNTIF($A$1:A2633,"Define|Report")</f>
        <v>136</v>
      </c>
    </row>
    <row r="2634" spans="1:2" x14ac:dyDescent="0.25">
      <c r="A2634" t="s">
        <v>1094</v>
      </c>
      <c r="B2634">
        <f>COUNTIF($A$1:A2634,"Define|Report")</f>
        <v>137</v>
      </c>
    </row>
    <row r="2635" spans="1:2" x14ac:dyDescent="0.25">
      <c r="A2635" t="s">
        <v>1729</v>
      </c>
      <c r="B2635">
        <f>COUNTIF($A$1:A2635,"Define|Report")</f>
        <v>137</v>
      </c>
    </row>
    <row r="2636" spans="1:2" x14ac:dyDescent="0.25">
      <c r="A2636" t="s">
        <v>1721</v>
      </c>
      <c r="B2636">
        <f>COUNTIF($A$1:A2636,"Define|Report")</f>
        <v>137</v>
      </c>
    </row>
    <row r="2637" spans="1:2" x14ac:dyDescent="0.25">
      <c r="A2637" t="s">
        <v>1722</v>
      </c>
      <c r="B2637">
        <f>COUNTIF($A$1:A2637,"Define|Report")</f>
        <v>137</v>
      </c>
    </row>
    <row r="2638" spans="1:2" x14ac:dyDescent="0.25">
      <c r="A2638" t="s">
        <v>1100</v>
      </c>
      <c r="B2638">
        <f>COUNTIF($A$1:A2638,"Define|Report")</f>
        <v>137</v>
      </c>
    </row>
    <row r="2639" spans="1:2" x14ac:dyDescent="0.25">
      <c r="A2639" t="s">
        <v>1723</v>
      </c>
      <c r="B2639">
        <f>COUNTIF($A$1:A2639,"Define|Report")</f>
        <v>137</v>
      </c>
    </row>
    <row r="2640" spans="1:2" x14ac:dyDescent="0.25">
      <c r="A2640" t="s">
        <v>1241</v>
      </c>
      <c r="B2640">
        <f>COUNTIF($A$1:A2640,"Define|Report")</f>
        <v>137</v>
      </c>
    </row>
    <row r="2641" spans="1:2" x14ac:dyDescent="0.25">
      <c r="A2641" t="s">
        <v>1483</v>
      </c>
      <c r="B2641">
        <f>COUNTIF($A$1:A2641,"Define|Report")</f>
        <v>137</v>
      </c>
    </row>
    <row r="2642" spans="1:2" x14ac:dyDescent="0.25">
      <c r="A2642" t="s">
        <v>1484</v>
      </c>
      <c r="B2642">
        <f>COUNTIF($A$1:A2642,"Define|Report")</f>
        <v>137</v>
      </c>
    </row>
    <row r="2643" spans="1:2" x14ac:dyDescent="0.25">
      <c r="A2643" t="s">
        <v>1243</v>
      </c>
      <c r="B2643">
        <f>COUNTIF($A$1:A2643,"Define|Report")</f>
        <v>137</v>
      </c>
    </row>
    <row r="2644" spans="1:2" x14ac:dyDescent="0.25">
      <c r="A2644" t="s">
        <v>1725</v>
      </c>
      <c r="B2644">
        <f>COUNTIF($A$1:A2644,"Define|Report")</f>
        <v>137</v>
      </c>
    </row>
    <row r="2645" spans="1:2" x14ac:dyDescent="0.25">
      <c r="A2645" t="s">
        <v>1376</v>
      </c>
      <c r="B2645">
        <f>COUNTIF($A$1:A2645,"Define|Report")</f>
        <v>137</v>
      </c>
    </row>
    <row r="2646" spans="1:2" x14ac:dyDescent="0.25">
      <c r="A2646" t="s">
        <v>1377</v>
      </c>
      <c r="B2646">
        <f>COUNTIF($A$1:A2646,"Define|Report")</f>
        <v>137</v>
      </c>
    </row>
    <row r="2647" spans="1:2" x14ac:dyDescent="0.25">
      <c r="A2647" t="s">
        <v>1730</v>
      </c>
      <c r="B2647">
        <f>COUNTIF($A$1:A2647,"Define|Report")</f>
        <v>137</v>
      </c>
    </row>
    <row r="2648" spans="1:2" x14ac:dyDescent="0.25">
      <c r="A2648" t="s">
        <v>1102</v>
      </c>
      <c r="B2648">
        <f>COUNTIF($A$1:A2648,"Define|Report")</f>
        <v>137</v>
      </c>
    </row>
    <row r="2649" spans="1:2" x14ac:dyDescent="0.25">
      <c r="A2649" t="s">
        <v>1731</v>
      </c>
      <c r="B2649">
        <f>COUNTIF($A$1:A2649,"Define|Report")</f>
        <v>137</v>
      </c>
    </row>
    <row r="2650" spans="1:2" x14ac:dyDescent="0.25">
      <c r="A2650" t="s">
        <v>1661</v>
      </c>
      <c r="B2650">
        <f>COUNTIF($A$1:A2650,"Define|Report")</f>
        <v>137</v>
      </c>
    </row>
    <row r="2651" spans="1:2" x14ac:dyDescent="0.25">
      <c r="B2651">
        <f>COUNTIF($A$1:A2651,"Define|Report")</f>
        <v>137</v>
      </c>
    </row>
    <row r="2652" spans="1:2" x14ac:dyDescent="0.25">
      <c r="A2652" t="s">
        <v>1094</v>
      </c>
      <c r="B2652">
        <f>COUNTIF($A$1:A2652,"Define|Report")</f>
        <v>138</v>
      </c>
    </row>
    <row r="2653" spans="1:2" x14ac:dyDescent="0.25">
      <c r="A2653" t="s">
        <v>1732</v>
      </c>
      <c r="B2653">
        <f>COUNTIF($A$1:A2653,"Define|Report")</f>
        <v>138</v>
      </c>
    </row>
    <row r="2654" spans="1:2" x14ac:dyDescent="0.25">
      <c r="A2654" t="s">
        <v>1721</v>
      </c>
      <c r="B2654">
        <f>COUNTIF($A$1:A2654,"Define|Report")</f>
        <v>138</v>
      </c>
    </row>
    <row r="2655" spans="1:2" x14ac:dyDescent="0.25">
      <c r="A2655" t="s">
        <v>1137</v>
      </c>
      <c r="B2655">
        <f>COUNTIF($A$1:A2655,"Define|Report")</f>
        <v>138</v>
      </c>
    </row>
    <row r="2656" spans="1:2" x14ac:dyDescent="0.25">
      <c r="A2656" t="s">
        <v>1100</v>
      </c>
      <c r="B2656">
        <f>COUNTIF($A$1:A2656,"Define|Report")</f>
        <v>138</v>
      </c>
    </row>
    <row r="2657" spans="1:2" x14ac:dyDescent="0.25">
      <c r="A2657" t="s">
        <v>1723</v>
      </c>
      <c r="B2657">
        <f>COUNTIF($A$1:A2657,"Define|Report")</f>
        <v>138</v>
      </c>
    </row>
    <row r="2658" spans="1:2" x14ac:dyDescent="0.25">
      <c r="A2658" t="s">
        <v>1241</v>
      </c>
      <c r="B2658">
        <f>COUNTIF($A$1:A2658,"Define|Report")</f>
        <v>138</v>
      </c>
    </row>
    <row r="2659" spans="1:2" x14ac:dyDescent="0.25">
      <c r="A2659" t="s">
        <v>1243</v>
      </c>
      <c r="B2659">
        <f>COUNTIF($A$1:A2659,"Define|Report")</f>
        <v>138</v>
      </c>
    </row>
    <row r="2660" spans="1:2" x14ac:dyDescent="0.25">
      <c r="A2660" t="s">
        <v>1724</v>
      </c>
      <c r="B2660">
        <f>COUNTIF($A$1:A2660,"Define|Report")</f>
        <v>138</v>
      </c>
    </row>
    <row r="2661" spans="1:2" x14ac:dyDescent="0.25">
      <c r="A2661" t="s">
        <v>1725</v>
      </c>
      <c r="B2661">
        <f>COUNTIF($A$1:A2661,"Define|Report")</f>
        <v>138</v>
      </c>
    </row>
    <row r="2662" spans="1:2" x14ac:dyDescent="0.25">
      <c r="A2662" t="s">
        <v>1726</v>
      </c>
      <c r="B2662">
        <f>COUNTIF($A$1:A2662,"Define|Report")</f>
        <v>138</v>
      </c>
    </row>
    <row r="2663" spans="1:2" x14ac:dyDescent="0.25">
      <c r="A2663" t="s">
        <v>1378</v>
      </c>
      <c r="B2663">
        <f>COUNTIF($A$1:A2663,"Define|Report")</f>
        <v>138</v>
      </c>
    </row>
    <row r="2664" spans="1:2" x14ac:dyDescent="0.25">
      <c r="A2664" t="s">
        <v>1727</v>
      </c>
      <c r="B2664">
        <f>COUNTIF($A$1:A2664,"Define|Report")</f>
        <v>138</v>
      </c>
    </row>
    <row r="2665" spans="1:2" x14ac:dyDescent="0.25">
      <c r="A2665" t="s">
        <v>1102</v>
      </c>
      <c r="B2665">
        <f>COUNTIF($A$1:A2665,"Define|Report")</f>
        <v>138</v>
      </c>
    </row>
    <row r="2666" spans="1:2" x14ac:dyDescent="0.25">
      <c r="A2666" t="s">
        <v>1728</v>
      </c>
      <c r="B2666">
        <f>COUNTIF($A$1:A2666,"Define|Report")</f>
        <v>138</v>
      </c>
    </row>
    <row r="2667" spans="1:2" x14ac:dyDescent="0.25">
      <c r="A2667" t="s">
        <v>1115</v>
      </c>
      <c r="B2667">
        <f>COUNTIF($A$1:A2667,"Define|Report")</f>
        <v>138</v>
      </c>
    </row>
    <row r="2668" spans="1:2" x14ac:dyDescent="0.25">
      <c r="A2668" t="s">
        <v>1696</v>
      </c>
      <c r="B2668">
        <f>COUNTIF($A$1:A2668,"Define|Report")</f>
        <v>138</v>
      </c>
    </row>
    <row r="2669" spans="1:2" x14ac:dyDescent="0.25">
      <c r="A2669" t="s">
        <v>1733</v>
      </c>
      <c r="B2669">
        <f>COUNTIF($A$1:A2669,"Define|Report")</f>
        <v>138</v>
      </c>
    </row>
    <row r="2670" spans="1:2" x14ac:dyDescent="0.25">
      <c r="B2670">
        <f>COUNTIF($A$1:A2670,"Define|Report")</f>
        <v>138</v>
      </c>
    </row>
    <row r="2671" spans="1:2" x14ac:dyDescent="0.25">
      <c r="A2671" t="s">
        <v>1094</v>
      </c>
      <c r="B2671">
        <f>COUNTIF($A$1:A2671,"Define|Report")</f>
        <v>139</v>
      </c>
    </row>
    <row r="2672" spans="1:2" x14ac:dyDescent="0.25">
      <c r="A2672" t="s">
        <v>1734</v>
      </c>
      <c r="B2672">
        <f>COUNTIF($A$1:A2672,"Define|Report")</f>
        <v>139</v>
      </c>
    </row>
    <row r="2673" spans="1:2" x14ac:dyDescent="0.25">
      <c r="A2673" t="s">
        <v>1721</v>
      </c>
      <c r="B2673">
        <f>COUNTIF($A$1:A2673,"Define|Report")</f>
        <v>139</v>
      </c>
    </row>
    <row r="2674" spans="1:2" x14ac:dyDescent="0.25">
      <c r="A2674" t="s">
        <v>1137</v>
      </c>
      <c r="B2674">
        <f>COUNTIF($A$1:A2674,"Define|Report")</f>
        <v>139</v>
      </c>
    </row>
    <row r="2675" spans="1:2" x14ac:dyDescent="0.25">
      <c r="A2675" t="s">
        <v>1100</v>
      </c>
      <c r="B2675">
        <f>COUNTIF($A$1:A2675,"Define|Report")</f>
        <v>139</v>
      </c>
    </row>
    <row r="2676" spans="1:2" x14ac:dyDescent="0.25">
      <c r="A2676" t="s">
        <v>1723</v>
      </c>
      <c r="B2676">
        <f>COUNTIF($A$1:A2676,"Define|Report")</f>
        <v>139</v>
      </c>
    </row>
    <row r="2677" spans="1:2" x14ac:dyDescent="0.25">
      <c r="A2677" t="s">
        <v>1241</v>
      </c>
      <c r="B2677">
        <f>COUNTIF($A$1:A2677,"Define|Report")</f>
        <v>139</v>
      </c>
    </row>
    <row r="2678" spans="1:2" x14ac:dyDescent="0.25">
      <c r="A2678" t="s">
        <v>1243</v>
      </c>
      <c r="B2678">
        <f>COUNTIF($A$1:A2678,"Define|Report")</f>
        <v>139</v>
      </c>
    </row>
    <row r="2679" spans="1:2" x14ac:dyDescent="0.25">
      <c r="A2679" t="s">
        <v>1724</v>
      </c>
      <c r="B2679">
        <f>COUNTIF($A$1:A2679,"Define|Report")</f>
        <v>139</v>
      </c>
    </row>
    <row r="2680" spans="1:2" x14ac:dyDescent="0.25">
      <c r="A2680" t="s">
        <v>1725</v>
      </c>
      <c r="B2680">
        <f>COUNTIF($A$1:A2680,"Define|Report")</f>
        <v>139</v>
      </c>
    </row>
    <row r="2681" spans="1:2" x14ac:dyDescent="0.25">
      <c r="A2681" t="s">
        <v>1726</v>
      </c>
      <c r="B2681">
        <f>COUNTIF($A$1:A2681,"Define|Report")</f>
        <v>139</v>
      </c>
    </row>
    <row r="2682" spans="1:2" x14ac:dyDescent="0.25">
      <c r="A2682" t="s">
        <v>1378</v>
      </c>
      <c r="B2682">
        <f>COUNTIF($A$1:A2682,"Define|Report")</f>
        <v>139</v>
      </c>
    </row>
    <row r="2683" spans="1:2" x14ac:dyDescent="0.25">
      <c r="A2683" t="s">
        <v>1727</v>
      </c>
      <c r="B2683">
        <f>COUNTIF($A$1:A2683,"Define|Report")</f>
        <v>139</v>
      </c>
    </row>
    <row r="2684" spans="1:2" x14ac:dyDescent="0.25">
      <c r="A2684" t="s">
        <v>1102</v>
      </c>
      <c r="B2684">
        <f>COUNTIF($A$1:A2684,"Define|Report")</f>
        <v>139</v>
      </c>
    </row>
    <row r="2685" spans="1:2" x14ac:dyDescent="0.25">
      <c r="A2685" t="s">
        <v>1728</v>
      </c>
      <c r="B2685">
        <f>COUNTIF($A$1:A2685,"Define|Report")</f>
        <v>139</v>
      </c>
    </row>
    <row r="2686" spans="1:2" x14ac:dyDescent="0.25">
      <c r="A2686" t="s">
        <v>1115</v>
      </c>
      <c r="B2686">
        <f>COUNTIF($A$1:A2686,"Define|Report")</f>
        <v>139</v>
      </c>
    </row>
    <row r="2687" spans="1:2" x14ac:dyDescent="0.25">
      <c r="A2687" t="s">
        <v>1696</v>
      </c>
      <c r="B2687">
        <f>COUNTIF($A$1:A2687,"Define|Report")</f>
        <v>139</v>
      </c>
    </row>
    <row r="2688" spans="1:2" x14ac:dyDescent="0.25">
      <c r="A2688" t="s">
        <v>1735</v>
      </c>
      <c r="B2688">
        <f>COUNTIF($A$1:A2688,"Define|Report")</f>
        <v>139</v>
      </c>
    </row>
    <row r="2689" spans="1:2" x14ac:dyDescent="0.25">
      <c r="B2689">
        <f>COUNTIF($A$1:A2689,"Define|Report")</f>
        <v>139</v>
      </c>
    </row>
    <row r="2690" spans="1:2" x14ac:dyDescent="0.25">
      <c r="A2690" t="s">
        <v>1094</v>
      </c>
      <c r="B2690">
        <f>COUNTIF($A$1:A2690,"Define|Report")</f>
        <v>140</v>
      </c>
    </row>
    <row r="2691" spans="1:2" x14ac:dyDescent="0.25">
      <c r="A2691" t="s">
        <v>1736</v>
      </c>
      <c r="B2691">
        <f>COUNTIF($A$1:A2691,"Define|Report")</f>
        <v>140</v>
      </c>
    </row>
    <row r="2692" spans="1:2" x14ac:dyDescent="0.25">
      <c r="A2692" t="s">
        <v>1737</v>
      </c>
      <c r="B2692">
        <f>COUNTIF($A$1:A2692,"Define|Report")</f>
        <v>140</v>
      </c>
    </row>
    <row r="2693" spans="1:2" x14ac:dyDescent="0.25">
      <c r="A2693" t="s">
        <v>1137</v>
      </c>
      <c r="B2693">
        <f>COUNTIF($A$1:A2693,"Define|Report")</f>
        <v>140</v>
      </c>
    </row>
    <row r="2694" spans="1:2" x14ac:dyDescent="0.25">
      <c r="A2694" t="s">
        <v>1100</v>
      </c>
      <c r="B2694">
        <f>COUNTIF($A$1:A2694,"Define|Report")</f>
        <v>140</v>
      </c>
    </row>
    <row r="2695" spans="1:2" x14ac:dyDescent="0.25">
      <c r="A2695" t="s">
        <v>1738</v>
      </c>
      <c r="B2695">
        <f>COUNTIF($A$1:A2695,"Define|Report")</f>
        <v>140</v>
      </c>
    </row>
    <row r="2696" spans="1:2" x14ac:dyDescent="0.25">
      <c r="A2696" t="s">
        <v>1739</v>
      </c>
      <c r="B2696">
        <f>COUNTIF($A$1:A2696,"Define|Report")</f>
        <v>140</v>
      </c>
    </row>
    <row r="2697" spans="1:2" x14ac:dyDescent="0.25">
      <c r="A2697" t="s">
        <v>1740</v>
      </c>
      <c r="B2697">
        <f>COUNTIF($A$1:A2697,"Define|Report")</f>
        <v>140</v>
      </c>
    </row>
    <row r="2698" spans="1:2" x14ac:dyDescent="0.25">
      <c r="A2698" t="s">
        <v>1741</v>
      </c>
      <c r="B2698">
        <f>COUNTIF($A$1:A2698,"Define|Report")</f>
        <v>140</v>
      </c>
    </row>
    <row r="2699" spans="1:2" x14ac:dyDescent="0.25">
      <c r="A2699" t="s">
        <v>1742</v>
      </c>
      <c r="B2699">
        <f>COUNTIF($A$1:A2699,"Define|Report")</f>
        <v>140</v>
      </c>
    </row>
    <row r="2700" spans="1:2" x14ac:dyDescent="0.25">
      <c r="A2700" t="s">
        <v>1743</v>
      </c>
      <c r="B2700">
        <f>COUNTIF($A$1:A2700,"Define|Report")</f>
        <v>140</v>
      </c>
    </row>
    <row r="2701" spans="1:2" x14ac:dyDescent="0.25">
      <c r="A2701" t="s">
        <v>1744</v>
      </c>
      <c r="B2701">
        <f>COUNTIF($A$1:A2701,"Define|Report")</f>
        <v>140</v>
      </c>
    </row>
    <row r="2702" spans="1:2" x14ac:dyDescent="0.25">
      <c r="A2702" t="s">
        <v>1745</v>
      </c>
      <c r="B2702">
        <f>COUNTIF($A$1:A2702,"Define|Report")</f>
        <v>140</v>
      </c>
    </row>
    <row r="2703" spans="1:2" x14ac:dyDescent="0.25">
      <c r="A2703" t="s">
        <v>1746</v>
      </c>
      <c r="B2703">
        <f>COUNTIF($A$1:A2703,"Define|Report")</f>
        <v>140</v>
      </c>
    </row>
    <row r="2704" spans="1:2" x14ac:dyDescent="0.25">
      <c r="A2704" t="s">
        <v>1747</v>
      </c>
      <c r="B2704">
        <f>COUNTIF($A$1:A2704,"Define|Report")</f>
        <v>140</v>
      </c>
    </row>
    <row r="2705" spans="1:2" x14ac:dyDescent="0.25">
      <c r="A2705" t="s">
        <v>1616</v>
      </c>
      <c r="B2705">
        <f>COUNTIF($A$1:A2705,"Define|Report")</f>
        <v>140</v>
      </c>
    </row>
    <row r="2706" spans="1:2" x14ac:dyDescent="0.25">
      <c r="A2706" t="s">
        <v>1244</v>
      </c>
      <c r="B2706">
        <f>COUNTIF($A$1:A2706,"Define|Report")</f>
        <v>140</v>
      </c>
    </row>
    <row r="2707" spans="1:2" x14ac:dyDescent="0.25">
      <c r="A2707" t="s">
        <v>1102</v>
      </c>
      <c r="B2707">
        <f>COUNTIF($A$1:A2707,"Define|Report")</f>
        <v>140</v>
      </c>
    </row>
    <row r="2708" spans="1:2" x14ac:dyDescent="0.25">
      <c r="A2708" t="s">
        <v>1748</v>
      </c>
      <c r="B2708">
        <f>COUNTIF($A$1:A2708,"Define|Report")</f>
        <v>140</v>
      </c>
    </row>
    <row r="2709" spans="1:2" x14ac:dyDescent="0.25">
      <c r="A2709" t="s">
        <v>1224</v>
      </c>
      <c r="B2709">
        <f>COUNTIF($A$1:A2709,"Define|Report")</f>
        <v>140</v>
      </c>
    </row>
    <row r="2710" spans="1:2" x14ac:dyDescent="0.25">
      <c r="A2710" t="s">
        <v>1749</v>
      </c>
      <c r="B2710">
        <f>COUNTIF($A$1:A2710,"Define|Report")</f>
        <v>140</v>
      </c>
    </row>
    <row r="2711" spans="1:2" x14ac:dyDescent="0.25">
      <c r="A2711" t="s">
        <v>1750</v>
      </c>
      <c r="B2711">
        <f>COUNTIF($A$1:A2711,"Define|Report")</f>
        <v>140</v>
      </c>
    </row>
    <row r="2712" spans="1:2" x14ac:dyDescent="0.25">
      <c r="B2712">
        <f>COUNTIF($A$1:A2712,"Define|Report")</f>
        <v>140</v>
      </c>
    </row>
    <row r="2713" spans="1:2" x14ac:dyDescent="0.25">
      <c r="A2713" t="s">
        <v>1094</v>
      </c>
      <c r="B2713">
        <f>COUNTIF($A$1:A2713,"Define|Report")</f>
        <v>141</v>
      </c>
    </row>
    <row r="2714" spans="1:2" x14ac:dyDescent="0.25">
      <c r="A2714" t="s">
        <v>1751</v>
      </c>
      <c r="B2714">
        <f>COUNTIF($A$1:A2714,"Define|Report")</f>
        <v>141</v>
      </c>
    </row>
    <row r="2715" spans="1:2" x14ac:dyDescent="0.25">
      <c r="A2715" t="s">
        <v>1737</v>
      </c>
      <c r="B2715">
        <f>COUNTIF($A$1:A2715,"Define|Report")</f>
        <v>141</v>
      </c>
    </row>
    <row r="2716" spans="1:2" x14ac:dyDescent="0.25">
      <c r="A2716" t="s">
        <v>1137</v>
      </c>
      <c r="B2716">
        <f>COUNTIF($A$1:A2716,"Define|Report")</f>
        <v>141</v>
      </c>
    </row>
    <row r="2717" spans="1:2" x14ac:dyDescent="0.25">
      <c r="A2717" t="s">
        <v>1100</v>
      </c>
      <c r="B2717">
        <f>COUNTIF($A$1:A2717,"Define|Report")</f>
        <v>141</v>
      </c>
    </row>
    <row r="2718" spans="1:2" x14ac:dyDescent="0.25">
      <c r="A2718" t="s">
        <v>1738</v>
      </c>
      <c r="B2718">
        <f>COUNTIF($A$1:A2718,"Define|Report")</f>
        <v>141</v>
      </c>
    </row>
    <row r="2719" spans="1:2" x14ac:dyDescent="0.25">
      <c r="A2719" t="s">
        <v>1752</v>
      </c>
      <c r="B2719">
        <f>COUNTIF($A$1:A2719,"Define|Report")</f>
        <v>141</v>
      </c>
    </row>
    <row r="2720" spans="1:2" x14ac:dyDescent="0.25">
      <c r="A2720" t="s">
        <v>1739</v>
      </c>
      <c r="B2720">
        <f>COUNTIF($A$1:A2720,"Define|Report")</f>
        <v>141</v>
      </c>
    </row>
    <row r="2721" spans="1:2" x14ac:dyDescent="0.25">
      <c r="A2721" t="s">
        <v>1740</v>
      </c>
      <c r="B2721">
        <f>COUNTIF($A$1:A2721,"Define|Report")</f>
        <v>141</v>
      </c>
    </row>
    <row r="2722" spans="1:2" x14ac:dyDescent="0.25">
      <c r="A2722" t="s">
        <v>1753</v>
      </c>
      <c r="B2722">
        <f>COUNTIF($A$1:A2722,"Define|Report")</f>
        <v>141</v>
      </c>
    </row>
    <row r="2723" spans="1:2" x14ac:dyDescent="0.25">
      <c r="A2723" t="s">
        <v>1754</v>
      </c>
      <c r="B2723">
        <f>COUNTIF($A$1:A2723,"Define|Report")</f>
        <v>141</v>
      </c>
    </row>
    <row r="2724" spans="1:2" x14ac:dyDescent="0.25">
      <c r="A2724" t="s">
        <v>1244</v>
      </c>
      <c r="B2724">
        <f>COUNTIF($A$1:A2724,"Define|Report")</f>
        <v>141</v>
      </c>
    </row>
    <row r="2725" spans="1:2" x14ac:dyDescent="0.25">
      <c r="A2725" t="s">
        <v>1102</v>
      </c>
      <c r="B2725">
        <f>COUNTIF($A$1:A2725,"Define|Report")</f>
        <v>141</v>
      </c>
    </row>
    <row r="2726" spans="1:2" x14ac:dyDescent="0.25">
      <c r="A2726" t="s">
        <v>1748</v>
      </c>
      <c r="B2726">
        <f>COUNTIF($A$1:A2726,"Define|Report")</f>
        <v>141</v>
      </c>
    </row>
    <row r="2727" spans="1:2" x14ac:dyDescent="0.25">
      <c r="A2727" t="s">
        <v>1224</v>
      </c>
      <c r="B2727">
        <f>COUNTIF($A$1:A2727,"Define|Report")</f>
        <v>141</v>
      </c>
    </row>
    <row r="2728" spans="1:2" x14ac:dyDescent="0.25">
      <c r="A2728" t="s">
        <v>1755</v>
      </c>
      <c r="B2728">
        <f>COUNTIF($A$1:A2728,"Define|Report")</f>
        <v>141</v>
      </c>
    </row>
    <row r="2729" spans="1:2" x14ac:dyDescent="0.25">
      <c r="A2729" t="s">
        <v>1750</v>
      </c>
      <c r="B2729">
        <f>COUNTIF($A$1:A2729,"Define|Report")</f>
        <v>141</v>
      </c>
    </row>
    <row r="2730" spans="1:2" x14ac:dyDescent="0.25">
      <c r="B2730">
        <f>COUNTIF($A$1:A2730,"Define|Report")</f>
        <v>141</v>
      </c>
    </row>
    <row r="2731" spans="1:2" x14ac:dyDescent="0.25">
      <c r="A2731" t="s">
        <v>1094</v>
      </c>
      <c r="B2731">
        <f>COUNTIF($A$1:A2731,"Define|Report")</f>
        <v>142</v>
      </c>
    </row>
    <row r="2732" spans="1:2" x14ac:dyDescent="0.25">
      <c r="A2732" t="s">
        <v>1756</v>
      </c>
      <c r="B2732">
        <f>COUNTIF($A$1:A2732,"Define|Report")</f>
        <v>142</v>
      </c>
    </row>
    <row r="2733" spans="1:2" x14ac:dyDescent="0.25">
      <c r="A2733" t="s">
        <v>1737</v>
      </c>
      <c r="B2733">
        <f>COUNTIF($A$1:A2733,"Define|Report")</f>
        <v>142</v>
      </c>
    </row>
    <row r="2734" spans="1:2" x14ac:dyDescent="0.25">
      <c r="A2734" t="s">
        <v>1137</v>
      </c>
      <c r="B2734">
        <f>COUNTIF($A$1:A2734,"Define|Report")</f>
        <v>142</v>
      </c>
    </row>
    <row r="2735" spans="1:2" x14ac:dyDescent="0.25">
      <c r="A2735" t="s">
        <v>1100</v>
      </c>
      <c r="B2735">
        <f>COUNTIF($A$1:A2735,"Define|Report")</f>
        <v>142</v>
      </c>
    </row>
    <row r="2736" spans="1:2" x14ac:dyDescent="0.25">
      <c r="A2736" t="s">
        <v>1738</v>
      </c>
      <c r="B2736">
        <f>COUNTIF($A$1:A2736,"Define|Report")</f>
        <v>142</v>
      </c>
    </row>
    <row r="2737" spans="1:2" x14ac:dyDescent="0.25">
      <c r="A2737" t="s">
        <v>1739</v>
      </c>
      <c r="B2737">
        <f>COUNTIF($A$1:A2737,"Define|Report")</f>
        <v>142</v>
      </c>
    </row>
    <row r="2738" spans="1:2" x14ac:dyDescent="0.25">
      <c r="A2738" t="s">
        <v>1145</v>
      </c>
      <c r="B2738">
        <f>COUNTIF($A$1:A2738,"Define|Report")</f>
        <v>142</v>
      </c>
    </row>
    <row r="2739" spans="1:2" x14ac:dyDescent="0.25">
      <c r="A2739" t="s">
        <v>1740</v>
      </c>
      <c r="B2739">
        <f>COUNTIF($A$1:A2739,"Define|Report")</f>
        <v>142</v>
      </c>
    </row>
    <row r="2740" spans="1:2" x14ac:dyDescent="0.25">
      <c r="A2740" t="s">
        <v>1757</v>
      </c>
      <c r="B2740">
        <f>COUNTIF($A$1:A2740,"Define|Report")</f>
        <v>142</v>
      </c>
    </row>
    <row r="2741" spans="1:2" x14ac:dyDescent="0.25">
      <c r="A2741" t="s">
        <v>1758</v>
      </c>
      <c r="B2741">
        <f>COUNTIF($A$1:A2741,"Define|Report")</f>
        <v>142</v>
      </c>
    </row>
    <row r="2742" spans="1:2" x14ac:dyDescent="0.25">
      <c r="A2742" t="s">
        <v>1753</v>
      </c>
      <c r="B2742">
        <f>COUNTIF($A$1:A2742,"Define|Report")</f>
        <v>142</v>
      </c>
    </row>
    <row r="2743" spans="1:2" x14ac:dyDescent="0.25">
      <c r="A2743" t="s">
        <v>1218</v>
      </c>
      <c r="B2743">
        <f>COUNTIF($A$1:A2743,"Define|Report")</f>
        <v>142</v>
      </c>
    </row>
    <row r="2744" spans="1:2" x14ac:dyDescent="0.25">
      <c r="A2744" t="s">
        <v>1221</v>
      </c>
      <c r="B2744">
        <f>COUNTIF($A$1:A2744,"Define|Report")</f>
        <v>142</v>
      </c>
    </row>
    <row r="2745" spans="1:2" x14ac:dyDescent="0.25">
      <c r="A2745" t="s">
        <v>1742</v>
      </c>
      <c r="B2745">
        <f>COUNTIF($A$1:A2745,"Define|Report")</f>
        <v>142</v>
      </c>
    </row>
    <row r="2746" spans="1:2" x14ac:dyDescent="0.25">
      <c r="A2746" t="s">
        <v>1752</v>
      </c>
      <c r="B2746">
        <f>COUNTIF($A$1:A2746,"Define|Report")</f>
        <v>142</v>
      </c>
    </row>
    <row r="2747" spans="1:2" x14ac:dyDescent="0.25">
      <c r="A2747" t="s">
        <v>1743</v>
      </c>
      <c r="B2747">
        <f>COUNTIF($A$1:A2747,"Define|Report")</f>
        <v>142</v>
      </c>
    </row>
    <row r="2748" spans="1:2" x14ac:dyDescent="0.25">
      <c r="A2748" t="s">
        <v>1744</v>
      </c>
      <c r="B2748">
        <f>COUNTIF($A$1:A2748,"Define|Report")</f>
        <v>142</v>
      </c>
    </row>
    <row r="2749" spans="1:2" x14ac:dyDescent="0.25">
      <c r="A2749" t="s">
        <v>1745</v>
      </c>
      <c r="B2749">
        <f>COUNTIF($A$1:A2749,"Define|Report")</f>
        <v>142</v>
      </c>
    </row>
    <row r="2750" spans="1:2" x14ac:dyDescent="0.25">
      <c r="A2750" t="s">
        <v>1746</v>
      </c>
      <c r="B2750">
        <f>COUNTIF($A$1:A2750,"Define|Report")</f>
        <v>142</v>
      </c>
    </row>
    <row r="2751" spans="1:2" x14ac:dyDescent="0.25">
      <c r="A2751" t="s">
        <v>1759</v>
      </c>
      <c r="B2751">
        <f>COUNTIF($A$1:A2751,"Define|Report")</f>
        <v>142</v>
      </c>
    </row>
    <row r="2752" spans="1:2" x14ac:dyDescent="0.25">
      <c r="A2752" t="s">
        <v>1741</v>
      </c>
      <c r="B2752">
        <f>COUNTIF($A$1:A2752,"Define|Report")</f>
        <v>142</v>
      </c>
    </row>
    <row r="2753" spans="1:2" x14ac:dyDescent="0.25">
      <c r="A2753" t="s">
        <v>1760</v>
      </c>
      <c r="B2753">
        <f>COUNTIF($A$1:A2753,"Define|Report")</f>
        <v>142</v>
      </c>
    </row>
    <row r="2754" spans="1:2" x14ac:dyDescent="0.25">
      <c r="A2754" t="s">
        <v>1761</v>
      </c>
      <c r="B2754">
        <f>COUNTIF($A$1:A2754,"Define|Report")</f>
        <v>142</v>
      </c>
    </row>
    <row r="2755" spans="1:2" x14ac:dyDescent="0.25">
      <c r="A2755" t="s">
        <v>1237</v>
      </c>
      <c r="B2755">
        <f>COUNTIF($A$1:A2755,"Define|Report")</f>
        <v>142</v>
      </c>
    </row>
    <row r="2756" spans="1:2" x14ac:dyDescent="0.25">
      <c r="A2756" t="s">
        <v>1244</v>
      </c>
      <c r="B2756">
        <f>COUNTIF($A$1:A2756,"Define|Report")</f>
        <v>142</v>
      </c>
    </row>
    <row r="2757" spans="1:2" x14ac:dyDescent="0.25">
      <c r="A2757" t="s">
        <v>1102</v>
      </c>
      <c r="B2757">
        <f>COUNTIF($A$1:A2757,"Define|Report")</f>
        <v>142</v>
      </c>
    </row>
    <row r="2758" spans="1:2" x14ac:dyDescent="0.25">
      <c r="A2758" t="s">
        <v>1748</v>
      </c>
      <c r="B2758">
        <f>COUNTIF($A$1:A2758,"Define|Report")</f>
        <v>142</v>
      </c>
    </row>
    <row r="2759" spans="1:2" x14ac:dyDescent="0.25">
      <c r="A2759" t="s">
        <v>1224</v>
      </c>
      <c r="B2759">
        <f>COUNTIF($A$1:A2759,"Define|Report")</f>
        <v>142</v>
      </c>
    </row>
    <row r="2760" spans="1:2" x14ac:dyDescent="0.25">
      <c r="A2760" t="s">
        <v>1762</v>
      </c>
      <c r="B2760">
        <f>COUNTIF($A$1:A2760,"Define|Report")</f>
        <v>142</v>
      </c>
    </row>
    <row r="2761" spans="1:2" x14ac:dyDescent="0.25">
      <c r="A2761" t="s">
        <v>1763</v>
      </c>
      <c r="B2761">
        <f>COUNTIF($A$1:A2761,"Define|Report")</f>
        <v>142</v>
      </c>
    </row>
    <row r="2762" spans="1:2" x14ac:dyDescent="0.25">
      <c r="B2762">
        <f>COUNTIF($A$1:A2762,"Define|Report")</f>
        <v>142</v>
      </c>
    </row>
    <row r="2763" spans="1:2" x14ac:dyDescent="0.25">
      <c r="A2763" t="s">
        <v>1094</v>
      </c>
      <c r="B2763">
        <f>COUNTIF($A$1:A2763,"Define|Report")</f>
        <v>143</v>
      </c>
    </row>
    <row r="2764" spans="1:2" x14ac:dyDescent="0.25">
      <c r="A2764" t="s">
        <v>1764</v>
      </c>
      <c r="B2764">
        <f>COUNTIF($A$1:A2764,"Define|Report")</f>
        <v>143</v>
      </c>
    </row>
    <row r="2765" spans="1:2" x14ac:dyDescent="0.25">
      <c r="A2765" t="s">
        <v>1765</v>
      </c>
      <c r="B2765">
        <f>COUNTIF($A$1:A2765,"Define|Report")</f>
        <v>143</v>
      </c>
    </row>
    <row r="2766" spans="1:2" x14ac:dyDescent="0.25">
      <c r="A2766" t="s">
        <v>1137</v>
      </c>
      <c r="B2766">
        <f>COUNTIF($A$1:A2766,"Define|Report")</f>
        <v>143</v>
      </c>
    </row>
    <row r="2767" spans="1:2" x14ac:dyDescent="0.25">
      <c r="A2767" t="s">
        <v>1100</v>
      </c>
      <c r="B2767">
        <f>COUNTIF($A$1:A2767,"Define|Report")</f>
        <v>143</v>
      </c>
    </row>
    <row r="2768" spans="1:2" x14ac:dyDescent="0.25">
      <c r="A2768" t="s">
        <v>1145</v>
      </c>
      <c r="B2768">
        <f>COUNTIF($A$1:A2768,"Define|Report")</f>
        <v>143</v>
      </c>
    </row>
    <row r="2769" spans="1:2" x14ac:dyDescent="0.25">
      <c r="A2769" t="s">
        <v>1218</v>
      </c>
      <c r="B2769">
        <f>COUNTIF($A$1:A2769,"Define|Report")</f>
        <v>143</v>
      </c>
    </row>
    <row r="2770" spans="1:2" x14ac:dyDescent="0.25">
      <c r="A2770" t="s">
        <v>1143</v>
      </c>
      <c r="B2770">
        <f>COUNTIF($A$1:A2770,"Define|Report")</f>
        <v>143</v>
      </c>
    </row>
    <row r="2771" spans="1:2" x14ac:dyDescent="0.25">
      <c r="A2771" t="s">
        <v>1766</v>
      </c>
      <c r="B2771">
        <f>COUNTIF($A$1:A2771,"Define|Report")</f>
        <v>143</v>
      </c>
    </row>
    <row r="2772" spans="1:2" x14ac:dyDescent="0.25">
      <c r="A2772" t="s">
        <v>1176</v>
      </c>
      <c r="B2772">
        <f>COUNTIF($A$1:A2772,"Define|Report")</f>
        <v>143</v>
      </c>
    </row>
    <row r="2773" spans="1:2" x14ac:dyDescent="0.25">
      <c r="A2773" t="s">
        <v>1767</v>
      </c>
      <c r="B2773">
        <f>COUNTIF($A$1:A2773,"Define|Report")</f>
        <v>143</v>
      </c>
    </row>
    <row r="2774" spans="1:2" x14ac:dyDescent="0.25">
      <c r="A2774" t="s">
        <v>1158</v>
      </c>
      <c r="B2774">
        <f>COUNTIF($A$1:A2774,"Define|Report")</f>
        <v>143</v>
      </c>
    </row>
    <row r="2775" spans="1:2" x14ac:dyDescent="0.25">
      <c r="A2775" t="s">
        <v>1768</v>
      </c>
      <c r="B2775">
        <f>COUNTIF($A$1:A2775,"Define|Report")</f>
        <v>143</v>
      </c>
    </row>
    <row r="2776" spans="1:2" x14ac:dyDescent="0.25">
      <c r="B2776">
        <f>COUNTIF($A$1:A2776,"Define|Report")</f>
        <v>143</v>
      </c>
    </row>
    <row r="2777" spans="1:2" x14ac:dyDescent="0.25">
      <c r="A2777" t="s">
        <v>1094</v>
      </c>
      <c r="B2777">
        <f>COUNTIF($A$1:A2777,"Define|Report")</f>
        <v>144</v>
      </c>
    </row>
    <row r="2778" spans="1:2" x14ac:dyDescent="0.25">
      <c r="A2778" t="s">
        <v>1769</v>
      </c>
      <c r="B2778">
        <f>COUNTIF($A$1:A2778,"Define|Report")</f>
        <v>144</v>
      </c>
    </row>
    <row r="2779" spans="1:2" x14ac:dyDescent="0.25">
      <c r="A2779" t="s">
        <v>1765</v>
      </c>
      <c r="B2779">
        <f>COUNTIF($A$1:A2779,"Define|Report")</f>
        <v>144</v>
      </c>
    </row>
    <row r="2780" spans="1:2" x14ac:dyDescent="0.25">
      <c r="A2780" t="s">
        <v>1137</v>
      </c>
      <c r="B2780">
        <f>COUNTIF($A$1:A2780,"Define|Report")</f>
        <v>144</v>
      </c>
    </row>
    <row r="2781" spans="1:2" x14ac:dyDescent="0.25">
      <c r="A2781" t="s">
        <v>1100</v>
      </c>
      <c r="B2781">
        <f>COUNTIF($A$1:A2781,"Define|Report")</f>
        <v>144</v>
      </c>
    </row>
    <row r="2782" spans="1:2" x14ac:dyDescent="0.25">
      <c r="A2782" t="s">
        <v>1145</v>
      </c>
      <c r="B2782">
        <f>COUNTIF($A$1:A2782,"Define|Report")</f>
        <v>144</v>
      </c>
    </row>
    <row r="2783" spans="1:2" x14ac:dyDescent="0.25">
      <c r="A2783" t="s">
        <v>1218</v>
      </c>
      <c r="B2783">
        <f>COUNTIF($A$1:A2783,"Define|Report")</f>
        <v>144</v>
      </c>
    </row>
    <row r="2784" spans="1:2" x14ac:dyDescent="0.25">
      <c r="A2784" t="s">
        <v>1143</v>
      </c>
      <c r="B2784">
        <f>COUNTIF($A$1:A2784,"Define|Report")</f>
        <v>144</v>
      </c>
    </row>
    <row r="2785" spans="1:2" x14ac:dyDescent="0.25">
      <c r="A2785" t="s">
        <v>1766</v>
      </c>
      <c r="B2785">
        <f>COUNTIF($A$1:A2785,"Define|Report")</f>
        <v>144</v>
      </c>
    </row>
    <row r="2786" spans="1:2" x14ac:dyDescent="0.25">
      <c r="A2786" t="s">
        <v>1176</v>
      </c>
      <c r="B2786">
        <f>COUNTIF($A$1:A2786,"Define|Report")</f>
        <v>144</v>
      </c>
    </row>
    <row r="2787" spans="1:2" x14ac:dyDescent="0.25">
      <c r="A2787" t="s">
        <v>1767</v>
      </c>
      <c r="B2787">
        <f>COUNTIF($A$1:A2787,"Define|Report")</f>
        <v>144</v>
      </c>
    </row>
    <row r="2788" spans="1:2" x14ac:dyDescent="0.25">
      <c r="A2788" t="s">
        <v>1158</v>
      </c>
      <c r="B2788">
        <f>COUNTIF($A$1:A2788,"Define|Report")</f>
        <v>144</v>
      </c>
    </row>
    <row r="2789" spans="1:2" x14ac:dyDescent="0.25">
      <c r="A2789" t="s">
        <v>1770</v>
      </c>
      <c r="B2789">
        <f>COUNTIF($A$1:A2789,"Define|Report")</f>
        <v>144</v>
      </c>
    </row>
    <row r="2790" spans="1:2" x14ac:dyDescent="0.25">
      <c r="B2790">
        <f>COUNTIF($A$1:A2790,"Define|Report")</f>
        <v>144</v>
      </c>
    </row>
    <row r="2791" spans="1:2" x14ac:dyDescent="0.25">
      <c r="A2791" t="s">
        <v>1094</v>
      </c>
      <c r="B2791">
        <f>COUNTIF($A$1:A2791,"Define|Report")</f>
        <v>145</v>
      </c>
    </row>
    <row r="2792" spans="1:2" x14ac:dyDescent="0.25">
      <c r="A2792" t="s">
        <v>1771</v>
      </c>
      <c r="B2792">
        <f>COUNTIF($A$1:A2792,"Define|Report")</f>
        <v>145</v>
      </c>
    </row>
    <row r="2793" spans="1:2" x14ac:dyDescent="0.25">
      <c r="A2793" t="s">
        <v>1765</v>
      </c>
      <c r="B2793">
        <f>COUNTIF($A$1:A2793,"Define|Report")</f>
        <v>145</v>
      </c>
    </row>
    <row r="2794" spans="1:2" x14ac:dyDescent="0.25">
      <c r="A2794" t="s">
        <v>1137</v>
      </c>
      <c r="B2794">
        <f>COUNTIF($A$1:A2794,"Define|Report")</f>
        <v>145</v>
      </c>
    </row>
    <row r="2795" spans="1:2" x14ac:dyDescent="0.25">
      <c r="A2795" t="s">
        <v>1100</v>
      </c>
      <c r="B2795">
        <f>COUNTIF($A$1:A2795,"Define|Report")</f>
        <v>145</v>
      </c>
    </row>
    <row r="2796" spans="1:2" x14ac:dyDescent="0.25">
      <c r="A2796" t="s">
        <v>1145</v>
      </c>
      <c r="B2796">
        <f>COUNTIF($A$1:A2796,"Define|Report")</f>
        <v>145</v>
      </c>
    </row>
    <row r="2797" spans="1:2" x14ac:dyDescent="0.25">
      <c r="A2797" t="s">
        <v>1218</v>
      </c>
      <c r="B2797">
        <f>COUNTIF($A$1:A2797,"Define|Report")</f>
        <v>145</v>
      </c>
    </row>
    <row r="2798" spans="1:2" x14ac:dyDescent="0.25">
      <c r="A2798" t="s">
        <v>1143</v>
      </c>
      <c r="B2798">
        <f>COUNTIF($A$1:A2798,"Define|Report")</f>
        <v>145</v>
      </c>
    </row>
    <row r="2799" spans="1:2" x14ac:dyDescent="0.25">
      <c r="A2799" t="s">
        <v>1766</v>
      </c>
      <c r="B2799">
        <f>COUNTIF($A$1:A2799,"Define|Report")</f>
        <v>145</v>
      </c>
    </row>
    <row r="2800" spans="1:2" x14ac:dyDescent="0.25">
      <c r="A2800" t="s">
        <v>1176</v>
      </c>
      <c r="B2800">
        <f>COUNTIF($A$1:A2800,"Define|Report")</f>
        <v>145</v>
      </c>
    </row>
    <row r="2801" spans="1:2" x14ac:dyDescent="0.25">
      <c r="A2801" t="s">
        <v>1767</v>
      </c>
      <c r="B2801">
        <f>COUNTIF($A$1:A2801,"Define|Report")</f>
        <v>145</v>
      </c>
    </row>
    <row r="2802" spans="1:2" x14ac:dyDescent="0.25">
      <c r="A2802" t="s">
        <v>1158</v>
      </c>
      <c r="B2802">
        <f>COUNTIF($A$1:A2802,"Define|Report")</f>
        <v>145</v>
      </c>
    </row>
    <row r="2803" spans="1:2" x14ac:dyDescent="0.25">
      <c r="A2803" t="s">
        <v>1772</v>
      </c>
      <c r="B2803">
        <f>COUNTIF($A$1:A2803,"Define|Report")</f>
        <v>145</v>
      </c>
    </row>
    <row r="2804" spans="1:2" x14ac:dyDescent="0.25">
      <c r="B2804">
        <f>COUNTIF($A$1:A2804,"Define|Report")</f>
        <v>145</v>
      </c>
    </row>
    <row r="2805" spans="1:2" x14ac:dyDescent="0.25">
      <c r="A2805" t="s">
        <v>1094</v>
      </c>
      <c r="B2805">
        <f>COUNTIF($A$1:A2805,"Define|Report")</f>
        <v>146</v>
      </c>
    </row>
    <row r="2806" spans="1:2" x14ac:dyDescent="0.25">
      <c r="A2806" t="s">
        <v>1773</v>
      </c>
      <c r="B2806">
        <f>COUNTIF($A$1:A2806,"Define|Report")</f>
        <v>146</v>
      </c>
    </row>
    <row r="2807" spans="1:2" x14ac:dyDescent="0.25">
      <c r="A2807" t="s">
        <v>1765</v>
      </c>
      <c r="B2807">
        <f>COUNTIF($A$1:A2807,"Define|Report")</f>
        <v>146</v>
      </c>
    </row>
    <row r="2808" spans="1:2" x14ac:dyDescent="0.25">
      <c r="A2808" t="s">
        <v>1137</v>
      </c>
      <c r="B2808">
        <f>COUNTIF($A$1:A2808,"Define|Report")</f>
        <v>146</v>
      </c>
    </row>
    <row r="2809" spans="1:2" x14ac:dyDescent="0.25">
      <c r="A2809" t="s">
        <v>1100</v>
      </c>
      <c r="B2809">
        <f>COUNTIF($A$1:A2809,"Define|Report")</f>
        <v>146</v>
      </c>
    </row>
    <row r="2810" spans="1:2" x14ac:dyDescent="0.25">
      <c r="A2810" t="s">
        <v>1145</v>
      </c>
      <c r="B2810">
        <f>COUNTIF($A$1:A2810,"Define|Report")</f>
        <v>146</v>
      </c>
    </row>
    <row r="2811" spans="1:2" x14ac:dyDescent="0.25">
      <c r="A2811" t="s">
        <v>1218</v>
      </c>
      <c r="B2811">
        <f>COUNTIF($A$1:A2811,"Define|Report")</f>
        <v>146</v>
      </c>
    </row>
    <row r="2812" spans="1:2" x14ac:dyDescent="0.25">
      <c r="A2812" t="s">
        <v>1143</v>
      </c>
      <c r="B2812">
        <f>COUNTIF($A$1:A2812,"Define|Report")</f>
        <v>146</v>
      </c>
    </row>
    <row r="2813" spans="1:2" x14ac:dyDescent="0.25">
      <c r="A2813" t="s">
        <v>1766</v>
      </c>
      <c r="B2813">
        <f>COUNTIF($A$1:A2813,"Define|Report")</f>
        <v>146</v>
      </c>
    </row>
    <row r="2814" spans="1:2" x14ac:dyDescent="0.25">
      <c r="A2814" t="s">
        <v>1176</v>
      </c>
      <c r="B2814">
        <f>COUNTIF($A$1:A2814,"Define|Report")</f>
        <v>146</v>
      </c>
    </row>
    <row r="2815" spans="1:2" x14ac:dyDescent="0.25">
      <c r="A2815" t="s">
        <v>1767</v>
      </c>
      <c r="B2815">
        <f>COUNTIF($A$1:A2815,"Define|Report")</f>
        <v>146</v>
      </c>
    </row>
    <row r="2816" spans="1:2" x14ac:dyDescent="0.25">
      <c r="A2816" t="s">
        <v>1158</v>
      </c>
      <c r="B2816">
        <f>COUNTIF($A$1:A2816,"Define|Report")</f>
        <v>146</v>
      </c>
    </row>
    <row r="2817" spans="1:2" x14ac:dyDescent="0.25">
      <c r="A2817" t="s">
        <v>1774</v>
      </c>
      <c r="B2817">
        <f>COUNTIF($A$1:A2817,"Define|Report")</f>
        <v>146</v>
      </c>
    </row>
    <row r="2818" spans="1:2" x14ac:dyDescent="0.25">
      <c r="B2818">
        <f>COUNTIF($A$1:A2818,"Define|Report")</f>
        <v>146</v>
      </c>
    </row>
    <row r="2819" spans="1:2" x14ac:dyDescent="0.25">
      <c r="A2819" t="s">
        <v>1094</v>
      </c>
      <c r="B2819">
        <f>COUNTIF($A$1:A2819,"Define|Report")</f>
        <v>147</v>
      </c>
    </row>
    <row r="2820" spans="1:2" x14ac:dyDescent="0.25">
      <c r="A2820" t="s">
        <v>1775</v>
      </c>
      <c r="B2820">
        <f>COUNTIF($A$1:A2820,"Define|Report")</f>
        <v>147</v>
      </c>
    </row>
    <row r="2821" spans="1:2" x14ac:dyDescent="0.25">
      <c r="A2821" t="s">
        <v>1765</v>
      </c>
      <c r="B2821">
        <f>COUNTIF($A$1:A2821,"Define|Report")</f>
        <v>147</v>
      </c>
    </row>
    <row r="2822" spans="1:2" x14ac:dyDescent="0.25">
      <c r="A2822" t="s">
        <v>1137</v>
      </c>
      <c r="B2822">
        <f>COUNTIF($A$1:A2822,"Define|Report")</f>
        <v>147</v>
      </c>
    </row>
    <row r="2823" spans="1:2" x14ac:dyDescent="0.25">
      <c r="A2823" t="s">
        <v>1100</v>
      </c>
      <c r="B2823">
        <f>COUNTIF($A$1:A2823,"Define|Report")</f>
        <v>147</v>
      </c>
    </row>
    <row r="2824" spans="1:2" x14ac:dyDescent="0.25">
      <c r="A2824" t="s">
        <v>1145</v>
      </c>
      <c r="B2824">
        <f>COUNTIF($A$1:A2824,"Define|Report")</f>
        <v>147</v>
      </c>
    </row>
    <row r="2825" spans="1:2" x14ac:dyDescent="0.25">
      <c r="A2825" t="s">
        <v>1218</v>
      </c>
      <c r="B2825">
        <f>COUNTIF($A$1:A2825,"Define|Report")</f>
        <v>147</v>
      </c>
    </row>
    <row r="2826" spans="1:2" x14ac:dyDescent="0.25">
      <c r="A2826" t="s">
        <v>1143</v>
      </c>
      <c r="B2826">
        <f>COUNTIF($A$1:A2826,"Define|Report")</f>
        <v>147</v>
      </c>
    </row>
    <row r="2827" spans="1:2" x14ac:dyDescent="0.25">
      <c r="A2827" t="s">
        <v>1766</v>
      </c>
      <c r="B2827">
        <f>COUNTIF($A$1:A2827,"Define|Report")</f>
        <v>147</v>
      </c>
    </row>
    <row r="2828" spans="1:2" x14ac:dyDescent="0.25">
      <c r="A2828" t="s">
        <v>1176</v>
      </c>
      <c r="B2828">
        <f>COUNTIF($A$1:A2828,"Define|Report")</f>
        <v>147</v>
      </c>
    </row>
    <row r="2829" spans="1:2" x14ac:dyDescent="0.25">
      <c r="A2829" t="s">
        <v>1767</v>
      </c>
      <c r="B2829">
        <f>COUNTIF($A$1:A2829,"Define|Report")</f>
        <v>147</v>
      </c>
    </row>
    <row r="2830" spans="1:2" x14ac:dyDescent="0.25">
      <c r="A2830" t="s">
        <v>1158</v>
      </c>
      <c r="B2830">
        <f>COUNTIF($A$1:A2830,"Define|Report")</f>
        <v>147</v>
      </c>
    </row>
    <row r="2831" spans="1:2" x14ac:dyDescent="0.25">
      <c r="A2831" t="s">
        <v>1776</v>
      </c>
      <c r="B2831">
        <f>COUNTIF($A$1:A2831,"Define|Report")</f>
        <v>147</v>
      </c>
    </row>
    <row r="2832" spans="1:2" x14ac:dyDescent="0.25">
      <c r="B2832">
        <f>COUNTIF($A$1:A2832,"Define|Report")</f>
        <v>147</v>
      </c>
    </row>
    <row r="2833" spans="1:2" x14ac:dyDescent="0.25">
      <c r="A2833" t="s">
        <v>1094</v>
      </c>
      <c r="B2833">
        <f>COUNTIF($A$1:A2833,"Define|Report")</f>
        <v>148</v>
      </c>
    </row>
    <row r="2834" spans="1:2" x14ac:dyDescent="0.25">
      <c r="A2834" t="s">
        <v>1777</v>
      </c>
      <c r="B2834">
        <f>COUNTIF($A$1:A2834,"Define|Report")</f>
        <v>148</v>
      </c>
    </row>
    <row r="2835" spans="1:2" x14ac:dyDescent="0.25">
      <c r="A2835" t="s">
        <v>1765</v>
      </c>
      <c r="B2835">
        <f>COUNTIF($A$1:A2835,"Define|Report")</f>
        <v>148</v>
      </c>
    </row>
    <row r="2836" spans="1:2" x14ac:dyDescent="0.25">
      <c r="A2836" t="s">
        <v>1137</v>
      </c>
      <c r="B2836">
        <f>COUNTIF($A$1:A2836,"Define|Report")</f>
        <v>148</v>
      </c>
    </row>
    <row r="2837" spans="1:2" x14ac:dyDescent="0.25">
      <c r="A2837" t="s">
        <v>1100</v>
      </c>
      <c r="B2837">
        <f>COUNTIF($A$1:A2837,"Define|Report")</f>
        <v>148</v>
      </c>
    </row>
    <row r="2838" spans="1:2" x14ac:dyDescent="0.25">
      <c r="A2838" t="s">
        <v>1145</v>
      </c>
      <c r="B2838">
        <f>COUNTIF($A$1:A2838,"Define|Report")</f>
        <v>148</v>
      </c>
    </row>
    <row r="2839" spans="1:2" x14ac:dyDescent="0.25">
      <c r="A2839" t="s">
        <v>1218</v>
      </c>
      <c r="B2839">
        <f>COUNTIF($A$1:A2839,"Define|Report")</f>
        <v>148</v>
      </c>
    </row>
    <row r="2840" spans="1:2" x14ac:dyDescent="0.25">
      <c r="A2840" t="s">
        <v>1143</v>
      </c>
      <c r="B2840">
        <f>COUNTIF($A$1:A2840,"Define|Report")</f>
        <v>148</v>
      </c>
    </row>
    <row r="2841" spans="1:2" x14ac:dyDescent="0.25">
      <c r="A2841" t="s">
        <v>1766</v>
      </c>
      <c r="B2841">
        <f>COUNTIF($A$1:A2841,"Define|Report")</f>
        <v>148</v>
      </c>
    </row>
    <row r="2842" spans="1:2" x14ac:dyDescent="0.25">
      <c r="A2842" t="s">
        <v>1176</v>
      </c>
      <c r="B2842">
        <f>COUNTIF($A$1:A2842,"Define|Report")</f>
        <v>148</v>
      </c>
    </row>
    <row r="2843" spans="1:2" x14ac:dyDescent="0.25">
      <c r="A2843" t="s">
        <v>1767</v>
      </c>
      <c r="B2843">
        <f>COUNTIF($A$1:A2843,"Define|Report")</f>
        <v>148</v>
      </c>
    </row>
    <row r="2844" spans="1:2" x14ac:dyDescent="0.25">
      <c r="A2844" t="s">
        <v>1158</v>
      </c>
      <c r="B2844">
        <f>COUNTIF($A$1:A2844,"Define|Report")</f>
        <v>148</v>
      </c>
    </row>
    <row r="2845" spans="1:2" x14ac:dyDescent="0.25">
      <c r="A2845" t="s">
        <v>1778</v>
      </c>
      <c r="B2845">
        <f>COUNTIF($A$1:A2845,"Define|Report")</f>
        <v>148</v>
      </c>
    </row>
    <row r="2846" spans="1:2" x14ac:dyDescent="0.25">
      <c r="B2846">
        <f>COUNTIF($A$1:A2846,"Define|Report")</f>
        <v>148</v>
      </c>
    </row>
    <row r="2847" spans="1:2" x14ac:dyDescent="0.25">
      <c r="A2847" t="s">
        <v>1094</v>
      </c>
      <c r="B2847">
        <f>COUNTIF($A$1:A2847,"Define|Report")</f>
        <v>149</v>
      </c>
    </row>
    <row r="2848" spans="1:2" x14ac:dyDescent="0.25">
      <c r="A2848" t="s">
        <v>1779</v>
      </c>
      <c r="B2848">
        <f>COUNTIF($A$1:A2848,"Define|Report")</f>
        <v>149</v>
      </c>
    </row>
    <row r="2849" spans="1:2" x14ac:dyDescent="0.25">
      <c r="A2849" t="s">
        <v>1765</v>
      </c>
      <c r="B2849">
        <f>COUNTIF($A$1:A2849,"Define|Report")</f>
        <v>149</v>
      </c>
    </row>
    <row r="2850" spans="1:2" x14ac:dyDescent="0.25">
      <c r="A2850" t="s">
        <v>1137</v>
      </c>
      <c r="B2850">
        <f>COUNTIF($A$1:A2850,"Define|Report")</f>
        <v>149</v>
      </c>
    </row>
    <row r="2851" spans="1:2" x14ac:dyDescent="0.25">
      <c r="A2851" t="s">
        <v>1100</v>
      </c>
      <c r="B2851">
        <f>COUNTIF($A$1:A2851,"Define|Report")</f>
        <v>149</v>
      </c>
    </row>
    <row r="2852" spans="1:2" x14ac:dyDescent="0.25">
      <c r="A2852" t="s">
        <v>1145</v>
      </c>
      <c r="B2852">
        <f>COUNTIF($A$1:A2852,"Define|Report")</f>
        <v>149</v>
      </c>
    </row>
    <row r="2853" spans="1:2" x14ac:dyDescent="0.25">
      <c r="A2853" t="s">
        <v>1218</v>
      </c>
      <c r="B2853">
        <f>COUNTIF($A$1:A2853,"Define|Report")</f>
        <v>149</v>
      </c>
    </row>
    <row r="2854" spans="1:2" x14ac:dyDescent="0.25">
      <c r="A2854" t="s">
        <v>1143</v>
      </c>
      <c r="B2854">
        <f>COUNTIF($A$1:A2854,"Define|Report")</f>
        <v>149</v>
      </c>
    </row>
    <row r="2855" spans="1:2" x14ac:dyDescent="0.25">
      <c r="A2855" t="s">
        <v>1766</v>
      </c>
      <c r="B2855">
        <f>COUNTIF($A$1:A2855,"Define|Report")</f>
        <v>149</v>
      </c>
    </row>
    <row r="2856" spans="1:2" x14ac:dyDescent="0.25">
      <c r="A2856" t="s">
        <v>1176</v>
      </c>
      <c r="B2856">
        <f>COUNTIF($A$1:A2856,"Define|Report")</f>
        <v>149</v>
      </c>
    </row>
    <row r="2857" spans="1:2" x14ac:dyDescent="0.25">
      <c r="A2857" t="s">
        <v>1767</v>
      </c>
      <c r="B2857">
        <f>COUNTIF($A$1:A2857,"Define|Report")</f>
        <v>149</v>
      </c>
    </row>
    <row r="2858" spans="1:2" x14ac:dyDescent="0.25">
      <c r="A2858" t="s">
        <v>1158</v>
      </c>
      <c r="B2858">
        <f>COUNTIF($A$1:A2858,"Define|Report")</f>
        <v>149</v>
      </c>
    </row>
    <row r="2859" spans="1:2" x14ac:dyDescent="0.25">
      <c r="A2859" t="s">
        <v>1780</v>
      </c>
      <c r="B2859">
        <f>COUNTIF($A$1:A2859,"Define|Report")</f>
        <v>149</v>
      </c>
    </row>
    <row r="2860" spans="1:2" x14ac:dyDescent="0.25">
      <c r="B2860">
        <f>COUNTIF($A$1:A2860,"Define|Report")</f>
        <v>149</v>
      </c>
    </row>
    <row r="2861" spans="1:2" x14ac:dyDescent="0.25">
      <c r="A2861" t="s">
        <v>1094</v>
      </c>
      <c r="B2861">
        <f>COUNTIF($A$1:A2861,"Define|Report")</f>
        <v>150</v>
      </c>
    </row>
    <row r="2862" spans="1:2" x14ac:dyDescent="0.25">
      <c r="A2862" t="s">
        <v>1781</v>
      </c>
      <c r="B2862">
        <f>COUNTIF($A$1:A2862,"Define|Report")</f>
        <v>150</v>
      </c>
    </row>
    <row r="2863" spans="1:2" x14ac:dyDescent="0.25">
      <c r="A2863" t="s">
        <v>1765</v>
      </c>
      <c r="B2863">
        <f>COUNTIF($A$1:A2863,"Define|Report")</f>
        <v>150</v>
      </c>
    </row>
    <row r="2864" spans="1:2" x14ac:dyDescent="0.25">
      <c r="A2864" t="s">
        <v>1137</v>
      </c>
      <c r="B2864">
        <f>COUNTIF($A$1:A2864,"Define|Report")</f>
        <v>150</v>
      </c>
    </row>
    <row r="2865" spans="1:2" x14ac:dyDescent="0.25">
      <c r="A2865" t="s">
        <v>1100</v>
      </c>
      <c r="B2865">
        <f>COUNTIF($A$1:A2865,"Define|Report")</f>
        <v>150</v>
      </c>
    </row>
    <row r="2866" spans="1:2" x14ac:dyDescent="0.25">
      <c r="A2866" t="s">
        <v>1145</v>
      </c>
      <c r="B2866">
        <f>COUNTIF($A$1:A2866,"Define|Report")</f>
        <v>150</v>
      </c>
    </row>
    <row r="2867" spans="1:2" x14ac:dyDescent="0.25">
      <c r="A2867" t="s">
        <v>1218</v>
      </c>
      <c r="B2867">
        <f>COUNTIF($A$1:A2867,"Define|Report")</f>
        <v>150</v>
      </c>
    </row>
    <row r="2868" spans="1:2" x14ac:dyDescent="0.25">
      <c r="A2868" t="s">
        <v>1143</v>
      </c>
      <c r="B2868">
        <f>COUNTIF($A$1:A2868,"Define|Report")</f>
        <v>150</v>
      </c>
    </row>
    <row r="2869" spans="1:2" x14ac:dyDescent="0.25">
      <c r="A2869" t="s">
        <v>1766</v>
      </c>
      <c r="B2869">
        <f>COUNTIF($A$1:A2869,"Define|Report")</f>
        <v>150</v>
      </c>
    </row>
    <row r="2870" spans="1:2" x14ac:dyDescent="0.25">
      <c r="A2870" t="s">
        <v>1176</v>
      </c>
      <c r="B2870">
        <f>COUNTIF($A$1:A2870,"Define|Report")</f>
        <v>150</v>
      </c>
    </row>
    <row r="2871" spans="1:2" x14ac:dyDescent="0.25">
      <c r="A2871" t="s">
        <v>1767</v>
      </c>
      <c r="B2871">
        <f>COUNTIF($A$1:A2871,"Define|Report")</f>
        <v>150</v>
      </c>
    </row>
    <row r="2872" spans="1:2" x14ac:dyDescent="0.25">
      <c r="A2872" t="s">
        <v>1158</v>
      </c>
      <c r="B2872">
        <f>COUNTIF($A$1:A2872,"Define|Report")</f>
        <v>150</v>
      </c>
    </row>
    <row r="2873" spans="1:2" x14ac:dyDescent="0.25">
      <c r="A2873" t="s">
        <v>1782</v>
      </c>
      <c r="B2873">
        <f>COUNTIF($A$1:A2873,"Define|Report")</f>
        <v>150</v>
      </c>
    </row>
    <row r="2874" spans="1:2" x14ac:dyDescent="0.25">
      <c r="B2874">
        <f>COUNTIF($A$1:A2874,"Define|Report")</f>
        <v>150</v>
      </c>
    </row>
    <row r="2875" spans="1:2" x14ac:dyDescent="0.25">
      <c r="A2875" t="s">
        <v>1094</v>
      </c>
      <c r="B2875">
        <f>COUNTIF($A$1:A2875,"Define|Report")</f>
        <v>151</v>
      </c>
    </row>
    <row r="2876" spans="1:2" x14ac:dyDescent="0.25">
      <c r="A2876" t="s">
        <v>1783</v>
      </c>
      <c r="B2876">
        <f>COUNTIF($A$1:A2876,"Define|Report")</f>
        <v>151</v>
      </c>
    </row>
    <row r="2877" spans="1:2" x14ac:dyDescent="0.25">
      <c r="A2877" t="s">
        <v>1784</v>
      </c>
      <c r="B2877">
        <f>COUNTIF($A$1:A2877,"Define|Report")</f>
        <v>151</v>
      </c>
    </row>
    <row r="2878" spans="1:2" x14ac:dyDescent="0.25">
      <c r="A2878" t="s">
        <v>1217</v>
      </c>
      <c r="B2878">
        <f>COUNTIF($A$1:A2878,"Define|Report")</f>
        <v>151</v>
      </c>
    </row>
    <row r="2879" spans="1:2" x14ac:dyDescent="0.25">
      <c r="A2879" t="s">
        <v>1100</v>
      </c>
      <c r="B2879">
        <f>COUNTIF($A$1:A2879,"Define|Report")</f>
        <v>151</v>
      </c>
    </row>
    <row r="2880" spans="1:2" x14ac:dyDescent="0.25">
      <c r="A2880" t="s">
        <v>1785</v>
      </c>
      <c r="B2880">
        <f>COUNTIF($A$1:A2880,"Define|Report")</f>
        <v>151</v>
      </c>
    </row>
    <row r="2881" spans="1:2" x14ac:dyDescent="0.25">
      <c r="A2881" t="s">
        <v>1143</v>
      </c>
      <c r="B2881">
        <f>COUNTIF($A$1:A2881,"Define|Report")</f>
        <v>151</v>
      </c>
    </row>
    <row r="2882" spans="1:2" x14ac:dyDescent="0.25">
      <c r="A2882" t="s">
        <v>1130</v>
      </c>
      <c r="B2882">
        <f>COUNTIF($A$1:A2882,"Define|Report")</f>
        <v>151</v>
      </c>
    </row>
    <row r="2883" spans="1:2" x14ac:dyDescent="0.25">
      <c r="A2883" t="s">
        <v>1103</v>
      </c>
      <c r="B2883">
        <f>COUNTIF($A$1:A2883,"Define|Report")</f>
        <v>151</v>
      </c>
    </row>
    <row r="2884" spans="1:2" x14ac:dyDescent="0.25">
      <c r="A2884" t="s">
        <v>1786</v>
      </c>
      <c r="B2884">
        <f>COUNTIF($A$1:A2884,"Define|Report")</f>
        <v>151</v>
      </c>
    </row>
    <row r="2885" spans="1:2" x14ac:dyDescent="0.25">
      <c r="A2885" t="s">
        <v>1172</v>
      </c>
      <c r="B2885">
        <f>COUNTIF($A$1:A2885,"Define|Report")</f>
        <v>151</v>
      </c>
    </row>
    <row r="2886" spans="1:2" x14ac:dyDescent="0.25">
      <c r="A2886" t="s">
        <v>1787</v>
      </c>
      <c r="B2886">
        <f>COUNTIF($A$1:A2886,"Define|Report")</f>
        <v>151</v>
      </c>
    </row>
    <row r="2887" spans="1:2" x14ac:dyDescent="0.25">
      <c r="A2887" t="s">
        <v>1788</v>
      </c>
      <c r="B2887">
        <f>COUNTIF($A$1:A2887,"Define|Report")</f>
        <v>151</v>
      </c>
    </row>
    <row r="2888" spans="1:2" x14ac:dyDescent="0.25">
      <c r="A2888" t="s">
        <v>1244</v>
      </c>
      <c r="B2888">
        <f>COUNTIF($A$1:A2888,"Define|Report")</f>
        <v>151</v>
      </c>
    </row>
    <row r="2889" spans="1:2" x14ac:dyDescent="0.25">
      <c r="A2889" t="s">
        <v>1102</v>
      </c>
      <c r="B2889">
        <f>COUNTIF($A$1:A2889,"Define|Report")</f>
        <v>151</v>
      </c>
    </row>
    <row r="2890" spans="1:2" x14ac:dyDescent="0.25">
      <c r="A2890" t="s">
        <v>1748</v>
      </c>
      <c r="B2890">
        <f>COUNTIF($A$1:A2890,"Define|Report")</f>
        <v>151</v>
      </c>
    </row>
    <row r="2891" spans="1:2" x14ac:dyDescent="0.25">
      <c r="A2891" t="s">
        <v>1224</v>
      </c>
      <c r="B2891">
        <f>COUNTIF($A$1:A2891,"Define|Report")</f>
        <v>151</v>
      </c>
    </row>
    <row r="2892" spans="1:2" x14ac:dyDescent="0.25">
      <c r="A2892" t="s">
        <v>1789</v>
      </c>
      <c r="B2892">
        <f>COUNTIF($A$1:A2892,"Define|Report")</f>
        <v>151</v>
      </c>
    </row>
    <row r="2893" spans="1:2" x14ac:dyDescent="0.25">
      <c r="B2893">
        <f>COUNTIF($A$1:A2893,"Define|Report")</f>
        <v>151</v>
      </c>
    </row>
    <row r="2894" spans="1:2" x14ac:dyDescent="0.25">
      <c r="A2894" t="s">
        <v>1094</v>
      </c>
      <c r="B2894">
        <f>COUNTIF($A$1:A2894,"Define|Report")</f>
        <v>152</v>
      </c>
    </row>
    <row r="2895" spans="1:2" x14ac:dyDescent="0.25">
      <c r="A2895" t="s">
        <v>1790</v>
      </c>
      <c r="B2895">
        <f>COUNTIF($A$1:A2895,"Define|Report")</f>
        <v>152</v>
      </c>
    </row>
    <row r="2896" spans="1:2" x14ac:dyDescent="0.25">
      <c r="A2896" t="s">
        <v>1791</v>
      </c>
      <c r="B2896">
        <f>COUNTIF($A$1:A2896,"Define|Report")</f>
        <v>152</v>
      </c>
    </row>
    <row r="2897" spans="1:2" x14ac:dyDescent="0.25">
      <c r="A2897" t="s">
        <v>1217</v>
      </c>
      <c r="B2897">
        <f>COUNTIF($A$1:A2897,"Define|Report")</f>
        <v>152</v>
      </c>
    </row>
    <row r="2898" spans="1:2" x14ac:dyDescent="0.25">
      <c r="A2898" t="s">
        <v>1100</v>
      </c>
      <c r="B2898">
        <f>COUNTIF($A$1:A2898,"Define|Report")</f>
        <v>152</v>
      </c>
    </row>
    <row r="2899" spans="1:2" x14ac:dyDescent="0.25">
      <c r="A2899" t="s">
        <v>1143</v>
      </c>
      <c r="B2899">
        <f>COUNTIF($A$1:A2899,"Define|Report")</f>
        <v>152</v>
      </c>
    </row>
    <row r="2900" spans="1:2" x14ac:dyDescent="0.25">
      <c r="A2900" t="s">
        <v>1103</v>
      </c>
      <c r="B2900">
        <f>COUNTIF($A$1:A2900,"Define|Report")</f>
        <v>152</v>
      </c>
    </row>
    <row r="2901" spans="1:2" x14ac:dyDescent="0.25">
      <c r="A2901" t="s">
        <v>1272</v>
      </c>
      <c r="B2901">
        <f>COUNTIF($A$1:A2901,"Define|Report")</f>
        <v>152</v>
      </c>
    </row>
    <row r="2902" spans="1:2" x14ac:dyDescent="0.25">
      <c r="A2902" t="s">
        <v>1278</v>
      </c>
      <c r="B2902">
        <f>COUNTIF($A$1:A2902,"Define|Report")</f>
        <v>152</v>
      </c>
    </row>
    <row r="2903" spans="1:2" x14ac:dyDescent="0.25">
      <c r="A2903" t="s">
        <v>1483</v>
      </c>
      <c r="B2903">
        <f>COUNTIF($A$1:A2903,"Define|Report")</f>
        <v>152</v>
      </c>
    </row>
    <row r="2904" spans="1:2" x14ac:dyDescent="0.25">
      <c r="A2904" t="s">
        <v>1285</v>
      </c>
      <c r="B2904">
        <f>COUNTIF($A$1:A2904,"Define|Report")</f>
        <v>152</v>
      </c>
    </row>
    <row r="2905" spans="1:2" x14ac:dyDescent="0.25">
      <c r="A2905" t="s">
        <v>1102</v>
      </c>
      <c r="B2905">
        <f>COUNTIF($A$1:A2905,"Define|Report")</f>
        <v>152</v>
      </c>
    </row>
    <row r="2906" spans="1:2" x14ac:dyDescent="0.25">
      <c r="A2906" t="s">
        <v>1792</v>
      </c>
      <c r="B2906">
        <f>COUNTIF($A$1:A2906,"Define|Report")</f>
        <v>152</v>
      </c>
    </row>
    <row r="2907" spans="1:2" x14ac:dyDescent="0.25">
      <c r="A2907" t="s">
        <v>1276</v>
      </c>
      <c r="B2907">
        <f>COUNTIF($A$1:A2907,"Define|Report")</f>
        <v>152</v>
      </c>
    </row>
    <row r="2908" spans="1:2" x14ac:dyDescent="0.25">
      <c r="A2908" t="s">
        <v>1269</v>
      </c>
      <c r="B2908">
        <f>COUNTIF($A$1:A2908,"Define|Report")</f>
        <v>152</v>
      </c>
    </row>
    <row r="2909" spans="1:2" x14ac:dyDescent="0.25">
      <c r="B2909">
        <f>COUNTIF($A$1:A2909,"Define|Report")</f>
        <v>152</v>
      </c>
    </row>
    <row r="2910" spans="1:2" x14ac:dyDescent="0.25">
      <c r="A2910" t="s">
        <v>1094</v>
      </c>
      <c r="B2910">
        <f>COUNTIF($A$1:A2910,"Define|Report")</f>
        <v>153</v>
      </c>
    </row>
    <row r="2911" spans="1:2" x14ac:dyDescent="0.25">
      <c r="A2911" t="s">
        <v>1793</v>
      </c>
      <c r="B2911">
        <f>COUNTIF($A$1:A2911,"Define|Report")</f>
        <v>153</v>
      </c>
    </row>
    <row r="2912" spans="1:2" x14ac:dyDescent="0.25">
      <c r="A2912" t="s">
        <v>1791</v>
      </c>
      <c r="B2912">
        <f>COUNTIF($A$1:A2912,"Define|Report")</f>
        <v>153</v>
      </c>
    </row>
    <row r="2913" spans="1:2" x14ac:dyDescent="0.25">
      <c r="A2913" t="s">
        <v>1217</v>
      </c>
      <c r="B2913">
        <f>COUNTIF($A$1:A2913,"Define|Report")</f>
        <v>153</v>
      </c>
    </row>
    <row r="2914" spans="1:2" x14ac:dyDescent="0.25">
      <c r="A2914" t="s">
        <v>1100</v>
      </c>
      <c r="B2914">
        <f>COUNTIF($A$1:A2914,"Define|Report")</f>
        <v>153</v>
      </c>
    </row>
    <row r="2915" spans="1:2" x14ac:dyDescent="0.25">
      <c r="A2915" t="s">
        <v>1143</v>
      </c>
      <c r="B2915">
        <f>COUNTIF($A$1:A2915,"Define|Report")</f>
        <v>153</v>
      </c>
    </row>
    <row r="2916" spans="1:2" x14ac:dyDescent="0.25">
      <c r="A2916" t="s">
        <v>1103</v>
      </c>
      <c r="B2916">
        <f>COUNTIF($A$1:A2916,"Define|Report")</f>
        <v>153</v>
      </c>
    </row>
    <row r="2917" spans="1:2" x14ac:dyDescent="0.25">
      <c r="A2917" t="s">
        <v>1272</v>
      </c>
      <c r="B2917">
        <f>COUNTIF($A$1:A2917,"Define|Report")</f>
        <v>153</v>
      </c>
    </row>
    <row r="2918" spans="1:2" x14ac:dyDescent="0.25">
      <c r="A2918" t="s">
        <v>1278</v>
      </c>
      <c r="B2918">
        <f>COUNTIF($A$1:A2918,"Define|Report")</f>
        <v>153</v>
      </c>
    </row>
    <row r="2919" spans="1:2" x14ac:dyDescent="0.25">
      <c r="A2919" t="s">
        <v>1483</v>
      </c>
      <c r="B2919">
        <f>COUNTIF($A$1:A2919,"Define|Report")</f>
        <v>153</v>
      </c>
    </row>
    <row r="2920" spans="1:2" x14ac:dyDescent="0.25">
      <c r="A2920" t="s">
        <v>1285</v>
      </c>
      <c r="B2920">
        <f>COUNTIF($A$1:A2920,"Define|Report")</f>
        <v>153</v>
      </c>
    </row>
    <row r="2921" spans="1:2" x14ac:dyDescent="0.25">
      <c r="A2921" t="s">
        <v>1102</v>
      </c>
      <c r="B2921">
        <f>COUNTIF($A$1:A2921,"Define|Report")</f>
        <v>153</v>
      </c>
    </row>
    <row r="2922" spans="1:2" x14ac:dyDescent="0.25">
      <c r="A2922" t="s">
        <v>1794</v>
      </c>
      <c r="B2922">
        <f>COUNTIF($A$1:A2922,"Define|Report")</f>
        <v>153</v>
      </c>
    </row>
    <row r="2923" spans="1:2" x14ac:dyDescent="0.25">
      <c r="A2923" t="s">
        <v>1276</v>
      </c>
      <c r="B2923">
        <f>COUNTIF($A$1:A2923,"Define|Report")</f>
        <v>153</v>
      </c>
    </row>
    <row r="2924" spans="1:2" x14ac:dyDescent="0.25">
      <c r="A2924" t="s">
        <v>1289</v>
      </c>
      <c r="B2924">
        <f>COUNTIF($A$1:A2924,"Define|Report")</f>
        <v>153</v>
      </c>
    </row>
    <row r="2925" spans="1:2" x14ac:dyDescent="0.25">
      <c r="B2925">
        <f>COUNTIF($A$1:A2925,"Define|Report")</f>
        <v>153</v>
      </c>
    </row>
    <row r="2926" spans="1:2" x14ac:dyDescent="0.25">
      <c r="A2926" t="s">
        <v>1094</v>
      </c>
      <c r="B2926">
        <f>COUNTIF($A$1:A2926,"Define|Report")</f>
        <v>154</v>
      </c>
    </row>
    <row r="2927" spans="1:2" x14ac:dyDescent="0.25">
      <c r="A2927" t="s">
        <v>1795</v>
      </c>
      <c r="B2927">
        <f>COUNTIF($A$1:A2927,"Define|Report")</f>
        <v>154</v>
      </c>
    </row>
    <row r="2928" spans="1:2" x14ac:dyDescent="0.25">
      <c r="A2928" t="s">
        <v>1796</v>
      </c>
      <c r="B2928">
        <f>COUNTIF($A$1:A2928,"Define|Report")</f>
        <v>154</v>
      </c>
    </row>
    <row r="2929" spans="1:2" x14ac:dyDescent="0.25">
      <c r="A2929" t="s">
        <v>1271</v>
      </c>
      <c r="B2929">
        <f>COUNTIF($A$1:A2929,"Define|Report")</f>
        <v>154</v>
      </c>
    </row>
    <row r="2930" spans="1:2" x14ac:dyDescent="0.25">
      <c r="A2930" t="s">
        <v>1100</v>
      </c>
      <c r="B2930">
        <f>COUNTIF($A$1:A2930,"Define|Report")</f>
        <v>154</v>
      </c>
    </row>
    <row r="2931" spans="1:2" x14ac:dyDescent="0.25">
      <c r="A2931" t="s">
        <v>1797</v>
      </c>
      <c r="B2931">
        <f>COUNTIF($A$1:A2931,"Define|Report")</f>
        <v>154</v>
      </c>
    </row>
    <row r="2932" spans="1:2" x14ac:dyDescent="0.25">
      <c r="A2932" t="s">
        <v>1798</v>
      </c>
      <c r="B2932">
        <f>COUNTIF($A$1:A2932,"Define|Report")</f>
        <v>154</v>
      </c>
    </row>
    <row r="2933" spans="1:2" x14ac:dyDescent="0.25">
      <c r="A2933" t="s">
        <v>1799</v>
      </c>
      <c r="B2933">
        <f>COUNTIF($A$1:A2933,"Define|Report")</f>
        <v>154</v>
      </c>
    </row>
    <row r="2934" spans="1:2" x14ac:dyDescent="0.25">
      <c r="A2934" t="s">
        <v>1800</v>
      </c>
      <c r="B2934">
        <f>COUNTIF($A$1:A2934,"Define|Report")</f>
        <v>154</v>
      </c>
    </row>
    <row r="2935" spans="1:2" x14ac:dyDescent="0.25">
      <c r="A2935" t="s">
        <v>1801</v>
      </c>
      <c r="B2935">
        <f>COUNTIF($A$1:A2935,"Define|Report")</f>
        <v>154</v>
      </c>
    </row>
    <row r="2936" spans="1:2" x14ac:dyDescent="0.25">
      <c r="A2936" t="s">
        <v>1802</v>
      </c>
      <c r="B2936">
        <f>COUNTIF($A$1:A2936,"Define|Report")</f>
        <v>154</v>
      </c>
    </row>
    <row r="2937" spans="1:2" x14ac:dyDescent="0.25">
      <c r="A2937" t="s">
        <v>1803</v>
      </c>
      <c r="B2937">
        <f>COUNTIF($A$1:A2937,"Define|Report")</f>
        <v>154</v>
      </c>
    </row>
    <row r="2938" spans="1:2" x14ac:dyDescent="0.25">
      <c r="A2938" t="s">
        <v>1804</v>
      </c>
      <c r="B2938">
        <f>COUNTIF($A$1:A2938,"Define|Report")</f>
        <v>154</v>
      </c>
    </row>
    <row r="2939" spans="1:2" x14ac:dyDescent="0.25">
      <c r="A2939" t="s">
        <v>1805</v>
      </c>
      <c r="B2939">
        <f>COUNTIF($A$1:A2939,"Define|Report")</f>
        <v>154</v>
      </c>
    </row>
    <row r="2940" spans="1:2" x14ac:dyDescent="0.25">
      <c r="A2940" t="s">
        <v>1806</v>
      </c>
      <c r="B2940">
        <f>COUNTIF($A$1:A2940,"Define|Report")</f>
        <v>154</v>
      </c>
    </row>
    <row r="2941" spans="1:2" x14ac:dyDescent="0.25">
      <c r="A2941" t="s">
        <v>1807</v>
      </c>
      <c r="B2941">
        <f>COUNTIF($A$1:A2941,"Define|Report")</f>
        <v>154</v>
      </c>
    </row>
    <row r="2942" spans="1:2" x14ac:dyDescent="0.25">
      <c r="A2942" t="s">
        <v>1808</v>
      </c>
      <c r="B2942">
        <f>COUNTIF($A$1:A2942,"Define|Report")</f>
        <v>154</v>
      </c>
    </row>
    <row r="2943" spans="1:2" x14ac:dyDescent="0.25">
      <c r="A2943" t="s">
        <v>1809</v>
      </c>
      <c r="B2943">
        <f>COUNTIF($A$1:A2943,"Define|Report")</f>
        <v>154</v>
      </c>
    </row>
    <row r="2944" spans="1:2" x14ac:dyDescent="0.25">
      <c r="A2944" t="s">
        <v>1810</v>
      </c>
      <c r="B2944">
        <f>COUNTIF($A$1:A2944,"Define|Report")</f>
        <v>154</v>
      </c>
    </row>
    <row r="2945" spans="1:2" x14ac:dyDescent="0.25">
      <c r="B2945">
        <f>COUNTIF($A$1:A2945,"Define|Report")</f>
        <v>154</v>
      </c>
    </row>
    <row r="2946" spans="1:2" x14ac:dyDescent="0.25">
      <c r="A2946" t="s">
        <v>1094</v>
      </c>
      <c r="B2946">
        <f>COUNTIF($A$1:A2946,"Define|Report")</f>
        <v>155</v>
      </c>
    </row>
    <row r="2947" spans="1:2" x14ac:dyDescent="0.25">
      <c r="A2947" t="s">
        <v>1811</v>
      </c>
      <c r="B2947">
        <f>COUNTIF($A$1:A2947,"Define|Report")</f>
        <v>155</v>
      </c>
    </row>
    <row r="2948" spans="1:2" x14ac:dyDescent="0.25">
      <c r="A2948" t="s">
        <v>1812</v>
      </c>
      <c r="B2948">
        <f>COUNTIF($A$1:A2948,"Define|Report")</f>
        <v>155</v>
      </c>
    </row>
    <row r="2949" spans="1:2" x14ac:dyDescent="0.25">
      <c r="A2949" t="s">
        <v>1217</v>
      </c>
      <c r="B2949">
        <f>COUNTIF($A$1:A2949,"Define|Report")</f>
        <v>155</v>
      </c>
    </row>
    <row r="2950" spans="1:2" x14ac:dyDescent="0.25">
      <c r="A2950" t="s">
        <v>1100</v>
      </c>
      <c r="B2950">
        <f>COUNTIF($A$1:A2950,"Define|Report")</f>
        <v>155</v>
      </c>
    </row>
    <row r="2951" spans="1:2" x14ac:dyDescent="0.25">
      <c r="A2951" t="s">
        <v>1785</v>
      </c>
      <c r="B2951">
        <f>COUNTIF($A$1:A2951,"Define|Report")</f>
        <v>155</v>
      </c>
    </row>
    <row r="2952" spans="1:2" x14ac:dyDescent="0.25">
      <c r="A2952" t="s">
        <v>1130</v>
      </c>
      <c r="B2952">
        <f>COUNTIF($A$1:A2952,"Define|Report")</f>
        <v>155</v>
      </c>
    </row>
    <row r="2953" spans="1:2" x14ac:dyDescent="0.25">
      <c r="A2953" t="s">
        <v>1813</v>
      </c>
      <c r="B2953">
        <f>COUNTIF($A$1:A2953,"Define|Report")</f>
        <v>155</v>
      </c>
    </row>
    <row r="2954" spans="1:2" x14ac:dyDescent="0.25">
      <c r="A2954" t="s">
        <v>1814</v>
      </c>
      <c r="B2954">
        <f>COUNTIF($A$1:A2954,"Define|Report")</f>
        <v>155</v>
      </c>
    </row>
    <row r="2955" spans="1:2" x14ac:dyDescent="0.25">
      <c r="A2955" t="s">
        <v>1244</v>
      </c>
      <c r="B2955">
        <f>COUNTIF($A$1:A2955,"Define|Report")</f>
        <v>155</v>
      </c>
    </row>
    <row r="2956" spans="1:2" x14ac:dyDescent="0.25">
      <c r="A2956" t="s">
        <v>1102</v>
      </c>
      <c r="B2956">
        <f>COUNTIF($A$1:A2956,"Define|Report")</f>
        <v>155</v>
      </c>
    </row>
    <row r="2957" spans="1:2" x14ac:dyDescent="0.25">
      <c r="A2957" t="s">
        <v>1748</v>
      </c>
      <c r="B2957">
        <f>COUNTIF($A$1:A2957,"Define|Report")</f>
        <v>155</v>
      </c>
    </row>
    <row r="2958" spans="1:2" x14ac:dyDescent="0.25">
      <c r="A2958" t="s">
        <v>1224</v>
      </c>
      <c r="B2958">
        <f>COUNTIF($A$1:A2958,"Define|Report")</f>
        <v>155</v>
      </c>
    </row>
    <row r="2959" spans="1:2" x14ac:dyDescent="0.25">
      <c r="A2959" t="s">
        <v>1815</v>
      </c>
      <c r="B2959">
        <f>COUNTIF($A$1:A2959,"Define|Report")</f>
        <v>155</v>
      </c>
    </row>
    <row r="2960" spans="1:2" x14ac:dyDescent="0.25">
      <c r="B2960">
        <f>COUNTIF($A$1:A2960,"Define|Report")</f>
        <v>155</v>
      </c>
    </row>
    <row r="2961" spans="1:2" x14ac:dyDescent="0.25">
      <c r="A2961" t="s">
        <v>1094</v>
      </c>
      <c r="B2961">
        <f>COUNTIF($A$1:A2961,"Define|Report")</f>
        <v>156</v>
      </c>
    </row>
    <row r="2962" spans="1:2" x14ac:dyDescent="0.25">
      <c r="A2962" t="s">
        <v>1816</v>
      </c>
      <c r="B2962">
        <f>COUNTIF($A$1:A2962,"Define|Report")</f>
        <v>156</v>
      </c>
    </row>
    <row r="2963" spans="1:2" x14ac:dyDescent="0.25">
      <c r="A2963" t="s">
        <v>1817</v>
      </c>
      <c r="B2963">
        <f>COUNTIF($A$1:A2963,"Define|Report")</f>
        <v>156</v>
      </c>
    </row>
    <row r="2964" spans="1:2" x14ac:dyDescent="0.25">
      <c r="A2964" t="s">
        <v>1137</v>
      </c>
      <c r="B2964">
        <f>COUNTIF($A$1:A2964,"Define|Report")</f>
        <v>156</v>
      </c>
    </row>
    <row r="2965" spans="1:2" x14ac:dyDescent="0.25">
      <c r="A2965" t="s">
        <v>1100</v>
      </c>
      <c r="B2965">
        <f>COUNTIF($A$1:A2965,"Define|Report")</f>
        <v>156</v>
      </c>
    </row>
    <row r="2966" spans="1:2" x14ac:dyDescent="0.25">
      <c r="A2966" t="s">
        <v>1818</v>
      </c>
      <c r="B2966">
        <f>COUNTIF($A$1:A2966,"Define|Report")</f>
        <v>156</v>
      </c>
    </row>
    <row r="2967" spans="1:2" x14ac:dyDescent="0.25">
      <c r="A2967" t="s">
        <v>1819</v>
      </c>
      <c r="B2967">
        <f>COUNTIF($A$1:A2967,"Define|Report")</f>
        <v>156</v>
      </c>
    </row>
    <row r="2968" spans="1:2" x14ac:dyDescent="0.25">
      <c r="A2968" t="s">
        <v>1820</v>
      </c>
      <c r="B2968">
        <f>COUNTIF($A$1:A2968,"Define|Report")</f>
        <v>156</v>
      </c>
    </row>
    <row r="2969" spans="1:2" x14ac:dyDescent="0.25">
      <c r="B2969">
        <f>COUNTIF($A$1:A2969,"Define|Report")</f>
        <v>156</v>
      </c>
    </row>
    <row r="2970" spans="1:2" x14ac:dyDescent="0.25">
      <c r="A2970" t="s">
        <v>1094</v>
      </c>
      <c r="B2970">
        <f>COUNTIF($A$1:A2970,"Define|Report")</f>
        <v>157</v>
      </c>
    </row>
    <row r="2971" spans="1:2" x14ac:dyDescent="0.25">
      <c r="A2971" t="s">
        <v>1821</v>
      </c>
      <c r="B2971">
        <f>COUNTIF($A$1:A2971,"Define|Report")</f>
        <v>157</v>
      </c>
    </row>
    <row r="2972" spans="1:2" x14ac:dyDescent="0.25">
      <c r="A2972" t="s">
        <v>1817</v>
      </c>
      <c r="B2972">
        <f>COUNTIF($A$1:A2972,"Define|Report")</f>
        <v>157</v>
      </c>
    </row>
    <row r="2973" spans="1:2" x14ac:dyDescent="0.25">
      <c r="A2973" t="s">
        <v>1137</v>
      </c>
      <c r="B2973">
        <f>COUNTIF($A$1:A2973,"Define|Report")</f>
        <v>157</v>
      </c>
    </row>
    <row r="2974" spans="1:2" x14ac:dyDescent="0.25">
      <c r="A2974" t="s">
        <v>1100</v>
      </c>
      <c r="B2974">
        <f>COUNTIF($A$1:A2974,"Define|Report")</f>
        <v>157</v>
      </c>
    </row>
    <row r="2975" spans="1:2" x14ac:dyDescent="0.25">
      <c r="A2975" t="s">
        <v>1818</v>
      </c>
      <c r="B2975">
        <f>COUNTIF($A$1:A2975,"Define|Report")</f>
        <v>157</v>
      </c>
    </row>
    <row r="2976" spans="1:2" x14ac:dyDescent="0.25">
      <c r="A2976" t="s">
        <v>1822</v>
      </c>
      <c r="B2976">
        <f>COUNTIF($A$1:A2976,"Define|Report")</f>
        <v>157</v>
      </c>
    </row>
    <row r="2977" spans="1:2" x14ac:dyDescent="0.25">
      <c r="A2977" t="s">
        <v>1823</v>
      </c>
      <c r="B2977">
        <f>COUNTIF($A$1:A2977,"Define|Report")</f>
        <v>157</v>
      </c>
    </row>
    <row r="2978" spans="1:2" x14ac:dyDescent="0.25">
      <c r="B2978">
        <f>COUNTIF($A$1:A2978,"Define|Report")</f>
        <v>157</v>
      </c>
    </row>
    <row r="2979" spans="1:2" x14ac:dyDescent="0.25">
      <c r="A2979" t="s">
        <v>1094</v>
      </c>
      <c r="B2979">
        <f>COUNTIF($A$1:A2979,"Define|Report")</f>
        <v>158</v>
      </c>
    </row>
    <row r="2980" spans="1:2" x14ac:dyDescent="0.25">
      <c r="A2980" t="s">
        <v>1824</v>
      </c>
      <c r="B2980">
        <f>COUNTIF($A$1:A2980,"Define|Report")</f>
        <v>158</v>
      </c>
    </row>
    <row r="2981" spans="1:2" x14ac:dyDescent="0.25">
      <c r="A2981" t="s">
        <v>1817</v>
      </c>
      <c r="B2981">
        <f>COUNTIF($A$1:A2981,"Define|Report")</f>
        <v>158</v>
      </c>
    </row>
    <row r="2982" spans="1:2" x14ac:dyDescent="0.25">
      <c r="A2982" t="s">
        <v>1137</v>
      </c>
      <c r="B2982">
        <f>COUNTIF($A$1:A2982,"Define|Report")</f>
        <v>158</v>
      </c>
    </row>
    <row r="2983" spans="1:2" x14ac:dyDescent="0.25">
      <c r="A2983" t="s">
        <v>1100</v>
      </c>
      <c r="B2983">
        <f>COUNTIF($A$1:A2983,"Define|Report")</f>
        <v>158</v>
      </c>
    </row>
    <row r="2984" spans="1:2" x14ac:dyDescent="0.25">
      <c r="A2984" t="s">
        <v>1818</v>
      </c>
      <c r="B2984">
        <f>COUNTIF($A$1:A2984,"Define|Report")</f>
        <v>158</v>
      </c>
    </row>
    <row r="2985" spans="1:2" x14ac:dyDescent="0.25">
      <c r="A2985" t="s">
        <v>1825</v>
      </c>
      <c r="B2985">
        <f>COUNTIF($A$1:A2985,"Define|Report")</f>
        <v>158</v>
      </c>
    </row>
    <row r="2986" spans="1:2" x14ac:dyDescent="0.25">
      <c r="A2986" t="s">
        <v>1826</v>
      </c>
      <c r="B2986">
        <f>COUNTIF($A$1:A2986,"Define|Report")</f>
        <v>158</v>
      </c>
    </row>
    <row r="2987" spans="1:2" x14ac:dyDescent="0.25">
      <c r="B2987">
        <f>COUNTIF($A$1:A2987,"Define|Report")</f>
        <v>158</v>
      </c>
    </row>
    <row r="2988" spans="1:2" x14ac:dyDescent="0.25">
      <c r="A2988" t="s">
        <v>1094</v>
      </c>
      <c r="B2988">
        <f>COUNTIF($A$1:A2988,"Define|Report")</f>
        <v>159</v>
      </c>
    </row>
    <row r="2989" spans="1:2" x14ac:dyDescent="0.25">
      <c r="A2989" t="s">
        <v>1663</v>
      </c>
      <c r="B2989">
        <f>COUNTIF($A$1:A2989,"Define|Report")</f>
        <v>159</v>
      </c>
    </row>
    <row r="2990" spans="1:2" x14ac:dyDescent="0.25">
      <c r="A2990" t="s">
        <v>1817</v>
      </c>
      <c r="B2990">
        <f>COUNTIF($A$1:A2990,"Define|Report")</f>
        <v>159</v>
      </c>
    </row>
    <row r="2991" spans="1:2" x14ac:dyDescent="0.25">
      <c r="A2991" t="s">
        <v>1137</v>
      </c>
      <c r="B2991">
        <f>COUNTIF($A$1:A2991,"Define|Report")</f>
        <v>159</v>
      </c>
    </row>
    <row r="2992" spans="1:2" x14ac:dyDescent="0.25">
      <c r="A2992" t="s">
        <v>1100</v>
      </c>
      <c r="B2992">
        <f>COUNTIF($A$1:A2992,"Define|Report")</f>
        <v>159</v>
      </c>
    </row>
    <row r="2993" spans="1:2" x14ac:dyDescent="0.25">
      <c r="A2993" t="s">
        <v>1818</v>
      </c>
      <c r="B2993">
        <f>COUNTIF($A$1:A2993,"Define|Report")</f>
        <v>159</v>
      </c>
    </row>
    <row r="2994" spans="1:2" x14ac:dyDescent="0.25">
      <c r="A2994" t="s">
        <v>1827</v>
      </c>
      <c r="B2994">
        <f>COUNTIF($A$1:A2994,"Define|Report")</f>
        <v>159</v>
      </c>
    </row>
    <row r="2995" spans="1:2" x14ac:dyDescent="0.25">
      <c r="A2995" t="s">
        <v>1828</v>
      </c>
      <c r="B2995">
        <f>COUNTIF($A$1:A2995,"Define|Report")</f>
        <v>159</v>
      </c>
    </row>
    <row r="2996" spans="1:2" x14ac:dyDescent="0.25">
      <c r="B2996">
        <f>COUNTIF($A$1:A2996,"Define|Report")</f>
        <v>159</v>
      </c>
    </row>
    <row r="2997" spans="1:2" x14ac:dyDescent="0.25">
      <c r="A2997" t="s">
        <v>1094</v>
      </c>
      <c r="B2997">
        <f>COUNTIF($A$1:A2997,"Define|Report")</f>
        <v>160</v>
      </c>
    </row>
    <row r="2998" spans="1:2" x14ac:dyDescent="0.25">
      <c r="A2998" t="s">
        <v>1829</v>
      </c>
      <c r="B2998">
        <f>COUNTIF($A$1:A2998,"Define|Report")</f>
        <v>160</v>
      </c>
    </row>
    <row r="2999" spans="1:2" x14ac:dyDescent="0.25">
      <c r="A2999" t="s">
        <v>1817</v>
      </c>
      <c r="B2999">
        <f>COUNTIF($A$1:A2999,"Define|Report")</f>
        <v>160</v>
      </c>
    </row>
    <row r="3000" spans="1:2" x14ac:dyDescent="0.25">
      <c r="A3000" t="s">
        <v>1137</v>
      </c>
      <c r="B3000">
        <f>COUNTIF($A$1:A3000,"Define|Report")</f>
        <v>160</v>
      </c>
    </row>
    <row r="3001" spans="1:2" x14ac:dyDescent="0.25">
      <c r="A3001" t="s">
        <v>1100</v>
      </c>
      <c r="B3001">
        <f>COUNTIF($A$1:A3001,"Define|Report")</f>
        <v>160</v>
      </c>
    </row>
    <row r="3002" spans="1:2" x14ac:dyDescent="0.25">
      <c r="A3002" t="s">
        <v>1818</v>
      </c>
      <c r="B3002">
        <f>COUNTIF($A$1:A3002,"Define|Report")</f>
        <v>160</v>
      </c>
    </row>
    <row r="3003" spans="1:2" x14ac:dyDescent="0.25">
      <c r="A3003" t="s">
        <v>1830</v>
      </c>
      <c r="B3003">
        <f>COUNTIF($A$1:A3003,"Define|Report")</f>
        <v>160</v>
      </c>
    </row>
    <row r="3004" spans="1:2" x14ac:dyDescent="0.25">
      <c r="A3004" t="s">
        <v>1831</v>
      </c>
      <c r="B3004">
        <f>COUNTIF($A$1:A3004,"Define|Report")</f>
        <v>160</v>
      </c>
    </row>
    <row r="3005" spans="1:2" x14ac:dyDescent="0.25">
      <c r="B3005">
        <f>COUNTIF($A$1:A3005,"Define|Report")</f>
        <v>160</v>
      </c>
    </row>
    <row r="3006" spans="1:2" x14ac:dyDescent="0.25">
      <c r="A3006" t="s">
        <v>1094</v>
      </c>
      <c r="B3006">
        <f>COUNTIF($A$1:A3006,"Define|Report")</f>
        <v>161</v>
      </c>
    </row>
    <row r="3007" spans="1:2" x14ac:dyDescent="0.25">
      <c r="A3007" t="s">
        <v>1832</v>
      </c>
      <c r="B3007">
        <f>COUNTIF($A$1:A3007,"Define|Report")</f>
        <v>161</v>
      </c>
    </row>
    <row r="3008" spans="1:2" x14ac:dyDescent="0.25">
      <c r="A3008" t="s">
        <v>1817</v>
      </c>
      <c r="B3008">
        <f>COUNTIF($A$1:A3008,"Define|Report")</f>
        <v>161</v>
      </c>
    </row>
    <row r="3009" spans="1:2" x14ac:dyDescent="0.25">
      <c r="A3009" t="s">
        <v>1137</v>
      </c>
      <c r="B3009">
        <f>COUNTIF($A$1:A3009,"Define|Report")</f>
        <v>161</v>
      </c>
    </row>
    <row r="3010" spans="1:2" x14ac:dyDescent="0.25">
      <c r="A3010" t="s">
        <v>1100</v>
      </c>
      <c r="B3010">
        <f>COUNTIF($A$1:A3010,"Define|Report")</f>
        <v>161</v>
      </c>
    </row>
    <row r="3011" spans="1:2" x14ac:dyDescent="0.25">
      <c r="A3011" t="s">
        <v>1818</v>
      </c>
      <c r="B3011">
        <f>COUNTIF($A$1:A3011,"Define|Report")</f>
        <v>161</v>
      </c>
    </row>
    <row r="3012" spans="1:2" x14ac:dyDescent="0.25">
      <c r="A3012" t="s">
        <v>1833</v>
      </c>
      <c r="B3012">
        <f>COUNTIF($A$1:A3012,"Define|Report")</f>
        <v>161</v>
      </c>
    </row>
    <row r="3013" spans="1:2" x14ac:dyDescent="0.25">
      <c r="A3013" t="s">
        <v>1834</v>
      </c>
      <c r="B3013">
        <f>COUNTIF($A$1:A3013,"Define|Report")</f>
        <v>161</v>
      </c>
    </row>
    <row r="3014" spans="1:2" x14ac:dyDescent="0.25">
      <c r="A3014" t="s">
        <v>1835</v>
      </c>
      <c r="B3014">
        <f>COUNTIF($A$1:A3014,"Define|Report")</f>
        <v>161</v>
      </c>
    </row>
    <row r="3015" spans="1:2" x14ac:dyDescent="0.25">
      <c r="B3015">
        <f>COUNTIF($A$1:A3015,"Define|Report")</f>
        <v>161</v>
      </c>
    </row>
    <row r="3016" spans="1:2" x14ac:dyDescent="0.25">
      <c r="A3016" t="s">
        <v>1094</v>
      </c>
      <c r="B3016">
        <f>COUNTIF($A$1:A3016,"Define|Report")</f>
        <v>162</v>
      </c>
    </row>
    <row r="3017" spans="1:2" x14ac:dyDescent="0.25">
      <c r="A3017" t="s">
        <v>1836</v>
      </c>
      <c r="B3017">
        <f>COUNTIF($A$1:A3017,"Define|Report")</f>
        <v>162</v>
      </c>
    </row>
    <row r="3018" spans="1:2" x14ac:dyDescent="0.25">
      <c r="A3018" t="s">
        <v>1817</v>
      </c>
      <c r="B3018">
        <f>COUNTIF($A$1:A3018,"Define|Report")</f>
        <v>162</v>
      </c>
    </row>
    <row r="3019" spans="1:2" x14ac:dyDescent="0.25">
      <c r="A3019" t="s">
        <v>1137</v>
      </c>
      <c r="B3019">
        <f>COUNTIF($A$1:A3019,"Define|Report")</f>
        <v>162</v>
      </c>
    </row>
    <row r="3020" spans="1:2" x14ac:dyDescent="0.25">
      <c r="A3020" t="s">
        <v>1100</v>
      </c>
      <c r="B3020">
        <f>COUNTIF($A$1:A3020,"Define|Report")</f>
        <v>162</v>
      </c>
    </row>
    <row r="3021" spans="1:2" x14ac:dyDescent="0.25">
      <c r="A3021" t="s">
        <v>1818</v>
      </c>
      <c r="B3021">
        <f>COUNTIF($A$1:A3021,"Define|Report")</f>
        <v>162</v>
      </c>
    </row>
    <row r="3022" spans="1:2" x14ac:dyDescent="0.25">
      <c r="A3022" t="s">
        <v>1837</v>
      </c>
      <c r="B3022">
        <f>COUNTIF($A$1:A3022,"Define|Report")</f>
        <v>162</v>
      </c>
    </row>
    <row r="3023" spans="1:2" x14ac:dyDescent="0.25">
      <c r="A3023" t="s">
        <v>1838</v>
      </c>
      <c r="B3023">
        <f>COUNTIF($A$1:A3023,"Define|Report")</f>
        <v>162</v>
      </c>
    </row>
    <row r="3024" spans="1:2" x14ac:dyDescent="0.25">
      <c r="B3024">
        <f>COUNTIF($A$1:A3024,"Define|Report")</f>
        <v>162</v>
      </c>
    </row>
    <row r="3025" spans="1:2" x14ac:dyDescent="0.25">
      <c r="A3025" t="s">
        <v>1094</v>
      </c>
      <c r="B3025">
        <f>COUNTIF($A$1:A3025,"Define|Report")</f>
        <v>163</v>
      </c>
    </row>
    <row r="3026" spans="1:2" x14ac:dyDescent="0.25">
      <c r="A3026" t="s">
        <v>1839</v>
      </c>
      <c r="B3026">
        <f>COUNTIF($A$1:A3026,"Define|Report")</f>
        <v>163</v>
      </c>
    </row>
    <row r="3027" spans="1:2" x14ac:dyDescent="0.25">
      <c r="A3027" t="s">
        <v>1817</v>
      </c>
      <c r="B3027">
        <f>COUNTIF($A$1:A3027,"Define|Report")</f>
        <v>163</v>
      </c>
    </row>
    <row r="3028" spans="1:2" x14ac:dyDescent="0.25">
      <c r="A3028" t="s">
        <v>1137</v>
      </c>
      <c r="B3028">
        <f>COUNTIF($A$1:A3028,"Define|Report")</f>
        <v>163</v>
      </c>
    </row>
    <row r="3029" spans="1:2" x14ac:dyDescent="0.25">
      <c r="A3029" t="s">
        <v>1100</v>
      </c>
      <c r="B3029">
        <f>COUNTIF($A$1:A3029,"Define|Report")</f>
        <v>163</v>
      </c>
    </row>
    <row r="3030" spans="1:2" x14ac:dyDescent="0.25">
      <c r="A3030" t="s">
        <v>1818</v>
      </c>
      <c r="B3030">
        <f>COUNTIF($A$1:A3030,"Define|Report")</f>
        <v>163</v>
      </c>
    </row>
    <row r="3031" spans="1:2" x14ac:dyDescent="0.25">
      <c r="A3031" t="s">
        <v>1840</v>
      </c>
      <c r="B3031">
        <f>COUNTIF($A$1:A3031,"Define|Report")</f>
        <v>163</v>
      </c>
    </row>
    <row r="3032" spans="1:2" x14ac:dyDescent="0.25">
      <c r="A3032" t="s">
        <v>1841</v>
      </c>
      <c r="B3032">
        <f>COUNTIF($A$1:A3032,"Define|Report")</f>
        <v>163</v>
      </c>
    </row>
    <row r="3033" spans="1:2" x14ac:dyDescent="0.25">
      <c r="A3033" t="s">
        <v>1842</v>
      </c>
      <c r="B3033">
        <f>COUNTIF($A$1:A3033,"Define|Report")</f>
        <v>163</v>
      </c>
    </row>
    <row r="3034" spans="1:2" x14ac:dyDescent="0.25">
      <c r="B3034">
        <f>COUNTIF($A$1:A3034,"Define|Report")</f>
        <v>163</v>
      </c>
    </row>
    <row r="3035" spans="1:2" x14ac:dyDescent="0.25">
      <c r="A3035" t="s">
        <v>1094</v>
      </c>
      <c r="B3035">
        <f>COUNTIF($A$1:A3035,"Define|Report")</f>
        <v>164</v>
      </c>
    </row>
    <row r="3036" spans="1:2" x14ac:dyDescent="0.25">
      <c r="A3036" t="s">
        <v>1843</v>
      </c>
      <c r="B3036">
        <f>COUNTIF($A$1:A3036,"Define|Report")</f>
        <v>164</v>
      </c>
    </row>
    <row r="3037" spans="1:2" x14ac:dyDescent="0.25">
      <c r="A3037" t="s">
        <v>1817</v>
      </c>
      <c r="B3037">
        <f>COUNTIF($A$1:A3037,"Define|Report")</f>
        <v>164</v>
      </c>
    </row>
    <row r="3038" spans="1:2" x14ac:dyDescent="0.25">
      <c r="A3038" t="s">
        <v>1137</v>
      </c>
      <c r="B3038">
        <f>COUNTIF($A$1:A3038,"Define|Report")</f>
        <v>164</v>
      </c>
    </row>
    <row r="3039" spans="1:2" x14ac:dyDescent="0.25">
      <c r="A3039" t="s">
        <v>1100</v>
      </c>
      <c r="B3039">
        <f>COUNTIF($A$1:A3039,"Define|Report")</f>
        <v>164</v>
      </c>
    </row>
    <row r="3040" spans="1:2" x14ac:dyDescent="0.25">
      <c r="A3040" t="s">
        <v>1818</v>
      </c>
      <c r="B3040">
        <f>COUNTIF($A$1:A3040,"Define|Report")</f>
        <v>164</v>
      </c>
    </row>
    <row r="3041" spans="1:2" x14ac:dyDescent="0.25">
      <c r="A3041" t="s">
        <v>1844</v>
      </c>
      <c r="B3041">
        <f>COUNTIF($A$1:A3041,"Define|Report")</f>
        <v>164</v>
      </c>
    </row>
    <row r="3042" spans="1:2" x14ac:dyDescent="0.25">
      <c r="A3042" t="s">
        <v>1845</v>
      </c>
      <c r="B3042">
        <f>COUNTIF($A$1:A3042,"Define|Report")</f>
        <v>164</v>
      </c>
    </row>
    <row r="3043" spans="1:2" x14ac:dyDescent="0.25">
      <c r="A3043" t="s">
        <v>1846</v>
      </c>
      <c r="B3043">
        <f>COUNTIF($A$1:A3043,"Define|Report")</f>
        <v>164</v>
      </c>
    </row>
    <row r="3044" spans="1:2" x14ac:dyDescent="0.25">
      <c r="B3044">
        <f>COUNTIF($A$1:A3044,"Define|Report")</f>
        <v>164</v>
      </c>
    </row>
    <row r="3045" spans="1:2" x14ac:dyDescent="0.25">
      <c r="A3045" t="s">
        <v>1094</v>
      </c>
      <c r="B3045">
        <f>COUNTIF($A$1:A3045,"Define|Report")</f>
        <v>165</v>
      </c>
    </row>
    <row r="3046" spans="1:2" x14ac:dyDescent="0.25">
      <c r="A3046" t="s">
        <v>1847</v>
      </c>
      <c r="B3046">
        <f>COUNTIF($A$1:A3046,"Define|Report")</f>
        <v>165</v>
      </c>
    </row>
    <row r="3047" spans="1:2" x14ac:dyDescent="0.25">
      <c r="A3047" t="s">
        <v>1817</v>
      </c>
      <c r="B3047">
        <f>COUNTIF($A$1:A3047,"Define|Report")</f>
        <v>165</v>
      </c>
    </row>
    <row r="3048" spans="1:2" x14ac:dyDescent="0.25">
      <c r="A3048" t="s">
        <v>1137</v>
      </c>
      <c r="B3048">
        <f>COUNTIF($A$1:A3048,"Define|Report")</f>
        <v>165</v>
      </c>
    </row>
    <row r="3049" spans="1:2" x14ac:dyDescent="0.25">
      <c r="A3049" t="s">
        <v>1100</v>
      </c>
      <c r="B3049">
        <f>COUNTIF($A$1:A3049,"Define|Report")</f>
        <v>165</v>
      </c>
    </row>
    <row r="3050" spans="1:2" x14ac:dyDescent="0.25">
      <c r="A3050" t="s">
        <v>1818</v>
      </c>
      <c r="B3050">
        <f>COUNTIF($A$1:A3050,"Define|Report")</f>
        <v>165</v>
      </c>
    </row>
    <row r="3051" spans="1:2" x14ac:dyDescent="0.25">
      <c r="A3051" t="s">
        <v>1848</v>
      </c>
      <c r="B3051">
        <f>COUNTIF($A$1:A3051,"Define|Report")</f>
        <v>165</v>
      </c>
    </row>
    <row r="3052" spans="1:2" x14ac:dyDescent="0.25">
      <c r="A3052" t="s">
        <v>1849</v>
      </c>
      <c r="B3052">
        <f>COUNTIF($A$1:A3052,"Define|Report")</f>
        <v>165</v>
      </c>
    </row>
    <row r="3053" spans="1:2" x14ac:dyDescent="0.25">
      <c r="B3053">
        <f>COUNTIF($A$1:A3053,"Define|Report")</f>
        <v>165</v>
      </c>
    </row>
    <row r="3054" spans="1:2" x14ac:dyDescent="0.25">
      <c r="A3054" t="s">
        <v>1094</v>
      </c>
      <c r="B3054">
        <f>COUNTIF($A$1:A3054,"Define|Report")</f>
        <v>166</v>
      </c>
    </row>
    <row r="3055" spans="1:2" x14ac:dyDescent="0.25">
      <c r="A3055" t="s">
        <v>1850</v>
      </c>
      <c r="B3055">
        <f>COUNTIF($A$1:A3055,"Define|Report")</f>
        <v>166</v>
      </c>
    </row>
    <row r="3056" spans="1:2" x14ac:dyDescent="0.25">
      <c r="A3056" t="s">
        <v>1817</v>
      </c>
      <c r="B3056">
        <f>COUNTIF($A$1:A3056,"Define|Report")</f>
        <v>166</v>
      </c>
    </row>
    <row r="3057" spans="1:2" x14ac:dyDescent="0.25">
      <c r="A3057" t="s">
        <v>1137</v>
      </c>
      <c r="B3057">
        <f>COUNTIF($A$1:A3057,"Define|Report")</f>
        <v>166</v>
      </c>
    </row>
    <row r="3058" spans="1:2" x14ac:dyDescent="0.25">
      <c r="A3058" t="s">
        <v>1100</v>
      </c>
      <c r="B3058">
        <f>COUNTIF($A$1:A3058,"Define|Report")</f>
        <v>166</v>
      </c>
    </row>
    <row r="3059" spans="1:2" x14ac:dyDescent="0.25">
      <c r="A3059" t="s">
        <v>1818</v>
      </c>
      <c r="B3059">
        <f>COUNTIF($A$1:A3059,"Define|Report")</f>
        <v>166</v>
      </c>
    </row>
    <row r="3060" spans="1:2" x14ac:dyDescent="0.25">
      <c r="A3060" t="s">
        <v>1851</v>
      </c>
      <c r="B3060">
        <f>COUNTIF($A$1:A3060,"Define|Report")</f>
        <v>166</v>
      </c>
    </row>
    <row r="3061" spans="1:2" x14ac:dyDescent="0.25">
      <c r="A3061" t="s">
        <v>1852</v>
      </c>
      <c r="B3061">
        <f>COUNTIF($A$1:A3061,"Define|Report")</f>
        <v>166</v>
      </c>
    </row>
    <row r="3062" spans="1:2" x14ac:dyDescent="0.25">
      <c r="B3062">
        <f>COUNTIF($A$1:A3062,"Define|Report")</f>
        <v>166</v>
      </c>
    </row>
    <row r="3063" spans="1:2" x14ac:dyDescent="0.25">
      <c r="A3063" t="s">
        <v>1094</v>
      </c>
      <c r="B3063">
        <f>COUNTIF($A$1:A3063,"Define|Report")</f>
        <v>167</v>
      </c>
    </row>
    <row r="3064" spans="1:2" x14ac:dyDescent="0.25">
      <c r="A3064" t="s">
        <v>1853</v>
      </c>
      <c r="B3064">
        <f>COUNTIF($A$1:A3064,"Define|Report")</f>
        <v>167</v>
      </c>
    </row>
    <row r="3065" spans="1:2" x14ac:dyDescent="0.25">
      <c r="A3065" t="s">
        <v>1817</v>
      </c>
      <c r="B3065">
        <f>COUNTIF($A$1:A3065,"Define|Report")</f>
        <v>167</v>
      </c>
    </row>
    <row r="3066" spans="1:2" x14ac:dyDescent="0.25">
      <c r="A3066" t="s">
        <v>1137</v>
      </c>
      <c r="B3066">
        <f>COUNTIF($A$1:A3066,"Define|Report")</f>
        <v>167</v>
      </c>
    </row>
    <row r="3067" spans="1:2" x14ac:dyDescent="0.25">
      <c r="A3067" t="s">
        <v>1100</v>
      </c>
      <c r="B3067">
        <f>COUNTIF($A$1:A3067,"Define|Report")</f>
        <v>167</v>
      </c>
    </row>
    <row r="3068" spans="1:2" x14ac:dyDescent="0.25">
      <c r="A3068" t="s">
        <v>1818</v>
      </c>
      <c r="B3068">
        <f>COUNTIF($A$1:A3068,"Define|Report")</f>
        <v>167</v>
      </c>
    </row>
    <row r="3069" spans="1:2" x14ac:dyDescent="0.25">
      <c r="A3069" t="s">
        <v>1854</v>
      </c>
      <c r="B3069">
        <f>COUNTIF($A$1:A3069,"Define|Report")</f>
        <v>167</v>
      </c>
    </row>
    <row r="3070" spans="1:2" x14ac:dyDescent="0.25">
      <c r="A3070" t="s">
        <v>1855</v>
      </c>
      <c r="B3070">
        <f>COUNTIF($A$1:A3070,"Define|Report")</f>
        <v>167</v>
      </c>
    </row>
    <row r="3071" spans="1:2" x14ac:dyDescent="0.25">
      <c r="B3071">
        <f>COUNTIF($A$1:A3071,"Define|Report")</f>
        <v>167</v>
      </c>
    </row>
    <row r="3072" spans="1:2" x14ac:dyDescent="0.25">
      <c r="A3072" t="s">
        <v>1094</v>
      </c>
      <c r="B3072">
        <f>COUNTIF($A$1:A3072,"Define|Report")</f>
        <v>168</v>
      </c>
    </row>
    <row r="3073" spans="1:2" x14ac:dyDescent="0.25">
      <c r="A3073" t="s">
        <v>1856</v>
      </c>
      <c r="B3073">
        <f>COUNTIF($A$1:A3073,"Define|Report")</f>
        <v>168</v>
      </c>
    </row>
    <row r="3074" spans="1:2" x14ac:dyDescent="0.25">
      <c r="A3074" t="s">
        <v>1817</v>
      </c>
      <c r="B3074">
        <f>COUNTIF($A$1:A3074,"Define|Report")</f>
        <v>168</v>
      </c>
    </row>
    <row r="3075" spans="1:2" x14ac:dyDescent="0.25">
      <c r="A3075" t="s">
        <v>1137</v>
      </c>
      <c r="B3075">
        <f>COUNTIF($A$1:A3075,"Define|Report")</f>
        <v>168</v>
      </c>
    </row>
    <row r="3076" spans="1:2" x14ac:dyDescent="0.25">
      <c r="A3076" t="s">
        <v>1100</v>
      </c>
      <c r="B3076">
        <f>COUNTIF($A$1:A3076,"Define|Report")</f>
        <v>168</v>
      </c>
    </row>
    <row r="3077" spans="1:2" x14ac:dyDescent="0.25">
      <c r="A3077" t="s">
        <v>1818</v>
      </c>
      <c r="B3077">
        <f>COUNTIF($A$1:A3077,"Define|Report")</f>
        <v>168</v>
      </c>
    </row>
    <row r="3078" spans="1:2" x14ac:dyDescent="0.25">
      <c r="A3078" t="s">
        <v>1857</v>
      </c>
      <c r="B3078">
        <f>COUNTIF($A$1:A3078,"Define|Report")</f>
        <v>168</v>
      </c>
    </row>
    <row r="3079" spans="1:2" x14ac:dyDescent="0.25">
      <c r="B3079">
        <f>COUNTIF($A$1:A3079,"Define|Report")</f>
        <v>168</v>
      </c>
    </row>
    <row r="3080" spans="1:2" x14ac:dyDescent="0.25">
      <c r="A3080" t="s">
        <v>1094</v>
      </c>
      <c r="B3080">
        <f>COUNTIF($A$1:A3080,"Define|Report")</f>
        <v>169</v>
      </c>
    </row>
    <row r="3081" spans="1:2" x14ac:dyDescent="0.25">
      <c r="A3081" t="s">
        <v>1858</v>
      </c>
      <c r="B3081">
        <f>COUNTIF($A$1:A3081,"Define|Report")</f>
        <v>169</v>
      </c>
    </row>
    <row r="3082" spans="1:2" x14ac:dyDescent="0.25">
      <c r="A3082" t="s">
        <v>1817</v>
      </c>
      <c r="B3082">
        <f>COUNTIF($A$1:A3082,"Define|Report")</f>
        <v>169</v>
      </c>
    </row>
    <row r="3083" spans="1:2" x14ac:dyDescent="0.25">
      <c r="A3083" t="s">
        <v>1623</v>
      </c>
      <c r="B3083">
        <f>COUNTIF($A$1:A3083,"Define|Report")</f>
        <v>169</v>
      </c>
    </row>
    <row r="3084" spans="1:2" x14ac:dyDescent="0.25">
      <c r="A3084" t="s">
        <v>1100</v>
      </c>
      <c r="B3084">
        <f>COUNTIF($A$1:A3084,"Define|Report")</f>
        <v>169</v>
      </c>
    </row>
    <row r="3085" spans="1:2" x14ac:dyDescent="0.25">
      <c r="A3085" t="s">
        <v>1818</v>
      </c>
      <c r="B3085">
        <f>COUNTIF($A$1:A3085,"Define|Report")</f>
        <v>169</v>
      </c>
    </row>
    <row r="3086" spans="1:2" x14ac:dyDescent="0.25">
      <c r="A3086" t="s">
        <v>1859</v>
      </c>
      <c r="B3086">
        <f>COUNTIF($A$1:A3086,"Define|Report")</f>
        <v>169</v>
      </c>
    </row>
    <row r="3087" spans="1:2" x14ac:dyDescent="0.25">
      <c r="A3087" t="s">
        <v>1860</v>
      </c>
      <c r="B3087">
        <f>COUNTIF($A$1:A3087,"Define|Report")</f>
        <v>169</v>
      </c>
    </row>
    <row r="3088" spans="1:2" x14ac:dyDescent="0.25">
      <c r="A3088" t="s">
        <v>1861</v>
      </c>
      <c r="B3088">
        <f>COUNTIF($A$1:A3088,"Define|Report")</f>
        <v>169</v>
      </c>
    </row>
    <row r="3089" spans="1:2" x14ac:dyDescent="0.25">
      <c r="B3089">
        <f>COUNTIF($A$1:A3089,"Define|Report")</f>
        <v>169</v>
      </c>
    </row>
    <row r="3090" spans="1:2" x14ac:dyDescent="0.25">
      <c r="A3090" t="s">
        <v>1094</v>
      </c>
      <c r="B3090">
        <f>COUNTIF($A$1:A3090,"Define|Report")</f>
        <v>170</v>
      </c>
    </row>
    <row r="3091" spans="1:2" x14ac:dyDescent="0.25">
      <c r="A3091" t="s">
        <v>1862</v>
      </c>
      <c r="B3091">
        <f>COUNTIF($A$1:A3091,"Define|Report")</f>
        <v>170</v>
      </c>
    </row>
    <row r="3092" spans="1:2" x14ac:dyDescent="0.25">
      <c r="A3092" t="s">
        <v>1817</v>
      </c>
      <c r="B3092">
        <f>COUNTIF($A$1:A3092,"Define|Report")</f>
        <v>170</v>
      </c>
    </row>
    <row r="3093" spans="1:2" x14ac:dyDescent="0.25">
      <c r="A3093" t="s">
        <v>1623</v>
      </c>
      <c r="B3093">
        <f>COUNTIF($A$1:A3093,"Define|Report")</f>
        <v>170</v>
      </c>
    </row>
    <row r="3094" spans="1:2" x14ac:dyDescent="0.25">
      <c r="A3094" t="s">
        <v>1100</v>
      </c>
      <c r="B3094">
        <f>COUNTIF($A$1:A3094,"Define|Report")</f>
        <v>170</v>
      </c>
    </row>
    <row r="3095" spans="1:2" x14ac:dyDescent="0.25">
      <c r="A3095" t="s">
        <v>1818</v>
      </c>
      <c r="B3095">
        <f>COUNTIF($A$1:A3095,"Define|Report")</f>
        <v>170</v>
      </c>
    </row>
    <row r="3096" spans="1:2" x14ac:dyDescent="0.25">
      <c r="A3096" t="s">
        <v>1863</v>
      </c>
      <c r="B3096">
        <f>COUNTIF($A$1:A3096,"Define|Report")</f>
        <v>170</v>
      </c>
    </row>
    <row r="3097" spans="1:2" x14ac:dyDescent="0.25">
      <c r="A3097" t="s">
        <v>1860</v>
      </c>
      <c r="B3097">
        <f>COUNTIF($A$1:A3097,"Define|Report")</f>
        <v>170</v>
      </c>
    </row>
    <row r="3098" spans="1:2" x14ac:dyDescent="0.25">
      <c r="A3098" t="s">
        <v>1864</v>
      </c>
      <c r="B3098">
        <f>COUNTIF($A$1:A3098,"Define|Report")</f>
        <v>170</v>
      </c>
    </row>
    <row r="3099" spans="1:2" x14ac:dyDescent="0.25">
      <c r="B3099">
        <f>COUNTIF($A$1:A3099,"Define|Report")</f>
        <v>170</v>
      </c>
    </row>
    <row r="3100" spans="1:2" x14ac:dyDescent="0.25">
      <c r="A3100" t="s">
        <v>1094</v>
      </c>
      <c r="B3100">
        <f>COUNTIF($A$1:A3100,"Define|Report")</f>
        <v>171</v>
      </c>
    </row>
    <row r="3101" spans="1:2" x14ac:dyDescent="0.25">
      <c r="A3101" t="s">
        <v>1865</v>
      </c>
      <c r="B3101">
        <f>COUNTIF($A$1:A3101,"Define|Report")</f>
        <v>171</v>
      </c>
    </row>
    <row r="3102" spans="1:2" x14ac:dyDescent="0.25">
      <c r="A3102" t="s">
        <v>1817</v>
      </c>
      <c r="B3102">
        <f>COUNTIF($A$1:A3102,"Define|Report")</f>
        <v>171</v>
      </c>
    </row>
    <row r="3103" spans="1:2" x14ac:dyDescent="0.25">
      <c r="A3103" t="s">
        <v>1623</v>
      </c>
      <c r="B3103">
        <f>COUNTIF($A$1:A3103,"Define|Report")</f>
        <v>171</v>
      </c>
    </row>
    <row r="3104" spans="1:2" x14ac:dyDescent="0.25">
      <c r="A3104" t="s">
        <v>1100</v>
      </c>
      <c r="B3104">
        <f>COUNTIF($A$1:A3104,"Define|Report")</f>
        <v>171</v>
      </c>
    </row>
    <row r="3105" spans="1:2" x14ac:dyDescent="0.25">
      <c r="A3105" t="s">
        <v>1818</v>
      </c>
      <c r="B3105">
        <f>COUNTIF($A$1:A3105,"Define|Report")</f>
        <v>171</v>
      </c>
    </row>
    <row r="3106" spans="1:2" x14ac:dyDescent="0.25">
      <c r="A3106" t="s">
        <v>1866</v>
      </c>
      <c r="B3106">
        <f>COUNTIF($A$1:A3106,"Define|Report")</f>
        <v>171</v>
      </c>
    </row>
    <row r="3107" spans="1:2" x14ac:dyDescent="0.25">
      <c r="A3107" t="s">
        <v>1860</v>
      </c>
      <c r="B3107">
        <f>COUNTIF($A$1:A3107,"Define|Report")</f>
        <v>171</v>
      </c>
    </row>
    <row r="3108" spans="1:2" x14ac:dyDescent="0.25">
      <c r="A3108" t="s">
        <v>1867</v>
      </c>
      <c r="B3108">
        <f>COUNTIF($A$1:A3108,"Define|Report")</f>
        <v>171</v>
      </c>
    </row>
    <row r="3109" spans="1:2" x14ac:dyDescent="0.25">
      <c r="B3109">
        <f>COUNTIF($A$1:A3109,"Define|Report")</f>
        <v>171</v>
      </c>
    </row>
    <row r="3110" spans="1:2" x14ac:dyDescent="0.25">
      <c r="A3110" t="s">
        <v>1094</v>
      </c>
      <c r="B3110">
        <f>COUNTIF($A$1:A3110,"Define|Report")</f>
        <v>172</v>
      </c>
    </row>
    <row r="3111" spans="1:2" x14ac:dyDescent="0.25">
      <c r="A3111" t="s">
        <v>1868</v>
      </c>
      <c r="B3111">
        <f>COUNTIF($A$1:A3111,"Define|Report")</f>
        <v>172</v>
      </c>
    </row>
    <row r="3112" spans="1:2" x14ac:dyDescent="0.25">
      <c r="A3112" t="s">
        <v>1817</v>
      </c>
      <c r="B3112">
        <f>COUNTIF($A$1:A3112,"Define|Report")</f>
        <v>172</v>
      </c>
    </row>
    <row r="3113" spans="1:2" x14ac:dyDescent="0.25">
      <c r="A3113" t="s">
        <v>1623</v>
      </c>
      <c r="B3113">
        <f>COUNTIF($A$1:A3113,"Define|Report")</f>
        <v>172</v>
      </c>
    </row>
    <row r="3114" spans="1:2" x14ac:dyDescent="0.25">
      <c r="A3114" t="s">
        <v>1100</v>
      </c>
      <c r="B3114">
        <f>COUNTIF($A$1:A3114,"Define|Report")</f>
        <v>172</v>
      </c>
    </row>
    <row r="3115" spans="1:2" x14ac:dyDescent="0.25">
      <c r="A3115" t="s">
        <v>1818</v>
      </c>
      <c r="B3115">
        <f>COUNTIF($A$1:A3115,"Define|Report")</f>
        <v>172</v>
      </c>
    </row>
    <row r="3116" spans="1:2" x14ac:dyDescent="0.25">
      <c r="A3116" t="s">
        <v>1869</v>
      </c>
      <c r="B3116">
        <f>COUNTIF($A$1:A3116,"Define|Report")</f>
        <v>172</v>
      </c>
    </row>
    <row r="3117" spans="1:2" x14ac:dyDescent="0.25">
      <c r="A3117" t="s">
        <v>1860</v>
      </c>
      <c r="B3117">
        <f>COUNTIF($A$1:A3117,"Define|Report")</f>
        <v>172</v>
      </c>
    </row>
    <row r="3118" spans="1:2" x14ac:dyDescent="0.25">
      <c r="A3118" t="s">
        <v>1870</v>
      </c>
      <c r="B3118">
        <f>COUNTIF($A$1:A3118,"Define|Report")</f>
        <v>172</v>
      </c>
    </row>
    <row r="3119" spans="1:2" x14ac:dyDescent="0.25">
      <c r="B3119">
        <f>COUNTIF($A$1:A3119,"Define|Report")</f>
        <v>172</v>
      </c>
    </row>
    <row r="3120" spans="1:2" x14ac:dyDescent="0.25">
      <c r="A3120" t="s">
        <v>1094</v>
      </c>
      <c r="B3120">
        <f>COUNTIF($A$1:A3120,"Define|Report")</f>
        <v>173</v>
      </c>
    </row>
    <row r="3121" spans="1:2" x14ac:dyDescent="0.25">
      <c r="A3121" t="s">
        <v>1871</v>
      </c>
      <c r="B3121">
        <f>COUNTIF($A$1:A3121,"Define|Report")</f>
        <v>173</v>
      </c>
    </row>
    <row r="3122" spans="1:2" x14ac:dyDescent="0.25">
      <c r="A3122" t="s">
        <v>1817</v>
      </c>
      <c r="B3122">
        <f>COUNTIF($A$1:A3122,"Define|Report")</f>
        <v>173</v>
      </c>
    </row>
    <row r="3123" spans="1:2" x14ac:dyDescent="0.25">
      <c r="A3123" t="s">
        <v>1623</v>
      </c>
      <c r="B3123">
        <f>COUNTIF($A$1:A3123,"Define|Report")</f>
        <v>173</v>
      </c>
    </row>
    <row r="3124" spans="1:2" x14ac:dyDescent="0.25">
      <c r="A3124" t="s">
        <v>1100</v>
      </c>
      <c r="B3124">
        <f>COUNTIF($A$1:A3124,"Define|Report")</f>
        <v>173</v>
      </c>
    </row>
    <row r="3125" spans="1:2" x14ac:dyDescent="0.25">
      <c r="A3125" t="s">
        <v>1818</v>
      </c>
      <c r="B3125">
        <f>COUNTIF($A$1:A3125,"Define|Report")</f>
        <v>173</v>
      </c>
    </row>
    <row r="3126" spans="1:2" x14ac:dyDescent="0.25">
      <c r="A3126" t="s">
        <v>1872</v>
      </c>
      <c r="B3126">
        <f>COUNTIF($A$1:A3126,"Define|Report")</f>
        <v>173</v>
      </c>
    </row>
    <row r="3127" spans="1:2" x14ac:dyDescent="0.25">
      <c r="A3127" t="s">
        <v>1860</v>
      </c>
      <c r="B3127">
        <f>COUNTIF($A$1:A3127,"Define|Report")</f>
        <v>173</v>
      </c>
    </row>
    <row r="3128" spans="1:2" x14ac:dyDescent="0.25">
      <c r="A3128" t="s">
        <v>1873</v>
      </c>
      <c r="B3128">
        <f>COUNTIF($A$1:A3128,"Define|Report")</f>
        <v>173</v>
      </c>
    </row>
    <row r="3129" spans="1:2" x14ac:dyDescent="0.25">
      <c r="B3129">
        <f>COUNTIF($A$1:A3129,"Define|Report")</f>
        <v>173</v>
      </c>
    </row>
    <row r="3130" spans="1:2" x14ac:dyDescent="0.25">
      <c r="A3130" t="s">
        <v>1094</v>
      </c>
      <c r="B3130">
        <f>COUNTIF($A$1:A3130,"Define|Report")</f>
        <v>174</v>
      </c>
    </row>
    <row r="3131" spans="1:2" x14ac:dyDescent="0.25">
      <c r="A3131" t="s">
        <v>1874</v>
      </c>
      <c r="B3131">
        <f>COUNTIF($A$1:A3131,"Define|Report")</f>
        <v>174</v>
      </c>
    </row>
    <row r="3132" spans="1:2" x14ac:dyDescent="0.25">
      <c r="A3132" t="s">
        <v>1817</v>
      </c>
      <c r="B3132">
        <f>COUNTIF($A$1:A3132,"Define|Report")</f>
        <v>174</v>
      </c>
    </row>
    <row r="3133" spans="1:2" x14ac:dyDescent="0.25">
      <c r="A3133" t="s">
        <v>1623</v>
      </c>
      <c r="B3133">
        <f>COUNTIF($A$1:A3133,"Define|Report")</f>
        <v>174</v>
      </c>
    </row>
    <row r="3134" spans="1:2" x14ac:dyDescent="0.25">
      <c r="A3134" t="s">
        <v>1100</v>
      </c>
      <c r="B3134">
        <f>COUNTIF($A$1:A3134,"Define|Report")</f>
        <v>174</v>
      </c>
    </row>
    <row r="3135" spans="1:2" x14ac:dyDescent="0.25">
      <c r="A3135" t="s">
        <v>1818</v>
      </c>
      <c r="B3135">
        <f>COUNTIF($A$1:A3135,"Define|Report")</f>
        <v>174</v>
      </c>
    </row>
    <row r="3136" spans="1:2" x14ac:dyDescent="0.25">
      <c r="A3136" t="s">
        <v>1875</v>
      </c>
      <c r="B3136">
        <f>COUNTIF($A$1:A3136,"Define|Report")</f>
        <v>174</v>
      </c>
    </row>
    <row r="3137" spans="1:2" x14ac:dyDescent="0.25">
      <c r="A3137" t="s">
        <v>1876</v>
      </c>
      <c r="B3137">
        <f>COUNTIF($A$1:A3137,"Define|Report")</f>
        <v>174</v>
      </c>
    </row>
    <row r="3138" spans="1:2" x14ac:dyDescent="0.25">
      <c r="B3138">
        <f>COUNTIF($A$1:A3138,"Define|Report")</f>
        <v>174</v>
      </c>
    </row>
    <row r="3139" spans="1:2" x14ac:dyDescent="0.25">
      <c r="A3139" t="s">
        <v>1094</v>
      </c>
      <c r="B3139">
        <f>COUNTIF($A$1:A3139,"Define|Report")</f>
        <v>175</v>
      </c>
    </row>
    <row r="3140" spans="1:2" x14ac:dyDescent="0.25">
      <c r="A3140" t="s">
        <v>1877</v>
      </c>
      <c r="B3140">
        <f>COUNTIF($A$1:A3140,"Define|Report")</f>
        <v>175</v>
      </c>
    </row>
    <row r="3141" spans="1:2" x14ac:dyDescent="0.25">
      <c r="A3141" t="s">
        <v>1817</v>
      </c>
      <c r="B3141">
        <f>COUNTIF($A$1:A3141,"Define|Report")</f>
        <v>175</v>
      </c>
    </row>
    <row r="3142" spans="1:2" x14ac:dyDescent="0.25">
      <c r="A3142" t="s">
        <v>1137</v>
      </c>
      <c r="B3142">
        <f>COUNTIF($A$1:A3142,"Define|Report")</f>
        <v>175</v>
      </c>
    </row>
    <row r="3143" spans="1:2" x14ac:dyDescent="0.25">
      <c r="A3143" t="s">
        <v>1100</v>
      </c>
      <c r="B3143">
        <f>COUNTIF($A$1:A3143,"Define|Report")</f>
        <v>175</v>
      </c>
    </row>
    <row r="3144" spans="1:2" x14ac:dyDescent="0.25">
      <c r="A3144" t="s">
        <v>1818</v>
      </c>
      <c r="B3144">
        <f>COUNTIF($A$1:A3144,"Define|Report")</f>
        <v>175</v>
      </c>
    </row>
    <row r="3145" spans="1:2" x14ac:dyDescent="0.25">
      <c r="A3145" t="s">
        <v>1878</v>
      </c>
      <c r="B3145">
        <f>COUNTIF($A$1:A3145,"Define|Report")</f>
        <v>175</v>
      </c>
    </row>
    <row r="3146" spans="1:2" x14ac:dyDescent="0.25">
      <c r="A3146" t="s">
        <v>1879</v>
      </c>
      <c r="B3146">
        <f>COUNTIF($A$1:A3146,"Define|Report")</f>
        <v>175</v>
      </c>
    </row>
    <row r="3147" spans="1:2" x14ac:dyDescent="0.25">
      <c r="B3147">
        <f>COUNTIF($A$1:A3147,"Define|Report")</f>
        <v>175</v>
      </c>
    </row>
    <row r="3148" spans="1:2" x14ac:dyDescent="0.25">
      <c r="A3148" t="s">
        <v>1094</v>
      </c>
      <c r="B3148">
        <f>COUNTIF($A$1:A3148,"Define|Report")</f>
        <v>176</v>
      </c>
    </row>
    <row r="3149" spans="1:2" x14ac:dyDescent="0.25">
      <c r="A3149" t="s">
        <v>1524</v>
      </c>
      <c r="B3149">
        <f>COUNTIF($A$1:A3149,"Define|Report")</f>
        <v>176</v>
      </c>
    </row>
    <row r="3150" spans="1:2" x14ac:dyDescent="0.25">
      <c r="A3150" t="s">
        <v>1817</v>
      </c>
      <c r="B3150">
        <f>COUNTIF($A$1:A3150,"Define|Report")</f>
        <v>176</v>
      </c>
    </row>
    <row r="3151" spans="1:2" x14ac:dyDescent="0.25">
      <c r="A3151" t="s">
        <v>1137</v>
      </c>
      <c r="B3151">
        <f>COUNTIF($A$1:A3151,"Define|Report")</f>
        <v>176</v>
      </c>
    </row>
    <row r="3152" spans="1:2" x14ac:dyDescent="0.25">
      <c r="A3152" t="s">
        <v>1100</v>
      </c>
      <c r="B3152">
        <f>COUNTIF($A$1:A3152,"Define|Report")</f>
        <v>176</v>
      </c>
    </row>
    <row r="3153" spans="1:2" x14ac:dyDescent="0.25">
      <c r="A3153" t="s">
        <v>1818</v>
      </c>
      <c r="B3153">
        <f>COUNTIF($A$1:A3153,"Define|Report")</f>
        <v>176</v>
      </c>
    </row>
    <row r="3154" spans="1:2" x14ac:dyDescent="0.25">
      <c r="A3154" t="s">
        <v>1880</v>
      </c>
      <c r="B3154">
        <f>COUNTIF($A$1:A3154,"Define|Report")</f>
        <v>176</v>
      </c>
    </row>
    <row r="3155" spans="1:2" x14ac:dyDescent="0.25">
      <c r="A3155" t="s">
        <v>1881</v>
      </c>
      <c r="B3155">
        <f>COUNTIF($A$1:A3155,"Define|Report")</f>
        <v>176</v>
      </c>
    </row>
    <row r="3156" spans="1:2" x14ac:dyDescent="0.25">
      <c r="B3156">
        <f>COUNTIF($A$1:A3156,"Define|Report")</f>
        <v>176</v>
      </c>
    </row>
    <row r="3157" spans="1:2" x14ac:dyDescent="0.25">
      <c r="A3157" t="s">
        <v>1094</v>
      </c>
      <c r="B3157">
        <f>COUNTIF($A$1:A3157,"Define|Report")</f>
        <v>177</v>
      </c>
    </row>
    <row r="3158" spans="1:2" x14ac:dyDescent="0.25">
      <c r="A3158" t="s">
        <v>1882</v>
      </c>
      <c r="B3158">
        <f>COUNTIF($A$1:A3158,"Define|Report")</f>
        <v>177</v>
      </c>
    </row>
    <row r="3159" spans="1:2" x14ac:dyDescent="0.25">
      <c r="A3159" t="s">
        <v>1883</v>
      </c>
      <c r="B3159">
        <f>COUNTIF($A$1:A3159,"Define|Report")</f>
        <v>177</v>
      </c>
    </row>
    <row r="3160" spans="1:2" x14ac:dyDescent="0.25">
      <c r="A3160" t="s">
        <v>1254</v>
      </c>
      <c r="B3160">
        <f>COUNTIF($A$1:A3160,"Define|Report")</f>
        <v>177</v>
      </c>
    </row>
    <row r="3161" spans="1:2" x14ac:dyDescent="0.25">
      <c r="A3161" t="s">
        <v>1100</v>
      </c>
      <c r="B3161">
        <f>COUNTIF($A$1:A3161,"Define|Report")</f>
        <v>177</v>
      </c>
    </row>
    <row r="3162" spans="1:2" x14ac:dyDescent="0.25">
      <c r="A3162" t="s">
        <v>1884</v>
      </c>
      <c r="B3162">
        <f>COUNTIF($A$1:A3162,"Define|Report")</f>
        <v>177</v>
      </c>
    </row>
    <row r="3163" spans="1:2" x14ac:dyDescent="0.25">
      <c r="A3163" t="s">
        <v>1885</v>
      </c>
      <c r="B3163">
        <f>COUNTIF($A$1:A3163,"Define|Report")</f>
        <v>177</v>
      </c>
    </row>
    <row r="3164" spans="1:2" x14ac:dyDescent="0.25">
      <c r="A3164" t="s">
        <v>1886</v>
      </c>
      <c r="B3164">
        <f>COUNTIF($A$1:A3164,"Define|Report")</f>
        <v>177</v>
      </c>
    </row>
    <row r="3165" spans="1:2" x14ac:dyDescent="0.25">
      <c r="A3165" t="s">
        <v>1887</v>
      </c>
      <c r="B3165">
        <f>COUNTIF($A$1:A3165,"Define|Report")</f>
        <v>177</v>
      </c>
    </row>
    <row r="3166" spans="1:2" x14ac:dyDescent="0.25">
      <c r="A3166" t="s">
        <v>1888</v>
      </c>
      <c r="B3166">
        <f>COUNTIF($A$1:A3166,"Define|Report")</f>
        <v>177</v>
      </c>
    </row>
    <row r="3167" spans="1:2" x14ac:dyDescent="0.25">
      <c r="A3167" t="s">
        <v>1889</v>
      </c>
      <c r="B3167">
        <f>COUNTIF($A$1:A3167,"Define|Report")</f>
        <v>177</v>
      </c>
    </row>
    <row r="3168" spans="1:2" x14ac:dyDescent="0.25">
      <c r="A3168" t="s">
        <v>1890</v>
      </c>
      <c r="B3168">
        <f>COUNTIF($A$1:A3168,"Define|Report")</f>
        <v>177</v>
      </c>
    </row>
    <row r="3169" spans="1:2" x14ac:dyDescent="0.25">
      <c r="A3169" t="s">
        <v>1891</v>
      </c>
      <c r="B3169">
        <f>COUNTIF($A$1:A3169,"Define|Report")</f>
        <v>177</v>
      </c>
    </row>
    <row r="3170" spans="1:2" x14ac:dyDescent="0.25">
      <c r="A3170" t="s">
        <v>1892</v>
      </c>
      <c r="B3170">
        <f>COUNTIF($A$1:A3170,"Define|Report")</f>
        <v>177</v>
      </c>
    </row>
    <row r="3171" spans="1:2" x14ac:dyDescent="0.25">
      <c r="A3171" t="s">
        <v>1893</v>
      </c>
      <c r="B3171">
        <f>COUNTIF($A$1:A3171,"Define|Report")</f>
        <v>177</v>
      </c>
    </row>
    <row r="3172" spans="1:2" x14ac:dyDescent="0.25">
      <c r="B3172">
        <f>COUNTIF($A$1:A3172,"Define|Report")</f>
        <v>177</v>
      </c>
    </row>
    <row r="3173" spans="1:2" x14ac:dyDescent="0.25">
      <c r="A3173" t="s">
        <v>1094</v>
      </c>
      <c r="B3173">
        <f>COUNTIF($A$1:A3173,"Define|Report")</f>
        <v>178</v>
      </c>
    </row>
    <row r="3174" spans="1:2" x14ac:dyDescent="0.25">
      <c r="A3174" t="s">
        <v>1894</v>
      </c>
      <c r="B3174">
        <f>COUNTIF($A$1:A3174,"Define|Report")</f>
        <v>178</v>
      </c>
    </row>
    <row r="3175" spans="1:2" x14ac:dyDescent="0.25">
      <c r="A3175" t="s">
        <v>1883</v>
      </c>
      <c r="B3175">
        <f>COUNTIF($A$1:A3175,"Define|Report")</f>
        <v>178</v>
      </c>
    </row>
    <row r="3176" spans="1:2" x14ac:dyDescent="0.25">
      <c r="A3176" t="s">
        <v>1254</v>
      </c>
      <c r="B3176">
        <f>COUNTIF($A$1:A3176,"Define|Report")</f>
        <v>178</v>
      </c>
    </row>
    <row r="3177" spans="1:2" x14ac:dyDescent="0.25">
      <c r="A3177" t="s">
        <v>1100</v>
      </c>
      <c r="B3177">
        <f>COUNTIF($A$1:A3177,"Define|Report")</f>
        <v>178</v>
      </c>
    </row>
    <row r="3178" spans="1:2" x14ac:dyDescent="0.25">
      <c r="A3178" t="s">
        <v>1884</v>
      </c>
      <c r="B3178">
        <f>COUNTIF($A$1:A3178,"Define|Report")</f>
        <v>178</v>
      </c>
    </row>
    <row r="3179" spans="1:2" x14ac:dyDescent="0.25">
      <c r="A3179" t="s">
        <v>1885</v>
      </c>
      <c r="B3179">
        <f>COUNTIF($A$1:A3179,"Define|Report")</f>
        <v>178</v>
      </c>
    </row>
    <row r="3180" spans="1:2" x14ac:dyDescent="0.25">
      <c r="A3180" t="s">
        <v>1886</v>
      </c>
      <c r="B3180">
        <f>COUNTIF($A$1:A3180,"Define|Report")</f>
        <v>178</v>
      </c>
    </row>
    <row r="3181" spans="1:2" x14ac:dyDescent="0.25">
      <c r="A3181" t="s">
        <v>1887</v>
      </c>
      <c r="B3181">
        <f>COUNTIF($A$1:A3181,"Define|Report")</f>
        <v>178</v>
      </c>
    </row>
    <row r="3182" spans="1:2" x14ac:dyDescent="0.25">
      <c r="A3182" t="s">
        <v>1888</v>
      </c>
      <c r="B3182">
        <f>COUNTIF($A$1:A3182,"Define|Report")</f>
        <v>178</v>
      </c>
    </row>
    <row r="3183" spans="1:2" x14ac:dyDescent="0.25">
      <c r="A3183" t="s">
        <v>1889</v>
      </c>
      <c r="B3183">
        <f>COUNTIF($A$1:A3183,"Define|Report")</f>
        <v>178</v>
      </c>
    </row>
    <row r="3184" spans="1:2" x14ac:dyDescent="0.25">
      <c r="A3184" t="s">
        <v>1890</v>
      </c>
      <c r="B3184">
        <f>COUNTIF($A$1:A3184,"Define|Report")</f>
        <v>178</v>
      </c>
    </row>
    <row r="3185" spans="1:2" x14ac:dyDescent="0.25">
      <c r="A3185" t="s">
        <v>1891</v>
      </c>
      <c r="B3185">
        <f>COUNTIF($A$1:A3185,"Define|Report")</f>
        <v>178</v>
      </c>
    </row>
    <row r="3186" spans="1:2" x14ac:dyDescent="0.25">
      <c r="A3186" t="s">
        <v>1892</v>
      </c>
      <c r="B3186">
        <f>COUNTIF($A$1:A3186,"Define|Report")</f>
        <v>178</v>
      </c>
    </row>
    <row r="3187" spans="1:2" x14ac:dyDescent="0.25">
      <c r="A3187" t="s">
        <v>1893</v>
      </c>
      <c r="B3187">
        <f>COUNTIF($A$1:A3187,"Define|Report")</f>
        <v>178</v>
      </c>
    </row>
    <row r="3188" spans="1:2" x14ac:dyDescent="0.25">
      <c r="A3188" t="s">
        <v>1895</v>
      </c>
      <c r="B3188">
        <f>COUNTIF($A$1:A3188,"Define|Report")</f>
        <v>178</v>
      </c>
    </row>
    <row r="3189" spans="1:2" x14ac:dyDescent="0.25">
      <c r="B3189">
        <f>COUNTIF($A$1:A3189,"Define|Report")</f>
        <v>178</v>
      </c>
    </row>
    <row r="3190" spans="1:2" x14ac:dyDescent="0.25">
      <c r="A3190" t="s">
        <v>1094</v>
      </c>
      <c r="B3190">
        <f>COUNTIF($A$1:A3190,"Define|Report")</f>
        <v>179</v>
      </c>
    </row>
    <row r="3191" spans="1:2" x14ac:dyDescent="0.25">
      <c r="A3191" t="s">
        <v>1896</v>
      </c>
      <c r="B3191">
        <f>COUNTIF($A$1:A3191,"Define|Report")</f>
        <v>179</v>
      </c>
    </row>
    <row r="3192" spans="1:2" x14ac:dyDescent="0.25">
      <c r="A3192" t="s">
        <v>1883</v>
      </c>
      <c r="B3192">
        <f>COUNTIF($A$1:A3192,"Define|Report")</f>
        <v>179</v>
      </c>
    </row>
    <row r="3193" spans="1:2" x14ac:dyDescent="0.25">
      <c r="A3193" t="s">
        <v>1254</v>
      </c>
      <c r="B3193">
        <f>COUNTIF($A$1:A3193,"Define|Report")</f>
        <v>179</v>
      </c>
    </row>
    <row r="3194" spans="1:2" x14ac:dyDescent="0.25">
      <c r="A3194" t="s">
        <v>1100</v>
      </c>
      <c r="B3194">
        <f>COUNTIF($A$1:A3194,"Define|Report")</f>
        <v>179</v>
      </c>
    </row>
    <row r="3195" spans="1:2" x14ac:dyDescent="0.25">
      <c r="A3195" t="s">
        <v>1884</v>
      </c>
      <c r="B3195">
        <f>COUNTIF($A$1:A3195,"Define|Report")</f>
        <v>179</v>
      </c>
    </row>
    <row r="3196" spans="1:2" x14ac:dyDescent="0.25">
      <c r="A3196" t="s">
        <v>1885</v>
      </c>
      <c r="B3196">
        <f>COUNTIF($A$1:A3196,"Define|Report")</f>
        <v>179</v>
      </c>
    </row>
    <row r="3197" spans="1:2" x14ac:dyDescent="0.25">
      <c r="A3197" t="s">
        <v>1886</v>
      </c>
      <c r="B3197">
        <f>COUNTIF($A$1:A3197,"Define|Report")</f>
        <v>179</v>
      </c>
    </row>
    <row r="3198" spans="1:2" x14ac:dyDescent="0.25">
      <c r="A3198" t="s">
        <v>1887</v>
      </c>
      <c r="B3198">
        <f>COUNTIF($A$1:A3198,"Define|Report")</f>
        <v>179</v>
      </c>
    </row>
    <row r="3199" spans="1:2" x14ac:dyDescent="0.25">
      <c r="A3199" t="s">
        <v>1888</v>
      </c>
      <c r="B3199">
        <f>COUNTIF($A$1:A3199,"Define|Report")</f>
        <v>179</v>
      </c>
    </row>
    <row r="3200" spans="1:2" x14ac:dyDescent="0.25">
      <c r="A3200" t="s">
        <v>1889</v>
      </c>
      <c r="B3200">
        <f>COUNTIF($A$1:A3200,"Define|Report")</f>
        <v>179</v>
      </c>
    </row>
    <row r="3201" spans="1:2" x14ac:dyDescent="0.25">
      <c r="A3201" t="s">
        <v>1890</v>
      </c>
      <c r="B3201">
        <f>COUNTIF($A$1:A3201,"Define|Report")</f>
        <v>179</v>
      </c>
    </row>
    <row r="3202" spans="1:2" x14ac:dyDescent="0.25">
      <c r="A3202" t="s">
        <v>1891</v>
      </c>
      <c r="B3202">
        <f>COUNTIF($A$1:A3202,"Define|Report")</f>
        <v>179</v>
      </c>
    </row>
    <row r="3203" spans="1:2" x14ac:dyDescent="0.25">
      <c r="A3203" t="s">
        <v>1892</v>
      </c>
      <c r="B3203">
        <f>COUNTIF($A$1:A3203,"Define|Report")</f>
        <v>179</v>
      </c>
    </row>
    <row r="3204" spans="1:2" x14ac:dyDescent="0.25">
      <c r="A3204" t="s">
        <v>1893</v>
      </c>
      <c r="B3204">
        <f>COUNTIF($A$1:A3204,"Define|Report")</f>
        <v>179</v>
      </c>
    </row>
    <row r="3205" spans="1:2" x14ac:dyDescent="0.25">
      <c r="A3205" t="s">
        <v>1897</v>
      </c>
      <c r="B3205">
        <f>COUNTIF($A$1:A3205,"Define|Report")</f>
        <v>179</v>
      </c>
    </row>
    <row r="3206" spans="1:2" x14ac:dyDescent="0.25">
      <c r="B3206">
        <f>COUNTIF($A$1:A3206,"Define|Report")</f>
        <v>179</v>
      </c>
    </row>
    <row r="3207" spans="1:2" x14ac:dyDescent="0.25">
      <c r="A3207" t="s">
        <v>1094</v>
      </c>
      <c r="B3207">
        <f>COUNTIF($A$1:A3207,"Define|Report")</f>
        <v>180</v>
      </c>
    </row>
    <row r="3208" spans="1:2" x14ac:dyDescent="0.25">
      <c r="A3208" t="s">
        <v>1898</v>
      </c>
      <c r="B3208">
        <f>COUNTIF($A$1:A3208,"Define|Report")</f>
        <v>180</v>
      </c>
    </row>
    <row r="3209" spans="1:2" x14ac:dyDescent="0.25">
      <c r="A3209" t="s">
        <v>1883</v>
      </c>
      <c r="B3209">
        <f>COUNTIF($A$1:A3209,"Define|Report")</f>
        <v>180</v>
      </c>
    </row>
    <row r="3210" spans="1:2" x14ac:dyDescent="0.25">
      <c r="A3210" t="s">
        <v>1254</v>
      </c>
      <c r="B3210">
        <f>COUNTIF($A$1:A3210,"Define|Report")</f>
        <v>180</v>
      </c>
    </row>
    <row r="3211" spans="1:2" x14ac:dyDescent="0.25">
      <c r="A3211" t="s">
        <v>1100</v>
      </c>
      <c r="B3211">
        <f>COUNTIF($A$1:A3211,"Define|Report")</f>
        <v>180</v>
      </c>
    </row>
    <row r="3212" spans="1:2" x14ac:dyDescent="0.25">
      <c r="A3212" t="s">
        <v>1884</v>
      </c>
      <c r="B3212">
        <f>COUNTIF($A$1:A3212,"Define|Report")</f>
        <v>180</v>
      </c>
    </row>
    <row r="3213" spans="1:2" x14ac:dyDescent="0.25">
      <c r="A3213" t="s">
        <v>1885</v>
      </c>
      <c r="B3213">
        <f>COUNTIF($A$1:A3213,"Define|Report")</f>
        <v>180</v>
      </c>
    </row>
    <row r="3214" spans="1:2" x14ac:dyDescent="0.25">
      <c r="A3214" t="s">
        <v>1886</v>
      </c>
      <c r="B3214">
        <f>COUNTIF($A$1:A3214,"Define|Report")</f>
        <v>180</v>
      </c>
    </row>
    <row r="3215" spans="1:2" x14ac:dyDescent="0.25">
      <c r="A3215" t="s">
        <v>1887</v>
      </c>
      <c r="B3215">
        <f>COUNTIF($A$1:A3215,"Define|Report")</f>
        <v>180</v>
      </c>
    </row>
    <row r="3216" spans="1:2" x14ac:dyDescent="0.25">
      <c r="A3216" t="s">
        <v>1888</v>
      </c>
      <c r="B3216">
        <f>COUNTIF($A$1:A3216,"Define|Report")</f>
        <v>180</v>
      </c>
    </row>
    <row r="3217" spans="1:2" x14ac:dyDescent="0.25">
      <c r="A3217" t="s">
        <v>1889</v>
      </c>
      <c r="B3217">
        <f>COUNTIF($A$1:A3217,"Define|Report")</f>
        <v>180</v>
      </c>
    </row>
    <row r="3218" spans="1:2" x14ac:dyDescent="0.25">
      <c r="A3218" t="s">
        <v>1890</v>
      </c>
      <c r="B3218">
        <f>COUNTIF($A$1:A3218,"Define|Report")</f>
        <v>180</v>
      </c>
    </row>
    <row r="3219" spans="1:2" x14ac:dyDescent="0.25">
      <c r="A3219" t="s">
        <v>1891</v>
      </c>
      <c r="B3219">
        <f>COUNTIF($A$1:A3219,"Define|Report")</f>
        <v>180</v>
      </c>
    </row>
    <row r="3220" spans="1:2" x14ac:dyDescent="0.25">
      <c r="A3220" t="s">
        <v>1892</v>
      </c>
      <c r="B3220">
        <f>COUNTIF($A$1:A3220,"Define|Report")</f>
        <v>180</v>
      </c>
    </row>
    <row r="3221" spans="1:2" x14ac:dyDescent="0.25">
      <c r="A3221" t="s">
        <v>1899</v>
      </c>
      <c r="B3221">
        <f>COUNTIF($A$1:A3221,"Define|Report")</f>
        <v>180</v>
      </c>
    </row>
    <row r="3222" spans="1:2" x14ac:dyDescent="0.25">
      <c r="B3222">
        <f>COUNTIF($A$1:A3222,"Define|Report")</f>
        <v>180</v>
      </c>
    </row>
    <row r="3223" spans="1:2" x14ac:dyDescent="0.25">
      <c r="A3223" t="s">
        <v>1094</v>
      </c>
      <c r="B3223">
        <f>COUNTIF($A$1:A3223,"Define|Report")</f>
        <v>181</v>
      </c>
    </row>
    <row r="3224" spans="1:2" x14ac:dyDescent="0.25">
      <c r="A3224" t="s">
        <v>1900</v>
      </c>
      <c r="B3224">
        <f>COUNTIF($A$1:A3224,"Define|Report")</f>
        <v>181</v>
      </c>
    </row>
    <row r="3225" spans="1:2" x14ac:dyDescent="0.25">
      <c r="A3225" t="s">
        <v>1883</v>
      </c>
      <c r="B3225">
        <f>COUNTIF($A$1:A3225,"Define|Report")</f>
        <v>181</v>
      </c>
    </row>
    <row r="3226" spans="1:2" x14ac:dyDescent="0.25">
      <c r="A3226" t="s">
        <v>1271</v>
      </c>
      <c r="B3226">
        <f>COUNTIF($A$1:A3226,"Define|Report")</f>
        <v>181</v>
      </c>
    </row>
    <row r="3227" spans="1:2" x14ac:dyDescent="0.25">
      <c r="A3227" t="s">
        <v>1100</v>
      </c>
      <c r="B3227">
        <f>COUNTIF($A$1:A3227,"Define|Report")</f>
        <v>181</v>
      </c>
    </row>
    <row r="3228" spans="1:2" x14ac:dyDescent="0.25">
      <c r="A3228" t="s">
        <v>1886</v>
      </c>
      <c r="B3228">
        <f>COUNTIF($A$1:A3228,"Define|Report")</f>
        <v>181</v>
      </c>
    </row>
    <row r="3229" spans="1:2" x14ac:dyDescent="0.25">
      <c r="A3229" t="s">
        <v>1887</v>
      </c>
      <c r="B3229">
        <f>COUNTIF($A$1:A3229,"Define|Report")</f>
        <v>181</v>
      </c>
    </row>
    <row r="3230" spans="1:2" x14ac:dyDescent="0.25">
      <c r="A3230" t="s">
        <v>1884</v>
      </c>
      <c r="B3230">
        <f>COUNTIF($A$1:A3230,"Define|Report")</f>
        <v>181</v>
      </c>
    </row>
    <row r="3231" spans="1:2" x14ac:dyDescent="0.25">
      <c r="A3231" t="s">
        <v>1885</v>
      </c>
      <c r="B3231">
        <f>COUNTIF($A$1:A3231,"Define|Report")</f>
        <v>181</v>
      </c>
    </row>
    <row r="3232" spans="1:2" x14ac:dyDescent="0.25">
      <c r="A3232" t="s">
        <v>1890</v>
      </c>
      <c r="B3232">
        <f>COUNTIF($A$1:A3232,"Define|Report")</f>
        <v>181</v>
      </c>
    </row>
    <row r="3233" spans="1:2" x14ac:dyDescent="0.25">
      <c r="A3233" t="s">
        <v>1785</v>
      </c>
      <c r="B3233">
        <f>COUNTIF($A$1:A3233,"Define|Report")</f>
        <v>181</v>
      </c>
    </row>
    <row r="3234" spans="1:2" x14ac:dyDescent="0.25">
      <c r="A3234" t="s">
        <v>1901</v>
      </c>
      <c r="B3234">
        <f>COUNTIF($A$1:A3234,"Define|Report")</f>
        <v>181</v>
      </c>
    </row>
    <row r="3235" spans="1:2" x14ac:dyDescent="0.25">
      <c r="A3235" t="s">
        <v>1893</v>
      </c>
      <c r="B3235">
        <f>COUNTIF($A$1:A3235,"Define|Report")</f>
        <v>181</v>
      </c>
    </row>
    <row r="3236" spans="1:2" x14ac:dyDescent="0.25">
      <c r="B3236">
        <f>COUNTIF($A$1:A3236,"Define|Report")</f>
        <v>181</v>
      </c>
    </row>
    <row r="3237" spans="1:2" x14ac:dyDescent="0.25">
      <c r="A3237" t="s">
        <v>1094</v>
      </c>
      <c r="B3237">
        <f>COUNTIF($A$1:A3237,"Define|Report")</f>
        <v>182</v>
      </c>
    </row>
    <row r="3238" spans="1:2" x14ac:dyDescent="0.25">
      <c r="A3238" t="s">
        <v>1902</v>
      </c>
      <c r="B3238">
        <f>COUNTIF($A$1:A3238,"Define|Report")</f>
        <v>182</v>
      </c>
    </row>
    <row r="3239" spans="1:2" x14ac:dyDescent="0.25">
      <c r="A3239" t="s">
        <v>1903</v>
      </c>
      <c r="B3239">
        <f>COUNTIF($A$1:A3239,"Define|Report")</f>
        <v>182</v>
      </c>
    </row>
    <row r="3240" spans="1:2" x14ac:dyDescent="0.25">
      <c r="A3240" t="s">
        <v>1137</v>
      </c>
      <c r="B3240">
        <f>COUNTIF($A$1:A3240,"Define|Report")</f>
        <v>182</v>
      </c>
    </row>
    <row r="3241" spans="1:2" x14ac:dyDescent="0.25">
      <c r="A3241" t="s">
        <v>1100</v>
      </c>
      <c r="B3241">
        <f>COUNTIF($A$1:A3241,"Define|Report")</f>
        <v>182</v>
      </c>
    </row>
    <row r="3242" spans="1:2" x14ac:dyDescent="0.25">
      <c r="A3242" t="s">
        <v>1740</v>
      </c>
      <c r="B3242">
        <f>COUNTIF($A$1:A3242,"Define|Report")</f>
        <v>182</v>
      </c>
    </row>
    <row r="3243" spans="1:2" x14ac:dyDescent="0.25">
      <c r="A3243" t="s">
        <v>1904</v>
      </c>
      <c r="B3243">
        <f>COUNTIF($A$1:A3243,"Define|Report")</f>
        <v>182</v>
      </c>
    </row>
    <row r="3244" spans="1:2" x14ac:dyDescent="0.25">
      <c r="A3244" t="s">
        <v>1218</v>
      </c>
      <c r="B3244">
        <f>COUNTIF($A$1:A3244,"Define|Report")</f>
        <v>182</v>
      </c>
    </row>
    <row r="3245" spans="1:2" x14ac:dyDescent="0.25">
      <c r="A3245" t="s">
        <v>1237</v>
      </c>
      <c r="B3245">
        <f>COUNTIF($A$1:A3245,"Define|Report")</f>
        <v>182</v>
      </c>
    </row>
    <row r="3246" spans="1:2" x14ac:dyDescent="0.25">
      <c r="A3246" t="s">
        <v>1905</v>
      </c>
      <c r="B3246">
        <f>COUNTIF($A$1:A3246,"Define|Report")</f>
        <v>182</v>
      </c>
    </row>
    <row r="3247" spans="1:2" x14ac:dyDescent="0.25">
      <c r="A3247" t="s">
        <v>1906</v>
      </c>
      <c r="B3247">
        <f>COUNTIF($A$1:A3247,"Define|Report")</f>
        <v>182</v>
      </c>
    </row>
    <row r="3248" spans="1:2" x14ac:dyDescent="0.25">
      <c r="A3248" t="s">
        <v>1907</v>
      </c>
      <c r="B3248">
        <f>COUNTIF($A$1:A3248,"Define|Report")</f>
        <v>182</v>
      </c>
    </row>
    <row r="3249" spans="1:2" x14ac:dyDescent="0.25">
      <c r="A3249" t="s">
        <v>1908</v>
      </c>
      <c r="B3249">
        <f>COUNTIF($A$1:A3249,"Define|Report")</f>
        <v>182</v>
      </c>
    </row>
    <row r="3250" spans="1:2" x14ac:dyDescent="0.25">
      <c r="A3250" t="s">
        <v>1909</v>
      </c>
      <c r="B3250">
        <f>COUNTIF($A$1:A3250,"Define|Report")</f>
        <v>182</v>
      </c>
    </row>
    <row r="3251" spans="1:2" x14ac:dyDescent="0.25">
      <c r="A3251" t="s">
        <v>1910</v>
      </c>
      <c r="B3251">
        <f>COUNTIF($A$1:A3251,"Define|Report")</f>
        <v>182</v>
      </c>
    </row>
    <row r="3252" spans="1:2" x14ac:dyDescent="0.25">
      <c r="B3252">
        <f>COUNTIF($A$1:A3252,"Define|Report")</f>
        <v>182</v>
      </c>
    </row>
    <row r="3253" spans="1:2" x14ac:dyDescent="0.25">
      <c r="A3253" t="s">
        <v>1094</v>
      </c>
      <c r="B3253">
        <f>COUNTIF($A$1:A3253,"Define|Report")</f>
        <v>183</v>
      </c>
    </row>
    <row r="3254" spans="1:2" x14ac:dyDescent="0.25">
      <c r="A3254" t="s">
        <v>1911</v>
      </c>
      <c r="B3254">
        <f>COUNTIF($A$1:A3254,"Define|Report")</f>
        <v>183</v>
      </c>
    </row>
    <row r="3255" spans="1:2" x14ac:dyDescent="0.25">
      <c r="A3255" t="s">
        <v>1903</v>
      </c>
      <c r="B3255">
        <f>COUNTIF($A$1:A3255,"Define|Report")</f>
        <v>183</v>
      </c>
    </row>
    <row r="3256" spans="1:2" x14ac:dyDescent="0.25">
      <c r="A3256" t="s">
        <v>1137</v>
      </c>
      <c r="B3256">
        <f>COUNTIF($A$1:A3256,"Define|Report")</f>
        <v>183</v>
      </c>
    </row>
    <row r="3257" spans="1:2" x14ac:dyDescent="0.25">
      <c r="A3257" t="s">
        <v>1100</v>
      </c>
      <c r="B3257">
        <f>COUNTIF($A$1:A3257,"Define|Report")</f>
        <v>183</v>
      </c>
    </row>
    <row r="3258" spans="1:2" x14ac:dyDescent="0.25">
      <c r="A3258" t="s">
        <v>1912</v>
      </c>
      <c r="B3258">
        <f>COUNTIF($A$1:A3258,"Define|Report")</f>
        <v>183</v>
      </c>
    </row>
    <row r="3259" spans="1:2" x14ac:dyDescent="0.25">
      <c r="A3259" t="s">
        <v>1450</v>
      </c>
      <c r="B3259">
        <f>COUNTIF($A$1:A3259,"Define|Report")</f>
        <v>183</v>
      </c>
    </row>
    <row r="3260" spans="1:2" x14ac:dyDescent="0.25">
      <c r="A3260" t="s">
        <v>1451</v>
      </c>
      <c r="B3260">
        <f>COUNTIF($A$1:A3260,"Define|Report")</f>
        <v>183</v>
      </c>
    </row>
    <row r="3261" spans="1:2" x14ac:dyDescent="0.25">
      <c r="A3261" t="s">
        <v>1452</v>
      </c>
      <c r="B3261">
        <f>COUNTIF($A$1:A3261,"Define|Report")</f>
        <v>183</v>
      </c>
    </row>
    <row r="3262" spans="1:2" x14ac:dyDescent="0.25">
      <c r="A3262" t="s">
        <v>1908</v>
      </c>
      <c r="B3262">
        <f>COUNTIF($A$1:A3262,"Define|Report")</f>
        <v>183</v>
      </c>
    </row>
    <row r="3263" spans="1:2" x14ac:dyDescent="0.25">
      <c r="A3263" t="s">
        <v>1909</v>
      </c>
      <c r="B3263">
        <f>COUNTIF($A$1:A3263,"Define|Report")</f>
        <v>183</v>
      </c>
    </row>
    <row r="3264" spans="1:2" x14ac:dyDescent="0.25">
      <c r="A3264" t="s">
        <v>1913</v>
      </c>
      <c r="B3264">
        <f>COUNTIF($A$1:A3264,"Define|Report")</f>
        <v>183</v>
      </c>
    </row>
    <row r="3265" spans="1:2" x14ac:dyDescent="0.25">
      <c r="B3265">
        <f>COUNTIF($A$1:A3265,"Define|Report")</f>
        <v>183</v>
      </c>
    </row>
    <row r="3266" spans="1:2" x14ac:dyDescent="0.25">
      <c r="A3266" t="s">
        <v>1094</v>
      </c>
      <c r="B3266">
        <f>COUNTIF($A$1:A3266,"Define|Report")</f>
        <v>184</v>
      </c>
    </row>
    <row r="3267" spans="1:2" x14ac:dyDescent="0.25">
      <c r="A3267" t="s">
        <v>1914</v>
      </c>
      <c r="B3267">
        <f>COUNTIF($A$1:A3267,"Define|Report")</f>
        <v>184</v>
      </c>
    </row>
    <row r="3268" spans="1:2" x14ac:dyDescent="0.25">
      <c r="A3268" t="s">
        <v>1903</v>
      </c>
      <c r="B3268">
        <f>COUNTIF($A$1:A3268,"Define|Report")</f>
        <v>184</v>
      </c>
    </row>
    <row r="3269" spans="1:2" x14ac:dyDescent="0.25">
      <c r="A3269" t="s">
        <v>1254</v>
      </c>
      <c r="B3269">
        <f>COUNTIF($A$1:A3269,"Define|Report")</f>
        <v>184</v>
      </c>
    </row>
    <row r="3270" spans="1:2" x14ac:dyDescent="0.25">
      <c r="A3270" t="s">
        <v>1100</v>
      </c>
      <c r="B3270">
        <f>COUNTIF($A$1:A3270,"Define|Report")</f>
        <v>184</v>
      </c>
    </row>
    <row r="3271" spans="1:2" x14ac:dyDescent="0.25">
      <c r="A3271" t="s">
        <v>1740</v>
      </c>
      <c r="B3271">
        <f>COUNTIF($A$1:A3271,"Define|Report")</f>
        <v>184</v>
      </c>
    </row>
    <row r="3272" spans="1:2" x14ac:dyDescent="0.25">
      <c r="A3272" t="s">
        <v>1904</v>
      </c>
      <c r="B3272">
        <f>COUNTIF($A$1:A3272,"Define|Report")</f>
        <v>184</v>
      </c>
    </row>
    <row r="3273" spans="1:2" x14ac:dyDescent="0.25">
      <c r="A3273" t="s">
        <v>1218</v>
      </c>
      <c r="B3273">
        <f>COUNTIF($A$1:A3273,"Define|Report")</f>
        <v>184</v>
      </c>
    </row>
    <row r="3274" spans="1:2" x14ac:dyDescent="0.25">
      <c r="A3274" t="s">
        <v>1237</v>
      </c>
      <c r="B3274">
        <f>COUNTIF($A$1:A3274,"Define|Report")</f>
        <v>184</v>
      </c>
    </row>
    <row r="3275" spans="1:2" x14ac:dyDescent="0.25">
      <c r="A3275" t="s">
        <v>1905</v>
      </c>
      <c r="B3275">
        <f>COUNTIF($A$1:A3275,"Define|Report")</f>
        <v>184</v>
      </c>
    </row>
    <row r="3276" spans="1:2" x14ac:dyDescent="0.25">
      <c r="A3276" t="s">
        <v>1906</v>
      </c>
      <c r="B3276">
        <f>COUNTIF($A$1:A3276,"Define|Report")</f>
        <v>184</v>
      </c>
    </row>
    <row r="3277" spans="1:2" x14ac:dyDescent="0.25">
      <c r="A3277" t="s">
        <v>1907</v>
      </c>
      <c r="B3277">
        <f>COUNTIF($A$1:A3277,"Define|Report")</f>
        <v>184</v>
      </c>
    </row>
    <row r="3278" spans="1:2" x14ac:dyDescent="0.25">
      <c r="A3278" t="s">
        <v>1908</v>
      </c>
      <c r="B3278">
        <f>COUNTIF($A$1:A3278,"Define|Report")</f>
        <v>184</v>
      </c>
    </row>
    <row r="3279" spans="1:2" x14ac:dyDescent="0.25">
      <c r="B3279">
        <f>COUNTIF($A$1:A3279,"Define|Report")</f>
        <v>184</v>
      </c>
    </row>
    <row r="3280" spans="1:2" x14ac:dyDescent="0.25">
      <c r="A3280" t="s">
        <v>1094</v>
      </c>
      <c r="B3280">
        <f>COUNTIF($A$1:A3280,"Define|Report")</f>
        <v>185</v>
      </c>
    </row>
    <row r="3281" spans="1:2" x14ac:dyDescent="0.25">
      <c r="A3281" t="s">
        <v>1915</v>
      </c>
      <c r="B3281">
        <f>COUNTIF($A$1:A3281,"Define|Report")</f>
        <v>185</v>
      </c>
    </row>
    <row r="3282" spans="1:2" x14ac:dyDescent="0.25">
      <c r="A3282" t="s">
        <v>1916</v>
      </c>
      <c r="B3282">
        <f>COUNTIF($A$1:A3282,"Define|Report")</f>
        <v>185</v>
      </c>
    </row>
    <row r="3283" spans="1:2" x14ac:dyDescent="0.25">
      <c r="A3283" t="s">
        <v>1217</v>
      </c>
      <c r="B3283">
        <f>COUNTIF($A$1:A3283,"Define|Report")</f>
        <v>185</v>
      </c>
    </row>
    <row r="3284" spans="1:2" x14ac:dyDescent="0.25">
      <c r="A3284" t="s">
        <v>1100</v>
      </c>
      <c r="B3284">
        <f>COUNTIF($A$1:A3284,"Define|Report")</f>
        <v>185</v>
      </c>
    </row>
    <row r="3285" spans="1:2" x14ac:dyDescent="0.25">
      <c r="A3285" t="s">
        <v>1624</v>
      </c>
      <c r="B3285">
        <f>COUNTIF($A$1:A3285,"Define|Report")</f>
        <v>185</v>
      </c>
    </row>
    <row r="3286" spans="1:2" x14ac:dyDescent="0.25">
      <c r="A3286" t="s">
        <v>1917</v>
      </c>
      <c r="B3286">
        <f>COUNTIF($A$1:A3286,"Define|Report")</f>
        <v>185</v>
      </c>
    </row>
    <row r="3287" spans="1:2" x14ac:dyDescent="0.25">
      <c r="A3287" t="s">
        <v>1103</v>
      </c>
      <c r="B3287">
        <f>COUNTIF($A$1:A3287,"Define|Report")</f>
        <v>185</v>
      </c>
    </row>
    <row r="3288" spans="1:2" x14ac:dyDescent="0.25">
      <c r="A3288" t="s">
        <v>1918</v>
      </c>
      <c r="B3288">
        <f>COUNTIF($A$1:A3288,"Define|Report")</f>
        <v>185</v>
      </c>
    </row>
    <row r="3289" spans="1:2" x14ac:dyDescent="0.25">
      <c r="A3289" t="s">
        <v>1244</v>
      </c>
      <c r="B3289">
        <f>COUNTIF($A$1:A3289,"Define|Report")</f>
        <v>185</v>
      </c>
    </row>
    <row r="3290" spans="1:2" x14ac:dyDescent="0.25">
      <c r="A3290" t="s">
        <v>1102</v>
      </c>
      <c r="B3290">
        <f>COUNTIF($A$1:A3290,"Define|Report")</f>
        <v>185</v>
      </c>
    </row>
    <row r="3291" spans="1:2" x14ac:dyDescent="0.25">
      <c r="A3291" t="s">
        <v>1106</v>
      </c>
      <c r="B3291">
        <f>COUNTIF($A$1:A3291,"Define|Report")</f>
        <v>185</v>
      </c>
    </row>
    <row r="3292" spans="1:2" x14ac:dyDescent="0.25">
      <c r="A3292" t="s">
        <v>1919</v>
      </c>
      <c r="B3292">
        <f>COUNTIF($A$1:A3292,"Define|Report")</f>
        <v>185</v>
      </c>
    </row>
    <row r="3293" spans="1:2" x14ac:dyDescent="0.25">
      <c r="A3293" t="s">
        <v>1920</v>
      </c>
      <c r="B3293">
        <f>COUNTIF($A$1:A3293,"Define|Report")</f>
        <v>185</v>
      </c>
    </row>
    <row r="3294" spans="1:2" x14ac:dyDescent="0.25">
      <c r="B3294">
        <f>COUNTIF($A$1:A3294,"Define|Report")</f>
        <v>185</v>
      </c>
    </row>
    <row r="3295" spans="1:2" x14ac:dyDescent="0.25">
      <c r="A3295" t="s">
        <v>1094</v>
      </c>
      <c r="B3295">
        <f>COUNTIF($A$1:A3295,"Define|Report")</f>
        <v>186</v>
      </c>
    </row>
    <row r="3296" spans="1:2" x14ac:dyDescent="0.25">
      <c r="A3296" t="s">
        <v>1921</v>
      </c>
      <c r="B3296">
        <f>COUNTIF($A$1:A3296,"Define|Report")</f>
        <v>186</v>
      </c>
    </row>
    <row r="3297" spans="1:2" x14ac:dyDescent="0.25">
      <c r="A3297" t="s">
        <v>1916</v>
      </c>
      <c r="B3297">
        <f>COUNTIF($A$1:A3297,"Define|Report")</f>
        <v>186</v>
      </c>
    </row>
    <row r="3298" spans="1:2" x14ac:dyDescent="0.25">
      <c r="A3298" t="s">
        <v>1271</v>
      </c>
      <c r="B3298">
        <f>COUNTIF($A$1:A3298,"Define|Report")</f>
        <v>186</v>
      </c>
    </row>
    <row r="3299" spans="1:2" x14ac:dyDescent="0.25">
      <c r="A3299" t="s">
        <v>1100</v>
      </c>
      <c r="B3299">
        <f>COUNTIF($A$1:A3299,"Define|Report")</f>
        <v>186</v>
      </c>
    </row>
    <row r="3300" spans="1:2" x14ac:dyDescent="0.25">
      <c r="A3300" t="s">
        <v>1624</v>
      </c>
      <c r="B3300">
        <f>COUNTIF($A$1:A3300,"Define|Report")</f>
        <v>186</v>
      </c>
    </row>
    <row r="3301" spans="1:2" x14ac:dyDescent="0.25">
      <c r="A3301" t="s">
        <v>1917</v>
      </c>
      <c r="B3301">
        <f>COUNTIF($A$1:A3301,"Define|Report")</f>
        <v>186</v>
      </c>
    </row>
    <row r="3302" spans="1:2" x14ac:dyDescent="0.25">
      <c r="A3302" t="s">
        <v>1103</v>
      </c>
      <c r="B3302">
        <f>COUNTIF($A$1:A3302,"Define|Report")</f>
        <v>186</v>
      </c>
    </row>
    <row r="3303" spans="1:2" x14ac:dyDescent="0.25">
      <c r="A3303" t="s">
        <v>1918</v>
      </c>
      <c r="B3303">
        <f>COUNTIF($A$1:A3303,"Define|Report")</f>
        <v>186</v>
      </c>
    </row>
    <row r="3304" spans="1:2" x14ac:dyDescent="0.25">
      <c r="A3304" t="s">
        <v>1244</v>
      </c>
      <c r="B3304">
        <f>COUNTIF($A$1:A3304,"Define|Report")</f>
        <v>186</v>
      </c>
    </row>
    <row r="3305" spans="1:2" x14ac:dyDescent="0.25">
      <c r="A3305" t="s">
        <v>1102</v>
      </c>
      <c r="B3305">
        <f>COUNTIF($A$1:A3305,"Define|Report")</f>
        <v>186</v>
      </c>
    </row>
    <row r="3306" spans="1:2" x14ac:dyDescent="0.25">
      <c r="A3306" t="s">
        <v>1106</v>
      </c>
      <c r="B3306">
        <f>COUNTIF($A$1:A3306,"Define|Report")</f>
        <v>186</v>
      </c>
    </row>
    <row r="3307" spans="1:2" x14ac:dyDescent="0.25">
      <c r="A3307" t="s">
        <v>1919</v>
      </c>
      <c r="B3307">
        <f>COUNTIF($A$1:A3307,"Define|Report")</f>
        <v>186</v>
      </c>
    </row>
    <row r="3308" spans="1:2" x14ac:dyDescent="0.25">
      <c r="B3308">
        <f>COUNTIF($A$1:A3308,"Define|Report")</f>
        <v>186</v>
      </c>
    </row>
    <row r="3309" spans="1:2" x14ac:dyDescent="0.25">
      <c r="A3309" t="s">
        <v>1094</v>
      </c>
      <c r="B3309">
        <f>COUNTIF($A$1:A3309,"Define|Report")</f>
        <v>187</v>
      </c>
    </row>
    <row r="3310" spans="1:2" x14ac:dyDescent="0.25">
      <c r="A3310" t="s">
        <v>1922</v>
      </c>
      <c r="B3310">
        <f>COUNTIF($A$1:A3310,"Define|Report")</f>
        <v>187</v>
      </c>
    </row>
    <row r="3311" spans="1:2" x14ac:dyDescent="0.25">
      <c r="A3311" t="s">
        <v>1916</v>
      </c>
      <c r="B3311">
        <f>COUNTIF($A$1:A3311,"Define|Report")</f>
        <v>187</v>
      </c>
    </row>
    <row r="3312" spans="1:2" x14ac:dyDescent="0.25">
      <c r="A3312" t="s">
        <v>1217</v>
      </c>
      <c r="B3312">
        <f>COUNTIF($A$1:A3312,"Define|Report")</f>
        <v>187</v>
      </c>
    </row>
    <row r="3313" spans="1:2" x14ac:dyDescent="0.25">
      <c r="A3313" t="s">
        <v>1100</v>
      </c>
      <c r="B3313">
        <f>COUNTIF($A$1:A3313,"Define|Report")</f>
        <v>187</v>
      </c>
    </row>
    <row r="3314" spans="1:2" x14ac:dyDescent="0.25">
      <c r="A3314" t="s">
        <v>1624</v>
      </c>
      <c r="B3314">
        <f>COUNTIF($A$1:A3314,"Define|Report")</f>
        <v>187</v>
      </c>
    </row>
    <row r="3315" spans="1:2" x14ac:dyDescent="0.25">
      <c r="A3315" t="s">
        <v>1917</v>
      </c>
      <c r="B3315">
        <f>COUNTIF($A$1:A3315,"Define|Report")</f>
        <v>187</v>
      </c>
    </row>
    <row r="3316" spans="1:2" x14ac:dyDescent="0.25">
      <c r="A3316" t="s">
        <v>1103</v>
      </c>
      <c r="B3316">
        <f>COUNTIF($A$1:A3316,"Define|Report")</f>
        <v>187</v>
      </c>
    </row>
    <row r="3317" spans="1:2" x14ac:dyDescent="0.25">
      <c r="A3317" t="s">
        <v>1918</v>
      </c>
      <c r="B3317">
        <f>COUNTIF($A$1:A3317,"Define|Report")</f>
        <v>187</v>
      </c>
    </row>
    <row r="3318" spans="1:2" x14ac:dyDescent="0.25">
      <c r="A3318" t="s">
        <v>1244</v>
      </c>
      <c r="B3318">
        <f>COUNTIF($A$1:A3318,"Define|Report")</f>
        <v>187</v>
      </c>
    </row>
    <row r="3319" spans="1:2" x14ac:dyDescent="0.25">
      <c r="A3319" t="s">
        <v>1102</v>
      </c>
      <c r="B3319">
        <f>COUNTIF($A$1:A3319,"Define|Report")</f>
        <v>187</v>
      </c>
    </row>
    <row r="3320" spans="1:2" x14ac:dyDescent="0.25">
      <c r="A3320" t="s">
        <v>1106</v>
      </c>
      <c r="B3320">
        <f>COUNTIF($A$1:A3320,"Define|Report")</f>
        <v>187</v>
      </c>
    </row>
    <row r="3321" spans="1:2" x14ac:dyDescent="0.25">
      <c r="A3321" t="s">
        <v>1919</v>
      </c>
      <c r="B3321">
        <f>COUNTIF($A$1:A3321,"Define|Report")</f>
        <v>187</v>
      </c>
    </row>
    <row r="3322" spans="1:2" x14ac:dyDescent="0.25">
      <c r="A3322" t="s">
        <v>1923</v>
      </c>
      <c r="B3322">
        <f>COUNTIF($A$1:A3322,"Define|Report")</f>
        <v>187</v>
      </c>
    </row>
    <row r="3323" spans="1:2" x14ac:dyDescent="0.25">
      <c r="B3323">
        <f>COUNTIF($A$1:A3323,"Define|Report")</f>
        <v>187</v>
      </c>
    </row>
    <row r="3324" spans="1:2" x14ac:dyDescent="0.25">
      <c r="A3324" t="s">
        <v>1094</v>
      </c>
      <c r="B3324">
        <f>COUNTIF($A$1:A3324,"Define|Report")</f>
        <v>188</v>
      </c>
    </row>
    <row r="3325" spans="1:2" x14ac:dyDescent="0.25">
      <c r="A3325" t="s">
        <v>1924</v>
      </c>
      <c r="B3325">
        <f>COUNTIF($A$1:A3325,"Define|Report")</f>
        <v>188</v>
      </c>
    </row>
    <row r="3326" spans="1:2" x14ac:dyDescent="0.25">
      <c r="A3326" t="s">
        <v>1916</v>
      </c>
      <c r="B3326">
        <f>COUNTIF($A$1:A3326,"Define|Report")</f>
        <v>188</v>
      </c>
    </row>
    <row r="3327" spans="1:2" x14ac:dyDescent="0.25">
      <c r="A3327" t="s">
        <v>1217</v>
      </c>
      <c r="B3327">
        <f>COUNTIF($A$1:A3327,"Define|Report")</f>
        <v>188</v>
      </c>
    </row>
    <row r="3328" spans="1:2" x14ac:dyDescent="0.25">
      <c r="A3328" t="s">
        <v>1100</v>
      </c>
      <c r="B3328">
        <f>COUNTIF($A$1:A3328,"Define|Report")</f>
        <v>188</v>
      </c>
    </row>
    <row r="3329" spans="1:2" x14ac:dyDescent="0.25">
      <c r="A3329" t="s">
        <v>1624</v>
      </c>
      <c r="B3329">
        <f>COUNTIF($A$1:A3329,"Define|Report")</f>
        <v>188</v>
      </c>
    </row>
    <row r="3330" spans="1:2" x14ac:dyDescent="0.25">
      <c r="A3330" t="s">
        <v>1917</v>
      </c>
      <c r="B3330">
        <f>COUNTIF($A$1:A3330,"Define|Report")</f>
        <v>188</v>
      </c>
    </row>
    <row r="3331" spans="1:2" x14ac:dyDescent="0.25">
      <c r="A3331" t="s">
        <v>1103</v>
      </c>
      <c r="B3331">
        <f>COUNTIF($A$1:A3331,"Define|Report")</f>
        <v>188</v>
      </c>
    </row>
    <row r="3332" spans="1:2" x14ac:dyDescent="0.25">
      <c r="A3332" t="s">
        <v>1918</v>
      </c>
      <c r="B3332">
        <f>COUNTIF($A$1:A3332,"Define|Report")</f>
        <v>188</v>
      </c>
    </row>
    <row r="3333" spans="1:2" x14ac:dyDescent="0.25">
      <c r="A3333" t="s">
        <v>1244</v>
      </c>
      <c r="B3333">
        <f>COUNTIF($A$1:A3333,"Define|Report")</f>
        <v>188</v>
      </c>
    </row>
    <row r="3334" spans="1:2" x14ac:dyDescent="0.25">
      <c r="A3334" t="s">
        <v>1102</v>
      </c>
      <c r="B3334">
        <f>COUNTIF($A$1:A3334,"Define|Report")</f>
        <v>188</v>
      </c>
    </row>
    <row r="3335" spans="1:2" x14ac:dyDescent="0.25">
      <c r="A3335" t="s">
        <v>1106</v>
      </c>
      <c r="B3335">
        <f>COUNTIF($A$1:A3335,"Define|Report")</f>
        <v>188</v>
      </c>
    </row>
    <row r="3336" spans="1:2" x14ac:dyDescent="0.25">
      <c r="A3336" t="s">
        <v>1919</v>
      </c>
      <c r="B3336">
        <f>COUNTIF($A$1:A3336,"Define|Report")</f>
        <v>188</v>
      </c>
    </row>
    <row r="3337" spans="1:2" x14ac:dyDescent="0.25">
      <c r="A3337" t="s">
        <v>1925</v>
      </c>
      <c r="B3337">
        <f>COUNTIF($A$1:A3337,"Define|Report")</f>
        <v>188</v>
      </c>
    </row>
    <row r="3338" spans="1:2" x14ac:dyDescent="0.25">
      <c r="B3338">
        <f>COUNTIF($A$1:A3338,"Define|Report")</f>
        <v>188</v>
      </c>
    </row>
    <row r="3339" spans="1:2" x14ac:dyDescent="0.25">
      <c r="A3339" t="s">
        <v>1094</v>
      </c>
      <c r="B3339">
        <f>COUNTIF($A$1:A3339,"Define|Report")</f>
        <v>189</v>
      </c>
    </row>
    <row r="3340" spans="1:2" x14ac:dyDescent="0.25">
      <c r="A3340" t="s">
        <v>1926</v>
      </c>
      <c r="B3340">
        <f>COUNTIF($A$1:A3340,"Define|Report")</f>
        <v>189</v>
      </c>
    </row>
    <row r="3341" spans="1:2" x14ac:dyDescent="0.25">
      <c r="A3341" t="s">
        <v>1916</v>
      </c>
      <c r="B3341">
        <f>COUNTIF($A$1:A3341,"Define|Report")</f>
        <v>189</v>
      </c>
    </row>
    <row r="3342" spans="1:2" x14ac:dyDescent="0.25">
      <c r="A3342" t="s">
        <v>1217</v>
      </c>
      <c r="B3342">
        <f>COUNTIF($A$1:A3342,"Define|Report")</f>
        <v>189</v>
      </c>
    </row>
    <row r="3343" spans="1:2" x14ac:dyDescent="0.25">
      <c r="A3343" t="s">
        <v>1100</v>
      </c>
      <c r="B3343">
        <f>COUNTIF($A$1:A3343,"Define|Report")</f>
        <v>189</v>
      </c>
    </row>
    <row r="3344" spans="1:2" x14ac:dyDescent="0.25">
      <c r="A3344" t="s">
        <v>1624</v>
      </c>
      <c r="B3344">
        <f>COUNTIF($A$1:A3344,"Define|Report")</f>
        <v>189</v>
      </c>
    </row>
    <row r="3345" spans="1:2" x14ac:dyDescent="0.25">
      <c r="A3345" t="s">
        <v>1917</v>
      </c>
      <c r="B3345">
        <f>COUNTIF($A$1:A3345,"Define|Report")</f>
        <v>189</v>
      </c>
    </row>
    <row r="3346" spans="1:2" x14ac:dyDescent="0.25">
      <c r="A3346" t="s">
        <v>1103</v>
      </c>
      <c r="B3346">
        <f>COUNTIF($A$1:A3346,"Define|Report")</f>
        <v>189</v>
      </c>
    </row>
    <row r="3347" spans="1:2" x14ac:dyDescent="0.25">
      <c r="A3347" t="s">
        <v>1918</v>
      </c>
      <c r="B3347">
        <f>COUNTIF($A$1:A3347,"Define|Report")</f>
        <v>189</v>
      </c>
    </row>
    <row r="3348" spans="1:2" x14ac:dyDescent="0.25">
      <c r="A3348" t="s">
        <v>1244</v>
      </c>
      <c r="B3348">
        <f>COUNTIF($A$1:A3348,"Define|Report")</f>
        <v>189</v>
      </c>
    </row>
    <row r="3349" spans="1:2" x14ac:dyDescent="0.25">
      <c r="A3349" t="s">
        <v>1102</v>
      </c>
      <c r="B3349">
        <f>COUNTIF($A$1:A3349,"Define|Report")</f>
        <v>189</v>
      </c>
    </row>
    <row r="3350" spans="1:2" x14ac:dyDescent="0.25">
      <c r="A3350" t="s">
        <v>1106</v>
      </c>
      <c r="B3350">
        <f>COUNTIF($A$1:A3350,"Define|Report")</f>
        <v>189</v>
      </c>
    </row>
    <row r="3351" spans="1:2" x14ac:dyDescent="0.25">
      <c r="A3351" t="s">
        <v>1919</v>
      </c>
      <c r="B3351">
        <f>COUNTIF($A$1:A3351,"Define|Report")</f>
        <v>189</v>
      </c>
    </row>
    <row r="3352" spans="1:2" x14ac:dyDescent="0.25">
      <c r="A3352" t="s">
        <v>1927</v>
      </c>
      <c r="B3352">
        <f>COUNTIF($A$1:A3352,"Define|Report")</f>
        <v>189</v>
      </c>
    </row>
    <row r="3353" spans="1:2" x14ac:dyDescent="0.25">
      <c r="B3353">
        <f>COUNTIF($A$1:A3353,"Define|Report")</f>
        <v>189</v>
      </c>
    </row>
    <row r="3354" spans="1:2" x14ac:dyDescent="0.25">
      <c r="A3354" t="s">
        <v>1094</v>
      </c>
      <c r="B3354">
        <f>COUNTIF($A$1:A3354,"Define|Report")</f>
        <v>190</v>
      </c>
    </row>
    <row r="3355" spans="1:2" x14ac:dyDescent="0.25">
      <c r="A3355" t="s">
        <v>1928</v>
      </c>
      <c r="B3355">
        <f>COUNTIF($A$1:A3355,"Define|Report")</f>
        <v>190</v>
      </c>
    </row>
    <row r="3356" spans="1:2" x14ac:dyDescent="0.25">
      <c r="A3356" t="s">
        <v>1916</v>
      </c>
      <c r="B3356">
        <f>COUNTIF($A$1:A3356,"Define|Report")</f>
        <v>190</v>
      </c>
    </row>
    <row r="3357" spans="1:2" x14ac:dyDescent="0.25">
      <c r="A3357" t="s">
        <v>1217</v>
      </c>
      <c r="B3357">
        <f>COUNTIF($A$1:A3357,"Define|Report")</f>
        <v>190</v>
      </c>
    </row>
    <row r="3358" spans="1:2" x14ac:dyDescent="0.25">
      <c r="A3358" t="s">
        <v>1100</v>
      </c>
      <c r="B3358">
        <f>COUNTIF($A$1:A3358,"Define|Report")</f>
        <v>190</v>
      </c>
    </row>
    <row r="3359" spans="1:2" x14ac:dyDescent="0.25">
      <c r="A3359" t="s">
        <v>1624</v>
      </c>
      <c r="B3359">
        <f>COUNTIF($A$1:A3359,"Define|Report")</f>
        <v>190</v>
      </c>
    </row>
    <row r="3360" spans="1:2" x14ac:dyDescent="0.25">
      <c r="A3360" t="s">
        <v>1917</v>
      </c>
      <c r="B3360">
        <f>COUNTIF($A$1:A3360,"Define|Report")</f>
        <v>190</v>
      </c>
    </row>
    <row r="3361" spans="1:2" x14ac:dyDescent="0.25">
      <c r="A3361" t="s">
        <v>1103</v>
      </c>
      <c r="B3361">
        <f>COUNTIF($A$1:A3361,"Define|Report")</f>
        <v>190</v>
      </c>
    </row>
    <row r="3362" spans="1:2" x14ac:dyDescent="0.25">
      <c r="A3362" t="s">
        <v>1918</v>
      </c>
      <c r="B3362">
        <f>COUNTIF($A$1:A3362,"Define|Report")</f>
        <v>190</v>
      </c>
    </row>
    <row r="3363" spans="1:2" x14ac:dyDescent="0.25">
      <c r="A3363" t="s">
        <v>1244</v>
      </c>
      <c r="B3363">
        <f>COUNTIF($A$1:A3363,"Define|Report")</f>
        <v>190</v>
      </c>
    </row>
    <row r="3364" spans="1:2" x14ac:dyDescent="0.25">
      <c r="A3364" t="s">
        <v>1102</v>
      </c>
      <c r="B3364">
        <f>COUNTIF($A$1:A3364,"Define|Report")</f>
        <v>190</v>
      </c>
    </row>
    <row r="3365" spans="1:2" x14ac:dyDescent="0.25">
      <c r="A3365" t="s">
        <v>1106</v>
      </c>
      <c r="B3365">
        <f>COUNTIF($A$1:A3365,"Define|Report")</f>
        <v>190</v>
      </c>
    </row>
    <row r="3366" spans="1:2" x14ac:dyDescent="0.25">
      <c r="A3366" t="s">
        <v>1919</v>
      </c>
      <c r="B3366">
        <f>COUNTIF($A$1:A3366,"Define|Report")</f>
        <v>190</v>
      </c>
    </row>
    <row r="3367" spans="1:2" x14ac:dyDescent="0.25">
      <c r="A3367" t="s">
        <v>1929</v>
      </c>
      <c r="B3367">
        <f>COUNTIF($A$1:A3367,"Define|Report")</f>
        <v>190</v>
      </c>
    </row>
    <row r="3368" spans="1:2" x14ac:dyDescent="0.25">
      <c r="B3368">
        <f>COUNTIF($A$1:A3368,"Define|Report")</f>
        <v>190</v>
      </c>
    </row>
    <row r="3369" spans="1:2" x14ac:dyDescent="0.25">
      <c r="A3369" t="s">
        <v>1094</v>
      </c>
      <c r="B3369">
        <f>COUNTIF($A$1:A3369,"Define|Report")</f>
        <v>191</v>
      </c>
    </row>
    <row r="3370" spans="1:2" x14ac:dyDescent="0.25">
      <c r="A3370" t="s">
        <v>1930</v>
      </c>
      <c r="B3370">
        <f>COUNTIF($A$1:A3370,"Define|Report")</f>
        <v>191</v>
      </c>
    </row>
    <row r="3371" spans="1:2" x14ac:dyDescent="0.25">
      <c r="A3371" t="s">
        <v>1916</v>
      </c>
      <c r="B3371">
        <f>COUNTIF($A$1:A3371,"Define|Report")</f>
        <v>191</v>
      </c>
    </row>
    <row r="3372" spans="1:2" x14ac:dyDescent="0.25">
      <c r="A3372" t="s">
        <v>1217</v>
      </c>
      <c r="B3372">
        <f>COUNTIF($A$1:A3372,"Define|Report")</f>
        <v>191</v>
      </c>
    </row>
    <row r="3373" spans="1:2" x14ac:dyDescent="0.25">
      <c r="A3373" t="s">
        <v>1100</v>
      </c>
      <c r="B3373">
        <f>COUNTIF($A$1:A3373,"Define|Report")</f>
        <v>191</v>
      </c>
    </row>
    <row r="3374" spans="1:2" x14ac:dyDescent="0.25">
      <c r="A3374" t="s">
        <v>1624</v>
      </c>
      <c r="B3374">
        <f>COUNTIF($A$1:A3374,"Define|Report")</f>
        <v>191</v>
      </c>
    </row>
    <row r="3375" spans="1:2" x14ac:dyDescent="0.25">
      <c r="A3375" t="s">
        <v>1917</v>
      </c>
      <c r="B3375">
        <f>COUNTIF($A$1:A3375,"Define|Report")</f>
        <v>191</v>
      </c>
    </row>
    <row r="3376" spans="1:2" x14ac:dyDescent="0.25">
      <c r="A3376" t="s">
        <v>1102</v>
      </c>
      <c r="B3376">
        <f>COUNTIF($A$1:A3376,"Define|Report")</f>
        <v>191</v>
      </c>
    </row>
    <row r="3377" spans="1:2" x14ac:dyDescent="0.25">
      <c r="A3377" t="s">
        <v>1244</v>
      </c>
      <c r="B3377">
        <f>COUNTIF($A$1:A3377,"Define|Report")</f>
        <v>191</v>
      </c>
    </row>
    <row r="3378" spans="1:2" x14ac:dyDescent="0.25">
      <c r="A3378" t="s">
        <v>1931</v>
      </c>
      <c r="B3378">
        <f>COUNTIF($A$1:A3378,"Define|Report")</f>
        <v>191</v>
      </c>
    </row>
    <row r="3379" spans="1:2" x14ac:dyDescent="0.25">
      <c r="A3379" t="s">
        <v>1918</v>
      </c>
      <c r="B3379">
        <f>COUNTIF($A$1:A3379,"Define|Report")</f>
        <v>191</v>
      </c>
    </row>
    <row r="3380" spans="1:2" x14ac:dyDescent="0.25">
      <c r="A3380" t="s">
        <v>1103</v>
      </c>
      <c r="B3380">
        <f>COUNTIF($A$1:A3380,"Define|Report")</f>
        <v>191</v>
      </c>
    </row>
    <row r="3381" spans="1:2" x14ac:dyDescent="0.25">
      <c r="A3381" t="s">
        <v>1106</v>
      </c>
      <c r="B3381">
        <f>COUNTIF($A$1:A3381,"Define|Report")</f>
        <v>191</v>
      </c>
    </row>
    <row r="3382" spans="1:2" x14ac:dyDescent="0.25">
      <c r="A3382" t="s">
        <v>1932</v>
      </c>
      <c r="B3382">
        <f>COUNTIF($A$1:A3382,"Define|Report")</f>
        <v>191</v>
      </c>
    </row>
    <row r="3383" spans="1:2" x14ac:dyDescent="0.25">
      <c r="B3383">
        <f>COUNTIF($A$1:A3383,"Define|Report")</f>
        <v>191</v>
      </c>
    </row>
    <row r="3384" spans="1:2" x14ac:dyDescent="0.25">
      <c r="A3384" t="s">
        <v>1094</v>
      </c>
      <c r="B3384">
        <f>COUNTIF($A$1:A3384,"Define|Report")</f>
        <v>192</v>
      </c>
    </row>
    <row r="3385" spans="1:2" x14ac:dyDescent="0.25">
      <c r="A3385" t="s">
        <v>1933</v>
      </c>
      <c r="B3385">
        <f>COUNTIF($A$1:A3385,"Define|Report")</f>
        <v>192</v>
      </c>
    </row>
    <row r="3386" spans="1:2" x14ac:dyDescent="0.25">
      <c r="A3386" t="s">
        <v>1916</v>
      </c>
      <c r="B3386">
        <f>COUNTIF($A$1:A3386,"Define|Report")</f>
        <v>192</v>
      </c>
    </row>
    <row r="3387" spans="1:2" x14ac:dyDescent="0.25">
      <c r="A3387" t="s">
        <v>1217</v>
      </c>
      <c r="B3387">
        <f>COUNTIF($A$1:A3387,"Define|Report")</f>
        <v>192</v>
      </c>
    </row>
    <row r="3388" spans="1:2" x14ac:dyDescent="0.25">
      <c r="A3388" t="s">
        <v>1125</v>
      </c>
      <c r="B3388">
        <f>COUNTIF($A$1:A3388,"Define|Report")</f>
        <v>192</v>
      </c>
    </row>
    <row r="3389" spans="1:2" x14ac:dyDescent="0.25">
      <c r="A3389" t="s">
        <v>1624</v>
      </c>
      <c r="B3389">
        <f>COUNTIF($A$1:A3389,"Define|Report")</f>
        <v>192</v>
      </c>
    </row>
    <row r="3390" spans="1:2" x14ac:dyDescent="0.25">
      <c r="A3390" t="s">
        <v>1917</v>
      </c>
      <c r="B3390">
        <f>COUNTIF($A$1:A3390,"Define|Report")</f>
        <v>192</v>
      </c>
    </row>
    <row r="3391" spans="1:2" x14ac:dyDescent="0.25">
      <c r="A3391" t="s">
        <v>1102</v>
      </c>
      <c r="B3391">
        <f>COUNTIF($A$1:A3391,"Define|Report")</f>
        <v>192</v>
      </c>
    </row>
    <row r="3392" spans="1:2" x14ac:dyDescent="0.25">
      <c r="A3392" t="s">
        <v>1244</v>
      </c>
      <c r="B3392">
        <f>COUNTIF($A$1:A3392,"Define|Report")</f>
        <v>192</v>
      </c>
    </row>
    <row r="3393" spans="1:2" x14ac:dyDescent="0.25">
      <c r="A3393" t="s">
        <v>1931</v>
      </c>
      <c r="B3393">
        <f>COUNTIF($A$1:A3393,"Define|Report")</f>
        <v>192</v>
      </c>
    </row>
    <row r="3394" spans="1:2" x14ac:dyDescent="0.25">
      <c r="A3394" t="s">
        <v>1918</v>
      </c>
      <c r="B3394">
        <f>COUNTIF($A$1:A3394,"Define|Report")</f>
        <v>192</v>
      </c>
    </row>
    <row r="3395" spans="1:2" x14ac:dyDescent="0.25">
      <c r="A3395" t="s">
        <v>1103</v>
      </c>
      <c r="B3395">
        <f>COUNTIF($A$1:A3395,"Define|Report")</f>
        <v>192</v>
      </c>
    </row>
    <row r="3396" spans="1:2" x14ac:dyDescent="0.25">
      <c r="A3396" t="s">
        <v>1934</v>
      </c>
      <c r="B3396">
        <f>COUNTIF($A$1:A3396,"Define|Report")</f>
        <v>192</v>
      </c>
    </row>
    <row r="3397" spans="1:2" x14ac:dyDescent="0.25">
      <c r="A3397" t="s">
        <v>1935</v>
      </c>
      <c r="B3397">
        <f>COUNTIF($A$1:A3397,"Define|Report")</f>
        <v>192</v>
      </c>
    </row>
    <row r="3398" spans="1:2" x14ac:dyDescent="0.25">
      <c r="B3398">
        <f>COUNTIF($A$1:A3398,"Define|Report")</f>
        <v>192</v>
      </c>
    </row>
    <row r="3399" spans="1:2" x14ac:dyDescent="0.25">
      <c r="A3399" t="s">
        <v>1094</v>
      </c>
      <c r="B3399">
        <f>COUNTIF($A$1:A3399,"Define|Report")</f>
        <v>193</v>
      </c>
    </row>
    <row r="3400" spans="1:2" x14ac:dyDescent="0.25">
      <c r="A3400" t="s">
        <v>1936</v>
      </c>
      <c r="B3400">
        <f>COUNTIF($A$1:A3400,"Define|Report")</f>
        <v>193</v>
      </c>
    </row>
    <row r="3401" spans="1:2" x14ac:dyDescent="0.25">
      <c r="A3401" t="s">
        <v>1916</v>
      </c>
      <c r="B3401">
        <f>COUNTIF($A$1:A3401,"Define|Report")</f>
        <v>193</v>
      </c>
    </row>
    <row r="3402" spans="1:2" x14ac:dyDescent="0.25">
      <c r="A3402" t="s">
        <v>1217</v>
      </c>
      <c r="B3402">
        <f>COUNTIF($A$1:A3402,"Define|Report")</f>
        <v>193</v>
      </c>
    </row>
    <row r="3403" spans="1:2" x14ac:dyDescent="0.25">
      <c r="A3403" t="s">
        <v>1100</v>
      </c>
      <c r="B3403">
        <f>COUNTIF($A$1:A3403,"Define|Report")</f>
        <v>193</v>
      </c>
    </row>
    <row r="3404" spans="1:2" x14ac:dyDescent="0.25">
      <c r="A3404" t="s">
        <v>1624</v>
      </c>
      <c r="B3404">
        <f>COUNTIF($A$1:A3404,"Define|Report")</f>
        <v>193</v>
      </c>
    </row>
    <row r="3405" spans="1:2" x14ac:dyDescent="0.25">
      <c r="A3405" t="s">
        <v>1917</v>
      </c>
      <c r="B3405">
        <f>COUNTIF($A$1:A3405,"Define|Report")</f>
        <v>193</v>
      </c>
    </row>
    <row r="3406" spans="1:2" x14ac:dyDescent="0.25">
      <c r="A3406" t="s">
        <v>1102</v>
      </c>
      <c r="B3406">
        <f>COUNTIF($A$1:A3406,"Define|Report")</f>
        <v>193</v>
      </c>
    </row>
    <row r="3407" spans="1:2" x14ac:dyDescent="0.25">
      <c r="A3407" t="s">
        <v>1244</v>
      </c>
      <c r="B3407">
        <f>COUNTIF($A$1:A3407,"Define|Report")</f>
        <v>193</v>
      </c>
    </row>
    <row r="3408" spans="1:2" x14ac:dyDescent="0.25">
      <c r="A3408" t="s">
        <v>1931</v>
      </c>
      <c r="B3408">
        <f>COUNTIF($A$1:A3408,"Define|Report")</f>
        <v>193</v>
      </c>
    </row>
    <row r="3409" spans="1:2" x14ac:dyDescent="0.25">
      <c r="A3409" t="s">
        <v>1918</v>
      </c>
      <c r="B3409">
        <f>COUNTIF($A$1:A3409,"Define|Report")</f>
        <v>193</v>
      </c>
    </row>
    <row r="3410" spans="1:2" x14ac:dyDescent="0.25">
      <c r="A3410" t="s">
        <v>1103</v>
      </c>
      <c r="B3410">
        <f>COUNTIF($A$1:A3410,"Define|Report")</f>
        <v>193</v>
      </c>
    </row>
    <row r="3411" spans="1:2" x14ac:dyDescent="0.25">
      <c r="A3411" t="s">
        <v>1115</v>
      </c>
      <c r="B3411">
        <f>COUNTIF($A$1:A3411,"Define|Report")</f>
        <v>193</v>
      </c>
    </row>
    <row r="3412" spans="1:2" x14ac:dyDescent="0.25">
      <c r="B3412">
        <f>COUNTIF($A$1:A3412,"Define|Report")</f>
        <v>193</v>
      </c>
    </row>
    <row r="3413" spans="1:2" x14ac:dyDescent="0.25">
      <c r="A3413" t="s">
        <v>1094</v>
      </c>
      <c r="B3413">
        <f>COUNTIF($A$1:A3413,"Define|Report")</f>
        <v>194</v>
      </c>
    </row>
    <row r="3414" spans="1:2" x14ac:dyDescent="0.25">
      <c r="A3414" t="s">
        <v>1937</v>
      </c>
      <c r="B3414">
        <f>COUNTIF($A$1:A3414,"Define|Report")</f>
        <v>194</v>
      </c>
    </row>
    <row r="3415" spans="1:2" x14ac:dyDescent="0.25">
      <c r="A3415" t="s">
        <v>1916</v>
      </c>
      <c r="B3415">
        <f>COUNTIF($A$1:A3415,"Define|Report")</f>
        <v>194</v>
      </c>
    </row>
    <row r="3416" spans="1:2" x14ac:dyDescent="0.25">
      <c r="A3416" t="s">
        <v>1217</v>
      </c>
      <c r="B3416">
        <f>COUNTIF($A$1:A3416,"Define|Report")</f>
        <v>194</v>
      </c>
    </row>
    <row r="3417" spans="1:2" x14ac:dyDescent="0.25">
      <c r="A3417" t="s">
        <v>1100</v>
      </c>
      <c r="B3417">
        <f>COUNTIF($A$1:A3417,"Define|Report")</f>
        <v>194</v>
      </c>
    </row>
    <row r="3418" spans="1:2" x14ac:dyDescent="0.25">
      <c r="A3418" t="s">
        <v>1624</v>
      </c>
      <c r="B3418">
        <f>COUNTIF($A$1:A3418,"Define|Report")</f>
        <v>194</v>
      </c>
    </row>
    <row r="3419" spans="1:2" x14ac:dyDescent="0.25">
      <c r="A3419" t="s">
        <v>1917</v>
      </c>
      <c r="B3419">
        <f>COUNTIF($A$1:A3419,"Define|Report")</f>
        <v>194</v>
      </c>
    </row>
    <row r="3420" spans="1:2" x14ac:dyDescent="0.25">
      <c r="A3420" t="s">
        <v>1102</v>
      </c>
      <c r="B3420">
        <f>COUNTIF($A$1:A3420,"Define|Report")</f>
        <v>194</v>
      </c>
    </row>
    <row r="3421" spans="1:2" x14ac:dyDescent="0.25">
      <c r="A3421" t="s">
        <v>1244</v>
      </c>
      <c r="B3421">
        <f>COUNTIF($A$1:A3421,"Define|Report")</f>
        <v>194</v>
      </c>
    </row>
    <row r="3422" spans="1:2" x14ac:dyDescent="0.25">
      <c r="A3422" t="s">
        <v>1931</v>
      </c>
      <c r="B3422">
        <f>COUNTIF($A$1:A3422,"Define|Report")</f>
        <v>194</v>
      </c>
    </row>
    <row r="3423" spans="1:2" x14ac:dyDescent="0.25">
      <c r="A3423" t="s">
        <v>1918</v>
      </c>
      <c r="B3423">
        <f>COUNTIF($A$1:A3423,"Define|Report")</f>
        <v>194</v>
      </c>
    </row>
    <row r="3424" spans="1:2" x14ac:dyDescent="0.25">
      <c r="A3424" t="s">
        <v>1103</v>
      </c>
      <c r="B3424">
        <f>COUNTIF($A$1:A3424,"Define|Report")</f>
        <v>194</v>
      </c>
    </row>
    <row r="3425" spans="1:2" x14ac:dyDescent="0.25">
      <c r="A3425" t="s">
        <v>1934</v>
      </c>
      <c r="B3425">
        <f>COUNTIF($A$1:A3425,"Define|Report")</f>
        <v>194</v>
      </c>
    </row>
    <row r="3426" spans="1:2" x14ac:dyDescent="0.25">
      <c r="A3426" t="s">
        <v>1938</v>
      </c>
      <c r="B3426">
        <f>COUNTIF($A$1:A3426,"Define|Report")</f>
        <v>194</v>
      </c>
    </row>
    <row r="3427" spans="1:2" x14ac:dyDescent="0.25">
      <c r="B3427">
        <f>COUNTIF($A$1:A3427,"Define|Report")</f>
        <v>194</v>
      </c>
    </row>
    <row r="3428" spans="1:2" x14ac:dyDescent="0.25">
      <c r="A3428" t="s">
        <v>1094</v>
      </c>
      <c r="B3428">
        <f>COUNTIF($A$1:A3428,"Define|Report")</f>
        <v>195</v>
      </c>
    </row>
    <row r="3429" spans="1:2" x14ac:dyDescent="0.25">
      <c r="A3429" t="s">
        <v>1939</v>
      </c>
      <c r="B3429">
        <f>COUNTIF($A$1:A3429,"Define|Report")</f>
        <v>195</v>
      </c>
    </row>
    <row r="3430" spans="1:2" x14ac:dyDescent="0.25">
      <c r="A3430" t="s">
        <v>1916</v>
      </c>
      <c r="B3430">
        <f>COUNTIF($A$1:A3430,"Define|Report")</f>
        <v>195</v>
      </c>
    </row>
    <row r="3431" spans="1:2" x14ac:dyDescent="0.25">
      <c r="A3431" t="s">
        <v>1217</v>
      </c>
      <c r="B3431">
        <f>COUNTIF($A$1:A3431,"Define|Report")</f>
        <v>195</v>
      </c>
    </row>
    <row r="3432" spans="1:2" x14ac:dyDescent="0.25">
      <c r="A3432" t="s">
        <v>1100</v>
      </c>
      <c r="B3432">
        <f>COUNTIF($A$1:A3432,"Define|Report")</f>
        <v>195</v>
      </c>
    </row>
    <row r="3433" spans="1:2" x14ac:dyDescent="0.25">
      <c r="A3433" t="s">
        <v>1624</v>
      </c>
      <c r="B3433">
        <f>COUNTIF($A$1:A3433,"Define|Report")</f>
        <v>195</v>
      </c>
    </row>
    <row r="3434" spans="1:2" x14ac:dyDescent="0.25">
      <c r="A3434" t="s">
        <v>1917</v>
      </c>
      <c r="B3434">
        <f>COUNTIF($A$1:A3434,"Define|Report")</f>
        <v>195</v>
      </c>
    </row>
    <row r="3435" spans="1:2" x14ac:dyDescent="0.25">
      <c r="A3435" t="s">
        <v>1102</v>
      </c>
      <c r="B3435">
        <f>COUNTIF($A$1:A3435,"Define|Report")</f>
        <v>195</v>
      </c>
    </row>
    <row r="3436" spans="1:2" x14ac:dyDescent="0.25">
      <c r="A3436" t="s">
        <v>1244</v>
      </c>
      <c r="B3436">
        <f>COUNTIF($A$1:A3436,"Define|Report")</f>
        <v>195</v>
      </c>
    </row>
    <row r="3437" spans="1:2" x14ac:dyDescent="0.25">
      <c r="A3437" t="s">
        <v>1931</v>
      </c>
      <c r="B3437">
        <f>COUNTIF($A$1:A3437,"Define|Report")</f>
        <v>195</v>
      </c>
    </row>
    <row r="3438" spans="1:2" x14ac:dyDescent="0.25">
      <c r="A3438" t="s">
        <v>1918</v>
      </c>
      <c r="B3438">
        <f>COUNTIF($A$1:A3438,"Define|Report")</f>
        <v>195</v>
      </c>
    </row>
    <row r="3439" spans="1:2" x14ac:dyDescent="0.25">
      <c r="A3439" t="s">
        <v>1103</v>
      </c>
      <c r="B3439">
        <f>COUNTIF($A$1:A3439,"Define|Report")</f>
        <v>195</v>
      </c>
    </row>
    <row r="3440" spans="1:2" x14ac:dyDescent="0.25">
      <c r="A3440" t="s">
        <v>1940</v>
      </c>
      <c r="B3440">
        <f>COUNTIF($A$1:A3440,"Define|Report")</f>
        <v>195</v>
      </c>
    </row>
    <row r="3441" spans="1:2" x14ac:dyDescent="0.25">
      <c r="A3441" t="s">
        <v>1941</v>
      </c>
      <c r="B3441">
        <f>COUNTIF($A$1:A3441,"Define|Report")</f>
        <v>195</v>
      </c>
    </row>
    <row r="3442" spans="1:2" x14ac:dyDescent="0.25">
      <c r="A3442" t="s">
        <v>1106</v>
      </c>
      <c r="B3442">
        <f>COUNTIF($A$1:A3442,"Define|Report")</f>
        <v>195</v>
      </c>
    </row>
    <row r="3443" spans="1:2" x14ac:dyDescent="0.25">
      <c r="A3443" t="s">
        <v>1934</v>
      </c>
      <c r="B3443">
        <f>COUNTIF($A$1:A3443,"Define|Report")</f>
        <v>195</v>
      </c>
    </row>
    <row r="3444" spans="1:2" x14ac:dyDescent="0.25">
      <c r="B3444">
        <f>COUNTIF($A$1:A3444,"Define|Report")</f>
        <v>195</v>
      </c>
    </row>
    <row r="3445" spans="1:2" x14ac:dyDescent="0.25">
      <c r="A3445" t="s">
        <v>1094</v>
      </c>
      <c r="B3445">
        <f>COUNTIF($A$1:A3445,"Define|Report")</f>
        <v>196</v>
      </c>
    </row>
    <row r="3446" spans="1:2" x14ac:dyDescent="0.25">
      <c r="A3446" t="s">
        <v>1942</v>
      </c>
      <c r="B3446">
        <f>COUNTIF($A$1:A3446,"Define|Report")</f>
        <v>196</v>
      </c>
    </row>
    <row r="3447" spans="1:2" x14ac:dyDescent="0.25">
      <c r="A3447" t="s">
        <v>1916</v>
      </c>
      <c r="B3447">
        <f>COUNTIF($A$1:A3447,"Define|Report")</f>
        <v>196</v>
      </c>
    </row>
    <row r="3448" spans="1:2" x14ac:dyDescent="0.25">
      <c r="A3448" t="s">
        <v>1217</v>
      </c>
      <c r="B3448">
        <f>COUNTIF($A$1:A3448,"Define|Report")</f>
        <v>196</v>
      </c>
    </row>
    <row r="3449" spans="1:2" x14ac:dyDescent="0.25">
      <c r="A3449" t="s">
        <v>1100</v>
      </c>
      <c r="B3449">
        <f>COUNTIF($A$1:A3449,"Define|Report")</f>
        <v>196</v>
      </c>
    </row>
    <row r="3450" spans="1:2" x14ac:dyDescent="0.25">
      <c r="A3450" t="s">
        <v>1624</v>
      </c>
      <c r="B3450">
        <f>COUNTIF($A$1:A3450,"Define|Report")</f>
        <v>196</v>
      </c>
    </row>
    <row r="3451" spans="1:2" x14ac:dyDescent="0.25">
      <c r="A3451" t="s">
        <v>1917</v>
      </c>
      <c r="B3451">
        <f>COUNTIF($A$1:A3451,"Define|Report")</f>
        <v>196</v>
      </c>
    </row>
    <row r="3452" spans="1:2" x14ac:dyDescent="0.25">
      <c r="A3452" t="s">
        <v>1102</v>
      </c>
      <c r="B3452">
        <f>COUNTIF($A$1:A3452,"Define|Report")</f>
        <v>196</v>
      </c>
    </row>
    <row r="3453" spans="1:2" x14ac:dyDescent="0.25">
      <c r="A3453" t="s">
        <v>1244</v>
      </c>
      <c r="B3453">
        <f>COUNTIF($A$1:A3453,"Define|Report")</f>
        <v>196</v>
      </c>
    </row>
    <row r="3454" spans="1:2" x14ac:dyDescent="0.25">
      <c r="A3454" t="s">
        <v>1931</v>
      </c>
      <c r="B3454">
        <f>COUNTIF($A$1:A3454,"Define|Report")</f>
        <v>196</v>
      </c>
    </row>
    <row r="3455" spans="1:2" x14ac:dyDescent="0.25">
      <c r="A3455" t="s">
        <v>1918</v>
      </c>
      <c r="B3455">
        <f>COUNTIF($A$1:A3455,"Define|Report")</f>
        <v>196</v>
      </c>
    </row>
    <row r="3456" spans="1:2" x14ac:dyDescent="0.25">
      <c r="A3456" t="s">
        <v>1103</v>
      </c>
      <c r="B3456">
        <f>COUNTIF($A$1:A3456,"Define|Report")</f>
        <v>196</v>
      </c>
    </row>
    <row r="3457" spans="1:2" x14ac:dyDescent="0.25">
      <c r="A3457" t="s">
        <v>1940</v>
      </c>
      <c r="B3457">
        <f>COUNTIF($A$1:A3457,"Define|Report")</f>
        <v>196</v>
      </c>
    </row>
    <row r="3458" spans="1:2" x14ac:dyDescent="0.25">
      <c r="A3458" t="s">
        <v>1941</v>
      </c>
      <c r="B3458">
        <f>COUNTIF($A$1:A3458,"Define|Report")</f>
        <v>196</v>
      </c>
    </row>
    <row r="3459" spans="1:2" x14ac:dyDescent="0.25">
      <c r="A3459" t="s">
        <v>1934</v>
      </c>
      <c r="B3459">
        <f>COUNTIF($A$1:A3459,"Define|Report")</f>
        <v>196</v>
      </c>
    </row>
    <row r="3460" spans="1:2" x14ac:dyDescent="0.25">
      <c r="A3460" t="s">
        <v>1943</v>
      </c>
      <c r="B3460">
        <f>COUNTIF($A$1:A3460,"Define|Report")</f>
        <v>196</v>
      </c>
    </row>
    <row r="3461" spans="1:2" x14ac:dyDescent="0.25">
      <c r="B3461">
        <f>COUNTIF($A$1:A3461,"Define|Report")</f>
        <v>196</v>
      </c>
    </row>
    <row r="3462" spans="1:2" x14ac:dyDescent="0.25">
      <c r="A3462" t="s">
        <v>1094</v>
      </c>
      <c r="B3462">
        <f>COUNTIF($A$1:A3462,"Define|Report")</f>
        <v>197</v>
      </c>
    </row>
    <row r="3463" spans="1:2" x14ac:dyDescent="0.25">
      <c r="A3463" t="s">
        <v>1944</v>
      </c>
      <c r="B3463">
        <f>COUNTIF($A$1:A3463,"Define|Report")</f>
        <v>197</v>
      </c>
    </row>
    <row r="3464" spans="1:2" x14ac:dyDescent="0.25">
      <c r="A3464" t="s">
        <v>1916</v>
      </c>
      <c r="B3464">
        <f>COUNTIF($A$1:A3464,"Define|Report")</f>
        <v>197</v>
      </c>
    </row>
    <row r="3465" spans="1:2" x14ac:dyDescent="0.25">
      <c r="A3465" t="s">
        <v>1217</v>
      </c>
      <c r="B3465">
        <f>COUNTIF($A$1:A3465,"Define|Report")</f>
        <v>197</v>
      </c>
    </row>
    <row r="3466" spans="1:2" x14ac:dyDescent="0.25">
      <c r="A3466" t="s">
        <v>1100</v>
      </c>
      <c r="B3466">
        <f>COUNTIF($A$1:A3466,"Define|Report")</f>
        <v>197</v>
      </c>
    </row>
    <row r="3467" spans="1:2" x14ac:dyDescent="0.25">
      <c r="A3467" t="s">
        <v>1624</v>
      </c>
      <c r="B3467">
        <f>COUNTIF($A$1:A3467,"Define|Report")</f>
        <v>197</v>
      </c>
    </row>
    <row r="3468" spans="1:2" x14ac:dyDescent="0.25">
      <c r="A3468" t="s">
        <v>1917</v>
      </c>
      <c r="B3468">
        <f>COUNTIF($A$1:A3468,"Define|Report")</f>
        <v>197</v>
      </c>
    </row>
    <row r="3469" spans="1:2" x14ac:dyDescent="0.25">
      <c r="A3469" t="s">
        <v>1931</v>
      </c>
      <c r="B3469">
        <f>COUNTIF($A$1:A3469,"Define|Report")</f>
        <v>197</v>
      </c>
    </row>
    <row r="3470" spans="1:2" x14ac:dyDescent="0.25">
      <c r="A3470" t="s">
        <v>1918</v>
      </c>
      <c r="B3470">
        <f>COUNTIF($A$1:A3470,"Define|Report")</f>
        <v>197</v>
      </c>
    </row>
    <row r="3471" spans="1:2" x14ac:dyDescent="0.25">
      <c r="A3471" t="s">
        <v>1103</v>
      </c>
      <c r="B3471">
        <f>COUNTIF($A$1:A3471,"Define|Report")</f>
        <v>197</v>
      </c>
    </row>
    <row r="3472" spans="1:2" x14ac:dyDescent="0.25">
      <c r="A3472" t="s">
        <v>1224</v>
      </c>
      <c r="B3472">
        <f>COUNTIF($A$1:A3472,"Define|Report")</f>
        <v>197</v>
      </c>
    </row>
    <row r="3473" spans="1:2" x14ac:dyDescent="0.25">
      <c r="A3473" t="s">
        <v>1748</v>
      </c>
      <c r="B3473">
        <f>COUNTIF($A$1:A3473,"Define|Report")</f>
        <v>197</v>
      </c>
    </row>
    <row r="3474" spans="1:2" x14ac:dyDescent="0.25">
      <c r="A3474" t="s">
        <v>1102</v>
      </c>
      <c r="B3474">
        <f>COUNTIF($A$1:A3474,"Define|Report")</f>
        <v>197</v>
      </c>
    </row>
    <row r="3475" spans="1:2" x14ac:dyDescent="0.25">
      <c r="A3475" t="s">
        <v>1244</v>
      </c>
      <c r="B3475">
        <f>COUNTIF($A$1:A3475,"Define|Report")</f>
        <v>197</v>
      </c>
    </row>
    <row r="3476" spans="1:2" x14ac:dyDescent="0.25">
      <c r="A3476" t="s">
        <v>1899</v>
      </c>
      <c r="B3476">
        <f>COUNTIF($A$1:A3476,"Define|Report")</f>
        <v>197</v>
      </c>
    </row>
    <row r="3477" spans="1:2" x14ac:dyDescent="0.25">
      <c r="A3477" t="s">
        <v>1945</v>
      </c>
      <c r="B3477">
        <f>COUNTIF($A$1:A3477,"Define|Report")</f>
        <v>197</v>
      </c>
    </row>
    <row r="3478" spans="1:2" x14ac:dyDescent="0.25">
      <c r="B3478">
        <f>COUNTIF($A$1:A3478,"Define|Report")</f>
        <v>197</v>
      </c>
    </row>
    <row r="3479" spans="1:2" x14ac:dyDescent="0.25">
      <c r="A3479" t="s">
        <v>1094</v>
      </c>
      <c r="B3479">
        <f>COUNTIF($A$1:A3479,"Define|Report")</f>
        <v>198</v>
      </c>
    </row>
    <row r="3480" spans="1:2" x14ac:dyDescent="0.25">
      <c r="A3480" t="s">
        <v>1946</v>
      </c>
      <c r="B3480">
        <f>COUNTIF($A$1:A3480,"Define|Report")</f>
        <v>198</v>
      </c>
    </row>
    <row r="3481" spans="1:2" x14ac:dyDescent="0.25">
      <c r="A3481" t="s">
        <v>1916</v>
      </c>
      <c r="B3481">
        <f>COUNTIF($A$1:A3481,"Define|Report")</f>
        <v>198</v>
      </c>
    </row>
    <row r="3482" spans="1:2" x14ac:dyDescent="0.25">
      <c r="A3482" t="s">
        <v>1217</v>
      </c>
      <c r="B3482">
        <f>COUNTIF($A$1:A3482,"Define|Report")</f>
        <v>198</v>
      </c>
    </row>
    <row r="3483" spans="1:2" x14ac:dyDescent="0.25">
      <c r="A3483" t="s">
        <v>1100</v>
      </c>
      <c r="B3483">
        <f>COUNTIF($A$1:A3483,"Define|Report")</f>
        <v>198</v>
      </c>
    </row>
    <row r="3484" spans="1:2" x14ac:dyDescent="0.25">
      <c r="A3484" t="s">
        <v>1624</v>
      </c>
      <c r="B3484">
        <f>COUNTIF($A$1:A3484,"Define|Report")</f>
        <v>198</v>
      </c>
    </row>
    <row r="3485" spans="1:2" x14ac:dyDescent="0.25">
      <c r="A3485" t="s">
        <v>1917</v>
      </c>
      <c r="B3485">
        <f>COUNTIF($A$1:A3485,"Define|Report")</f>
        <v>198</v>
      </c>
    </row>
    <row r="3486" spans="1:2" x14ac:dyDescent="0.25">
      <c r="A3486" t="s">
        <v>1103</v>
      </c>
      <c r="B3486">
        <f>COUNTIF($A$1:A3486,"Define|Report")</f>
        <v>198</v>
      </c>
    </row>
    <row r="3487" spans="1:2" x14ac:dyDescent="0.25">
      <c r="A3487" t="s">
        <v>1918</v>
      </c>
      <c r="B3487">
        <f>COUNTIF($A$1:A3487,"Define|Report")</f>
        <v>198</v>
      </c>
    </row>
    <row r="3488" spans="1:2" x14ac:dyDescent="0.25">
      <c r="A3488" t="s">
        <v>1244</v>
      </c>
      <c r="B3488">
        <f>COUNTIF($A$1:A3488,"Define|Report")</f>
        <v>198</v>
      </c>
    </row>
    <row r="3489" spans="1:2" x14ac:dyDescent="0.25">
      <c r="A3489" t="s">
        <v>1102</v>
      </c>
      <c r="B3489">
        <f>COUNTIF($A$1:A3489,"Define|Report")</f>
        <v>198</v>
      </c>
    </row>
    <row r="3490" spans="1:2" x14ac:dyDescent="0.25">
      <c r="A3490" t="s">
        <v>1106</v>
      </c>
      <c r="B3490">
        <f>COUNTIF($A$1:A3490,"Define|Report")</f>
        <v>198</v>
      </c>
    </row>
    <row r="3491" spans="1:2" x14ac:dyDescent="0.25">
      <c r="A3491" t="s">
        <v>1919</v>
      </c>
      <c r="B3491">
        <f>COUNTIF($A$1:A3491,"Define|Report")</f>
        <v>198</v>
      </c>
    </row>
    <row r="3492" spans="1:2" x14ac:dyDescent="0.25">
      <c r="A3492" t="s">
        <v>1947</v>
      </c>
      <c r="B3492">
        <f>COUNTIF($A$1:A3492,"Define|Report")</f>
        <v>198</v>
      </c>
    </row>
    <row r="3493" spans="1:2" x14ac:dyDescent="0.25">
      <c r="B3493">
        <f>COUNTIF($A$1:A3493,"Define|Report")</f>
        <v>198</v>
      </c>
    </row>
    <row r="3494" spans="1:2" x14ac:dyDescent="0.25">
      <c r="A3494" t="s">
        <v>1094</v>
      </c>
      <c r="B3494">
        <f>COUNTIF($A$1:A3494,"Define|Report")</f>
        <v>199</v>
      </c>
    </row>
    <row r="3495" spans="1:2" x14ac:dyDescent="0.25">
      <c r="A3495" t="s">
        <v>1948</v>
      </c>
      <c r="B3495">
        <f>COUNTIF($A$1:A3495,"Define|Report")</f>
        <v>199</v>
      </c>
    </row>
    <row r="3496" spans="1:2" x14ac:dyDescent="0.25">
      <c r="A3496" t="s">
        <v>1916</v>
      </c>
      <c r="B3496">
        <f>COUNTIF($A$1:A3496,"Define|Report")</f>
        <v>199</v>
      </c>
    </row>
    <row r="3497" spans="1:2" x14ac:dyDescent="0.25">
      <c r="A3497" t="s">
        <v>1217</v>
      </c>
      <c r="B3497">
        <f>COUNTIF($A$1:A3497,"Define|Report")</f>
        <v>199</v>
      </c>
    </row>
    <row r="3498" spans="1:2" x14ac:dyDescent="0.25">
      <c r="A3498" t="s">
        <v>1100</v>
      </c>
      <c r="B3498">
        <f>COUNTIF($A$1:A3498,"Define|Report")</f>
        <v>199</v>
      </c>
    </row>
    <row r="3499" spans="1:2" x14ac:dyDescent="0.25">
      <c r="A3499" t="s">
        <v>1624</v>
      </c>
      <c r="B3499">
        <f>COUNTIF($A$1:A3499,"Define|Report")</f>
        <v>199</v>
      </c>
    </row>
    <row r="3500" spans="1:2" x14ac:dyDescent="0.25">
      <c r="A3500" t="s">
        <v>1917</v>
      </c>
      <c r="B3500">
        <f>COUNTIF($A$1:A3500,"Define|Report")</f>
        <v>199</v>
      </c>
    </row>
    <row r="3501" spans="1:2" x14ac:dyDescent="0.25">
      <c r="A3501" t="s">
        <v>1103</v>
      </c>
      <c r="B3501">
        <f>COUNTIF($A$1:A3501,"Define|Report")</f>
        <v>199</v>
      </c>
    </row>
    <row r="3502" spans="1:2" x14ac:dyDescent="0.25">
      <c r="A3502" t="s">
        <v>1918</v>
      </c>
      <c r="B3502">
        <f>COUNTIF($A$1:A3502,"Define|Report")</f>
        <v>199</v>
      </c>
    </row>
    <row r="3503" spans="1:2" x14ac:dyDescent="0.25">
      <c r="A3503" t="s">
        <v>1244</v>
      </c>
      <c r="B3503">
        <f>COUNTIF($A$1:A3503,"Define|Report")</f>
        <v>199</v>
      </c>
    </row>
    <row r="3504" spans="1:2" x14ac:dyDescent="0.25">
      <c r="A3504" t="s">
        <v>1102</v>
      </c>
      <c r="B3504">
        <f>COUNTIF($A$1:A3504,"Define|Report")</f>
        <v>199</v>
      </c>
    </row>
    <row r="3505" spans="1:2" x14ac:dyDescent="0.25">
      <c r="A3505" t="s">
        <v>1106</v>
      </c>
      <c r="B3505">
        <f>COUNTIF($A$1:A3505,"Define|Report")</f>
        <v>199</v>
      </c>
    </row>
    <row r="3506" spans="1:2" x14ac:dyDescent="0.25">
      <c r="A3506" t="s">
        <v>1919</v>
      </c>
      <c r="B3506">
        <f>COUNTIF($A$1:A3506,"Define|Report")</f>
        <v>199</v>
      </c>
    </row>
    <row r="3507" spans="1:2" x14ac:dyDescent="0.25">
      <c r="A3507" t="s">
        <v>1949</v>
      </c>
      <c r="B3507">
        <f>COUNTIF($A$1:A3507,"Define|Report")</f>
        <v>199</v>
      </c>
    </row>
    <row r="3508" spans="1:2" x14ac:dyDescent="0.25">
      <c r="B3508">
        <f>COUNTIF($A$1:A3508,"Define|Report")</f>
        <v>199</v>
      </c>
    </row>
    <row r="3509" spans="1:2" x14ac:dyDescent="0.25">
      <c r="A3509" t="s">
        <v>1094</v>
      </c>
      <c r="B3509">
        <f>COUNTIF($A$1:A3509,"Define|Report")</f>
        <v>200</v>
      </c>
    </row>
    <row r="3510" spans="1:2" x14ac:dyDescent="0.25">
      <c r="A3510" t="s">
        <v>1950</v>
      </c>
      <c r="B3510">
        <f>COUNTIF($A$1:A3510,"Define|Report")</f>
        <v>200</v>
      </c>
    </row>
    <row r="3511" spans="1:2" x14ac:dyDescent="0.25">
      <c r="A3511" t="s">
        <v>1916</v>
      </c>
      <c r="B3511">
        <f>COUNTIF($A$1:A3511,"Define|Report")</f>
        <v>200</v>
      </c>
    </row>
    <row r="3512" spans="1:2" x14ac:dyDescent="0.25">
      <c r="A3512" t="s">
        <v>1271</v>
      </c>
      <c r="B3512">
        <f>COUNTIF($A$1:A3512,"Define|Report")</f>
        <v>200</v>
      </c>
    </row>
    <row r="3513" spans="1:2" x14ac:dyDescent="0.25">
      <c r="A3513" t="s">
        <v>1100</v>
      </c>
      <c r="B3513">
        <f>COUNTIF($A$1:A3513,"Define|Report")</f>
        <v>200</v>
      </c>
    </row>
    <row r="3514" spans="1:2" x14ac:dyDescent="0.25">
      <c r="A3514" t="s">
        <v>1624</v>
      </c>
      <c r="B3514">
        <f>COUNTIF($A$1:A3514,"Define|Report")</f>
        <v>200</v>
      </c>
    </row>
    <row r="3515" spans="1:2" x14ac:dyDescent="0.25">
      <c r="A3515" t="s">
        <v>1917</v>
      </c>
      <c r="B3515">
        <f>COUNTIF($A$1:A3515,"Define|Report")</f>
        <v>200</v>
      </c>
    </row>
    <row r="3516" spans="1:2" x14ac:dyDescent="0.25">
      <c r="A3516" t="s">
        <v>1103</v>
      </c>
      <c r="B3516">
        <f>COUNTIF($A$1:A3516,"Define|Report")</f>
        <v>200</v>
      </c>
    </row>
    <row r="3517" spans="1:2" x14ac:dyDescent="0.25">
      <c r="A3517" t="s">
        <v>1918</v>
      </c>
      <c r="B3517">
        <f>COUNTIF($A$1:A3517,"Define|Report")</f>
        <v>200</v>
      </c>
    </row>
    <row r="3518" spans="1:2" x14ac:dyDescent="0.25">
      <c r="A3518" t="s">
        <v>1244</v>
      </c>
      <c r="B3518">
        <f>COUNTIF($A$1:A3518,"Define|Report")</f>
        <v>200</v>
      </c>
    </row>
    <row r="3519" spans="1:2" x14ac:dyDescent="0.25">
      <c r="A3519" t="s">
        <v>1102</v>
      </c>
      <c r="B3519">
        <f>COUNTIF($A$1:A3519,"Define|Report")</f>
        <v>200</v>
      </c>
    </row>
    <row r="3520" spans="1:2" x14ac:dyDescent="0.25">
      <c r="A3520" t="s">
        <v>1106</v>
      </c>
      <c r="B3520">
        <f>COUNTIF($A$1:A3520,"Define|Report")</f>
        <v>200</v>
      </c>
    </row>
    <row r="3521" spans="1:2" x14ac:dyDescent="0.25">
      <c r="A3521" t="s">
        <v>1951</v>
      </c>
      <c r="B3521">
        <f>COUNTIF($A$1:A3521,"Define|Report")</f>
        <v>200</v>
      </c>
    </row>
    <row r="3522" spans="1:2" x14ac:dyDescent="0.25">
      <c r="B3522">
        <f>COUNTIF($A$1:A3522,"Define|Report")</f>
        <v>200</v>
      </c>
    </row>
    <row r="3523" spans="1:2" x14ac:dyDescent="0.25">
      <c r="A3523" t="s">
        <v>1094</v>
      </c>
      <c r="B3523">
        <f>COUNTIF($A$1:A3523,"Define|Report")</f>
        <v>201</v>
      </c>
    </row>
    <row r="3524" spans="1:2" x14ac:dyDescent="0.25">
      <c r="A3524" t="s">
        <v>1952</v>
      </c>
      <c r="B3524">
        <f>COUNTIF($A$1:A3524,"Define|Report")</f>
        <v>201</v>
      </c>
    </row>
    <row r="3525" spans="1:2" x14ac:dyDescent="0.25">
      <c r="A3525" t="s">
        <v>1953</v>
      </c>
      <c r="B3525">
        <f>COUNTIF($A$1:A3525,"Define|Report")</f>
        <v>201</v>
      </c>
    </row>
    <row r="3526" spans="1:2" x14ac:dyDescent="0.25">
      <c r="A3526" t="s">
        <v>1137</v>
      </c>
      <c r="B3526">
        <f>COUNTIF($A$1:A3526,"Define|Report")</f>
        <v>201</v>
      </c>
    </row>
    <row r="3527" spans="1:2" x14ac:dyDescent="0.25">
      <c r="A3527" t="s">
        <v>1100</v>
      </c>
      <c r="B3527">
        <f>COUNTIF($A$1:A3527,"Define|Report")</f>
        <v>201</v>
      </c>
    </row>
    <row r="3528" spans="1:2" x14ac:dyDescent="0.25">
      <c r="A3528" s="83" t="s">
        <v>1332</v>
      </c>
      <c r="B3528">
        <f>COUNTIF($A$1:A3528,"Define|Report")</f>
        <v>201</v>
      </c>
    </row>
    <row r="3529" spans="1:2" x14ac:dyDescent="0.25">
      <c r="A3529" s="83" t="s">
        <v>1103</v>
      </c>
      <c r="B3529">
        <f>COUNTIF($A$1:A3529,"Define|Report")</f>
        <v>201</v>
      </c>
    </row>
    <row r="3530" spans="1:2" x14ac:dyDescent="0.25">
      <c r="A3530" s="83" t="s">
        <v>1143</v>
      </c>
      <c r="B3530">
        <f>COUNTIF($A$1:A3530,"Define|Report")</f>
        <v>201</v>
      </c>
    </row>
    <row r="3531" spans="1:2" x14ac:dyDescent="0.25">
      <c r="A3531" s="83" t="s">
        <v>1336</v>
      </c>
      <c r="B3531">
        <f>COUNTIF($A$1:A3531,"Define|Report")</f>
        <v>201</v>
      </c>
    </row>
    <row r="3532" spans="1:2" x14ac:dyDescent="0.25">
      <c r="A3532" s="83" t="s">
        <v>1337</v>
      </c>
      <c r="B3532">
        <f>COUNTIF($A$1:A3532,"Define|Report")</f>
        <v>201</v>
      </c>
    </row>
    <row r="3533" spans="1:2" x14ac:dyDescent="0.25">
      <c r="A3533" s="83" t="s">
        <v>1338</v>
      </c>
      <c r="B3533">
        <f>COUNTIF($A$1:A3533,"Define|Report")</f>
        <v>201</v>
      </c>
    </row>
    <row r="3534" spans="1:2" x14ac:dyDescent="0.25">
      <c r="A3534" s="83" t="s">
        <v>1339</v>
      </c>
      <c r="B3534">
        <f>COUNTIF($A$1:A3534,"Define|Report")</f>
        <v>201</v>
      </c>
    </row>
    <row r="3535" spans="1:2" x14ac:dyDescent="0.25">
      <c r="A3535" t="s">
        <v>1954</v>
      </c>
      <c r="B3535">
        <f>COUNTIF($A$1:A3535,"Define|Report")</f>
        <v>201</v>
      </c>
    </row>
    <row r="3536" spans="1:2" x14ac:dyDescent="0.25">
      <c r="A3536" s="83" t="s">
        <v>1955</v>
      </c>
      <c r="B3536">
        <f>COUNTIF($A$1:A3536,"Define|Report")</f>
        <v>201</v>
      </c>
    </row>
    <row r="3537" spans="1:2" x14ac:dyDescent="0.25">
      <c r="B3537">
        <f>COUNTIF($A$1:A3537,"Define|Report")</f>
        <v>201</v>
      </c>
    </row>
    <row r="3538" spans="1:2" x14ac:dyDescent="0.25">
      <c r="A3538" t="s">
        <v>1094</v>
      </c>
      <c r="B3538">
        <f>COUNTIF($A$1:A3538,"Define|Report")</f>
        <v>202</v>
      </c>
    </row>
    <row r="3539" spans="1:2" x14ac:dyDescent="0.25">
      <c r="A3539" t="s">
        <v>1956</v>
      </c>
      <c r="B3539">
        <f>COUNTIF($A$1:A3539,"Define|Report")</f>
        <v>202</v>
      </c>
    </row>
    <row r="3540" spans="1:2" x14ac:dyDescent="0.25">
      <c r="A3540" t="s">
        <v>1953</v>
      </c>
      <c r="B3540">
        <f>COUNTIF($A$1:A3540,"Define|Report")</f>
        <v>202</v>
      </c>
    </row>
    <row r="3541" spans="1:2" x14ac:dyDescent="0.25">
      <c r="A3541" t="s">
        <v>1137</v>
      </c>
      <c r="B3541">
        <f>COUNTIF($A$1:A3541,"Define|Report")</f>
        <v>202</v>
      </c>
    </row>
    <row r="3542" spans="1:2" x14ac:dyDescent="0.25">
      <c r="A3542" t="s">
        <v>1100</v>
      </c>
      <c r="B3542">
        <f>COUNTIF($A$1:A3542,"Define|Report")</f>
        <v>202</v>
      </c>
    </row>
    <row r="3543" spans="1:2" x14ac:dyDescent="0.25">
      <c r="A3543" s="83" t="s">
        <v>1332</v>
      </c>
      <c r="B3543">
        <f>COUNTIF($A$1:A3543,"Define|Report")</f>
        <v>202</v>
      </c>
    </row>
    <row r="3544" spans="1:2" x14ac:dyDescent="0.25">
      <c r="A3544" s="83" t="s">
        <v>1103</v>
      </c>
      <c r="B3544">
        <f>COUNTIF($A$1:A3544,"Define|Report")</f>
        <v>202</v>
      </c>
    </row>
    <row r="3545" spans="1:2" x14ac:dyDescent="0.25">
      <c r="A3545" s="83" t="s">
        <v>1143</v>
      </c>
      <c r="B3545">
        <f>COUNTIF($A$1:A3545,"Define|Report")</f>
        <v>202</v>
      </c>
    </row>
    <row r="3546" spans="1:2" x14ac:dyDescent="0.25">
      <c r="A3546" s="83" t="s">
        <v>1336</v>
      </c>
      <c r="B3546">
        <f>COUNTIF($A$1:A3546,"Define|Report")</f>
        <v>202</v>
      </c>
    </row>
    <row r="3547" spans="1:2" x14ac:dyDescent="0.25">
      <c r="A3547" s="83" t="s">
        <v>1337</v>
      </c>
      <c r="B3547">
        <f>COUNTIF($A$1:A3547,"Define|Report")</f>
        <v>202</v>
      </c>
    </row>
    <row r="3548" spans="1:2" x14ac:dyDescent="0.25">
      <c r="A3548" s="83" t="s">
        <v>1338</v>
      </c>
      <c r="B3548">
        <f>COUNTIF($A$1:A3548,"Define|Report")</f>
        <v>202</v>
      </c>
    </row>
    <row r="3549" spans="1:2" x14ac:dyDescent="0.25">
      <c r="A3549" s="83" t="s">
        <v>1339</v>
      </c>
      <c r="B3549">
        <f>COUNTIF($A$1:A3549,"Define|Report")</f>
        <v>202</v>
      </c>
    </row>
    <row r="3550" spans="1:2" x14ac:dyDescent="0.25">
      <c r="A3550" t="s">
        <v>1954</v>
      </c>
      <c r="B3550">
        <f>COUNTIF($A$1:A3550,"Define|Report")</f>
        <v>202</v>
      </c>
    </row>
    <row r="3551" spans="1:2" x14ac:dyDescent="0.25">
      <c r="A3551" s="83" t="s">
        <v>1955</v>
      </c>
      <c r="B3551">
        <f>COUNTIF($A$1:A3551,"Define|Report")</f>
        <v>202</v>
      </c>
    </row>
    <row r="3552" spans="1:2" x14ac:dyDescent="0.25">
      <c r="B3552">
        <f>COUNTIF($A$1:A3552,"Define|Report")</f>
        <v>202</v>
      </c>
    </row>
    <row r="3553" spans="1:2" x14ac:dyDescent="0.25">
      <c r="A3553" t="s">
        <v>1094</v>
      </c>
      <c r="B3553">
        <f>COUNTIF($A$1:A3553,"Define|Report")</f>
        <v>203</v>
      </c>
    </row>
    <row r="3554" spans="1:2" x14ac:dyDescent="0.25">
      <c r="A3554" t="s">
        <v>1957</v>
      </c>
      <c r="B3554">
        <f>COUNTIF($A$1:A3554,"Define|Report")</f>
        <v>203</v>
      </c>
    </row>
    <row r="3555" spans="1:2" x14ac:dyDescent="0.25">
      <c r="A3555" t="s">
        <v>1953</v>
      </c>
      <c r="B3555">
        <f>COUNTIF($A$1:A3555,"Define|Report")</f>
        <v>203</v>
      </c>
    </row>
    <row r="3556" spans="1:2" x14ac:dyDescent="0.25">
      <c r="A3556" t="s">
        <v>1137</v>
      </c>
      <c r="B3556">
        <f>COUNTIF($A$1:A3556,"Define|Report")</f>
        <v>203</v>
      </c>
    </row>
    <row r="3557" spans="1:2" x14ac:dyDescent="0.25">
      <c r="A3557" t="s">
        <v>1100</v>
      </c>
      <c r="B3557">
        <f>COUNTIF($A$1:A3557,"Define|Report")</f>
        <v>203</v>
      </c>
    </row>
    <row r="3558" spans="1:2" x14ac:dyDescent="0.25">
      <c r="A3558" s="83" t="s">
        <v>1332</v>
      </c>
      <c r="B3558">
        <f>COUNTIF($A$1:A3558,"Define|Report")</f>
        <v>203</v>
      </c>
    </row>
    <row r="3559" spans="1:2" x14ac:dyDescent="0.25">
      <c r="A3559" s="83" t="s">
        <v>1103</v>
      </c>
      <c r="B3559">
        <f>COUNTIF($A$1:A3559,"Define|Report")</f>
        <v>203</v>
      </c>
    </row>
    <row r="3560" spans="1:2" x14ac:dyDescent="0.25">
      <c r="A3560" s="83" t="s">
        <v>1143</v>
      </c>
      <c r="B3560">
        <f>COUNTIF($A$1:A3560,"Define|Report")</f>
        <v>203</v>
      </c>
    </row>
    <row r="3561" spans="1:2" x14ac:dyDescent="0.25">
      <c r="A3561" s="83" t="s">
        <v>1336</v>
      </c>
      <c r="B3561">
        <f>COUNTIF($A$1:A3561,"Define|Report")</f>
        <v>203</v>
      </c>
    </row>
    <row r="3562" spans="1:2" x14ac:dyDescent="0.25">
      <c r="A3562" s="83" t="s">
        <v>1337</v>
      </c>
      <c r="B3562">
        <f>COUNTIF($A$1:A3562,"Define|Report")</f>
        <v>203</v>
      </c>
    </row>
    <row r="3563" spans="1:2" x14ac:dyDescent="0.25">
      <c r="A3563" s="83" t="s">
        <v>1338</v>
      </c>
      <c r="B3563">
        <f>COUNTIF($A$1:A3563,"Define|Report")</f>
        <v>203</v>
      </c>
    </row>
    <row r="3564" spans="1:2" x14ac:dyDescent="0.25">
      <c r="A3564" s="83" t="s">
        <v>1339</v>
      </c>
      <c r="B3564">
        <f>COUNTIF($A$1:A3564,"Define|Report")</f>
        <v>203</v>
      </c>
    </row>
    <row r="3565" spans="1:2" x14ac:dyDescent="0.25">
      <c r="A3565" t="s">
        <v>1954</v>
      </c>
      <c r="B3565">
        <f>COUNTIF($A$1:A3565,"Define|Report")</f>
        <v>203</v>
      </c>
    </row>
    <row r="3566" spans="1:2" x14ac:dyDescent="0.25">
      <c r="A3566" s="83" t="s">
        <v>1955</v>
      </c>
      <c r="B3566">
        <f>COUNTIF($A$1:A3566,"Define|Report")</f>
        <v>203</v>
      </c>
    </row>
    <row r="3567" spans="1:2" x14ac:dyDescent="0.25">
      <c r="B3567">
        <f>COUNTIF($A$1:A3567,"Define|Report")</f>
        <v>203</v>
      </c>
    </row>
    <row r="3568" spans="1:2" x14ac:dyDescent="0.25">
      <c r="A3568" t="s">
        <v>1094</v>
      </c>
      <c r="B3568">
        <f>COUNTIF($A$1:A3568,"Define|Report")</f>
        <v>204</v>
      </c>
    </row>
    <row r="3569" spans="1:2" x14ac:dyDescent="0.25">
      <c r="A3569" t="s">
        <v>1958</v>
      </c>
      <c r="B3569">
        <f>COUNTIF($A$1:A3569,"Define|Report")</f>
        <v>204</v>
      </c>
    </row>
    <row r="3570" spans="1:2" x14ac:dyDescent="0.25">
      <c r="A3570" t="s">
        <v>1959</v>
      </c>
      <c r="B3570">
        <f>COUNTIF($A$1:A3570,"Define|Report")</f>
        <v>204</v>
      </c>
    </row>
    <row r="3571" spans="1:2" x14ac:dyDescent="0.25">
      <c r="A3571" t="s">
        <v>1137</v>
      </c>
      <c r="B3571">
        <f>COUNTIF($A$1:A3571,"Define|Report")</f>
        <v>204</v>
      </c>
    </row>
    <row r="3572" spans="1:2" x14ac:dyDescent="0.25">
      <c r="A3572" t="s">
        <v>1100</v>
      </c>
      <c r="B3572">
        <f>COUNTIF($A$1:A3572,"Define|Report")</f>
        <v>204</v>
      </c>
    </row>
    <row r="3573" spans="1:2" x14ac:dyDescent="0.25">
      <c r="A3573" t="s">
        <v>1130</v>
      </c>
      <c r="B3573">
        <f>COUNTIF($A$1:A3573,"Define|Report")</f>
        <v>204</v>
      </c>
    </row>
    <row r="3574" spans="1:2" x14ac:dyDescent="0.25">
      <c r="A3574" t="s">
        <v>1145</v>
      </c>
      <c r="B3574">
        <f>COUNTIF($A$1:A3574,"Define|Report")</f>
        <v>204</v>
      </c>
    </row>
    <row r="3575" spans="1:2" x14ac:dyDescent="0.25">
      <c r="A3575" t="s">
        <v>1740</v>
      </c>
      <c r="B3575">
        <f>COUNTIF($A$1:A3575,"Define|Report")</f>
        <v>204</v>
      </c>
    </row>
    <row r="3576" spans="1:2" x14ac:dyDescent="0.25">
      <c r="A3576" t="s">
        <v>1241</v>
      </c>
      <c r="B3576">
        <f>COUNTIF($A$1:A3576,"Define|Report")</f>
        <v>204</v>
      </c>
    </row>
    <row r="3577" spans="1:2" x14ac:dyDescent="0.25">
      <c r="A3577" t="s">
        <v>1243</v>
      </c>
      <c r="B3577">
        <f>COUNTIF($A$1:A3577,"Define|Report")</f>
        <v>204</v>
      </c>
    </row>
    <row r="3578" spans="1:2" x14ac:dyDescent="0.25">
      <c r="A3578" t="s">
        <v>1102</v>
      </c>
      <c r="B3578">
        <f>COUNTIF($A$1:A3578,"Define|Report")</f>
        <v>204</v>
      </c>
    </row>
    <row r="3579" spans="1:2" x14ac:dyDescent="0.25">
      <c r="A3579" t="s">
        <v>1304</v>
      </c>
      <c r="B3579">
        <f>COUNTIF($A$1:A3579,"Define|Report")</f>
        <v>204</v>
      </c>
    </row>
    <row r="3580" spans="1:2" x14ac:dyDescent="0.25">
      <c r="A3580" t="s">
        <v>1763</v>
      </c>
      <c r="B3580">
        <f>COUNTIF($A$1:A3580,"Define|Report")</f>
        <v>204</v>
      </c>
    </row>
    <row r="3581" spans="1:2" x14ac:dyDescent="0.25">
      <c r="A3581" t="s">
        <v>1960</v>
      </c>
      <c r="B3581">
        <f>COUNTIF($A$1:A3581,"Define|Report")</f>
        <v>204</v>
      </c>
    </row>
    <row r="3582" spans="1:2" x14ac:dyDescent="0.25">
      <c r="B3582">
        <f>COUNTIF($A$1:A3582,"Define|Report")</f>
        <v>204</v>
      </c>
    </row>
    <row r="3583" spans="1:2" x14ac:dyDescent="0.25">
      <c r="A3583" t="s">
        <v>1094</v>
      </c>
      <c r="B3583">
        <f>COUNTIF($A$1:A3583,"Define|Report")</f>
        <v>205</v>
      </c>
    </row>
    <row r="3584" spans="1:2" x14ac:dyDescent="0.25">
      <c r="A3584" t="s">
        <v>1961</v>
      </c>
      <c r="B3584">
        <f>COUNTIF($A$1:A3584,"Define|Report")</f>
        <v>205</v>
      </c>
    </row>
    <row r="3585" spans="1:2" x14ac:dyDescent="0.25">
      <c r="A3585" t="s">
        <v>1959</v>
      </c>
      <c r="B3585">
        <f>COUNTIF($A$1:A3585,"Define|Report")</f>
        <v>205</v>
      </c>
    </row>
    <row r="3586" spans="1:2" x14ac:dyDescent="0.25">
      <c r="A3586" t="s">
        <v>1137</v>
      </c>
      <c r="B3586">
        <f>COUNTIF($A$1:A3586,"Define|Report")</f>
        <v>205</v>
      </c>
    </row>
    <row r="3587" spans="1:2" x14ac:dyDescent="0.25">
      <c r="A3587" t="s">
        <v>1100</v>
      </c>
      <c r="B3587">
        <f>COUNTIF($A$1:A3587,"Define|Report")</f>
        <v>205</v>
      </c>
    </row>
    <row r="3588" spans="1:2" x14ac:dyDescent="0.25">
      <c r="A3588" t="s">
        <v>1119</v>
      </c>
      <c r="B3588">
        <f>COUNTIF($A$1:A3588,"Define|Report")</f>
        <v>205</v>
      </c>
    </row>
    <row r="3589" spans="1:2" x14ac:dyDescent="0.25">
      <c r="A3589" t="s">
        <v>1120</v>
      </c>
      <c r="B3589">
        <f>COUNTIF($A$1:A3589,"Define|Report")</f>
        <v>205</v>
      </c>
    </row>
    <row r="3590" spans="1:2" x14ac:dyDescent="0.25">
      <c r="A3590" t="s">
        <v>1962</v>
      </c>
      <c r="B3590">
        <f>COUNTIF($A$1:A3590,"Define|Report")</f>
        <v>205</v>
      </c>
    </row>
    <row r="3591" spans="1:2" x14ac:dyDescent="0.25">
      <c r="A3591" t="s">
        <v>1963</v>
      </c>
      <c r="B3591">
        <f>COUNTIF($A$1:A3591,"Define|Report")</f>
        <v>205</v>
      </c>
    </row>
    <row r="3592" spans="1:2" x14ac:dyDescent="0.25">
      <c r="A3592" t="s">
        <v>1964</v>
      </c>
      <c r="B3592">
        <f>COUNTIF($A$1:A3592,"Define|Report")</f>
        <v>205</v>
      </c>
    </row>
    <row r="3593" spans="1:2" x14ac:dyDescent="0.25">
      <c r="B3593">
        <f>COUNTIF($A$1:A3593,"Define|Report")</f>
        <v>205</v>
      </c>
    </row>
    <row r="3594" spans="1:2" x14ac:dyDescent="0.25">
      <c r="A3594" t="s">
        <v>1094</v>
      </c>
      <c r="B3594">
        <f>COUNTIF($A$1:A3594,"Define|Report")</f>
        <v>206</v>
      </c>
    </row>
    <row r="3595" spans="1:2" x14ac:dyDescent="0.25">
      <c r="A3595" t="s">
        <v>1965</v>
      </c>
      <c r="B3595">
        <f>COUNTIF($A$1:A3595,"Define|Report")</f>
        <v>206</v>
      </c>
    </row>
    <row r="3596" spans="1:2" x14ac:dyDescent="0.25">
      <c r="A3596" t="s">
        <v>1959</v>
      </c>
      <c r="B3596">
        <f>COUNTIF($A$1:A3596,"Define|Report")</f>
        <v>206</v>
      </c>
    </row>
    <row r="3597" spans="1:2" x14ac:dyDescent="0.25">
      <c r="A3597" t="s">
        <v>1137</v>
      </c>
      <c r="B3597">
        <f>COUNTIF($A$1:A3597,"Define|Report")</f>
        <v>206</v>
      </c>
    </row>
    <row r="3598" spans="1:2" x14ac:dyDescent="0.25">
      <c r="A3598" t="s">
        <v>1100</v>
      </c>
      <c r="B3598">
        <f>COUNTIF($A$1:A3598,"Define|Report")</f>
        <v>206</v>
      </c>
    </row>
    <row r="3599" spans="1:2" x14ac:dyDescent="0.25">
      <c r="A3599" t="s">
        <v>1119</v>
      </c>
      <c r="B3599">
        <f>COUNTIF($A$1:A3599,"Define|Report")</f>
        <v>206</v>
      </c>
    </row>
    <row r="3600" spans="1:2" x14ac:dyDescent="0.25">
      <c r="A3600" t="s">
        <v>1120</v>
      </c>
      <c r="B3600">
        <f>COUNTIF($A$1:A3600,"Define|Report")</f>
        <v>206</v>
      </c>
    </row>
    <row r="3601" spans="1:2" x14ac:dyDescent="0.25">
      <c r="A3601" t="s">
        <v>1962</v>
      </c>
      <c r="B3601">
        <f>COUNTIF($A$1:A3601,"Define|Report")</f>
        <v>206</v>
      </c>
    </row>
    <row r="3602" spans="1:2" x14ac:dyDescent="0.25">
      <c r="A3602" t="s">
        <v>1960</v>
      </c>
      <c r="B3602">
        <f>COUNTIF($A$1:A3602,"Define|Report")</f>
        <v>206</v>
      </c>
    </row>
    <row r="3603" spans="1:2" x14ac:dyDescent="0.25">
      <c r="B3603">
        <f>COUNTIF($A$1:A3603,"Define|Report")</f>
        <v>206</v>
      </c>
    </row>
    <row r="3604" spans="1:2" x14ac:dyDescent="0.25">
      <c r="A3604" t="s">
        <v>1094</v>
      </c>
      <c r="B3604">
        <f>COUNTIF($A$1:A3604,"Define|Report")</f>
        <v>207</v>
      </c>
    </row>
    <row r="3605" spans="1:2" x14ac:dyDescent="0.25">
      <c r="A3605" t="s">
        <v>1966</v>
      </c>
      <c r="B3605">
        <f>COUNTIF($A$1:A3605,"Define|Report")</f>
        <v>207</v>
      </c>
    </row>
    <row r="3606" spans="1:2" x14ac:dyDescent="0.25">
      <c r="A3606" t="s">
        <v>1967</v>
      </c>
      <c r="B3606">
        <f>COUNTIF($A$1:A3606,"Define|Report")</f>
        <v>207</v>
      </c>
    </row>
    <row r="3607" spans="1:2" x14ac:dyDescent="0.25">
      <c r="A3607" t="s">
        <v>1137</v>
      </c>
      <c r="B3607">
        <f>COUNTIF($A$1:A3607,"Define|Report")</f>
        <v>207</v>
      </c>
    </row>
    <row r="3608" spans="1:2" x14ac:dyDescent="0.25">
      <c r="A3608" t="s">
        <v>1100</v>
      </c>
      <c r="B3608">
        <f>COUNTIF($A$1:A3608,"Define|Report")</f>
        <v>207</v>
      </c>
    </row>
    <row r="3609" spans="1:2" x14ac:dyDescent="0.25">
      <c r="A3609" t="s">
        <v>1130</v>
      </c>
      <c r="B3609">
        <f>COUNTIF($A$1:A3609,"Define|Report")</f>
        <v>207</v>
      </c>
    </row>
    <row r="3610" spans="1:2" x14ac:dyDescent="0.25">
      <c r="A3610" t="s">
        <v>1241</v>
      </c>
      <c r="B3610">
        <f>COUNTIF($A$1:A3610,"Define|Report")</f>
        <v>207</v>
      </c>
    </row>
    <row r="3611" spans="1:2" x14ac:dyDescent="0.25">
      <c r="A3611" t="s">
        <v>1293</v>
      </c>
      <c r="B3611">
        <f>COUNTIF($A$1:A3611,"Define|Report")</f>
        <v>207</v>
      </c>
    </row>
    <row r="3612" spans="1:2" x14ac:dyDescent="0.25">
      <c r="A3612" t="s">
        <v>1585</v>
      </c>
      <c r="B3612">
        <f>COUNTIF($A$1:A3612,"Define|Report")</f>
        <v>207</v>
      </c>
    </row>
    <row r="3613" spans="1:2" x14ac:dyDescent="0.25">
      <c r="A3613" t="s">
        <v>1968</v>
      </c>
      <c r="B3613">
        <f>COUNTIF($A$1:A3613,"Define|Report")</f>
        <v>207</v>
      </c>
    </row>
    <row r="3614" spans="1:2" x14ac:dyDescent="0.25">
      <c r="A3614" t="s">
        <v>1969</v>
      </c>
      <c r="B3614">
        <f>COUNTIF($A$1:A3614,"Define|Report")</f>
        <v>207</v>
      </c>
    </row>
    <row r="3615" spans="1:2" x14ac:dyDescent="0.25">
      <c r="A3615" t="s">
        <v>1970</v>
      </c>
      <c r="B3615">
        <f>COUNTIF($A$1:A3615,"Define|Report")</f>
        <v>207</v>
      </c>
    </row>
    <row r="3616" spans="1:2" x14ac:dyDescent="0.25">
      <c r="A3616" t="s">
        <v>1314</v>
      </c>
      <c r="B3616">
        <f>COUNTIF($A$1:A3616,"Define|Report")</f>
        <v>207</v>
      </c>
    </row>
    <row r="3617" spans="1:2" x14ac:dyDescent="0.25">
      <c r="A3617" t="s">
        <v>1971</v>
      </c>
      <c r="B3617">
        <f>COUNTIF($A$1:A3617,"Define|Report")</f>
        <v>207</v>
      </c>
    </row>
    <row r="3618" spans="1:2" x14ac:dyDescent="0.25">
      <c r="A3618" t="s">
        <v>1972</v>
      </c>
      <c r="B3618">
        <f>COUNTIF($A$1:A3618,"Define|Report")</f>
        <v>207</v>
      </c>
    </row>
    <row r="3619" spans="1:2" x14ac:dyDescent="0.25">
      <c r="B3619">
        <f>COUNTIF($A$1:A3619,"Define|Report")</f>
        <v>207</v>
      </c>
    </row>
    <row r="3620" spans="1:2" x14ac:dyDescent="0.25">
      <c r="A3620" t="s">
        <v>1094</v>
      </c>
      <c r="B3620">
        <f>COUNTIF($A$1:A3620,"Define|Report")</f>
        <v>208</v>
      </c>
    </row>
    <row r="3621" spans="1:2" x14ac:dyDescent="0.25">
      <c r="A3621" t="s">
        <v>1973</v>
      </c>
      <c r="B3621">
        <f>COUNTIF($A$1:A3621,"Define|Report")</f>
        <v>208</v>
      </c>
    </row>
    <row r="3622" spans="1:2" x14ac:dyDescent="0.25">
      <c r="A3622" t="s">
        <v>1967</v>
      </c>
      <c r="B3622">
        <f>COUNTIF($A$1:A3622,"Define|Report")</f>
        <v>208</v>
      </c>
    </row>
    <row r="3623" spans="1:2" x14ac:dyDescent="0.25">
      <c r="A3623" t="s">
        <v>1137</v>
      </c>
      <c r="B3623">
        <f>COUNTIF($A$1:A3623,"Define|Report")</f>
        <v>208</v>
      </c>
    </row>
    <row r="3624" spans="1:2" x14ac:dyDescent="0.25">
      <c r="A3624" t="s">
        <v>1100</v>
      </c>
      <c r="B3624">
        <f>COUNTIF($A$1:A3624,"Define|Report")</f>
        <v>208</v>
      </c>
    </row>
    <row r="3625" spans="1:2" x14ac:dyDescent="0.25">
      <c r="A3625" t="s">
        <v>1130</v>
      </c>
      <c r="B3625">
        <f>COUNTIF($A$1:A3625,"Define|Report")</f>
        <v>208</v>
      </c>
    </row>
    <row r="3626" spans="1:2" x14ac:dyDescent="0.25">
      <c r="A3626" t="s">
        <v>1102</v>
      </c>
      <c r="B3626">
        <f>COUNTIF($A$1:A3626,"Define|Report")</f>
        <v>208</v>
      </c>
    </row>
    <row r="3627" spans="1:2" x14ac:dyDescent="0.25">
      <c r="A3627" t="s">
        <v>1241</v>
      </c>
      <c r="B3627">
        <f>COUNTIF($A$1:A3627,"Define|Report")</f>
        <v>208</v>
      </c>
    </row>
    <row r="3628" spans="1:2" x14ac:dyDescent="0.25">
      <c r="A3628" t="s">
        <v>1243</v>
      </c>
      <c r="B3628">
        <f>COUNTIF($A$1:A3628,"Define|Report")</f>
        <v>208</v>
      </c>
    </row>
    <row r="3629" spans="1:2" x14ac:dyDescent="0.25">
      <c r="A3629" t="s">
        <v>1974</v>
      </c>
      <c r="B3629">
        <f>COUNTIF($A$1:A3629,"Define|Report")</f>
        <v>208</v>
      </c>
    </row>
    <row r="3630" spans="1:2" x14ac:dyDescent="0.25">
      <c r="A3630" t="s">
        <v>1975</v>
      </c>
      <c r="B3630">
        <f>COUNTIF($A$1:A3630,"Define|Report")</f>
        <v>208</v>
      </c>
    </row>
    <row r="3631" spans="1:2" x14ac:dyDescent="0.25">
      <c r="A3631" t="s">
        <v>1976</v>
      </c>
      <c r="B3631">
        <f>COUNTIF($A$1:A3631,"Define|Report")</f>
        <v>208</v>
      </c>
    </row>
    <row r="3632" spans="1:2" x14ac:dyDescent="0.25">
      <c r="A3632" t="s">
        <v>1977</v>
      </c>
      <c r="B3632">
        <f>COUNTIF($A$1:A3632,"Define|Report")</f>
        <v>208</v>
      </c>
    </row>
    <row r="3633" spans="1:2" x14ac:dyDescent="0.25">
      <c r="A3633" t="s">
        <v>1978</v>
      </c>
      <c r="B3633">
        <f>COUNTIF($A$1:A3633,"Define|Report")</f>
        <v>208</v>
      </c>
    </row>
    <row r="3634" spans="1:2" x14ac:dyDescent="0.25">
      <c r="B3634">
        <f>COUNTIF($A$1:A3634,"Define|Report")</f>
        <v>208</v>
      </c>
    </row>
    <row r="3635" spans="1:2" x14ac:dyDescent="0.25">
      <c r="A3635" t="s">
        <v>1094</v>
      </c>
      <c r="B3635">
        <f>COUNTIF($A$1:A3635,"Define|Report")</f>
        <v>209</v>
      </c>
    </row>
    <row r="3636" spans="1:2" x14ac:dyDescent="0.25">
      <c r="A3636" t="s">
        <v>1979</v>
      </c>
      <c r="B3636">
        <f>COUNTIF($A$1:A3636,"Define|Report")</f>
        <v>209</v>
      </c>
    </row>
    <row r="3637" spans="1:2" x14ac:dyDescent="0.25">
      <c r="A3637" t="s">
        <v>1967</v>
      </c>
      <c r="B3637">
        <f>COUNTIF($A$1:A3637,"Define|Report")</f>
        <v>209</v>
      </c>
    </row>
    <row r="3638" spans="1:2" x14ac:dyDescent="0.25">
      <c r="A3638" t="s">
        <v>1137</v>
      </c>
      <c r="B3638">
        <f>COUNTIF($A$1:A3638,"Define|Report")</f>
        <v>209</v>
      </c>
    </row>
    <row r="3639" spans="1:2" x14ac:dyDescent="0.25">
      <c r="A3639" t="s">
        <v>1100</v>
      </c>
      <c r="B3639">
        <f>COUNTIF($A$1:A3639,"Define|Report")</f>
        <v>209</v>
      </c>
    </row>
    <row r="3640" spans="1:2" x14ac:dyDescent="0.25">
      <c r="A3640" t="s">
        <v>1119</v>
      </c>
      <c r="B3640">
        <f>COUNTIF($A$1:A3640,"Define|Report")</f>
        <v>209</v>
      </c>
    </row>
    <row r="3641" spans="1:2" x14ac:dyDescent="0.25">
      <c r="A3641" t="s">
        <v>1120</v>
      </c>
      <c r="B3641">
        <f>COUNTIF($A$1:A3641,"Define|Report")</f>
        <v>209</v>
      </c>
    </row>
    <row r="3642" spans="1:2" x14ac:dyDescent="0.25">
      <c r="A3642" t="s">
        <v>1980</v>
      </c>
      <c r="B3642">
        <f>COUNTIF($A$1:A3642,"Define|Report")</f>
        <v>209</v>
      </c>
    </row>
    <row r="3643" spans="1:2" x14ac:dyDescent="0.25">
      <c r="A3643" t="s">
        <v>1981</v>
      </c>
      <c r="B3643">
        <f>COUNTIF($A$1:A3643,"Define|Report")</f>
        <v>209</v>
      </c>
    </row>
    <row r="3644" spans="1:2" x14ac:dyDescent="0.25">
      <c r="A3644" t="s">
        <v>1982</v>
      </c>
      <c r="B3644">
        <f>COUNTIF($A$1:A3644,"Define|Report")</f>
        <v>209</v>
      </c>
    </row>
    <row r="3645" spans="1:2" x14ac:dyDescent="0.25">
      <c r="B3645">
        <f>COUNTIF($A$1:A3645,"Define|Report")</f>
        <v>209</v>
      </c>
    </row>
    <row r="3646" spans="1:2" x14ac:dyDescent="0.25">
      <c r="A3646" t="s">
        <v>1094</v>
      </c>
      <c r="B3646">
        <f>COUNTIF($A$1:A3646,"Define|Report")</f>
        <v>210</v>
      </c>
    </row>
    <row r="3647" spans="1:2" x14ac:dyDescent="0.25">
      <c r="A3647" t="s">
        <v>1983</v>
      </c>
      <c r="B3647">
        <f>COUNTIF($A$1:A3647,"Define|Report")</f>
        <v>210</v>
      </c>
    </row>
    <row r="3648" spans="1:2" x14ac:dyDescent="0.25">
      <c r="A3648" t="s">
        <v>1967</v>
      </c>
      <c r="B3648">
        <f>COUNTIF($A$1:A3648,"Define|Report")</f>
        <v>210</v>
      </c>
    </row>
    <row r="3649" spans="1:2" x14ac:dyDescent="0.25">
      <c r="A3649" t="s">
        <v>1137</v>
      </c>
      <c r="B3649">
        <f>COUNTIF($A$1:A3649,"Define|Report")</f>
        <v>210</v>
      </c>
    </row>
    <row r="3650" spans="1:2" x14ac:dyDescent="0.25">
      <c r="A3650" t="s">
        <v>1100</v>
      </c>
      <c r="B3650">
        <f>COUNTIF($A$1:A3650,"Define|Report")</f>
        <v>210</v>
      </c>
    </row>
    <row r="3651" spans="1:2" x14ac:dyDescent="0.25">
      <c r="A3651" t="s">
        <v>1119</v>
      </c>
      <c r="B3651">
        <f>COUNTIF($A$1:A3651,"Define|Report")</f>
        <v>210</v>
      </c>
    </row>
    <row r="3652" spans="1:2" x14ac:dyDescent="0.25">
      <c r="A3652" t="s">
        <v>1120</v>
      </c>
      <c r="B3652">
        <f>COUNTIF($A$1:A3652,"Define|Report")</f>
        <v>210</v>
      </c>
    </row>
    <row r="3653" spans="1:2" x14ac:dyDescent="0.25">
      <c r="A3653" t="s">
        <v>1984</v>
      </c>
      <c r="B3653">
        <f>COUNTIF($A$1:A3653,"Define|Report")</f>
        <v>210</v>
      </c>
    </row>
    <row r="3654" spans="1:2" x14ac:dyDescent="0.25">
      <c r="A3654" t="s">
        <v>1985</v>
      </c>
      <c r="B3654">
        <f>COUNTIF($A$1:A3654,"Define|Report")</f>
        <v>210</v>
      </c>
    </row>
    <row r="3655" spans="1:2" x14ac:dyDescent="0.25">
      <c r="A3655" t="s">
        <v>1986</v>
      </c>
      <c r="B3655">
        <f>COUNTIF($A$1:A3655,"Define|Report")</f>
        <v>210</v>
      </c>
    </row>
    <row r="3656" spans="1:2" x14ac:dyDescent="0.25">
      <c r="A3656" t="s">
        <v>1987</v>
      </c>
      <c r="B3656">
        <f>COUNTIF($A$1:A3656,"Define|Report")</f>
        <v>210</v>
      </c>
    </row>
    <row r="3657" spans="1:2" x14ac:dyDescent="0.25">
      <c r="A3657" t="s">
        <v>1988</v>
      </c>
      <c r="B3657">
        <f>COUNTIF($A$1:A3657,"Define|Report")</f>
        <v>210</v>
      </c>
    </row>
    <row r="3658" spans="1:2" x14ac:dyDescent="0.25">
      <c r="A3658" t="s">
        <v>1989</v>
      </c>
      <c r="B3658">
        <f>COUNTIF($A$1:A3658,"Define|Report")</f>
        <v>210</v>
      </c>
    </row>
    <row r="3659" spans="1:2" x14ac:dyDescent="0.25">
      <c r="A3659" t="s">
        <v>1990</v>
      </c>
      <c r="B3659">
        <f>COUNTIF($A$1:A3659,"Define|Report")</f>
        <v>210</v>
      </c>
    </row>
    <row r="3660" spans="1:2" x14ac:dyDescent="0.25">
      <c r="B3660">
        <f>COUNTIF($A$1:A3660,"Define|Report")</f>
        <v>210</v>
      </c>
    </row>
    <row r="3661" spans="1:2" x14ac:dyDescent="0.25">
      <c r="A3661" t="s">
        <v>1094</v>
      </c>
      <c r="B3661">
        <f>COUNTIF($A$1:A3661,"Define|Report")</f>
        <v>211</v>
      </c>
    </row>
    <row r="3662" spans="1:2" x14ac:dyDescent="0.25">
      <c r="A3662" t="s">
        <v>1991</v>
      </c>
      <c r="B3662">
        <f>COUNTIF($A$1:A3662,"Define|Report")</f>
        <v>211</v>
      </c>
    </row>
    <row r="3663" spans="1:2" x14ac:dyDescent="0.25">
      <c r="A3663" t="s">
        <v>1967</v>
      </c>
      <c r="B3663">
        <f>COUNTIF($A$1:A3663,"Define|Report")</f>
        <v>211</v>
      </c>
    </row>
    <row r="3664" spans="1:2" x14ac:dyDescent="0.25">
      <c r="A3664" t="s">
        <v>1137</v>
      </c>
      <c r="B3664">
        <f>COUNTIF($A$1:A3664,"Define|Report")</f>
        <v>211</v>
      </c>
    </row>
    <row r="3665" spans="1:2" x14ac:dyDescent="0.25">
      <c r="A3665" t="s">
        <v>1100</v>
      </c>
      <c r="B3665">
        <f>COUNTIF($A$1:A3665,"Define|Report")</f>
        <v>211</v>
      </c>
    </row>
    <row r="3666" spans="1:2" x14ac:dyDescent="0.25">
      <c r="A3666" t="s">
        <v>1119</v>
      </c>
      <c r="B3666">
        <f>COUNTIF($A$1:A3666,"Define|Report")</f>
        <v>211</v>
      </c>
    </row>
    <row r="3667" spans="1:2" x14ac:dyDescent="0.25">
      <c r="A3667" t="s">
        <v>1120</v>
      </c>
      <c r="B3667">
        <f>COUNTIF($A$1:A3667,"Define|Report")</f>
        <v>211</v>
      </c>
    </row>
    <row r="3668" spans="1:2" x14ac:dyDescent="0.25">
      <c r="A3668" t="s">
        <v>1984</v>
      </c>
      <c r="B3668">
        <f>COUNTIF($A$1:A3668,"Define|Report")</f>
        <v>211</v>
      </c>
    </row>
    <row r="3669" spans="1:2" x14ac:dyDescent="0.25">
      <c r="A3669" t="s">
        <v>1985</v>
      </c>
      <c r="B3669">
        <f>COUNTIF($A$1:A3669,"Define|Report")</f>
        <v>211</v>
      </c>
    </row>
    <row r="3670" spans="1:2" x14ac:dyDescent="0.25">
      <c r="A3670" t="s">
        <v>1986</v>
      </c>
      <c r="B3670">
        <f>COUNTIF($A$1:A3670,"Define|Report")</f>
        <v>211</v>
      </c>
    </row>
    <row r="3671" spans="1:2" x14ac:dyDescent="0.25">
      <c r="A3671" t="s">
        <v>1987</v>
      </c>
      <c r="B3671">
        <f>COUNTIF($A$1:A3671,"Define|Report")</f>
        <v>211</v>
      </c>
    </row>
    <row r="3672" spans="1:2" x14ac:dyDescent="0.25">
      <c r="A3672" t="s">
        <v>1992</v>
      </c>
      <c r="B3672">
        <f>COUNTIF($A$1:A3672,"Define|Report")</f>
        <v>211</v>
      </c>
    </row>
    <row r="3673" spans="1:2" x14ac:dyDescent="0.25">
      <c r="A3673" t="s">
        <v>1993</v>
      </c>
      <c r="B3673">
        <f>COUNTIF($A$1:A3673,"Define|Report")</f>
        <v>211</v>
      </c>
    </row>
    <row r="3674" spans="1:2" x14ac:dyDescent="0.25">
      <c r="A3674" t="s">
        <v>1988</v>
      </c>
      <c r="B3674">
        <f>COUNTIF($A$1:A3674,"Define|Report")</f>
        <v>211</v>
      </c>
    </row>
    <row r="3675" spans="1:2" x14ac:dyDescent="0.25">
      <c r="A3675" t="s">
        <v>1989</v>
      </c>
      <c r="B3675">
        <f>COUNTIF($A$1:A3675,"Define|Report")</f>
        <v>211</v>
      </c>
    </row>
    <row r="3676" spans="1:2" x14ac:dyDescent="0.25">
      <c r="A3676" t="s">
        <v>1990</v>
      </c>
      <c r="B3676">
        <f>COUNTIF($A$1:A3676,"Define|Report")</f>
        <v>211</v>
      </c>
    </row>
    <row r="3677" spans="1:2" x14ac:dyDescent="0.25">
      <c r="B3677">
        <f>COUNTIF($A$1:A3677,"Define|Report")</f>
        <v>211</v>
      </c>
    </row>
    <row r="3678" spans="1:2" x14ac:dyDescent="0.25">
      <c r="A3678" t="s">
        <v>1094</v>
      </c>
      <c r="B3678">
        <f>COUNTIF($A$1:A3678,"Define|Report")</f>
        <v>212</v>
      </c>
    </row>
    <row r="3679" spans="1:2" x14ac:dyDescent="0.25">
      <c r="A3679" t="s">
        <v>1994</v>
      </c>
      <c r="B3679">
        <f>COUNTIF($A$1:A3679,"Define|Report")</f>
        <v>212</v>
      </c>
    </row>
    <row r="3680" spans="1:2" x14ac:dyDescent="0.25">
      <c r="A3680" t="s">
        <v>1967</v>
      </c>
      <c r="B3680">
        <f>COUNTIF($A$1:A3680,"Define|Report")</f>
        <v>212</v>
      </c>
    </row>
    <row r="3681" spans="1:2" x14ac:dyDescent="0.25">
      <c r="A3681" t="s">
        <v>1137</v>
      </c>
      <c r="B3681">
        <f>COUNTIF($A$1:A3681,"Define|Report")</f>
        <v>212</v>
      </c>
    </row>
    <row r="3682" spans="1:2" x14ac:dyDescent="0.25">
      <c r="A3682" t="s">
        <v>1100</v>
      </c>
      <c r="B3682">
        <f>COUNTIF($A$1:A3682,"Define|Report")</f>
        <v>212</v>
      </c>
    </row>
    <row r="3683" spans="1:2" x14ac:dyDescent="0.25">
      <c r="A3683" t="s">
        <v>1119</v>
      </c>
      <c r="B3683">
        <f>COUNTIF($A$1:A3683,"Define|Report")</f>
        <v>212</v>
      </c>
    </row>
    <row r="3684" spans="1:2" x14ac:dyDescent="0.25">
      <c r="A3684" t="s">
        <v>1120</v>
      </c>
      <c r="B3684">
        <f>COUNTIF($A$1:A3684,"Define|Report")</f>
        <v>212</v>
      </c>
    </row>
    <row r="3685" spans="1:2" x14ac:dyDescent="0.25">
      <c r="A3685" t="s">
        <v>1984</v>
      </c>
      <c r="B3685">
        <f>COUNTIF($A$1:A3685,"Define|Report")</f>
        <v>212</v>
      </c>
    </row>
    <row r="3686" spans="1:2" x14ac:dyDescent="0.25">
      <c r="A3686" t="s">
        <v>1985</v>
      </c>
      <c r="B3686">
        <f>COUNTIF($A$1:A3686,"Define|Report")</f>
        <v>212</v>
      </c>
    </row>
    <row r="3687" spans="1:2" x14ac:dyDescent="0.25">
      <c r="A3687" t="s">
        <v>1995</v>
      </c>
      <c r="B3687">
        <f>COUNTIF($A$1:A3687,"Define|Report")</f>
        <v>212</v>
      </c>
    </row>
    <row r="3688" spans="1:2" x14ac:dyDescent="0.25">
      <c r="A3688" t="s">
        <v>1985</v>
      </c>
      <c r="B3688">
        <f>COUNTIF($A$1:A3688,"Define|Report")</f>
        <v>212</v>
      </c>
    </row>
    <row r="3689" spans="1:2" x14ac:dyDescent="0.25">
      <c r="A3689" t="s">
        <v>1996</v>
      </c>
      <c r="B3689">
        <f>COUNTIF($A$1:A3689,"Define|Report")</f>
        <v>212</v>
      </c>
    </row>
    <row r="3690" spans="1:2" x14ac:dyDescent="0.25">
      <c r="A3690" t="s">
        <v>1997</v>
      </c>
      <c r="B3690">
        <f>COUNTIF($A$1:A3690,"Define|Report")</f>
        <v>212</v>
      </c>
    </row>
    <row r="3691" spans="1:2" x14ac:dyDescent="0.25">
      <c r="A3691" t="s">
        <v>1358</v>
      </c>
      <c r="B3691">
        <f>COUNTIF($A$1:A3691,"Define|Report")</f>
        <v>212</v>
      </c>
    </row>
    <row r="3692" spans="1:2" x14ac:dyDescent="0.25">
      <c r="A3692" t="s">
        <v>1987</v>
      </c>
      <c r="B3692">
        <f>COUNTIF($A$1:A3692,"Define|Report")</f>
        <v>212</v>
      </c>
    </row>
    <row r="3693" spans="1:2" x14ac:dyDescent="0.25">
      <c r="A3693" t="s">
        <v>1988</v>
      </c>
      <c r="B3693">
        <f>COUNTIF($A$1:A3693,"Define|Report")</f>
        <v>212</v>
      </c>
    </row>
    <row r="3694" spans="1:2" x14ac:dyDescent="0.25">
      <c r="A3694" t="s">
        <v>1989</v>
      </c>
      <c r="B3694">
        <f>COUNTIF($A$1:A3694,"Define|Report")</f>
        <v>212</v>
      </c>
    </row>
    <row r="3695" spans="1:2" x14ac:dyDescent="0.25">
      <c r="A3695" t="s">
        <v>1990</v>
      </c>
      <c r="B3695">
        <f>COUNTIF($A$1:A3695,"Define|Report")</f>
        <v>212</v>
      </c>
    </row>
    <row r="3696" spans="1:2" x14ac:dyDescent="0.25">
      <c r="B3696">
        <f>COUNTIF($A$1:A3696,"Define|Report")</f>
        <v>212</v>
      </c>
    </row>
    <row r="3697" spans="1:2" x14ac:dyDescent="0.25">
      <c r="A3697" t="s">
        <v>1094</v>
      </c>
      <c r="B3697">
        <f>COUNTIF($A$1:A3697,"Define|Report")</f>
        <v>213</v>
      </c>
    </row>
    <row r="3698" spans="1:2" x14ac:dyDescent="0.25">
      <c r="A3698" t="s">
        <v>1998</v>
      </c>
      <c r="B3698">
        <f>COUNTIF($A$1:A3698,"Define|Report")</f>
        <v>213</v>
      </c>
    </row>
    <row r="3699" spans="1:2" x14ac:dyDescent="0.25">
      <c r="A3699" t="s">
        <v>1967</v>
      </c>
      <c r="B3699">
        <f>COUNTIF($A$1:A3699,"Define|Report")</f>
        <v>213</v>
      </c>
    </row>
    <row r="3700" spans="1:2" x14ac:dyDescent="0.25">
      <c r="A3700" t="s">
        <v>1137</v>
      </c>
      <c r="B3700">
        <f>COUNTIF($A$1:A3700,"Define|Report")</f>
        <v>213</v>
      </c>
    </row>
    <row r="3701" spans="1:2" x14ac:dyDescent="0.25">
      <c r="A3701" t="s">
        <v>1100</v>
      </c>
      <c r="B3701">
        <f>COUNTIF($A$1:A3701,"Define|Report")</f>
        <v>213</v>
      </c>
    </row>
    <row r="3702" spans="1:2" x14ac:dyDescent="0.25">
      <c r="A3702" t="s">
        <v>1119</v>
      </c>
      <c r="B3702">
        <f>COUNTIF($A$1:A3702,"Define|Report")</f>
        <v>213</v>
      </c>
    </row>
    <row r="3703" spans="1:2" x14ac:dyDescent="0.25">
      <c r="A3703" t="s">
        <v>1120</v>
      </c>
      <c r="B3703">
        <f>COUNTIF($A$1:A3703,"Define|Report")</f>
        <v>213</v>
      </c>
    </row>
    <row r="3704" spans="1:2" x14ac:dyDescent="0.25">
      <c r="A3704" t="s">
        <v>1999</v>
      </c>
      <c r="B3704">
        <f>COUNTIF($A$1:A3704,"Define|Report")</f>
        <v>213</v>
      </c>
    </row>
    <row r="3705" spans="1:2" x14ac:dyDescent="0.25">
      <c r="A3705" t="s">
        <v>1992</v>
      </c>
      <c r="B3705">
        <f>COUNTIF($A$1:A3705,"Define|Report")</f>
        <v>213</v>
      </c>
    </row>
    <row r="3706" spans="1:2" x14ac:dyDescent="0.25">
      <c r="A3706" t="s">
        <v>1993</v>
      </c>
      <c r="B3706">
        <f>COUNTIF($A$1:A3706,"Define|Report")</f>
        <v>213</v>
      </c>
    </row>
    <row r="3707" spans="1:2" x14ac:dyDescent="0.25">
      <c r="A3707" t="s">
        <v>2000</v>
      </c>
      <c r="B3707">
        <f>COUNTIF($A$1:A3707,"Define|Report")</f>
        <v>213</v>
      </c>
    </row>
    <row r="3708" spans="1:2" x14ac:dyDescent="0.25">
      <c r="A3708" t="s">
        <v>1986</v>
      </c>
      <c r="B3708">
        <f>COUNTIF($A$1:A3708,"Define|Report")</f>
        <v>213</v>
      </c>
    </row>
    <row r="3709" spans="1:2" x14ac:dyDescent="0.25">
      <c r="A3709" t="s">
        <v>1988</v>
      </c>
      <c r="B3709">
        <f>COUNTIF($A$1:A3709,"Define|Report")</f>
        <v>213</v>
      </c>
    </row>
    <row r="3710" spans="1:2" x14ac:dyDescent="0.25">
      <c r="A3710" t="s">
        <v>2001</v>
      </c>
      <c r="B3710">
        <f>COUNTIF($A$1:A3710,"Define|Report")</f>
        <v>213</v>
      </c>
    </row>
    <row r="3711" spans="1:2" x14ac:dyDescent="0.25">
      <c r="A3711" t="s">
        <v>2002</v>
      </c>
      <c r="B3711">
        <f>COUNTIF($A$1:A3711,"Define|Report")</f>
        <v>213</v>
      </c>
    </row>
    <row r="3712" spans="1:2" x14ac:dyDescent="0.25">
      <c r="A3712" t="s">
        <v>2003</v>
      </c>
      <c r="B3712">
        <f>COUNTIF($A$1:A3712,"Define|Report")</f>
        <v>213</v>
      </c>
    </row>
    <row r="3713" spans="1:2" x14ac:dyDescent="0.25">
      <c r="B3713">
        <f>COUNTIF($A$1:A3713,"Define|Report")</f>
        <v>213</v>
      </c>
    </row>
    <row r="3714" spans="1:2" x14ac:dyDescent="0.25">
      <c r="A3714" t="s">
        <v>1094</v>
      </c>
      <c r="B3714">
        <f>COUNTIF($A$1:A3714,"Define|Report")</f>
        <v>214</v>
      </c>
    </row>
    <row r="3715" spans="1:2" x14ac:dyDescent="0.25">
      <c r="A3715" t="s">
        <v>2004</v>
      </c>
      <c r="B3715">
        <f>COUNTIF($A$1:A3715,"Define|Report")</f>
        <v>214</v>
      </c>
    </row>
    <row r="3716" spans="1:2" x14ac:dyDescent="0.25">
      <c r="A3716" t="s">
        <v>1967</v>
      </c>
      <c r="B3716">
        <f>COUNTIF($A$1:A3716,"Define|Report")</f>
        <v>214</v>
      </c>
    </row>
    <row r="3717" spans="1:2" x14ac:dyDescent="0.25">
      <c r="A3717" t="s">
        <v>1137</v>
      </c>
      <c r="B3717">
        <f>COUNTIF($A$1:A3717,"Define|Report")</f>
        <v>214</v>
      </c>
    </row>
    <row r="3718" spans="1:2" x14ac:dyDescent="0.25">
      <c r="A3718" t="s">
        <v>1100</v>
      </c>
      <c r="B3718">
        <f>COUNTIF($A$1:A3718,"Define|Report")</f>
        <v>214</v>
      </c>
    </row>
    <row r="3719" spans="1:2" x14ac:dyDescent="0.25">
      <c r="A3719" t="s">
        <v>1119</v>
      </c>
      <c r="B3719">
        <f>COUNTIF($A$1:A3719,"Define|Report")</f>
        <v>214</v>
      </c>
    </row>
    <row r="3720" spans="1:2" x14ac:dyDescent="0.25">
      <c r="A3720" t="s">
        <v>1120</v>
      </c>
      <c r="B3720">
        <f>COUNTIF($A$1:A3720,"Define|Report")</f>
        <v>214</v>
      </c>
    </row>
    <row r="3721" spans="1:2" x14ac:dyDescent="0.25">
      <c r="A3721" t="s">
        <v>1984</v>
      </c>
      <c r="B3721">
        <f>COUNTIF($A$1:A3721,"Define|Report")</f>
        <v>214</v>
      </c>
    </row>
    <row r="3722" spans="1:2" x14ac:dyDescent="0.25">
      <c r="A3722" t="s">
        <v>1985</v>
      </c>
      <c r="B3722">
        <f>COUNTIF($A$1:A3722,"Define|Report")</f>
        <v>214</v>
      </c>
    </row>
    <row r="3723" spans="1:2" x14ac:dyDescent="0.25">
      <c r="A3723" t="s">
        <v>1995</v>
      </c>
      <c r="B3723">
        <f>COUNTIF($A$1:A3723,"Define|Report")</f>
        <v>214</v>
      </c>
    </row>
    <row r="3724" spans="1:2" x14ac:dyDescent="0.25">
      <c r="A3724" t="s">
        <v>1985</v>
      </c>
      <c r="B3724">
        <f>COUNTIF($A$1:A3724,"Define|Report")</f>
        <v>214</v>
      </c>
    </row>
    <row r="3725" spans="1:2" x14ac:dyDescent="0.25">
      <c r="A3725" t="s">
        <v>1996</v>
      </c>
      <c r="B3725">
        <f>COUNTIF($A$1:A3725,"Define|Report")</f>
        <v>214</v>
      </c>
    </row>
    <row r="3726" spans="1:2" x14ac:dyDescent="0.25">
      <c r="A3726" t="s">
        <v>1997</v>
      </c>
      <c r="B3726">
        <f>COUNTIF($A$1:A3726,"Define|Report")</f>
        <v>214</v>
      </c>
    </row>
    <row r="3727" spans="1:2" x14ac:dyDescent="0.25">
      <c r="A3727" t="s">
        <v>1987</v>
      </c>
      <c r="B3727">
        <f>COUNTIF($A$1:A3727,"Define|Report")</f>
        <v>214</v>
      </c>
    </row>
    <row r="3728" spans="1:2" x14ac:dyDescent="0.25">
      <c r="A3728" t="s">
        <v>2005</v>
      </c>
      <c r="B3728">
        <f>COUNTIF($A$1:A3728,"Define|Report")</f>
        <v>214</v>
      </c>
    </row>
    <row r="3729" spans="1:2" x14ac:dyDescent="0.25">
      <c r="A3729" t="s">
        <v>1988</v>
      </c>
      <c r="B3729">
        <f>COUNTIF($A$1:A3729,"Define|Report")</f>
        <v>214</v>
      </c>
    </row>
    <row r="3730" spans="1:2" x14ac:dyDescent="0.25">
      <c r="A3730" t="s">
        <v>1989</v>
      </c>
      <c r="B3730">
        <f>COUNTIF($A$1:A3730,"Define|Report")</f>
        <v>214</v>
      </c>
    </row>
    <row r="3731" spans="1:2" x14ac:dyDescent="0.25">
      <c r="A3731" t="s">
        <v>1990</v>
      </c>
      <c r="B3731">
        <f>COUNTIF($A$1:A3731,"Define|Report")</f>
        <v>214</v>
      </c>
    </row>
    <row r="3732" spans="1:2" x14ac:dyDescent="0.25">
      <c r="B3732">
        <f>COUNTIF($A$1:A3732,"Define|Report")</f>
        <v>214</v>
      </c>
    </row>
    <row r="3733" spans="1:2" x14ac:dyDescent="0.25">
      <c r="A3733" t="s">
        <v>1094</v>
      </c>
      <c r="B3733">
        <f>COUNTIF($A$1:A3733,"Define|Report")</f>
        <v>215</v>
      </c>
    </row>
    <row r="3734" spans="1:2" x14ac:dyDescent="0.25">
      <c r="A3734" t="s">
        <v>2006</v>
      </c>
      <c r="B3734">
        <f>COUNTIF($A$1:A3734,"Define|Report")</f>
        <v>215</v>
      </c>
    </row>
    <row r="3735" spans="1:2" x14ac:dyDescent="0.25">
      <c r="A3735" t="s">
        <v>1967</v>
      </c>
      <c r="B3735">
        <f>COUNTIF($A$1:A3735,"Define|Report")</f>
        <v>215</v>
      </c>
    </row>
    <row r="3736" spans="1:2" x14ac:dyDescent="0.25">
      <c r="A3736" t="s">
        <v>1137</v>
      </c>
      <c r="B3736">
        <f>COUNTIF($A$1:A3736,"Define|Report")</f>
        <v>215</v>
      </c>
    </row>
    <row r="3737" spans="1:2" x14ac:dyDescent="0.25">
      <c r="A3737" t="s">
        <v>1100</v>
      </c>
      <c r="B3737">
        <f>COUNTIF($A$1:A3737,"Define|Report")</f>
        <v>215</v>
      </c>
    </row>
    <row r="3738" spans="1:2" x14ac:dyDescent="0.25">
      <c r="A3738" t="s">
        <v>1119</v>
      </c>
      <c r="B3738">
        <f>COUNTIF($A$1:A3738,"Define|Report")</f>
        <v>215</v>
      </c>
    </row>
    <row r="3739" spans="1:2" x14ac:dyDescent="0.25">
      <c r="A3739" t="s">
        <v>1120</v>
      </c>
      <c r="B3739">
        <f>COUNTIF($A$1:A3739,"Define|Report")</f>
        <v>215</v>
      </c>
    </row>
    <row r="3740" spans="1:2" x14ac:dyDescent="0.25">
      <c r="A3740" t="s">
        <v>1984</v>
      </c>
      <c r="B3740">
        <f>COUNTIF($A$1:A3740,"Define|Report")</f>
        <v>215</v>
      </c>
    </row>
    <row r="3741" spans="1:2" x14ac:dyDescent="0.25">
      <c r="A3741" t="s">
        <v>1985</v>
      </c>
      <c r="B3741">
        <f>COUNTIF($A$1:A3741,"Define|Report")</f>
        <v>215</v>
      </c>
    </row>
    <row r="3742" spans="1:2" x14ac:dyDescent="0.25">
      <c r="A3742" t="s">
        <v>2007</v>
      </c>
      <c r="B3742">
        <f>COUNTIF($A$1:A3742,"Define|Report")</f>
        <v>215</v>
      </c>
    </row>
    <row r="3743" spans="1:2" x14ac:dyDescent="0.25">
      <c r="A3743" t="s">
        <v>2008</v>
      </c>
      <c r="B3743">
        <f>COUNTIF($A$1:A3743,"Define|Report")</f>
        <v>215</v>
      </c>
    </row>
    <row r="3744" spans="1:2" x14ac:dyDescent="0.25">
      <c r="A3744" t="s">
        <v>2009</v>
      </c>
      <c r="B3744">
        <f>COUNTIF($A$1:A3744,"Define|Report")</f>
        <v>215</v>
      </c>
    </row>
    <row r="3745" spans="1:2" x14ac:dyDescent="0.25">
      <c r="A3745" t="s">
        <v>2010</v>
      </c>
      <c r="B3745">
        <f>COUNTIF($A$1:A3745,"Define|Report")</f>
        <v>215</v>
      </c>
    </row>
    <row r="3746" spans="1:2" x14ac:dyDescent="0.25">
      <c r="A3746" t="s">
        <v>1992</v>
      </c>
      <c r="B3746">
        <f>COUNTIF($A$1:A3746,"Define|Report")</f>
        <v>215</v>
      </c>
    </row>
    <row r="3747" spans="1:2" x14ac:dyDescent="0.25">
      <c r="A3747" t="s">
        <v>1993</v>
      </c>
      <c r="B3747">
        <f>COUNTIF($A$1:A3747,"Define|Report")</f>
        <v>215</v>
      </c>
    </row>
    <row r="3748" spans="1:2" x14ac:dyDescent="0.25">
      <c r="A3748" t="s">
        <v>2000</v>
      </c>
      <c r="B3748">
        <f>COUNTIF($A$1:A3748,"Define|Report")</f>
        <v>215</v>
      </c>
    </row>
    <row r="3749" spans="1:2" x14ac:dyDescent="0.25">
      <c r="A3749" t="s">
        <v>1986</v>
      </c>
      <c r="B3749">
        <f>COUNTIF($A$1:A3749,"Define|Report")</f>
        <v>215</v>
      </c>
    </row>
    <row r="3750" spans="1:2" x14ac:dyDescent="0.25">
      <c r="A3750" t="s">
        <v>1593</v>
      </c>
      <c r="B3750">
        <f>COUNTIF($A$1:A3750,"Define|Report")</f>
        <v>215</v>
      </c>
    </row>
    <row r="3751" spans="1:2" x14ac:dyDescent="0.25">
      <c r="A3751" t="s">
        <v>1989</v>
      </c>
      <c r="B3751">
        <f>COUNTIF($A$1:A3751,"Define|Report")</f>
        <v>215</v>
      </c>
    </row>
    <row r="3752" spans="1:2" x14ac:dyDescent="0.25">
      <c r="A3752" t="s">
        <v>2011</v>
      </c>
      <c r="B3752">
        <f>COUNTIF($A$1:A3752,"Define|Report")</f>
        <v>215</v>
      </c>
    </row>
    <row r="3753" spans="1:2" x14ac:dyDescent="0.25">
      <c r="B3753">
        <f>COUNTIF($A$1:A3753,"Define|Report")</f>
        <v>215</v>
      </c>
    </row>
    <row r="3754" spans="1:2" x14ac:dyDescent="0.25">
      <c r="A3754" t="s">
        <v>1094</v>
      </c>
      <c r="B3754">
        <f>COUNTIF($A$1:A3754,"Define|Report")</f>
        <v>216</v>
      </c>
    </row>
    <row r="3755" spans="1:2" x14ac:dyDescent="0.25">
      <c r="A3755" t="s">
        <v>2012</v>
      </c>
      <c r="B3755">
        <f>COUNTIF($A$1:A3755,"Define|Report")</f>
        <v>216</v>
      </c>
    </row>
    <row r="3756" spans="1:2" x14ac:dyDescent="0.25">
      <c r="A3756" t="s">
        <v>1967</v>
      </c>
      <c r="B3756">
        <f>COUNTIF($A$1:A3756,"Define|Report")</f>
        <v>216</v>
      </c>
    </row>
    <row r="3757" spans="1:2" x14ac:dyDescent="0.25">
      <c r="A3757" t="s">
        <v>1137</v>
      </c>
      <c r="B3757">
        <f>COUNTIF($A$1:A3757,"Define|Report")</f>
        <v>216</v>
      </c>
    </row>
    <row r="3758" spans="1:2" x14ac:dyDescent="0.25">
      <c r="A3758" t="s">
        <v>1100</v>
      </c>
      <c r="B3758">
        <f>COUNTIF($A$1:A3758,"Define|Report")</f>
        <v>216</v>
      </c>
    </row>
    <row r="3759" spans="1:2" x14ac:dyDescent="0.25">
      <c r="A3759" t="s">
        <v>1130</v>
      </c>
      <c r="B3759">
        <f>COUNTIF($A$1:A3759,"Define|Report")</f>
        <v>216</v>
      </c>
    </row>
    <row r="3760" spans="1:2" x14ac:dyDescent="0.25">
      <c r="A3760" t="s">
        <v>1241</v>
      </c>
      <c r="B3760">
        <f>COUNTIF($A$1:A3760,"Define|Report")</f>
        <v>216</v>
      </c>
    </row>
    <row r="3761" spans="1:2" x14ac:dyDescent="0.25">
      <c r="A3761" t="s">
        <v>2013</v>
      </c>
      <c r="B3761">
        <f>COUNTIF($A$1:A3761,"Define|Report")</f>
        <v>216</v>
      </c>
    </row>
    <row r="3762" spans="1:2" x14ac:dyDescent="0.25">
      <c r="A3762" t="s">
        <v>1589</v>
      </c>
      <c r="B3762">
        <f>COUNTIF($A$1:A3762,"Define|Report")</f>
        <v>216</v>
      </c>
    </row>
    <row r="3763" spans="1:2" x14ac:dyDescent="0.25">
      <c r="A3763" t="s">
        <v>2014</v>
      </c>
      <c r="B3763">
        <f>COUNTIF($A$1:A3763,"Define|Report")</f>
        <v>216</v>
      </c>
    </row>
    <row r="3764" spans="1:2" x14ac:dyDescent="0.25">
      <c r="A3764" t="s">
        <v>1591</v>
      </c>
      <c r="B3764">
        <f>COUNTIF($A$1:A3764,"Define|Report")</f>
        <v>216</v>
      </c>
    </row>
    <row r="3765" spans="1:2" x14ac:dyDescent="0.25">
      <c r="A3765" t="s">
        <v>1243</v>
      </c>
      <c r="B3765">
        <f>COUNTIF($A$1:A3765,"Define|Report")</f>
        <v>216</v>
      </c>
    </row>
    <row r="3766" spans="1:2" x14ac:dyDescent="0.25">
      <c r="A3766" t="s">
        <v>1636</v>
      </c>
      <c r="B3766">
        <f>COUNTIF($A$1:A3766,"Define|Report")</f>
        <v>216</v>
      </c>
    </row>
    <row r="3767" spans="1:2" x14ac:dyDescent="0.25">
      <c r="A3767" t="s">
        <v>1102</v>
      </c>
      <c r="B3767">
        <f>COUNTIF($A$1:A3767,"Define|Report")</f>
        <v>216</v>
      </c>
    </row>
    <row r="3768" spans="1:2" x14ac:dyDescent="0.25">
      <c r="A3768" t="s">
        <v>1585</v>
      </c>
      <c r="B3768">
        <f>COUNTIF($A$1:A3768,"Define|Report")</f>
        <v>216</v>
      </c>
    </row>
    <row r="3769" spans="1:2" x14ac:dyDescent="0.25">
      <c r="A3769" t="s">
        <v>2015</v>
      </c>
      <c r="B3769">
        <f>COUNTIF($A$1:A3769,"Define|Report")</f>
        <v>216</v>
      </c>
    </row>
    <row r="3770" spans="1:2" x14ac:dyDescent="0.25">
      <c r="A3770" t="s">
        <v>2016</v>
      </c>
      <c r="B3770">
        <f>COUNTIF($A$1:A3770,"Define|Report")</f>
        <v>216</v>
      </c>
    </row>
    <row r="3771" spans="1:2" x14ac:dyDescent="0.25">
      <c r="A3771" t="s">
        <v>2017</v>
      </c>
      <c r="B3771">
        <f>COUNTIF($A$1:A3771,"Define|Report")</f>
        <v>216</v>
      </c>
    </row>
    <row r="3772" spans="1:2" x14ac:dyDescent="0.25">
      <c r="A3772" t="s">
        <v>2018</v>
      </c>
      <c r="B3772">
        <f>COUNTIF($A$1:A3772,"Define|Report")</f>
        <v>216</v>
      </c>
    </row>
    <row r="3773" spans="1:2" x14ac:dyDescent="0.25">
      <c r="A3773" t="s">
        <v>1115</v>
      </c>
      <c r="B3773">
        <f>COUNTIF($A$1:A3773,"Define|Report")</f>
        <v>216</v>
      </c>
    </row>
    <row r="3774" spans="1:2" x14ac:dyDescent="0.25">
      <c r="A3774" t="s">
        <v>2019</v>
      </c>
      <c r="B3774">
        <f>COUNTIF($A$1:A3774,"Define|Report")</f>
        <v>216</v>
      </c>
    </row>
    <row r="3775" spans="1:2" x14ac:dyDescent="0.25">
      <c r="A3775" t="s">
        <v>2020</v>
      </c>
      <c r="B3775">
        <f>COUNTIF($A$1:A3775,"Define|Report")</f>
        <v>216</v>
      </c>
    </row>
    <row r="3776" spans="1:2" x14ac:dyDescent="0.25">
      <c r="A3776" t="s">
        <v>2021</v>
      </c>
      <c r="B3776">
        <f>COUNTIF($A$1:A3776,"Define|Report")</f>
        <v>216</v>
      </c>
    </row>
    <row r="3777" spans="1:2" x14ac:dyDescent="0.25">
      <c r="B3777">
        <f>COUNTIF($A$1:A3777,"Define|Report")</f>
        <v>216</v>
      </c>
    </row>
    <row r="3778" spans="1:2" x14ac:dyDescent="0.25">
      <c r="A3778" t="s">
        <v>1094</v>
      </c>
      <c r="B3778">
        <f>COUNTIF($A$1:A3778,"Define|Report")</f>
        <v>217</v>
      </c>
    </row>
    <row r="3779" spans="1:2" x14ac:dyDescent="0.25">
      <c r="A3779" t="s">
        <v>2022</v>
      </c>
      <c r="B3779">
        <f>COUNTIF($A$1:A3779,"Define|Report")</f>
        <v>217</v>
      </c>
    </row>
    <row r="3780" spans="1:2" x14ac:dyDescent="0.25">
      <c r="A3780" t="s">
        <v>1967</v>
      </c>
      <c r="B3780">
        <f>COUNTIF($A$1:A3780,"Define|Report")</f>
        <v>217</v>
      </c>
    </row>
    <row r="3781" spans="1:2" x14ac:dyDescent="0.25">
      <c r="A3781" t="s">
        <v>1137</v>
      </c>
      <c r="B3781">
        <f>COUNTIF($A$1:A3781,"Define|Report")</f>
        <v>217</v>
      </c>
    </row>
    <row r="3782" spans="1:2" x14ac:dyDescent="0.25">
      <c r="A3782" t="s">
        <v>1100</v>
      </c>
      <c r="B3782">
        <f>COUNTIF($A$1:A3782,"Define|Report")</f>
        <v>217</v>
      </c>
    </row>
    <row r="3783" spans="1:2" x14ac:dyDescent="0.25">
      <c r="A3783" t="s">
        <v>1130</v>
      </c>
      <c r="B3783">
        <f>COUNTIF($A$1:A3783,"Define|Report")</f>
        <v>217</v>
      </c>
    </row>
    <row r="3784" spans="1:2" x14ac:dyDescent="0.25">
      <c r="A3784" t="s">
        <v>1241</v>
      </c>
      <c r="B3784">
        <f>COUNTIF($A$1:A3784,"Define|Report")</f>
        <v>217</v>
      </c>
    </row>
    <row r="3785" spans="1:2" x14ac:dyDescent="0.25">
      <c r="A3785" t="s">
        <v>2013</v>
      </c>
      <c r="B3785">
        <f>COUNTIF($A$1:A3785,"Define|Report")</f>
        <v>217</v>
      </c>
    </row>
    <row r="3786" spans="1:2" x14ac:dyDescent="0.25">
      <c r="A3786" t="s">
        <v>1589</v>
      </c>
      <c r="B3786">
        <f>COUNTIF($A$1:A3786,"Define|Report")</f>
        <v>217</v>
      </c>
    </row>
    <row r="3787" spans="1:2" x14ac:dyDescent="0.25">
      <c r="A3787" t="s">
        <v>2014</v>
      </c>
      <c r="B3787">
        <f>COUNTIF($A$1:A3787,"Define|Report")</f>
        <v>217</v>
      </c>
    </row>
    <row r="3788" spans="1:2" x14ac:dyDescent="0.25">
      <c r="A3788" t="s">
        <v>1591</v>
      </c>
      <c r="B3788">
        <f>COUNTIF($A$1:A3788,"Define|Report")</f>
        <v>217</v>
      </c>
    </row>
    <row r="3789" spans="1:2" x14ac:dyDescent="0.25">
      <c r="A3789" t="s">
        <v>1243</v>
      </c>
      <c r="B3789">
        <f>COUNTIF($A$1:A3789,"Define|Report")</f>
        <v>217</v>
      </c>
    </row>
    <row r="3790" spans="1:2" x14ac:dyDescent="0.25">
      <c r="A3790" t="s">
        <v>1636</v>
      </c>
      <c r="B3790">
        <f>COUNTIF($A$1:A3790,"Define|Report")</f>
        <v>217</v>
      </c>
    </row>
    <row r="3791" spans="1:2" x14ac:dyDescent="0.25">
      <c r="A3791" t="s">
        <v>1102</v>
      </c>
      <c r="B3791">
        <f>COUNTIF($A$1:A3791,"Define|Report")</f>
        <v>217</v>
      </c>
    </row>
    <row r="3792" spans="1:2" x14ac:dyDescent="0.25">
      <c r="A3792" t="s">
        <v>1585</v>
      </c>
      <c r="B3792">
        <f>COUNTIF($A$1:A3792,"Define|Report")</f>
        <v>217</v>
      </c>
    </row>
    <row r="3793" spans="1:2" x14ac:dyDescent="0.25">
      <c r="A3793" t="s">
        <v>2015</v>
      </c>
      <c r="B3793">
        <f>COUNTIF($A$1:A3793,"Define|Report")</f>
        <v>217</v>
      </c>
    </row>
    <row r="3794" spans="1:2" x14ac:dyDescent="0.25">
      <c r="A3794" t="s">
        <v>2016</v>
      </c>
      <c r="B3794">
        <f>COUNTIF($A$1:A3794,"Define|Report")</f>
        <v>217</v>
      </c>
    </row>
    <row r="3795" spans="1:2" x14ac:dyDescent="0.25">
      <c r="A3795" t="s">
        <v>2017</v>
      </c>
      <c r="B3795">
        <f>COUNTIF($A$1:A3795,"Define|Report")</f>
        <v>217</v>
      </c>
    </row>
    <row r="3796" spans="1:2" x14ac:dyDescent="0.25">
      <c r="A3796" t="s">
        <v>2018</v>
      </c>
      <c r="B3796">
        <f>COUNTIF($A$1:A3796,"Define|Report")</f>
        <v>217</v>
      </c>
    </row>
    <row r="3797" spans="1:2" x14ac:dyDescent="0.25">
      <c r="A3797" t="s">
        <v>1115</v>
      </c>
      <c r="B3797">
        <f>COUNTIF($A$1:A3797,"Define|Report")</f>
        <v>217</v>
      </c>
    </row>
    <row r="3798" spans="1:2" x14ac:dyDescent="0.25">
      <c r="A3798" t="s">
        <v>2019</v>
      </c>
      <c r="B3798">
        <f>COUNTIF($A$1:A3798,"Define|Report")</f>
        <v>217</v>
      </c>
    </row>
    <row r="3799" spans="1:2" x14ac:dyDescent="0.25">
      <c r="A3799" t="s">
        <v>1679</v>
      </c>
      <c r="B3799">
        <f>COUNTIF($A$1:A3799,"Define|Report")</f>
        <v>217</v>
      </c>
    </row>
    <row r="3800" spans="1:2" x14ac:dyDescent="0.25">
      <c r="B3800">
        <f>COUNTIF($A$1:A3800,"Define|Report")</f>
        <v>217</v>
      </c>
    </row>
    <row r="3801" spans="1:2" x14ac:dyDescent="0.25">
      <c r="A3801" t="s">
        <v>1094</v>
      </c>
      <c r="B3801">
        <f>COUNTIF($A$1:A3801,"Define|Report")</f>
        <v>218</v>
      </c>
    </row>
    <row r="3802" spans="1:2" x14ac:dyDescent="0.25">
      <c r="A3802" t="s">
        <v>2023</v>
      </c>
      <c r="B3802">
        <f>COUNTIF($A$1:A3802,"Define|Report")</f>
        <v>218</v>
      </c>
    </row>
    <row r="3803" spans="1:2" x14ac:dyDescent="0.25">
      <c r="A3803" t="s">
        <v>1967</v>
      </c>
      <c r="B3803">
        <f>COUNTIF($A$1:A3803,"Define|Report")</f>
        <v>218</v>
      </c>
    </row>
    <row r="3804" spans="1:2" x14ac:dyDescent="0.25">
      <c r="A3804" t="s">
        <v>1137</v>
      </c>
      <c r="B3804">
        <f>COUNTIF($A$1:A3804,"Define|Report")</f>
        <v>218</v>
      </c>
    </row>
    <row r="3805" spans="1:2" x14ac:dyDescent="0.25">
      <c r="A3805" t="s">
        <v>1100</v>
      </c>
      <c r="B3805">
        <f>COUNTIF($A$1:A3805,"Define|Report")</f>
        <v>218</v>
      </c>
    </row>
    <row r="3806" spans="1:2" x14ac:dyDescent="0.25">
      <c r="A3806" t="s">
        <v>1119</v>
      </c>
      <c r="B3806">
        <f>COUNTIF($A$1:A3806,"Define|Report")</f>
        <v>218</v>
      </c>
    </row>
    <row r="3807" spans="1:2" x14ac:dyDescent="0.25">
      <c r="A3807" t="s">
        <v>1120</v>
      </c>
      <c r="B3807">
        <f>COUNTIF($A$1:A3807,"Define|Report")</f>
        <v>218</v>
      </c>
    </row>
    <row r="3808" spans="1:2" x14ac:dyDescent="0.25">
      <c r="A3808" t="s">
        <v>1984</v>
      </c>
      <c r="B3808">
        <f>COUNTIF($A$1:A3808,"Define|Report")</f>
        <v>218</v>
      </c>
    </row>
    <row r="3809" spans="1:2" x14ac:dyDescent="0.25">
      <c r="A3809" t="s">
        <v>1985</v>
      </c>
      <c r="B3809">
        <f>COUNTIF($A$1:A3809,"Define|Report")</f>
        <v>218</v>
      </c>
    </row>
    <row r="3810" spans="1:2" x14ac:dyDescent="0.25">
      <c r="A3810" t="s">
        <v>1986</v>
      </c>
      <c r="B3810">
        <f>COUNTIF($A$1:A3810,"Define|Report")</f>
        <v>218</v>
      </c>
    </row>
    <row r="3811" spans="1:2" x14ac:dyDescent="0.25">
      <c r="A3811" t="s">
        <v>1980</v>
      </c>
      <c r="B3811">
        <f>COUNTIF($A$1:A3811,"Define|Report")</f>
        <v>218</v>
      </c>
    </row>
    <row r="3812" spans="1:2" x14ac:dyDescent="0.25">
      <c r="A3812" t="s">
        <v>1593</v>
      </c>
      <c r="B3812">
        <f>COUNTIF($A$1:A3812,"Define|Report")</f>
        <v>218</v>
      </c>
    </row>
    <row r="3813" spans="1:2" x14ac:dyDescent="0.25">
      <c r="A3813" t="s">
        <v>2024</v>
      </c>
      <c r="B3813">
        <f>COUNTIF($A$1:A3813,"Define|Report")</f>
        <v>218</v>
      </c>
    </row>
    <row r="3814" spans="1:2" x14ac:dyDescent="0.25">
      <c r="B3814">
        <f>COUNTIF($A$1:A3814,"Define|Report")</f>
        <v>218</v>
      </c>
    </row>
    <row r="3815" spans="1:2" x14ac:dyDescent="0.25">
      <c r="A3815" t="s">
        <v>1094</v>
      </c>
      <c r="B3815">
        <f>COUNTIF($A$1:A3815,"Define|Report")</f>
        <v>219</v>
      </c>
    </row>
    <row r="3816" spans="1:2" x14ac:dyDescent="0.25">
      <c r="A3816" t="s">
        <v>2025</v>
      </c>
      <c r="B3816">
        <f>COUNTIF($A$1:A3816,"Define|Report")</f>
        <v>219</v>
      </c>
    </row>
    <row r="3817" spans="1:2" x14ac:dyDescent="0.25">
      <c r="A3817" t="s">
        <v>1967</v>
      </c>
      <c r="B3817">
        <f>COUNTIF($A$1:A3817,"Define|Report")</f>
        <v>219</v>
      </c>
    </row>
    <row r="3818" spans="1:2" x14ac:dyDescent="0.25">
      <c r="A3818" t="s">
        <v>1137</v>
      </c>
      <c r="B3818">
        <f>COUNTIF($A$1:A3818,"Define|Report")</f>
        <v>219</v>
      </c>
    </row>
    <row r="3819" spans="1:2" x14ac:dyDescent="0.25">
      <c r="A3819" t="s">
        <v>1100</v>
      </c>
      <c r="B3819">
        <f>COUNTIF($A$1:A3819,"Define|Report")</f>
        <v>219</v>
      </c>
    </row>
    <row r="3820" spans="1:2" x14ac:dyDescent="0.25">
      <c r="A3820" t="s">
        <v>1130</v>
      </c>
      <c r="B3820">
        <f>COUNTIF($A$1:A3820,"Define|Report")</f>
        <v>219</v>
      </c>
    </row>
    <row r="3821" spans="1:2" x14ac:dyDescent="0.25">
      <c r="A3821" t="s">
        <v>1241</v>
      </c>
      <c r="B3821">
        <f>COUNTIF($A$1:A3821,"Define|Report")</f>
        <v>219</v>
      </c>
    </row>
    <row r="3822" spans="1:2" x14ac:dyDescent="0.25">
      <c r="A3822" t="s">
        <v>1243</v>
      </c>
      <c r="B3822">
        <f>COUNTIF($A$1:A3822,"Define|Report")</f>
        <v>219</v>
      </c>
    </row>
    <row r="3823" spans="1:2" x14ac:dyDescent="0.25">
      <c r="A3823" t="s">
        <v>1636</v>
      </c>
      <c r="B3823">
        <f>COUNTIF($A$1:A3823,"Define|Report")</f>
        <v>219</v>
      </c>
    </row>
    <row r="3824" spans="1:2" x14ac:dyDescent="0.25">
      <c r="A3824" t="s">
        <v>2026</v>
      </c>
      <c r="B3824">
        <f>COUNTIF($A$1:A3824,"Define|Report")</f>
        <v>219</v>
      </c>
    </row>
    <row r="3825" spans="1:2" x14ac:dyDescent="0.25">
      <c r="A3825" t="s">
        <v>1586</v>
      </c>
      <c r="B3825">
        <f>COUNTIF($A$1:A3825,"Define|Report")</f>
        <v>219</v>
      </c>
    </row>
    <row r="3826" spans="1:2" x14ac:dyDescent="0.25">
      <c r="A3826" t="s">
        <v>1585</v>
      </c>
      <c r="B3826">
        <f>COUNTIF($A$1:A3826,"Define|Report")</f>
        <v>219</v>
      </c>
    </row>
    <row r="3827" spans="1:2" x14ac:dyDescent="0.25">
      <c r="A3827" t="s">
        <v>1587</v>
      </c>
      <c r="B3827">
        <f>COUNTIF($A$1:A3827,"Define|Report")</f>
        <v>219</v>
      </c>
    </row>
    <row r="3828" spans="1:2" x14ac:dyDescent="0.25">
      <c r="A3828" t="s">
        <v>1968</v>
      </c>
      <c r="B3828">
        <f>COUNTIF($A$1:A3828,"Define|Report")</f>
        <v>219</v>
      </c>
    </row>
    <row r="3829" spans="1:2" x14ac:dyDescent="0.25">
      <c r="A3829" t="s">
        <v>2013</v>
      </c>
      <c r="B3829">
        <f>COUNTIF($A$1:A3829,"Define|Report")</f>
        <v>219</v>
      </c>
    </row>
    <row r="3830" spans="1:2" x14ac:dyDescent="0.25">
      <c r="A3830" t="s">
        <v>1589</v>
      </c>
      <c r="B3830">
        <f>COUNTIF($A$1:A3830,"Define|Report")</f>
        <v>219</v>
      </c>
    </row>
    <row r="3831" spans="1:2" x14ac:dyDescent="0.25">
      <c r="A3831" t="s">
        <v>2027</v>
      </c>
      <c r="B3831">
        <f>COUNTIF($A$1:A3831,"Define|Report")</f>
        <v>219</v>
      </c>
    </row>
    <row r="3832" spans="1:2" x14ac:dyDescent="0.25">
      <c r="A3832" t="s">
        <v>2028</v>
      </c>
      <c r="B3832">
        <f>COUNTIF($A$1:A3832,"Define|Report")</f>
        <v>219</v>
      </c>
    </row>
    <row r="3833" spans="1:2" x14ac:dyDescent="0.25">
      <c r="A3833" t="s">
        <v>2014</v>
      </c>
      <c r="B3833">
        <f>COUNTIF($A$1:A3833,"Define|Report")</f>
        <v>219</v>
      </c>
    </row>
    <row r="3834" spans="1:2" x14ac:dyDescent="0.25">
      <c r="A3834" t="s">
        <v>1591</v>
      </c>
      <c r="B3834">
        <f>COUNTIF($A$1:A3834,"Define|Report")</f>
        <v>219</v>
      </c>
    </row>
    <row r="3835" spans="1:2" x14ac:dyDescent="0.25">
      <c r="A3835" t="s">
        <v>2029</v>
      </c>
      <c r="B3835">
        <f>COUNTIF($A$1:A3835,"Define|Report")</f>
        <v>219</v>
      </c>
    </row>
    <row r="3836" spans="1:2" x14ac:dyDescent="0.25">
      <c r="A3836" t="s">
        <v>2030</v>
      </c>
      <c r="B3836">
        <f>COUNTIF($A$1:A3836,"Define|Report")</f>
        <v>219</v>
      </c>
    </row>
    <row r="3837" spans="1:2" x14ac:dyDescent="0.25">
      <c r="A3837" t="s">
        <v>2031</v>
      </c>
      <c r="B3837">
        <f>COUNTIF($A$1:A3837,"Define|Report")</f>
        <v>219</v>
      </c>
    </row>
    <row r="3838" spans="1:2" x14ac:dyDescent="0.25">
      <c r="A3838" t="s">
        <v>2032</v>
      </c>
      <c r="B3838">
        <f>COUNTIF($A$1:A3838,"Define|Report")</f>
        <v>219</v>
      </c>
    </row>
    <row r="3839" spans="1:2" x14ac:dyDescent="0.25">
      <c r="A3839" t="s">
        <v>2033</v>
      </c>
      <c r="B3839">
        <f>COUNTIF($A$1:A3839,"Define|Report")</f>
        <v>219</v>
      </c>
    </row>
    <row r="3840" spans="1:2" x14ac:dyDescent="0.25">
      <c r="B3840">
        <f>COUNTIF($A$1:A3840,"Define|Report")</f>
        <v>219</v>
      </c>
    </row>
    <row r="3841" spans="1:2" x14ac:dyDescent="0.25">
      <c r="A3841" t="s">
        <v>1094</v>
      </c>
      <c r="B3841">
        <f>COUNTIF($A$1:A3841,"Define|Report")</f>
        <v>220</v>
      </c>
    </row>
    <row r="3842" spans="1:2" x14ac:dyDescent="0.25">
      <c r="A3842" t="s">
        <v>2034</v>
      </c>
      <c r="B3842">
        <f>COUNTIF($A$1:A3842,"Define|Report")</f>
        <v>220</v>
      </c>
    </row>
    <row r="3843" spans="1:2" x14ac:dyDescent="0.25">
      <c r="A3843" t="s">
        <v>1967</v>
      </c>
      <c r="B3843">
        <f>COUNTIF($A$1:A3843,"Define|Report")</f>
        <v>220</v>
      </c>
    </row>
    <row r="3844" spans="1:2" x14ac:dyDescent="0.25">
      <c r="A3844" t="s">
        <v>1137</v>
      </c>
      <c r="B3844">
        <f>COUNTIF($A$1:A3844,"Define|Report")</f>
        <v>220</v>
      </c>
    </row>
    <row r="3845" spans="1:2" x14ac:dyDescent="0.25">
      <c r="A3845" t="s">
        <v>1100</v>
      </c>
      <c r="B3845">
        <f>COUNTIF($A$1:A3845,"Define|Report")</f>
        <v>220</v>
      </c>
    </row>
    <row r="3846" spans="1:2" x14ac:dyDescent="0.25">
      <c r="A3846" t="s">
        <v>1241</v>
      </c>
      <c r="B3846">
        <f>COUNTIF($A$1:A3846,"Define|Report")</f>
        <v>220</v>
      </c>
    </row>
    <row r="3847" spans="1:2" x14ac:dyDescent="0.25">
      <c r="A3847" t="s">
        <v>1130</v>
      </c>
      <c r="B3847">
        <f>COUNTIF($A$1:A3847,"Define|Report")</f>
        <v>220</v>
      </c>
    </row>
    <row r="3848" spans="1:2" x14ac:dyDescent="0.25">
      <c r="A3848" t="s">
        <v>2035</v>
      </c>
      <c r="B3848">
        <f>COUNTIF($A$1:A3848,"Define|Report")</f>
        <v>220</v>
      </c>
    </row>
    <row r="3849" spans="1:2" x14ac:dyDescent="0.25">
      <c r="A3849" t="s">
        <v>2013</v>
      </c>
      <c r="B3849">
        <f>COUNTIF($A$1:A3849,"Define|Report")</f>
        <v>220</v>
      </c>
    </row>
    <row r="3850" spans="1:2" x14ac:dyDescent="0.25">
      <c r="A3850" t="s">
        <v>1589</v>
      </c>
      <c r="B3850">
        <f>COUNTIF($A$1:A3850,"Define|Report")</f>
        <v>220</v>
      </c>
    </row>
    <row r="3851" spans="1:2" x14ac:dyDescent="0.25">
      <c r="A3851" t="s">
        <v>2014</v>
      </c>
      <c r="B3851">
        <f>COUNTIF($A$1:A3851,"Define|Report")</f>
        <v>220</v>
      </c>
    </row>
    <row r="3852" spans="1:2" x14ac:dyDescent="0.25">
      <c r="A3852" t="s">
        <v>1591</v>
      </c>
      <c r="B3852">
        <f>COUNTIF($A$1:A3852,"Define|Report")</f>
        <v>220</v>
      </c>
    </row>
    <row r="3853" spans="1:2" x14ac:dyDescent="0.25">
      <c r="A3853" t="s">
        <v>1586</v>
      </c>
      <c r="B3853">
        <f>COUNTIF($A$1:A3853,"Define|Report")</f>
        <v>220</v>
      </c>
    </row>
    <row r="3854" spans="1:2" x14ac:dyDescent="0.25">
      <c r="A3854" t="s">
        <v>1968</v>
      </c>
      <c r="B3854">
        <f>COUNTIF($A$1:A3854,"Define|Report")</f>
        <v>220</v>
      </c>
    </row>
    <row r="3855" spans="1:2" x14ac:dyDescent="0.25">
      <c r="A3855" t="s">
        <v>2036</v>
      </c>
      <c r="B3855">
        <f>COUNTIF($A$1:A3855,"Define|Report")</f>
        <v>220</v>
      </c>
    </row>
    <row r="3856" spans="1:2" x14ac:dyDescent="0.25">
      <c r="A3856" t="s">
        <v>1593</v>
      </c>
      <c r="B3856">
        <f>COUNTIF($A$1:A3856,"Define|Report")</f>
        <v>220</v>
      </c>
    </row>
    <row r="3857" spans="1:2" x14ac:dyDescent="0.25">
      <c r="A3857" t="s">
        <v>1972</v>
      </c>
      <c r="B3857">
        <f>COUNTIF($A$1:A3857,"Define|Report")</f>
        <v>220</v>
      </c>
    </row>
    <row r="3858" spans="1:2" x14ac:dyDescent="0.25">
      <c r="B3858">
        <f>COUNTIF($A$1:A3858,"Define|Report")</f>
        <v>220</v>
      </c>
    </row>
    <row r="3859" spans="1:2" x14ac:dyDescent="0.25">
      <c r="A3859" t="s">
        <v>1094</v>
      </c>
      <c r="B3859">
        <f>COUNTIF($A$1:A3859,"Define|Report")</f>
        <v>221</v>
      </c>
    </row>
    <row r="3860" spans="1:2" x14ac:dyDescent="0.25">
      <c r="A3860" t="s">
        <v>2037</v>
      </c>
      <c r="B3860">
        <f>COUNTIF($A$1:A3860,"Define|Report")</f>
        <v>221</v>
      </c>
    </row>
    <row r="3861" spans="1:2" x14ac:dyDescent="0.25">
      <c r="A3861" t="s">
        <v>1967</v>
      </c>
      <c r="B3861">
        <f>COUNTIF($A$1:A3861,"Define|Report")</f>
        <v>221</v>
      </c>
    </row>
    <row r="3862" spans="1:2" x14ac:dyDescent="0.25">
      <c r="A3862" t="s">
        <v>1137</v>
      </c>
      <c r="B3862">
        <f>COUNTIF($A$1:A3862,"Define|Report")</f>
        <v>221</v>
      </c>
    </row>
    <row r="3863" spans="1:2" x14ac:dyDescent="0.25">
      <c r="A3863" t="s">
        <v>1100</v>
      </c>
      <c r="B3863">
        <f>COUNTIF($A$1:A3863,"Define|Report")</f>
        <v>221</v>
      </c>
    </row>
    <row r="3864" spans="1:2" x14ac:dyDescent="0.25">
      <c r="A3864" t="s">
        <v>1241</v>
      </c>
      <c r="B3864">
        <f>COUNTIF($A$1:A3864,"Define|Report")</f>
        <v>221</v>
      </c>
    </row>
    <row r="3865" spans="1:2" x14ac:dyDescent="0.25">
      <c r="A3865" t="s">
        <v>2013</v>
      </c>
      <c r="B3865">
        <f>COUNTIF($A$1:A3865,"Define|Report")</f>
        <v>221</v>
      </c>
    </row>
    <row r="3866" spans="1:2" x14ac:dyDescent="0.25">
      <c r="A3866" t="s">
        <v>1589</v>
      </c>
      <c r="B3866">
        <f>COUNTIF($A$1:A3866,"Define|Report")</f>
        <v>221</v>
      </c>
    </row>
    <row r="3867" spans="1:2" x14ac:dyDescent="0.25">
      <c r="A3867" t="s">
        <v>2014</v>
      </c>
      <c r="B3867">
        <f>COUNTIF($A$1:A3867,"Define|Report")</f>
        <v>221</v>
      </c>
    </row>
    <row r="3868" spans="1:2" x14ac:dyDescent="0.25">
      <c r="A3868" t="s">
        <v>1591</v>
      </c>
      <c r="B3868">
        <f>COUNTIF($A$1:A3868,"Define|Report")</f>
        <v>221</v>
      </c>
    </row>
    <row r="3869" spans="1:2" x14ac:dyDescent="0.25">
      <c r="A3869" t="s">
        <v>1243</v>
      </c>
      <c r="B3869">
        <f>COUNTIF($A$1:A3869,"Define|Report")</f>
        <v>221</v>
      </c>
    </row>
    <row r="3870" spans="1:2" x14ac:dyDescent="0.25">
      <c r="A3870" t="s">
        <v>1585</v>
      </c>
      <c r="B3870">
        <f>COUNTIF($A$1:A3870,"Define|Report")</f>
        <v>221</v>
      </c>
    </row>
    <row r="3871" spans="1:2" x14ac:dyDescent="0.25">
      <c r="A3871" t="s">
        <v>1968</v>
      </c>
      <c r="B3871">
        <f>COUNTIF($A$1:A3871,"Define|Report")</f>
        <v>221</v>
      </c>
    </row>
    <row r="3872" spans="1:2" x14ac:dyDescent="0.25">
      <c r="A3872" t="s">
        <v>2038</v>
      </c>
      <c r="B3872">
        <f>COUNTIF($A$1:A3872,"Define|Report")</f>
        <v>221</v>
      </c>
    </row>
    <row r="3873" spans="1:2" x14ac:dyDescent="0.25">
      <c r="A3873" t="s">
        <v>2039</v>
      </c>
      <c r="B3873">
        <f>COUNTIF($A$1:A3873,"Define|Report")</f>
        <v>221</v>
      </c>
    </row>
    <row r="3874" spans="1:2" x14ac:dyDescent="0.25">
      <c r="A3874" t="s">
        <v>2040</v>
      </c>
      <c r="B3874">
        <f>COUNTIF($A$1:A3874,"Define|Report")</f>
        <v>221</v>
      </c>
    </row>
    <row r="3875" spans="1:2" x14ac:dyDescent="0.25">
      <c r="A3875" t="s">
        <v>2041</v>
      </c>
      <c r="B3875">
        <f>COUNTIF($A$1:A3875,"Define|Report")</f>
        <v>221</v>
      </c>
    </row>
    <row r="3876" spans="1:2" x14ac:dyDescent="0.25">
      <c r="A3876" t="s">
        <v>2042</v>
      </c>
      <c r="B3876">
        <f>COUNTIF($A$1:A3876,"Define|Report")</f>
        <v>221</v>
      </c>
    </row>
    <row r="3877" spans="1:2" x14ac:dyDescent="0.25">
      <c r="A3877" t="s">
        <v>2043</v>
      </c>
      <c r="B3877">
        <f>COUNTIF($A$1:A3877,"Define|Report")</f>
        <v>221</v>
      </c>
    </row>
    <row r="3878" spans="1:2" x14ac:dyDescent="0.25">
      <c r="A3878" t="s">
        <v>2044</v>
      </c>
      <c r="B3878">
        <f>COUNTIF($A$1:A3878,"Define|Report")</f>
        <v>221</v>
      </c>
    </row>
    <row r="3879" spans="1:2" x14ac:dyDescent="0.25">
      <c r="A3879" t="s">
        <v>2045</v>
      </c>
      <c r="B3879">
        <f>COUNTIF($A$1:A3879,"Define|Report")</f>
        <v>221</v>
      </c>
    </row>
    <row r="3880" spans="1:2" x14ac:dyDescent="0.25">
      <c r="A3880" t="s">
        <v>2046</v>
      </c>
      <c r="B3880">
        <f>COUNTIF($A$1:A3880,"Define|Report")</f>
        <v>221</v>
      </c>
    </row>
    <row r="3881" spans="1:2" x14ac:dyDescent="0.25">
      <c r="A3881" t="s">
        <v>2047</v>
      </c>
      <c r="B3881">
        <f>COUNTIF($A$1:A3881,"Define|Report")</f>
        <v>221</v>
      </c>
    </row>
    <row r="3882" spans="1:2" x14ac:dyDescent="0.25">
      <c r="A3882" t="s">
        <v>2048</v>
      </c>
      <c r="B3882">
        <f>COUNTIF($A$1:A3882,"Define|Report")</f>
        <v>221</v>
      </c>
    </row>
    <row r="3883" spans="1:2" x14ac:dyDescent="0.25">
      <c r="A3883" t="s">
        <v>2049</v>
      </c>
      <c r="B3883">
        <f>COUNTIF($A$1:A3883,"Define|Report")</f>
        <v>221</v>
      </c>
    </row>
    <row r="3884" spans="1:2" x14ac:dyDescent="0.25">
      <c r="A3884" t="s">
        <v>2050</v>
      </c>
      <c r="B3884">
        <f>COUNTIF($A$1:A3884,"Define|Report")</f>
        <v>221</v>
      </c>
    </row>
    <row r="3885" spans="1:2" x14ac:dyDescent="0.25">
      <c r="B3885">
        <f>COUNTIF($A$1:A3885,"Define|Report")</f>
        <v>221</v>
      </c>
    </row>
    <row r="3886" spans="1:2" x14ac:dyDescent="0.25">
      <c r="A3886" t="s">
        <v>1094</v>
      </c>
      <c r="B3886">
        <f>COUNTIF($A$1:A3886,"Define|Report")</f>
        <v>222</v>
      </c>
    </row>
    <row r="3887" spans="1:2" x14ac:dyDescent="0.25">
      <c r="A3887" t="s">
        <v>2051</v>
      </c>
      <c r="B3887">
        <f>COUNTIF($A$1:A3887,"Define|Report")</f>
        <v>222</v>
      </c>
    </row>
    <row r="3888" spans="1:2" x14ac:dyDescent="0.25">
      <c r="A3888" t="s">
        <v>1967</v>
      </c>
      <c r="B3888">
        <f>COUNTIF($A$1:A3888,"Define|Report")</f>
        <v>222</v>
      </c>
    </row>
    <row r="3889" spans="1:2" x14ac:dyDescent="0.25">
      <c r="A3889" t="s">
        <v>1137</v>
      </c>
      <c r="B3889">
        <f>COUNTIF($A$1:A3889,"Define|Report")</f>
        <v>222</v>
      </c>
    </row>
    <row r="3890" spans="1:2" x14ac:dyDescent="0.25">
      <c r="A3890" t="s">
        <v>1100</v>
      </c>
      <c r="B3890">
        <f>COUNTIF($A$1:A3890,"Define|Report")</f>
        <v>222</v>
      </c>
    </row>
    <row r="3891" spans="1:2" x14ac:dyDescent="0.25">
      <c r="A3891" t="s">
        <v>1130</v>
      </c>
      <c r="B3891">
        <f>COUNTIF($A$1:A3891,"Define|Report")</f>
        <v>222</v>
      </c>
    </row>
    <row r="3892" spans="1:2" x14ac:dyDescent="0.25">
      <c r="A3892" t="s">
        <v>1102</v>
      </c>
      <c r="B3892">
        <f>COUNTIF($A$1:A3892,"Define|Report")</f>
        <v>222</v>
      </c>
    </row>
    <row r="3893" spans="1:2" x14ac:dyDescent="0.25">
      <c r="A3893" t="s">
        <v>1241</v>
      </c>
      <c r="B3893">
        <f>COUNTIF($A$1:A3893,"Define|Report")</f>
        <v>222</v>
      </c>
    </row>
    <row r="3894" spans="1:2" x14ac:dyDescent="0.25">
      <c r="A3894" t="s">
        <v>1243</v>
      </c>
      <c r="B3894">
        <f>COUNTIF($A$1:A3894,"Define|Report")</f>
        <v>222</v>
      </c>
    </row>
    <row r="3895" spans="1:2" x14ac:dyDescent="0.25">
      <c r="A3895" t="s">
        <v>1969</v>
      </c>
      <c r="B3895">
        <f>COUNTIF($A$1:A3895,"Define|Report")</f>
        <v>222</v>
      </c>
    </row>
    <row r="3896" spans="1:2" x14ac:dyDescent="0.25">
      <c r="A3896" t="s">
        <v>2016</v>
      </c>
      <c r="B3896">
        <f>COUNTIF($A$1:A3896,"Define|Report")</f>
        <v>222</v>
      </c>
    </row>
    <row r="3897" spans="1:2" x14ac:dyDescent="0.25">
      <c r="A3897" t="s">
        <v>2052</v>
      </c>
      <c r="B3897">
        <f>COUNTIF($A$1:A3897,"Define|Report")</f>
        <v>222</v>
      </c>
    </row>
    <row r="3898" spans="1:2" x14ac:dyDescent="0.25">
      <c r="A3898" t="s">
        <v>2053</v>
      </c>
      <c r="B3898">
        <f>COUNTIF($A$1:A3898,"Define|Report")</f>
        <v>222</v>
      </c>
    </row>
    <row r="3899" spans="1:2" x14ac:dyDescent="0.25">
      <c r="A3899" t="s">
        <v>2054</v>
      </c>
      <c r="B3899">
        <f>COUNTIF($A$1:A3899,"Define|Report")</f>
        <v>222</v>
      </c>
    </row>
    <row r="3900" spans="1:2" x14ac:dyDescent="0.25">
      <c r="A3900" t="s">
        <v>2055</v>
      </c>
      <c r="B3900">
        <f>COUNTIF($A$1:A3900,"Define|Report")</f>
        <v>222</v>
      </c>
    </row>
    <row r="3901" spans="1:2" x14ac:dyDescent="0.25">
      <c r="A3901" t="s">
        <v>2056</v>
      </c>
      <c r="B3901">
        <f>COUNTIF($A$1:A3901,"Define|Report")</f>
        <v>222</v>
      </c>
    </row>
    <row r="3902" spans="1:2" x14ac:dyDescent="0.25">
      <c r="A3902" t="s">
        <v>2057</v>
      </c>
      <c r="B3902">
        <f>COUNTIF($A$1:A3902,"Define|Report")</f>
        <v>222</v>
      </c>
    </row>
    <row r="3903" spans="1:2" x14ac:dyDescent="0.25">
      <c r="A3903" t="s">
        <v>1417</v>
      </c>
      <c r="B3903">
        <f>COUNTIF($A$1:A3903,"Define|Report")</f>
        <v>222</v>
      </c>
    </row>
    <row r="3904" spans="1:2" x14ac:dyDescent="0.25">
      <c r="A3904" t="s">
        <v>2058</v>
      </c>
      <c r="B3904">
        <f>COUNTIF($A$1:A3904,"Define|Report")</f>
        <v>222</v>
      </c>
    </row>
    <row r="3905" spans="1:2" x14ac:dyDescent="0.25">
      <c r="B3905">
        <f>COUNTIF($A$1:A3905,"Define|Report")</f>
        <v>222</v>
      </c>
    </row>
    <row r="3906" spans="1:2" x14ac:dyDescent="0.25">
      <c r="A3906" t="s">
        <v>1094</v>
      </c>
      <c r="B3906">
        <f>COUNTIF($A$1:A3906,"Define|Report")</f>
        <v>223</v>
      </c>
    </row>
    <row r="3907" spans="1:2" x14ac:dyDescent="0.25">
      <c r="A3907" t="s">
        <v>2059</v>
      </c>
      <c r="B3907">
        <f>COUNTIF($A$1:A3907,"Define|Report")</f>
        <v>223</v>
      </c>
    </row>
    <row r="3908" spans="1:2" x14ac:dyDescent="0.25">
      <c r="A3908" t="s">
        <v>1967</v>
      </c>
      <c r="B3908">
        <f>COUNTIF($A$1:A3908,"Define|Report")</f>
        <v>223</v>
      </c>
    </row>
    <row r="3909" spans="1:2" x14ac:dyDescent="0.25">
      <c r="A3909" t="s">
        <v>1137</v>
      </c>
      <c r="B3909">
        <f>COUNTIF($A$1:A3909,"Define|Report")</f>
        <v>223</v>
      </c>
    </row>
    <row r="3910" spans="1:2" x14ac:dyDescent="0.25">
      <c r="A3910" t="s">
        <v>1100</v>
      </c>
      <c r="B3910">
        <f>COUNTIF($A$1:A3910,"Define|Report")</f>
        <v>223</v>
      </c>
    </row>
    <row r="3911" spans="1:2" x14ac:dyDescent="0.25">
      <c r="A3911" t="s">
        <v>1119</v>
      </c>
      <c r="B3911">
        <f>COUNTIF($A$1:A3911,"Define|Report")</f>
        <v>223</v>
      </c>
    </row>
    <row r="3912" spans="1:2" x14ac:dyDescent="0.25">
      <c r="A3912" t="s">
        <v>1120</v>
      </c>
      <c r="B3912">
        <f>COUNTIF($A$1:A3912,"Define|Report")</f>
        <v>223</v>
      </c>
    </row>
    <row r="3913" spans="1:2" x14ac:dyDescent="0.25">
      <c r="A3913" t="s">
        <v>1984</v>
      </c>
      <c r="B3913">
        <f>COUNTIF($A$1:A3913,"Define|Report")</f>
        <v>223</v>
      </c>
    </row>
    <row r="3914" spans="1:2" x14ac:dyDescent="0.25">
      <c r="A3914" t="s">
        <v>1985</v>
      </c>
      <c r="B3914">
        <f>COUNTIF($A$1:A3914,"Define|Report")</f>
        <v>223</v>
      </c>
    </row>
    <row r="3915" spans="1:2" x14ac:dyDescent="0.25">
      <c r="A3915" t="s">
        <v>1987</v>
      </c>
      <c r="B3915">
        <f>COUNTIF($A$1:A3915,"Define|Report")</f>
        <v>223</v>
      </c>
    </row>
    <row r="3916" spans="1:2" x14ac:dyDescent="0.25">
      <c r="A3916" t="s">
        <v>1986</v>
      </c>
      <c r="B3916">
        <f>COUNTIF($A$1:A3916,"Define|Report")</f>
        <v>223</v>
      </c>
    </row>
    <row r="3917" spans="1:2" x14ac:dyDescent="0.25">
      <c r="A3917" t="s">
        <v>1988</v>
      </c>
      <c r="B3917">
        <f>COUNTIF($A$1:A3917,"Define|Report")</f>
        <v>223</v>
      </c>
    </row>
    <row r="3918" spans="1:2" x14ac:dyDescent="0.25">
      <c r="A3918" t="s">
        <v>1989</v>
      </c>
      <c r="B3918">
        <f>COUNTIF($A$1:A3918,"Define|Report")</f>
        <v>223</v>
      </c>
    </row>
    <row r="3919" spans="1:2" x14ac:dyDescent="0.25">
      <c r="A3919" t="s">
        <v>1990</v>
      </c>
      <c r="B3919">
        <f>COUNTIF($A$1:A3919,"Define|Report")</f>
        <v>223</v>
      </c>
    </row>
    <row r="3920" spans="1:2" x14ac:dyDescent="0.25">
      <c r="B3920">
        <f>COUNTIF($A$1:A3920,"Define|Report")</f>
        <v>223</v>
      </c>
    </row>
    <row r="3921" spans="1:2" x14ac:dyDescent="0.25">
      <c r="A3921" t="s">
        <v>1094</v>
      </c>
      <c r="B3921">
        <f>COUNTIF($A$1:A3921,"Define|Report")</f>
        <v>224</v>
      </c>
    </row>
    <row r="3922" spans="1:2" x14ac:dyDescent="0.25">
      <c r="A3922" t="s">
        <v>2060</v>
      </c>
      <c r="B3922">
        <f>COUNTIF($A$1:A3922,"Define|Report")</f>
        <v>224</v>
      </c>
    </row>
    <row r="3923" spans="1:2" x14ac:dyDescent="0.25">
      <c r="A3923" t="s">
        <v>1967</v>
      </c>
      <c r="B3923">
        <f>COUNTIF($A$1:A3923,"Define|Report")</f>
        <v>224</v>
      </c>
    </row>
    <row r="3924" spans="1:2" x14ac:dyDescent="0.25">
      <c r="A3924" t="s">
        <v>1137</v>
      </c>
      <c r="B3924">
        <f>COUNTIF($A$1:A3924,"Define|Report")</f>
        <v>224</v>
      </c>
    </row>
    <row r="3925" spans="1:2" x14ac:dyDescent="0.25">
      <c r="A3925" t="s">
        <v>1100</v>
      </c>
      <c r="B3925">
        <f>COUNTIF($A$1:A3925,"Define|Report")</f>
        <v>224</v>
      </c>
    </row>
    <row r="3926" spans="1:2" x14ac:dyDescent="0.25">
      <c r="A3926" t="s">
        <v>1130</v>
      </c>
      <c r="B3926">
        <f>COUNTIF($A$1:A3926,"Define|Report")</f>
        <v>224</v>
      </c>
    </row>
    <row r="3927" spans="1:2" x14ac:dyDescent="0.25">
      <c r="A3927" t="s">
        <v>1241</v>
      </c>
      <c r="B3927">
        <f>COUNTIF($A$1:A3927,"Define|Report")</f>
        <v>224</v>
      </c>
    </row>
    <row r="3928" spans="1:2" x14ac:dyDescent="0.25">
      <c r="A3928" t="s">
        <v>2013</v>
      </c>
      <c r="B3928">
        <f>COUNTIF($A$1:A3928,"Define|Report")</f>
        <v>224</v>
      </c>
    </row>
    <row r="3929" spans="1:2" x14ac:dyDescent="0.25">
      <c r="A3929" t="s">
        <v>1589</v>
      </c>
      <c r="B3929">
        <f>COUNTIF($A$1:A3929,"Define|Report")</f>
        <v>224</v>
      </c>
    </row>
    <row r="3930" spans="1:2" x14ac:dyDescent="0.25">
      <c r="A3930" t="s">
        <v>2014</v>
      </c>
      <c r="B3930">
        <f>COUNTIF($A$1:A3930,"Define|Report")</f>
        <v>224</v>
      </c>
    </row>
    <row r="3931" spans="1:2" x14ac:dyDescent="0.25">
      <c r="A3931" t="s">
        <v>1591</v>
      </c>
      <c r="B3931">
        <f>COUNTIF($A$1:A3931,"Define|Report")</f>
        <v>224</v>
      </c>
    </row>
    <row r="3932" spans="1:2" x14ac:dyDescent="0.25">
      <c r="A3932" t="s">
        <v>1243</v>
      </c>
      <c r="B3932">
        <f>COUNTIF($A$1:A3932,"Define|Report")</f>
        <v>224</v>
      </c>
    </row>
    <row r="3933" spans="1:2" x14ac:dyDescent="0.25">
      <c r="A3933" t="s">
        <v>1102</v>
      </c>
      <c r="B3933">
        <f>COUNTIF($A$1:A3933,"Define|Report")</f>
        <v>224</v>
      </c>
    </row>
    <row r="3934" spans="1:2" x14ac:dyDescent="0.25">
      <c r="A3934" t="s">
        <v>1585</v>
      </c>
      <c r="B3934">
        <f>COUNTIF($A$1:A3934,"Define|Report")</f>
        <v>224</v>
      </c>
    </row>
    <row r="3935" spans="1:2" x14ac:dyDescent="0.25">
      <c r="A3935" t="s">
        <v>2039</v>
      </c>
      <c r="B3935">
        <f>COUNTIF($A$1:A3935,"Define|Report")</f>
        <v>224</v>
      </c>
    </row>
    <row r="3936" spans="1:2" x14ac:dyDescent="0.25">
      <c r="A3936" t="s">
        <v>2040</v>
      </c>
      <c r="B3936">
        <f>COUNTIF($A$1:A3936,"Define|Report")</f>
        <v>224</v>
      </c>
    </row>
    <row r="3937" spans="1:2" x14ac:dyDescent="0.25">
      <c r="A3937" t="s">
        <v>1974</v>
      </c>
      <c r="B3937">
        <f>COUNTIF($A$1:A3937,"Define|Report")</f>
        <v>224</v>
      </c>
    </row>
    <row r="3938" spans="1:2" x14ac:dyDescent="0.25">
      <c r="A3938" t="s">
        <v>2061</v>
      </c>
      <c r="B3938">
        <f>COUNTIF($A$1:A3938,"Define|Report")</f>
        <v>224</v>
      </c>
    </row>
    <row r="3939" spans="1:2" x14ac:dyDescent="0.25">
      <c r="A3939" t="s">
        <v>1975</v>
      </c>
      <c r="B3939">
        <f>COUNTIF($A$1:A3939,"Define|Report")</f>
        <v>224</v>
      </c>
    </row>
    <row r="3940" spans="1:2" x14ac:dyDescent="0.25">
      <c r="A3940" t="s">
        <v>2062</v>
      </c>
      <c r="B3940">
        <f>COUNTIF($A$1:A3940,"Define|Report")</f>
        <v>224</v>
      </c>
    </row>
    <row r="3941" spans="1:2" x14ac:dyDescent="0.25">
      <c r="A3941" t="s">
        <v>1134</v>
      </c>
      <c r="B3941">
        <f>COUNTIF($A$1:A3941,"Define|Report")</f>
        <v>224</v>
      </c>
    </row>
    <row r="3942" spans="1:2" x14ac:dyDescent="0.25">
      <c r="A3942" t="s">
        <v>2063</v>
      </c>
      <c r="B3942">
        <f>COUNTIF($A$1:A3942,"Define|Report")</f>
        <v>224</v>
      </c>
    </row>
    <row r="3943" spans="1:2" x14ac:dyDescent="0.25">
      <c r="A3943" t="s">
        <v>2064</v>
      </c>
      <c r="B3943">
        <f>COUNTIF($A$1:A3943,"Define|Report")</f>
        <v>224</v>
      </c>
    </row>
    <row r="3944" spans="1:2" x14ac:dyDescent="0.25">
      <c r="B3944">
        <f>COUNTIF($A$1:A3944,"Define|Report")</f>
        <v>224</v>
      </c>
    </row>
    <row r="3945" spans="1:2" x14ac:dyDescent="0.25">
      <c r="A3945" t="s">
        <v>1094</v>
      </c>
      <c r="B3945">
        <f>COUNTIF($A$1:A3945,"Define|Report")</f>
        <v>225</v>
      </c>
    </row>
    <row r="3946" spans="1:2" x14ac:dyDescent="0.25">
      <c r="A3946" t="s">
        <v>2065</v>
      </c>
      <c r="B3946">
        <f>COUNTIF($A$1:A3946,"Define|Report")</f>
        <v>225</v>
      </c>
    </row>
    <row r="3947" spans="1:2" x14ac:dyDescent="0.25">
      <c r="A3947" t="s">
        <v>1967</v>
      </c>
      <c r="B3947">
        <f>COUNTIF($A$1:A3947,"Define|Report")</f>
        <v>225</v>
      </c>
    </row>
    <row r="3948" spans="1:2" x14ac:dyDescent="0.25">
      <c r="A3948" t="s">
        <v>1137</v>
      </c>
      <c r="B3948">
        <f>COUNTIF($A$1:A3948,"Define|Report")</f>
        <v>225</v>
      </c>
    </row>
    <row r="3949" spans="1:2" x14ac:dyDescent="0.25">
      <c r="A3949" t="s">
        <v>1100</v>
      </c>
      <c r="B3949">
        <f>COUNTIF($A$1:A3949,"Define|Report")</f>
        <v>225</v>
      </c>
    </row>
    <row r="3950" spans="1:2" x14ac:dyDescent="0.25">
      <c r="A3950" t="s">
        <v>1130</v>
      </c>
      <c r="B3950">
        <f>COUNTIF($A$1:A3950,"Define|Report")</f>
        <v>225</v>
      </c>
    </row>
    <row r="3951" spans="1:2" x14ac:dyDescent="0.25">
      <c r="A3951" t="s">
        <v>1241</v>
      </c>
      <c r="B3951">
        <f>COUNTIF($A$1:A3951,"Define|Report")</f>
        <v>225</v>
      </c>
    </row>
    <row r="3952" spans="1:2" x14ac:dyDescent="0.25">
      <c r="A3952" t="s">
        <v>1243</v>
      </c>
      <c r="B3952">
        <f>COUNTIF($A$1:A3952,"Define|Report")</f>
        <v>225</v>
      </c>
    </row>
    <row r="3953" spans="1:2" x14ac:dyDescent="0.25">
      <c r="A3953" t="s">
        <v>2066</v>
      </c>
      <c r="B3953">
        <f>COUNTIF($A$1:A3953,"Define|Report")</f>
        <v>225</v>
      </c>
    </row>
    <row r="3954" spans="1:2" x14ac:dyDescent="0.25">
      <c r="A3954" t="s">
        <v>1293</v>
      </c>
      <c r="B3954">
        <f>COUNTIF($A$1:A3954,"Define|Report")</f>
        <v>225</v>
      </c>
    </row>
    <row r="3955" spans="1:2" x14ac:dyDescent="0.25">
      <c r="A3955" t="s">
        <v>1397</v>
      </c>
      <c r="B3955">
        <f>COUNTIF($A$1:A3955,"Define|Report")</f>
        <v>225</v>
      </c>
    </row>
    <row r="3956" spans="1:2" x14ac:dyDescent="0.25">
      <c r="A3956" t="s">
        <v>1292</v>
      </c>
      <c r="B3956">
        <f>COUNTIF($A$1:A3956,"Define|Report")</f>
        <v>225</v>
      </c>
    </row>
    <row r="3957" spans="1:2" x14ac:dyDescent="0.25">
      <c r="A3957" t="s">
        <v>1636</v>
      </c>
      <c r="B3957">
        <f>COUNTIF($A$1:A3957,"Define|Report")</f>
        <v>225</v>
      </c>
    </row>
    <row r="3958" spans="1:2" x14ac:dyDescent="0.25">
      <c r="A3958" t="s">
        <v>1586</v>
      </c>
      <c r="B3958">
        <f>COUNTIF($A$1:A3958,"Define|Report")</f>
        <v>225</v>
      </c>
    </row>
    <row r="3959" spans="1:2" x14ac:dyDescent="0.25">
      <c r="A3959" t="s">
        <v>1585</v>
      </c>
      <c r="B3959">
        <f>COUNTIF($A$1:A3959,"Define|Report")</f>
        <v>225</v>
      </c>
    </row>
    <row r="3960" spans="1:2" x14ac:dyDescent="0.25">
      <c r="A3960" t="s">
        <v>1587</v>
      </c>
      <c r="B3960">
        <f>COUNTIF($A$1:A3960,"Define|Report")</f>
        <v>225</v>
      </c>
    </row>
    <row r="3961" spans="1:2" x14ac:dyDescent="0.25">
      <c r="A3961" t="s">
        <v>2013</v>
      </c>
      <c r="B3961">
        <f>COUNTIF($A$1:A3961,"Define|Report")</f>
        <v>225</v>
      </c>
    </row>
    <row r="3962" spans="1:2" x14ac:dyDescent="0.25">
      <c r="A3962" t="s">
        <v>1589</v>
      </c>
      <c r="B3962">
        <f>COUNTIF($A$1:A3962,"Define|Report")</f>
        <v>225</v>
      </c>
    </row>
    <row r="3963" spans="1:2" x14ac:dyDescent="0.25">
      <c r="A3963" t="s">
        <v>2027</v>
      </c>
      <c r="B3963">
        <f>COUNTIF($A$1:A3963,"Define|Report")</f>
        <v>225</v>
      </c>
    </row>
    <row r="3964" spans="1:2" x14ac:dyDescent="0.25">
      <c r="A3964" t="s">
        <v>2028</v>
      </c>
      <c r="B3964">
        <f>COUNTIF($A$1:A3964,"Define|Report")</f>
        <v>225</v>
      </c>
    </row>
    <row r="3965" spans="1:2" x14ac:dyDescent="0.25">
      <c r="A3965" t="s">
        <v>2014</v>
      </c>
      <c r="B3965">
        <f>COUNTIF($A$1:A3965,"Define|Report")</f>
        <v>225</v>
      </c>
    </row>
    <row r="3966" spans="1:2" x14ac:dyDescent="0.25">
      <c r="A3966" t="s">
        <v>1591</v>
      </c>
      <c r="B3966">
        <f>COUNTIF($A$1:A3966,"Define|Report")</f>
        <v>225</v>
      </c>
    </row>
    <row r="3967" spans="1:2" x14ac:dyDescent="0.25">
      <c r="A3967" t="s">
        <v>2029</v>
      </c>
      <c r="B3967">
        <f>COUNTIF($A$1:A3967,"Define|Report")</f>
        <v>225</v>
      </c>
    </row>
    <row r="3968" spans="1:2" x14ac:dyDescent="0.25">
      <c r="A3968" t="s">
        <v>2030</v>
      </c>
      <c r="B3968">
        <f>COUNTIF($A$1:A3968,"Define|Report")</f>
        <v>225</v>
      </c>
    </row>
    <row r="3969" spans="1:2" x14ac:dyDescent="0.25">
      <c r="A3969" t="s">
        <v>2067</v>
      </c>
      <c r="B3969">
        <f>COUNTIF($A$1:A3969,"Define|Report")</f>
        <v>225</v>
      </c>
    </row>
    <row r="3970" spans="1:2" x14ac:dyDescent="0.25">
      <c r="A3970" t="s">
        <v>2068</v>
      </c>
      <c r="B3970">
        <f>COUNTIF($A$1:A3970,"Define|Report")</f>
        <v>225</v>
      </c>
    </row>
    <row r="3971" spans="1:2" x14ac:dyDescent="0.25">
      <c r="A3971" t="s">
        <v>2069</v>
      </c>
      <c r="B3971">
        <f>COUNTIF($A$1:A3971,"Define|Report")</f>
        <v>225</v>
      </c>
    </row>
    <row r="3972" spans="1:2" x14ac:dyDescent="0.25">
      <c r="A3972" t="s">
        <v>1593</v>
      </c>
      <c r="B3972">
        <f>COUNTIF($A$1:A3972,"Define|Report")</f>
        <v>225</v>
      </c>
    </row>
    <row r="3973" spans="1:2" x14ac:dyDescent="0.25">
      <c r="A3973" t="s">
        <v>2070</v>
      </c>
      <c r="B3973">
        <f>COUNTIF($A$1:A3973,"Define|Report")</f>
        <v>225</v>
      </c>
    </row>
    <row r="3974" spans="1:2" x14ac:dyDescent="0.25">
      <c r="A3974" t="s">
        <v>1419</v>
      </c>
      <c r="B3974">
        <f>COUNTIF($A$1:A3974,"Define|Report")</f>
        <v>225</v>
      </c>
    </row>
    <row r="3975" spans="1:2" x14ac:dyDescent="0.25">
      <c r="B3975">
        <f>COUNTIF($A$1:A3975,"Define|Report")</f>
        <v>225</v>
      </c>
    </row>
    <row r="3976" spans="1:2" x14ac:dyDescent="0.25">
      <c r="A3976" t="s">
        <v>1094</v>
      </c>
      <c r="B3976">
        <f>COUNTIF($A$1:A3976,"Define|Report")</f>
        <v>226</v>
      </c>
    </row>
    <row r="3977" spans="1:2" x14ac:dyDescent="0.25">
      <c r="A3977" t="s">
        <v>2071</v>
      </c>
      <c r="B3977">
        <f>COUNTIF($A$1:A3977,"Define|Report")</f>
        <v>226</v>
      </c>
    </row>
    <row r="3978" spans="1:2" x14ac:dyDescent="0.25">
      <c r="A3978" t="s">
        <v>1967</v>
      </c>
      <c r="B3978">
        <f>COUNTIF($A$1:A3978,"Define|Report")</f>
        <v>226</v>
      </c>
    </row>
    <row r="3979" spans="1:2" x14ac:dyDescent="0.25">
      <c r="A3979" t="s">
        <v>1137</v>
      </c>
      <c r="B3979">
        <f>COUNTIF($A$1:A3979,"Define|Report")</f>
        <v>226</v>
      </c>
    </row>
    <row r="3980" spans="1:2" x14ac:dyDescent="0.25">
      <c r="A3980" t="s">
        <v>1100</v>
      </c>
      <c r="B3980">
        <f>COUNTIF($A$1:A3980,"Define|Report")</f>
        <v>226</v>
      </c>
    </row>
    <row r="3981" spans="1:2" x14ac:dyDescent="0.25">
      <c r="A3981" t="s">
        <v>1119</v>
      </c>
      <c r="B3981">
        <f>COUNTIF($A$1:A3981,"Define|Report")</f>
        <v>226</v>
      </c>
    </row>
    <row r="3982" spans="1:2" x14ac:dyDescent="0.25">
      <c r="A3982" t="s">
        <v>1120</v>
      </c>
      <c r="B3982">
        <f>COUNTIF($A$1:A3982,"Define|Report")</f>
        <v>226</v>
      </c>
    </row>
    <row r="3983" spans="1:2" x14ac:dyDescent="0.25">
      <c r="A3983" t="s">
        <v>1421</v>
      </c>
      <c r="B3983">
        <f>COUNTIF($A$1:A3983,"Define|Report")</f>
        <v>226</v>
      </c>
    </row>
    <row r="3984" spans="1:2" x14ac:dyDescent="0.25">
      <c r="A3984" t="s">
        <v>1364</v>
      </c>
      <c r="B3984">
        <f>COUNTIF($A$1:A3984,"Define|Report")</f>
        <v>226</v>
      </c>
    </row>
    <row r="3985" spans="1:2" x14ac:dyDescent="0.25">
      <c r="A3985" t="s">
        <v>1986</v>
      </c>
      <c r="B3985">
        <f>COUNTIF($A$1:A3985,"Define|Report")</f>
        <v>226</v>
      </c>
    </row>
    <row r="3986" spans="1:2" x14ac:dyDescent="0.25">
      <c r="A3986" t="s">
        <v>1593</v>
      </c>
      <c r="B3986">
        <f>COUNTIF($A$1:A3986,"Define|Report")</f>
        <v>226</v>
      </c>
    </row>
    <row r="3987" spans="1:2" x14ac:dyDescent="0.25">
      <c r="A3987" t="s">
        <v>2072</v>
      </c>
      <c r="B3987">
        <f>COUNTIF($A$1:A3987,"Define|Report")</f>
        <v>226</v>
      </c>
    </row>
    <row r="3988" spans="1:2" x14ac:dyDescent="0.25">
      <c r="A3988" t="s">
        <v>2073</v>
      </c>
      <c r="B3988">
        <f>COUNTIF($A$1:A3988,"Define|Report")</f>
        <v>226</v>
      </c>
    </row>
    <row r="3989" spans="1:2" x14ac:dyDescent="0.25">
      <c r="B3989">
        <f>COUNTIF($A$1:A3989,"Define|Report")</f>
        <v>226</v>
      </c>
    </row>
    <row r="3990" spans="1:2" x14ac:dyDescent="0.25">
      <c r="A3990" t="s">
        <v>1094</v>
      </c>
      <c r="B3990">
        <f>COUNTIF($A$1:A3990,"Define|Report")</f>
        <v>227</v>
      </c>
    </row>
    <row r="3991" spans="1:2" x14ac:dyDescent="0.25">
      <c r="A3991" t="s">
        <v>2074</v>
      </c>
      <c r="B3991">
        <f>COUNTIF($A$1:A3991,"Define|Report")</f>
        <v>227</v>
      </c>
    </row>
    <row r="3992" spans="1:2" x14ac:dyDescent="0.25">
      <c r="A3992" t="s">
        <v>1967</v>
      </c>
      <c r="B3992">
        <f>COUNTIF($A$1:A3992,"Define|Report")</f>
        <v>227</v>
      </c>
    </row>
    <row r="3993" spans="1:2" x14ac:dyDescent="0.25">
      <c r="A3993" t="s">
        <v>1137</v>
      </c>
      <c r="B3993">
        <f>COUNTIF($A$1:A3993,"Define|Report")</f>
        <v>227</v>
      </c>
    </row>
    <row r="3994" spans="1:2" x14ac:dyDescent="0.25">
      <c r="A3994" t="s">
        <v>1100</v>
      </c>
      <c r="B3994">
        <f>COUNTIF($A$1:A3994,"Define|Report")</f>
        <v>227</v>
      </c>
    </row>
    <row r="3995" spans="1:2" x14ac:dyDescent="0.25">
      <c r="A3995" t="s">
        <v>1119</v>
      </c>
      <c r="B3995">
        <f>COUNTIF($A$1:A3995,"Define|Report")</f>
        <v>227</v>
      </c>
    </row>
    <row r="3996" spans="1:2" x14ac:dyDescent="0.25">
      <c r="A3996" t="s">
        <v>1120</v>
      </c>
      <c r="B3996">
        <f>COUNTIF($A$1:A3996,"Define|Report")</f>
        <v>227</v>
      </c>
    </row>
    <row r="3997" spans="1:2" x14ac:dyDescent="0.25">
      <c r="A3997" t="s">
        <v>1421</v>
      </c>
      <c r="B3997">
        <f>COUNTIF($A$1:A3997,"Define|Report")</f>
        <v>227</v>
      </c>
    </row>
    <row r="3998" spans="1:2" x14ac:dyDescent="0.25">
      <c r="A3998" t="s">
        <v>1992</v>
      </c>
      <c r="B3998">
        <f>COUNTIF($A$1:A3998,"Define|Report")</f>
        <v>227</v>
      </c>
    </row>
    <row r="3999" spans="1:2" x14ac:dyDescent="0.25">
      <c r="A3999" t="s">
        <v>1993</v>
      </c>
      <c r="B3999">
        <f>COUNTIF($A$1:A3999,"Define|Report")</f>
        <v>227</v>
      </c>
    </row>
    <row r="4000" spans="1:2" x14ac:dyDescent="0.25">
      <c r="A4000" t="s">
        <v>1980</v>
      </c>
      <c r="B4000">
        <f>COUNTIF($A$1:A4000,"Define|Report")</f>
        <v>227</v>
      </c>
    </row>
    <row r="4001" spans="1:2" x14ac:dyDescent="0.25">
      <c r="A4001" t="s">
        <v>2000</v>
      </c>
      <c r="B4001">
        <f>COUNTIF($A$1:A4001,"Define|Report")</f>
        <v>227</v>
      </c>
    </row>
    <row r="4002" spans="1:2" x14ac:dyDescent="0.25">
      <c r="A4002" t="s">
        <v>1986</v>
      </c>
      <c r="B4002">
        <f>COUNTIF($A$1:A4002,"Define|Report")</f>
        <v>227</v>
      </c>
    </row>
    <row r="4003" spans="1:2" x14ac:dyDescent="0.25">
      <c r="A4003" t="s">
        <v>1593</v>
      </c>
      <c r="B4003">
        <f>COUNTIF($A$1:A4003,"Define|Report")</f>
        <v>227</v>
      </c>
    </row>
    <row r="4004" spans="1:2" x14ac:dyDescent="0.25">
      <c r="A4004" t="s">
        <v>2072</v>
      </c>
      <c r="B4004">
        <f>COUNTIF($A$1:A4004,"Define|Report")</f>
        <v>227</v>
      </c>
    </row>
    <row r="4005" spans="1:2" x14ac:dyDescent="0.25">
      <c r="A4005" t="s">
        <v>2073</v>
      </c>
      <c r="B4005">
        <f>COUNTIF($A$1:A4005,"Define|Report")</f>
        <v>227</v>
      </c>
    </row>
    <row r="4006" spans="1:2" x14ac:dyDescent="0.25">
      <c r="B4006">
        <f>COUNTIF($A$1:A4006,"Define|Report")</f>
        <v>227</v>
      </c>
    </row>
    <row r="4007" spans="1:2" x14ac:dyDescent="0.25">
      <c r="A4007" t="s">
        <v>1094</v>
      </c>
      <c r="B4007">
        <f>COUNTIF($A$1:A4007,"Define|Report")</f>
        <v>228</v>
      </c>
    </row>
    <row r="4008" spans="1:2" x14ac:dyDescent="0.25">
      <c r="A4008" t="s">
        <v>2075</v>
      </c>
      <c r="B4008">
        <f>COUNTIF($A$1:A4008,"Define|Report")</f>
        <v>228</v>
      </c>
    </row>
    <row r="4009" spans="1:2" x14ac:dyDescent="0.25">
      <c r="A4009" t="s">
        <v>1967</v>
      </c>
      <c r="B4009">
        <f>COUNTIF($A$1:A4009,"Define|Report")</f>
        <v>228</v>
      </c>
    </row>
    <row r="4010" spans="1:2" x14ac:dyDescent="0.25">
      <c r="A4010" t="s">
        <v>1137</v>
      </c>
      <c r="B4010">
        <f>COUNTIF($A$1:A4010,"Define|Report")</f>
        <v>228</v>
      </c>
    </row>
    <row r="4011" spans="1:2" x14ac:dyDescent="0.25">
      <c r="A4011" t="s">
        <v>1100</v>
      </c>
      <c r="B4011">
        <f>COUNTIF($A$1:A4011,"Define|Report")</f>
        <v>228</v>
      </c>
    </row>
    <row r="4012" spans="1:2" x14ac:dyDescent="0.25">
      <c r="A4012" t="s">
        <v>1130</v>
      </c>
      <c r="B4012">
        <f>COUNTIF($A$1:A4012,"Define|Report")</f>
        <v>228</v>
      </c>
    </row>
    <row r="4013" spans="1:2" x14ac:dyDescent="0.25">
      <c r="A4013" t="s">
        <v>1241</v>
      </c>
      <c r="B4013">
        <f>COUNTIF($A$1:A4013,"Define|Report")</f>
        <v>228</v>
      </c>
    </row>
    <row r="4014" spans="1:2" x14ac:dyDescent="0.25">
      <c r="A4014" t="s">
        <v>1243</v>
      </c>
      <c r="B4014">
        <f>COUNTIF($A$1:A4014,"Define|Report")</f>
        <v>228</v>
      </c>
    </row>
    <row r="4015" spans="1:2" x14ac:dyDescent="0.25">
      <c r="A4015" t="s">
        <v>1586</v>
      </c>
      <c r="B4015">
        <f>COUNTIF($A$1:A4015,"Define|Report")</f>
        <v>228</v>
      </c>
    </row>
    <row r="4016" spans="1:2" x14ac:dyDescent="0.25">
      <c r="A4016" t="s">
        <v>1587</v>
      </c>
      <c r="B4016">
        <f>COUNTIF($A$1:A4016,"Define|Report")</f>
        <v>228</v>
      </c>
    </row>
    <row r="4017" spans="1:2" x14ac:dyDescent="0.25">
      <c r="A4017" t="s">
        <v>1968</v>
      </c>
      <c r="B4017">
        <f>COUNTIF($A$1:A4017,"Define|Report")</f>
        <v>228</v>
      </c>
    </row>
    <row r="4018" spans="1:2" x14ac:dyDescent="0.25">
      <c r="A4018" t="s">
        <v>1292</v>
      </c>
      <c r="B4018">
        <f>COUNTIF($A$1:A4018,"Define|Report")</f>
        <v>228</v>
      </c>
    </row>
    <row r="4019" spans="1:2" x14ac:dyDescent="0.25">
      <c r="A4019" t="s">
        <v>1293</v>
      </c>
      <c r="B4019">
        <f>COUNTIF($A$1:A4019,"Define|Report")</f>
        <v>228</v>
      </c>
    </row>
    <row r="4020" spans="1:2" x14ac:dyDescent="0.25">
      <c r="A4020" t="s">
        <v>1397</v>
      </c>
      <c r="B4020">
        <f>COUNTIF($A$1:A4020,"Define|Report")</f>
        <v>228</v>
      </c>
    </row>
    <row r="4021" spans="1:2" x14ac:dyDescent="0.25">
      <c r="A4021" t="s">
        <v>1636</v>
      </c>
      <c r="B4021">
        <f>COUNTIF($A$1:A4021,"Define|Report")</f>
        <v>228</v>
      </c>
    </row>
    <row r="4022" spans="1:2" x14ac:dyDescent="0.25">
      <c r="A4022" t="s">
        <v>2013</v>
      </c>
      <c r="B4022">
        <f>COUNTIF($A$1:A4022,"Define|Report")</f>
        <v>228</v>
      </c>
    </row>
    <row r="4023" spans="1:2" x14ac:dyDescent="0.25">
      <c r="A4023" t="s">
        <v>1589</v>
      </c>
      <c r="B4023">
        <f>COUNTIF($A$1:A4023,"Define|Report")</f>
        <v>228</v>
      </c>
    </row>
    <row r="4024" spans="1:2" x14ac:dyDescent="0.25">
      <c r="A4024" t="s">
        <v>2027</v>
      </c>
      <c r="B4024">
        <f>COUNTIF($A$1:A4024,"Define|Report")</f>
        <v>228</v>
      </c>
    </row>
    <row r="4025" spans="1:2" x14ac:dyDescent="0.25">
      <c r="A4025" t="s">
        <v>2028</v>
      </c>
      <c r="B4025">
        <f>COUNTIF($A$1:A4025,"Define|Report")</f>
        <v>228</v>
      </c>
    </row>
    <row r="4026" spans="1:2" x14ac:dyDescent="0.25">
      <c r="A4026" t="s">
        <v>2014</v>
      </c>
      <c r="B4026">
        <f>COUNTIF($A$1:A4026,"Define|Report")</f>
        <v>228</v>
      </c>
    </row>
    <row r="4027" spans="1:2" x14ac:dyDescent="0.25">
      <c r="A4027" t="s">
        <v>1591</v>
      </c>
      <c r="B4027">
        <f>COUNTIF($A$1:A4027,"Define|Report")</f>
        <v>228</v>
      </c>
    </row>
    <row r="4028" spans="1:2" x14ac:dyDescent="0.25">
      <c r="A4028" t="s">
        <v>2029</v>
      </c>
      <c r="B4028">
        <f>COUNTIF($A$1:A4028,"Define|Report")</f>
        <v>228</v>
      </c>
    </row>
    <row r="4029" spans="1:2" x14ac:dyDescent="0.25">
      <c r="A4029" t="s">
        <v>2030</v>
      </c>
      <c r="B4029">
        <f>COUNTIF($A$1:A4029,"Define|Report")</f>
        <v>228</v>
      </c>
    </row>
    <row r="4030" spans="1:2" x14ac:dyDescent="0.25">
      <c r="A4030" t="s">
        <v>1314</v>
      </c>
      <c r="B4030">
        <f>COUNTIF($A$1:A4030,"Define|Report")</f>
        <v>228</v>
      </c>
    </row>
    <row r="4031" spans="1:2" x14ac:dyDescent="0.25">
      <c r="A4031" t="s">
        <v>2076</v>
      </c>
      <c r="B4031">
        <f>COUNTIF($A$1:A4031,"Define|Report")</f>
        <v>228</v>
      </c>
    </row>
    <row r="4032" spans="1:2" x14ac:dyDescent="0.25">
      <c r="A4032" t="s">
        <v>1593</v>
      </c>
      <c r="B4032">
        <f>COUNTIF($A$1:A4032,"Define|Report")</f>
        <v>228</v>
      </c>
    </row>
    <row r="4033" spans="1:2" x14ac:dyDescent="0.25">
      <c r="A4033" t="s">
        <v>2077</v>
      </c>
      <c r="B4033">
        <f>COUNTIF($A$1:A4033,"Define|Report")</f>
        <v>228</v>
      </c>
    </row>
    <row r="4034" spans="1:2" x14ac:dyDescent="0.25">
      <c r="B4034">
        <f>COUNTIF($A$1:A4034,"Define|Report")</f>
        <v>228</v>
      </c>
    </row>
    <row r="4035" spans="1:2" x14ac:dyDescent="0.25">
      <c r="A4035" t="s">
        <v>1094</v>
      </c>
      <c r="B4035">
        <f>COUNTIF($A$1:A4035,"Define|Report")</f>
        <v>229</v>
      </c>
    </row>
    <row r="4036" spans="1:2" x14ac:dyDescent="0.25">
      <c r="A4036" t="s">
        <v>2078</v>
      </c>
      <c r="B4036">
        <f>COUNTIF($A$1:A4036,"Define|Report")</f>
        <v>229</v>
      </c>
    </row>
    <row r="4037" spans="1:2" x14ac:dyDescent="0.25">
      <c r="A4037" t="s">
        <v>1967</v>
      </c>
      <c r="B4037">
        <f>COUNTIF($A$1:A4037,"Define|Report")</f>
        <v>229</v>
      </c>
    </row>
    <row r="4038" spans="1:2" x14ac:dyDescent="0.25">
      <c r="A4038" t="s">
        <v>1137</v>
      </c>
      <c r="B4038">
        <f>COUNTIF($A$1:A4038,"Define|Report")</f>
        <v>229</v>
      </c>
    </row>
    <row r="4039" spans="1:2" x14ac:dyDescent="0.25">
      <c r="A4039" t="s">
        <v>1100</v>
      </c>
      <c r="B4039">
        <f>COUNTIF($A$1:A4039,"Define|Report")</f>
        <v>229</v>
      </c>
    </row>
    <row r="4040" spans="1:2" x14ac:dyDescent="0.25">
      <c r="A4040" t="s">
        <v>1130</v>
      </c>
      <c r="B4040">
        <f>COUNTIF($A$1:A4040,"Define|Report")</f>
        <v>229</v>
      </c>
    </row>
    <row r="4041" spans="1:2" x14ac:dyDescent="0.25">
      <c r="A4041" t="s">
        <v>1241</v>
      </c>
      <c r="B4041">
        <f>COUNTIF($A$1:A4041,"Define|Report")</f>
        <v>229</v>
      </c>
    </row>
    <row r="4042" spans="1:2" x14ac:dyDescent="0.25">
      <c r="A4042" t="s">
        <v>1243</v>
      </c>
      <c r="B4042">
        <f>COUNTIF($A$1:A4042,"Define|Report")</f>
        <v>229</v>
      </c>
    </row>
    <row r="4043" spans="1:2" x14ac:dyDescent="0.25">
      <c r="A4043" t="s">
        <v>2026</v>
      </c>
      <c r="B4043">
        <f>COUNTIF($A$1:A4043,"Define|Report")</f>
        <v>229</v>
      </c>
    </row>
    <row r="4044" spans="1:2" x14ac:dyDescent="0.25">
      <c r="A4044" t="s">
        <v>2079</v>
      </c>
      <c r="B4044">
        <f>COUNTIF($A$1:A4044,"Define|Report")</f>
        <v>229</v>
      </c>
    </row>
    <row r="4045" spans="1:2" x14ac:dyDescent="0.25">
      <c r="A4045" t="s">
        <v>1636</v>
      </c>
      <c r="B4045">
        <f>COUNTIF($A$1:A4045,"Define|Report")</f>
        <v>229</v>
      </c>
    </row>
    <row r="4046" spans="1:2" x14ac:dyDescent="0.25">
      <c r="A4046" t="s">
        <v>1586</v>
      </c>
      <c r="B4046">
        <f>COUNTIF($A$1:A4046,"Define|Report")</f>
        <v>229</v>
      </c>
    </row>
    <row r="4047" spans="1:2" x14ac:dyDescent="0.25">
      <c r="A4047" t="s">
        <v>1587</v>
      </c>
      <c r="B4047">
        <f>COUNTIF($A$1:A4047,"Define|Report")</f>
        <v>229</v>
      </c>
    </row>
    <row r="4048" spans="1:2" x14ac:dyDescent="0.25">
      <c r="A4048" t="s">
        <v>2013</v>
      </c>
      <c r="B4048">
        <f>COUNTIF($A$1:A4048,"Define|Report")</f>
        <v>229</v>
      </c>
    </row>
    <row r="4049" spans="1:2" x14ac:dyDescent="0.25">
      <c r="A4049" t="s">
        <v>1589</v>
      </c>
      <c r="B4049">
        <f>COUNTIF($A$1:A4049,"Define|Report")</f>
        <v>229</v>
      </c>
    </row>
    <row r="4050" spans="1:2" x14ac:dyDescent="0.25">
      <c r="A4050" t="s">
        <v>2027</v>
      </c>
      <c r="B4050">
        <f>COUNTIF($A$1:A4050,"Define|Report")</f>
        <v>229</v>
      </c>
    </row>
    <row r="4051" spans="1:2" x14ac:dyDescent="0.25">
      <c r="A4051" t="s">
        <v>2028</v>
      </c>
      <c r="B4051">
        <f>COUNTIF($A$1:A4051,"Define|Report")</f>
        <v>229</v>
      </c>
    </row>
    <row r="4052" spans="1:2" x14ac:dyDescent="0.25">
      <c r="A4052" t="s">
        <v>2014</v>
      </c>
      <c r="B4052">
        <f>COUNTIF($A$1:A4052,"Define|Report")</f>
        <v>229</v>
      </c>
    </row>
    <row r="4053" spans="1:2" x14ac:dyDescent="0.25">
      <c r="A4053" t="s">
        <v>1591</v>
      </c>
      <c r="B4053">
        <f>COUNTIF($A$1:A4053,"Define|Report")</f>
        <v>229</v>
      </c>
    </row>
    <row r="4054" spans="1:2" x14ac:dyDescent="0.25">
      <c r="A4054" t="s">
        <v>2029</v>
      </c>
      <c r="B4054">
        <f>COUNTIF($A$1:A4054,"Define|Report")</f>
        <v>229</v>
      </c>
    </row>
    <row r="4055" spans="1:2" x14ac:dyDescent="0.25">
      <c r="A4055" t="s">
        <v>2030</v>
      </c>
      <c r="B4055">
        <f>COUNTIF($A$1:A4055,"Define|Report")</f>
        <v>229</v>
      </c>
    </row>
    <row r="4056" spans="1:2" x14ac:dyDescent="0.25">
      <c r="A4056" t="s">
        <v>1417</v>
      </c>
      <c r="B4056">
        <f>COUNTIF($A$1:A4056,"Define|Report")</f>
        <v>229</v>
      </c>
    </row>
    <row r="4057" spans="1:2" x14ac:dyDescent="0.25">
      <c r="A4057" t="s">
        <v>2080</v>
      </c>
      <c r="B4057">
        <f>COUNTIF($A$1:A4057,"Define|Report")</f>
        <v>229</v>
      </c>
    </row>
    <row r="4058" spans="1:2" x14ac:dyDescent="0.25">
      <c r="A4058" t="s">
        <v>2081</v>
      </c>
      <c r="B4058">
        <f>COUNTIF($A$1:A4058,"Define|Report")</f>
        <v>229</v>
      </c>
    </row>
    <row r="4059" spans="1:2" x14ac:dyDescent="0.25">
      <c r="A4059" t="s">
        <v>2082</v>
      </c>
      <c r="B4059">
        <f>COUNTIF($A$1:A4059,"Define|Report")</f>
        <v>229</v>
      </c>
    </row>
    <row r="4060" spans="1:2" x14ac:dyDescent="0.25">
      <c r="B4060">
        <f>COUNTIF($A$1:A4060,"Define|Report")</f>
        <v>229</v>
      </c>
    </row>
    <row r="4061" spans="1:2" x14ac:dyDescent="0.25">
      <c r="A4061" t="s">
        <v>1094</v>
      </c>
      <c r="B4061">
        <f>COUNTIF($A$1:A4061,"Define|Report")</f>
        <v>230</v>
      </c>
    </row>
    <row r="4062" spans="1:2" x14ac:dyDescent="0.25">
      <c r="A4062" t="s">
        <v>2083</v>
      </c>
      <c r="B4062">
        <f>COUNTIF($A$1:A4062,"Define|Report")</f>
        <v>230</v>
      </c>
    </row>
    <row r="4063" spans="1:2" x14ac:dyDescent="0.25">
      <c r="A4063" t="s">
        <v>1967</v>
      </c>
      <c r="B4063">
        <f>COUNTIF($A$1:A4063,"Define|Report")</f>
        <v>230</v>
      </c>
    </row>
    <row r="4064" spans="1:2" x14ac:dyDescent="0.25">
      <c r="A4064" t="s">
        <v>1137</v>
      </c>
      <c r="B4064">
        <f>COUNTIF($A$1:A4064,"Define|Report")</f>
        <v>230</v>
      </c>
    </row>
    <row r="4065" spans="1:2" x14ac:dyDescent="0.25">
      <c r="A4065" t="s">
        <v>1100</v>
      </c>
      <c r="B4065">
        <f>COUNTIF($A$1:A4065,"Define|Report")</f>
        <v>230</v>
      </c>
    </row>
    <row r="4066" spans="1:2" x14ac:dyDescent="0.25">
      <c r="A4066" t="s">
        <v>1119</v>
      </c>
      <c r="B4066">
        <f>COUNTIF($A$1:A4066,"Define|Report")</f>
        <v>230</v>
      </c>
    </row>
    <row r="4067" spans="1:2" x14ac:dyDescent="0.25">
      <c r="A4067" t="s">
        <v>1120</v>
      </c>
      <c r="B4067">
        <f>COUNTIF($A$1:A4067,"Define|Report")</f>
        <v>230</v>
      </c>
    </row>
    <row r="4068" spans="1:2" x14ac:dyDescent="0.25">
      <c r="A4068" t="s">
        <v>1984</v>
      </c>
      <c r="B4068">
        <f>COUNTIF($A$1:A4068,"Define|Report")</f>
        <v>230</v>
      </c>
    </row>
    <row r="4069" spans="1:2" x14ac:dyDescent="0.25">
      <c r="A4069" t="s">
        <v>1985</v>
      </c>
      <c r="B4069">
        <f>COUNTIF($A$1:A4069,"Define|Report")</f>
        <v>230</v>
      </c>
    </row>
    <row r="4070" spans="1:2" x14ac:dyDescent="0.25">
      <c r="A4070" t="s">
        <v>1987</v>
      </c>
      <c r="B4070">
        <f>COUNTIF($A$1:A4070,"Define|Report")</f>
        <v>230</v>
      </c>
    </row>
    <row r="4071" spans="1:2" x14ac:dyDescent="0.25">
      <c r="A4071" t="s">
        <v>2000</v>
      </c>
      <c r="B4071">
        <f>COUNTIF($A$1:A4071,"Define|Report")</f>
        <v>230</v>
      </c>
    </row>
    <row r="4072" spans="1:2" x14ac:dyDescent="0.25">
      <c r="A4072" t="s">
        <v>1593</v>
      </c>
      <c r="B4072">
        <f>COUNTIF($A$1:A4072,"Define|Report")</f>
        <v>230</v>
      </c>
    </row>
    <row r="4073" spans="1:2" x14ac:dyDescent="0.25">
      <c r="A4073" t="s">
        <v>1989</v>
      </c>
      <c r="B4073">
        <f>COUNTIF($A$1:A4073,"Define|Report")</f>
        <v>230</v>
      </c>
    </row>
    <row r="4074" spans="1:2" x14ac:dyDescent="0.25">
      <c r="A4074" t="s">
        <v>1990</v>
      </c>
      <c r="B4074">
        <f>COUNTIF($A$1:A4074,"Define|Report")</f>
        <v>230</v>
      </c>
    </row>
    <row r="4075" spans="1:2" x14ac:dyDescent="0.25">
      <c r="B4075">
        <f>COUNTIF($A$1:A4075,"Define|Report")</f>
        <v>230</v>
      </c>
    </row>
    <row r="4076" spans="1:2" x14ac:dyDescent="0.25">
      <c r="A4076" t="s">
        <v>1094</v>
      </c>
      <c r="B4076">
        <f>COUNTIF($A$1:A4076,"Define|Report")</f>
        <v>231</v>
      </c>
    </row>
    <row r="4077" spans="1:2" x14ac:dyDescent="0.25">
      <c r="A4077" t="s">
        <v>2084</v>
      </c>
      <c r="B4077">
        <f>COUNTIF($A$1:A4077,"Define|Report")</f>
        <v>231</v>
      </c>
    </row>
    <row r="4078" spans="1:2" x14ac:dyDescent="0.25">
      <c r="A4078" t="s">
        <v>1967</v>
      </c>
      <c r="B4078">
        <f>COUNTIF($A$1:A4078,"Define|Report")</f>
        <v>231</v>
      </c>
    </row>
    <row r="4079" spans="1:2" x14ac:dyDescent="0.25">
      <c r="A4079" t="s">
        <v>1137</v>
      </c>
      <c r="B4079">
        <f>COUNTIF($A$1:A4079,"Define|Report")</f>
        <v>231</v>
      </c>
    </row>
    <row r="4080" spans="1:2" x14ac:dyDescent="0.25">
      <c r="A4080" t="s">
        <v>1100</v>
      </c>
      <c r="B4080">
        <f>COUNTIF($A$1:A4080,"Define|Report")</f>
        <v>231</v>
      </c>
    </row>
    <row r="4081" spans="1:2" x14ac:dyDescent="0.25">
      <c r="A4081" t="s">
        <v>1119</v>
      </c>
      <c r="B4081">
        <f>COUNTIF($A$1:A4081,"Define|Report")</f>
        <v>231</v>
      </c>
    </row>
    <row r="4082" spans="1:2" x14ac:dyDescent="0.25">
      <c r="A4082" t="s">
        <v>1120</v>
      </c>
      <c r="B4082">
        <f>COUNTIF($A$1:A4082,"Define|Report")</f>
        <v>231</v>
      </c>
    </row>
    <row r="4083" spans="1:2" x14ac:dyDescent="0.25">
      <c r="A4083" t="s">
        <v>1984</v>
      </c>
      <c r="B4083">
        <f>COUNTIF($A$1:A4083,"Define|Report")</f>
        <v>231</v>
      </c>
    </row>
    <row r="4084" spans="1:2" x14ac:dyDescent="0.25">
      <c r="A4084" t="s">
        <v>1985</v>
      </c>
      <c r="B4084">
        <f>COUNTIF($A$1:A4084,"Define|Report")</f>
        <v>231</v>
      </c>
    </row>
    <row r="4085" spans="1:2" x14ac:dyDescent="0.25">
      <c r="A4085" t="s">
        <v>2007</v>
      </c>
      <c r="B4085">
        <f>COUNTIF($A$1:A4085,"Define|Report")</f>
        <v>231</v>
      </c>
    </row>
    <row r="4086" spans="1:2" x14ac:dyDescent="0.25">
      <c r="A4086" t="s">
        <v>2008</v>
      </c>
      <c r="B4086">
        <f>COUNTIF($A$1:A4086,"Define|Report")</f>
        <v>231</v>
      </c>
    </row>
    <row r="4087" spans="1:2" x14ac:dyDescent="0.25">
      <c r="A4087" t="s">
        <v>2009</v>
      </c>
      <c r="B4087">
        <f>COUNTIF($A$1:A4087,"Define|Report")</f>
        <v>231</v>
      </c>
    </row>
    <row r="4088" spans="1:2" x14ac:dyDescent="0.25">
      <c r="A4088" t="s">
        <v>2010</v>
      </c>
      <c r="B4088">
        <f>COUNTIF($A$1:A4088,"Define|Report")</f>
        <v>231</v>
      </c>
    </row>
    <row r="4089" spans="1:2" x14ac:dyDescent="0.25">
      <c r="A4089" t="s">
        <v>1993</v>
      </c>
      <c r="B4089">
        <f>COUNTIF($A$1:A4089,"Define|Report")</f>
        <v>231</v>
      </c>
    </row>
    <row r="4090" spans="1:2" x14ac:dyDescent="0.25">
      <c r="A4090" t="s">
        <v>1992</v>
      </c>
      <c r="B4090">
        <f>COUNTIF($A$1:A4090,"Define|Report")</f>
        <v>231</v>
      </c>
    </row>
    <row r="4091" spans="1:2" x14ac:dyDescent="0.25">
      <c r="A4091" t="s">
        <v>2000</v>
      </c>
      <c r="B4091">
        <f>COUNTIF($A$1:A4091,"Define|Report")</f>
        <v>231</v>
      </c>
    </row>
    <row r="4092" spans="1:2" x14ac:dyDescent="0.25">
      <c r="A4092" t="s">
        <v>1986</v>
      </c>
      <c r="B4092">
        <f>COUNTIF($A$1:A4092,"Define|Report")</f>
        <v>231</v>
      </c>
    </row>
    <row r="4093" spans="1:2" x14ac:dyDescent="0.25">
      <c r="A4093" t="s">
        <v>1593</v>
      </c>
      <c r="B4093">
        <f>COUNTIF($A$1:A4093,"Define|Report")</f>
        <v>231</v>
      </c>
    </row>
    <row r="4094" spans="1:2" x14ac:dyDescent="0.25">
      <c r="A4094" t="s">
        <v>1989</v>
      </c>
      <c r="B4094">
        <f>COUNTIF($A$1:A4094,"Define|Report")</f>
        <v>231</v>
      </c>
    </row>
    <row r="4095" spans="1:2" x14ac:dyDescent="0.25">
      <c r="B4095">
        <f>COUNTIF($A$1:A4095,"Define|Report")</f>
        <v>231</v>
      </c>
    </row>
    <row r="4096" spans="1:2" x14ac:dyDescent="0.25">
      <c r="A4096" t="s">
        <v>1094</v>
      </c>
      <c r="B4096">
        <f>COUNTIF($A$1:A4096,"Define|Report")</f>
        <v>232</v>
      </c>
    </row>
    <row r="4097" spans="1:2" x14ac:dyDescent="0.25">
      <c r="A4097" t="s">
        <v>2085</v>
      </c>
      <c r="B4097">
        <f>COUNTIF($A$1:A4097,"Define|Report")</f>
        <v>232</v>
      </c>
    </row>
    <row r="4098" spans="1:2" x14ac:dyDescent="0.25">
      <c r="A4098" t="s">
        <v>1967</v>
      </c>
      <c r="B4098">
        <f>COUNTIF($A$1:A4098,"Define|Report")</f>
        <v>232</v>
      </c>
    </row>
    <row r="4099" spans="1:2" x14ac:dyDescent="0.25">
      <c r="A4099" t="s">
        <v>1137</v>
      </c>
      <c r="B4099">
        <f>COUNTIF($A$1:A4099,"Define|Report")</f>
        <v>232</v>
      </c>
    </row>
    <row r="4100" spans="1:2" x14ac:dyDescent="0.25">
      <c r="A4100" t="s">
        <v>1100</v>
      </c>
      <c r="B4100">
        <f>COUNTIF($A$1:A4100,"Define|Report")</f>
        <v>232</v>
      </c>
    </row>
    <row r="4101" spans="1:2" x14ac:dyDescent="0.25">
      <c r="A4101" t="s">
        <v>1119</v>
      </c>
      <c r="B4101">
        <f>COUNTIF($A$1:A4101,"Define|Report")</f>
        <v>232</v>
      </c>
    </row>
    <row r="4102" spans="1:2" x14ac:dyDescent="0.25">
      <c r="A4102" t="s">
        <v>1120</v>
      </c>
      <c r="B4102">
        <f>COUNTIF($A$1:A4102,"Define|Report")</f>
        <v>232</v>
      </c>
    </row>
    <row r="4103" spans="1:2" x14ac:dyDescent="0.25">
      <c r="A4103" t="s">
        <v>1984</v>
      </c>
      <c r="B4103">
        <f>COUNTIF($A$1:A4103,"Define|Report")</f>
        <v>232</v>
      </c>
    </row>
    <row r="4104" spans="1:2" x14ac:dyDescent="0.25">
      <c r="A4104" t="s">
        <v>1985</v>
      </c>
      <c r="B4104">
        <f>COUNTIF($A$1:A4104,"Define|Report")</f>
        <v>232</v>
      </c>
    </row>
    <row r="4105" spans="1:2" x14ac:dyDescent="0.25">
      <c r="A4105" t="s">
        <v>2007</v>
      </c>
      <c r="B4105">
        <f>COUNTIF($A$1:A4105,"Define|Report")</f>
        <v>232</v>
      </c>
    </row>
    <row r="4106" spans="1:2" x14ac:dyDescent="0.25">
      <c r="A4106" t="s">
        <v>2008</v>
      </c>
      <c r="B4106">
        <f>COUNTIF($A$1:A4106,"Define|Report")</f>
        <v>232</v>
      </c>
    </row>
    <row r="4107" spans="1:2" x14ac:dyDescent="0.25">
      <c r="A4107" t="s">
        <v>2009</v>
      </c>
      <c r="B4107">
        <f>COUNTIF($A$1:A4107,"Define|Report")</f>
        <v>232</v>
      </c>
    </row>
    <row r="4108" spans="1:2" x14ac:dyDescent="0.25">
      <c r="A4108" t="s">
        <v>2010</v>
      </c>
      <c r="B4108">
        <f>COUNTIF($A$1:A4108,"Define|Report")</f>
        <v>232</v>
      </c>
    </row>
    <row r="4109" spans="1:2" x14ac:dyDescent="0.25">
      <c r="A4109" t="s">
        <v>1992</v>
      </c>
      <c r="B4109">
        <f>COUNTIF($A$1:A4109,"Define|Report")</f>
        <v>232</v>
      </c>
    </row>
    <row r="4110" spans="1:2" x14ac:dyDescent="0.25">
      <c r="A4110" t="s">
        <v>1993</v>
      </c>
      <c r="B4110">
        <f>COUNTIF($A$1:A4110,"Define|Report")</f>
        <v>232</v>
      </c>
    </row>
    <row r="4111" spans="1:2" x14ac:dyDescent="0.25">
      <c r="A4111" t="s">
        <v>2000</v>
      </c>
      <c r="B4111">
        <f>COUNTIF($A$1:A4111,"Define|Report")</f>
        <v>232</v>
      </c>
    </row>
    <row r="4112" spans="1:2" x14ac:dyDescent="0.25">
      <c r="A4112" t="s">
        <v>1986</v>
      </c>
      <c r="B4112">
        <f>COUNTIF($A$1:A4112,"Define|Report")</f>
        <v>232</v>
      </c>
    </row>
    <row r="4113" spans="1:2" x14ac:dyDescent="0.25">
      <c r="A4113" t="s">
        <v>1593</v>
      </c>
      <c r="B4113">
        <f>COUNTIF($A$1:A4113,"Define|Report")</f>
        <v>232</v>
      </c>
    </row>
    <row r="4114" spans="1:2" x14ac:dyDescent="0.25">
      <c r="A4114" t="s">
        <v>1989</v>
      </c>
      <c r="B4114">
        <f>COUNTIF($A$1:A4114,"Define|Report")</f>
        <v>232</v>
      </c>
    </row>
    <row r="4115" spans="1:2" x14ac:dyDescent="0.25">
      <c r="B4115">
        <f>COUNTIF($A$1:A4115,"Define|Report")</f>
        <v>232</v>
      </c>
    </row>
    <row r="4116" spans="1:2" x14ac:dyDescent="0.25">
      <c r="A4116" t="s">
        <v>1094</v>
      </c>
      <c r="B4116">
        <f>COUNTIF($A$1:A4116,"Define|Report")</f>
        <v>233</v>
      </c>
    </row>
    <row r="4117" spans="1:2" x14ac:dyDescent="0.25">
      <c r="A4117" t="s">
        <v>2086</v>
      </c>
      <c r="B4117">
        <f>COUNTIF($A$1:A4117,"Define|Report")</f>
        <v>233</v>
      </c>
    </row>
    <row r="4118" spans="1:2" x14ac:dyDescent="0.25">
      <c r="A4118" t="s">
        <v>1967</v>
      </c>
      <c r="B4118">
        <f>COUNTIF($A$1:A4118,"Define|Report")</f>
        <v>233</v>
      </c>
    </row>
    <row r="4119" spans="1:2" x14ac:dyDescent="0.25">
      <c r="A4119" t="s">
        <v>1137</v>
      </c>
      <c r="B4119">
        <f>COUNTIF($A$1:A4119,"Define|Report")</f>
        <v>233</v>
      </c>
    </row>
    <row r="4120" spans="1:2" x14ac:dyDescent="0.25">
      <c r="A4120" t="s">
        <v>1100</v>
      </c>
      <c r="B4120">
        <f>COUNTIF($A$1:A4120,"Define|Report")</f>
        <v>233</v>
      </c>
    </row>
    <row r="4121" spans="1:2" x14ac:dyDescent="0.25">
      <c r="A4121" t="s">
        <v>1130</v>
      </c>
      <c r="B4121">
        <f>COUNTIF($A$1:A4121,"Define|Report")</f>
        <v>233</v>
      </c>
    </row>
    <row r="4122" spans="1:2" x14ac:dyDescent="0.25">
      <c r="A4122" t="s">
        <v>1102</v>
      </c>
      <c r="B4122">
        <f>COUNTIF($A$1:A4122,"Define|Report")</f>
        <v>233</v>
      </c>
    </row>
    <row r="4123" spans="1:2" x14ac:dyDescent="0.25">
      <c r="A4123" t="s">
        <v>1241</v>
      </c>
      <c r="B4123">
        <f>COUNTIF($A$1:A4123,"Define|Report")</f>
        <v>233</v>
      </c>
    </row>
    <row r="4124" spans="1:2" x14ac:dyDescent="0.25">
      <c r="A4124" t="s">
        <v>1243</v>
      </c>
      <c r="B4124">
        <f>COUNTIF($A$1:A4124,"Define|Report")</f>
        <v>233</v>
      </c>
    </row>
    <row r="4125" spans="1:2" x14ac:dyDescent="0.25">
      <c r="A4125" t="s">
        <v>1636</v>
      </c>
      <c r="B4125">
        <f>COUNTIF($A$1:A4125,"Define|Report")</f>
        <v>233</v>
      </c>
    </row>
    <row r="4126" spans="1:2" x14ac:dyDescent="0.25">
      <c r="A4126" t="s">
        <v>2039</v>
      </c>
      <c r="B4126">
        <f>COUNTIF($A$1:A4126,"Define|Report")</f>
        <v>233</v>
      </c>
    </row>
    <row r="4127" spans="1:2" x14ac:dyDescent="0.25">
      <c r="A4127" t="s">
        <v>2040</v>
      </c>
      <c r="B4127">
        <f>COUNTIF($A$1:A4127,"Define|Report")</f>
        <v>233</v>
      </c>
    </row>
    <row r="4128" spans="1:2" x14ac:dyDescent="0.25">
      <c r="A4128" t="s">
        <v>2013</v>
      </c>
      <c r="B4128">
        <f>COUNTIF($A$1:A4128,"Define|Report")</f>
        <v>233</v>
      </c>
    </row>
    <row r="4129" spans="1:2" x14ac:dyDescent="0.25">
      <c r="A4129" t="s">
        <v>1589</v>
      </c>
      <c r="B4129">
        <f>COUNTIF($A$1:A4129,"Define|Report")</f>
        <v>233</v>
      </c>
    </row>
    <row r="4130" spans="1:2" x14ac:dyDescent="0.25">
      <c r="A4130" t="s">
        <v>2027</v>
      </c>
      <c r="B4130">
        <f>COUNTIF($A$1:A4130,"Define|Report")</f>
        <v>233</v>
      </c>
    </row>
    <row r="4131" spans="1:2" x14ac:dyDescent="0.25">
      <c r="A4131" t="s">
        <v>2028</v>
      </c>
      <c r="B4131">
        <f>COUNTIF($A$1:A4131,"Define|Report")</f>
        <v>233</v>
      </c>
    </row>
    <row r="4132" spans="1:2" x14ac:dyDescent="0.25">
      <c r="A4132" t="s">
        <v>2014</v>
      </c>
      <c r="B4132">
        <f>COUNTIF($A$1:A4132,"Define|Report")</f>
        <v>233</v>
      </c>
    </row>
    <row r="4133" spans="1:2" x14ac:dyDescent="0.25">
      <c r="A4133" t="s">
        <v>1591</v>
      </c>
      <c r="B4133">
        <f>COUNTIF($A$1:A4133,"Define|Report")</f>
        <v>233</v>
      </c>
    </row>
    <row r="4134" spans="1:2" x14ac:dyDescent="0.25">
      <c r="A4134" t="s">
        <v>2029</v>
      </c>
      <c r="B4134">
        <f>COUNTIF($A$1:A4134,"Define|Report")</f>
        <v>233</v>
      </c>
    </row>
    <row r="4135" spans="1:2" x14ac:dyDescent="0.25">
      <c r="A4135" t="s">
        <v>2030</v>
      </c>
      <c r="B4135">
        <f>COUNTIF($A$1:A4135,"Define|Report")</f>
        <v>233</v>
      </c>
    </row>
    <row r="4136" spans="1:2" x14ac:dyDescent="0.25">
      <c r="A4136" t="s">
        <v>2087</v>
      </c>
      <c r="B4136">
        <f>COUNTIF($A$1:A4136,"Define|Report")</f>
        <v>233</v>
      </c>
    </row>
    <row r="4137" spans="1:2" x14ac:dyDescent="0.25">
      <c r="A4137" t="s">
        <v>2088</v>
      </c>
      <c r="B4137">
        <f>COUNTIF($A$1:A4137,"Define|Report")</f>
        <v>233</v>
      </c>
    </row>
    <row r="4138" spans="1:2" x14ac:dyDescent="0.25">
      <c r="A4138" t="s">
        <v>2089</v>
      </c>
      <c r="B4138">
        <f>COUNTIF($A$1:A4138,"Define|Report")</f>
        <v>233</v>
      </c>
    </row>
    <row r="4139" spans="1:2" x14ac:dyDescent="0.25">
      <c r="B4139">
        <f>COUNTIF($A$1:A4139,"Define|Report")</f>
        <v>233</v>
      </c>
    </row>
    <row r="4140" spans="1:2" x14ac:dyDescent="0.25">
      <c r="A4140" t="s">
        <v>1094</v>
      </c>
      <c r="B4140">
        <f>COUNTIF($A$1:A4140,"Define|Report")</f>
        <v>234</v>
      </c>
    </row>
    <row r="4141" spans="1:2" x14ac:dyDescent="0.25">
      <c r="A4141" t="s">
        <v>2090</v>
      </c>
      <c r="B4141">
        <f>COUNTIF($A$1:A4141,"Define|Report")</f>
        <v>234</v>
      </c>
    </row>
    <row r="4142" spans="1:2" x14ac:dyDescent="0.25">
      <c r="A4142" t="s">
        <v>1967</v>
      </c>
      <c r="B4142">
        <f>COUNTIF($A$1:A4142,"Define|Report")</f>
        <v>234</v>
      </c>
    </row>
    <row r="4143" spans="1:2" x14ac:dyDescent="0.25">
      <c r="A4143" t="s">
        <v>1137</v>
      </c>
      <c r="B4143">
        <f>COUNTIF($A$1:A4143,"Define|Report")</f>
        <v>234</v>
      </c>
    </row>
    <row r="4144" spans="1:2" x14ac:dyDescent="0.25">
      <c r="A4144" t="s">
        <v>1100</v>
      </c>
      <c r="B4144">
        <f>COUNTIF($A$1:A4144,"Define|Report")</f>
        <v>234</v>
      </c>
    </row>
    <row r="4145" spans="1:2" x14ac:dyDescent="0.25">
      <c r="A4145" t="s">
        <v>1241</v>
      </c>
      <c r="B4145">
        <f>COUNTIF($A$1:A4145,"Define|Report")</f>
        <v>234</v>
      </c>
    </row>
    <row r="4146" spans="1:2" x14ac:dyDescent="0.25">
      <c r="A4146" t="s">
        <v>2013</v>
      </c>
      <c r="B4146">
        <f>COUNTIF($A$1:A4146,"Define|Report")</f>
        <v>234</v>
      </c>
    </row>
    <row r="4147" spans="1:2" x14ac:dyDescent="0.25">
      <c r="A4147" t="s">
        <v>1589</v>
      </c>
      <c r="B4147">
        <f>COUNTIF($A$1:A4147,"Define|Report")</f>
        <v>234</v>
      </c>
    </row>
    <row r="4148" spans="1:2" x14ac:dyDescent="0.25">
      <c r="A4148" t="s">
        <v>2014</v>
      </c>
      <c r="B4148">
        <f>COUNTIF($A$1:A4148,"Define|Report")</f>
        <v>234</v>
      </c>
    </row>
    <row r="4149" spans="1:2" x14ac:dyDescent="0.25">
      <c r="A4149" t="s">
        <v>1591</v>
      </c>
      <c r="B4149">
        <f>COUNTIF($A$1:A4149,"Define|Report")</f>
        <v>234</v>
      </c>
    </row>
    <row r="4150" spans="1:2" x14ac:dyDescent="0.25">
      <c r="A4150" t="s">
        <v>1243</v>
      </c>
      <c r="B4150">
        <f>COUNTIF($A$1:A4150,"Define|Report")</f>
        <v>234</v>
      </c>
    </row>
    <row r="4151" spans="1:2" x14ac:dyDescent="0.25">
      <c r="A4151" t="s">
        <v>1586</v>
      </c>
      <c r="B4151">
        <f>COUNTIF($A$1:A4151,"Define|Report")</f>
        <v>234</v>
      </c>
    </row>
    <row r="4152" spans="1:2" x14ac:dyDescent="0.25">
      <c r="A4152" t="s">
        <v>1968</v>
      </c>
      <c r="B4152">
        <f>COUNTIF($A$1:A4152,"Define|Report")</f>
        <v>234</v>
      </c>
    </row>
    <row r="4153" spans="1:2" x14ac:dyDescent="0.25">
      <c r="A4153" t="s">
        <v>2038</v>
      </c>
      <c r="B4153">
        <f>COUNTIF($A$1:A4153,"Define|Report")</f>
        <v>234</v>
      </c>
    </row>
    <row r="4154" spans="1:2" x14ac:dyDescent="0.25">
      <c r="A4154" t="s">
        <v>2091</v>
      </c>
      <c r="B4154">
        <f>COUNTIF($A$1:A4154,"Define|Report")</f>
        <v>234</v>
      </c>
    </row>
    <row r="4155" spans="1:2" x14ac:dyDescent="0.25">
      <c r="A4155" t="s">
        <v>2039</v>
      </c>
      <c r="B4155">
        <f>COUNTIF($A$1:A4155,"Define|Report")</f>
        <v>234</v>
      </c>
    </row>
    <row r="4156" spans="1:2" x14ac:dyDescent="0.25">
      <c r="A4156" t="s">
        <v>2040</v>
      </c>
      <c r="B4156">
        <f>COUNTIF($A$1:A4156,"Define|Report")</f>
        <v>234</v>
      </c>
    </row>
    <row r="4157" spans="1:2" x14ac:dyDescent="0.25">
      <c r="A4157" t="s">
        <v>2041</v>
      </c>
      <c r="B4157">
        <f>COUNTIF($A$1:A4157,"Define|Report")</f>
        <v>234</v>
      </c>
    </row>
    <row r="4158" spans="1:2" x14ac:dyDescent="0.25">
      <c r="A4158" t="s">
        <v>2042</v>
      </c>
      <c r="B4158">
        <f>COUNTIF($A$1:A4158,"Define|Report")</f>
        <v>234</v>
      </c>
    </row>
    <row r="4159" spans="1:2" x14ac:dyDescent="0.25">
      <c r="A4159" t="s">
        <v>2043</v>
      </c>
      <c r="B4159">
        <f>COUNTIF($A$1:A4159,"Define|Report")</f>
        <v>234</v>
      </c>
    </row>
    <row r="4160" spans="1:2" x14ac:dyDescent="0.25">
      <c r="A4160" t="s">
        <v>2044</v>
      </c>
      <c r="B4160">
        <f>COUNTIF($A$1:A4160,"Define|Report")</f>
        <v>234</v>
      </c>
    </row>
    <row r="4161" spans="1:2" x14ac:dyDescent="0.25">
      <c r="A4161" t="s">
        <v>2045</v>
      </c>
      <c r="B4161">
        <f>COUNTIF($A$1:A4161,"Define|Report")</f>
        <v>234</v>
      </c>
    </row>
    <row r="4162" spans="1:2" x14ac:dyDescent="0.25">
      <c r="A4162" t="s">
        <v>2092</v>
      </c>
      <c r="B4162">
        <f>COUNTIF($A$1:A4162,"Define|Report")</f>
        <v>234</v>
      </c>
    </row>
    <row r="4163" spans="1:2" x14ac:dyDescent="0.25">
      <c r="A4163" t="s">
        <v>2093</v>
      </c>
      <c r="B4163">
        <f>COUNTIF($A$1:A4163,"Define|Report")</f>
        <v>234</v>
      </c>
    </row>
    <row r="4164" spans="1:2" x14ac:dyDescent="0.25">
      <c r="A4164" t="s">
        <v>2094</v>
      </c>
      <c r="B4164">
        <f>COUNTIF($A$1:A4164,"Define|Report")</f>
        <v>234</v>
      </c>
    </row>
    <row r="4165" spans="1:2" x14ac:dyDescent="0.25">
      <c r="A4165" t="s">
        <v>2095</v>
      </c>
      <c r="B4165">
        <f>COUNTIF($A$1:A4165,"Define|Report")</f>
        <v>234</v>
      </c>
    </row>
    <row r="4166" spans="1:2" x14ac:dyDescent="0.25">
      <c r="A4166" t="s">
        <v>2096</v>
      </c>
      <c r="B4166">
        <f>COUNTIF($A$1:A4166,"Define|Report")</f>
        <v>234</v>
      </c>
    </row>
    <row r="4167" spans="1:2" x14ac:dyDescent="0.25">
      <c r="A4167" t="s">
        <v>2097</v>
      </c>
      <c r="B4167">
        <f>COUNTIF($A$1:A4167,"Define|Report")</f>
        <v>234</v>
      </c>
    </row>
    <row r="4168" spans="1:2" x14ac:dyDescent="0.25">
      <c r="A4168" t="s">
        <v>2098</v>
      </c>
      <c r="B4168">
        <f>COUNTIF($A$1:A4168,"Define|Report")</f>
        <v>234</v>
      </c>
    </row>
    <row r="4169" spans="1:2" x14ac:dyDescent="0.25">
      <c r="B4169">
        <f>COUNTIF($A$1:A4169,"Define|Report")</f>
        <v>234</v>
      </c>
    </row>
    <row r="4170" spans="1:2" x14ac:dyDescent="0.25">
      <c r="A4170" t="s">
        <v>1094</v>
      </c>
      <c r="B4170">
        <f>COUNTIF($A$1:A4170,"Define|Report")</f>
        <v>235</v>
      </c>
    </row>
    <row r="4171" spans="1:2" x14ac:dyDescent="0.25">
      <c r="A4171" t="s">
        <v>2099</v>
      </c>
      <c r="B4171">
        <f>COUNTIF($A$1:A4171,"Define|Report")</f>
        <v>235</v>
      </c>
    </row>
    <row r="4172" spans="1:2" x14ac:dyDescent="0.25">
      <c r="A4172" t="s">
        <v>1967</v>
      </c>
      <c r="B4172">
        <f>COUNTIF($A$1:A4172,"Define|Report")</f>
        <v>235</v>
      </c>
    </row>
    <row r="4173" spans="1:2" x14ac:dyDescent="0.25">
      <c r="A4173" t="s">
        <v>1137</v>
      </c>
      <c r="B4173">
        <f>COUNTIF($A$1:A4173,"Define|Report")</f>
        <v>235</v>
      </c>
    </row>
    <row r="4174" spans="1:2" x14ac:dyDescent="0.25">
      <c r="A4174" t="s">
        <v>1100</v>
      </c>
      <c r="B4174">
        <f>COUNTIF($A$1:A4174,"Define|Report")</f>
        <v>235</v>
      </c>
    </row>
    <row r="4175" spans="1:2" x14ac:dyDescent="0.25">
      <c r="A4175" t="s">
        <v>1130</v>
      </c>
      <c r="B4175">
        <f>COUNTIF($A$1:A4175,"Define|Report")</f>
        <v>235</v>
      </c>
    </row>
    <row r="4176" spans="1:2" x14ac:dyDescent="0.25">
      <c r="A4176" t="s">
        <v>1241</v>
      </c>
      <c r="B4176">
        <f>COUNTIF($A$1:A4176,"Define|Report")</f>
        <v>235</v>
      </c>
    </row>
    <row r="4177" spans="1:2" x14ac:dyDescent="0.25">
      <c r="A4177" t="s">
        <v>2100</v>
      </c>
      <c r="B4177">
        <f>COUNTIF($A$1:A4177,"Define|Report")</f>
        <v>235</v>
      </c>
    </row>
    <row r="4178" spans="1:2" x14ac:dyDescent="0.25">
      <c r="A4178" t="s">
        <v>1243</v>
      </c>
      <c r="B4178">
        <f>COUNTIF($A$1:A4178,"Define|Report")</f>
        <v>235</v>
      </c>
    </row>
    <row r="4179" spans="1:2" x14ac:dyDescent="0.25">
      <c r="A4179" t="s">
        <v>1636</v>
      </c>
      <c r="B4179">
        <f>COUNTIF($A$1:A4179,"Define|Report")</f>
        <v>235</v>
      </c>
    </row>
    <row r="4180" spans="1:2" x14ac:dyDescent="0.25">
      <c r="A4180" t="s">
        <v>2026</v>
      </c>
      <c r="B4180">
        <f>COUNTIF($A$1:A4180,"Define|Report")</f>
        <v>235</v>
      </c>
    </row>
    <row r="4181" spans="1:2" x14ac:dyDescent="0.25">
      <c r="A4181" t="s">
        <v>1586</v>
      </c>
      <c r="B4181">
        <f>COUNTIF($A$1:A4181,"Define|Report")</f>
        <v>235</v>
      </c>
    </row>
    <row r="4182" spans="1:2" x14ac:dyDescent="0.25">
      <c r="A4182" t="s">
        <v>1587</v>
      </c>
      <c r="B4182">
        <f>COUNTIF($A$1:A4182,"Define|Report")</f>
        <v>235</v>
      </c>
    </row>
    <row r="4183" spans="1:2" x14ac:dyDescent="0.25">
      <c r="A4183" t="s">
        <v>1968</v>
      </c>
      <c r="B4183">
        <f>COUNTIF($A$1:A4183,"Define|Report")</f>
        <v>235</v>
      </c>
    </row>
    <row r="4184" spans="1:2" x14ac:dyDescent="0.25">
      <c r="A4184" t="s">
        <v>2038</v>
      </c>
      <c r="B4184">
        <f>COUNTIF($A$1:A4184,"Define|Report")</f>
        <v>235</v>
      </c>
    </row>
    <row r="4185" spans="1:2" x14ac:dyDescent="0.25">
      <c r="A4185" t="s">
        <v>2101</v>
      </c>
      <c r="B4185">
        <f>COUNTIF($A$1:A4185,"Define|Report")</f>
        <v>235</v>
      </c>
    </row>
    <row r="4186" spans="1:2" x14ac:dyDescent="0.25">
      <c r="A4186" t="s">
        <v>2013</v>
      </c>
      <c r="B4186">
        <f>COUNTIF($A$1:A4186,"Define|Report")</f>
        <v>235</v>
      </c>
    </row>
    <row r="4187" spans="1:2" x14ac:dyDescent="0.25">
      <c r="A4187" t="s">
        <v>1589</v>
      </c>
      <c r="B4187">
        <f>COUNTIF($A$1:A4187,"Define|Report")</f>
        <v>235</v>
      </c>
    </row>
    <row r="4188" spans="1:2" x14ac:dyDescent="0.25">
      <c r="A4188" t="s">
        <v>2027</v>
      </c>
      <c r="B4188">
        <f>COUNTIF($A$1:A4188,"Define|Report")</f>
        <v>235</v>
      </c>
    </row>
    <row r="4189" spans="1:2" x14ac:dyDescent="0.25">
      <c r="A4189" t="s">
        <v>2028</v>
      </c>
      <c r="B4189">
        <f>COUNTIF($A$1:A4189,"Define|Report")</f>
        <v>235</v>
      </c>
    </row>
    <row r="4190" spans="1:2" x14ac:dyDescent="0.25">
      <c r="A4190" t="s">
        <v>2014</v>
      </c>
      <c r="B4190">
        <f>COUNTIF($A$1:A4190,"Define|Report")</f>
        <v>235</v>
      </c>
    </row>
    <row r="4191" spans="1:2" x14ac:dyDescent="0.25">
      <c r="A4191" t="s">
        <v>1591</v>
      </c>
      <c r="B4191">
        <f>COUNTIF($A$1:A4191,"Define|Report")</f>
        <v>235</v>
      </c>
    </row>
    <row r="4192" spans="1:2" x14ac:dyDescent="0.25">
      <c r="A4192" t="s">
        <v>2029</v>
      </c>
      <c r="B4192">
        <f>COUNTIF($A$1:A4192,"Define|Report")</f>
        <v>235</v>
      </c>
    </row>
    <row r="4193" spans="1:2" x14ac:dyDescent="0.25">
      <c r="A4193" t="s">
        <v>2030</v>
      </c>
      <c r="B4193">
        <f>COUNTIF($A$1:A4193,"Define|Report")</f>
        <v>235</v>
      </c>
    </row>
    <row r="4194" spans="1:2" x14ac:dyDescent="0.25">
      <c r="A4194" t="s">
        <v>2062</v>
      </c>
      <c r="B4194">
        <f>COUNTIF($A$1:A4194,"Define|Report")</f>
        <v>235</v>
      </c>
    </row>
    <row r="4195" spans="1:2" x14ac:dyDescent="0.25">
      <c r="A4195" t="s">
        <v>2102</v>
      </c>
      <c r="B4195">
        <f>COUNTIF($A$1:A4195,"Define|Report")</f>
        <v>235</v>
      </c>
    </row>
    <row r="4196" spans="1:2" x14ac:dyDescent="0.25">
      <c r="A4196" t="s">
        <v>2076</v>
      </c>
      <c r="B4196">
        <f>COUNTIF($A$1:A4196,"Define|Report")</f>
        <v>235</v>
      </c>
    </row>
    <row r="4197" spans="1:2" x14ac:dyDescent="0.25">
      <c r="A4197" t="s">
        <v>2103</v>
      </c>
      <c r="B4197">
        <f>COUNTIF($A$1:A4197,"Define|Report")</f>
        <v>235</v>
      </c>
    </row>
    <row r="4198" spans="1:2" x14ac:dyDescent="0.25">
      <c r="B4198">
        <f>COUNTIF($A$1:A4198,"Define|Report")</f>
        <v>235</v>
      </c>
    </row>
    <row r="4199" spans="1:2" x14ac:dyDescent="0.25">
      <c r="A4199" t="s">
        <v>1094</v>
      </c>
      <c r="B4199">
        <f>COUNTIF($A$1:A4199,"Define|Report")</f>
        <v>236</v>
      </c>
    </row>
    <row r="4200" spans="1:2" x14ac:dyDescent="0.25">
      <c r="A4200" t="s">
        <v>2104</v>
      </c>
      <c r="B4200">
        <f>COUNTIF($A$1:A4200,"Define|Report")</f>
        <v>236</v>
      </c>
    </row>
    <row r="4201" spans="1:2" x14ac:dyDescent="0.25">
      <c r="A4201" t="s">
        <v>1967</v>
      </c>
      <c r="B4201">
        <f>COUNTIF($A$1:A4201,"Define|Report")</f>
        <v>236</v>
      </c>
    </row>
    <row r="4202" spans="1:2" x14ac:dyDescent="0.25">
      <c r="A4202" t="s">
        <v>1137</v>
      </c>
      <c r="B4202">
        <f>COUNTIF($A$1:A4202,"Define|Report")</f>
        <v>236</v>
      </c>
    </row>
    <row r="4203" spans="1:2" x14ac:dyDescent="0.25">
      <c r="A4203" t="s">
        <v>1100</v>
      </c>
      <c r="B4203">
        <f>COUNTIF($A$1:A4203,"Define|Report")</f>
        <v>236</v>
      </c>
    </row>
    <row r="4204" spans="1:2" x14ac:dyDescent="0.25">
      <c r="A4204" t="s">
        <v>1130</v>
      </c>
      <c r="B4204">
        <f>COUNTIF($A$1:A4204,"Define|Report")</f>
        <v>236</v>
      </c>
    </row>
    <row r="4205" spans="1:2" x14ac:dyDescent="0.25">
      <c r="A4205" t="s">
        <v>1241</v>
      </c>
      <c r="B4205">
        <f>COUNTIF($A$1:A4205,"Define|Report")</f>
        <v>236</v>
      </c>
    </row>
    <row r="4206" spans="1:2" x14ac:dyDescent="0.25">
      <c r="A4206" t="s">
        <v>1243</v>
      </c>
      <c r="B4206">
        <f>COUNTIF($A$1:A4206,"Define|Report")</f>
        <v>236</v>
      </c>
    </row>
    <row r="4207" spans="1:2" x14ac:dyDescent="0.25">
      <c r="A4207" t="s">
        <v>1636</v>
      </c>
      <c r="B4207">
        <f>COUNTIF($A$1:A4207,"Define|Report")</f>
        <v>236</v>
      </c>
    </row>
    <row r="4208" spans="1:2" x14ac:dyDescent="0.25">
      <c r="A4208" t="s">
        <v>2026</v>
      </c>
      <c r="B4208">
        <f>COUNTIF($A$1:A4208,"Define|Report")</f>
        <v>236</v>
      </c>
    </row>
    <row r="4209" spans="1:2" x14ac:dyDescent="0.25">
      <c r="A4209" t="s">
        <v>2079</v>
      </c>
      <c r="B4209">
        <f>COUNTIF($A$1:A4209,"Define|Report")</f>
        <v>236</v>
      </c>
    </row>
    <row r="4210" spans="1:2" x14ac:dyDescent="0.25">
      <c r="A4210" t="s">
        <v>1292</v>
      </c>
      <c r="B4210">
        <f>COUNTIF($A$1:A4210,"Define|Report")</f>
        <v>236</v>
      </c>
    </row>
    <row r="4211" spans="1:2" x14ac:dyDescent="0.25">
      <c r="A4211" t="s">
        <v>2066</v>
      </c>
      <c r="B4211">
        <f>COUNTIF($A$1:A4211,"Define|Report")</f>
        <v>236</v>
      </c>
    </row>
    <row r="4212" spans="1:2" x14ac:dyDescent="0.25">
      <c r="A4212" t="s">
        <v>1293</v>
      </c>
      <c r="B4212">
        <f>COUNTIF($A$1:A4212,"Define|Report")</f>
        <v>236</v>
      </c>
    </row>
    <row r="4213" spans="1:2" x14ac:dyDescent="0.25">
      <c r="A4213" t="s">
        <v>1397</v>
      </c>
      <c r="B4213">
        <f>COUNTIF($A$1:A4213,"Define|Report")</f>
        <v>236</v>
      </c>
    </row>
    <row r="4214" spans="1:2" x14ac:dyDescent="0.25">
      <c r="A4214" t="s">
        <v>1586</v>
      </c>
      <c r="B4214">
        <f>COUNTIF($A$1:A4214,"Define|Report")</f>
        <v>236</v>
      </c>
    </row>
    <row r="4215" spans="1:2" x14ac:dyDescent="0.25">
      <c r="A4215" t="s">
        <v>1587</v>
      </c>
      <c r="B4215">
        <f>COUNTIF($A$1:A4215,"Define|Report")</f>
        <v>236</v>
      </c>
    </row>
    <row r="4216" spans="1:2" x14ac:dyDescent="0.25">
      <c r="A4216" t="s">
        <v>2013</v>
      </c>
      <c r="B4216">
        <f>COUNTIF($A$1:A4216,"Define|Report")</f>
        <v>236</v>
      </c>
    </row>
    <row r="4217" spans="1:2" x14ac:dyDescent="0.25">
      <c r="A4217" t="s">
        <v>1589</v>
      </c>
      <c r="B4217">
        <f>COUNTIF($A$1:A4217,"Define|Report")</f>
        <v>236</v>
      </c>
    </row>
    <row r="4218" spans="1:2" x14ac:dyDescent="0.25">
      <c r="A4218" t="s">
        <v>2027</v>
      </c>
      <c r="B4218">
        <f>COUNTIF($A$1:A4218,"Define|Report")</f>
        <v>236</v>
      </c>
    </row>
    <row r="4219" spans="1:2" x14ac:dyDescent="0.25">
      <c r="A4219" t="s">
        <v>2028</v>
      </c>
      <c r="B4219">
        <f>COUNTIF($A$1:A4219,"Define|Report")</f>
        <v>236</v>
      </c>
    </row>
    <row r="4220" spans="1:2" x14ac:dyDescent="0.25">
      <c r="A4220" t="s">
        <v>2014</v>
      </c>
      <c r="B4220">
        <f>COUNTIF($A$1:A4220,"Define|Report")</f>
        <v>236</v>
      </c>
    </row>
    <row r="4221" spans="1:2" x14ac:dyDescent="0.25">
      <c r="A4221" t="s">
        <v>1591</v>
      </c>
      <c r="B4221">
        <f>COUNTIF($A$1:A4221,"Define|Report")</f>
        <v>236</v>
      </c>
    </row>
    <row r="4222" spans="1:2" x14ac:dyDescent="0.25">
      <c r="A4222" t="s">
        <v>2029</v>
      </c>
      <c r="B4222">
        <f>COUNTIF($A$1:A4222,"Define|Report")</f>
        <v>236</v>
      </c>
    </row>
    <row r="4223" spans="1:2" x14ac:dyDescent="0.25">
      <c r="A4223" t="s">
        <v>2030</v>
      </c>
      <c r="B4223">
        <f>COUNTIF($A$1:A4223,"Define|Report")</f>
        <v>236</v>
      </c>
    </row>
    <row r="4224" spans="1:2" x14ac:dyDescent="0.25">
      <c r="A4224" t="s">
        <v>2105</v>
      </c>
      <c r="B4224">
        <f>COUNTIF($A$1:A4224,"Define|Report")</f>
        <v>236</v>
      </c>
    </row>
    <row r="4225" spans="1:2" x14ac:dyDescent="0.25">
      <c r="A4225" t="s">
        <v>2076</v>
      </c>
      <c r="B4225">
        <f>COUNTIF($A$1:A4225,"Define|Report")</f>
        <v>236</v>
      </c>
    </row>
    <row r="4226" spans="1:2" x14ac:dyDescent="0.25">
      <c r="A4226" t="s">
        <v>2103</v>
      </c>
      <c r="B4226">
        <f>COUNTIF($A$1:A4226,"Define|Report")</f>
        <v>236</v>
      </c>
    </row>
    <row r="4227" spans="1:2" x14ac:dyDescent="0.25">
      <c r="B4227">
        <f>COUNTIF($A$1:A4227,"Define|Report")</f>
        <v>236</v>
      </c>
    </row>
    <row r="4228" spans="1:2" x14ac:dyDescent="0.25">
      <c r="A4228" t="s">
        <v>1094</v>
      </c>
      <c r="B4228">
        <f>COUNTIF($A$1:A4228,"Define|Report")</f>
        <v>237</v>
      </c>
    </row>
    <row r="4229" spans="1:2" x14ac:dyDescent="0.25">
      <c r="A4229" t="s">
        <v>2106</v>
      </c>
      <c r="B4229">
        <f>COUNTIF($A$1:A4229,"Define|Report")</f>
        <v>237</v>
      </c>
    </row>
    <row r="4230" spans="1:2" x14ac:dyDescent="0.25">
      <c r="A4230" t="s">
        <v>1967</v>
      </c>
      <c r="B4230">
        <f>COUNTIF($A$1:A4230,"Define|Report")</f>
        <v>237</v>
      </c>
    </row>
    <row r="4231" spans="1:2" x14ac:dyDescent="0.25">
      <c r="A4231" t="s">
        <v>1137</v>
      </c>
      <c r="B4231">
        <f>COUNTIF($A$1:A4231,"Define|Report")</f>
        <v>237</v>
      </c>
    </row>
    <row r="4232" spans="1:2" x14ac:dyDescent="0.25">
      <c r="A4232" t="s">
        <v>1100</v>
      </c>
      <c r="B4232">
        <f>COUNTIF($A$1:A4232,"Define|Report")</f>
        <v>237</v>
      </c>
    </row>
    <row r="4233" spans="1:2" x14ac:dyDescent="0.25">
      <c r="A4233" t="s">
        <v>1130</v>
      </c>
      <c r="B4233">
        <f>COUNTIF($A$1:A4233,"Define|Report")</f>
        <v>237</v>
      </c>
    </row>
    <row r="4234" spans="1:2" x14ac:dyDescent="0.25">
      <c r="A4234" t="s">
        <v>1241</v>
      </c>
      <c r="B4234">
        <f>COUNTIF($A$1:A4234,"Define|Report")</f>
        <v>237</v>
      </c>
    </row>
    <row r="4235" spans="1:2" x14ac:dyDescent="0.25">
      <c r="A4235" t="s">
        <v>2013</v>
      </c>
      <c r="B4235">
        <f>COUNTIF($A$1:A4235,"Define|Report")</f>
        <v>237</v>
      </c>
    </row>
    <row r="4236" spans="1:2" x14ac:dyDescent="0.25">
      <c r="A4236" t="s">
        <v>1589</v>
      </c>
      <c r="B4236">
        <f>COUNTIF($A$1:A4236,"Define|Report")</f>
        <v>237</v>
      </c>
    </row>
    <row r="4237" spans="1:2" x14ac:dyDescent="0.25">
      <c r="A4237" t="s">
        <v>2014</v>
      </c>
      <c r="B4237">
        <f>COUNTIF($A$1:A4237,"Define|Report")</f>
        <v>237</v>
      </c>
    </row>
    <row r="4238" spans="1:2" x14ac:dyDescent="0.25">
      <c r="A4238" t="s">
        <v>1591</v>
      </c>
      <c r="B4238">
        <f>COUNTIF($A$1:A4238,"Define|Report")</f>
        <v>237</v>
      </c>
    </row>
    <row r="4239" spans="1:2" x14ac:dyDescent="0.25">
      <c r="A4239" t="s">
        <v>1243</v>
      </c>
      <c r="B4239">
        <f>COUNTIF($A$1:A4239,"Define|Report")</f>
        <v>237</v>
      </c>
    </row>
    <row r="4240" spans="1:2" x14ac:dyDescent="0.25">
      <c r="A4240" t="s">
        <v>1585</v>
      </c>
      <c r="B4240">
        <f>COUNTIF($A$1:A4240,"Define|Report")</f>
        <v>237</v>
      </c>
    </row>
    <row r="4241" spans="1:2" x14ac:dyDescent="0.25">
      <c r="A4241" t="s">
        <v>1968</v>
      </c>
      <c r="B4241">
        <f>COUNTIF($A$1:A4241,"Define|Report")</f>
        <v>237</v>
      </c>
    </row>
    <row r="4242" spans="1:2" x14ac:dyDescent="0.25">
      <c r="A4242" t="s">
        <v>2039</v>
      </c>
      <c r="B4242">
        <f>COUNTIF($A$1:A4242,"Define|Report")</f>
        <v>237</v>
      </c>
    </row>
    <row r="4243" spans="1:2" x14ac:dyDescent="0.25">
      <c r="A4243" t="s">
        <v>2040</v>
      </c>
      <c r="B4243">
        <f>COUNTIF($A$1:A4243,"Define|Report")</f>
        <v>237</v>
      </c>
    </row>
    <row r="4244" spans="1:2" x14ac:dyDescent="0.25">
      <c r="A4244" t="s">
        <v>2107</v>
      </c>
      <c r="B4244">
        <f>COUNTIF($A$1:A4244,"Define|Report")</f>
        <v>237</v>
      </c>
    </row>
    <row r="4245" spans="1:2" x14ac:dyDescent="0.25">
      <c r="A4245" t="s">
        <v>1636</v>
      </c>
      <c r="B4245">
        <f>COUNTIF($A$1:A4245,"Define|Report")</f>
        <v>237</v>
      </c>
    </row>
    <row r="4246" spans="1:2" x14ac:dyDescent="0.25">
      <c r="A4246" t="s">
        <v>1134</v>
      </c>
      <c r="B4246">
        <f>COUNTIF($A$1:A4246,"Define|Report")</f>
        <v>237</v>
      </c>
    </row>
    <row r="4247" spans="1:2" x14ac:dyDescent="0.25">
      <c r="A4247" t="s">
        <v>1314</v>
      </c>
      <c r="B4247">
        <f>COUNTIF($A$1:A4247,"Define|Report")</f>
        <v>237</v>
      </c>
    </row>
    <row r="4248" spans="1:2" x14ac:dyDescent="0.25">
      <c r="A4248" t="s">
        <v>1593</v>
      </c>
      <c r="B4248">
        <f>COUNTIF($A$1:A4248,"Define|Report")</f>
        <v>237</v>
      </c>
    </row>
    <row r="4249" spans="1:2" x14ac:dyDescent="0.25">
      <c r="A4249" t="s">
        <v>2024</v>
      </c>
      <c r="B4249">
        <f>COUNTIF($A$1:A4249,"Define|Report")</f>
        <v>237</v>
      </c>
    </row>
    <row r="4250" spans="1:2" x14ac:dyDescent="0.25">
      <c r="B4250">
        <f>COUNTIF($A$1:A4250,"Define|Report")</f>
        <v>237</v>
      </c>
    </row>
    <row r="4251" spans="1:2" x14ac:dyDescent="0.25">
      <c r="A4251" t="s">
        <v>1094</v>
      </c>
      <c r="B4251">
        <f>COUNTIF($A$1:A4251,"Define|Report")</f>
        <v>238</v>
      </c>
    </row>
    <row r="4252" spans="1:2" x14ac:dyDescent="0.25">
      <c r="A4252" t="s">
        <v>2108</v>
      </c>
      <c r="B4252">
        <f>COUNTIF($A$1:A4252,"Define|Report")</f>
        <v>238</v>
      </c>
    </row>
    <row r="4253" spans="1:2" x14ac:dyDescent="0.25">
      <c r="A4253" t="s">
        <v>1967</v>
      </c>
      <c r="B4253">
        <f>COUNTIF($A$1:A4253,"Define|Report")</f>
        <v>238</v>
      </c>
    </row>
    <row r="4254" spans="1:2" x14ac:dyDescent="0.25">
      <c r="A4254" t="s">
        <v>1137</v>
      </c>
      <c r="B4254">
        <f>COUNTIF($A$1:A4254,"Define|Report")</f>
        <v>238</v>
      </c>
    </row>
    <row r="4255" spans="1:2" x14ac:dyDescent="0.25">
      <c r="A4255" t="s">
        <v>1100</v>
      </c>
      <c r="B4255">
        <f>COUNTIF($A$1:A4255,"Define|Report")</f>
        <v>238</v>
      </c>
    </row>
    <row r="4256" spans="1:2" x14ac:dyDescent="0.25">
      <c r="A4256" t="s">
        <v>1130</v>
      </c>
      <c r="B4256">
        <f>COUNTIF($A$1:A4256,"Define|Report")</f>
        <v>238</v>
      </c>
    </row>
    <row r="4257" spans="1:2" x14ac:dyDescent="0.25">
      <c r="A4257" t="s">
        <v>1241</v>
      </c>
      <c r="B4257">
        <f>COUNTIF($A$1:A4257,"Define|Report")</f>
        <v>238</v>
      </c>
    </row>
    <row r="4258" spans="1:2" x14ac:dyDescent="0.25">
      <c r="A4258" t="s">
        <v>1243</v>
      </c>
      <c r="B4258">
        <f>COUNTIF($A$1:A4258,"Define|Report")</f>
        <v>238</v>
      </c>
    </row>
    <row r="4259" spans="1:2" x14ac:dyDescent="0.25">
      <c r="A4259" t="s">
        <v>1586</v>
      </c>
      <c r="B4259">
        <f>COUNTIF($A$1:A4259,"Define|Report")</f>
        <v>238</v>
      </c>
    </row>
    <row r="4260" spans="1:2" x14ac:dyDescent="0.25">
      <c r="A4260" t="s">
        <v>1587</v>
      </c>
      <c r="B4260">
        <f>COUNTIF($A$1:A4260,"Define|Report")</f>
        <v>238</v>
      </c>
    </row>
    <row r="4261" spans="1:2" x14ac:dyDescent="0.25">
      <c r="A4261" t="s">
        <v>1968</v>
      </c>
      <c r="B4261">
        <f>COUNTIF($A$1:A4261,"Define|Report")</f>
        <v>238</v>
      </c>
    </row>
    <row r="4262" spans="1:2" x14ac:dyDescent="0.25">
      <c r="A4262" t="s">
        <v>1292</v>
      </c>
      <c r="B4262">
        <f>COUNTIF($A$1:A4262,"Define|Report")</f>
        <v>238</v>
      </c>
    </row>
    <row r="4263" spans="1:2" x14ac:dyDescent="0.25">
      <c r="A4263" t="s">
        <v>1293</v>
      </c>
      <c r="B4263">
        <f>COUNTIF($A$1:A4263,"Define|Report")</f>
        <v>238</v>
      </c>
    </row>
    <row r="4264" spans="1:2" x14ac:dyDescent="0.25">
      <c r="A4264" t="s">
        <v>1397</v>
      </c>
      <c r="B4264">
        <f>COUNTIF($A$1:A4264,"Define|Report")</f>
        <v>238</v>
      </c>
    </row>
    <row r="4265" spans="1:2" x14ac:dyDescent="0.25">
      <c r="A4265" t="s">
        <v>1636</v>
      </c>
      <c r="B4265">
        <f>COUNTIF($A$1:A4265,"Define|Report")</f>
        <v>238</v>
      </c>
    </row>
    <row r="4266" spans="1:2" x14ac:dyDescent="0.25">
      <c r="A4266" t="s">
        <v>2013</v>
      </c>
      <c r="B4266">
        <f>COUNTIF($A$1:A4266,"Define|Report")</f>
        <v>238</v>
      </c>
    </row>
    <row r="4267" spans="1:2" x14ac:dyDescent="0.25">
      <c r="A4267" t="s">
        <v>1589</v>
      </c>
      <c r="B4267">
        <f>COUNTIF($A$1:A4267,"Define|Report")</f>
        <v>238</v>
      </c>
    </row>
    <row r="4268" spans="1:2" x14ac:dyDescent="0.25">
      <c r="A4268" t="s">
        <v>2027</v>
      </c>
      <c r="B4268">
        <f>COUNTIF($A$1:A4268,"Define|Report")</f>
        <v>238</v>
      </c>
    </row>
    <row r="4269" spans="1:2" x14ac:dyDescent="0.25">
      <c r="A4269" t="s">
        <v>2028</v>
      </c>
      <c r="B4269">
        <f>COUNTIF($A$1:A4269,"Define|Report")</f>
        <v>238</v>
      </c>
    </row>
    <row r="4270" spans="1:2" x14ac:dyDescent="0.25">
      <c r="A4270" t="s">
        <v>2014</v>
      </c>
      <c r="B4270">
        <f>COUNTIF($A$1:A4270,"Define|Report")</f>
        <v>238</v>
      </c>
    </row>
    <row r="4271" spans="1:2" x14ac:dyDescent="0.25">
      <c r="A4271" t="s">
        <v>1591</v>
      </c>
      <c r="B4271">
        <f>COUNTIF($A$1:A4271,"Define|Report")</f>
        <v>238</v>
      </c>
    </row>
    <row r="4272" spans="1:2" x14ac:dyDescent="0.25">
      <c r="A4272" t="s">
        <v>2029</v>
      </c>
      <c r="B4272">
        <f>COUNTIF($A$1:A4272,"Define|Report")</f>
        <v>238</v>
      </c>
    </row>
    <row r="4273" spans="1:2" x14ac:dyDescent="0.25">
      <c r="A4273" t="s">
        <v>2030</v>
      </c>
      <c r="B4273">
        <f>COUNTIF($A$1:A4273,"Define|Report")</f>
        <v>238</v>
      </c>
    </row>
    <row r="4274" spans="1:2" x14ac:dyDescent="0.25">
      <c r="A4274" t="s">
        <v>1314</v>
      </c>
      <c r="B4274">
        <f>COUNTIF($A$1:A4274,"Define|Report")</f>
        <v>238</v>
      </c>
    </row>
    <row r="4275" spans="1:2" x14ac:dyDescent="0.25">
      <c r="A4275" t="s">
        <v>2109</v>
      </c>
      <c r="B4275">
        <f>COUNTIF($A$1:A4275,"Define|Report")</f>
        <v>238</v>
      </c>
    </row>
    <row r="4276" spans="1:2" x14ac:dyDescent="0.25">
      <c r="A4276" t="s">
        <v>2076</v>
      </c>
      <c r="B4276">
        <f>COUNTIF($A$1:A4276,"Define|Report")</f>
        <v>238</v>
      </c>
    </row>
    <row r="4277" spans="1:2" x14ac:dyDescent="0.25">
      <c r="A4277" t="s">
        <v>1593</v>
      </c>
      <c r="B4277">
        <f>COUNTIF($A$1:A4277,"Define|Report")</f>
        <v>238</v>
      </c>
    </row>
    <row r="4278" spans="1:2" x14ac:dyDescent="0.25">
      <c r="B4278">
        <f>COUNTIF($A$1:A4278,"Define|Report")</f>
        <v>238</v>
      </c>
    </row>
    <row r="4279" spans="1:2" x14ac:dyDescent="0.25">
      <c r="A4279" t="s">
        <v>1094</v>
      </c>
      <c r="B4279">
        <f>COUNTIF($A$1:A4279,"Define|Report")</f>
        <v>239</v>
      </c>
    </row>
    <row r="4280" spans="1:2" x14ac:dyDescent="0.25">
      <c r="A4280" t="s">
        <v>2110</v>
      </c>
      <c r="B4280">
        <f>COUNTIF($A$1:A4280,"Define|Report")</f>
        <v>239</v>
      </c>
    </row>
    <row r="4281" spans="1:2" x14ac:dyDescent="0.25">
      <c r="A4281" t="s">
        <v>1967</v>
      </c>
      <c r="B4281">
        <f>COUNTIF($A$1:A4281,"Define|Report")</f>
        <v>239</v>
      </c>
    </row>
    <row r="4282" spans="1:2" x14ac:dyDescent="0.25">
      <c r="A4282" t="s">
        <v>1137</v>
      </c>
      <c r="B4282">
        <f>COUNTIF($A$1:A4282,"Define|Report")</f>
        <v>239</v>
      </c>
    </row>
    <row r="4283" spans="1:2" x14ac:dyDescent="0.25">
      <c r="A4283" t="s">
        <v>1100</v>
      </c>
      <c r="B4283">
        <f>COUNTIF($A$1:A4283,"Define|Report")</f>
        <v>239</v>
      </c>
    </row>
    <row r="4284" spans="1:2" x14ac:dyDescent="0.25">
      <c r="A4284" t="s">
        <v>1130</v>
      </c>
      <c r="B4284">
        <f>COUNTIF($A$1:A4284,"Define|Report")</f>
        <v>239</v>
      </c>
    </row>
    <row r="4285" spans="1:2" x14ac:dyDescent="0.25">
      <c r="A4285" t="s">
        <v>1241</v>
      </c>
      <c r="B4285">
        <f>COUNTIF($A$1:A4285,"Define|Report")</f>
        <v>239</v>
      </c>
    </row>
    <row r="4286" spans="1:2" x14ac:dyDescent="0.25">
      <c r="A4286" t="s">
        <v>1243</v>
      </c>
      <c r="B4286">
        <f>COUNTIF($A$1:A4286,"Define|Report")</f>
        <v>239</v>
      </c>
    </row>
    <row r="4287" spans="1:2" x14ac:dyDescent="0.25">
      <c r="A4287" t="s">
        <v>2111</v>
      </c>
      <c r="B4287">
        <f>COUNTIF($A$1:A4287,"Define|Report")</f>
        <v>239</v>
      </c>
    </row>
    <row r="4288" spans="1:2" x14ac:dyDescent="0.25">
      <c r="A4288" t="s">
        <v>2079</v>
      </c>
      <c r="B4288">
        <f>COUNTIF($A$1:A4288,"Define|Report")</f>
        <v>239</v>
      </c>
    </row>
    <row r="4289" spans="1:2" x14ac:dyDescent="0.25">
      <c r="A4289" t="s">
        <v>1636</v>
      </c>
      <c r="B4289">
        <f>COUNTIF($A$1:A4289,"Define|Report")</f>
        <v>239</v>
      </c>
    </row>
    <row r="4290" spans="1:2" x14ac:dyDescent="0.25">
      <c r="A4290" t="s">
        <v>1586</v>
      </c>
      <c r="B4290">
        <f>COUNTIF($A$1:A4290,"Define|Report")</f>
        <v>239</v>
      </c>
    </row>
    <row r="4291" spans="1:2" x14ac:dyDescent="0.25">
      <c r="A4291" t="s">
        <v>1587</v>
      </c>
      <c r="B4291">
        <f>COUNTIF($A$1:A4291,"Define|Report")</f>
        <v>239</v>
      </c>
    </row>
    <row r="4292" spans="1:2" x14ac:dyDescent="0.25">
      <c r="A4292" t="s">
        <v>2013</v>
      </c>
      <c r="B4292">
        <f>COUNTIF($A$1:A4292,"Define|Report")</f>
        <v>239</v>
      </c>
    </row>
    <row r="4293" spans="1:2" x14ac:dyDescent="0.25">
      <c r="A4293" t="s">
        <v>1589</v>
      </c>
      <c r="B4293">
        <f>COUNTIF($A$1:A4293,"Define|Report")</f>
        <v>239</v>
      </c>
    </row>
    <row r="4294" spans="1:2" x14ac:dyDescent="0.25">
      <c r="A4294" t="s">
        <v>2027</v>
      </c>
      <c r="B4294">
        <f>COUNTIF($A$1:A4294,"Define|Report")</f>
        <v>239</v>
      </c>
    </row>
    <row r="4295" spans="1:2" x14ac:dyDescent="0.25">
      <c r="A4295" t="s">
        <v>2028</v>
      </c>
      <c r="B4295">
        <f>COUNTIF($A$1:A4295,"Define|Report")</f>
        <v>239</v>
      </c>
    </row>
    <row r="4296" spans="1:2" x14ac:dyDescent="0.25">
      <c r="A4296" t="s">
        <v>2014</v>
      </c>
      <c r="B4296">
        <f>COUNTIF($A$1:A4296,"Define|Report")</f>
        <v>239</v>
      </c>
    </row>
    <row r="4297" spans="1:2" x14ac:dyDescent="0.25">
      <c r="A4297" t="s">
        <v>1591</v>
      </c>
      <c r="B4297">
        <f>COUNTIF($A$1:A4297,"Define|Report")</f>
        <v>239</v>
      </c>
    </row>
    <row r="4298" spans="1:2" x14ac:dyDescent="0.25">
      <c r="A4298" t="s">
        <v>2029</v>
      </c>
      <c r="B4298">
        <f>COUNTIF($A$1:A4298,"Define|Report")</f>
        <v>239</v>
      </c>
    </row>
    <row r="4299" spans="1:2" x14ac:dyDescent="0.25">
      <c r="A4299" t="s">
        <v>2030</v>
      </c>
      <c r="B4299">
        <f>COUNTIF($A$1:A4299,"Define|Report")</f>
        <v>239</v>
      </c>
    </row>
    <row r="4300" spans="1:2" x14ac:dyDescent="0.25">
      <c r="A4300" t="s">
        <v>2069</v>
      </c>
      <c r="B4300">
        <f>COUNTIF($A$1:A4300,"Define|Report")</f>
        <v>239</v>
      </c>
    </row>
    <row r="4301" spans="1:2" x14ac:dyDescent="0.25">
      <c r="A4301" t="s">
        <v>2112</v>
      </c>
      <c r="B4301">
        <f>COUNTIF($A$1:A4301,"Define|Report")</f>
        <v>239</v>
      </c>
    </row>
    <row r="4302" spans="1:2" x14ac:dyDescent="0.25">
      <c r="A4302" t="s">
        <v>2113</v>
      </c>
      <c r="B4302">
        <f>COUNTIF($A$1:A4302,"Define|Report")</f>
        <v>239</v>
      </c>
    </row>
    <row r="4303" spans="1:2" x14ac:dyDescent="0.25">
      <c r="B4303">
        <f>COUNTIF($A$1:A4303,"Define|Report")</f>
        <v>239</v>
      </c>
    </row>
    <row r="4304" spans="1:2" x14ac:dyDescent="0.25">
      <c r="A4304" t="s">
        <v>1094</v>
      </c>
      <c r="B4304">
        <f>COUNTIF($A$1:A4304,"Define|Report")</f>
        <v>240</v>
      </c>
    </row>
    <row r="4305" spans="1:2" x14ac:dyDescent="0.25">
      <c r="A4305" t="s">
        <v>2114</v>
      </c>
      <c r="B4305">
        <f>COUNTIF($A$1:A4305,"Define|Report")</f>
        <v>240</v>
      </c>
    </row>
    <row r="4306" spans="1:2" x14ac:dyDescent="0.25">
      <c r="A4306" t="s">
        <v>1967</v>
      </c>
      <c r="B4306">
        <f>COUNTIF($A$1:A4306,"Define|Report")</f>
        <v>240</v>
      </c>
    </row>
    <row r="4307" spans="1:2" x14ac:dyDescent="0.25">
      <c r="A4307" t="s">
        <v>1137</v>
      </c>
      <c r="B4307">
        <f>COUNTIF($A$1:A4307,"Define|Report")</f>
        <v>240</v>
      </c>
    </row>
    <row r="4308" spans="1:2" x14ac:dyDescent="0.25">
      <c r="A4308" t="s">
        <v>1100</v>
      </c>
      <c r="B4308">
        <f>COUNTIF($A$1:A4308,"Define|Report")</f>
        <v>240</v>
      </c>
    </row>
    <row r="4309" spans="1:2" x14ac:dyDescent="0.25">
      <c r="A4309" t="s">
        <v>1130</v>
      </c>
      <c r="B4309">
        <f>COUNTIF($A$1:A4309,"Define|Report")</f>
        <v>240</v>
      </c>
    </row>
    <row r="4310" spans="1:2" x14ac:dyDescent="0.25">
      <c r="A4310" t="s">
        <v>1241</v>
      </c>
      <c r="B4310">
        <f>COUNTIF($A$1:A4310,"Define|Report")</f>
        <v>240</v>
      </c>
    </row>
    <row r="4311" spans="1:2" x14ac:dyDescent="0.25">
      <c r="A4311" t="s">
        <v>2115</v>
      </c>
      <c r="B4311">
        <f>COUNTIF($A$1:A4311,"Define|Report")</f>
        <v>240</v>
      </c>
    </row>
    <row r="4312" spans="1:2" x14ac:dyDescent="0.25">
      <c r="A4312" t="s">
        <v>1243</v>
      </c>
      <c r="B4312">
        <f>COUNTIF($A$1:A4312,"Define|Report")</f>
        <v>240</v>
      </c>
    </row>
    <row r="4313" spans="1:2" x14ac:dyDescent="0.25">
      <c r="A4313" t="s">
        <v>1636</v>
      </c>
      <c r="B4313">
        <f>COUNTIF($A$1:A4313,"Define|Report")</f>
        <v>240</v>
      </c>
    </row>
    <row r="4314" spans="1:2" x14ac:dyDescent="0.25">
      <c r="A4314" t="s">
        <v>2026</v>
      </c>
      <c r="B4314">
        <f>COUNTIF($A$1:A4314,"Define|Report")</f>
        <v>240</v>
      </c>
    </row>
    <row r="4315" spans="1:2" x14ac:dyDescent="0.25">
      <c r="A4315" t="s">
        <v>1586</v>
      </c>
      <c r="B4315">
        <f>COUNTIF($A$1:A4315,"Define|Report")</f>
        <v>240</v>
      </c>
    </row>
    <row r="4316" spans="1:2" x14ac:dyDescent="0.25">
      <c r="A4316" t="s">
        <v>1587</v>
      </c>
      <c r="B4316">
        <f>COUNTIF($A$1:A4316,"Define|Report")</f>
        <v>240</v>
      </c>
    </row>
    <row r="4317" spans="1:2" x14ac:dyDescent="0.25">
      <c r="A4317" t="s">
        <v>1968</v>
      </c>
      <c r="B4317">
        <f>COUNTIF($A$1:A4317,"Define|Report")</f>
        <v>240</v>
      </c>
    </row>
    <row r="4318" spans="1:2" x14ac:dyDescent="0.25">
      <c r="A4318" t="s">
        <v>2038</v>
      </c>
      <c r="B4318">
        <f>COUNTIF($A$1:A4318,"Define|Report")</f>
        <v>240</v>
      </c>
    </row>
    <row r="4319" spans="1:2" x14ac:dyDescent="0.25">
      <c r="A4319" t="s">
        <v>2101</v>
      </c>
      <c r="B4319">
        <f>COUNTIF($A$1:A4319,"Define|Report")</f>
        <v>240</v>
      </c>
    </row>
    <row r="4320" spans="1:2" x14ac:dyDescent="0.25">
      <c r="A4320" t="s">
        <v>2013</v>
      </c>
      <c r="B4320">
        <f>COUNTIF($A$1:A4320,"Define|Report")</f>
        <v>240</v>
      </c>
    </row>
    <row r="4321" spans="1:2" x14ac:dyDescent="0.25">
      <c r="A4321" t="s">
        <v>1589</v>
      </c>
      <c r="B4321">
        <f>COUNTIF($A$1:A4321,"Define|Report")</f>
        <v>240</v>
      </c>
    </row>
    <row r="4322" spans="1:2" x14ac:dyDescent="0.25">
      <c r="A4322" t="s">
        <v>2027</v>
      </c>
      <c r="B4322">
        <f>COUNTIF($A$1:A4322,"Define|Report")</f>
        <v>240</v>
      </c>
    </row>
    <row r="4323" spans="1:2" x14ac:dyDescent="0.25">
      <c r="A4323" t="s">
        <v>2028</v>
      </c>
      <c r="B4323">
        <f>COUNTIF($A$1:A4323,"Define|Report")</f>
        <v>240</v>
      </c>
    </row>
    <row r="4324" spans="1:2" x14ac:dyDescent="0.25">
      <c r="A4324" t="s">
        <v>2014</v>
      </c>
      <c r="B4324">
        <f>COUNTIF($A$1:A4324,"Define|Report")</f>
        <v>240</v>
      </c>
    </row>
    <row r="4325" spans="1:2" x14ac:dyDescent="0.25">
      <c r="A4325" t="s">
        <v>1591</v>
      </c>
      <c r="B4325">
        <f>COUNTIF($A$1:A4325,"Define|Report")</f>
        <v>240</v>
      </c>
    </row>
    <row r="4326" spans="1:2" x14ac:dyDescent="0.25">
      <c r="A4326" t="s">
        <v>2029</v>
      </c>
      <c r="B4326">
        <f>COUNTIF($A$1:A4326,"Define|Report")</f>
        <v>240</v>
      </c>
    </row>
    <row r="4327" spans="1:2" x14ac:dyDescent="0.25">
      <c r="A4327" t="s">
        <v>2030</v>
      </c>
      <c r="B4327">
        <f>COUNTIF($A$1:A4327,"Define|Report")</f>
        <v>240</v>
      </c>
    </row>
    <row r="4328" spans="1:2" x14ac:dyDescent="0.25">
      <c r="A4328" t="s">
        <v>2062</v>
      </c>
      <c r="B4328">
        <f>COUNTIF($A$1:A4328,"Define|Report")</f>
        <v>240</v>
      </c>
    </row>
    <row r="4329" spans="1:2" x14ac:dyDescent="0.25">
      <c r="A4329" t="s">
        <v>2102</v>
      </c>
      <c r="B4329">
        <f>COUNTIF($A$1:A4329,"Define|Report")</f>
        <v>240</v>
      </c>
    </row>
    <row r="4330" spans="1:2" x14ac:dyDescent="0.25">
      <c r="A4330" t="s">
        <v>2076</v>
      </c>
      <c r="B4330">
        <f>COUNTIF($A$1:A4330,"Define|Report")</f>
        <v>240</v>
      </c>
    </row>
    <row r="4331" spans="1:2" x14ac:dyDescent="0.25">
      <c r="A4331" t="s">
        <v>2116</v>
      </c>
      <c r="B4331">
        <f>COUNTIF($A$1:A4331,"Define|Report")</f>
        <v>240</v>
      </c>
    </row>
    <row r="4332" spans="1:2" x14ac:dyDescent="0.25">
      <c r="B4332">
        <f>COUNTIF($A$1:A4332,"Define|Report")</f>
        <v>240</v>
      </c>
    </row>
    <row r="4333" spans="1:2" x14ac:dyDescent="0.25">
      <c r="A4333" t="s">
        <v>1094</v>
      </c>
      <c r="B4333">
        <f>COUNTIF($A$1:A4333,"Define|Report")</f>
        <v>241</v>
      </c>
    </row>
    <row r="4334" spans="1:2" x14ac:dyDescent="0.25">
      <c r="A4334" t="s">
        <v>2117</v>
      </c>
      <c r="B4334">
        <f>COUNTIF($A$1:A4334,"Define|Report")</f>
        <v>241</v>
      </c>
    </row>
    <row r="4335" spans="1:2" x14ac:dyDescent="0.25">
      <c r="A4335" t="s">
        <v>1967</v>
      </c>
      <c r="B4335">
        <f>COUNTIF($A$1:A4335,"Define|Report")</f>
        <v>241</v>
      </c>
    </row>
    <row r="4336" spans="1:2" x14ac:dyDescent="0.25">
      <c r="A4336" t="s">
        <v>1137</v>
      </c>
      <c r="B4336">
        <f>COUNTIF($A$1:A4336,"Define|Report")</f>
        <v>241</v>
      </c>
    </row>
    <row r="4337" spans="1:2" x14ac:dyDescent="0.25">
      <c r="A4337" t="s">
        <v>1100</v>
      </c>
      <c r="B4337">
        <f>COUNTIF($A$1:A4337,"Define|Report")</f>
        <v>241</v>
      </c>
    </row>
    <row r="4338" spans="1:2" x14ac:dyDescent="0.25">
      <c r="A4338" t="s">
        <v>1130</v>
      </c>
      <c r="B4338">
        <f>COUNTIF($A$1:A4338,"Define|Report")</f>
        <v>241</v>
      </c>
    </row>
    <row r="4339" spans="1:2" x14ac:dyDescent="0.25">
      <c r="A4339" t="s">
        <v>1241</v>
      </c>
      <c r="B4339">
        <f>COUNTIF($A$1:A4339,"Define|Report")</f>
        <v>241</v>
      </c>
    </row>
    <row r="4340" spans="1:2" x14ac:dyDescent="0.25">
      <c r="A4340" t="s">
        <v>1243</v>
      </c>
      <c r="B4340">
        <f>COUNTIF($A$1:A4340,"Define|Report")</f>
        <v>241</v>
      </c>
    </row>
    <row r="4341" spans="1:2" x14ac:dyDescent="0.25">
      <c r="A4341" t="s">
        <v>1636</v>
      </c>
      <c r="B4341">
        <f>COUNTIF($A$1:A4341,"Define|Report")</f>
        <v>241</v>
      </c>
    </row>
    <row r="4342" spans="1:2" x14ac:dyDescent="0.25">
      <c r="A4342" t="s">
        <v>2026</v>
      </c>
      <c r="B4342">
        <f>COUNTIF($A$1:A4342,"Define|Report")</f>
        <v>241</v>
      </c>
    </row>
    <row r="4343" spans="1:2" x14ac:dyDescent="0.25">
      <c r="A4343" t="s">
        <v>1586</v>
      </c>
      <c r="B4343">
        <f>COUNTIF($A$1:A4343,"Define|Report")</f>
        <v>241</v>
      </c>
    </row>
    <row r="4344" spans="1:2" x14ac:dyDescent="0.25">
      <c r="A4344" t="s">
        <v>1585</v>
      </c>
      <c r="B4344">
        <f>COUNTIF($A$1:A4344,"Define|Report")</f>
        <v>241</v>
      </c>
    </row>
    <row r="4345" spans="1:2" x14ac:dyDescent="0.25">
      <c r="A4345" t="s">
        <v>1587</v>
      </c>
      <c r="B4345">
        <f>COUNTIF($A$1:A4345,"Define|Report")</f>
        <v>241</v>
      </c>
    </row>
    <row r="4346" spans="1:2" x14ac:dyDescent="0.25">
      <c r="A4346" t="s">
        <v>1968</v>
      </c>
      <c r="B4346">
        <f>COUNTIF($A$1:A4346,"Define|Report")</f>
        <v>241</v>
      </c>
    </row>
    <row r="4347" spans="1:2" x14ac:dyDescent="0.25">
      <c r="A4347" t="s">
        <v>2013</v>
      </c>
      <c r="B4347">
        <f>COUNTIF($A$1:A4347,"Define|Report")</f>
        <v>241</v>
      </c>
    </row>
    <row r="4348" spans="1:2" x14ac:dyDescent="0.25">
      <c r="A4348" t="s">
        <v>1589</v>
      </c>
      <c r="B4348">
        <f>COUNTIF($A$1:A4348,"Define|Report")</f>
        <v>241</v>
      </c>
    </row>
    <row r="4349" spans="1:2" x14ac:dyDescent="0.25">
      <c r="A4349" t="s">
        <v>2027</v>
      </c>
      <c r="B4349">
        <f>COUNTIF($A$1:A4349,"Define|Report")</f>
        <v>241</v>
      </c>
    </row>
    <row r="4350" spans="1:2" x14ac:dyDescent="0.25">
      <c r="A4350" t="s">
        <v>2028</v>
      </c>
      <c r="B4350">
        <f>COUNTIF($A$1:A4350,"Define|Report")</f>
        <v>241</v>
      </c>
    </row>
    <row r="4351" spans="1:2" x14ac:dyDescent="0.25">
      <c r="A4351" t="s">
        <v>2014</v>
      </c>
      <c r="B4351">
        <f>COUNTIF($A$1:A4351,"Define|Report")</f>
        <v>241</v>
      </c>
    </row>
    <row r="4352" spans="1:2" x14ac:dyDescent="0.25">
      <c r="A4352" t="s">
        <v>1591</v>
      </c>
      <c r="B4352">
        <f>COUNTIF($A$1:A4352,"Define|Report")</f>
        <v>241</v>
      </c>
    </row>
    <row r="4353" spans="1:2" x14ac:dyDescent="0.25">
      <c r="A4353" t="s">
        <v>2029</v>
      </c>
      <c r="B4353">
        <f>COUNTIF($A$1:A4353,"Define|Report")</f>
        <v>241</v>
      </c>
    </row>
    <row r="4354" spans="1:2" x14ac:dyDescent="0.25">
      <c r="A4354" t="s">
        <v>2030</v>
      </c>
      <c r="B4354">
        <f>COUNTIF($A$1:A4354,"Define|Report")</f>
        <v>241</v>
      </c>
    </row>
    <row r="4355" spans="1:2" x14ac:dyDescent="0.25">
      <c r="A4355" t="s">
        <v>2062</v>
      </c>
      <c r="B4355">
        <f>COUNTIF($A$1:A4355,"Define|Report")</f>
        <v>241</v>
      </c>
    </row>
    <row r="4356" spans="1:2" x14ac:dyDescent="0.25">
      <c r="A4356" t="s">
        <v>2102</v>
      </c>
      <c r="B4356">
        <f>COUNTIF($A$1:A4356,"Define|Report")</f>
        <v>241</v>
      </c>
    </row>
    <row r="4357" spans="1:2" x14ac:dyDescent="0.25">
      <c r="A4357" t="s">
        <v>2076</v>
      </c>
      <c r="B4357">
        <f>COUNTIF($A$1:A4357,"Define|Report")</f>
        <v>241</v>
      </c>
    </row>
    <row r="4358" spans="1:2" x14ac:dyDescent="0.25">
      <c r="B4358">
        <f>COUNTIF($A$1:A4358,"Define|Report")</f>
        <v>241</v>
      </c>
    </row>
    <row r="4359" spans="1:2" x14ac:dyDescent="0.25">
      <c r="A4359" t="s">
        <v>1094</v>
      </c>
      <c r="B4359">
        <f>COUNTIF($A$1:A4359,"Define|Report")</f>
        <v>242</v>
      </c>
    </row>
    <row r="4360" spans="1:2" x14ac:dyDescent="0.25">
      <c r="A4360" t="s">
        <v>2118</v>
      </c>
      <c r="B4360">
        <f>COUNTIF($A$1:A4360,"Define|Report")</f>
        <v>242</v>
      </c>
    </row>
    <row r="4361" spans="1:2" x14ac:dyDescent="0.25">
      <c r="A4361" t="s">
        <v>1967</v>
      </c>
      <c r="B4361">
        <f>COUNTIF($A$1:A4361,"Define|Report")</f>
        <v>242</v>
      </c>
    </row>
    <row r="4362" spans="1:2" x14ac:dyDescent="0.25">
      <c r="A4362" t="s">
        <v>1137</v>
      </c>
      <c r="B4362">
        <f>COUNTIF($A$1:A4362,"Define|Report")</f>
        <v>242</v>
      </c>
    </row>
    <row r="4363" spans="1:2" x14ac:dyDescent="0.25">
      <c r="A4363" t="s">
        <v>1100</v>
      </c>
      <c r="B4363">
        <f>COUNTIF($A$1:A4363,"Define|Report")</f>
        <v>242</v>
      </c>
    </row>
    <row r="4364" spans="1:2" x14ac:dyDescent="0.25">
      <c r="A4364" t="s">
        <v>1241</v>
      </c>
      <c r="B4364">
        <f>COUNTIF($A$1:A4364,"Define|Report")</f>
        <v>242</v>
      </c>
    </row>
    <row r="4365" spans="1:2" x14ac:dyDescent="0.25">
      <c r="A4365" t="s">
        <v>2013</v>
      </c>
      <c r="B4365">
        <f>COUNTIF($A$1:A4365,"Define|Report")</f>
        <v>242</v>
      </c>
    </row>
    <row r="4366" spans="1:2" x14ac:dyDescent="0.25">
      <c r="A4366" t="s">
        <v>1589</v>
      </c>
      <c r="B4366">
        <f>COUNTIF($A$1:A4366,"Define|Report")</f>
        <v>242</v>
      </c>
    </row>
    <row r="4367" spans="1:2" x14ac:dyDescent="0.25">
      <c r="A4367" t="s">
        <v>2014</v>
      </c>
      <c r="B4367">
        <f>COUNTIF($A$1:A4367,"Define|Report")</f>
        <v>242</v>
      </c>
    </row>
    <row r="4368" spans="1:2" x14ac:dyDescent="0.25">
      <c r="A4368" t="s">
        <v>1591</v>
      </c>
      <c r="B4368">
        <f>COUNTIF($A$1:A4368,"Define|Report")</f>
        <v>242</v>
      </c>
    </row>
    <row r="4369" spans="1:2" x14ac:dyDescent="0.25">
      <c r="A4369" t="s">
        <v>1243</v>
      </c>
      <c r="B4369">
        <f>COUNTIF($A$1:A4369,"Define|Report")</f>
        <v>242</v>
      </c>
    </row>
    <row r="4370" spans="1:2" x14ac:dyDescent="0.25">
      <c r="A4370" t="s">
        <v>1586</v>
      </c>
      <c r="B4370">
        <f>COUNTIF($A$1:A4370,"Define|Report")</f>
        <v>242</v>
      </c>
    </row>
    <row r="4371" spans="1:2" x14ac:dyDescent="0.25">
      <c r="A4371" t="s">
        <v>1968</v>
      </c>
      <c r="B4371">
        <f>COUNTIF($A$1:A4371,"Define|Report")</f>
        <v>242</v>
      </c>
    </row>
    <row r="4372" spans="1:2" x14ac:dyDescent="0.25">
      <c r="A4372" t="s">
        <v>2038</v>
      </c>
      <c r="B4372">
        <f>COUNTIF($A$1:A4372,"Define|Report")</f>
        <v>242</v>
      </c>
    </row>
    <row r="4373" spans="1:2" x14ac:dyDescent="0.25">
      <c r="A4373" t="s">
        <v>2091</v>
      </c>
      <c r="B4373">
        <f>COUNTIF($A$1:A4373,"Define|Report")</f>
        <v>242</v>
      </c>
    </row>
    <row r="4374" spans="1:2" x14ac:dyDescent="0.25">
      <c r="A4374" t="s">
        <v>2039</v>
      </c>
      <c r="B4374">
        <f>COUNTIF($A$1:A4374,"Define|Report")</f>
        <v>242</v>
      </c>
    </row>
    <row r="4375" spans="1:2" x14ac:dyDescent="0.25">
      <c r="A4375" t="s">
        <v>2040</v>
      </c>
      <c r="B4375">
        <f>COUNTIF($A$1:A4375,"Define|Report")</f>
        <v>242</v>
      </c>
    </row>
    <row r="4376" spans="1:2" x14ac:dyDescent="0.25">
      <c r="A4376" t="s">
        <v>2041</v>
      </c>
      <c r="B4376">
        <f>COUNTIF($A$1:A4376,"Define|Report")</f>
        <v>242</v>
      </c>
    </row>
    <row r="4377" spans="1:2" x14ac:dyDescent="0.25">
      <c r="A4377" t="s">
        <v>2042</v>
      </c>
      <c r="B4377">
        <f>COUNTIF($A$1:A4377,"Define|Report")</f>
        <v>242</v>
      </c>
    </row>
    <row r="4378" spans="1:2" x14ac:dyDescent="0.25">
      <c r="A4378" t="s">
        <v>2043</v>
      </c>
      <c r="B4378">
        <f>COUNTIF($A$1:A4378,"Define|Report")</f>
        <v>242</v>
      </c>
    </row>
    <row r="4379" spans="1:2" x14ac:dyDescent="0.25">
      <c r="A4379" t="s">
        <v>2044</v>
      </c>
      <c r="B4379">
        <f>COUNTIF($A$1:A4379,"Define|Report")</f>
        <v>242</v>
      </c>
    </row>
    <row r="4380" spans="1:2" x14ac:dyDescent="0.25">
      <c r="A4380" t="s">
        <v>2045</v>
      </c>
      <c r="B4380">
        <f>COUNTIF($A$1:A4380,"Define|Report")</f>
        <v>242</v>
      </c>
    </row>
    <row r="4381" spans="1:2" x14ac:dyDescent="0.25">
      <c r="A4381" t="s">
        <v>2119</v>
      </c>
      <c r="B4381">
        <f>COUNTIF($A$1:A4381,"Define|Report")</f>
        <v>242</v>
      </c>
    </row>
    <row r="4382" spans="1:2" x14ac:dyDescent="0.25">
      <c r="A4382" t="s">
        <v>2093</v>
      </c>
      <c r="B4382">
        <f>COUNTIF($A$1:A4382,"Define|Report")</f>
        <v>242</v>
      </c>
    </row>
    <row r="4383" spans="1:2" x14ac:dyDescent="0.25">
      <c r="A4383" t="s">
        <v>2094</v>
      </c>
      <c r="B4383">
        <f>COUNTIF($A$1:A4383,"Define|Report")</f>
        <v>242</v>
      </c>
    </row>
    <row r="4384" spans="1:2" x14ac:dyDescent="0.25">
      <c r="A4384" t="s">
        <v>2095</v>
      </c>
      <c r="B4384">
        <f>COUNTIF($A$1:A4384,"Define|Report")</f>
        <v>242</v>
      </c>
    </row>
    <row r="4385" spans="1:2" x14ac:dyDescent="0.25">
      <c r="A4385" t="s">
        <v>2096</v>
      </c>
      <c r="B4385">
        <f>COUNTIF($A$1:A4385,"Define|Report")</f>
        <v>242</v>
      </c>
    </row>
    <row r="4386" spans="1:2" x14ac:dyDescent="0.25">
      <c r="A4386" t="s">
        <v>2120</v>
      </c>
      <c r="B4386">
        <f>COUNTIF($A$1:A4386,"Define|Report")</f>
        <v>242</v>
      </c>
    </row>
    <row r="4387" spans="1:2" x14ac:dyDescent="0.25">
      <c r="A4387" t="s">
        <v>2121</v>
      </c>
      <c r="B4387">
        <f>COUNTIF($A$1:A4387,"Define|Report")</f>
        <v>242</v>
      </c>
    </row>
    <row r="4388" spans="1:2" x14ac:dyDescent="0.25">
      <c r="B4388">
        <f>COUNTIF($A$1:A4388,"Define|Report")</f>
        <v>242</v>
      </c>
    </row>
    <row r="4389" spans="1:2" x14ac:dyDescent="0.25">
      <c r="A4389" t="s">
        <v>1094</v>
      </c>
      <c r="B4389">
        <f>COUNTIF($A$1:A4389,"Define|Report")</f>
        <v>243</v>
      </c>
    </row>
    <row r="4390" spans="1:2" x14ac:dyDescent="0.25">
      <c r="A4390" t="s">
        <v>2122</v>
      </c>
      <c r="B4390">
        <f>COUNTIF($A$1:A4390,"Define|Report")</f>
        <v>243</v>
      </c>
    </row>
    <row r="4391" spans="1:2" x14ac:dyDescent="0.25">
      <c r="A4391" t="s">
        <v>1967</v>
      </c>
      <c r="B4391">
        <f>COUNTIF($A$1:A4391,"Define|Report")</f>
        <v>243</v>
      </c>
    </row>
    <row r="4392" spans="1:2" x14ac:dyDescent="0.25">
      <c r="A4392" t="s">
        <v>1137</v>
      </c>
      <c r="B4392">
        <f>COUNTIF($A$1:A4392,"Define|Report")</f>
        <v>243</v>
      </c>
    </row>
    <row r="4393" spans="1:2" x14ac:dyDescent="0.25">
      <c r="A4393" t="s">
        <v>1100</v>
      </c>
      <c r="B4393">
        <f>COUNTIF($A$1:A4393,"Define|Report")</f>
        <v>243</v>
      </c>
    </row>
    <row r="4394" spans="1:2" x14ac:dyDescent="0.25">
      <c r="A4394" t="s">
        <v>1130</v>
      </c>
      <c r="B4394">
        <f>COUNTIF($A$1:A4394,"Define|Report")</f>
        <v>243</v>
      </c>
    </row>
    <row r="4395" spans="1:2" x14ac:dyDescent="0.25">
      <c r="A4395" t="s">
        <v>1241</v>
      </c>
      <c r="B4395">
        <f>COUNTIF($A$1:A4395,"Define|Report")</f>
        <v>243</v>
      </c>
    </row>
    <row r="4396" spans="1:2" x14ac:dyDescent="0.25">
      <c r="A4396" t="s">
        <v>1243</v>
      </c>
      <c r="B4396">
        <f>COUNTIF($A$1:A4396,"Define|Report")</f>
        <v>243</v>
      </c>
    </row>
    <row r="4397" spans="1:2" x14ac:dyDescent="0.25">
      <c r="A4397" t="s">
        <v>1636</v>
      </c>
      <c r="B4397">
        <f>COUNTIF($A$1:A4397,"Define|Report")</f>
        <v>243</v>
      </c>
    </row>
    <row r="4398" spans="1:2" x14ac:dyDescent="0.25">
      <c r="A4398" t="s">
        <v>2026</v>
      </c>
      <c r="B4398">
        <f>COUNTIF($A$1:A4398,"Define|Report")</f>
        <v>243</v>
      </c>
    </row>
    <row r="4399" spans="1:2" x14ac:dyDescent="0.25">
      <c r="A4399" t="s">
        <v>1586</v>
      </c>
      <c r="B4399">
        <f>COUNTIF($A$1:A4399,"Define|Report")</f>
        <v>243</v>
      </c>
    </row>
    <row r="4400" spans="1:2" x14ac:dyDescent="0.25">
      <c r="A4400" t="s">
        <v>1587</v>
      </c>
      <c r="B4400">
        <f>COUNTIF($A$1:A4400,"Define|Report")</f>
        <v>243</v>
      </c>
    </row>
    <row r="4401" spans="1:2" x14ac:dyDescent="0.25">
      <c r="A4401" t="s">
        <v>1968</v>
      </c>
      <c r="B4401">
        <f>COUNTIF($A$1:A4401,"Define|Report")</f>
        <v>243</v>
      </c>
    </row>
    <row r="4402" spans="1:2" x14ac:dyDescent="0.25">
      <c r="A4402" t="s">
        <v>2013</v>
      </c>
      <c r="B4402">
        <f>COUNTIF($A$1:A4402,"Define|Report")</f>
        <v>243</v>
      </c>
    </row>
    <row r="4403" spans="1:2" x14ac:dyDescent="0.25">
      <c r="A4403" t="s">
        <v>1589</v>
      </c>
      <c r="B4403">
        <f>COUNTIF($A$1:A4403,"Define|Report")</f>
        <v>243</v>
      </c>
    </row>
    <row r="4404" spans="1:2" x14ac:dyDescent="0.25">
      <c r="A4404" t="s">
        <v>2027</v>
      </c>
      <c r="B4404">
        <f>COUNTIF($A$1:A4404,"Define|Report")</f>
        <v>243</v>
      </c>
    </row>
    <row r="4405" spans="1:2" x14ac:dyDescent="0.25">
      <c r="A4405" t="s">
        <v>2028</v>
      </c>
      <c r="B4405">
        <f>COUNTIF($A$1:A4405,"Define|Report")</f>
        <v>243</v>
      </c>
    </row>
    <row r="4406" spans="1:2" x14ac:dyDescent="0.25">
      <c r="A4406" t="s">
        <v>2014</v>
      </c>
      <c r="B4406">
        <f>COUNTIF($A$1:A4406,"Define|Report")</f>
        <v>243</v>
      </c>
    </row>
    <row r="4407" spans="1:2" x14ac:dyDescent="0.25">
      <c r="A4407" t="s">
        <v>1591</v>
      </c>
      <c r="B4407">
        <f>COUNTIF($A$1:A4407,"Define|Report")</f>
        <v>243</v>
      </c>
    </row>
    <row r="4408" spans="1:2" x14ac:dyDescent="0.25">
      <c r="A4408" t="s">
        <v>2029</v>
      </c>
      <c r="B4408">
        <f>COUNTIF($A$1:A4408,"Define|Report")</f>
        <v>243</v>
      </c>
    </row>
    <row r="4409" spans="1:2" x14ac:dyDescent="0.25">
      <c r="A4409" t="s">
        <v>2030</v>
      </c>
      <c r="B4409">
        <f>COUNTIF($A$1:A4409,"Define|Report")</f>
        <v>243</v>
      </c>
    </row>
    <row r="4410" spans="1:2" x14ac:dyDescent="0.25">
      <c r="A4410" t="s">
        <v>2062</v>
      </c>
      <c r="B4410">
        <f>COUNTIF($A$1:A4410,"Define|Report")</f>
        <v>243</v>
      </c>
    </row>
    <row r="4411" spans="1:2" x14ac:dyDescent="0.25">
      <c r="A4411" t="s">
        <v>2123</v>
      </c>
      <c r="B4411">
        <f>COUNTIF($A$1:A4411,"Define|Report")</f>
        <v>243</v>
      </c>
    </row>
    <row r="4412" spans="1:2" x14ac:dyDescent="0.25">
      <c r="A4412" t="s">
        <v>2076</v>
      </c>
      <c r="B4412">
        <f>COUNTIF($A$1:A4412,"Define|Report")</f>
        <v>243</v>
      </c>
    </row>
    <row r="4413" spans="1:2" x14ac:dyDescent="0.25">
      <c r="B4413">
        <f>COUNTIF($A$1:A4413,"Define|Report")</f>
        <v>243</v>
      </c>
    </row>
    <row r="4414" spans="1:2" x14ac:dyDescent="0.25">
      <c r="A4414" t="s">
        <v>1094</v>
      </c>
      <c r="B4414">
        <f>COUNTIF($A$1:A4414,"Define|Report")</f>
        <v>244</v>
      </c>
    </row>
    <row r="4415" spans="1:2" x14ac:dyDescent="0.25">
      <c r="A4415" t="s">
        <v>2124</v>
      </c>
      <c r="B4415">
        <f>COUNTIF($A$1:A4415,"Define|Report")</f>
        <v>244</v>
      </c>
    </row>
    <row r="4416" spans="1:2" x14ac:dyDescent="0.25">
      <c r="A4416" t="s">
        <v>1967</v>
      </c>
      <c r="B4416">
        <f>COUNTIF($A$1:A4416,"Define|Report")</f>
        <v>244</v>
      </c>
    </row>
    <row r="4417" spans="1:2" x14ac:dyDescent="0.25">
      <c r="A4417" t="s">
        <v>1137</v>
      </c>
      <c r="B4417">
        <f>COUNTIF($A$1:A4417,"Define|Report")</f>
        <v>244</v>
      </c>
    </row>
    <row r="4418" spans="1:2" x14ac:dyDescent="0.25">
      <c r="A4418" t="s">
        <v>1100</v>
      </c>
      <c r="B4418">
        <f>COUNTIF($A$1:A4418,"Define|Report")</f>
        <v>244</v>
      </c>
    </row>
    <row r="4419" spans="1:2" x14ac:dyDescent="0.25">
      <c r="A4419" t="s">
        <v>1130</v>
      </c>
      <c r="B4419">
        <f>COUNTIF($A$1:A4419,"Define|Report")</f>
        <v>244</v>
      </c>
    </row>
    <row r="4420" spans="1:2" x14ac:dyDescent="0.25">
      <c r="A4420" t="s">
        <v>1241</v>
      </c>
      <c r="B4420">
        <f>COUNTIF($A$1:A4420,"Define|Report")</f>
        <v>244</v>
      </c>
    </row>
    <row r="4421" spans="1:2" x14ac:dyDescent="0.25">
      <c r="A4421" t="s">
        <v>1243</v>
      </c>
      <c r="B4421">
        <f>COUNTIF($A$1:A4421,"Define|Report")</f>
        <v>244</v>
      </c>
    </row>
    <row r="4422" spans="1:2" x14ac:dyDescent="0.25">
      <c r="A4422" t="s">
        <v>1636</v>
      </c>
      <c r="B4422">
        <f>COUNTIF($A$1:A4422,"Define|Report")</f>
        <v>244</v>
      </c>
    </row>
    <row r="4423" spans="1:2" x14ac:dyDescent="0.25">
      <c r="A4423" t="s">
        <v>2026</v>
      </c>
      <c r="B4423">
        <f>COUNTIF($A$1:A4423,"Define|Report")</f>
        <v>244</v>
      </c>
    </row>
    <row r="4424" spans="1:2" x14ac:dyDescent="0.25">
      <c r="A4424" t="s">
        <v>1586</v>
      </c>
      <c r="B4424">
        <f>COUNTIF($A$1:A4424,"Define|Report")</f>
        <v>244</v>
      </c>
    </row>
    <row r="4425" spans="1:2" x14ac:dyDescent="0.25">
      <c r="A4425" t="s">
        <v>1587</v>
      </c>
      <c r="B4425">
        <f>COUNTIF($A$1:A4425,"Define|Report")</f>
        <v>244</v>
      </c>
    </row>
    <row r="4426" spans="1:2" x14ac:dyDescent="0.25">
      <c r="A4426" t="s">
        <v>1968</v>
      </c>
      <c r="B4426">
        <f>COUNTIF($A$1:A4426,"Define|Report")</f>
        <v>244</v>
      </c>
    </row>
    <row r="4427" spans="1:2" x14ac:dyDescent="0.25">
      <c r="A4427" t="s">
        <v>2038</v>
      </c>
      <c r="B4427">
        <f>COUNTIF($A$1:A4427,"Define|Report")</f>
        <v>244</v>
      </c>
    </row>
    <row r="4428" spans="1:2" x14ac:dyDescent="0.25">
      <c r="A4428" t="s">
        <v>2101</v>
      </c>
      <c r="B4428">
        <f>COUNTIF($A$1:A4428,"Define|Report")</f>
        <v>244</v>
      </c>
    </row>
    <row r="4429" spans="1:2" x14ac:dyDescent="0.25">
      <c r="A4429" t="s">
        <v>2013</v>
      </c>
      <c r="B4429">
        <f>COUNTIF($A$1:A4429,"Define|Report")</f>
        <v>244</v>
      </c>
    </row>
    <row r="4430" spans="1:2" x14ac:dyDescent="0.25">
      <c r="A4430" t="s">
        <v>1589</v>
      </c>
      <c r="B4430">
        <f>COUNTIF($A$1:A4430,"Define|Report")</f>
        <v>244</v>
      </c>
    </row>
    <row r="4431" spans="1:2" x14ac:dyDescent="0.25">
      <c r="A4431" t="s">
        <v>2027</v>
      </c>
      <c r="B4431">
        <f>COUNTIF($A$1:A4431,"Define|Report")</f>
        <v>244</v>
      </c>
    </row>
    <row r="4432" spans="1:2" x14ac:dyDescent="0.25">
      <c r="A4432" t="s">
        <v>2028</v>
      </c>
      <c r="B4432">
        <f>COUNTIF($A$1:A4432,"Define|Report")</f>
        <v>244</v>
      </c>
    </row>
    <row r="4433" spans="1:2" x14ac:dyDescent="0.25">
      <c r="A4433" t="s">
        <v>2014</v>
      </c>
      <c r="B4433">
        <f>COUNTIF($A$1:A4433,"Define|Report")</f>
        <v>244</v>
      </c>
    </row>
    <row r="4434" spans="1:2" x14ac:dyDescent="0.25">
      <c r="A4434" t="s">
        <v>1591</v>
      </c>
      <c r="B4434">
        <f>COUNTIF($A$1:A4434,"Define|Report")</f>
        <v>244</v>
      </c>
    </row>
    <row r="4435" spans="1:2" x14ac:dyDescent="0.25">
      <c r="A4435" t="s">
        <v>2029</v>
      </c>
      <c r="B4435">
        <f>COUNTIF($A$1:A4435,"Define|Report")</f>
        <v>244</v>
      </c>
    </row>
    <row r="4436" spans="1:2" x14ac:dyDescent="0.25">
      <c r="A4436" t="s">
        <v>2030</v>
      </c>
      <c r="B4436">
        <f>COUNTIF($A$1:A4436,"Define|Report")</f>
        <v>244</v>
      </c>
    </row>
    <row r="4437" spans="1:2" x14ac:dyDescent="0.25">
      <c r="A4437" t="s">
        <v>2062</v>
      </c>
      <c r="B4437">
        <f>COUNTIF($A$1:A4437,"Define|Report")</f>
        <v>244</v>
      </c>
    </row>
    <row r="4438" spans="1:2" x14ac:dyDescent="0.25">
      <c r="A4438" t="s">
        <v>2123</v>
      </c>
      <c r="B4438">
        <f>COUNTIF($A$1:A4438,"Define|Report")</f>
        <v>244</v>
      </c>
    </row>
    <row r="4439" spans="1:2" x14ac:dyDescent="0.25">
      <c r="A4439" t="s">
        <v>2076</v>
      </c>
      <c r="B4439">
        <f>COUNTIF($A$1:A4439,"Define|Report")</f>
        <v>244</v>
      </c>
    </row>
    <row r="4440" spans="1:2" x14ac:dyDescent="0.25">
      <c r="A4440" t="s">
        <v>1990</v>
      </c>
      <c r="B4440">
        <f>COUNTIF($A$1:A4440,"Define|Report")</f>
        <v>244</v>
      </c>
    </row>
    <row r="4441" spans="1:2" x14ac:dyDescent="0.25">
      <c r="B4441">
        <f>COUNTIF($A$1:A4441,"Define|Report")</f>
        <v>244</v>
      </c>
    </row>
    <row r="4442" spans="1:2" x14ac:dyDescent="0.25">
      <c r="A4442" t="s">
        <v>1094</v>
      </c>
      <c r="B4442">
        <f>COUNTIF($A$1:A4442,"Define|Report")</f>
        <v>245</v>
      </c>
    </row>
    <row r="4443" spans="1:2" x14ac:dyDescent="0.25">
      <c r="A4443" t="s">
        <v>2125</v>
      </c>
      <c r="B4443">
        <f>COUNTIF($A$1:A4443,"Define|Report")</f>
        <v>245</v>
      </c>
    </row>
    <row r="4444" spans="1:2" x14ac:dyDescent="0.25">
      <c r="A4444" t="s">
        <v>1967</v>
      </c>
      <c r="B4444">
        <f>COUNTIF($A$1:A4444,"Define|Report")</f>
        <v>245</v>
      </c>
    </row>
    <row r="4445" spans="1:2" x14ac:dyDescent="0.25">
      <c r="A4445" t="s">
        <v>1137</v>
      </c>
      <c r="B4445">
        <f>COUNTIF($A$1:A4445,"Define|Report")</f>
        <v>245</v>
      </c>
    </row>
    <row r="4446" spans="1:2" x14ac:dyDescent="0.25">
      <c r="A4446" t="s">
        <v>1100</v>
      </c>
      <c r="B4446">
        <f>COUNTIF($A$1:A4446,"Define|Report")</f>
        <v>245</v>
      </c>
    </row>
    <row r="4447" spans="1:2" x14ac:dyDescent="0.25">
      <c r="A4447" t="s">
        <v>1241</v>
      </c>
      <c r="B4447">
        <f>COUNTIF($A$1:A4447,"Define|Report")</f>
        <v>245</v>
      </c>
    </row>
    <row r="4448" spans="1:2" x14ac:dyDescent="0.25">
      <c r="A4448" t="s">
        <v>1243</v>
      </c>
      <c r="B4448">
        <f>COUNTIF($A$1:A4448,"Define|Report")</f>
        <v>245</v>
      </c>
    </row>
    <row r="4449" spans="1:2" x14ac:dyDescent="0.25">
      <c r="A4449" t="s">
        <v>2013</v>
      </c>
      <c r="B4449">
        <f>COUNTIF($A$1:A4449,"Define|Report")</f>
        <v>245</v>
      </c>
    </row>
    <row r="4450" spans="1:2" x14ac:dyDescent="0.25">
      <c r="A4450" t="s">
        <v>1589</v>
      </c>
      <c r="B4450">
        <f>COUNTIF($A$1:A4450,"Define|Report")</f>
        <v>245</v>
      </c>
    </row>
    <row r="4451" spans="1:2" x14ac:dyDescent="0.25">
      <c r="A4451" t="s">
        <v>2014</v>
      </c>
      <c r="B4451">
        <f>COUNTIF($A$1:A4451,"Define|Report")</f>
        <v>245</v>
      </c>
    </row>
    <row r="4452" spans="1:2" x14ac:dyDescent="0.25">
      <c r="A4452" t="s">
        <v>1591</v>
      </c>
      <c r="B4452">
        <f>COUNTIF($A$1:A4452,"Define|Report")</f>
        <v>245</v>
      </c>
    </row>
    <row r="4453" spans="1:2" x14ac:dyDescent="0.25">
      <c r="A4453" t="s">
        <v>1292</v>
      </c>
      <c r="B4453">
        <f>COUNTIF($A$1:A4453,"Define|Report")</f>
        <v>245</v>
      </c>
    </row>
    <row r="4454" spans="1:2" x14ac:dyDescent="0.25">
      <c r="A4454" t="s">
        <v>2039</v>
      </c>
      <c r="B4454">
        <f>COUNTIF($A$1:A4454,"Define|Report")</f>
        <v>245</v>
      </c>
    </row>
    <row r="4455" spans="1:2" x14ac:dyDescent="0.25">
      <c r="A4455" t="s">
        <v>2040</v>
      </c>
      <c r="B4455">
        <f>COUNTIF($A$1:A4455,"Define|Report")</f>
        <v>245</v>
      </c>
    </row>
    <row r="4456" spans="1:2" x14ac:dyDescent="0.25">
      <c r="A4456" t="s">
        <v>1636</v>
      </c>
      <c r="B4456">
        <f>COUNTIF($A$1:A4456,"Define|Report")</f>
        <v>245</v>
      </c>
    </row>
    <row r="4457" spans="1:2" x14ac:dyDescent="0.25">
      <c r="A4457" t="s">
        <v>1968</v>
      </c>
      <c r="B4457">
        <f>COUNTIF($A$1:A4457,"Define|Report")</f>
        <v>245</v>
      </c>
    </row>
    <row r="4458" spans="1:2" x14ac:dyDescent="0.25">
      <c r="A4458" t="s">
        <v>2126</v>
      </c>
      <c r="B4458">
        <f>COUNTIF($A$1:A4458,"Define|Report")</f>
        <v>245</v>
      </c>
    </row>
    <row r="4459" spans="1:2" x14ac:dyDescent="0.25">
      <c r="A4459" t="s">
        <v>1679</v>
      </c>
      <c r="B4459">
        <f>COUNTIF($A$1:A4459,"Define|Report")</f>
        <v>245</v>
      </c>
    </row>
    <row r="4460" spans="1:2" x14ac:dyDescent="0.25">
      <c r="A4460" t="s">
        <v>2127</v>
      </c>
      <c r="B4460">
        <f>COUNTIF($A$1:A4460,"Define|Report")</f>
        <v>245</v>
      </c>
    </row>
    <row r="4461" spans="1:2" x14ac:dyDescent="0.25">
      <c r="B4461">
        <f>COUNTIF($A$1:A4461,"Define|Report")</f>
        <v>245</v>
      </c>
    </row>
    <row r="4462" spans="1:2" x14ac:dyDescent="0.25">
      <c r="A4462" t="s">
        <v>1094</v>
      </c>
      <c r="B4462">
        <f>COUNTIF($A$1:A4462,"Define|Report")</f>
        <v>246</v>
      </c>
    </row>
    <row r="4463" spans="1:2" x14ac:dyDescent="0.25">
      <c r="A4463" t="s">
        <v>2128</v>
      </c>
      <c r="B4463">
        <f>COUNTIF($A$1:A4463,"Define|Report")</f>
        <v>246</v>
      </c>
    </row>
    <row r="4464" spans="1:2" x14ac:dyDescent="0.25">
      <c r="A4464" t="s">
        <v>1967</v>
      </c>
      <c r="B4464">
        <f>COUNTIF($A$1:A4464,"Define|Report")</f>
        <v>246</v>
      </c>
    </row>
    <row r="4465" spans="1:2" x14ac:dyDescent="0.25">
      <c r="A4465" t="s">
        <v>1137</v>
      </c>
      <c r="B4465">
        <f>COUNTIF($A$1:A4465,"Define|Report")</f>
        <v>246</v>
      </c>
    </row>
    <row r="4466" spans="1:2" x14ac:dyDescent="0.25">
      <c r="A4466" t="s">
        <v>1100</v>
      </c>
      <c r="B4466">
        <f>COUNTIF($A$1:A4466,"Define|Report")</f>
        <v>246</v>
      </c>
    </row>
    <row r="4467" spans="1:2" x14ac:dyDescent="0.25">
      <c r="A4467" t="s">
        <v>1119</v>
      </c>
      <c r="B4467">
        <f>COUNTIF($A$1:A4467,"Define|Report")</f>
        <v>246</v>
      </c>
    </row>
    <row r="4468" spans="1:2" x14ac:dyDescent="0.25">
      <c r="A4468" t="s">
        <v>1120</v>
      </c>
      <c r="B4468">
        <f>COUNTIF($A$1:A4468,"Define|Report")</f>
        <v>246</v>
      </c>
    </row>
    <row r="4469" spans="1:2" x14ac:dyDescent="0.25">
      <c r="A4469" t="s">
        <v>1984</v>
      </c>
      <c r="B4469">
        <f>COUNTIF($A$1:A4469,"Define|Report")</f>
        <v>246</v>
      </c>
    </row>
    <row r="4470" spans="1:2" x14ac:dyDescent="0.25">
      <c r="A4470" t="s">
        <v>1985</v>
      </c>
      <c r="B4470">
        <f>COUNTIF($A$1:A4470,"Define|Report")</f>
        <v>246</v>
      </c>
    </row>
    <row r="4471" spans="1:2" x14ac:dyDescent="0.25">
      <c r="A4471" t="s">
        <v>2007</v>
      </c>
      <c r="B4471">
        <f>COUNTIF($A$1:A4471,"Define|Report")</f>
        <v>246</v>
      </c>
    </row>
    <row r="4472" spans="1:2" x14ac:dyDescent="0.25">
      <c r="A4472" t="s">
        <v>2008</v>
      </c>
      <c r="B4472">
        <f>COUNTIF($A$1:A4472,"Define|Report")</f>
        <v>246</v>
      </c>
    </row>
    <row r="4473" spans="1:2" x14ac:dyDescent="0.25">
      <c r="A4473" t="s">
        <v>2129</v>
      </c>
      <c r="B4473">
        <f>COUNTIF($A$1:A4473,"Define|Report")</f>
        <v>246</v>
      </c>
    </row>
    <row r="4474" spans="1:2" x14ac:dyDescent="0.25">
      <c r="A4474" t="s">
        <v>2009</v>
      </c>
      <c r="B4474">
        <f>COUNTIF($A$1:A4474,"Define|Report")</f>
        <v>246</v>
      </c>
    </row>
    <row r="4475" spans="1:2" x14ac:dyDescent="0.25">
      <c r="A4475" t="s">
        <v>2010</v>
      </c>
      <c r="B4475">
        <f>COUNTIF($A$1:A4475,"Define|Report")</f>
        <v>246</v>
      </c>
    </row>
    <row r="4476" spans="1:2" x14ac:dyDescent="0.25">
      <c r="A4476" t="s">
        <v>2130</v>
      </c>
      <c r="B4476">
        <f>COUNTIF($A$1:A4476,"Define|Report")</f>
        <v>246</v>
      </c>
    </row>
    <row r="4477" spans="1:2" x14ac:dyDescent="0.25">
      <c r="A4477" t="s">
        <v>2131</v>
      </c>
      <c r="B4477">
        <f>COUNTIF($A$1:A4477,"Define|Report")</f>
        <v>246</v>
      </c>
    </row>
    <row r="4478" spans="1:2" x14ac:dyDescent="0.25">
      <c r="A4478" t="s">
        <v>2000</v>
      </c>
      <c r="B4478">
        <f>COUNTIF($A$1:A4478,"Define|Report")</f>
        <v>246</v>
      </c>
    </row>
    <row r="4479" spans="1:2" x14ac:dyDescent="0.25">
      <c r="A4479" t="s">
        <v>1986</v>
      </c>
      <c r="B4479">
        <f>COUNTIF($A$1:A4479,"Define|Report")</f>
        <v>246</v>
      </c>
    </row>
    <row r="4480" spans="1:2" x14ac:dyDescent="0.25">
      <c r="A4480" t="s">
        <v>2076</v>
      </c>
      <c r="B4480">
        <f>COUNTIF($A$1:A4480,"Define|Report")</f>
        <v>246</v>
      </c>
    </row>
    <row r="4481" spans="1:2" x14ac:dyDescent="0.25">
      <c r="A4481" t="s">
        <v>2132</v>
      </c>
      <c r="B4481">
        <f>COUNTIF($A$1:A4481,"Define|Report")</f>
        <v>246</v>
      </c>
    </row>
    <row r="4482" spans="1:2" x14ac:dyDescent="0.25">
      <c r="A4482" t="s">
        <v>2133</v>
      </c>
      <c r="B4482">
        <f>COUNTIF($A$1:A4482,"Define|Report")</f>
        <v>246</v>
      </c>
    </row>
    <row r="4483" spans="1:2" x14ac:dyDescent="0.25">
      <c r="B4483">
        <f>COUNTIF($A$1:A4483,"Define|Report")</f>
        <v>246</v>
      </c>
    </row>
    <row r="4484" spans="1:2" x14ac:dyDescent="0.25">
      <c r="A4484" t="s">
        <v>1094</v>
      </c>
      <c r="B4484">
        <f>COUNTIF($A$1:A4484,"Define|Report")</f>
        <v>247</v>
      </c>
    </row>
    <row r="4485" spans="1:2" x14ac:dyDescent="0.25">
      <c r="A4485" t="s">
        <v>2134</v>
      </c>
      <c r="B4485">
        <f>COUNTIF($A$1:A4485,"Define|Report")</f>
        <v>247</v>
      </c>
    </row>
    <row r="4486" spans="1:2" x14ac:dyDescent="0.25">
      <c r="A4486" t="s">
        <v>1967</v>
      </c>
      <c r="B4486">
        <f>COUNTIF($A$1:A4486,"Define|Report")</f>
        <v>247</v>
      </c>
    </row>
    <row r="4487" spans="1:2" x14ac:dyDescent="0.25">
      <c r="A4487" t="s">
        <v>1137</v>
      </c>
      <c r="B4487">
        <f>COUNTIF($A$1:A4487,"Define|Report")</f>
        <v>247</v>
      </c>
    </row>
    <row r="4488" spans="1:2" x14ac:dyDescent="0.25">
      <c r="A4488" t="s">
        <v>1100</v>
      </c>
      <c r="B4488">
        <f>COUNTIF($A$1:A4488,"Define|Report")</f>
        <v>247</v>
      </c>
    </row>
    <row r="4489" spans="1:2" x14ac:dyDescent="0.25">
      <c r="A4489" t="s">
        <v>1241</v>
      </c>
      <c r="B4489">
        <f>COUNTIF($A$1:A4489,"Define|Report")</f>
        <v>247</v>
      </c>
    </row>
    <row r="4490" spans="1:2" x14ac:dyDescent="0.25">
      <c r="A4490" t="s">
        <v>1130</v>
      </c>
      <c r="B4490">
        <f>COUNTIF($A$1:A4490,"Define|Report")</f>
        <v>247</v>
      </c>
    </row>
    <row r="4491" spans="1:2" x14ac:dyDescent="0.25">
      <c r="A4491" t="s">
        <v>2035</v>
      </c>
      <c r="B4491">
        <f>COUNTIF($A$1:A4491,"Define|Report")</f>
        <v>247</v>
      </c>
    </row>
    <row r="4492" spans="1:2" x14ac:dyDescent="0.25">
      <c r="A4492" t="s">
        <v>2013</v>
      </c>
      <c r="B4492">
        <f>COUNTIF($A$1:A4492,"Define|Report")</f>
        <v>247</v>
      </c>
    </row>
    <row r="4493" spans="1:2" x14ac:dyDescent="0.25">
      <c r="A4493" t="s">
        <v>1589</v>
      </c>
      <c r="B4493">
        <f>COUNTIF($A$1:A4493,"Define|Report")</f>
        <v>247</v>
      </c>
    </row>
    <row r="4494" spans="1:2" x14ac:dyDescent="0.25">
      <c r="A4494" t="s">
        <v>2014</v>
      </c>
      <c r="B4494">
        <f>COUNTIF($A$1:A4494,"Define|Report")</f>
        <v>247</v>
      </c>
    </row>
    <row r="4495" spans="1:2" x14ac:dyDescent="0.25">
      <c r="A4495" t="s">
        <v>1591</v>
      </c>
      <c r="B4495">
        <f>COUNTIF($A$1:A4495,"Define|Report")</f>
        <v>247</v>
      </c>
    </row>
    <row r="4496" spans="1:2" x14ac:dyDescent="0.25">
      <c r="A4496" t="s">
        <v>1586</v>
      </c>
      <c r="B4496">
        <f>COUNTIF($A$1:A4496,"Define|Report")</f>
        <v>247</v>
      </c>
    </row>
    <row r="4497" spans="1:2" x14ac:dyDescent="0.25">
      <c r="A4497" t="s">
        <v>1968</v>
      </c>
      <c r="B4497">
        <f>COUNTIF($A$1:A4497,"Define|Report")</f>
        <v>247</v>
      </c>
    </row>
    <row r="4498" spans="1:2" x14ac:dyDescent="0.25">
      <c r="A4498" t="s">
        <v>2135</v>
      </c>
      <c r="B4498">
        <f>COUNTIF($A$1:A4498,"Define|Report")</f>
        <v>247</v>
      </c>
    </row>
    <row r="4499" spans="1:2" x14ac:dyDescent="0.25">
      <c r="A4499" t="s">
        <v>2136</v>
      </c>
      <c r="B4499">
        <f>COUNTIF($A$1:A4499,"Define|Report")</f>
        <v>247</v>
      </c>
    </row>
    <row r="4500" spans="1:2" x14ac:dyDescent="0.25">
      <c r="A4500" t="s">
        <v>2137</v>
      </c>
      <c r="B4500">
        <f>COUNTIF($A$1:A4500,"Define|Report")</f>
        <v>247</v>
      </c>
    </row>
    <row r="4501" spans="1:2" x14ac:dyDescent="0.25">
      <c r="B4501">
        <f>COUNTIF($A$1:A4501,"Define|Report")</f>
        <v>247</v>
      </c>
    </row>
    <row r="4502" spans="1:2" x14ac:dyDescent="0.25">
      <c r="A4502" t="s">
        <v>1094</v>
      </c>
      <c r="B4502">
        <f>COUNTIF($A$1:A4502,"Define|Report")</f>
        <v>248</v>
      </c>
    </row>
    <row r="4503" spans="1:2" x14ac:dyDescent="0.25">
      <c r="A4503" t="s">
        <v>2138</v>
      </c>
      <c r="B4503">
        <f>COUNTIF($A$1:A4503,"Define|Report")</f>
        <v>248</v>
      </c>
    </row>
    <row r="4504" spans="1:2" x14ac:dyDescent="0.25">
      <c r="A4504" t="s">
        <v>1967</v>
      </c>
      <c r="B4504">
        <f>COUNTIF($A$1:A4504,"Define|Report")</f>
        <v>248</v>
      </c>
    </row>
    <row r="4505" spans="1:2" x14ac:dyDescent="0.25">
      <c r="A4505" t="s">
        <v>1137</v>
      </c>
      <c r="B4505">
        <f>COUNTIF($A$1:A4505,"Define|Report")</f>
        <v>248</v>
      </c>
    </row>
    <row r="4506" spans="1:2" x14ac:dyDescent="0.25">
      <c r="A4506" t="s">
        <v>1100</v>
      </c>
      <c r="B4506">
        <f>COUNTIF($A$1:A4506,"Define|Report")</f>
        <v>248</v>
      </c>
    </row>
    <row r="4507" spans="1:2" x14ac:dyDescent="0.25">
      <c r="A4507" t="s">
        <v>1130</v>
      </c>
      <c r="B4507">
        <f>COUNTIF($A$1:A4507,"Define|Report")</f>
        <v>248</v>
      </c>
    </row>
    <row r="4508" spans="1:2" x14ac:dyDescent="0.25">
      <c r="A4508" t="s">
        <v>1241</v>
      </c>
      <c r="B4508">
        <f>COUNTIF($A$1:A4508,"Define|Report")</f>
        <v>248</v>
      </c>
    </row>
    <row r="4509" spans="1:2" x14ac:dyDescent="0.25">
      <c r="A4509" t="s">
        <v>1243</v>
      </c>
      <c r="B4509">
        <f>COUNTIF($A$1:A4509,"Define|Report")</f>
        <v>248</v>
      </c>
    </row>
    <row r="4510" spans="1:2" x14ac:dyDescent="0.25">
      <c r="A4510" t="s">
        <v>1636</v>
      </c>
      <c r="B4510">
        <f>COUNTIF($A$1:A4510,"Define|Report")</f>
        <v>248</v>
      </c>
    </row>
    <row r="4511" spans="1:2" x14ac:dyDescent="0.25">
      <c r="A4511" t="s">
        <v>2026</v>
      </c>
      <c r="B4511">
        <f>COUNTIF($A$1:A4511,"Define|Report")</f>
        <v>248</v>
      </c>
    </row>
    <row r="4512" spans="1:2" x14ac:dyDescent="0.25">
      <c r="A4512" t="s">
        <v>1586</v>
      </c>
      <c r="B4512">
        <f>COUNTIF($A$1:A4512,"Define|Report")</f>
        <v>248</v>
      </c>
    </row>
    <row r="4513" spans="1:2" x14ac:dyDescent="0.25">
      <c r="A4513" t="s">
        <v>1587</v>
      </c>
      <c r="B4513">
        <f>COUNTIF($A$1:A4513,"Define|Report")</f>
        <v>248</v>
      </c>
    </row>
    <row r="4514" spans="1:2" x14ac:dyDescent="0.25">
      <c r="A4514" t="s">
        <v>1968</v>
      </c>
      <c r="B4514">
        <f>COUNTIF($A$1:A4514,"Define|Report")</f>
        <v>248</v>
      </c>
    </row>
    <row r="4515" spans="1:2" x14ac:dyDescent="0.25">
      <c r="A4515" t="s">
        <v>2038</v>
      </c>
      <c r="B4515">
        <f>COUNTIF($A$1:A4515,"Define|Report")</f>
        <v>248</v>
      </c>
    </row>
    <row r="4516" spans="1:2" x14ac:dyDescent="0.25">
      <c r="A4516" t="s">
        <v>2101</v>
      </c>
      <c r="B4516">
        <f>COUNTIF($A$1:A4516,"Define|Report")</f>
        <v>248</v>
      </c>
    </row>
    <row r="4517" spans="1:2" x14ac:dyDescent="0.25">
      <c r="A4517" t="s">
        <v>2013</v>
      </c>
      <c r="B4517">
        <f>COUNTIF($A$1:A4517,"Define|Report")</f>
        <v>248</v>
      </c>
    </row>
    <row r="4518" spans="1:2" x14ac:dyDescent="0.25">
      <c r="A4518" t="s">
        <v>1589</v>
      </c>
      <c r="B4518">
        <f>COUNTIF($A$1:A4518,"Define|Report")</f>
        <v>248</v>
      </c>
    </row>
    <row r="4519" spans="1:2" x14ac:dyDescent="0.25">
      <c r="A4519" t="s">
        <v>2027</v>
      </c>
      <c r="B4519">
        <f>COUNTIF($A$1:A4519,"Define|Report")</f>
        <v>248</v>
      </c>
    </row>
    <row r="4520" spans="1:2" x14ac:dyDescent="0.25">
      <c r="A4520" t="s">
        <v>2028</v>
      </c>
      <c r="B4520">
        <f>COUNTIF($A$1:A4520,"Define|Report")</f>
        <v>248</v>
      </c>
    </row>
    <row r="4521" spans="1:2" x14ac:dyDescent="0.25">
      <c r="A4521" t="s">
        <v>2014</v>
      </c>
      <c r="B4521">
        <f>COUNTIF($A$1:A4521,"Define|Report")</f>
        <v>248</v>
      </c>
    </row>
    <row r="4522" spans="1:2" x14ac:dyDescent="0.25">
      <c r="A4522" t="s">
        <v>1591</v>
      </c>
      <c r="B4522">
        <f>COUNTIF($A$1:A4522,"Define|Report")</f>
        <v>248</v>
      </c>
    </row>
    <row r="4523" spans="1:2" x14ac:dyDescent="0.25">
      <c r="A4523" t="s">
        <v>2029</v>
      </c>
      <c r="B4523">
        <f>COUNTIF($A$1:A4523,"Define|Report")</f>
        <v>248</v>
      </c>
    </row>
    <row r="4524" spans="1:2" x14ac:dyDescent="0.25">
      <c r="A4524" t="s">
        <v>2030</v>
      </c>
      <c r="B4524">
        <f>COUNTIF($A$1:A4524,"Define|Report")</f>
        <v>248</v>
      </c>
    </row>
    <row r="4525" spans="1:2" x14ac:dyDescent="0.25">
      <c r="A4525" t="s">
        <v>2062</v>
      </c>
      <c r="B4525">
        <f>COUNTIF($A$1:A4525,"Define|Report")</f>
        <v>248</v>
      </c>
    </row>
    <row r="4526" spans="1:2" x14ac:dyDescent="0.25">
      <c r="A4526" t="s">
        <v>2139</v>
      </c>
      <c r="B4526">
        <f>COUNTIF($A$1:A4526,"Define|Report")</f>
        <v>248</v>
      </c>
    </row>
    <row r="4527" spans="1:2" x14ac:dyDescent="0.25">
      <c r="A4527" t="s">
        <v>2076</v>
      </c>
      <c r="B4527">
        <f>COUNTIF($A$1:A4527,"Define|Report")</f>
        <v>248</v>
      </c>
    </row>
    <row r="4528" spans="1:2" x14ac:dyDescent="0.25">
      <c r="B4528">
        <f>COUNTIF($A$1:A4528,"Define|Report")</f>
        <v>248</v>
      </c>
    </row>
    <row r="4529" spans="1:2" x14ac:dyDescent="0.25">
      <c r="A4529" t="s">
        <v>1094</v>
      </c>
      <c r="B4529">
        <f>COUNTIF($A$1:A4529,"Define|Report")</f>
        <v>249</v>
      </c>
    </row>
    <row r="4530" spans="1:2" x14ac:dyDescent="0.25">
      <c r="A4530" t="s">
        <v>2140</v>
      </c>
      <c r="B4530">
        <f>COUNTIF($A$1:A4530,"Define|Report")</f>
        <v>249</v>
      </c>
    </row>
    <row r="4531" spans="1:2" x14ac:dyDescent="0.25">
      <c r="A4531" t="s">
        <v>1967</v>
      </c>
      <c r="B4531">
        <f>COUNTIF($A$1:A4531,"Define|Report")</f>
        <v>249</v>
      </c>
    </row>
    <row r="4532" spans="1:2" x14ac:dyDescent="0.25">
      <c r="A4532" t="s">
        <v>1137</v>
      </c>
      <c r="B4532">
        <f>COUNTIF($A$1:A4532,"Define|Report")</f>
        <v>249</v>
      </c>
    </row>
    <row r="4533" spans="1:2" x14ac:dyDescent="0.25">
      <c r="A4533" t="s">
        <v>1100</v>
      </c>
      <c r="B4533">
        <f>COUNTIF($A$1:A4533,"Define|Report")</f>
        <v>249</v>
      </c>
    </row>
    <row r="4534" spans="1:2" x14ac:dyDescent="0.25">
      <c r="A4534" t="s">
        <v>1130</v>
      </c>
      <c r="B4534">
        <f>COUNTIF($A$1:A4534,"Define|Report")</f>
        <v>249</v>
      </c>
    </row>
    <row r="4535" spans="1:2" x14ac:dyDescent="0.25">
      <c r="A4535" t="s">
        <v>1241</v>
      </c>
      <c r="B4535">
        <f>COUNTIF($A$1:A4535,"Define|Report")</f>
        <v>249</v>
      </c>
    </row>
    <row r="4536" spans="1:2" x14ac:dyDescent="0.25">
      <c r="A4536" t="s">
        <v>1243</v>
      </c>
      <c r="B4536">
        <f>COUNTIF($A$1:A4536,"Define|Report")</f>
        <v>249</v>
      </c>
    </row>
    <row r="4537" spans="1:2" x14ac:dyDescent="0.25">
      <c r="A4537" t="s">
        <v>1636</v>
      </c>
      <c r="B4537">
        <f>COUNTIF($A$1:A4537,"Define|Report")</f>
        <v>249</v>
      </c>
    </row>
    <row r="4538" spans="1:2" x14ac:dyDescent="0.25">
      <c r="A4538" t="s">
        <v>2026</v>
      </c>
      <c r="B4538">
        <f>COUNTIF($A$1:A4538,"Define|Report")</f>
        <v>249</v>
      </c>
    </row>
    <row r="4539" spans="1:2" x14ac:dyDescent="0.25">
      <c r="A4539" t="s">
        <v>1586</v>
      </c>
      <c r="B4539">
        <f>COUNTIF($A$1:A4539,"Define|Report")</f>
        <v>249</v>
      </c>
    </row>
    <row r="4540" spans="1:2" x14ac:dyDescent="0.25">
      <c r="A4540" t="s">
        <v>1587</v>
      </c>
      <c r="B4540">
        <f>COUNTIF($A$1:A4540,"Define|Report")</f>
        <v>249</v>
      </c>
    </row>
    <row r="4541" spans="1:2" x14ac:dyDescent="0.25">
      <c r="A4541" t="s">
        <v>1968</v>
      </c>
      <c r="B4541">
        <f>COUNTIF($A$1:A4541,"Define|Report")</f>
        <v>249</v>
      </c>
    </row>
    <row r="4542" spans="1:2" x14ac:dyDescent="0.25">
      <c r="A4542" t="s">
        <v>2038</v>
      </c>
      <c r="B4542">
        <f>COUNTIF($A$1:A4542,"Define|Report")</f>
        <v>249</v>
      </c>
    </row>
    <row r="4543" spans="1:2" x14ac:dyDescent="0.25">
      <c r="A4543" t="s">
        <v>2101</v>
      </c>
      <c r="B4543">
        <f>COUNTIF($A$1:A4543,"Define|Report")</f>
        <v>249</v>
      </c>
    </row>
    <row r="4544" spans="1:2" x14ac:dyDescent="0.25">
      <c r="A4544" t="s">
        <v>2013</v>
      </c>
      <c r="B4544">
        <f>COUNTIF($A$1:A4544,"Define|Report")</f>
        <v>249</v>
      </c>
    </row>
    <row r="4545" spans="1:2" x14ac:dyDescent="0.25">
      <c r="A4545" t="s">
        <v>1589</v>
      </c>
      <c r="B4545">
        <f>COUNTIF($A$1:A4545,"Define|Report")</f>
        <v>249</v>
      </c>
    </row>
    <row r="4546" spans="1:2" x14ac:dyDescent="0.25">
      <c r="A4546" t="s">
        <v>2027</v>
      </c>
      <c r="B4546">
        <f>COUNTIF($A$1:A4546,"Define|Report")</f>
        <v>249</v>
      </c>
    </row>
    <row r="4547" spans="1:2" x14ac:dyDescent="0.25">
      <c r="A4547" t="s">
        <v>2028</v>
      </c>
      <c r="B4547">
        <f>COUNTIF($A$1:A4547,"Define|Report")</f>
        <v>249</v>
      </c>
    </row>
    <row r="4548" spans="1:2" x14ac:dyDescent="0.25">
      <c r="A4548" t="s">
        <v>2014</v>
      </c>
      <c r="B4548">
        <f>COUNTIF($A$1:A4548,"Define|Report")</f>
        <v>249</v>
      </c>
    </row>
    <row r="4549" spans="1:2" x14ac:dyDescent="0.25">
      <c r="A4549" t="s">
        <v>1591</v>
      </c>
      <c r="B4549">
        <f>COUNTIF($A$1:A4549,"Define|Report")</f>
        <v>249</v>
      </c>
    </row>
    <row r="4550" spans="1:2" x14ac:dyDescent="0.25">
      <c r="A4550" t="s">
        <v>2029</v>
      </c>
      <c r="B4550">
        <f>COUNTIF($A$1:A4550,"Define|Report")</f>
        <v>249</v>
      </c>
    </row>
    <row r="4551" spans="1:2" x14ac:dyDescent="0.25">
      <c r="A4551" t="s">
        <v>2030</v>
      </c>
      <c r="B4551">
        <f>COUNTIF($A$1:A4551,"Define|Report")</f>
        <v>249</v>
      </c>
    </row>
    <row r="4552" spans="1:2" x14ac:dyDescent="0.25">
      <c r="A4552" t="s">
        <v>2062</v>
      </c>
      <c r="B4552">
        <f>COUNTIF($A$1:A4552,"Define|Report")</f>
        <v>249</v>
      </c>
    </row>
    <row r="4553" spans="1:2" x14ac:dyDescent="0.25">
      <c r="A4553" t="s">
        <v>2141</v>
      </c>
      <c r="B4553">
        <f>COUNTIF($A$1:A4553,"Define|Report")</f>
        <v>249</v>
      </c>
    </row>
    <row r="4554" spans="1:2" x14ac:dyDescent="0.25">
      <c r="A4554" t="s">
        <v>2076</v>
      </c>
      <c r="B4554">
        <f>COUNTIF($A$1:A4554,"Define|Report")</f>
        <v>249</v>
      </c>
    </row>
    <row r="4555" spans="1:2" x14ac:dyDescent="0.25">
      <c r="B4555">
        <f>COUNTIF($A$1:A4555,"Define|Report")</f>
        <v>249</v>
      </c>
    </row>
    <row r="4556" spans="1:2" x14ac:dyDescent="0.25">
      <c r="A4556" t="s">
        <v>1094</v>
      </c>
      <c r="B4556">
        <f>COUNTIF($A$1:A4556,"Define|Report")</f>
        <v>250</v>
      </c>
    </row>
    <row r="4557" spans="1:2" x14ac:dyDescent="0.25">
      <c r="A4557" t="s">
        <v>2142</v>
      </c>
      <c r="B4557">
        <f>COUNTIF($A$1:A4557,"Define|Report")</f>
        <v>250</v>
      </c>
    </row>
    <row r="4558" spans="1:2" x14ac:dyDescent="0.25">
      <c r="A4558" t="s">
        <v>1967</v>
      </c>
      <c r="B4558">
        <f>COUNTIF($A$1:A4558,"Define|Report")</f>
        <v>250</v>
      </c>
    </row>
    <row r="4559" spans="1:2" x14ac:dyDescent="0.25">
      <c r="A4559" t="s">
        <v>1137</v>
      </c>
      <c r="B4559">
        <f>COUNTIF($A$1:A4559,"Define|Report")</f>
        <v>250</v>
      </c>
    </row>
    <row r="4560" spans="1:2" x14ac:dyDescent="0.25">
      <c r="A4560" t="s">
        <v>1100</v>
      </c>
      <c r="B4560">
        <f>COUNTIF($A$1:A4560,"Define|Report")</f>
        <v>250</v>
      </c>
    </row>
    <row r="4561" spans="1:2" x14ac:dyDescent="0.25">
      <c r="A4561" t="s">
        <v>1130</v>
      </c>
      <c r="B4561">
        <f>COUNTIF($A$1:A4561,"Define|Report")</f>
        <v>250</v>
      </c>
    </row>
    <row r="4562" spans="1:2" x14ac:dyDescent="0.25">
      <c r="A4562" t="s">
        <v>1102</v>
      </c>
      <c r="B4562">
        <f>COUNTIF($A$1:A4562,"Define|Report")</f>
        <v>250</v>
      </c>
    </row>
    <row r="4563" spans="1:2" x14ac:dyDescent="0.25">
      <c r="A4563" t="s">
        <v>1241</v>
      </c>
      <c r="B4563">
        <f>COUNTIF($A$1:A4563,"Define|Report")</f>
        <v>250</v>
      </c>
    </row>
    <row r="4564" spans="1:2" x14ac:dyDescent="0.25">
      <c r="A4564" t="s">
        <v>1243</v>
      </c>
      <c r="B4564">
        <f>COUNTIF($A$1:A4564,"Define|Report")</f>
        <v>250</v>
      </c>
    </row>
    <row r="4565" spans="1:2" x14ac:dyDescent="0.25">
      <c r="A4565" t="s">
        <v>1636</v>
      </c>
      <c r="B4565">
        <f>COUNTIF($A$1:A4565,"Define|Report")</f>
        <v>250</v>
      </c>
    </row>
    <row r="4566" spans="1:2" x14ac:dyDescent="0.25">
      <c r="A4566" t="s">
        <v>2039</v>
      </c>
      <c r="B4566">
        <f>COUNTIF($A$1:A4566,"Define|Report")</f>
        <v>250</v>
      </c>
    </row>
    <row r="4567" spans="1:2" x14ac:dyDescent="0.25">
      <c r="A4567" t="s">
        <v>2040</v>
      </c>
      <c r="B4567">
        <f>COUNTIF($A$1:A4567,"Define|Report")</f>
        <v>250</v>
      </c>
    </row>
    <row r="4568" spans="1:2" x14ac:dyDescent="0.25">
      <c r="A4568" t="s">
        <v>2013</v>
      </c>
      <c r="B4568">
        <f>COUNTIF($A$1:A4568,"Define|Report")</f>
        <v>250</v>
      </c>
    </row>
    <row r="4569" spans="1:2" x14ac:dyDescent="0.25">
      <c r="A4569" t="s">
        <v>1589</v>
      </c>
      <c r="B4569">
        <f>COUNTIF($A$1:A4569,"Define|Report")</f>
        <v>250</v>
      </c>
    </row>
    <row r="4570" spans="1:2" x14ac:dyDescent="0.25">
      <c r="A4570" t="s">
        <v>2027</v>
      </c>
      <c r="B4570">
        <f>COUNTIF($A$1:A4570,"Define|Report")</f>
        <v>250</v>
      </c>
    </row>
    <row r="4571" spans="1:2" x14ac:dyDescent="0.25">
      <c r="A4571" t="s">
        <v>2028</v>
      </c>
      <c r="B4571">
        <f>COUNTIF($A$1:A4571,"Define|Report")</f>
        <v>250</v>
      </c>
    </row>
    <row r="4572" spans="1:2" x14ac:dyDescent="0.25">
      <c r="A4572" t="s">
        <v>2014</v>
      </c>
      <c r="B4572">
        <f>COUNTIF($A$1:A4572,"Define|Report")</f>
        <v>250</v>
      </c>
    </row>
    <row r="4573" spans="1:2" x14ac:dyDescent="0.25">
      <c r="A4573" t="s">
        <v>1591</v>
      </c>
      <c r="B4573">
        <f>COUNTIF($A$1:A4573,"Define|Report")</f>
        <v>250</v>
      </c>
    </row>
    <row r="4574" spans="1:2" x14ac:dyDescent="0.25">
      <c r="A4574" t="s">
        <v>2029</v>
      </c>
      <c r="B4574">
        <f>COUNTIF($A$1:A4574,"Define|Report")</f>
        <v>250</v>
      </c>
    </row>
    <row r="4575" spans="1:2" x14ac:dyDescent="0.25">
      <c r="A4575" t="s">
        <v>2030</v>
      </c>
      <c r="B4575">
        <f>COUNTIF($A$1:A4575,"Define|Report")</f>
        <v>250</v>
      </c>
    </row>
    <row r="4576" spans="1:2" x14ac:dyDescent="0.25">
      <c r="A4576" t="s">
        <v>2087</v>
      </c>
      <c r="B4576">
        <f>COUNTIF($A$1:A4576,"Define|Report")</f>
        <v>250</v>
      </c>
    </row>
    <row r="4577" spans="1:2" x14ac:dyDescent="0.25">
      <c r="A4577" t="s">
        <v>2143</v>
      </c>
      <c r="B4577">
        <f>COUNTIF($A$1:A4577,"Define|Report")</f>
        <v>250</v>
      </c>
    </row>
    <row r="4578" spans="1:2" x14ac:dyDescent="0.25">
      <c r="B4578">
        <f>COUNTIF($A$1:A4578,"Define|Report")</f>
        <v>250</v>
      </c>
    </row>
    <row r="4579" spans="1:2" x14ac:dyDescent="0.25">
      <c r="A4579" t="s">
        <v>1094</v>
      </c>
      <c r="B4579">
        <f>COUNTIF($A$1:A4579,"Define|Report")</f>
        <v>251</v>
      </c>
    </row>
    <row r="4580" spans="1:2" x14ac:dyDescent="0.25">
      <c r="A4580" t="s">
        <v>2144</v>
      </c>
      <c r="B4580">
        <f>COUNTIF($A$1:A4580,"Define|Report")</f>
        <v>251</v>
      </c>
    </row>
    <row r="4581" spans="1:2" x14ac:dyDescent="0.25">
      <c r="A4581" t="s">
        <v>1967</v>
      </c>
      <c r="B4581">
        <f>COUNTIF($A$1:A4581,"Define|Report")</f>
        <v>251</v>
      </c>
    </row>
    <row r="4582" spans="1:2" x14ac:dyDescent="0.25">
      <c r="A4582" t="s">
        <v>1137</v>
      </c>
      <c r="B4582">
        <f>COUNTIF($A$1:A4582,"Define|Report")</f>
        <v>251</v>
      </c>
    </row>
    <row r="4583" spans="1:2" x14ac:dyDescent="0.25">
      <c r="A4583" t="s">
        <v>1100</v>
      </c>
      <c r="B4583">
        <f>COUNTIF($A$1:A4583,"Define|Report")</f>
        <v>251</v>
      </c>
    </row>
    <row r="4584" spans="1:2" x14ac:dyDescent="0.25">
      <c r="A4584" t="s">
        <v>1130</v>
      </c>
      <c r="B4584">
        <f>COUNTIF($A$1:A4584,"Define|Report")</f>
        <v>251</v>
      </c>
    </row>
    <row r="4585" spans="1:2" x14ac:dyDescent="0.25">
      <c r="A4585" t="s">
        <v>1102</v>
      </c>
      <c r="B4585">
        <f>COUNTIF($A$1:A4585,"Define|Report")</f>
        <v>251</v>
      </c>
    </row>
    <row r="4586" spans="1:2" x14ac:dyDescent="0.25">
      <c r="A4586" t="s">
        <v>1241</v>
      </c>
      <c r="B4586">
        <f>COUNTIF($A$1:A4586,"Define|Report")</f>
        <v>251</v>
      </c>
    </row>
    <row r="4587" spans="1:2" x14ac:dyDescent="0.25">
      <c r="A4587" t="s">
        <v>1243</v>
      </c>
      <c r="B4587">
        <f>COUNTIF($A$1:A4587,"Define|Report")</f>
        <v>251</v>
      </c>
    </row>
    <row r="4588" spans="1:2" x14ac:dyDescent="0.25">
      <c r="A4588" t="s">
        <v>1636</v>
      </c>
      <c r="B4588">
        <f>COUNTIF($A$1:A4588,"Define|Report")</f>
        <v>251</v>
      </c>
    </row>
    <row r="4589" spans="1:2" x14ac:dyDescent="0.25">
      <c r="A4589" t="s">
        <v>2039</v>
      </c>
      <c r="B4589">
        <f>COUNTIF($A$1:A4589,"Define|Report")</f>
        <v>251</v>
      </c>
    </row>
    <row r="4590" spans="1:2" x14ac:dyDescent="0.25">
      <c r="A4590" t="s">
        <v>2040</v>
      </c>
      <c r="B4590">
        <f>COUNTIF($A$1:A4590,"Define|Report")</f>
        <v>251</v>
      </c>
    </row>
    <row r="4591" spans="1:2" x14ac:dyDescent="0.25">
      <c r="A4591" t="s">
        <v>2013</v>
      </c>
      <c r="B4591">
        <f>COUNTIF($A$1:A4591,"Define|Report")</f>
        <v>251</v>
      </c>
    </row>
    <row r="4592" spans="1:2" x14ac:dyDescent="0.25">
      <c r="A4592" t="s">
        <v>1589</v>
      </c>
      <c r="B4592">
        <f>COUNTIF($A$1:A4592,"Define|Report")</f>
        <v>251</v>
      </c>
    </row>
    <row r="4593" spans="1:2" x14ac:dyDescent="0.25">
      <c r="A4593" t="s">
        <v>2027</v>
      </c>
      <c r="B4593">
        <f>COUNTIF($A$1:A4593,"Define|Report")</f>
        <v>251</v>
      </c>
    </row>
    <row r="4594" spans="1:2" x14ac:dyDescent="0.25">
      <c r="A4594" t="s">
        <v>2028</v>
      </c>
      <c r="B4594">
        <f>COUNTIF($A$1:A4594,"Define|Report")</f>
        <v>251</v>
      </c>
    </row>
    <row r="4595" spans="1:2" x14ac:dyDescent="0.25">
      <c r="A4595" t="s">
        <v>2014</v>
      </c>
      <c r="B4595">
        <f>COUNTIF($A$1:A4595,"Define|Report")</f>
        <v>251</v>
      </c>
    </row>
    <row r="4596" spans="1:2" x14ac:dyDescent="0.25">
      <c r="A4596" t="s">
        <v>1591</v>
      </c>
      <c r="B4596">
        <f>COUNTIF($A$1:A4596,"Define|Report")</f>
        <v>251</v>
      </c>
    </row>
    <row r="4597" spans="1:2" x14ac:dyDescent="0.25">
      <c r="A4597" t="s">
        <v>2029</v>
      </c>
      <c r="B4597">
        <f>COUNTIF($A$1:A4597,"Define|Report")</f>
        <v>251</v>
      </c>
    </row>
    <row r="4598" spans="1:2" x14ac:dyDescent="0.25">
      <c r="A4598" t="s">
        <v>2030</v>
      </c>
      <c r="B4598">
        <f>COUNTIF($A$1:A4598,"Define|Report")</f>
        <v>251</v>
      </c>
    </row>
    <row r="4599" spans="1:2" x14ac:dyDescent="0.25">
      <c r="A4599" t="s">
        <v>2087</v>
      </c>
      <c r="B4599">
        <f>COUNTIF($A$1:A4599,"Define|Report")</f>
        <v>251</v>
      </c>
    </row>
    <row r="4600" spans="1:2" x14ac:dyDescent="0.25">
      <c r="A4600" t="s">
        <v>2088</v>
      </c>
      <c r="B4600">
        <f>COUNTIF($A$1:A4600,"Define|Report")</f>
        <v>251</v>
      </c>
    </row>
    <row r="4601" spans="1:2" x14ac:dyDescent="0.25">
      <c r="B4601">
        <f>COUNTIF($A$1:A4601,"Define|Report")</f>
        <v>251</v>
      </c>
    </row>
    <row r="4602" spans="1:2" x14ac:dyDescent="0.25">
      <c r="A4602" t="s">
        <v>1094</v>
      </c>
      <c r="B4602">
        <f>COUNTIF($A$1:A4602,"Define|Report")</f>
        <v>252</v>
      </c>
    </row>
    <row r="4603" spans="1:2" x14ac:dyDescent="0.25">
      <c r="A4603" t="s">
        <v>2145</v>
      </c>
      <c r="B4603">
        <f>COUNTIF($A$1:A4603,"Define|Report")</f>
        <v>252</v>
      </c>
    </row>
    <row r="4604" spans="1:2" x14ac:dyDescent="0.25">
      <c r="A4604" t="s">
        <v>2146</v>
      </c>
      <c r="B4604">
        <f>COUNTIF($A$1:A4604,"Define|Report")</f>
        <v>252</v>
      </c>
    </row>
    <row r="4605" spans="1:2" x14ac:dyDescent="0.25">
      <c r="A4605" t="s">
        <v>1217</v>
      </c>
      <c r="B4605">
        <f>COUNTIF($A$1:A4605,"Define|Report")</f>
        <v>252</v>
      </c>
    </row>
    <row r="4606" spans="1:2" x14ac:dyDescent="0.25">
      <c r="A4606" t="s">
        <v>1100</v>
      </c>
      <c r="B4606">
        <f>COUNTIF($A$1:A4606,"Define|Report")</f>
        <v>252</v>
      </c>
    </row>
    <row r="4607" spans="1:2" x14ac:dyDescent="0.25">
      <c r="A4607" t="s">
        <v>1624</v>
      </c>
      <c r="B4607">
        <f>COUNTIF($A$1:A4607,"Define|Report")</f>
        <v>252</v>
      </c>
    </row>
    <row r="4608" spans="1:2" x14ac:dyDescent="0.25">
      <c r="A4608" t="s">
        <v>1143</v>
      </c>
      <c r="B4608">
        <f>COUNTIF($A$1:A4608,"Define|Report")</f>
        <v>252</v>
      </c>
    </row>
    <row r="4609" spans="1:2" x14ac:dyDescent="0.25">
      <c r="A4609" t="s">
        <v>2147</v>
      </c>
      <c r="B4609">
        <f>COUNTIF($A$1:A4609,"Define|Report")</f>
        <v>252</v>
      </c>
    </row>
    <row r="4610" spans="1:2" x14ac:dyDescent="0.25">
      <c r="A4610" t="s">
        <v>2148</v>
      </c>
      <c r="B4610">
        <f>COUNTIF($A$1:A4610,"Define|Report")</f>
        <v>252</v>
      </c>
    </row>
    <row r="4611" spans="1:2" x14ac:dyDescent="0.25">
      <c r="A4611" t="s">
        <v>2149</v>
      </c>
      <c r="B4611">
        <f>COUNTIF($A$1:A4611,"Define|Report")</f>
        <v>252</v>
      </c>
    </row>
    <row r="4612" spans="1:2" x14ac:dyDescent="0.25">
      <c r="A4612" t="s">
        <v>2150</v>
      </c>
      <c r="B4612">
        <f>COUNTIF($A$1:A4612,"Define|Report")</f>
        <v>252</v>
      </c>
    </row>
    <row r="4613" spans="1:2" x14ac:dyDescent="0.25">
      <c r="A4613" t="s">
        <v>2151</v>
      </c>
      <c r="B4613">
        <f>COUNTIF($A$1:A4613,"Define|Report")</f>
        <v>252</v>
      </c>
    </row>
    <row r="4614" spans="1:2" x14ac:dyDescent="0.25">
      <c r="A4614" t="s">
        <v>2152</v>
      </c>
      <c r="B4614">
        <f>COUNTIF($A$1:A4614,"Define|Report")</f>
        <v>252</v>
      </c>
    </row>
    <row r="4615" spans="1:2" x14ac:dyDescent="0.25">
      <c r="A4615" t="s">
        <v>2153</v>
      </c>
      <c r="B4615">
        <f>COUNTIF($A$1:A4615,"Define|Report")</f>
        <v>252</v>
      </c>
    </row>
    <row r="4616" spans="1:2" x14ac:dyDescent="0.25">
      <c r="A4616" t="s">
        <v>1934</v>
      </c>
      <c r="B4616">
        <f>COUNTIF($A$1:A4616,"Define|Report")</f>
        <v>252</v>
      </c>
    </row>
    <row r="4617" spans="1:2" x14ac:dyDescent="0.25">
      <c r="A4617" t="s">
        <v>1158</v>
      </c>
      <c r="B4617">
        <f>COUNTIF($A$1:A4617,"Define|Report")</f>
        <v>252</v>
      </c>
    </row>
    <row r="4618" spans="1:2" x14ac:dyDescent="0.25">
      <c r="B4618">
        <f>COUNTIF($A$1:A4618,"Define|Report")</f>
        <v>252</v>
      </c>
    </row>
    <row r="4619" spans="1:2" x14ac:dyDescent="0.25">
      <c r="A4619" t="s">
        <v>1094</v>
      </c>
      <c r="B4619">
        <f>COUNTIF($A$1:A4619,"Define|Report")</f>
        <v>253</v>
      </c>
    </row>
    <row r="4620" spans="1:2" x14ac:dyDescent="0.25">
      <c r="A4620" t="s">
        <v>2154</v>
      </c>
      <c r="B4620">
        <f>COUNTIF($A$1:A4620,"Define|Report")</f>
        <v>253</v>
      </c>
    </row>
    <row r="4621" spans="1:2" x14ac:dyDescent="0.25">
      <c r="A4621" t="s">
        <v>2146</v>
      </c>
      <c r="B4621">
        <f>COUNTIF($A$1:A4621,"Define|Report")</f>
        <v>253</v>
      </c>
    </row>
    <row r="4622" spans="1:2" x14ac:dyDescent="0.25">
      <c r="A4622" t="s">
        <v>1217</v>
      </c>
      <c r="B4622">
        <f>COUNTIF($A$1:A4622,"Define|Report")</f>
        <v>253</v>
      </c>
    </row>
    <row r="4623" spans="1:2" x14ac:dyDescent="0.25">
      <c r="A4623" t="s">
        <v>1125</v>
      </c>
      <c r="B4623">
        <f>COUNTIF($A$1:A4623,"Define|Report")</f>
        <v>253</v>
      </c>
    </row>
    <row r="4624" spans="1:2" x14ac:dyDescent="0.25">
      <c r="A4624" t="s">
        <v>1143</v>
      </c>
      <c r="B4624">
        <f>COUNTIF($A$1:A4624,"Define|Report")</f>
        <v>253</v>
      </c>
    </row>
    <row r="4625" spans="1:2" x14ac:dyDescent="0.25">
      <c r="A4625" t="s">
        <v>2150</v>
      </c>
      <c r="B4625">
        <f>COUNTIF($A$1:A4625,"Define|Report")</f>
        <v>253</v>
      </c>
    </row>
    <row r="4626" spans="1:2" x14ac:dyDescent="0.25">
      <c r="A4626" t="s">
        <v>2149</v>
      </c>
      <c r="B4626">
        <f>COUNTIF($A$1:A4626,"Define|Report")</f>
        <v>253</v>
      </c>
    </row>
    <row r="4627" spans="1:2" x14ac:dyDescent="0.25">
      <c r="A4627" t="s">
        <v>1624</v>
      </c>
      <c r="B4627">
        <f>COUNTIF($A$1:A4627,"Define|Report")</f>
        <v>253</v>
      </c>
    </row>
    <row r="4628" spans="1:2" x14ac:dyDescent="0.25">
      <c r="A4628" t="s">
        <v>2147</v>
      </c>
      <c r="B4628">
        <f>COUNTIF($A$1:A4628,"Define|Report")</f>
        <v>253</v>
      </c>
    </row>
    <row r="4629" spans="1:2" x14ac:dyDescent="0.25">
      <c r="A4629" t="s">
        <v>2148</v>
      </c>
      <c r="B4629">
        <f>COUNTIF($A$1:A4629,"Define|Report")</f>
        <v>253</v>
      </c>
    </row>
    <row r="4630" spans="1:2" x14ac:dyDescent="0.25">
      <c r="A4630" t="s">
        <v>2151</v>
      </c>
      <c r="B4630">
        <f>COUNTIF($A$1:A4630,"Define|Report")</f>
        <v>253</v>
      </c>
    </row>
    <row r="4631" spans="1:2" x14ac:dyDescent="0.25">
      <c r="A4631" t="s">
        <v>2152</v>
      </c>
      <c r="B4631">
        <f>COUNTIF($A$1:A4631,"Define|Report")</f>
        <v>253</v>
      </c>
    </row>
    <row r="4632" spans="1:2" x14ac:dyDescent="0.25">
      <c r="A4632" t="s">
        <v>2153</v>
      </c>
      <c r="B4632">
        <f>COUNTIF($A$1:A4632,"Define|Report")</f>
        <v>253</v>
      </c>
    </row>
    <row r="4633" spans="1:2" x14ac:dyDescent="0.25">
      <c r="A4633" t="s">
        <v>1158</v>
      </c>
      <c r="B4633">
        <f>COUNTIF($A$1:A4633,"Define|Report")</f>
        <v>253</v>
      </c>
    </row>
    <row r="4634" spans="1:2" x14ac:dyDescent="0.25">
      <c r="B4634">
        <f>COUNTIF($A$1:A4634,"Define|Report")</f>
        <v>253</v>
      </c>
    </row>
    <row r="4635" spans="1:2" x14ac:dyDescent="0.25">
      <c r="A4635" t="s">
        <v>1094</v>
      </c>
      <c r="B4635">
        <f>COUNTIF($A$1:A4635,"Define|Report")</f>
        <v>254</v>
      </c>
    </row>
    <row r="4636" spans="1:2" x14ac:dyDescent="0.25">
      <c r="A4636" t="s">
        <v>2155</v>
      </c>
      <c r="B4636">
        <f>COUNTIF($A$1:A4636,"Define|Report")</f>
        <v>254</v>
      </c>
    </row>
    <row r="4637" spans="1:2" x14ac:dyDescent="0.25">
      <c r="A4637" t="s">
        <v>2146</v>
      </c>
      <c r="B4637">
        <f>COUNTIF($A$1:A4637,"Define|Report")</f>
        <v>254</v>
      </c>
    </row>
    <row r="4638" spans="1:2" x14ac:dyDescent="0.25">
      <c r="A4638" t="s">
        <v>1217</v>
      </c>
      <c r="B4638">
        <f>COUNTIF($A$1:A4638,"Define|Report")</f>
        <v>254</v>
      </c>
    </row>
    <row r="4639" spans="1:2" x14ac:dyDescent="0.25">
      <c r="A4639" t="s">
        <v>1125</v>
      </c>
      <c r="B4639">
        <f>COUNTIF($A$1:A4639,"Define|Report")</f>
        <v>254</v>
      </c>
    </row>
    <row r="4640" spans="1:2" x14ac:dyDescent="0.25">
      <c r="A4640" t="s">
        <v>1143</v>
      </c>
      <c r="B4640">
        <f>COUNTIF($A$1:A4640,"Define|Report")</f>
        <v>254</v>
      </c>
    </row>
    <row r="4641" spans="1:2" x14ac:dyDescent="0.25">
      <c r="A4641" t="s">
        <v>2150</v>
      </c>
      <c r="B4641">
        <f>COUNTIF($A$1:A4641,"Define|Report")</f>
        <v>254</v>
      </c>
    </row>
    <row r="4642" spans="1:2" x14ac:dyDescent="0.25">
      <c r="A4642" t="s">
        <v>2149</v>
      </c>
      <c r="B4642">
        <f>COUNTIF($A$1:A4642,"Define|Report")</f>
        <v>254</v>
      </c>
    </row>
    <row r="4643" spans="1:2" x14ac:dyDescent="0.25">
      <c r="A4643" t="s">
        <v>1624</v>
      </c>
      <c r="B4643">
        <f>COUNTIF($A$1:A4643,"Define|Report")</f>
        <v>254</v>
      </c>
    </row>
    <row r="4644" spans="1:2" x14ac:dyDescent="0.25">
      <c r="A4644" t="s">
        <v>2147</v>
      </c>
      <c r="B4644">
        <f>COUNTIF($A$1:A4644,"Define|Report")</f>
        <v>254</v>
      </c>
    </row>
    <row r="4645" spans="1:2" x14ac:dyDescent="0.25">
      <c r="A4645" t="s">
        <v>2148</v>
      </c>
      <c r="B4645">
        <f>COUNTIF($A$1:A4645,"Define|Report")</f>
        <v>254</v>
      </c>
    </row>
    <row r="4646" spans="1:2" x14ac:dyDescent="0.25">
      <c r="A4646" t="s">
        <v>2151</v>
      </c>
      <c r="B4646">
        <f>COUNTIF($A$1:A4646,"Define|Report")</f>
        <v>254</v>
      </c>
    </row>
    <row r="4647" spans="1:2" x14ac:dyDescent="0.25">
      <c r="A4647" t="s">
        <v>2152</v>
      </c>
      <c r="B4647">
        <f>COUNTIF($A$1:A4647,"Define|Report")</f>
        <v>254</v>
      </c>
    </row>
    <row r="4648" spans="1:2" x14ac:dyDescent="0.25">
      <c r="A4648" t="s">
        <v>2153</v>
      </c>
      <c r="B4648">
        <f>COUNTIF($A$1:A4648,"Define|Report")</f>
        <v>254</v>
      </c>
    </row>
    <row r="4649" spans="1:2" x14ac:dyDescent="0.25">
      <c r="A4649" t="s">
        <v>2156</v>
      </c>
      <c r="B4649">
        <f>COUNTIF($A$1:A4649,"Define|Report")</f>
        <v>254</v>
      </c>
    </row>
    <row r="4650" spans="1:2" x14ac:dyDescent="0.25">
      <c r="A4650" t="s">
        <v>2157</v>
      </c>
      <c r="B4650">
        <f>COUNTIF($A$1:A4650,"Define|Report")</f>
        <v>254</v>
      </c>
    </row>
    <row r="4651" spans="1:2" x14ac:dyDescent="0.25">
      <c r="B4651">
        <f>COUNTIF($A$1:A4651,"Define|Report")</f>
        <v>254</v>
      </c>
    </row>
    <row r="4652" spans="1:2" x14ac:dyDescent="0.25">
      <c r="A4652" t="s">
        <v>1094</v>
      </c>
      <c r="B4652">
        <f>COUNTIF($A$1:A4652,"Define|Report")</f>
        <v>255</v>
      </c>
    </row>
    <row r="4653" spans="1:2" x14ac:dyDescent="0.25">
      <c r="A4653" t="s">
        <v>2158</v>
      </c>
      <c r="B4653">
        <f>COUNTIF($A$1:A4653,"Define|Report")</f>
        <v>255</v>
      </c>
    </row>
    <row r="4654" spans="1:2" x14ac:dyDescent="0.25">
      <c r="A4654" t="s">
        <v>2146</v>
      </c>
      <c r="B4654">
        <f>COUNTIF($A$1:A4654,"Define|Report")</f>
        <v>255</v>
      </c>
    </row>
    <row r="4655" spans="1:2" x14ac:dyDescent="0.25">
      <c r="A4655" t="s">
        <v>1217</v>
      </c>
      <c r="B4655">
        <f>COUNTIF($A$1:A4655,"Define|Report")</f>
        <v>255</v>
      </c>
    </row>
    <row r="4656" spans="1:2" x14ac:dyDescent="0.25">
      <c r="A4656" t="s">
        <v>1100</v>
      </c>
      <c r="B4656">
        <f>COUNTIF($A$1:A4656,"Define|Report")</f>
        <v>255</v>
      </c>
    </row>
    <row r="4657" spans="1:2" x14ac:dyDescent="0.25">
      <c r="A4657" t="s">
        <v>1624</v>
      </c>
      <c r="B4657">
        <f>COUNTIF($A$1:A4657,"Define|Report")</f>
        <v>255</v>
      </c>
    </row>
    <row r="4658" spans="1:2" x14ac:dyDescent="0.25">
      <c r="A4658" t="s">
        <v>1143</v>
      </c>
      <c r="B4658">
        <f>COUNTIF($A$1:A4658,"Define|Report")</f>
        <v>255</v>
      </c>
    </row>
    <row r="4659" spans="1:2" x14ac:dyDescent="0.25">
      <c r="A4659" t="s">
        <v>2149</v>
      </c>
      <c r="B4659">
        <f>COUNTIF($A$1:A4659,"Define|Report")</f>
        <v>255</v>
      </c>
    </row>
    <row r="4660" spans="1:2" x14ac:dyDescent="0.25">
      <c r="A4660" t="s">
        <v>2150</v>
      </c>
      <c r="B4660">
        <f>COUNTIF($A$1:A4660,"Define|Report")</f>
        <v>255</v>
      </c>
    </row>
    <row r="4661" spans="1:2" x14ac:dyDescent="0.25">
      <c r="A4661" t="s">
        <v>2151</v>
      </c>
      <c r="B4661">
        <f>COUNTIF($A$1:A4661,"Define|Report")</f>
        <v>255</v>
      </c>
    </row>
    <row r="4662" spans="1:2" x14ac:dyDescent="0.25">
      <c r="A4662" t="s">
        <v>2152</v>
      </c>
      <c r="B4662">
        <f>COUNTIF($A$1:A4662,"Define|Report")</f>
        <v>255</v>
      </c>
    </row>
    <row r="4663" spans="1:2" x14ac:dyDescent="0.25">
      <c r="A4663" t="s">
        <v>1158</v>
      </c>
      <c r="B4663">
        <f>COUNTIF($A$1:A4663,"Define|Report")</f>
        <v>255</v>
      </c>
    </row>
    <row r="4664" spans="1:2" x14ac:dyDescent="0.25">
      <c r="B4664">
        <f>COUNTIF($A$1:A4664,"Define|Report")</f>
        <v>255</v>
      </c>
    </row>
    <row r="4665" spans="1:2" x14ac:dyDescent="0.25">
      <c r="A4665" t="s">
        <v>1094</v>
      </c>
      <c r="B4665">
        <f>COUNTIF($A$1:A4665,"Define|Report")</f>
        <v>256</v>
      </c>
    </row>
    <row r="4666" spans="1:2" x14ac:dyDescent="0.25">
      <c r="A4666" t="s">
        <v>2159</v>
      </c>
      <c r="B4666">
        <f>COUNTIF($A$1:A4666,"Define|Report")</f>
        <v>256</v>
      </c>
    </row>
    <row r="4667" spans="1:2" x14ac:dyDescent="0.25">
      <c r="A4667" t="s">
        <v>2146</v>
      </c>
      <c r="B4667">
        <f>COUNTIF($A$1:A4667,"Define|Report")</f>
        <v>256</v>
      </c>
    </row>
    <row r="4668" spans="1:2" x14ac:dyDescent="0.25">
      <c r="A4668" t="s">
        <v>1217</v>
      </c>
      <c r="B4668">
        <f>COUNTIF($A$1:A4668,"Define|Report")</f>
        <v>256</v>
      </c>
    </row>
    <row r="4669" spans="1:2" x14ac:dyDescent="0.25">
      <c r="A4669" t="s">
        <v>1100</v>
      </c>
      <c r="B4669">
        <f>COUNTIF($A$1:A4669,"Define|Report")</f>
        <v>256</v>
      </c>
    </row>
    <row r="4670" spans="1:2" x14ac:dyDescent="0.25">
      <c r="A4670" t="s">
        <v>1624</v>
      </c>
      <c r="B4670">
        <f>COUNTIF($A$1:A4670,"Define|Report")</f>
        <v>256</v>
      </c>
    </row>
    <row r="4671" spans="1:2" x14ac:dyDescent="0.25">
      <c r="A4671" t="s">
        <v>1143</v>
      </c>
      <c r="B4671">
        <f>COUNTIF($A$1:A4671,"Define|Report")</f>
        <v>256</v>
      </c>
    </row>
    <row r="4672" spans="1:2" x14ac:dyDescent="0.25">
      <c r="A4672" t="s">
        <v>2149</v>
      </c>
      <c r="B4672">
        <f>COUNTIF($A$1:A4672,"Define|Report")</f>
        <v>256</v>
      </c>
    </row>
    <row r="4673" spans="1:2" x14ac:dyDescent="0.25">
      <c r="A4673" t="s">
        <v>2150</v>
      </c>
      <c r="B4673">
        <f>COUNTIF($A$1:A4673,"Define|Report")</f>
        <v>256</v>
      </c>
    </row>
    <row r="4674" spans="1:2" x14ac:dyDescent="0.25">
      <c r="A4674" t="s">
        <v>2151</v>
      </c>
      <c r="B4674">
        <f>COUNTIF($A$1:A4674,"Define|Report")</f>
        <v>256</v>
      </c>
    </row>
    <row r="4675" spans="1:2" x14ac:dyDescent="0.25">
      <c r="A4675" t="s">
        <v>2152</v>
      </c>
      <c r="B4675">
        <f>COUNTIF($A$1:A4675,"Define|Report")</f>
        <v>256</v>
      </c>
    </row>
    <row r="4676" spans="1:2" x14ac:dyDescent="0.25">
      <c r="A4676" t="s">
        <v>2160</v>
      </c>
      <c r="B4676">
        <f>COUNTIF($A$1:A4676,"Define|Report")</f>
        <v>256</v>
      </c>
    </row>
    <row r="4677" spans="1:2" x14ac:dyDescent="0.25">
      <c r="A4677" t="s">
        <v>2161</v>
      </c>
      <c r="B4677">
        <f>COUNTIF($A$1:A4677,"Define|Report")</f>
        <v>256</v>
      </c>
    </row>
    <row r="4678" spans="1:2" x14ac:dyDescent="0.25">
      <c r="A4678" t="s">
        <v>2162</v>
      </c>
      <c r="B4678">
        <f>COUNTIF($A$1:A4678,"Define|Report")</f>
        <v>256</v>
      </c>
    </row>
    <row r="4679" spans="1:2" x14ac:dyDescent="0.25">
      <c r="A4679" t="s">
        <v>2163</v>
      </c>
      <c r="B4679">
        <f>COUNTIF($A$1:A4679,"Define|Report")</f>
        <v>256</v>
      </c>
    </row>
    <row r="4680" spans="1:2" x14ac:dyDescent="0.25">
      <c r="A4680" t="s">
        <v>2164</v>
      </c>
      <c r="B4680">
        <f>COUNTIF($A$1:A4680,"Define|Report")</f>
        <v>256</v>
      </c>
    </row>
    <row r="4681" spans="1:2" x14ac:dyDescent="0.25">
      <c r="A4681" t="s">
        <v>1158</v>
      </c>
      <c r="B4681">
        <f>COUNTIF($A$1:A4681,"Define|Report")</f>
        <v>256</v>
      </c>
    </row>
    <row r="4682" spans="1:2" x14ac:dyDescent="0.25">
      <c r="A4682" t="s">
        <v>2165</v>
      </c>
      <c r="B4682">
        <f>COUNTIF($A$1:A4682,"Define|Report")</f>
        <v>256</v>
      </c>
    </row>
    <row r="4683" spans="1:2" x14ac:dyDescent="0.25">
      <c r="B4683">
        <f>COUNTIF($A$1:A4683,"Define|Report")</f>
        <v>256</v>
      </c>
    </row>
    <row r="4684" spans="1:2" x14ac:dyDescent="0.25">
      <c r="A4684" t="s">
        <v>1094</v>
      </c>
      <c r="B4684">
        <f>COUNTIF($A$1:A4684,"Define|Report")</f>
        <v>257</v>
      </c>
    </row>
    <row r="4685" spans="1:2" x14ac:dyDescent="0.25">
      <c r="A4685" t="s">
        <v>2166</v>
      </c>
      <c r="B4685">
        <f>COUNTIF($A$1:A4685,"Define|Report")</f>
        <v>257</v>
      </c>
    </row>
    <row r="4686" spans="1:2" x14ac:dyDescent="0.25">
      <c r="A4686" t="s">
        <v>2146</v>
      </c>
      <c r="B4686">
        <f>COUNTIF($A$1:A4686,"Define|Report")</f>
        <v>257</v>
      </c>
    </row>
    <row r="4687" spans="1:2" x14ac:dyDescent="0.25">
      <c r="A4687" t="s">
        <v>1217</v>
      </c>
      <c r="B4687">
        <f>COUNTIF($A$1:A4687,"Define|Report")</f>
        <v>257</v>
      </c>
    </row>
    <row r="4688" spans="1:2" x14ac:dyDescent="0.25">
      <c r="A4688" t="s">
        <v>1125</v>
      </c>
      <c r="B4688">
        <f>COUNTIF($A$1:A4688,"Define|Report")</f>
        <v>257</v>
      </c>
    </row>
    <row r="4689" spans="1:2" x14ac:dyDescent="0.25">
      <c r="A4689" t="s">
        <v>1143</v>
      </c>
      <c r="B4689">
        <f>COUNTIF($A$1:A4689,"Define|Report")</f>
        <v>257</v>
      </c>
    </row>
    <row r="4690" spans="1:2" x14ac:dyDescent="0.25">
      <c r="A4690" t="s">
        <v>2150</v>
      </c>
      <c r="B4690">
        <f>COUNTIF($A$1:A4690,"Define|Report")</f>
        <v>257</v>
      </c>
    </row>
    <row r="4691" spans="1:2" x14ac:dyDescent="0.25">
      <c r="A4691" t="s">
        <v>2149</v>
      </c>
      <c r="B4691">
        <f>COUNTIF($A$1:A4691,"Define|Report")</f>
        <v>257</v>
      </c>
    </row>
    <row r="4692" spans="1:2" x14ac:dyDescent="0.25">
      <c r="A4692" t="s">
        <v>1624</v>
      </c>
      <c r="B4692">
        <f>COUNTIF($A$1:A4692,"Define|Report")</f>
        <v>257</v>
      </c>
    </row>
    <row r="4693" spans="1:2" x14ac:dyDescent="0.25">
      <c r="A4693" t="s">
        <v>2147</v>
      </c>
      <c r="B4693">
        <f>COUNTIF($A$1:A4693,"Define|Report")</f>
        <v>257</v>
      </c>
    </row>
    <row r="4694" spans="1:2" x14ac:dyDescent="0.25">
      <c r="A4694" t="s">
        <v>2148</v>
      </c>
      <c r="B4694">
        <f>COUNTIF($A$1:A4694,"Define|Report")</f>
        <v>257</v>
      </c>
    </row>
    <row r="4695" spans="1:2" x14ac:dyDescent="0.25">
      <c r="A4695" t="s">
        <v>2151</v>
      </c>
      <c r="B4695">
        <f>COUNTIF($A$1:A4695,"Define|Report")</f>
        <v>257</v>
      </c>
    </row>
    <row r="4696" spans="1:2" x14ac:dyDescent="0.25">
      <c r="A4696" t="s">
        <v>2152</v>
      </c>
      <c r="B4696">
        <f>COUNTIF($A$1:A4696,"Define|Report")</f>
        <v>257</v>
      </c>
    </row>
    <row r="4697" spans="1:2" x14ac:dyDescent="0.25">
      <c r="A4697" t="s">
        <v>2153</v>
      </c>
      <c r="B4697">
        <f>COUNTIF($A$1:A4697,"Define|Report")</f>
        <v>257</v>
      </c>
    </row>
    <row r="4698" spans="1:2" x14ac:dyDescent="0.25">
      <c r="A4698" t="s">
        <v>2156</v>
      </c>
      <c r="B4698">
        <f>COUNTIF($A$1:A4698,"Define|Report")</f>
        <v>257</v>
      </c>
    </row>
    <row r="4699" spans="1:2" x14ac:dyDescent="0.25">
      <c r="A4699" t="s">
        <v>2167</v>
      </c>
      <c r="B4699">
        <f>COUNTIF($A$1:A4699,"Define|Report")</f>
        <v>257</v>
      </c>
    </row>
    <row r="4700" spans="1:2" x14ac:dyDescent="0.25">
      <c r="B4700">
        <f>COUNTIF($A$1:A4700,"Define|Report")</f>
        <v>257</v>
      </c>
    </row>
    <row r="4701" spans="1:2" x14ac:dyDescent="0.25">
      <c r="A4701" t="s">
        <v>1094</v>
      </c>
      <c r="B4701">
        <f>COUNTIF($A$1:A4701,"Define|Report")</f>
        <v>258</v>
      </c>
    </row>
    <row r="4702" spans="1:2" x14ac:dyDescent="0.25">
      <c r="A4702" t="s">
        <v>2168</v>
      </c>
      <c r="B4702">
        <f>COUNTIF($A$1:A4702,"Define|Report")</f>
        <v>258</v>
      </c>
    </row>
    <row r="4703" spans="1:2" x14ac:dyDescent="0.25">
      <c r="A4703" t="s">
        <v>2146</v>
      </c>
      <c r="B4703">
        <f>COUNTIF($A$1:A4703,"Define|Report")</f>
        <v>258</v>
      </c>
    </row>
    <row r="4704" spans="1:2" x14ac:dyDescent="0.25">
      <c r="A4704" t="s">
        <v>1217</v>
      </c>
      <c r="B4704">
        <f>COUNTIF($A$1:A4704,"Define|Report")</f>
        <v>258</v>
      </c>
    </row>
    <row r="4705" spans="1:2" x14ac:dyDescent="0.25">
      <c r="A4705" t="s">
        <v>1100</v>
      </c>
      <c r="B4705">
        <f>COUNTIF($A$1:A4705,"Define|Report")</f>
        <v>258</v>
      </c>
    </row>
    <row r="4706" spans="1:2" x14ac:dyDescent="0.25">
      <c r="A4706" t="s">
        <v>1143</v>
      </c>
      <c r="B4706">
        <f>COUNTIF($A$1:A4706,"Define|Report")</f>
        <v>258</v>
      </c>
    </row>
    <row r="4707" spans="1:2" x14ac:dyDescent="0.25">
      <c r="A4707" t="s">
        <v>2150</v>
      </c>
      <c r="B4707">
        <f>COUNTIF($A$1:A4707,"Define|Report")</f>
        <v>258</v>
      </c>
    </row>
    <row r="4708" spans="1:2" x14ac:dyDescent="0.25">
      <c r="A4708" t="s">
        <v>2149</v>
      </c>
      <c r="B4708">
        <f>COUNTIF($A$1:A4708,"Define|Report")</f>
        <v>258</v>
      </c>
    </row>
    <row r="4709" spans="1:2" x14ac:dyDescent="0.25">
      <c r="A4709" t="s">
        <v>1624</v>
      </c>
      <c r="B4709">
        <f>COUNTIF($A$1:A4709,"Define|Report")</f>
        <v>258</v>
      </c>
    </row>
    <row r="4710" spans="1:2" x14ac:dyDescent="0.25">
      <c r="A4710" t="s">
        <v>2147</v>
      </c>
      <c r="B4710">
        <f>COUNTIF($A$1:A4710,"Define|Report")</f>
        <v>258</v>
      </c>
    </row>
    <row r="4711" spans="1:2" x14ac:dyDescent="0.25">
      <c r="A4711" t="s">
        <v>2148</v>
      </c>
      <c r="B4711">
        <f>COUNTIF($A$1:A4711,"Define|Report")</f>
        <v>258</v>
      </c>
    </row>
    <row r="4712" spans="1:2" x14ac:dyDescent="0.25">
      <c r="A4712" t="s">
        <v>2151</v>
      </c>
      <c r="B4712">
        <f>COUNTIF($A$1:A4712,"Define|Report")</f>
        <v>258</v>
      </c>
    </row>
    <row r="4713" spans="1:2" x14ac:dyDescent="0.25">
      <c r="A4713" t="s">
        <v>2152</v>
      </c>
      <c r="B4713">
        <f>COUNTIF($A$1:A4713,"Define|Report")</f>
        <v>258</v>
      </c>
    </row>
    <row r="4714" spans="1:2" x14ac:dyDescent="0.25">
      <c r="A4714" t="s">
        <v>2153</v>
      </c>
      <c r="B4714">
        <f>COUNTIF($A$1:A4714,"Define|Report")</f>
        <v>258</v>
      </c>
    </row>
    <row r="4715" spans="1:2" x14ac:dyDescent="0.25">
      <c r="A4715" t="s">
        <v>2156</v>
      </c>
      <c r="B4715">
        <f>COUNTIF($A$1:A4715,"Define|Report")</f>
        <v>258</v>
      </c>
    </row>
    <row r="4716" spans="1:2" x14ac:dyDescent="0.25">
      <c r="A4716" t="s">
        <v>2169</v>
      </c>
      <c r="B4716">
        <f>COUNTIF($A$1:A4716,"Define|Report")</f>
        <v>258</v>
      </c>
    </row>
    <row r="4717" spans="1:2" x14ac:dyDescent="0.25">
      <c r="B4717">
        <f>COUNTIF($A$1:A4717,"Define|Report")</f>
        <v>258</v>
      </c>
    </row>
    <row r="4718" spans="1:2" x14ac:dyDescent="0.25">
      <c r="A4718" t="s">
        <v>1094</v>
      </c>
      <c r="B4718">
        <f>COUNTIF($A$1:A4718,"Define|Report")</f>
        <v>259</v>
      </c>
    </row>
    <row r="4719" spans="1:2" x14ac:dyDescent="0.25">
      <c r="A4719" t="s">
        <v>2170</v>
      </c>
      <c r="B4719">
        <f>COUNTIF($A$1:A4719,"Define|Report")</f>
        <v>259</v>
      </c>
    </row>
    <row r="4720" spans="1:2" x14ac:dyDescent="0.25">
      <c r="A4720" t="s">
        <v>2146</v>
      </c>
      <c r="B4720">
        <f>COUNTIF($A$1:A4720,"Define|Report")</f>
        <v>259</v>
      </c>
    </row>
    <row r="4721" spans="1:2" x14ac:dyDescent="0.25">
      <c r="A4721" t="s">
        <v>1217</v>
      </c>
      <c r="B4721">
        <f>COUNTIF($A$1:A4721,"Define|Report")</f>
        <v>259</v>
      </c>
    </row>
    <row r="4722" spans="1:2" x14ac:dyDescent="0.25">
      <c r="A4722" t="s">
        <v>1125</v>
      </c>
      <c r="B4722">
        <f>COUNTIF($A$1:A4722,"Define|Report")</f>
        <v>259</v>
      </c>
    </row>
    <row r="4723" spans="1:2" x14ac:dyDescent="0.25">
      <c r="A4723" t="s">
        <v>1624</v>
      </c>
      <c r="B4723">
        <f>COUNTIF($A$1:A4723,"Define|Report")</f>
        <v>259</v>
      </c>
    </row>
    <row r="4724" spans="1:2" x14ac:dyDescent="0.25">
      <c r="A4724" t="s">
        <v>1143</v>
      </c>
      <c r="B4724">
        <f>COUNTIF($A$1:A4724,"Define|Report")</f>
        <v>259</v>
      </c>
    </row>
    <row r="4725" spans="1:2" x14ac:dyDescent="0.25">
      <c r="A4725" t="s">
        <v>2147</v>
      </c>
      <c r="B4725">
        <f>COUNTIF($A$1:A4725,"Define|Report")</f>
        <v>259</v>
      </c>
    </row>
    <row r="4726" spans="1:2" x14ac:dyDescent="0.25">
      <c r="A4726" t="s">
        <v>2148</v>
      </c>
      <c r="B4726">
        <f>COUNTIF($A$1:A4726,"Define|Report")</f>
        <v>259</v>
      </c>
    </row>
    <row r="4727" spans="1:2" x14ac:dyDescent="0.25">
      <c r="A4727" t="s">
        <v>2149</v>
      </c>
      <c r="B4727">
        <f>COUNTIF($A$1:A4727,"Define|Report")</f>
        <v>259</v>
      </c>
    </row>
    <row r="4728" spans="1:2" x14ac:dyDescent="0.25">
      <c r="A4728" t="s">
        <v>2150</v>
      </c>
      <c r="B4728">
        <f>COUNTIF($A$1:A4728,"Define|Report")</f>
        <v>259</v>
      </c>
    </row>
    <row r="4729" spans="1:2" x14ac:dyDescent="0.25">
      <c r="A4729" t="s">
        <v>2151</v>
      </c>
      <c r="B4729">
        <f>COUNTIF($A$1:A4729,"Define|Report")</f>
        <v>259</v>
      </c>
    </row>
    <row r="4730" spans="1:2" x14ac:dyDescent="0.25">
      <c r="A4730" t="s">
        <v>2152</v>
      </c>
      <c r="B4730">
        <f>COUNTIF($A$1:A4730,"Define|Report")</f>
        <v>259</v>
      </c>
    </row>
    <row r="4731" spans="1:2" x14ac:dyDescent="0.25">
      <c r="A4731" t="s">
        <v>2153</v>
      </c>
      <c r="B4731">
        <f>COUNTIF($A$1:A4731,"Define|Report")</f>
        <v>259</v>
      </c>
    </row>
    <row r="4732" spans="1:2" x14ac:dyDescent="0.25">
      <c r="A4732" t="s">
        <v>1934</v>
      </c>
      <c r="B4732">
        <f>COUNTIF($A$1:A4732,"Define|Report")</f>
        <v>259</v>
      </c>
    </row>
    <row r="4733" spans="1:2" x14ac:dyDescent="0.25">
      <c r="A4733" t="s">
        <v>1158</v>
      </c>
      <c r="B4733">
        <f>COUNTIF($A$1:A4733,"Define|Report")</f>
        <v>259</v>
      </c>
    </row>
    <row r="4734" spans="1:2" x14ac:dyDescent="0.25">
      <c r="A4734" t="s">
        <v>2171</v>
      </c>
      <c r="B4734">
        <f>COUNTIF($A$1:A4734,"Define|Report")</f>
        <v>259</v>
      </c>
    </row>
    <row r="4735" spans="1:2" x14ac:dyDescent="0.25">
      <c r="B4735">
        <f>COUNTIF($A$1:A4735,"Define|Report")</f>
        <v>259</v>
      </c>
    </row>
    <row r="4736" spans="1:2" x14ac:dyDescent="0.25">
      <c r="A4736" t="s">
        <v>1094</v>
      </c>
      <c r="B4736">
        <f>COUNTIF($A$1:A4736,"Define|Report")</f>
        <v>260</v>
      </c>
    </row>
    <row r="4737" spans="1:2" x14ac:dyDescent="0.25">
      <c r="A4737" t="s">
        <v>2172</v>
      </c>
      <c r="B4737">
        <f>COUNTIF($A$1:A4737,"Define|Report")</f>
        <v>260</v>
      </c>
    </row>
    <row r="4738" spans="1:2" x14ac:dyDescent="0.25">
      <c r="A4738" t="s">
        <v>2146</v>
      </c>
      <c r="B4738">
        <f>COUNTIF($A$1:A4738,"Define|Report")</f>
        <v>260</v>
      </c>
    </row>
    <row r="4739" spans="1:2" x14ac:dyDescent="0.25">
      <c r="A4739" t="s">
        <v>1217</v>
      </c>
      <c r="B4739">
        <f>COUNTIF($A$1:A4739,"Define|Report")</f>
        <v>260</v>
      </c>
    </row>
    <row r="4740" spans="1:2" x14ac:dyDescent="0.25">
      <c r="A4740" t="s">
        <v>1125</v>
      </c>
      <c r="B4740">
        <f>COUNTIF($A$1:A4740,"Define|Report")</f>
        <v>260</v>
      </c>
    </row>
    <row r="4741" spans="1:2" x14ac:dyDescent="0.25">
      <c r="A4741" t="s">
        <v>2150</v>
      </c>
      <c r="B4741">
        <f>COUNTIF($A$1:A4741,"Define|Report")</f>
        <v>260</v>
      </c>
    </row>
    <row r="4742" spans="1:2" x14ac:dyDescent="0.25">
      <c r="A4742" t="s">
        <v>2149</v>
      </c>
      <c r="B4742">
        <f>COUNTIF($A$1:A4742,"Define|Report")</f>
        <v>260</v>
      </c>
    </row>
    <row r="4743" spans="1:2" x14ac:dyDescent="0.25">
      <c r="A4743" t="s">
        <v>1624</v>
      </c>
      <c r="B4743">
        <f>COUNTIF($A$1:A4743,"Define|Report")</f>
        <v>260</v>
      </c>
    </row>
    <row r="4744" spans="1:2" x14ac:dyDescent="0.25">
      <c r="A4744" t="s">
        <v>1143</v>
      </c>
      <c r="B4744">
        <f>COUNTIF($A$1:A4744,"Define|Report")</f>
        <v>260</v>
      </c>
    </row>
    <row r="4745" spans="1:2" x14ac:dyDescent="0.25">
      <c r="A4745" t="s">
        <v>2147</v>
      </c>
      <c r="B4745">
        <f>COUNTIF($A$1:A4745,"Define|Report")</f>
        <v>260</v>
      </c>
    </row>
    <row r="4746" spans="1:2" x14ac:dyDescent="0.25">
      <c r="A4746" t="s">
        <v>2148</v>
      </c>
      <c r="B4746">
        <f>COUNTIF($A$1:A4746,"Define|Report")</f>
        <v>260</v>
      </c>
    </row>
    <row r="4747" spans="1:2" x14ac:dyDescent="0.25">
      <c r="A4747" t="s">
        <v>2151</v>
      </c>
      <c r="B4747">
        <f>COUNTIF($A$1:A4747,"Define|Report")</f>
        <v>260</v>
      </c>
    </row>
    <row r="4748" spans="1:2" x14ac:dyDescent="0.25">
      <c r="A4748" t="s">
        <v>2152</v>
      </c>
      <c r="B4748">
        <f>COUNTIF($A$1:A4748,"Define|Report")</f>
        <v>260</v>
      </c>
    </row>
    <row r="4749" spans="1:2" x14ac:dyDescent="0.25">
      <c r="A4749" t="s">
        <v>2153</v>
      </c>
      <c r="B4749">
        <f>COUNTIF($A$1:A4749,"Define|Report")</f>
        <v>260</v>
      </c>
    </row>
    <row r="4750" spans="1:2" x14ac:dyDescent="0.25">
      <c r="A4750" t="s">
        <v>2173</v>
      </c>
      <c r="B4750">
        <f>COUNTIF($A$1:A4750,"Define|Report")</f>
        <v>260</v>
      </c>
    </row>
    <row r="4751" spans="1:2" x14ac:dyDescent="0.25">
      <c r="B4751">
        <f>COUNTIF($A$1:A4751,"Define|Report")</f>
        <v>260</v>
      </c>
    </row>
    <row r="4752" spans="1:2" x14ac:dyDescent="0.25">
      <c r="A4752" t="s">
        <v>1094</v>
      </c>
      <c r="B4752">
        <f>COUNTIF($A$1:A4752,"Define|Report")</f>
        <v>261</v>
      </c>
    </row>
    <row r="4753" spans="1:2" x14ac:dyDescent="0.25">
      <c r="A4753" t="s">
        <v>2174</v>
      </c>
      <c r="B4753">
        <f>COUNTIF($A$1:A4753,"Define|Report")</f>
        <v>261</v>
      </c>
    </row>
    <row r="4754" spans="1:2" x14ac:dyDescent="0.25">
      <c r="A4754" t="s">
        <v>2146</v>
      </c>
      <c r="B4754">
        <f>COUNTIF($A$1:A4754,"Define|Report")</f>
        <v>261</v>
      </c>
    </row>
    <row r="4755" spans="1:2" x14ac:dyDescent="0.25">
      <c r="A4755" t="s">
        <v>1217</v>
      </c>
      <c r="B4755">
        <f>COUNTIF($A$1:A4755,"Define|Report")</f>
        <v>261</v>
      </c>
    </row>
    <row r="4756" spans="1:2" x14ac:dyDescent="0.25">
      <c r="A4756" t="s">
        <v>1125</v>
      </c>
      <c r="B4756">
        <f>COUNTIF($A$1:A4756,"Define|Report")</f>
        <v>261</v>
      </c>
    </row>
    <row r="4757" spans="1:2" x14ac:dyDescent="0.25">
      <c r="A4757" t="s">
        <v>1624</v>
      </c>
      <c r="B4757">
        <f>COUNTIF($A$1:A4757,"Define|Report")</f>
        <v>261</v>
      </c>
    </row>
    <row r="4758" spans="1:2" x14ac:dyDescent="0.25">
      <c r="A4758" t="s">
        <v>1143</v>
      </c>
      <c r="B4758">
        <f>COUNTIF($A$1:A4758,"Define|Report")</f>
        <v>261</v>
      </c>
    </row>
    <row r="4759" spans="1:2" x14ac:dyDescent="0.25">
      <c r="A4759" t="s">
        <v>2147</v>
      </c>
      <c r="B4759">
        <f>COUNTIF($A$1:A4759,"Define|Report")</f>
        <v>261</v>
      </c>
    </row>
    <row r="4760" spans="1:2" x14ac:dyDescent="0.25">
      <c r="A4760" t="s">
        <v>2148</v>
      </c>
      <c r="B4760">
        <f>COUNTIF($A$1:A4760,"Define|Report")</f>
        <v>261</v>
      </c>
    </row>
    <row r="4761" spans="1:2" x14ac:dyDescent="0.25">
      <c r="A4761" t="s">
        <v>2149</v>
      </c>
      <c r="B4761">
        <f>COUNTIF($A$1:A4761,"Define|Report")</f>
        <v>261</v>
      </c>
    </row>
    <row r="4762" spans="1:2" x14ac:dyDescent="0.25">
      <c r="A4762" t="s">
        <v>2150</v>
      </c>
      <c r="B4762">
        <f>COUNTIF($A$1:A4762,"Define|Report")</f>
        <v>261</v>
      </c>
    </row>
    <row r="4763" spans="1:2" x14ac:dyDescent="0.25">
      <c r="A4763" t="s">
        <v>2151</v>
      </c>
      <c r="B4763">
        <f>COUNTIF($A$1:A4763,"Define|Report")</f>
        <v>261</v>
      </c>
    </row>
    <row r="4764" spans="1:2" x14ac:dyDescent="0.25">
      <c r="A4764" t="s">
        <v>2152</v>
      </c>
      <c r="B4764">
        <f>COUNTIF($A$1:A4764,"Define|Report")</f>
        <v>261</v>
      </c>
    </row>
    <row r="4765" spans="1:2" x14ac:dyDescent="0.25">
      <c r="A4765" t="s">
        <v>2153</v>
      </c>
      <c r="B4765">
        <f>COUNTIF($A$1:A4765,"Define|Report")</f>
        <v>261</v>
      </c>
    </row>
    <row r="4766" spans="1:2" x14ac:dyDescent="0.25">
      <c r="A4766" t="s">
        <v>1934</v>
      </c>
      <c r="B4766">
        <f>COUNTIF($A$1:A4766,"Define|Report")</f>
        <v>261</v>
      </c>
    </row>
    <row r="4767" spans="1:2" x14ac:dyDescent="0.25">
      <c r="A4767" t="s">
        <v>1158</v>
      </c>
      <c r="B4767">
        <f>COUNTIF($A$1:A4767,"Define|Report")</f>
        <v>261</v>
      </c>
    </row>
    <row r="4768" spans="1:2" x14ac:dyDescent="0.25">
      <c r="A4768" t="s">
        <v>2175</v>
      </c>
      <c r="B4768">
        <f>COUNTIF($A$1:A4768,"Define|Report")</f>
        <v>261</v>
      </c>
    </row>
    <row r="4769" spans="1:2" x14ac:dyDescent="0.25">
      <c r="B4769">
        <f>COUNTIF($A$1:A4769,"Define|Report")</f>
        <v>261</v>
      </c>
    </row>
    <row r="4770" spans="1:2" x14ac:dyDescent="0.25">
      <c r="A4770" s="36" t="s">
        <v>1094</v>
      </c>
      <c r="B4770">
        <f>COUNTIF($A$1:A4770,"Define|Report")</f>
        <v>262</v>
      </c>
    </row>
    <row r="4771" spans="1:2" x14ac:dyDescent="0.25">
      <c r="A4771" s="36" t="s">
        <v>2176</v>
      </c>
      <c r="B4771">
        <f>COUNTIF($A$1:A4771,"Define|Report")</f>
        <v>262</v>
      </c>
    </row>
    <row r="4772" spans="1:2" x14ac:dyDescent="0.25">
      <c r="A4772" s="36" t="s">
        <v>2177</v>
      </c>
      <c r="B4772">
        <f>COUNTIF($A$1:A4772,"Define|Report")</f>
        <v>262</v>
      </c>
    </row>
    <row r="4773" spans="1:2" x14ac:dyDescent="0.25">
      <c r="A4773" s="36" t="s">
        <v>1137</v>
      </c>
      <c r="B4773">
        <f>COUNTIF($A$1:A4773,"Define|Report")</f>
        <v>262</v>
      </c>
    </row>
    <row r="4774" spans="1:2" x14ac:dyDescent="0.25">
      <c r="A4774" s="36" t="s">
        <v>1100</v>
      </c>
      <c r="B4774">
        <f>COUNTIF($A$1:A4774,"Define|Report")</f>
        <v>262</v>
      </c>
    </row>
    <row r="4775" spans="1:2" x14ac:dyDescent="0.25">
      <c r="A4775" s="36" t="s">
        <v>1143</v>
      </c>
      <c r="B4775">
        <f>COUNTIF($A$1:A4775,"Define|Report")</f>
        <v>262</v>
      </c>
    </row>
    <row r="4776" spans="1:2" x14ac:dyDescent="0.25">
      <c r="A4776" s="36" t="s">
        <v>1278</v>
      </c>
      <c r="B4776">
        <f>COUNTIF($A$1:A4776,"Define|Report")</f>
        <v>262</v>
      </c>
    </row>
    <row r="4777" spans="1:2" x14ac:dyDescent="0.25">
      <c r="A4777" s="36" t="s">
        <v>2178</v>
      </c>
      <c r="B4777">
        <f>COUNTIF($A$1:A4777,"Define|Report")</f>
        <v>262</v>
      </c>
    </row>
    <row r="4778" spans="1:2" x14ac:dyDescent="0.25">
      <c r="A4778" s="36" t="s">
        <v>2179</v>
      </c>
      <c r="B4778">
        <f>COUNTIF($A$1:A4778,"Define|Report")</f>
        <v>262</v>
      </c>
    </row>
    <row r="4779" spans="1:2" x14ac:dyDescent="0.25">
      <c r="A4779" s="36" t="s">
        <v>2180</v>
      </c>
      <c r="B4779">
        <f>COUNTIF($A$1:A4779,"Define|Report")</f>
        <v>262</v>
      </c>
    </row>
    <row r="4780" spans="1:2" x14ac:dyDescent="0.25">
      <c r="A4780" s="36" t="s">
        <v>1158</v>
      </c>
      <c r="B4780">
        <f>COUNTIF($A$1:A4780,"Define|Report")</f>
        <v>262</v>
      </c>
    </row>
    <row r="4781" spans="1:2" x14ac:dyDescent="0.25">
      <c r="A4781" s="36" t="s">
        <v>1269</v>
      </c>
      <c r="B4781">
        <f>COUNTIF($A$1:A4781,"Define|Report")</f>
        <v>262</v>
      </c>
    </row>
    <row r="4782" spans="1:2" x14ac:dyDescent="0.25">
      <c r="B4782">
        <f>COUNTIF($A$1:A4782,"Define|Report")</f>
        <v>262</v>
      </c>
    </row>
    <row r="4783" spans="1:2" x14ac:dyDescent="0.25">
      <c r="A4783" t="s">
        <v>1094</v>
      </c>
      <c r="B4783">
        <f>COUNTIF($A$1:A4783,"Define|Report")</f>
        <v>263</v>
      </c>
    </row>
    <row r="4784" spans="1:2" x14ac:dyDescent="0.25">
      <c r="A4784" t="s">
        <v>2181</v>
      </c>
      <c r="B4784">
        <f>COUNTIF($A$1:A4784,"Define|Report")</f>
        <v>263</v>
      </c>
    </row>
    <row r="4785" spans="1:2" x14ac:dyDescent="0.25">
      <c r="A4785" t="s">
        <v>2182</v>
      </c>
      <c r="B4785">
        <f>COUNTIF($A$1:A4785,"Define|Report")</f>
        <v>263</v>
      </c>
    </row>
    <row r="4786" spans="1:2" x14ac:dyDescent="0.25">
      <c r="A4786" t="s">
        <v>1217</v>
      </c>
      <c r="B4786">
        <f>COUNTIF($A$1:A4786,"Define|Report")</f>
        <v>263</v>
      </c>
    </row>
    <row r="4787" spans="1:2" x14ac:dyDescent="0.25">
      <c r="A4787" t="s">
        <v>1100</v>
      </c>
      <c r="B4787">
        <f>COUNTIF($A$1:A4787,"Define|Report")</f>
        <v>263</v>
      </c>
    </row>
    <row r="4788" spans="1:2" x14ac:dyDescent="0.25">
      <c r="A4788" t="s">
        <v>2183</v>
      </c>
      <c r="B4788">
        <f>COUNTIF($A$1:A4788,"Define|Report")</f>
        <v>263</v>
      </c>
    </row>
    <row r="4789" spans="1:2" x14ac:dyDescent="0.25">
      <c r="A4789" t="s">
        <v>2184</v>
      </c>
      <c r="B4789">
        <f>COUNTIF($A$1:A4789,"Define|Report")</f>
        <v>263</v>
      </c>
    </row>
    <row r="4790" spans="1:2" x14ac:dyDescent="0.25">
      <c r="A4790" t="s">
        <v>2185</v>
      </c>
      <c r="B4790">
        <f>COUNTIF($A$1:A4790,"Define|Report")</f>
        <v>263</v>
      </c>
    </row>
    <row r="4791" spans="1:2" x14ac:dyDescent="0.25">
      <c r="A4791" t="s">
        <v>2186</v>
      </c>
      <c r="B4791">
        <f>COUNTIF($A$1:A4791,"Define|Report")</f>
        <v>263</v>
      </c>
    </row>
    <row r="4792" spans="1:2" x14ac:dyDescent="0.25">
      <c r="A4792" t="s">
        <v>2187</v>
      </c>
      <c r="B4792">
        <f>COUNTIF($A$1:A4792,"Define|Report")</f>
        <v>263</v>
      </c>
    </row>
    <row r="4793" spans="1:2" x14ac:dyDescent="0.25">
      <c r="A4793" t="s">
        <v>2188</v>
      </c>
      <c r="B4793">
        <f>COUNTIF($A$1:A4793,"Define|Report")</f>
        <v>263</v>
      </c>
    </row>
    <row r="4794" spans="1:2" x14ac:dyDescent="0.25">
      <c r="A4794" t="s">
        <v>2189</v>
      </c>
      <c r="B4794">
        <f>COUNTIF($A$1:A4794,"Define|Report")</f>
        <v>263</v>
      </c>
    </row>
    <row r="4795" spans="1:2" x14ac:dyDescent="0.25">
      <c r="A4795" t="s">
        <v>2190</v>
      </c>
      <c r="B4795">
        <f>COUNTIF($A$1:A4795,"Define|Report")</f>
        <v>263</v>
      </c>
    </row>
    <row r="4796" spans="1:2" x14ac:dyDescent="0.25">
      <c r="B4796">
        <f>COUNTIF($A$1:A4796,"Define|Report")</f>
        <v>263</v>
      </c>
    </row>
    <row r="4797" spans="1:2" x14ac:dyDescent="0.25">
      <c r="A4797" t="s">
        <v>1094</v>
      </c>
      <c r="B4797">
        <f>COUNTIF($A$1:A4797,"Define|Report")</f>
        <v>264</v>
      </c>
    </row>
    <row r="4798" spans="1:2" x14ac:dyDescent="0.25">
      <c r="A4798" t="s">
        <v>2191</v>
      </c>
      <c r="B4798">
        <f>COUNTIF($A$1:A4798,"Define|Report")</f>
        <v>264</v>
      </c>
    </row>
    <row r="4799" spans="1:2" x14ac:dyDescent="0.25">
      <c r="A4799" t="s">
        <v>2182</v>
      </c>
      <c r="B4799">
        <f>COUNTIF($A$1:A4799,"Define|Report")</f>
        <v>264</v>
      </c>
    </row>
    <row r="4800" spans="1:2" x14ac:dyDescent="0.25">
      <c r="A4800" t="s">
        <v>1254</v>
      </c>
      <c r="B4800">
        <f>COUNTIF($A$1:A4800,"Define|Report")</f>
        <v>264</v>
      </c>
    </row>
    <row r="4801" spans="1:2" x14ac:dyDescent="0.25">
      <c r="A4801" t="s">
        <v>1100</v>
      </c>
      <c r="B4801">
        <f>COUNTIF($A$1:A4801,"Define|Report")</f>
        <v>264</v>
      </c>
    </row>
    <row r="4802" spans="1:2" x14ac:dyDescent="0.25">
      <c r="A4802" t="s">
        <v>2183</v>
      </c>
      <c r="B4802">
        <f>COUNTIF($A$1:A4802,"Define|Report")</f>
        <v>264</v>
      </c>
    </row>
    <row r="4803" spans="1:2" x14ac:dyDescent="0.25">
      <c r="A4803" t="s">
        <v>2184</v>
      </c>
      <c r="B4803">
        <f>COUNTIF($A$1:A4803,"Define|Report")</f>
        <v>264</v>
      </c>
    </row>
    <row r="4804" spans="1:2" x14ac:dyDescent="0.25">
      <c r="A4804" t="s">
        <v>2185</v>
      </c>
      <c r="B4804">
        <f>COUNTIF($A$1:A4804,"Define|Report")</f>
        <v>264</v>
      </c>
    </row>
    <row r="4805" spans="1:2" x14ac:dyDescent="0.25">
      <c r="A4805" t="s">
        <v>2186</v>
      </c>
      <c r="B4805">
        <f>COUNTIF($A$1:A4805,"Define|Report")</f>
        <v>264</v>
      </c>
    </row>
    <row r="4806" spans="1:2" x14ac:dyDescent="0.25">
      <c r="A4806" t="s">
        <v>2187</v>
      </c>
      <c r="B4806">
        <f>COUNTIF($A$1:A4806,"Define|Report")</f>
        <v>264</v>
      </c>
    </row>
    <row r="4807" spans="1:2" x14ac:dyDescent="0.25">
      <c r="A4807" t="s">
        <v>2188</v>
      </c>
      <c r="B4807">
        <f>COUNTIF($A$1:A4807,"Define|Report")</f>
        <v>264</v>
      </c>
    </row>
    <row r="4808" spans="1:2" x14ac:dyDescent="0.25">
      <c r="A4808" t="s">
        <v>2189</v>
      </c>
      <c r="B4808">
        <f>COUNTIF($A$1:A4808,"Define|Report")</f>
        <v>264</v>
      </c>
    </row>
    <row r="4809" spans="1:2" x14ac:dyDescent="0.25">
      <c r="A4809" t="s">
        <v>2192</v>
      </c>
      <c r="B4809">
        <f>COUNTIF($A$1:A4809,"Define|Report")</f>
        <v>264</v>
      </c>
    </row>
    <row r="4810" spans="1:2" x14ac:dyDescent="0.25">
      <c r="A4810" t="s">
        <v>2193</v>
      </c>
      <c r="B4810">
        <f>COUNTIF($A$1:A4810,"Define|Report")</f>
        <v>264</v>
      </c>
    </row>
    <row r="4811" spans="1:2" x14ac:dyDescent="0.25">
      <c r="B4811">
        <f>COUNTIF($A$1:A4811,"Define|Report")</f>
        <v>264</v>
      </c>
    </row>
    <row r="4812" spans="1:2" x14ac:dyDescent="0.25">
      <c r="A4812" t="s">
        <v>1094</v>
      </c>
      <c r="B4812">
        <f>COUNTIF($A$1:A4812,"Define|Report")</f>
        <v>265</v>
      </c>
    </row>
    <row r="4813" spans="1:2" x14ac:dyDescent="0.25">
      <c r="A4813" t="s">
        <v>2194</v>
      </c>
      <c r="B4813">
        <f>COUNTIF($A$1:A4813,"Define|Report")</f>
        <v>265</v>
      </c>
    </row>
    <row r="4814" spans="1:2" x14ac:dyDescent="0.25">
      <c r="A4814" t="s">
        <v>2182</v>
      </c>
      <c r="B4814">
        <f>COUNTIF($A$1:A4814,"Define|Report")</f>
        <v>265</v>
      </c>
    </row>
    <row r="4815" spans="1:2" x14ac:dyDescent="0.25">
      <c r="A4815" t="s">
        <v>1254</v>
      </c>
      <c r="B4815">
        <f>COUNTIF($A$1:A4815,"Define|Report")</f>
        <v>265</v>
      </c>
    </row>
    <row r="4816" spans="1:2" x14ac:dyDescent="0.25">
      <c r="A4816" t="s">
        <v>1100</v>
      </c>
      <c r="B4816">
        <f>COUNTIF($A$1:A4816,"Define|Report")</f>
        <v>265</v>
      </c>
    </row>
    <row r="4817" spans="1:2" x14ac:dyDescent="0.25">
      <c r="A4817" t="s">
        <v>2183</v>
      </c>
      <c r="B4817">
        <f>COUNTIF($A$1:A4817,"Define|Report")</f>
        <v>265</v>
      </c>
    </row>
    <row r="4818" spans="1:2" x14ac:dyDescent="0.25">
      <c r="A4818" t="s">
        <v>2195</v>
      </c>
      <c r="B4818">
        <f>COUNTIF($A$1:A4818,"Define|Report")</f>
        <v>265</v>
      </c>
    </row>
    <row r="4819" spans="1:2" x14ac:dyDescent="0.25">
      <c r="A4819" t="s">
        <v>2184</v>
      </c>
      <c r="B4819">
        <f>COUNTIF($A$1:A4819,"Define|Report")</f>
        <v>265</v>
      </c>
    </row>
    <row r="4820" spans="1:2" x14ac:dyDescent="0.25">
      <c r="A4820" t="s">
        <v>2196</v>
      </c>
      <c r="B4820">
        <f>COUNTIF($A$1:A4820,"Define|Report")</f>
        <v>265</v>
      </c>
    </row>
    <row r="4821" spans="1:2" x14ac:dyDescent="0.25">
      <c r="A4821" t="s">
        <v>2197</v>
      </c>
      <c r="B4821">
        <f>COUNTIF($A$1:A4821,"Define|Report")</f>
        <v>265</v>
      </c>
    </row>
    <row r="4822" spans="1:2" x14ac:dyDescent="0.25">
      <c r="A4822" t="s">
        <v>2198</v>
      </c>
      <c r="B4822">
        <f>COUNTIF($A$1:A4822,"Define|Report")</f>
        <v>265</v>
      </c>
    </row>
    <row r="4823" spans="1:2" x14ac:dyDescent="0.25">
      <c r="A4823" t="s">
        <v>2199</v>
      </c>
      <c r="B4823">
        <f>COUNTIF($A$1:A4823,"Define|Report")</f>
        <v>265</v>
      </c>
    </row>
    <row r="4824" spans="1:2" x14ac:dyDescent="0.25">
      <c r="A4824" t="s">
        <v>2185</v>
      </c>
      <c r="B4824">
        <f>COUNTIF($A$1:A4824,"Define|Report")</f>
        <v>265</v>
      </c>
    </row>
    <row r="4825" spans="1:2" x14ac:dyDescent="0.25">
      <c r="A4825" t="s">
        <v>2200</v>
      </c>
      <c r="B4825">
        <f>COUNTIF($A$1:A4825,"Define|Report")</f>
        <v>265</v>
      </c>
    </row>
    <row r="4826" spans="1:2" x14ac:dyDescent="0.25">
      <c r="A4826" t="s">
        <v>2186</v>
      </c>
      <c r="B4826">
        <f>COUNTIF($A$1:A4826,"Define|Report")</f>
        <v>265</v>
      </c>
    </row>
    <row r="4827" spans="1:2" x14ac:dyDescent="0.25">
      <c r="A4827" t="s">
        <v>2187</v>
      </c>
      <c r="B4827">
        <f>COUNTIF($A$1:A4827,"Define|Report")</f>
        <v>265</v>
      </c>
    </row>
    <row r="4828" spans="1:2" x14ac:dyDescent="0.25">
      <c r="A4828" t="s">
        <v>2188</v>
      </c>
      <c r="B4828">
        <f>COUNTIF($A$1:A4828,"Define|Report")</f>
        <v>265</v>
      </c>
    </row>
    <row r="4829" spans="1:2" x14ac:dyDescent="0.25">
      <c r="A4829" t="s">
        <v>2201</v>
      </c>
      <c r="B4829">
        <f>COUNTIF($A$1:A4829,"Define|Report")</f>
        <v>265</v>
      </c>
    </row>
    <row r="4830" spans="1:2" x14ac:dyDescent="0.25">
      <c r="A4830" t="s">
        <v>2189</v>
      </c>
      <c r="B4830">
        <f>COUNTIF($A$1:A4830,"Define|Report")</f>
        <v>265</v>
      </c>
    </row>
    <row r="4831" spans="1:2" x14ac:dyDescent="0.25">
      <c r="A4831" t="s">
        <v>2192</v>
      </c>
      <c r="B4831">
        <f>COUNTIF($A$1:A4831,"Define|Report")</f>
        <v>265</v>
      </c>
    </row>
    <row r="4832" spans="1:2" x14ac:dyDescent="0.25">
      <c r="A4832" t="s">
        <v>2202</v>
      </c>
      <c r="B4832">
        <f>COUNTIF($A$1:A4832,"Define|Report")</f>
        <v>265</v>
      </c>
    </row>
    <row r="4833" spans="1:2" x14ac:dyDescent="0.25">
      <c r="B4833">
        <f>COUNTIF($A$1:A4833,"Define|Report")</f>
        <v>265</v>
      </c>
    </row>
    <row r="4834" spans="1:2" x14ac:dyDescent="0.25">
      <c r="A4834" t="s">
        <v>1094</v>
      </c>
      <c r="B4834">
        <f>COUNTIF($A$1:A4834,"Define|Report")</f>
        <v>266</v>
      </c>
    </row>
    <row r="4835" spans="1:2" x14ac:dyDescent="0.25">
      <c r="A4835" t="s">
        <v>2203</v>
      </c>
      <c r="B4835">
        <f>COUNTIF($A$1:A4835,"Define|Report")</f>
        <v>266</v>
      </c>
    </row>
    <row r="4836" spans="1:2" x14ac:dyDescent="0.25">
      <c r="A4836" t="s">
        <v>2182</v>
      </c>
      <c r="B4836">
        <f>COUNTIF($A$1:A4836,"Define|Report")</f>
        <v>266</v>
      </c>
    </row>
    <row r="4837" spans="1:2" x14ac:dyDescent="0.25">
      <c r="A4837" t="s">
        <v>1217</v>
      </c>
      <c r="B4837">
        <f>COUNTIF($A$1:A4837,"Define|Report")</f>
        <v>266</v>
      </c>
    </row>
    <row r="4838" spans="1:2" x14ac:dyDescent="0.25">
      <c r="A4838" t="s">
        <v>1100</v>
      </c>
      <c r="B4838">
        <f>COUNTIF($A$1:A4838,"Define|Report")</f>
        <v>266</v>
      </c>
    </row>
    <row r="4839" spans="1:2" x14ac:dyDescent="0.25">
      <c r="A4839" t="s">
        <v>1624</v>
      </c>
      <c r="B4839">
        <f>COUNTIF($A$1:A4839,"Define|Report")</f>
        <v>266</v>
      </c>
    </row>
    <row r="4840" spans="1:2" x14ac:dyDescent="0.25">
      <c r="A4840" t="s">
        <v>2184</v>
      </c>
      <c r="B4840">
        <f>COUNTIF($A$1:A4840,"Define|Report")</f>
        <v>266</v>
      </c>
    </row>
    <row r="4841" spans="1:2" x14ac:dyDescent="0.25">
      <c r="A4841" t="s">
        <v>2183</v>
      </c>
      <c r="B4841">
        <f>COUNTIF($A$1:A4841,"Define|Report")</f>
        <v>266</v>
      </c>
    </row>
    <row r="4842" spans="1:2" x14ac:dyDescent="0.25">
      <c r="A4842" t="s">
        <v>2199</v>
      </c>
      <c r="B4842">
        <f>COUNTIF($A$1:A4842,"Define|Report")</f>
        <v>266</v>
      </c>
    </row>
    <row r="4843" spans="1:2" x14ac:dyDescent="0.25">
      <c r="A4843" t="s">
        <v>2185</v>
      </c>
      <c r="B4843">
        <f>COUNTIF($A$1:A4843,"Define|Report")</f>
        <v>266</v>
      </c>
    </row>
    <row r="4844" spans="1:2" x14ac:dyDescent="0.25">
      <c r="A4844" t="s">
        <v>2186</v>
      </c>
      <c r="B4844">
        <f>COUNTIF($A$1:A4844,"Define|Report")</f>
        <v>266</v>
      </c>
    </row>
    <row r="4845" spans="1:2" x14ac:dyDescent="0.25">
      <c r="A4845" t="s">
        <v>2187</v>
      </c>
      <c r="B4845">
        <f>COUNTIF($A$1:A4845,"Define|Report")</f>
        <v>266</v>
      </c>
    </row>
    <row r="4846" spans="1:2" x14ac:dyDescent="0.25">
      <c r="A4846" t="s">
        <v>2188</v>
      </c>
      <c r="B4846">
        <f>COUNTIF($A$1:A4846,"Define|Report")</f>
        <v>266</v>
      </c>
    </row>
    <row r="4847" spans="1:2" x14ac:dyDescent="0.25">
      <c r="A4847" t="s">
        <v>2189</v>
      </c>
      <c r="B4847">
        <f>COUNTIF($A$1:A4847,"Define|Report")</f>
        <v>266</v>
      </c>
    </row>
    <row r="4848" spans="1:2" x14ac:dyDescent="0.25">
      <c r="A4848" t="s">
        <v>2204</v>
      </c>
      <c r="B4848">
        <f>COUNTIF($A$1:A4848,"Define|Report")</f>
        <v>266</v>
      </c>
    </row>
    <row r="4849" spans="1:2" x14ac:dyDescent="0.25">
      <c r="A4849" t="s">
        <v>2192</v>
      </c>
      <c r="B4849">
        <f>COUNTIF($A$1:A4849,"Define|Report")</f>
        <v>266</v>
      </c>
    </row>
    <row r="4850" spans="1:2" x14ac:dyDescent="0.25">
      <c r="A4850" t="s">
        <v>2205</v>
      </c>
      <c r="B4850">
        <f>COUNTIF($A$1:A4850,"Define|Report")</f>
        <v>266</v>
      </c>
    </row>
    <row r="4851" spans="1:2" x14ac:dyDescent="0.25">
      <c r="B4851">
        <f>COUNTIF($A$1:A4851,"Define|Report")</f>
        <v>266</v>
      </c>
    </row>
    <row r="4852" spans="1:2" x14ac:dyDescent="0.25">
      <c r="A4852" t="s">
        <v>1094</v>
      </c>
      <c r="B4852">
        <f>COUNTIF($A$1:A4852,"Define|Report")</f>
        <v>267</v>
      </c>
    </row>
    <row r="4853" spans="1:2" x14ac:dyDescent="0.25">
      <c r="A4853" t="s">
        <v>2206</v>
      </c>
      <c r="B4853">
        <f>COUNTIF($A$1:A4853,"Define|Report")</f>
        <v>267</v>
      </c>
    </row>
    <row r="4854" spans="1:2" x14ac:dyDescent="0.25">
      <c r="A4854" t="s">
        <v>2182</v>
      </c>
      <c r="B4854">
        <f>COUNTIF($A$1:A4854,"Define|Report")</f>
        <v>267</v>
      </c>
    </row>
    <row r="4855" spans="1:2" x14ac:dyDescent="0.25">
      <c r="A4855" t="s">
        <v>1217</v>
      </c>
      <c r="B4855">
        <f>COUNTIF($A$1:A4855,"Define|Report")</f>
        <v>267</v>
      </c>
    </row>
    <row r="4856" spans="1:2" x14ac:dyDescent="0.25">
      <c r="A4856" t="s">
        <v>1100</v>
      </c>
      <c r="B4856">
        <f>COUNTIF($A$1:A4856,"Define|Report")</f>
        <v>267</v>
      </c>
    </row>
    <row r="4857" spans="1:2" x14ac:dyDescent="0.25">
      <c r="A4857" t="s">
        <v>1624</v>
      </c>
      <c r="B4857">
        <f>COUNTIF($A$1:A4857,"Define|Report")</f>
        <v>267</v>
      </c>
    </row>
    <row r="4858" spans="1:2" x14ac:dyDescent="0.25">
      <c r="A4858" t="s">
        <v>2183</v>
      </c>
      <c r="B4858">
        <f>COUNTIF($A$1:A4858,"Define|Report")</f>
        <v>267</v>
      </c>
    </row>
    <row r="4859" spans="1:2" x14ac:dyDescent="0.25">
      <c r="A4859" t="s">
        <v>2184</v>
      </c>
      <c r="B4859">
        <f>COUNTIF($A$1:A4859,"Define|Report")</f>
        <v>267</v>
      </c>
    </row>
    <row r="4860" spans="1:2" x14ac:dyDescent="0.25">
      <c r="A4860" t="s">
        <v>2196</v>
      </c>
      <c r="B4860">
        <f>COUNTIF($A$1:A4860,"Define|Report")</f>
        <v>267</v>
      </c>
    </row>
    <row r="4861" spans="1:2" x14ac:dyDescent="0.25">
      <c r="A4861" t="s">
        <v>2197</v>
      </c>
      <c r="B4861">
        <f>COUNTIF($A$1:A4861,"Define|Report")</f>
        <v>267</v>
      </c>
    </row>
    <row r="4862" spans="1:2" x14ac:dyDescent="0.25">
      <c r="A4862" t="s">
        <v>2198</v>
      </c>
      <c r="B4862">
        <f>COUNTIF($A$1:A4862,"Define|Report")</f>
        <v>267</v>
      </c>
    </row>
    <row r="4863" spans="1:2" x14ac:dyDescent="0.25">
      <c r="A4863" t="s">
        <v>2199</v>
      </c>
      <c r="B4863">
        <f>COUNTIF($A$1:A4863,"Define|Report")</f>
        <v>267</v>
      </c>
    </row>
    <row r="4864" spans="1:2" x14ac:dyDescent="0.25">
      <c r="A4864" t="s">
        <v>2185</v>
      </c>
      <c r="B4864">
        <f>COUNTIF($A$1:A4864,"Define|Report")</f>
        <v>267</v>
      </c>
    </row>
    <row r="4865" spans="1:2" x14ac:dyDescent="0.25">
      <c r="A4865" t="s">
        <v>2200</v>
      </c>
      <c r="B4865">
        <f>COUNTIF($A$1:A4865,"Define|Report")</f>
        <v>267</v>
      </c>
    </row>
    <row r="4866" spans="1:2" x14ac:dyDescent="0.25">
      <c r="A4866" t="s">
        <v>2186</v>
      </c>
      <c r="B4866">
        <f>COUNTIF($A$1:A4866,"Define|Report")</f>
        <v>267</v>
      </c>
    </row>
    <row r="4867" spans="1:2" x14ac:dyDescent="0.25">
      <c r="A4867" t="s">
        <v>2187</v>
      </c>
      <c r="B4867">
        <f>COUNTIF($A$1:A4867,"Define|Report")</f>
        <v>267</v>
      </c>
    </row>
    <row r="4868" spans="1:2" x14ac:dyDescent="0.25">
      <c r="A4868" t="s">
        <v>2201</v>
      </c>
      <c r="B4868">
        <f>COUNTIF($A$1:A4868,"Define|Report")</f>
        <v>267</v>
      </c>
    </row>
    <row r="4869" spans="1:2" x14ac:dyDescent="0.25">
      <c r="A4869" t="s">
        <v>2188</v>
      </c>
      <c r="B4869">
        <f>COUNTIF($A$1:A4869,"Define|Report")</f>
        <v>267</v>
      </c>
    </row>
    <row r="4870" spans="1:2" x14ac:dyDescent="0.25">
      <c r="A4870" t="s">
        <v>2189</v>
      </c>
      <c r="B4870">
        <f>COUNTIF($A$1:A4870,"Define|Report")</f>
        <v>267</v>
      </c>
    </row>
    <row r="4871" spans="1:2" x14ac:dyDescent="0.25">
      <c r="A4871" t="s">
        <v>2207</v>
      </c>
      <c r="B4871">
        <f>COUNTIF($A$1:A4871,"Define|Report")</f>
        <v>267</v>
      </c>
    </row>
    <row r="4872" spans="1:2" x14ac:dyDescent="0.25">
      <c r="A4872" t="s">
        <v>2208</v>
      </c>
      <c r="B4872">
        <f>COUNTIF($A$1:A4872,"Define|Report")</f>
        <v>267</v>
      </c>
    </row>
    <row r="4873" spans="1:2" x14ac:dyDescent="0.25">
      <c r="A4873" t="s">
        <v>2209</v>
      </c>
      <c r="B4873">
        <f>COUNTIF($A$1:A4873,"Define|Report")</f>
        <v>267</v>
      </c>
    </row>
    <row r="4874" spans="1:2" x14ac:dyDescent="0.25">
      <c r="A4874" t="s">
        <v>2210</v>
      </c>
      <c r="B4874">
        <f>COUNTIF($A$1:A4874,"Define|Report")</f>
        <v>267</v>
      </c>
    </row>
    <row r="4875" spans="1:2" x14ac:dyDescent="0.25">
      <c r="B4875">
        <f>COUNTIF($A$1:A4875,"Define|Report")</f>
        <v>267</v>
      </c>
    </row>
    <row r="4876" spans="1:2" x14ac:dyDescent="0.25">
      <c r="A4876" t="s">
        <v>1094</v>
      </c>
      <c r="B4876">
        <f>COUNTIF($A$1:A4876,"Define|Report")</f>
        <v>268</v>
      </c>
    </row>
    <row r="4877" spans="1:2" x14ac:dyDescent="0.25">
      <c r="A4877" t="s">
        <v>2211</v>
      </c>
      <c r="B4877">
        <f>COUNTIF($A$1:A4877,"Define|Report")</f>
        <v>268</v>
      </c>
    </row>
    <row r="4878" spans="1:2" x14ac:dyDescent="0.25">
      <c r="A4878" t="s">
        <v>2182</v>
      </c>
      <c r="B4878">
        <f>COUNTIF($A$1:A4878,"Define|Report")</f>
        <v>268</v>
      </c>
    </row>
    <row r="4879" spans="1:2" x14ac:dyDescent="0.25">
      <c r="A4879" t="s">
        <v>1217</v>
      </c>
      <c r="B4879">
        <f>COUNTIF($A$1:A4879,"Define|Report")</f>
        <v>268</v>
      </c>
    </row>
    <row r="4880" spans="1:2" x14ac:dyDescent="0.25">
      <c r="A4880" t="s">
        <v>1100</v>
      </c>
      <c r="B4880">
        <f>COUNTIF($A$1:A4880,"Define|Report")</f>
        <v>268</v>
      </c>
    </row>
    <row r="4881" spans="1:2" x14ac:dyDescent="0.25">
      <c r="A4881" t="s">
        <v>1624</v>
      </c>
      <c r="B4881">
        <f>COUNTIF($A$1:A4881,"Define|Report")</f>
        <v>268</v>
      </c>
    </row>
    <row r="4882" spans="1:2" x14ac:dyDescent="0.25">
      <c r="A4882" t="s">
        <v>2183</v>
      </c>
      <c r="B4882">
        <f>COUNTIF($A$1:A4882,"Define|Report")</f>
        <v>268</v>
      </c>
    </row>
    <row r="4883" spans="1:2" x14ac:dyDescent="0.25">
      <c r="A4883" t="s">
        <v>2184</v>
      </c>
      <c r="B4883">
        <f>COUNTIF($A$1:A4883,"Define|Report")</f>
        <v>268</v>
      </c>
    </row>
    <row r="4884" spans="1:2" x14ac:dyDescent="0.25">
      <c r="A4884" t="s">
        <v>2196</v>
      </c>
      <c r="B4884">
        <f>COUNTIF($A$1:A4884,"Define|Report")</f>
        <v>268</v>
      </c>
    </row>
    <row r="4885" spans="1:2" x14ac:dyDescent="0.25">
      <c r="A4885" t="s">
        <v>2197</v>
      </c>
      <c r="B4885">
        <f>COUNTIF($A$1:A4885,"Define|Report")</f>
        <v>268</v>
      </c>
    </row>
    <row r="4886" spans="1:2" x14ac:dyDescent="0.25">
      <c r="A4886" t="s">
        <v>2198</v>
      </c>
      <c r="B4886">
        <f>COUNTIF($A$1:A4886,"Define|Report")</f>
        <v>268</v>
      </c>
    </row>
    <row r="4887" spans="1:2" x14ac:dyDescent="0.25">
      <c r="A4887" t="s">
        <v>2199</v>
      </c>
      <c r="B4887">
        <f>COUNTIF($A$1:A4887,"Define|Report")</f>
        <v>268</v>
      </c>
    </row>
    <row r="4888" spans="1:2" x14ac:dyDescent="0.25">
      <c r="A4888" t="s">
        <v>2185</v>
      </c>
      <c r="B4888">
        <f>COUNTIF($A$1:A4888,"Define|Report")</f>
        <v>268</v>
      </c>
    </row>
    <row r="4889" spans="1:2" x14ac:dyDescent="0.25">
      <c r="A4889" t="s">
        <v>2200</v>
      </c>
      <c r="B4889">
        <f>COUNTIF($A$1:A4889,"Define|Report")</f>
        <v>268</v>
      </c>
    </row>
    <row r="4890" spans="1:2" x14ac:dyDescent="0.25">
      <c r="A4890" t="s">
        <v>2186</v>
      </c>
      <c r="B4890">
        <f>COUNTIF($A$1:A4890,"Define|Report")</f>
        <v>268</v>
      </c>
    </row>
    <row r="4891" spans="1:2" x14ac:dyDescent="0.25">
      <c r="A4891" t="s">
        <v>2187</v>
      </c>
      <c r="B4891">
        <f>COUNTIF($A$1:A4891,"Define|Report")</f>
        <v>268</v>
      </c>
    </row>
    <row r="4892" spans="1:2" x14ac:dyDescent="0.25">
      <c r="A4892" t="s">
        <v>2201</v>
      </c>
      <c r="B4892">
        <f>COUNTIF($A$1:A4892,"Define|Report")</f>
        <v>268</v>
      </c>
    </row>
    <row r="4893" spans="1:2" x14ac:dyDescent="0.25">
      <c r="A4893" t="s">
        <v>2188</v>
      </c>
      <c r="B4893">
        <f>COUNTIF($A$1:A4893,"Define|Report")</f>
        <v>268</v>
      </c>
    </row>
    <row r="4894" spans="1:2" x14ac:dyDescent="0.25">
      <c r="A4894" t="s">
        <v>2189</v>
      </c>
      <c r="B4894">
        <f>COUNTIF($A$1:A4894,"Define|Report")</f>
        <v>268</v>
      </c>
    </row>
    <row r="4895" spans="1:2" x14ac:dyDescent="0.25">
      <c r="A4895" t="s">
        <v>2207</v>
      </c>
      <c r="B4895">
        <f>COUNTIF($A$1:A4895,"Define|Report")</f>
        <v>268</v>
      </c>
    </row>
    <row r="4896" spans="1:2" x14ac:dyDescent="0.25">
      <c r="A4896" t="s">
        <v>2208</v>
      </c>
      <c r="B4896">
        <f>COUNTIF($A$1:A4896,"Define|Report")</f>
        <v>268</v>
      </c>
    </row>
    <row r="4897" spans="1:2" x14ac:dyDescent="0.25">
      <c r="A4897" t="s">
        <v>2209</v>
      </c>
      <c r="B4897">
        <f>COUNTIF($A$1:A4897,"Define|Report")</f>
        <v>268</v>
      </c>
    </row>
    <row r="4898" spans="1:2" x14ac:dyDescent="0.25">
      <c r="A4898" t="s">
        <v>2212</v>
      </c>
      <c r="B4898">
        <f>COUNTIF($A$1:A4898,"Define|Report")</f>
        <v>268</v>
      </c>
    </row>
    <row r="4899" spans="1:2" x14ac:dyDescent="0.25">
      <c r="B4899">
        <f>COUNTIF($A$1:A4899,"Define|Report")</f>
        <v>268</v>
      </c>
    </row>
    <row r="4900" spans="1:2" x14ac:dyDescent="0.25">
      <c r="A4900" t="s">
        <v>1094</v>
      </c>
      <c r="B4900">
        <f>COUNTIF($A$1:A4900,"Define|Report")</f>
        <v>269</v>
      </c>
    </row>
    <row r="4901" spans="1:2" x14ac:dyDescent="0.25">
      <c r="A4901" t="s">
        <v>2213</v>
      </c>
      <c r="B4901">
        <f>COUNTIF($A$1:A4901,"Define|Report")</f>
        <v>269</v>
      </c>
    </row>
    <row r="4902" spans="1:2" x14ac:dyDescent="0.25">
      <c r="A4902" t="s">
        <v>2182</v>
      </c>
      <c r="B4902">
        <f>COUNTIF($A$1:A4902,"Define|Report")</f>
        <v>269</v>
      </c>
    </row>
    <row r="4903" spans="1:2" x14ac:dyDescent="0.25">
      <c r="A4903" t="s">
        <v>1217</v>
      </c>
      <c r="B4903">
        <f>COUNTIF($A$1:A4903,"Define|Report")</f>
        <v>269</v>
      </c>
    </row>
    <row r="4904" spans="1:2" x14ac:dyDescent="0.25">
      <c r="A4904" t="s">
        <v>1100</v>
      </c>
      <c r="B4904">
        <f>COUNTIF($A$1:A4904,"Define|Report")</f>
        <v>269</v>
      </c>
    </row>
    <row r="4905" spans="1:2" x14ac:dyDescent="0.25">
      <c r="A4905" t="s">
        <v>1624</v>
      </c>
      <c r="B4905">
        <f>COUNTIF($A$1:A4905,"Define|Report")</f>
        <v>269</v>
      </c>
    </row>
    <row r="4906" spans="1:2" x14ac:dyDescent="0.25">
      <c r="A4906" t="s">
        <v>2183</v>
      </c>
      <c r="B4906">
        <f>COUNTIF($A$1:A4906,"Define|Report")</f>
        <v>269</v>
      </c>
    </row>
    <row r="4907" spans="1:2" x14ac:dyDescent="0.25">
      <c r="A4907" t="s">
        <v>2184</v>
      </c>
      <c r="B4907">
        <f>COUNTIF($A$1:A4907,"Define|Report")</f>
        <v>269</v>
      </c>
    </row>
    <row r="4908" spans="1:2" x14ac:dyDescent="0.25">
      <c r="A4908" t="s">
        <v>2196</v>
      </c>
      <c r="B4908">
        <f>COUNTIF($A$1:A4908,"Define|Report")</f>
        <v>269</v>
      </c>
    </row>
    <row r="4909" spans="1:2" x14ac:dyDescent="0.25">
      <c r="A4909" t="s">
        <v>2197</v>
      </c>
      <c r="B4909">
        <f>COUNTIF($A$1:A4909,"Define|Report")</f>
        <v>269</v>
      </c>
    </row>
    <row r="4910" spans="1:2" x14ac:dyDescent="0.25">
      <c r="A4910" t="s">
        <v>2198</v>
      </c>
      <c r="B4910">
        <f>COUNTIF($A$1:A4910,"Define|Report")</f>
        <v>269</v>
      </c>
    </row>
    <row r="4911" spans="1:2" x14ac:dyDescent="0.25">
      <c r="A4911" t="s">
        <v>2199</v>
      </c>
      <c r="B4911">
        <f>COUNTIF($A$1:A4911,"Define|Report")</f>
        <v>269</v>
      </c>
    </row>
    <row r="4912" spans="1:2" x14ac:dyDescent="0.25">
      <c r="A4912" t="s">
        <v>2185</v>
      </c>
      <c r="B4912">
        <f>COUNTIF($A$1:A4912,"Define|Report")</f>
        <v>269</v>
      </c>
    </row>
    <row r="4913" spans="1:2" x14ac:dyDescent="0.25">
      <c r="A4913" t="s">
        <v>2200</v>
      </c>
      <c r="B4913">
        <f>COUNTIF($A$1:A4913,"Define|Report")</f>
        <v>269</v>
      </c>
    </row>
    <row r="4914" spans="1:2" x14ac:dyDescent="0.25">
      <c r="A4914" t="s">
        <v>2186</v>
      </c>
      <c r="B4914">
        <f>COUNTIF($A$1:A4914,"Define|Report")</f>
        <v>269</v>
      </c>
    </row>
    <row r="4915" spans="1:2" x14ac:dyDescent="0.25">
      <c r="A4915" t="s">
        <v>2187</v>
      </c>
      <c r="B4915">
        <f>COUNTIF($A$1:A4915,"Define|Report")</f>
        <v>269</v>
      </c>
    </row>
    <row r="4916" spans="1:2" x14ac:dyDescent="0.25">
      <c r="A4916" t="s">
        <v>2201</v>
      </c>
      <c r="B4916">
        <f>COUNTIF($A$1:A4916,"Define|Report")</f>
        <v>269</v>
      </c>
    </row>
    <row r="4917" spans="1:2" x14ac:dyDescent="0.25">
      <c r="A4917" t="s">
        <v>2188</v>
      </c>
      <c r="B4917">
        <f>COUNTIF($A$1:A4917,"Define|Report")</f>
        <v>269</v>
      </c>
    </row>
    <row r="4918" spans="1:2" x14ac:dyDescent="0.25">
      <c r="A4918" t="s">
        <v>2189</v>
      </c>
      <c r="B4918">
        <f>COUNTIF($A$1:A4918,"Define|Report")</f>
        <v>269</v>
      </c>
    </row>
    <row r="4919" spans="1:2" x14ac:dyDescent="0.25">
      <c r="A4919" t="s">
        <v>2207</v>
      </c>
      <c r="B4919">
        <f>COUNTIF($A$1:A4919,"Define|Report")</f>
        <v>269</v>
      </c>
    </row>
    <row r="4920" spans="1:2" x14ac:dyDescent="0.25">
      <c r="A4920" t="s">
        <v>2208</v>
      </c>
      <c r="B4920">
        <f>COUNTIF($A$1:A4920,"Define|Report")</f>
        <v>269</v>
      </c>
    </row>
    <row r="4921" spans="1:2" x14ac:dyDescent="0.25">
      <c r="A4921" t="s">
        <v>2209</v>
      </c>
      <c r="B4921">
        <f>COUNTIF($A$1:A4921,"Define|Report")</f>
        <v>269</v>
      </c>
    </row>
    <row r="4922" spans="1:2" x14ac:dyDescent="0.25">
      <c r="A4922" t="s">
        <v>2214</v>
      </c>
      <c r="B4922">
        <f>COUNTIF($A$1:A4922,"Define|Report")</f>
        <v>269</v>
      </c>
    </row>
    <row r="4923" spans="1:2" x14ac:dyDescent="0.25">
      <c r="B4923">
        <f>COUNTIF($A$1:A4923,"Define|Report")</f>
        <v>269</v>
      </c>
    </row>
    <row r="4924" spans="1:2" x14ac:dyDescent="0.25">
      <c r="A4924" t="s">
        <v>1094</v>
      </c>
      <c r="B4924">
        <f>COUNTIF($A$1:A4924,"Define|Report")</f>
        <v>270</v>
      </c>
    </row>
    <row r="4925" spans="1:2" x14ac:dyDescent="0.25">
      <c r="A4925" t="s">
        <v>2215</v>
      </c>
      <c r="B4925">
        <f>COUNTIF($A$1:A4925,"Define|Report")</f>
        <v>270</v>
      </c>
    </row>
    <row r="4926" spans="1:2" x14ac:dyDescent="0.25">
      <c r="A4926" t="s">
        <v>2182</v>
      </c>
      <c r="B4926">
        <f>COUNTIF($A$1:A4926,"Define|Report")</f>
        <v>270</v>
      </c>
    </row>
    <row r="4927" spans="1:2" x14ac:dyDescent="0.25">
      <c r="A4927" t="s">
        <v>1254</v>
      </c>
      <c r="B4927">
        <f>COUNTIF($A$1:A4927,"Define|Report")</f>
        <v>270</v>
      </c>
    </row>
    <row r="4928" spans="1:2" x14ac:dyDescent="0.25">
      <c r="A4928" t="s">
        <v>1100</v>
      </c>
      <c r="B4928">
        <f>COUNTIF($A$1:A4928,"Define|Report")</f>
        <v>270</v>
      </c>
    </row>
    <row r="4929" spans="1:2" x14ac:dyDescent="0.25">
      <c r="A4929" t="s">
        <v>1624</v>
      </c>
      <c r="B4929">
        <f>COUNTIF($A$1:A4929,"Define|Report")</f>
        <v>270</v>
      </c>
    </row>
    <row r="4930" spans="1:2" x14ac:dyDescent="0.25">
      <c r="A4930" t="s">
        <v>2183</v>
      </c>
      <c r="B4930">
        <f>COUNTIF($A$1:A4930,"Define|Report")</f>
        <v>270</v>
      </c>
    </row>
    <row r="4931" spans="1:2" x14ac:dyDescent="0.25">
      <c r="A4931" t="s">
        <v>2184</v>
      </c>
      <c r="B4931">
        <f>COUNTIF($A$1:A4931,"Define|Report")</f>
        <v>270</v>
      </c>
    </row>
    <row r="4932" spans="1:2" x14ac:dyDescent="0.25">
      <c r="A4932" t="s">
        <v>2196</v>
      </c>
      <c r="B4932">
        <f>COUNTIF($A$1:A4932,"Define|Report")</f>
        <v>270</v>
      </c>
    </row>
    <row r="4933" spans="1:2" x14ac:dyDescent="0.25">
      <c r="A4933" t="s">
        <v>2197</v>
      </c>
      <c r="B4933">
        <f>COUNTIF($A$1:A4933,"Define|Report")</f>
        <v>270</v>
      </c>
    </row>
    <row r="4934" spans="1:2" x14ac:dyDescent="0.25">
      <c r="A4934" t="s">
        <v>2198</v>
      </c>
      <c r="B4934">
        <f>COUNTIF($A$1:A4934,"Define|Report")</f>
        <v>270</v>
      </c>
    </row>
    <row r="4935" spans="1:2" x14ac:dyDescent="0.25">
      <c r="A4935" t="s">
        <v>2199</v>
      </c>
      <c r="B4935">
        <f>COUNTIF($A$1:A4935,"Define|Report")</f>
        <v>270</v>
      </c>
    </row>
    <row r="4936" spans="1:2" x14ac:dyDescent="0.25">
      <c r="A4936" t="s">
        <v>2185</v>
      </c>
      <c r="B4936">
        <f>COUNTIF($A$1:A4936,"Define|Report")</f>
        <v>270</v>
      </c>
    </row>
    <row r="4937" spans="1:2" x14ac:dyDescent="0.25">
      <c r="A4937" t="s">
        <v>2200</v>
      </c>
      <c r="B4937">
        <f>COUNTIF($A$1:A4937,"Define|Report")</f>
        <v>270</v>
      </c>
    </row>
    <row r="4938" spans="1:2" x14ac:dyDescent="0.25">
      <c r="A4938" t="s">
        <v>2186</v>
      </c>
      <c r="B4938">
        <f>COUNTIF($A$1:A4938,"Define|Report")</f>
        <v>270</v>
      </c>
    </row>
    <row r="4939" spans="1:2" x14ac:dyDescent="0.25">
      <c r="A4939" t="s">
        <v>2187</v>
      </c>
      <c r="B4939">
        <f>COUNTIF($A$1:A4939,"Define|Report")</f>
        <v>270</v>
      </c>
    </row>
    <row r="4940" spans="1:2" x14ac:dyDescent="0.25">
      <c r="A4940" t="s">
        <v>2216</v>
      </c>
      <c r="B4940">
        <f>COUNTIF($A$1:A4940,"Define|Report")</f>
        <v>270</v>
      </c>
    </row>
    <row r="4941" spans="1:2" x14ac:dyDescent="0.25">
      <c r="A4941" t="s">
        <v>2188</v>
      </c>
      <c r="B4941">
        <f>COUNTIF($A$1:A4941,"Define|Report")</f>
        <v>270</v>
      </c>
    </row>
    <row r="4942" spans="1:2" x14ac:dyDescent="0.25">
      <c r="A4942" t="s">
        <v>2189</v>
      </c>
      <c r="B4942">
        <f>COUNTIF($A$1:A4942,"Define|Report")</f>
        <v>270</v>
      </c>
    </row>
    <row r="4943" spans="1:2" x14ac:dyDescent="0.25">
      <c r="A4943" t="s">
        <v>2217</v>
      </c>
      <c r="B4943">
        <f>COUNTIF($A$1:A4943,"Define|Report")</f>
        <v>270</v>
      </c>
    </row>
    <row r="4944" spans="1:2" x14ac:dyDescent="0.25">
      <c r="A4944" t="s">
        <v>2218</v>
      </c>
      <c r="B4944">
        <f>COUNTIF($A$1:A4944,"Define|Report")</f>
        <v>270</v>
      </c>
    </row>
    <row r="4945" spans="1:2" x14ac:dyDescent="0.25">
      <c r="A4945" t="s">
        <v>2219</v>
      </c>
      <c r="B4945">
        <f>COUNTIF($A$1:A4945,"Define|Report")</f>
        <v>270</v>
      </c>
    </row>
    <row r="4946" spans="1:2" x14ac:dyDescent="0.25">
      <c r="A4946" t="s">
        <v>2220</v>
      </c>
      <c r="B4946">
        <f>COUNTIF($A$1:A4946,"Define|Report")</f>
        <v>270</v>
      </c>
    </row>
    <row r="4947" spans="1:2" x14ac:dyDescent="0.25">
      <c r="B4947">
        <f>COUNTIF($A$1:A4947,"Define|Report")</f>
        <v>270</v>
      </c>
    </row>
    <row r="4948" spans="1:2" x14ac:dyDescent="0.25">
      <c r="A4948" t="s">
        <v>1094</v>
      </c>
      <c r="B4948">
        <f>COUNTIF($A$1:A4948,"Define|Report")</f>
        <v>271</v>
      </c>
    </row>
    <row r="4949" spans="1:2" x14ac:dyDescent="0.25">
      <c r="A4949" t="s">
        <v>2221</v>
      </c>
      <c r="B4949">
        <f>COUNTIF($A$1:A4949,"Define|Report")</f>
        <v>271</v>
      </c>
    </row>
    <row r="4950" spans="1:2" x14ac:dyDescent="0.25">
      <c r="A4950" t="s">
        <v>2182</v>
      </c>
      <c r="B4950">
        <f>COUNTIF($A$1:A4950,"Define|Report")</f>
        <v>271</v>
      </c>
    </row>
    <row r="4951" spans="1:2" x14ac:dyDescent="0.25">
      <c r="A4951" t="s">
        <v>1217</v>
      </c>
      <c r="B4951">
        <f>COUNTIF($A$1:A4951,"Define|Report")</f>
        <v>271</v>
      </c>
    </row>
    <row r="4952" spans="1:2" x14ac:dyDescent="0.25">
      <c r="A4952" t="s">
        <v>1100</v>
      </c>
      <c r="B4952">
        <f>COUNTIF($A$1:A4952,"Define|Report")</f>
        <v>271</v>
      </c>
    </row>
    <row r="4953" spans="1:2" x14ac:dyDescent="0.25">
      <c r="A4953" t="s">
        <v>1624</v>
      </c>
      <c r="B4953">
        <f>COUNTIF($A$1:A4953,"Define|Report")</f>
        <v>271</v>
      </c>
    </row>
    <row r="4954" spans="1:2" x14ac:dyDescent="0.25">
      <c r="A4954" t="s">
        <v>2183</v>
      </c>
      <c r="B4954">
        <f>COUNTIF($A$1:A4954,"Define|Report")</f>
        <v>271</v>
      </c>
    </row>
    <row r="4955" spans="1:2" x14ac:dyDescent="0.25">
      <c r="A4955" t="s">
        <v>2184</v>
      </c>
      <c r="B4955">
        <f>COUNTIF($A$1:A4955,"Define|Report")</f>
        <v>271</v>
      </c>
    </row>
    <row r="4956" spans="1:2" x14ac:dyDescent="0.25">
      <c r="A4956" t="s">
        <v>2196</v>
      </c>
      <c r="B4956">
        <f>COUNTIF($A$1:A4956,"Define|Report")</f>
        <v>271</v>
      </c>
    </row>
    <row r="4957" spans="1:2" x14ac:dyDescent="0.25">
      <c r="A4957" t="s">
        <v>2197</v>
      </c>
      <c r="B4957">
        <f>COUNTIF($A$1:A4957,"Define|Report")</f>
        <v>271</v>
      </c>
    </row>
    <row r="4958" spans="1:2" x14ac:dyDescent="0.25">
      <c r="A4958" t="s">
        <v>2198</v>
      </c>
      <c r="B4958">
        <f>COUNTIF($A$1:A4958,"Define|Report")</f>
        <v>271</v>
      </c>
    </row>
    <row r="4959" spans="1:2" x14ac:dyDescent="0.25">
      <c r="A4959" t="s">
        <v>2199</v>
      </c>
      <c r="B4959">
        <f>COUNTIF($A$1:A4959,"Define|Report")</f>
        <v>271</v>
      </c>
    </row>
    <row r="4960" spans="1:2" x14ac:dyDescent="0.25">
      <c r="A4960" t="s">
        <v>2185</v>
      </c>
      <c r="B4960">
        <f>COUNTIF($A$1:A4960,"Define|Report")</f>
        <v>271</v>
      </c>
    </row>
    <row r="4961" spans="1:2" x14ac:dyDescent="0.25">
      <c r="A4961" t="s">
        <v>2200</v>
      </c>
      <c r="B4961">
        <f>COUNTIF($A$1:A4961,"Define|Report")</f>
        <v>271</v>
      </c>
    </row>
    <row r="4962" spans="1:2" x14ac:dyDescent="0.25">
      <c r="A4962" t="s">
        <v>2186</v>
      </c>
      <c r="B4962">
        <f>COUNTIF($A$1:A4962,"Define|Report")</f>
        <v>271</v>
      </c>
    </row>
    <row r="4963" spans="1:2" x14ac:dyDescent="0.25">
      <c r="A4963" t="s">
        <v>2187</v>
      </c>
      <c r="B4963">
        <f>COUNTIF($A$1:A4963,"Define|Report")</f>
        <v>271</v>
      </c>
    </row>
    <row r="4964" spans="1:2" x14ac:dyDescent="0.25">
      <c r="A4964" t="s">
        <v>2188</v>
      </c>
      <c r="B4964">
        <f>COUNTIF($A$1:A4964,"Define|Report")</f>
        <v>271</v>
      </c>
    </row>
    <row r="4965" spans="1:2" x14ac:dyDescent="0.25">
      <c r="A4965" t="s">
        <v>1934</v>
      </c>
      <c r="B4965">
        <f>COUNTIF($A$1:A4965,"Define|Report")</f>
        <v>271</v>
      </c>
    </row>
    <row r="4966" spans="1:2" x14ac:dyDescent="0.25">
      <c r="A4966" t="s">
        <v>2189</v>
      </c>
      <c r="B4966">
        <f>COUNTIF($A$1:A4966,"Define|Report")</f>
        <v>271</v>
      </c>
    </row>
    <row r="4967" spans="1:2" x14ac:dyDescent="0.25">
      <c r="A4967" t="s">
        <v>2207</v>
      </c>
      <c r="B4967">
        <f>COUNTIF($A$1:A4967,"Define|Report")</f>
        <v>271</v>
      </c>
    </row>
    <row r="4968" spans="1:2" x14ac:dyDescent="0.25">
      <c r="A4968" t="s">
        <v>2222</v>
      </c>
      <c r="B4968">
        <f>COUNTIF($A$1:A4968,"Define|Report")</f>
        <v>271</v>
      </c>
    </row>
    <row r="4969" spans="1:2" x14ac:dyDescent="0.25">
      <c r="B4969">
        <f>COUNTIF($A$1:A4969,"Define|Report")</f>
        <v>271</v>
      </c>
    </row>
    <row r="4970" spans="1:2" x14ac:dyDescent="0.25">
      <c r="A4970" t="s">
        <v>1094</v>
      </c>
      <c r="B4970">
        <f>COUNTIF($A$1:A4970,"Define|Report")</f>
        <v>272</v>
      </c>
    </row>
    <row r="4971" spans="1:2" x14ac:dyDescent="0.25">
      <c r="A4971" t="s">
        <v>2223</v>
      </c>
      <c r="B4971">
        <f>COUNTIF($A$1:A4971,"Define|Report")</f>
        <v>272</v>
      </c>
    </row>
    <row r="4972" spans="1:2" x14ac:dyDescent="0.25">
      <c r="A4972" t="s">
        <v>2182</v>
      </c>
      <c r="B4972">
        <f>COUNTIF($A$1:A4972,"Define|Report")</f>
        <v>272</v>
      </c>
    </row>
    <row r="4973" spans="1:2" x14ac:dyDescent="0.25">
      <c r="A4973" t="s">
        <v>1170</v>
      </c>
      <c r="B4973">
        <f>COUNTIF($A$1:A4973,"Define|Report")</f>
        <v>272</v>
      </c>
    </row>
    <row r="4974" spans="1:2" x14ac:dyDescent="0.25">
      <c r="A4974" t="s">
        <v>1100</v>
      </c>
      <c r="B4974">
        <f>COUNTIF($A$1:A4974,"Define|Report")</f>
        <v>272</v>
      </c>
    </row>
    <row r="4975" spans="1:2" x14ac:dyDescent="0.25">
      <c r="A4975" t="s">
        <v>2183</v>
      </c>
      <c r="B4975">
        <f>COUNTIF($A$1:A4975,"Define|Report")</f>
        <v>272</v>
      </c>
    </row>
    <row r="4976" spans="1:2" x14ac:dyDescent="0.25">
      <c r="A4976" t="s">
        <v>2184</v>
      </c>
      <c r="B4976">
        <f>COUNTIF($A$1:A4976,"Define|Report")</f>
        <v>272</v>
      </c>
    </row>
    <row r="4977" spans="1:2" x14ac:dyDescent="0.25">
      <c r="A4977" t="s">
        <v>2199</v>
      </c>
      <c r="B4977">
        <f>COUNTIF($A$1:A4977,"Define|Report")</f>
        <v>272</v>
      </c>
    </row>
    <row r="4978" spans="1:2" x14ac:dyDescent="0.25">
      <c r="A4978" t="s">
        <v>2185</v>
      </c>
      <c r="B4978">
        <f>COUNTIF($A$1:A4978,"Define|Report")</f>
        <v>272</v>
      </c>
    </row>
    <row r="4979" spans="1:2" x14ac:dyDescent="0.25">
      <c r="A4979" t="s">
        <v>2186</v>
      </c>
      <c r="B4979">
        <f>COUNTIF($A$1:A4979,"Define|Report")</f>
        <v>272</v>
      </c>
    </row>
    <row r="4980" spans="1:2" x14ac:dyDescent="0.25">
      <c r="A4980" t="s">
        <v>2187</v>
      </c>
      <c r="B4980">
        <f>COUNTIF($A$1:A4980,"Define|Report")</f>
        <v>272</v>
      </c>
    </row>
    <row r="4981" spans="1:2" x14ac:dyDescent="0.25">
      <c r="A4981" t="s">
        <v>2224</v>
      </c>
      <c r="B4981">
        <f>COUNTIF($A$1:A4981,"Define|Report")</f>
        <v>272</v>
      </c>
    </row>
    <row r="4982" spans="1:2" x14ac:dyDescent="0.25">
      <c r="A4982" t="s">
        <v>2201</v>
      </c>
      <c r="B4982">
        <f>COUNTIF($A$1:A4982,"Define|Report")</f>
        <v>272</v>
      </c>
    </row>
    <row r="4983" spans="1:2" x14ac:dyDescent="0.25">
      <c r="A4983" t="s">
        <v>2225</v>
      </c>
      <c r="B4983">
        <f>COUNTIF($A$1:A4983,"Define|Report")</f>
        <v>272</v>
      </c>
    </row>
    <row r="4984" spans="1:2" x14ac:dyDescent="0.25">
      <c r="A4984" t="s">
        <v>2216</v>
      </c>
      <c r="B4984">
        <f>COUNTIF($A$1:A4984,"Define|Report")</f>
        <v>272</v>
      </c>
    </row>
    <row r="4985" spans="1:2" x14ac:dyDescent="0.25">
      <c r="A4985" t="s">
        <v>2226</v>
      </c>
      <c r="B4985">
        <f>COUNTIF($A$1:A4985,"Define|Report")</f>
        <v>272</v>
      </c>
    </row>
    <row r="4986" spans="1:2" x14ac:dyDescent="0.25">
      <c r="A4986" t="s">
        <v>2189</v>
      </c>
      <c r="B4986">
        <f>COUNTIF($A$1:A4986,"Define|Report")</f>
        <v>272</v>
      </c>
    </row>
    <row r="4987" spans="1:2" x14ac:dyDescent="0.25">
      <c r="A4987" t="s">
        <v>2227</v>
      </c>
      <c r="B4987">
        <f>COUNTIF($A$1:A4987,"Define|Report")</f>
        <v>272</v>
      </c>
    </row>
    <row r="4988" spans="1:2" x14ac:dyDescent="0.25">
      <c r="A4988" t="s">
        <v>2228</v>
      </c>
      <c r="B4988">
        <f>COUNTIF($A$1:A4988,"Define|Report")</f>
        <v>272</v>
      </c>
    </row>
    <row r="4989" spans="1:2" x14ac:dyDescent="0.25">
      <c r="B4989">
        <f>COUNTIF($A$1:A4989,"Define|Report")</f>
        <v>272</v>
      </c>
    </row>
    <row r="4990" spans="1:2" x14ac:dyDescent="0.25">
      <c r="A4990" t="s">
        <v>1094</v>
      </c>
      <c r="B4990">
        <f>COUNTIF($A$1:A4990,"Define|Report")</f>
        <v>273</v>
      </c>
    </row>
    <row r="4991" spans="1:2" x14ac:dyDescent="0.25">
      <c r="A4991" t="s">
        <v>2229</v>
      </c>
      <c r="B4991">
        <f>COUNTIF($A$1:A4991,"Define|Report")</f>
        <v>273</v>
      </c>
    </row>
    <row r="4992" spans="1:2" x14ac:dyDescent="0.25">
      <c r="A4992" t="s">
        <v>2182</v>
      </c>
      <c r="B4992">
        <f>COUNTIF($A$1:A4992,"Define|Report")</f>
        <v>273</v>
      </c>
    </row>
    <row r="4993" spans="1:2" x14ac:dyDescent="0.25">
      <c r="A4993" t="s">
        <v>1217</v>
      </c>
      <c r="B4993">
        <f>COUNTIF($A$1:A4993,"Define|Report")</f>
        <v>273</v>
      </c>
    </row>
    <row r="4994" spans="1:2" x14ac:dyDescent="0.25">
      <c r="A4994" t="s">
        <v>1100</v>
      </c>
      <c r="B4994">
        <f>COUNTIF($A$1:A4994,"Define|Report")</f>
        <v>273</v>
      </c>
    </row>
    <row r="4995" spans="1:2" x14ac:dyDescent="0.25">
      <c r="A4995" t="s">
        <v>1624</v>
      </c>
      <c r="B4995">
        <f>COUNTIF($A$1:A4995,"Define|Report")</f>
        <v>273</v>
      </c>
    </row>
    <row r="4996" spans="1:2" x14ac:dyDescent="0.25">
      <c r="A4996" t="s">
        <v>2183</v>
      </c>
      <c r="B4996">
        <f>COUNTIF($A$1:A4996,"Define|Report")</f>
        <v>273</v>
      </c>
    </row>
    <row r="4997" spans="1:2" x14ac:dyDescent="0.25">
      <c r="A4997" t="s">
        <v>2184</v>
      </c>
      <c r="B4997">
        <f>COUNTIF($A$1:A4997,"Define|Report")</f>
        <v>273</v>
      </c>
    </row>
    <row r="4998" spans="1:2" x14ac:dyDescent="0.25">
      <c r="A4998" t="s">
        <v>2196</v>
      </c>
      <c r="B4998">
        <f>COUNTIF($A$1:A4998,"Define|Report")</f>
        <v>273</v>
      </c>
    </row>
    <row r="4999" spans="1:2" x14ac:dyDescent="0.25">
      <c r="A4999" t="s">
        <v>2197</v>
      </c>
      <c r="B4999">
        <f>COUNTIF($A$1:A4999,"Define|Report")</f>
        <v>273</v>
      </c>
    </row>
    <row r="5000" spans="1:2" x14ac:dyDescent="0.25">
      <c r="A5000" t="s">
        <v>2198</v>
      </c>
      <c r="B5000">
        <f>COUNTIF($A$1:A5000,"Define|Report")</f>
        <v>273</v>
      </c>
    </row>
    <row r="5001" spans="1:2" x14ac:dyDescent="0.25">
      <c r="A5001" t="s">
        <v>2199</v>
      </c>
      <c r="B5001">
        <f>COUNTIF($A$1:A5001,"Define|Report")</f>
        <v>273</v>
      </c>
    </row>
    <row r="5002" spans="1:2" x14ac:dyDescent="0.25">
      <c r="A5002" t="s">
        <v>2185</v>
      </c>
      <c r="B5002">
        <f>COUNTIF($A$1:A5002,"Define|Report")</f>
        <v>273</v>
      </c>
    </row>
    <row r="5003" spans="1:2" x14ac:dyDescent="0.25">
      <c r="A5003" t="s">
        <v>2200</v>
      </c>
      <c r="B5003">
        <f>COUNTIF($A$1:A5003,"Define|Report")</f>
        <v>273</v>
      </c>
    </row>
    <row r="5004" spans="1:2" x14ac:dyDescent="0.25">
      <c r="A5004" t="s">
        <v>2186</v>
      </c>
      <c r="B5004">
        <f>COUNTIF($A$1:A5004,"Define|Report")</f>
        <v>273</v>
      </c>
    </row>
    <row r="5005" spans="1:2" x14ac:dyDescent="0.25">
      <c r="A5005" t="s">
        <v>2187</v>
      </c>
      <c r="B5005">
        <f>COUNTIF($A$1:A5005,"Define|Report")</f>
        <v>273</v>
      </c>
    </row>
    <row r="5006" spans="1:2" x14ac:dyDescent="0.25">
      <c r="A5006" t="s">
        <v>2201</v>
      </c>
      <c r="B5006">
        <f>COUNTIF($A$1:A5006,"Define|Report")</f>
        <v>273</v>
      </c>
    </row>
    <row r="5007" spans="1:2" x14ac:dyDescent="0.25">
      <c r="A5007" t="s">
        <v>2188</v>
      </c>
      <c r="B5007">
        <f>COUNTIF($A$1:A5007,"Define|Report")</f>
        <v>273</v>
      </c>
    </row>
    <row r="5008" spans="1:2" x14ac:dyDescent="0.25">
      <c r="A5008" t="s">
        <v>2189</v>
      </c>
      <c r="B5008">
        <f>COUNTIF($A$1:A5008,"Define|Report")</f>
        <v>273</v>
      </c>
    </row>
    <row r="5009" spans="1:2" x14ac:dyDescent="0.25">
      <c r="A5009" t="s">
        <v>2230</v>
      </c>
      <c r="B5009">
        <f>COUNTIF($A$1:A5009,"Define|Report")</f>
        <v>273</v>
      </c>
    </row>
    <row r="5010" spans="1:2" x14ac:dyDescent="0.25">
      <c r="A5010" t="s">
        <v>2231</v>
      </c>
      <c r="B5010">
        <f>COUNTIF($A$1:A5010,"Define|Report")</f>
        <v>273</v>
      </c>
    </row>
    <row r="5011" spans="1:2" x14ac:dyDescent="0.25">
      <c r="A5011" t="s">
        <v>2232</v>
      </c>
      <c r="B5011">
        <f>COUNTIF($A$1:A5011,"Define|Report")</f>
        <v>273</v>
      </c>
    </row>
    <row r="5012" spans="1:2" x14ac:dyDescent="0.25">
      <c r="B5012">
        <f>COUNTIF($A$1:A5012,"Define|Report")</f>
        <v>273</v>
      </c>
    </row>
    <row r="5013" spans="1:2" x14ac:dyDescent="0.25">
      <c r="A5013" t="s">
        <v>1094</v>
      </c>
      <c r="B5013">
        <f>COUNTIF($A$1:A5013,"Define|Report")</f>
        <v>274</v>
      </c>
    </row>
    <row r="5014" spans="1:2" x14ac:dyDescent="0.25">
      <c r="A5014" t="s">
        <v>2233</v>
      </c>
      <c r="B5014">
        <f>COUNTIF($A$1:A5014,"Define|Report")</f>
        <v>274</v>
      </c>
    </row>
    <row r="5015" spans="1:2" x14ac:dyDescent="0.25">
      <c r="A5015" t="s">
        <v>2182</v>
      </c>
      <c r="B5015">
        <f>COUNTIF($A$1:A5015,"Define|Report")</f>
        <v>274</v>
      </c>
    </row>
    <row r="5016" spans="1:2" x14ac:dyDescent="0.25">
      <c r="A5016" t="s">
        <v>1217</v>
      </c>
      <c r="B5016">
        <f>COUNTIF($A$1:A5016,"Define|Report")</f>
        <v>274</v>
      </c>
    </row>
    <row r="5017" spans="1:2" x14ac:dyDescent="0.25">
      <c r="A5017" t="s">
        <v>1100</v>
      </c>
      <c r="B5017">
        <f>COUNTIF($A$1:A5017,"Define|Report")</f>
        <v>274</v>
      </c>
    </row>
    <row r="5018" spans="1:2" x14ac:dyDescent="0.25">
      <c r="A5018" t="s">
        <v>1119</v>
      </c>
      <c r="B5018">
        <f>COUNTIF($A$1:A5018,"Define|Report")</f>
        <v>274</v>
      </c>
    </row>
    <row r="5019" spans="1:2" x14ac:dyDescent="0.25">
      <c r="A5019" t="s">
        <v>1120</v>
      </c>
      <c r="B5019">
        <f>COUNTIF($A$1:A5019,"Define|Report")</f>
        <v>274</v>
      </c>
    </row>
    <row r="5020" spans="1:2" x14ac:dyDescent="0.25">
      <c r="A5020" t="s">
        <v>2234</v>
      </c>
      <c r="B5020">
        <f>COUNTIF($A$1:A5020,"Define|Report")</f>
        <v>274</v>
      </c>
    </row>
    <row r="5021" spans="1:2" x14ac:dyDescent="0.25">
      <c r="A5021" t="s">
        <v>2192</v>
      </c>
      <c r="B5021">
        <f>COUNTIF($A$1:A5021,"Define|Report")</f>
        <v>274</v>
      </c>
    </row>
    <row r="5022" spans="1:2" x14ac:dyDescent="0.25">
      <c r="A5022" t="s">
        <v>2231</v>
      </c>
      <c r="B5022">
        <f>COUNTIF($A$1:A5022,"Define|Report")</f>
        <v>274</v>
      </c>
    </row>
    <row r="5023" spans="1:2" x14ac:dyDescent="0.25">
      <c r="A5023" t="s">
        <v>2235</v>
      </c>
      <c r="B5023">
        <f>COUNTIF($A$1:A5023,"Define|Report")</f>
        <v>274</v>
      </c>
    </row>
    <row r="5024" spans="1:2" x14ac:dyDescent="0.25">
      <c r="B5024">
        <f>COUNTIF($A$1:A5024,"Define|Report")</f>
        <v>274</v>
      </c>
    </row>
    <row r="5025" spans="1:2" x14ac:dyDescent="0.25">
      <c r="A5025" t="s">
        <v>1094</v>
      </c>
      <c r="B5025">
        <f>COUNTIF($A$1:A5025,"Define|Report")</f>
        <v>275</v>
      </c>
    </row>
    <row r="5026" spans="1:2" x14ac:dyDescent="0.25">
      <c r="A5026" t="s">
        <v>2236</v>
      </c>
      <c r="B5026">
        <f>COUNTIF($A$1:A5026,"Define|Report")</f>
        <v>275</v>
      </c>
    </row>
    <row r="5027" spans="1:2" x14ac:dyDescent="0.25">
      <c r="A5027" t="s">
        <v>2182</v>
      </c>
      <c r="B5027">
        <f>COUNTIF($A$1:A5027,"Define|Report")</f>
        <v>275</v>
      </c>
    </row>
    <row r="5028" spans="1:2" x14ac:dyDescent="0.25">
      <c r="A5028" t="s">
        <v>1217</v>
      </c>
      <c r="B5028">
        <f>COUNTIF($A$1:A5028,"Define|Report")</f>
        <v>275</v>
      </c>
    </row>
    <row r="5029" spans="1:2" x14ac:dyDescent="0.25">
      <c r="A5029" t="s">
        <v>1100</v>
      </c>
      <c r="B5029">
        <f>COUNTIF($A$1:A5029,"Define|Report")</f>
        <v>275</v>
      </c>
    </row>
    <row r="5030" spans="1:2" x14ac:dyDescent="0.25">
      <c r="A5030" t="s">
        <v>1624</v>
      </c>
      <c r="B5030">
        <f>COUNTIF($A$1:A5030,"Define|Report")</f>
        <v>275</v>
      </c>
    </row>
    <row r="5031" spans="1:2" x14ac:dyDescent="0.25">
      <c r="A5031" t="s">
        <v>2184</v>
      </c>
      <c r="B5031">
        <f>COUNTIF($A$1:A5031,"Define|Report")</f>
        <v>275</v>
      </c>
    </row>
    <row r="5032" spans="1:2" x14ac:dyDescent="0.25">
      <c r="A5032" t="s">
        <v>2183</v>
      </c>
      <c r="B5032">
        <f>COUNTIF($A$1:A5032,"Define|Report")</f>
        <v>275</v>
      </c>
    </row>
    <row r="5033" spans="1:2" x14ac:dyDescent="0.25">
      <c r="A5033" t="s">
        <v>2198</v>
      </c>
      <c r="B5033">
        <f>COUNTIF($A$1:A5033,"Define|Report")</f>
        <v>275</v>
      </c>
    </row>
    <row r="5034" spans="1:2" x14ac:dyDescent="0.25">
      <c r="A5034" t="s">
        <v>2199</v>
      </c>
      <c r="B5034">
        <f>COUNTIF($A$1:A5034,"Define|Report")</f>
        <v>275</v>
      </c>
    </row>
    <row r="5035" spans="1:2" x14ac:dyDescent="0.25">
      <c r="A5035" t="s">
        <v>2185</v>
      </c>
      <c r="B5035">
        <f>COUNTIF($A$1:A5035,"Define|Report")</f>
        <v>275</v>
      </c>
    </row>
    <row r="5036" spans="1:2" x14ac:dyDescent="0.25">
      <c r="A5036" t="s">
        <v>2186</v>
      </c>
      <c r="B5036">
        <f>COUNTIF($A$1:A5036,"Define|Report")</f>
        <v>275</v>
      </c>
    </row>
    <row r="5037" spans="1:2" x14ac:dyDescent="0.25">
      <c r="A5037" t="s">
        <v>2187</v>
      </c>
      <c r="B5037">
        <f>COUNTIF($A$1:A5037,"Define|Report")</f>
        <v>275</v>
      </c>
    </row>
    <row r="5038" spans="1:2" x14ac:dyDescent="0.25">
      <c r="A5038" t="s">
        <v>2188</v>
      </c>
      <c r="B5038">
        <f>COUNTIF($A$1:A5038,"Define|Report")</f>
        <v>275</v>
      </c>
    </row>
    <row r="5039" spans="1:2" x14ac:dyDescent="0.25">
      <c r="A5039" t="s">
        <v>2189</v>
      </c>
      <c r="B5039">
        <f>COUNTIF($A$1:A5039,"Define|Report")</f>
        <v>275</v>
      </c>
    </row>
    <row r="5040" spans="1:2" x14ac:dyDescent="0.25">
      <c r="A5040" t="s">
        <v>2237</v>
      </c>
      <c r="B5040">
        <f>COUNTIF($A$1:A5040,"Define|Report")</f>
        <v>275</v>
      </c>
    </row>
    <row r="5041" spans="1:2" x14ac:dyDescent="0.25">
      <c r="A5041" t="s">
        <v>2231</v>
      </c>
      <c r="B5041">
        <f>COUNTIF($A$1:A5041,"Define|Report")</f>
        <v>275</v>
      </c>
    </row>
    <row r="5042" spans="1:2" x14ac:dyDescent="0.25">
      <c r="B5042">
        <f>COUNTIF($A$1:A5042,"Define|Report")</f>
        <v>275</v>
      </c>
    </row>
    <row r="5043" spans="1:2" x14ac:dyDescent="0.25">
      <c r="A5043" t="s">
        <v>1094</v>
      </c>
      <c r="B5043">
        <f>COUNTIF($A$1:A5043,"Define|Report")</f>
        <v>276</v>
      </c>
    </row>
    <row r="5044" spans="1:2" x14ac:dyDescent="0.25">
      <c r="A5044" t="s">
        <v>2238</v>
      </c>
      <c r="B5044">
        <f>COUNTIF($A$1:A5044,"Define|Report")</f>
        <v>276</v>
      </c>
    </row>
    <row r="5045" spans="1:2" x14ac:dyDescent="0.25">
      <c r="A5045" t="s">
        <v>2182</v>
      </c>
      <c r="B5045">
        <f>COUNTIF($A$1:A5045,"Define|Report")</f>
        <v>276</v>
      </c>
    </row>
    <row r="5046" spans="1:2" x14ac:dyDescent="0.25">
      <c r="A5046" t="s">
        <v>1217</v>
      </c>
      <c r="B5046">
        <f>COUNTIF($A$1:A5046,"Define|Report")</f>
        <v>276</v>
      </c>
    </row>
    <row r="5047" spans="1:2" x14ac:dyDescent="0.25">
      <c r="A5047" t="s">
        <v>1100</v>
      </c>
      <c r="B5047">
        <f>COUNTIF($A$1:A5047,"Define|Report")</f>
        <v>276</v>
      </c>
    </row>
    <row r="5048" spans="1:2" x14ac:dyDescent="0.25">
      <c r="A5048" t="s">
        <v>1119</v>
      </c>
      <c r="B5048">
        <f>COUNTIF($A$1:A5048,"Define|Report")</f>
        <v>276</v>
      </c>
    </row>
    <row r="5049" spans="1:2" x14ac:dyDescent="0.25">
      <c r="A5049" t="s">
        <v>1120</v>
      </c>
      <c r="B5049">
        <f>COUNTIF($A$1:A5049,"Define|Report")</f>
        <v>276</v>
      </c>
    </row>
    <row r="5050" spans="1:2" x14ac:dyDescent="0.25">
      <c r="A5050" t="s">
        <v>2234</v>
      </c>
      <c r="B5050">
        <f>COUNTIF($A$1:A5050,"Define|Report")</f>
        <v>276</v>
      </c>
    </row>
    <row r="5051" spans="1:2" x14ac:dyDescent="0.25">
      <c r="A5051" t="s">
        <v>2192</v>
      </c>
      <c r="B5051">
        <f>COUNTIF($A$1:A5051,"Define|Report")</f>
        <v>276</v>
      </c>
    </row>
    <row r="5052" spans="1:2" x14ac:dyDescent="0.25">
      <c r="A5052" t="s">
        <v>2231</v>
      </c>
      <c r="B5052">
        <f>COUNTIF($A$1:A5052,"Define|Report")</f>
        <v>276</v>
      </c>
    </row>
    <row r="5053" spans="1:2" x14ac:dyDescent="0.25">
      <c r="B5053">
        <f>COUNTIF($A$1:A5053,"Define|Report")</f>
        <v>276</v>
      </c>
    </row>
    <row r="5054" spans="1:2" x14ac:dyDescent="0.25">
      <c r="A5054" t="s">
        <v>1094</v>
      </c>
      <c r="B5054">
        <f>COUNTIF($A$1:A5054,"Define|Report")</f>
        <v>277</v>
      </c>
    </row>
    <row r="5055" spans="1:2" x14ac:dyDescent="0.25">
      <c r="A5055" t="s">
        <v>2239</v>
      </c>
      <c r="B5055">
        <f>COUNTIF($A$1:A5055,"Define|Report")</f>
        <v>277</v>
      </c>
    </row>
    <row r="5056" spans="1:2" x14ac:dyDescent="0.25">
      <c r="A5056" t="s">
        <v>2182</v>
      </c>
      <c r="B5056">
        <f>COUNTIF($A$1:A5056,"Define|Report")</f>
        <v>277</v>
      </c>
    </row>
    <row r="5057" spans="1:2" x14ac:dyDescent="0.25">
      <c r="A5057" t="s">
        <v>1254</v>
      </c>
      <c r="B5057">
        <f>COUNTIF($A$1:A5057,"Define|Report")</f>
        <v>277</v>
      </c>
    </row>
    <row r="5058" spans="1:2" x14ac:dyDescent="0.25">
      <c r="A5058" t="s">
        <v>1100</v>
      </c>
      <c r="B5058">
        <f>COUNTIF($A$1:A5058,"Define|Report")</f>
        <v>277</v>
      </c>
    </row>
    <row r="5059" spans="1:2" x14ac:dyDescent="0.25">
      <c r="A5059" t="s">
        <v>2183</v>
      </c>
      <c r="B5059">
        <f>COUNTIF($A$1:A5059,"Define|Report")</f>
        <v>277</v>
      </c>
    </row>
    <row r="5060" spans="1:2" x14ac:dyDescent="0.25">
      <c r="A5060" t="s">
        <v>2184</v>
      </c>
      <c r="B5060">
        <f>COUNTIF($A$1:A5060,"Define|Report")</f>
        <v>277</v>
      </c>
    </row>
    <row r="5061" spans="1:2" x14ac:dyDescent="0.25">
      <c r="A5061" t="s">
        <v>2196</v>
      </c>
      <c r="B5061">
        <f>COUNTIF($A$1:A5061,"Define|Report")</f>
        <v>277</v>
      </c>
    </row>
    <row r="5062" spans="1:2" x14ac:dyDescent="0.25">
      <c r="A5062" t="s">
        <v>2197</v>
      </c>
      <c r="B5062">
        <f>COUNTIF($A$1:A5062,"Define|Report")</f>
        <v>277</v>
      </c>
    </row>
    <row r="5063" spans="1:2" x14ac:dyDescent="0.25">
      <c r="A5063" t="s">
        <v>2198</v>
      </c>
      <c r="B5063">
        <f>COUNTIF($A$1:A5063,"Define|Report")</f>
        <v>277</v>
      </c>
    </row>
    <row r="5064" spans="1:2" x14ac:dyDescent="0.25">
      <c r="A5064" t="s">
        <v>2199</v>
      </c>
      <c r="B5064">
        <f>COUNTIF($A$1:A5064,"Define|Report")</f>
        <v>277</v>
      </c>
    </row>
    <row r="5065" spans="1:2" x14ac:dyDescent="0.25">
      <c r="A5065" t="s">
        <v>2185</v>
      </c>
      <c r="B5065">
        <f>COUNTIF($A$1:A5065,"Define|Report")</f>
        <v>277</v>
      </c>
    </row>
    <row r="5066" spans="1:2" x14ac:dyDescent="0.25">
      <c r="A5066" t="s">
        <v>2200</v>
      </c>
      <c r="B5066">
        <f>COUNTIF($A$1:A5066,"Define|Report")</f>
        <v>277</v>
      </c>
    </row>
    <row r="5067" spans="1:2" x14ac:dyDescent="0.25">
      <c r="A5067" t="s">
        <v>2186</v>
      </c>
      <c r="B5067">
        <f>COUNTIF($A$1:A5067,"Define|Report")</f>
        <v>277</v>
      </c>
    </row>
    <row r="5068" spans="1:2" x14ac:dyDescent="0.25">
      <c r="A5068" t="s">
        <v>2187</v>
      </c>
      <c r="B5068">
        <f>COUNTIF($A$1:A5068,"Define|Report")</f>
        <v>277</v>
      </c>
    </row>
    <row r="5069" spans="1:2" x14ac:dyDescent="0.25">
      <c r="A5069" t="s">
        <v>2188</v>
      </c>
      <c r="B5069">
        <f>COUNTIF($A$1:A5069,"Define|Report")</f>
        <v>277</v>
      </c>
    </row>
    <row r="5070" spans="1:2" x14ac:dyDescent="0.25">
      <c r="A5070" t="s">
        <v>2189</v>
      </c>
      <c r="B5070">
        <f>COUNTIF($A$1:A5070,"Define|Report")</f>
        <v>277</v>
      </c>
    </row>
    <row r="5071" spans="1:2" x14ac:dyDescent="0.25">
      <c r="A5071" t="s">
        <v>2218</v>
      </c>
      <c r="B5071">
        <f>COUNTIF($A$1:A5071,"Define|Report")</f>
        <v>277</v>
      </c>
    </row>
    <row r="5072" spans="1:2" x14ac:dyDescent="0.25">
      <c r="A5072" t="s">
        <v>2240</v>
      </c>
      <c r="B5072">
        <f>COUNTIF($A$1:A5072,"Define|Report")</f>
        <v>277</v>
      </c>
    </row>
    <row r="5073" spans="1:2" x14ac:dyDescent="0.25">
      <c r="B5073">
        <f>COUNTIF($A$1:A5073,"Define|Report")</f>
        <v>277</v>
      </c>
    </row>
    <row r="5074" spans="1:2" x14ac:dyDescent="0.25">
      <c r="A5074" t="s">
        <v>1094</v>
      </c>
      <c r="B5074">
        <f>COUNTIF($A$1:A5074,"Define|Report")</f>
        <v>278</v>
      </c>
    </row>
    <row r="5075" spans="1:2" x14ac:dyDescent="0.25">
      <c r="A5075" t="s">
        <v>2241</v>
      </c>
      <c r="B5075">
        <f>COUNTIF($A$1:A5075,"Define|Report")</f>
        <v>278</v>
      </c>
    </row>
    <row r="5076" spans="1:2" x14ac:dyDescent="0.25">
      <c r="A5076" t="s">
        <v>2182</v>
      </c>
      <c r="B5076">
        <f>COUNTIF($A$1:A5076,"Define|Report")</f>
        <v>278</v>
      </c>
    </row>
    <row r="5077" spans="1:2" x14ac:dyDescent="0.25">
      <c r="A5077" t="s">
        <v>1254</v>
      </c>
      <c r="B5077">
        <f>COUNTIF($A$1:A5077,"Define|Report")</f>
        <v>278</v>
      </c>
    </row>
    <row r="5078" spans="1:2" x14ac:dyDescent="0.25">
      <c r="A5078" t="s">
        <v>1100</v>
      </c>
      <c r="B5078">
        <f>COUNTIF($A$1:A5078,"Define|Report")</f>
        <v>278</v>
      </c>
    </row>
    <row r="5079" spans="1:2" x14ac:dyDescent="0.25">
      <c r="A5079" t="s">
        <v>1624</v>
      </c>
      <c r="B5079">
        <f>COUNTIF($A$1:A5079,"Define|Report")</f>
        <v>278</v>
      </c>
    </row>
    <row r="5080" spans="1:2" x14ac:dyDescent="0.25">
      <c r="A5080" t="s">
        <v>2184</v>
      </c>
      <c r="B5080">
        <f>COUNTIF($A$1:A5080,"Define|Report")</f>
        <v>278</v>
      </c>
    </row>
    <row r="5081" spans="1:2" x14ac:dyDescent="0.25">
      <c r="A5081" t="s">
        <v>2183</v>
      </c>
      <c r="B5081">
        <f>COUNTIF($A$1:A5081,"Define|Report")</f>
        <v>278</v>
      </c>
    </row>
    <row r="5082" spans="1:2" x14ac:dyDescent="0.25">
      <c r="A5082" t="s">
        <v>2199</v>
      </c>
      <c r="B5082">
        <f>COUNTIF($A$1:A5082,"Define|Report")</f>
        <v>278</v>
      </c>
    </row>
    <row r="5083" spans="1:2" x14ac:dyDescent="0.25">
      <c r="A5083" t="s">
        <v>2185</v>
      </c>
      <c r="B5083">
        <f>COUNTIF($A$1:A5083,"Define|Report")</f>
        <v>278</v>
      </c>
    </row>
    <row r="5084" spans="1:2" x14ac:dyDescent="0.25">
      <c r="A5084" t="s">
        <v>2186</v>
      </c>
      <c r="B5084">
        <f>COUNTIF($A$1:A5084,"Define|Report")</f>
        <v>278</v>
      </c>
    </row>
    <row r="5085" spans="1:2" x14ac:dyDescent="0.25">
      <c r="A5085" t="s">
        <v>2187</v>
      </c>
      <c r="B5085">
        <f>COUNTIF($A$1:A5085,"Define|Report")</f>
        <v>278</v>
      </c>
    </row>
    <row r="5086" spans="1:2" x14ac:dyDescent="0.25">
      <c r="A5086" t="s">
        <v>2188</v>
      </c>
      <c r="B5086">
        <f>COUNTIF($A$1:A5086,"Define|Report")</f>
        <v>278</v>
      </c>
    </row>
    <row r="5087" spans="1:2" x14ac:dyDescent="0.25">
      <c r="A5087" t="s">
        <v>2189</v>
      </c>
      <c r="B5087">
        <f>COUNTIF($A$1:A5087,"Define|Report")</f>
        <v>278</v>
      </c>
    </row>
    <row r="5088" spans="1:2" x14ac:dyDescent="0.25">
      <c r="A5088" t="s">
        <v>2204</v>
      </c>
      <c r="B5088">
        <f>COUNTIF($A$1:A5088,"Define|Report")</f>
        <v>278</v>
      </c>
    </row>
    <row r="5089" spans="1:2" x14ac:dyDescent="0.25">
      <c r="A5089" t="s">
        <v>2192</v>
      </c>
      <c r="B5089">
        <f>COUNTIF($A$1:A5089,"Define|Report")</f>
        <v>278</v>
      </c>
    </row>
    <row r="5090" spans="1:2" x14ac:dyDescent="0.25">
      <c r="A5090" t="s">
        <v>2242</v>
      </c>
      <c r="B5090">
        <f>COUNTIF($A$1:A5090,"Define|Report")</f>
        <v>278</v>
      </c>
    </row>
    <row r="5091" spans="1:2" x14ac:dyDescent="0.25">
      <c r="B5091">
        <f>COUNTIF($A$1:A5091,"Define|Report")</f>
        <v>278</v>
      </c>
    </row>
    <row r="5092" spans="1:2" x14ac:dyDescent="0.25">
      <c r="A5092" t="s">
        <v>1094</v>
      </c>
      <c r="B5092">
        <f>COUNTIF($A$1:A5092,"Define|Report")</f>
        <v>279</v>
      </c>
    </row>
    <row r="5093" spans="1:2" x14ac:dyDescent="0.25">
      <c r="A5093" t="s">
        <v>2243</v>
      </c>
      <c r="B5093">
        <f>COUNTIF($A$1:A5093,"Define|Report")</f>
        <v>279</v>
      </c>
    </row>
    <row r="5094" spans="1:2" x14ac:dyDescent="0.25">
      <c r="A5094" t="s">
        <v>2182</v>
      </c>
      <c r="B5094">
        <f>COUNTIF($A$1:A5094,"Define|Report")</f>
        <v>279</v>
      </c>
    </row>
    <row r="5095" spans="1:2" x14ac:dyDescent="0.25">
      <c r="A5095" t="s">
        <v>1254</v>
      </c>
      <c r="B5095">
        <f>COUNTIF($A$1:A5095,"Define|Report")</f>
        <v>279</v>
      </c>
    </row>
    <row r="5096" spans="1:2" x14ac:dyDescent="0.25">
      <c r="A5096" t="s">
        <v>1100</v>
      </c>
      <c r="B5096">
        <f>COUNTIF($A$1:A5096,"Define|Report")</f>
        <v>279</v>
      </c>
    </row>
    <row r="5097" spans="1:2" x14ac:dyDescent="0.25">
      <c r="A5097" t="s">
        <v>2183</v>
      </c>
      <c r="B5097">
        <f>COUNTIF($A$1:A5097,"Define|Report")</f>
        <v>279</v>
      </c>
    </row>
    <row r="5098" spans="1:2" x14ac:dyDescent="0.25">
      <c r="A5098" t="s">
        <v>2184</v>
      </c>
      <c r="B5098">
        <f>COUNTIF($A$1:A5098,"Define|Report")</f>
        <v>279</v>
      </c>
    </row>
    <row r="5099" spans="1:2" x14ac:dyDescent="0.25">
      <c r="A5099" t="s">
        <v>2196</v>
      </c>
      <c r="B5099">
        <f>COUNTIF($A$1:A5099,"Define|Report")</f>
        <v>279</v>
      </c>
    </row>
    <row r="5100" spans="1:2" x14ac:dyDescent="0.25">
      <c r="A5100" t="s">
        <v>2197</v>
      </c>
      <c r="B5100">
        <f>COUNTIF($A$1:A5100,"Define|Report")</f>
        <v>279</v>
      </c>
    </row>
    <row r="5101" spans="1:2" x14ac:dyDescent="0.25">
      <c r="A5101" t="s">
        <v>2198</v>
      </c>
      <c r="B5101">
        <f>COUNTIF($A$1:A5101,"Define|Report")</f>
        <v>279</v>
      </c>
    </row>
    <row r="5102" spans="1:2" x14ac:dyDescent="0.25">
      <c r="A5102" t="s">
        <v>2199</v>
      </c>
      <c r="B5102">
        <f>COUNTIF($A$1:A5102,"Define|Report")</f>
        <v>279</v>
      </c>
    </row>
    <row r="5103" spans="1:2" x14ac:dyDescent="0.25">
      <c r="A5103" t="s">
        <v>2185</v>
      </c>
      <c r="B5103">
        <f>COUNTIF($A$1:A5103,"Define|Report")</f>
        <v>279</v>
      </c>
    </row>
    <row r="5104" spans="1:2" x14ac:dyDescent="0.25">
      <c r="A5104" t="s">
        <v>2200</v>
      </c>
      <c r="B5104">
        <f>COUNTIF($A$1:A5104,"Define|Report")</f>
        <v>279</v>
      </c>
    </row>
    <row r="5105" spans="1:2" x14ac:dyDescent="0.25">
      <c r="A5105" t="s">
        <v>2186</v>
      </c>
      <c r="B5105">
        <f>COUNTIF($A$1:A5105,"Define|Report")</f>
        <v>279</v>
      </c>
    </row>
    <row r="5106" spans="1:2" x14ac:dyDescent="0.25">
      <c r="A5106" t="s">
        <v>2187</v>
      </c>
      <c r="B5106">
        <f>COUNTIF($A$1:A5106,"Define|Report")</f>
        <v>279</v>
      </c>
    </row>
    <row r="5107" spans="1:2" x14ac:dyDescent="0.25">
      <c r="A5107" t="s">
        <v>2188</v>
      </c>
      <c r="B5107">
        <f>COUNTIF($A$1:A5107,"Define|Report")</f>
        <v>279</v>
      </c>
    </row>
    <row r="5108" spans="1:2" x14ac:dyDescent="0.25">
      <c r="A5108" t="s">
        <v>2189</v>
      </c>
      <c r="B5108">
        <f>COUNTIF($A$1:A5108,"Define|Report")</f>
        <v>279</v>
      </c>
    </row>
    <row r="5109" spans="1:2" x14ac:dyDescent="0.25">
      <c r="A5109" t="s">
        <v>2218</v>
      </c>
      <c r="B5109">
        <f>COUNTIF($A$1:A5109,"Define|Report")</f>
        <v>279</v>
      </c>
    </row>
    <row r="5110" spans="1:2" x14ac:dyDescent="0.25">
      <c r="A5110" t="s">
        <v>2244</v>
      </c>
      <c r="B5110">
        <f>COUNTIF($A$1:A5110,"Define|Report")</f>
        <v>279</v>
      </c>
    </row>
    <row r="5111" spans="1:2" x14ac:dyDescent="0.25">
      <c r="B5111">
        <f>COUNTIF($A$1:A5111,"Define|Report")</f>
        <v>279</v>
      </c>
    </row>
    <row r="5112" spans="1:2" x14ac:dyDescent="0.25">
      <c r="A5112" t="s">
        <v>1094</v>
      </c>
      <c r="B5112">
        <f>COUNTIF($A$1:A5112,"Define|Report")</f>
        <v>280</v>
      </c>
    </row>
    <row r="5113" spans="1:2" x14ac:dyDescent="0.25">
      <c r="A5113" t="s">
        <v>2245</v>
      </c>
      <c r="B5113">
        <f>COUNTIF($A$1:A5113,"Define|Report")</f>
        <v>280</v>
      </c>
    </row>
    <row r="5114" spans="1:2" x14ac:dyDescent="0.25">
      <c r="A5114" t="s">
        <v>2182</v>
      </c>
      <c r="B5114">
        <f>COUNTIF($A$1:A5114,"Define|Report")</f>
        <v>280</v>
      </c>
    </row>
    <row r="5115" spans="1:2" x14ac:dyDescent="0.25">
      <c r="A5115" t="s">
        <v>2246</v>
      </c>
      <c r="B5115">
        <f>COUNTIF($A$1:A5115,"Define|Report")</f>
        <v>280</v>
      </c>
    </row>
    <row r="5116" spans="1:2" x14ac:dyDescent="0.25">
      <c r="A5116" t="s">
        <v>1100</v>
      </c>
      <c r="B5116">
        <f>COUNTIF($A$1:A5116,"Define|Report")</f>
        <v>280</v>
      </c>
    </row>
    <row r="5117" spans="1:2" x14ac:dyDescent="0.25">
      <c r="A5117" t="s">
        <v>2184</v>
      </c>
      <c r="B5117">
        <f>COUNTIF($A$1:A5117,"Define|Report")</f>
        <v>280</v>
      </c>
    </row>
    <row r="5118" spans="1:2" x14ac:dyDescent="0.25">
      <c r="A5118" t="s">
        <v>1624</v>
      </c>
      <c r="B5118">
        <f>COUNTIF($A$1:A5118,"Define|Report")</f>
        <v>280</v>
      </c>
    </row>
    <row r="5119" spans="1:2" x14ac:dyDescent="0.25">
      <c r="A5119" t="s">
        <v>2183</v>
      </c>
      <c r="B5119">
        <f>COUNTIF($A$1:A5119,"Define|Report")</f>
        <v>280</v>
      </c>
    </row>
    <row r="5120" spans="1:2" x14ac:dyDescent="0.25">
      <c r="A5120" t="s">
        <v>2185</v>
      </c>
      <c r="B5120">
        <f>COUNTIF($A$1:A5120,"Define|Report")</f>
        <v>280</v>
      </c>
    </row>
    <row r="5121" spans="1:2" x14ac:dyDescent="0.25">
      <c r="A5121" t="s">
        <v>2199</v>
      </c>
      <c r="B5121">
        <f>COUNTIF($A$1:A5121,"Define|Report")</f>
        <v>280</v>
      </c>
    </row>
    <row r="5122" spans="1:2" x14ac:dyDescent="0.25">
      <c r="A5122" t="s">
        <v>2186</v>
      </c>
      <c r="B5122">
        <f>COUNTIF($A$1:A5122,"Define|Report")</f>
        <v>280</v>
      </c>
    </row>
    <row r="5123" spans="1:2" x14ac:dyDescent="0.25">
      <c r="A5123" t="s">
        <v>2187</v>
      </c>
      <c r="B5123">
        <f>COUNTIF($A$1:A5123,"Define|Report")</f>
        <v>280</v>
      </c>
    </row>
    <row r="5124" spans="1:2" x14ac:dyDescent="0.25">
      <c r="A5124" t="s">
        <v>2188</v>
      </c>
      <c r="B5124">
        <f>COUNTIF($A$1:A5124,"Define|Report")</f>
        <v>280</v>
      </c>
    </row>
    <row r="5125" spans="1:2" x14ac:dyDescent="0.25">
      <c r="A5125" t="s">
        <v>2247</v>
      </c>
      <c r="B5125">
        <f>COUNTIF($A$1:A5125,"Define|Report")</f>
        <v>280</v>
      </c>
    </row>
    <row r="5126" spans="1:2" x14ac:dyDescent="0.25">
      <c r="A5126" t="s">
        <v>2248</v>
      </c>
      <c r="B5126">
        <f>COUNTIF($A$1:A5126,"Define|Report")</f>
        <v>280</v>
      </c>
    </row>
    <row r="5127" spans="1:2" x14ac:dyDescent="0.25">
      <c r="A5127" t="s">
        <v>2249</v>
      </c>
      <c r="B5127">
        <f>COUNTIF($A$1:A5127,"Define|Report")</f>
        <v>280</v>
      </c>
    </row>
    <row r="5128" spans="1:2" x14ac:dyDescent="0.25">
      <c r="B5128">
        <f>COUNTIF($A$1:A5128,"Define|Report")</f>
        <v>280</v>
      </c>
    </row>
    <row r="5129" spans="1:2" x14ac:dyDescent="0.25">
      <c r="A5129" t="s">
        <v>1094</v>
      </c>
      <c r="B5129">
        <f>COUNTIF($A$1:A5129,"Define|Report")</f>
        <v>281</v>
      </c>
    </row>
    <row r="5130" spans="1:2" x14ac:dyDescent="0.25">
      <c r="A5130" t="s">
        <v>2250</v>
      </c>
      <c r="B5130">
        <f>COUNTIF($A$1:A5130,"Define|Report")</f>
        <v>281</v>
      </c>
    </row>
    <row r="5131" spans="1:2" x14ac:dyDescent="0.25">
      <c r="A5131" t="s">
        <v>2182</v>
      </c>
      <c r="B5131">
        <f>COUNTIF($A$1:A5131,"Define|Report")</f>
        <v>281</v>
      </c>
    </row>
    <row r="5132" spans="1:2" x14ac:dyDescent="0.25">
      <c r="A5132" t="s">
        <v>1254</v>
      </c>
      <c r="B5132">
        <f>COUNTIF($A$1:A5132,"Define|Report")</f>
        <v>281</v>
      </c>
    </row>
    <row r="5133" spans="1:2" x14ac:dyDescent="0.25">
      <c r="A5133" t="s">
        <v>1100</v>
      </c>
      <c r="B5133">
        <f>COUNTIF($A$1:A5133,"Define|Report")</f>
        <v>281</v>
      </c>
    </row>
    <row r="5134" spans="1:2" x14ac:dyDescent="0.25">
      <c r="A5134" t="s">
        <v>2183</v>
      </c>
      <c r="B5134">
        <f>COUNTIF($A$1:A5134,"Define|Report")</f>
        <v>281</v>
      </c>
    </row>
    <row r="5135" spans="1:2" x14ac:dyDescent="0.25">
      <c r="A5135" t="s">
        <v>2195</v>
      </c>
      <c r="B5135">
        <f>COUNTIF($A$1:A5135,"Define|Report")</f>
        <v>281</v>
      </c>
    </row>
    <row r="5136" spans="1:2" x14ac:dyDescent="0.25">
      <c r="A5136" t="s">
        <v>2184</v>
      </c>
      <c r="B5136">
        <f>COUNTIF($A$1:A5136,"Define|Report")</f>
        <v>281</v>
      </c>
    </row>
    <row r="5137" spans="1:2" x14ac:dyDescent="0.25">
      <c r="A5137" t="s">
        <v>2196</v>
      </c>
      <c r="B5137">
        <f>COUNTIF($A$1:A5137,"Define|Report")</f>
        <v>281</v>
      </c>
    </row>
    <row r="5138" spans="1:2" x14ac:dyDescent="0.25">
      <c r="A5138" t="s">
        <v>2197</v>
      </c>
      <c r="B5138">
        <f>COUNTIF($A$1:A5138,"Define|Report")</f>
        <v>281</v>
      </c>
    </row>
    <row r="5139" spans="1:2" x14ac:dyDescent="0.25">
      <c r="A5139" t="s">
        <v>2198</v>
      </c>
      <c r="B5139">
        <f>COUNTIF($A$1:A5139,"Define|Report")</f>
        <v>281</v>
      </c>
    </row>
    <row r="5140" spans="1:2" x14ac:dyDescent="0.25">
      <c r="A5140" t="s">
        <v>2199</v>
      </c>
      <c r="B5140">
        <f>COUNTIF($A$1:A5140,"Define|Report")</f>
        <v>281</v>
      </c>
    </row>
    <row r="5141" spans="1:2" x14ac:dyDescent="0.25">
      <c r="A5141" t="s">
        <v>2185</v>
      </c>
      <c r="B5141">
        <f>COUNTIF($A$1:A5141,"Define|Report")</f>
        <v>281</v>
      </c>
    </row>
    <row r="5142" spans="1:2" x14ac:dyDescent="0.25">
      <c r="A5142" t="s">
        <v>2200</v>
      </c>
      <c r="B5142">
        <f>COUNTIF($A$1:A5142,"Define|Report")</f>
        <v>281</v>
      </c>
    </row>
    <row r="5143" spans="1:2" x14ac:dyDescent="0.25">
      <c r="A5143" t="s">
        <v>2186</v>
      </c>
      <c r="B5143">
        <f>COUNTIF($A$1:A5143,"Define|Report")</f>
        <v>281</v>
      </c>
    </row>
    <row r="5144" spans="1:2" x14ac:dyDescent="0.25">
      <c r="A5144" t="s">
        <v>2187</v>
      </c>
      <c r="B5144">
        <f>COUNTIF($A$1:A5144,"Define|Report")</f>
        <v>281</v>
      </c>
    </row>
    <row r="5145" spans="1:2" x14ac:dyDescent="0.25">
      <c r="A5145" t="s">
        <v>2188</v>
      </c>
      <c r="B5145">
        <f>COUNTIF($A$1:A5145,"Define|Report")</f>
        <v>281</v>
      </c>
    </row>
    <row r="5146" spans="1:2" x14ac:dyDescent="0.25">
      <c r="A5146" t="s">
        <v>2201</v>
      </c>
      <c r="B5146">
        <f>COUNTIF($A$1:A5146,"Define|Report")</f>
        <v>281</v>
      </c>
    </row>
    <row r="5147" spans="1:2" x14ac:dyDescent="0.25">
      <c r="A5147" t="s">
        <v>2189</v>
      </c>
      <c r="B5147">
        <f>COUNTIF($A$1:A5147,"Define|Report")</f>
        <v>281</v>
      </c>
    </row>
    <row r="5148" spans="1:2" x14ac:dyDescent="0.25">
      <c r="A5148" t="s">
        <v>2251</v>
      </c>
      <c r="B5148">
        <f>COUNTIF($A$1:A5148,"Define|Report")</f>
        <v>281</v>
      </c>
    </row>
    <row r="5149" spans="1:2" x14ac:dyDescent="0.25">
      <c r="A5149" t="s">
        <v>2252</v>
      </c>
      <c r="B5149">
        <f>COUNTIF($A$1:A5149,"Define|Report")</f>
        <v>281</v>
      </c>
    </row>
    <row r="5150" spans="1:2" x14ac:dyDescent="0.25">
      <c r="B5150">
        <f>COUNTIF($A$1:A5150,"Define|Report")</f>
        <v>281</v>
      </c>
    </row>
    <row r="5151" spans="1:2" x14ac:dyDescent="0.25">
      <c r="A5151" t="s">
        <v>1094</v>
      </c>
      <c r="B5151">
        <f>COUNTIF($A$1:A5151,"Define|Report")</f>
        <v>282</v>
      </c>
    </row>
    <row r="5152" spans="1:2" x14ac:dyDescent="0.25">
      <c r="A5152" t="s">
        <v>2253</v>
      </c>
      <c r="B5152">
        <f>COUNTIF($A$1:A5152,"Define|Report")</f>
        <v>282</v>
      </c>
    </row>
    <row r="5153" spans="1:2" x14ac:dyDescent="0.25">
      <c r="A5153" t="s">
        <v>2182</v>
      </c>
      <c r="B5153">
        <f>COUNTIF($A$1:A5153,"Define|Report")</f>
        <v>282</v>
      </c>
    </row>
    <row r="5154" spans="1:2" x14ac:dyDescent="0.25">
      <c r="A5154" t="s">
        <v>1217</v>
      </c>
      <c r="B5154">
        <f>COUNTIF($A$1:A5154,"Define|Report")</f>
        <v>282</v>
      </c>
    </row>
    <row r="5155" spans="1:2" x14ac:dyDescent="0.25">
      <c r="A5155" t="s">
        <v>1100</v>
      </c>
      <c r="B5155">
        <f>COUNTIF($A$1:A5155,"Define|Report")</f>
        <v>282</v>
      </c>
    </row>
    <row r="5156" spans="1:2" x14ac:dyDescent="0.25">
      <c r="A5156" t="s">
        <v>1624</v>
      </c>
      <c r="B5156">
        <f>COUNTIF($A$1:A5156,"Define|Report")</f>
        <v>282</v>
      </c>
    </row>
    <row r="5157" spans="1:2" x14ac:dyDescent="0.25">
      <c r="A5157" t="s">
        <v>2184</v>
      </c>
      <c r="B5157">
        <f>COUNTIF($A$1:A5157,"Define|Report")</f>
        <v>282</v>
      </c>
    </row>
    <row r="5158" spans="1:2" x14ac:dyDescent="0.25">
      <c r="A5158" t="s">
        <v>2183</v>
      </c>
      <c r="B5158">
        <f>COUNTIF($A$1:A5158,"Define|Report")</f>
        <v>282</v>
      </c>
    </row>
    <row r="5159" spans="1:2" x14ac:dyDescent="0.25">
      <c r="A5159" t="s">
        <v>2198</v>
      </c>
      <c r="B5159">
        <f>COUNTIF($A$1:A5159,"Define|Report")</f>
        <v>282</v>
      </c>
    </row>
    <row r="5160" spans="1:2" x14ac:dyDescent="0.25">
      <c r="A5160" t="s">
        <v>2199</v>
      </c>
      <c r="B5160">
        <f>COUNTIF($A$1:A5160,"Define|Report")</f>
        <v>282</v>
      </c>
    </row>
    <row r="5161" spans="1:2" x14ac:dyDescent="0.25">
      <c r="A5161" t="s">
        <v>2185</v>
      </c>
      <c r="B5161">
        <f>COUNTIF($A$1:A5161,"Define|Report")</f>
        <v>282</v>
      </c>
    </row>
    <row r="5162" spans="1:2" x14ac:dyDescent="0.25">
      <c r="A5162" t="s">
        <v>2186</v>
      </c>
      <c r="B5162">
        <f>COUNTIF($A$1:A5162,"Define|Report")</f>
        <v>282</v>
      </c>
    </row>
    <row r="5163" spans="1:2" x14ac:dyDescent="0.25">
      <c r="A5163" t="s">
        <v>2187</v>
      </c>
      <c r="B5163">
        <f>COUNTIF($A$1:A5163,"Define|Report")</f>
        <v>282</v>
      </c>
    </row>
    <row r="5164" spans="1:2" x14ac:dyDescent="0.25">
      <c r="A5164" t="s">
        <v>2188</v>
      </c>
      <c r="B5164">
        <f>COUNTIF($A$1:A5164,"Define|Report")</f>
        <v>282</v>
      </c>
    </row>
    <row r="5165" spans="1:2" x14ac:dyDescent="0.25">
      <c r="A5165" t="s">
        <v>2189</v>
      </c>
      <c r="B5165">
        <f>COUNTIF($A$1:A5165,"Define|Report")</f>
        <v>282</v>
      </c>
    </row>
    <row r="5166" spans="1:2" x14ac:dyDescent="0.25">
      <c r="A5166" t="s">
        <v>2237</v>
      </c>
      <c r="B5166">
        <f>COUNTIF($A$1:A5166,"Define|Report")</f>
        <v>282</v>
      </c>
    </row>
    <row r="5167" spans="1:2" x14ac:dyDescent="0.25">
      <c r="A5167" t="s">
        <v>2254</v>
      </c>
      <c r="B5167">
        <f>COUNTIF($A$1:A5167,"Define|Report")</f>
        <v>282</v>
      </c>
    </row>
    <row r="5168" spans="1:2" x14ac:dyDescent="0.25">
      <c r="B5168">
        <f>COUNTIF($A$1:A5168,"Define|Report")</f>
        <v>282</v>
      </c>
    </row>
    <row r="5169" spans="1:2" x14ac:dyDescent="0.25">
      <c r="A5169" t="s">
        <v>1094</v>
      </c>
      <c r="B5169">
        <f>COUNTIF($A$1:A5169,"Define|Report")</f>
        <v>283</v>
      </c>
    </row>
    <row r="5170" spans="1:2" x14ac:dyDescent="0.25">
      <c r="A5170" t="s">
        <v>2255</v>
      </c>
      <c r="B5170">
        <f>COUNTIF($A$1:A5170,"Define|Report")</f>
        <v>283</v>
      </c>
    </row>
    <row r="5171" spans="1:2" x14ac:dyDescent="0.25">
      <c r="A5171" t="s">
        <v>2182</v>
      </c>
      <c r="B5171">
        <f>COUNTIF($A$1:A5171,"Define|Report")</f>
        <v>283</v>
      </c>
    </row>
    <row r="5172" spans="1:2" x14ac:dyDescent="0.25">
      <c r="A5172" t="s">
        <v>1217</v>
      </c>
      <c r="B5172">
        <f>COUNTIF($A$1:A5172,"Define|Report")</f>
        <v>283</v>
      </c>
    </row>
    <row r="5173" spans="1:2" x14ac:dyDescent="0.25">
      <c r="A5173" t="s">
        <v>1100</v>
      </c>
      <c r="B5173">
        <f>COUNTIF($A$1:A5173,"Define|Report")</f>
        <v>283</v>
      </c>
    </row>
    <row r="5174" spans="1:2" x14ac:dyDescent="0.25">
      <c r="A5174" t="s">
        <v>1624</v>
      </c>
      <c r="B5174">
        <f>COUNTIF($A$1:A5174,"Define|Report")</f>
        <v>283</v>
      </c>
    </row>
    <row r="5175" spans="1:2" x14ac:dyDescent="0.25">
      <c r="A5175" t="s">
        <v>2183</v>
      </c>
      <c r="B5175">
        <f>COUNTIF($A$1:A5175,"Define|Report")</f>
        <v>283</v>
      </c>
    </row>
    <row r="5176" spans="1:2" x14ac:dyDescent="0.25">
      <c r="A5176" t="s">
        <v>2184</v>
      </c>
      <c r="B5176">
        <f>COUNTIF($A$1:A5176,"Define|Report")</f>
        <v>283</v>
      </c>
    </row>
    <row r="5177" spans="1:2" x14ac:dyDescent="0.25">
      <c r="A5177" t="s">
        <v>2198</v>
      </c>
      <c r="B5177">
        <f>COUNTIF($A$1:A5177,"Define|Report")</f>
        <v>283</v>
      </c>
    </row>
    <row r="5178" spans="1:2" x14ac:dyDescent="0.25">
      <c r="A5178" t="s">
        <v>2199</v>
      </c>
      <c r="B5178">
        <f>COUNTIF($A$1:A5178,"Define|Report")</f>
        <v>283</v>
      </c>
    </row>
    <row r="5179" spans="1:2" x14ac:dyDescent="0.25">
      <c r="A5179" t="s">
        <v>2185</v>
      </c>
      <c r="B5179">
        <f>COUNTIF($A$1:A5179,"Define|Report")</f>
        <v>283</v>
      </c>
    </row>
    <row r="5180" spans="1:2" x14ac:dyDescent="0.25">
      <c r="A5180" t="s">
        <v>2186</v>
      </c>
      <c r="B5180">
        <f>COUNTIF($A$1:A5180,"Define|Report")</f>
        <v>283</v>
      </c>
    </row>
    <row r="5181" spans="1:2" x14ac:dyDescent="0.25">
      <c r="A5181" t="s">
        <v>2187</v>
      </c>
      <c r="B5181">
        <f>COUNTIF($A$1:A5181,"Define|Report")</f>
        <v>283</v>
      </c>
    </row>
    <row r="5182" spans="1:2" x14ac:dyDescent="0.25">
      <c r="A5182" t="s">
        <v>2188</v>
      </c>
      <c r="B5182">
        <f>COUNTIF($A$1:A5182,"Define|Report")</f>
        <v>283</v>
      </c>
    </row>
    <row r="5183" spans="1:2" x14ac:dyDescent="0.25">
      <c r="A5183" t="s">
        <v>2189</v>
      </c>
      <c r="B5183">
        <f>COUNTIF($A$1:A5183,"Define|Report")</f>
        <v>283</v>
      </c>
    </row>
    <row r="5184" spans="1:2" x14ac:dyDescent="0.25">
      <c r="A5184" t="s">
        <v>2192</v>
      </c>
      <c r="B5184">
        <f>COUNTIF($A$1:A5184,"Define|Report")</f>
        <v>283</v>
      </c>
    </row>
    <row r="5185" spans="1:2" x14ac:dyDescent="0.25">
      <c r="A5185" t="s">
        <v>2256</v>
      </c>
      <c r="B5185">
        <f>COUNTIF($A$1:A5185,"Define|Report")</f>
        <v>283</v>
      </c>
    </row>
    <row r="5186" spans="1:2" x14ac:dyDescent="0.25">
      <c r="B5186">
        <f>COUNTIF($A$1:A5186,"Define|Report")</f>
        <v>283</v>
      </c>
    </row>
    <row r="5187" spans="1:2" x14ac:dyDescent="0.25">
      <c r="A5187" t="s">
        <v>1094</v>
      </c>
      <c r="B5187">
        <f>COUNTIF($A$1:A5187,"Define|Report")</f>
        <v>284</v>
      </c>
    </row>
    <row r="5188" spans="1:2" x14ac:dyDescent="0.25">
      <c r="A5188" t="s">
        <v>2257</v>
      </c>
      <c r="B5188">
        <f>COUNTIF($A$1:A5188,"Define|Report")</f>
        <v>284</v>
      </c>
    </row>
    <row r="5189" spans="1:2" x14ac:dyDescent="0.25">
      <c r="A5189" t="s">
        <v>2182</v>
      </c>
      <c r="B5189">
        <f>COUNTIF($A$1:A5189,"Define|Report")</f>
        <v>284</v>
      </c>
    </row>
    <row r="5190" spans="1:2" x14ac:dyDescent="0.25">
      <c r="A5190" t="s">
        <v>1217</v>
      </c>
      <c r="B5190">
        <f>COUNTIF($A$1:A5190,"Define|Report")</f>
        <v>284</v>
      </c>
    </row>
    <row r="5191" spans="1:2" x14ac:dyDescent="0.25">
      <c r="A5191" t="s">
        <v>1100</v>
      </c>
      <c r="B5191">
        <f>COUNTIF($A$1:A5191,"Define|Report")</f>
        <v>284</v>
      </c>
    </row>
    <row r="5192" spans="1:2" x14ac:dyDescent="0.25">
      <c r="A5192" t="s">
        <v>1119</v>
      </c>
      <c r="B5192">
        <f>COUNTIF($A$1:A5192,"Define|Report")</f>
        <v>284</v>
      </c>
    </row>
    <row r="5193" spans="1:2" x14ac:dyDescent="0.25">
      <c r="A5193" t="s">
        <v>1120</v>
      </c>
      <c r="B5193">
        <f>COUNTIF($A$1:A5193,"Define|Report")</f>
        <v>284</v>
      </c>
    </row>
    <row r="5194" spans="1:2" x14ac:dyDescent="0.25">
      <c r="A5194" t="s">
        <v>2258</v>
      </c>
      <c r="B5194">
        <f>COUNTIF($A$1:A5194,"Define|Report")</f>
        <v>284</v>
      </c>
    </row>
    <row r="5195" spans="1:2" x14ac:dyDescent="0.25">
      <c r="A5195" t="s">
        <v>2192</v>
      </c>
      <c r="B5195">
        <f>COUNTIF($A$1:A5195,"Define|Report")</f>
        <v>284</v>
      </c>
    </row>
    <row r="5196" spans="1:2" x14ac:dyDescent="0.25">
      <c r="A5196" t="s">
        <v>2259</v>
      </c>
      <c r="B5196">
        <f>COUNTIF($A$1:A5196,"Define|Report")</f>
        <v>284</v>
      </c>
    </row>
    <row r="5197" spans="1:2" x14ac:dyDescent="0.25">
      <c r="B5197">
        <f>COUNTIF($A$1:A5197,"Define|Report")</f>
        <v>284</v>
      </c>
    </row>
    <row r="5198" spans="1:2" x14ac:dyDescent="0.25">
      <c r="A5198" t="s">
        <v>1094</v>
      </c>
      <c r="B5198">
        <f>COUNTIF($A$1:A5198,"Define|Report")</f>
        <v>285</v>
      </c>
    </row>
    <row r="5199" spans="1:2" x14ac:dyDescent="0.25">
      <c r="A5199" t="s">
        <v>2260</v>
      </c>
      <c r="B5199">
        <f>COUNTIF($A$1:A5199,"Define|Report")</f>
        <v>285</v>
      </c>
    </row>
    <row r="5200" spans="1:2" x14ac:dyDescent="0.25">
      <c r="A5200" t="s">
        <v>2182</v>
      </c>
      <c r="B5200">
        <f>COUNTIF($A$1:A5200,"Define|Report")</f>
        <v>285</v>
      </c>
    </row>
    <row r="5201" spans="1:2" x14ac:dyDescent="0.25">
      <c r="A5201" t="s">
        <v>1217</v>
      </c>
      <c r="B5201">
        <f>COUNTIF($A$1:A5201,"Define|Report")</f>
        <v>285</v>
      </c>
    </row>
    <row r="5202" spans="1:2" x14ac:dyDescent="0.25">
      <c r="A5202" t="s">
        <v>1100</v>
      </c>
      <c r="B5202">
        <f>COUNTIF($A$1:A5202,"Define|Report")</f>
        <v>285</v>
      </c>
    </row>
    <row r="5203" spans="1:2" x14ac:dyDescent="0.25">
      <c r="A5203" t="s">
        <v>1624</v>
      </c>
      <c r="B5203">
        <f>COUNTIF($A$1:A5203,"Define|Report")</f>
        <v>285</v>
      </c>
    </row>
    <row r="5204" spans="1:2" x14ac:dyDescent="0.25">
      <c r="A5204" t="s">
        <v>2183</v>
      </c>
      <c r="B5204">
        <f>COUNTIF($A$1:A5204,"Define|Report")</f>
        <v>285</v>
      </c>
    </row>
    <row r="5205" spans="1:2" x14ac:dyDescent="0.25">
      <c r="A5205" t="s">
        <v>2184</v>
      </c>
      <c r="B5205">
        <f>COUNTIF($A$1:A5205,"Define|Report")</f>
        <v>285</v>
      </c>
    </row>
    <row r="5206" spans="1:2" x14ac:dyDescent="0.25">
      <c r="A5206" t="s">
        <v>2196</v>
      </c>
      <c r="B5206">
        <f>COUNTIF($A$1:A5206,"Define|Report")</f>
        <v>285</v>
      </c>
    </row>
    <row r="5207" spans="1:2" x14ac:dyDescent="0.25">
      <c r="A5207" t="s">
        <v>2197</v>
      </c>
      <c r="B5207">
        <f>COUNTIF($A$1:A5207,"Define|Report")</f>
        <v>285</v>
      </c>
    </row>
    <row r="5208" spans="1:2" x14ac:dyDescent="0.25">
      <c r="A5208" t="s">
        <v>2198</v>
      </c>
      <c r="B5208">
        <f>COUNTIF($A$1:A5208,"Define|Report")</f>
        <v>285</v>
      </c>
    </row>
    <row r="5209" spans="1:2" x14ac:dyDescent="0.25">
      <c r="A5209" t="s">
        <v>2199</v>
      </c>
      <c r="B5209">
        <f>COUNTIF($A$1:A5209,"Define|Report")</f>
        <v>285</v>
      </c>
    </row>
    <row r="5210" spans="1:2" x14ac:dyDescent="0.25">
      <c r="A5210" t="s">
        <v>2185</v>
      </c>
      <c r="B5210">
        <f>COUNTIF($A$1:A5210,"Define|Report")</f>
        <v>285</v>
      </c>
    </row>
    <row r="5211" spans="1:2" x14ac:dyDescent="0.25">
      <c r="A5211" t="s">
        <v>2200</v>
      </c>
      <c r="B5211">
        <f>COUNTIF($A$1:A5211,"Define|Report")</f>
        <v>285</v>
      </c>
    </row>
    <row r="5212" spans="1:2" x14ac:dyDescent="0.25">
      <c r="A5212" t="s">
        <v>2186</v>
      </c>
      <c r="B5212">
        <f>COUNTIF($A$1:A5212,"Define|Report")</f>
        <v>285</v>
      </c>
    </row>
    <row r="5213" spans="1:2" x14ac:dyDescent="0.25">
      <c r="A5213" t="s">
        <v>2187</v>
      </c>
      <c r="B5213">
        <f>COUNTIF($A$1:A5213,"Define|Report")</f>
        <v>285</v>
      </c>
    </row>
    <row r="5214" spans="1:2" x14ac:dyDescent="0.25">
      <c r="A5214" t="s">
        <v>2201</v>
      </c>
      <c r="B5214">
        <f>COUNTIF($A$1:A5214,"Define|Report")</f>
        <v>285</v>
      </c>
    </row>
    <row r="5215" spans="1:2" x14ac:dyDescent="0.25">
      <c r="A5215" t="s">
        <v>2188</v>
      </c>
      <c r="B5215">
        <f>COUNTIF($A$1:A5215,"Define|Report")</f>
        <v>285</v>
      </c>
    </row>
    <row r="5216" spans="1:2" x14ac:dyDescent="0.25">
      <c r="A5216" t="s">
        <v>2189</v>
      </c>
      <c r="B5216">
        <f>COUNTIF($A$1:A5216,"Define|Report")</f>
        <v>285</v>
      </c>
    </row>
    <row r="5217" spans="1:2" x14ac:dyDescent="0.25">
      <c r="A5217" t="s">
        <v>2217</v>
      </c>
      <c r="B5217">
        <f>COUNTIF($A$1:A5217,"Define|Report")</f>
        <v>285</v>
      </c>
    </row>
    <row r="5218" spans="1:2" x14ac:dyDescent="0.25">
      <c r="A5218" t="s">
        <v>2207</v>
      </c>
      <c r="B5218">
        <f>COUNTIF($A$1:A5218,"Define|Report")</f>
        <v>285</v>
      </c>
    </row>
    <row r="5219" spans="1:2" x14ac:dyDescent="0.25">
      <c r="A5219" t="s">
        <v>2259</v>
      </c>
      <c r="B5219">
        <f>COUNTIF($A$1:A5219,"Define|Report")</f>
        <v>285</v>
      </c>
    </row>
    <row r="5220" spans="1:2" x14ac:dyDescent="0.25">
      <c r="B5220">
        <f>COUNTIF($A$1:A5220,"Define|Report")</f>
        <v>285</v>
      </c>
    </row>
    <row r="5221" spans="1:2" x14ac:dyDescent="0.25">
      <c r="A5221" t="s">
        <v>1094</v>
      </c>
      <c r="B5221">
        <f>COUNTIF($A$1:A5221,"Define|Report")</f>
        <v>286</v>
      </c>
    </row>
    <row r="5222" spans="1:2" x14ac:dyDescent="0.25">
      <c r="A5222" t="s">
        <v>2261</v>
      </c>
      <c r="B5222">
        <f>COUNTIF($A$1:A5222,"Define|Report")</f>
        <v>286</v>
      </c>
    </row>
    <row r="5223" spans="1:2" x14ac:dyDescent="0.25">
      <c r="A5223" t="s">
        <v>2182</v>
      </c>
      <c r="B5223">
        <f>COUNTIF($A$1:A5223,"Define|Report")</f>
        <v>286</v>
      </c>
    </row>
    <row r="5224" spans="1:2" x14ac:dyDescent="0.25">
      <c r="A5224" t="s">
        <v>1217</v>
      </c>
      <c r="B5224">
        <f>COUNTIF($A$1:A5224,"Define|Report")</f>
        <v>286</v>
      </c>
    </row>
    <row r="5225" spans="1:2" x14ac:dyDescent="0.25">
      <c r="A5225" t="s">
        <v>1100</v>
      </c>
      <c r="B5225">
        <f>COUNTIF($A$1:A5225,"Define|Report")</f>
        <v>286</v>
      </c>
    </row>
    <row r="5226" spans="1:2" x14ac:dyDescent="0.25">
      <c r="A5226" t="s">
        <v>1624</v>
      </c>
      <c r="B5226">
        <f>COUNTIF($A$1:A5226,"Define|Report")</f>
        <v>286</v>
      </c>
    </row>
    <row r="5227" spans="1:2" x14ac:dyDescent="0.25">
      <c r="A5227" t="s">
        <v>2183</v>
      </c>
      <c r="B5227">
        <f>COUNTIF($A$1:A5227,"Define|Report")</f>
        <v>286</v>
      </c>
    </row>
    <row r="5228" spans="1:2" x14ac:dyDescent="0.25">
      <c r="A5228" t="s">
        <v>2184</v>
      </c>
      <c r="B5228">
        <f>COUNTIF($A$1:A5228,"Define|Report")</f>
        <v>286</v>
      </c>
    </row>
    <row r="5229" spans="1:2" x14ac:dyDescent="0.25">
      <c r="A5229" t="s">
        <v>2196</v>
      </c>
      <c r="B5229">
        <f>COUNTIF($A$1:A5229,"Define|Report")</f>
        <v>286</v>
      </c>
    </row>
    <row r="5230" spans="1:2" x14ac:dyDescent="0.25">
      <c r="A5230" t="s">
        <v>2197</v>
      </c>
      <c r="B5230">
        <f>COUNTIF($A$1:A5230,"Define|Report")</f>
        <v>286</v>
      </c>
    </row>
    <row r="5231" spans="1:2" x14ac:dyDescent="0.25">
      <c r="A5231" t="s">
        <v>2198</v>
      </c>
      <c r="B5231">
        <f>COUNTIF($A$1:A5231,"Define|Report")</f>
        <v>286</v>
      </c>
    </row>
    <row r="5232" spans="1:2" x14ac:dyDescent="0.25">
      <c r="A5232" t="s">
        <v>2199</v>
      </c>
      <c r="B5232">
        <f>COUNTIF($A$1:A5232,"Define|Report")</f>
        <v>286</v>
      </c>
    </row>
    <row r="5233" spans="1:2" x14ac:dyDescent="0.25">
      <c r="A5233" t="s">
        <v>2185</v>
      </c>
      <c r="B5233">
        <f>COUNTIF($A$1:A5233,"Define|Report")</f>
        <v>286</v>
      </c>
    </row>
    <row r="5234" spans="1:2" x14ac:dyDescent="0.25">
      <c r="A5234" t="s">
        <v>2200</v>
      </c>
      <c r="B5234">
        <f>COUNTIF($A$1:A5234,"Define|Report")</f>
        <v>286</v>
      </c>
    </row>
    <row r="5235" spans="1:2" x14ac:dyDescent="0.25">
      <c r="A5235" t="s">
        <v>2186</v>
      </c>
      <c r="B5235">
        <f>COUNTIF($A$1:A5235,"Define|Report")</f>
        <v>286</v>
      </c>
    </row>
    <row r="5236" spans="1:2" x14ac:dyDescent="0.25">
      <c r="A5236" t="s">
        <v>2187</v>
      </c>
      <c r="B5236">
        <f>COUNTIF($A$1:A5236,"Define|Report")</f>
        <v>286</v>
      </c>
    </row>
    <row r="5237" spans="1:2" x14ac:dyDescent="0.25">
      <c r="A5237" t="s">
        <v>2201</v>
      </c>
      <c r="B5237">
        <f>COUNTIF($A$1:A5237,"Define|Report")</f>
        <v>286</v>
      </c>
    </row>
    <row r="5238" spans="1:2" x14ac:dyDescent="0.25">
      <c r="A5238" t="s">
        <v>2188</v>
      </c>
      <c r="B5238">
        <f>COUNTIF($A$1:A5238,"Define|Report")</f>
        <v>286</v>
      </c>
    </row>
    <row r="5239" spans="1:2" x14ac:dyDescent="0.25">
      <c r="A5239" t="s">
        <v>2189</v>
      </c>
      <c r="B5239">
        <f>COUNTIF($A$1:A5239,"Define|Report")</f>
        <v>286</v>
      </c>
    </row>
    <row r="5240" spans="1:2" x14ac:dyDescent="0.25">
      <c r="A5240" t="s">
        <v>2207</v>
      </c>
      <c r="B5240">
        <f>COUNTIF($A$1:A5240,"Define|Report")</f>
        <v>286</v>
      </c>
    </row>
    <row r="5241" spans="1:2" x14ac:dyDescent="0.25">
      <c r="A5241" t="s">
        <v>2208</v>
      </c>
      <c r="B5241">
        <f>COUNTIF($A$1:A5241,"Define|Report")</f>
        <v>286</v>
      </c>
    </row>
    <row r="5242" spans="1:2" x14ac:dyDescent="0.25">
      <c r="A5242" t="s">
        <v>2259</v>
      </c>
      <c r="B5242">
        <f>COUNTIF($A$1:A5242,"Define|Report")</f>
        <v>286</v>
      </c>
    </row>
    <row r="5243" spans="1:2" x14ac:dyDescent="0.25">
      <c r="B5243">
        <f>COUNTIF($A$1:A5243,"Define|Report")</f>
        <v>286</v>
      </c>
    </row>
    <row r="5244" spans="1:2" x14ac:dyDescent="0.25">
      <c r="A5244" t="s">
        <v>1094</v>
      </c>
      <c r="B5244">
        <f>COUNTIF($A$1:A5244,"Define|Report")</f>
        <v>287</v>
      </c>
    </row>
    <row r="5245" spans="1:2" x14ac:dyDescent="0.25">
      <c r="A5245" t="s">
        <v>2262</v>
      </c>
      <c r="B5245">
        <f>COUNTIF($A$1:A5245,"Define|Report")</f>
        <v>287</v>
      </c>
    </row>
    <row r="5246" spans="1:2" x14ac:dyDescent="0.25">
      <c r="A5246" t="s">
        <v>2182</v>
      </c>
      <c r="B5246">
        <f>COUNTIF($A$1:A5246,"Define|Report")</f>
        <v>287</v>
      </c>
    </row>
    <row r="5247" spans="1:2" x14ac:dyDescent="0.25">
      <c r="A5247" t="s">
        <v>1254</v>
      </c>
      <c r="B5247">
        <f>COUNTIF($A$1:A5247,"Define|Report")</f>
        <v>287</v>
      </c>
    </row>
    <row r="5248" spans="1:2" x14ac:dyDescent="0.25">
      <c r="A5248" t="s">
        <v>1100</v>
      </c>
      <c r="B5248">
        <f>COUNTIF($A$1:A5248,"Define|Report")</f>
        <v>287</v>
      </c>
    </row>
    <row r="5249" spans="1:2" x14ac:dyDescent="0.25">
      <c r="A5249" t="s">
        <v>2183</v>
      </c>
      <c r="B5249">
        <f>COUNTIF($A$1:A5249,"Define|Report")</f>
        <v>287</v>
      </c>
    </row>
    <row r="5250" spans="1:2" x14ac:dyDescent="0.25">
      <c r="A5250" t="s">
        <v>2195</v>
      </c>
      <c r="B5250">
        <f>COUNTIF($A$1:A5250,"Define|Report")</f>
        <v>287</v>
      </c>
    </row>
    <row r="5251" spans="1:2" x14ac:dyDescent="0.25">
      <c r="A5251" t="s">
        <v>2184</v>
      </c>
      <c r="B5251">
        <f>COUNTIF($A$1:A5251,"Define|Report")</f>
        <v>287</v>
      </c>
    </row>
    <row r="5252" spans="1:2" x14ac:dyDescent="0.25">
      <c r="A5252" t="s">
        <v>2196</v>
      </c>
      <c r="B5252">
        <f>COUNTIF($A$1:A5252,"Define|Report")</f>
        <v>287</v>
      </c>
    </row>
    <row r="5253" spans="1:2" x14ac:dyDescent="0.25">
      <c r="A5253" t="s">
        <v>2197</v>
      </c>
      <c r="B5253">
        <f>COUNTIF($A$1:A5253,"Define|Report")</f>
        <v>287</v>
      </c>
    </row>
    <row r="5254" spans="1:2" x14ac:dyDescent="0.25">
      <c r="A5254" t="s">
        <v>2198</v>
      </c>
      <c r="B5254">
        <f>COUNTIF($A$1:A5254,"Define|Report")</f>
        <v>287</v>
      </c>
    </row>
    <row r="5255" spans="1:2" x14ac:dyDescent="0.25">
      <c r="A5255" t="s">
        <v>2199</v>
      </c>
      <c r="B5255">
        <f>COUNTIF($A$1:A5255,"Define|Report")</f>
        <v>287</v>
      </c>
    </row>
    <row r="5256" spans="1:2" x14ac:dyDescent="0.25">
      <c r="A5256" t="s">
        <v>2185</v>
      </c>
      <c r="B5256">
        <f>COUNTIF($A$1:A5256,"Define|Report")</f>
        <v>287</v>
      </c>
    </row>
    <row r="5257" spans="1:2" x14ac:dyDescent="0.25">
      <c r="A5257" t="s">
        <v>2200</v>
      </c>
      <c r="B5257">
        <f>COUNTIF($A$1:A5257,"Define|Report")</f>
        <v>287</v>
      </c>
    </row>
    <row r="5258" spans="1:2" x14ac:dyDescent="0.25">
      <c r="A5258" t="s">
        <v>2186</v>
      </c>
      <c r="B5258">
        <f>COUNTIF($A$1:A5258,"Define|Report")</f>
        <v>287</v>
      </c>
    </row>
    <row r="5259" spans="1:2" x14ac:dyDescent="0.25">
      <c r="A5259" t="s">
        <v>2187</v>
      </c>
      <c r="B5259">
        <f>COUNTIF($A$1:A5259,"Define|Report")</f>
        <v>287</v>
      </c>
    </row>
    <row r="5260" spans="1:2" x14ac:dyDescent="0.25">
      <c r="A5260" t="s">
        <v>2188</v>
      </c>
      <c r="B5260">
        <f>COUNTIF($A$1:A5260,"Define|Report")</f>
        <v>287</v>
      </c>
    </row>
    <row r="5261" spans="1:2" x14ac:dyDescent="0.25">
      <c r="A5261" t="s">
        <v>2201</v>
      </c>
      <c r="B5261">
        <f>COUNTIF($A$1:A5261,"Define|Report")</f>
        <v>287</v>
      </c>
    </row>
    <row r="5262" spans="1:2" x14ac:dyDescent="0.25">
      <c r="A5262" t="s">
        <v>2189</v>
      </c>
      <c r="B5262">
        <f>COUNTIF($A$1:A5262,"Define|Report")</f>
        <v>287</v>
      </c>
    </row>
    <row r="5263" spans="1:2" x14ac:dyDescent="0.25">
      <c r="A5263" t="s">
        <v>2192</v>
      </c>
      <c r="B5263">
        <f>COUNTIF($A$1:A5263,"Define|Report")</f>
        <v>287</v>
      </c>
    </row>
    <row r="5264" spans="1:2" x14ac:dyDescent="0.25">
      <c r="A5264" t="s">
        <v>2263</v>
      </c>
      <c r="B5264">
        <f>COUNTIF($A$1:A5264,"Define|Report")</f>
        <v>287</v>
      </c>
    </row>
    <row r="5265" spans="1:2" x14ac:dyDescent="0.25">
      <c r="A5265" t="s">
        <v>2264</v>
      </c>
      <c r="B5265">
        <f>COUNTIF($A$1:A5265,"Define|Report")</f>
        <v>287</v>
      </c>
    </row>
    <row r="5266" spans="1:2" x14ac:dyDescent="0.25">
      <c r="B5266">
        <f>COUNTIF($A$1:A5266,"Define|Report")</f>
        <v>287</v>
      </c>
    </row>
    <row r="5267" spans="1:2" x14ac:dyDescent="0.25">
      <c r="A5267" t="s">
        <v>1094</v>
      </c>
      <c r="B5267">
        <f>COUNTIF($A$1:A5267,"Define|Report")</f>
        <v>288</v>
      </c>
    </row>
    <row r="5268" spans="1:2" x14ac:dyDescent="0.25">
      <c r="A5268" t="s">
        <v>2265</v>
      </c>
      <c r="B5268">
        <f>COUNTIF($A$1:A5268,"Define|Report")</f>
        <v>288</v>
      </c>
    </row>
    <row r="5269" spans="1:2" x14ac:dyDescent="0.25">
      <c r="A5269" t="s">
        <v>2182</v>
      </c>
      <c r="B5269">
        <f>COUNTIF($A$1:A5269,"Define|Report")</f>
        <v>288</v>
      </c>
    </row>
    <row r="5270" spans="1:2" x14ac:dyDescent="0.25">
      <c r="A5270" t="s">
        <v>1217</v>
      </c>
      <c r="B5270">
        <f>COUNTIF($A$1:A5270,"Define|Report")</f>
        <v>288</v>
      </c>
    </row>
    <row r="5271" spans="1:2" x14ac:dyDescent="0.25">
      <c r="A5271" t="s">
        <v>1100</v>
      </c>
      <c r="B5271">
        <f>COUNTIF($A$1:A5271,"Define|Report")</f>
        <v>288</v>
      </c>
    </row>
    <row r="5272" spans="1:2" x14ac:dyDescent="0.25">
      <c r="A5272" t="s">
        <v>2184</v>
      </c>
      <c r="B5272">
        <f>COUNTIF($A$1:A5272,"Define|Report")</f>
        <v>288</v>
      </c>
    </row>
    <row r="5273" spans="1:2" x14ac:dyDescent="0.25">
      <c r="A5273" t="s">
        <v>1624</v>
      </c>
      <c r="B5273">
        <f>COUNTIF($A$1:A5273,"Define|Report")</f>
        <v>288</v>
      </c>
    </row>
    <row r="5274" spans="1:2" x14ac:dyDescent="0.25">
      <c r="A5274" t="s">
        <v>2183</v>
      </c>
      <c r="B5274">
        <f>COUNTIF($A$1:A5274,"Define|Report")</f>
        <v>288</v>
      </c>
    </row>
    <row r="5275" spans="1:2" x14ac:dyDescent="0.25">
      <c r="A5275" t="s">
        <v>2186</v>
      </c>
      <c r="B5275">
        <f>COUNTIF($A$1:A5275,"Define|Report")</f>
        <v>288</v>
      </c>
    </row>
    <row r="5276" spans="1:2" x14ac:dyDescent="0.25">
      <c r="A5276" t="s">
        <v>2187</v>
      </c>
      <c r="B5276">
        <f>COUNTIF($A$1:A5276,"Define|Report")</f>
        <v>288</v>
      </c>
    </row>
    <row r="5277" spans="1:2" x14ac:dyDescent="0.25">
      <c r="A5277" t="s">
        <v>2188</v>
      </c>
      <c r="B5277">
        <f>COUNTIF($A$1:A5277,"Define|Report")</f>
        <v>288</v>
      </c>
    </row>
    <row r="5278" spans="1:2" x14ac:dyDescent="0.25">
      <c r="A5278" t="s">
        <v>2266</v>
      </c>
      <c r="B5278">
        <f>COUNTIF($A$1:A5278,"Define|Report")</f>
        <v>288</v>
      </c>
    </row>
    <row r="5279" spans="1:2" x14ac:dyDescent="0.25">
      <c r="A5279" t="s">
        <v>2247</v>
      </c>
      <c r="B5279">
        <f>COUNTIF($A$1:A5279,"Define|Report")</f>
        <v>288</v>
      </c>
    </row>
    <row r="5280" spans="1:2" x14ac:dyDescent="0.25">
      <c r="A5280" t="s">
        <v>2207</v>
      </c>
      <c r="B5280">
        <f>COUNTIF($A$1:A5280,"Define|Report")</f>
        <v>288</v>
      </c>
    </row>
    <row r="5281" spans="1:2" x14ac:dyDescent="0.25">
      <c r="A5281" t="s">
        <v>2267</v>
      </c>
      <c r="B5281">
        <f>COUNTIF($A$1:A5281,"Define|Report")</f>
        <v>288</v>
      </c>
    </row>
    <row r="5282" spans="1:2" x14ac:dyDescent="0.25">
      <c r="A5282" t="s">
        <v>2268</v>
      </c>
      <c r="B5282">
        <f>COUNTIF($A$1:A5282,"Define|Report")</f>
        <v>288</v>
      </c>
    </row>
    <row r="5283" spans="1:2" x14ac:dyDescent="0.25">
      <c r="B5283">
        <f>COUNTIF($A$1:A5283,"Define|Report")</f>
        <v>288</v>
      </c>
    </row>
    <row r="5284" spans="1:2" x14ac:dyDescent="0.25">
      <c r="A5284" t="s">
        <v>1094</v>
      </c>
      <c r="B5284">
        <f>COUNTIF($A$1:A5284,"Define|Report")</f>
        <v>289</v>
      </c>
    </row>
    <row r="5285" spans="1:2" x14ac:dyDescent="0.25">
      <c r="A5285" t="s">
        <v>1141</v>
      </c>
      <c r="B5285">
        <f>COUNTIF($A$1:A5285,"Define|Report")</f>
        <v>289</v>
      </c>
    </row>
    <row r="5286" spans="1:2" x14ac:dyDescent="0.25">
      <c r="A5286" t="s">
        <v>2269</v>
      </c>
      <c r="B5286">
        <f>COUNTIF($A$1:A5286,"Define|Report")</f>
        <v>289</v>
      </c>
    </row>
    <row r="5287" spans="1:2" x14ac:dyDescent="0.25">
      <c r="A5287" t="s">
        <v>1170</v>
      </c>
      <c r="B5287">
        <f>COUNTIF($A$1:A5287,"Define|Report")</f>
        <v>289</v>
      </c>
    </row>
    <row r="5288" spans="1:2" x14ac:dyDescent="0.25">
      <c r="A5288" t="s">
        <v>1100</v>
      </c>
      <c r="B5288">
        <f>COUNTIF($A$1:A5288,"Define|Report")</f>
        <v>289</v>
      </c>
    </row>
    <row r="5289" spans="1:2" x14ac:dyDescent="0.25">
      <c r="A5289" t="s">
        <v>1143</v>
      </c>
      <c r="B5289">
        <f>COUNTIF($A$1:A5289,"Define|Report")</f>
        <v>289</v>
      </c>
    </row>
    <row r="5290" spans="1:2" x14ac:dyDescent="0.25">
      <c r="A5290" t="s">
        <v>1145</v>
      </c>
      <c r="B5290">
        <f>COUNTIF($A$1:A5290,"Define|Report")</f>
        <v>289</v>
      </c>
    </row>
    <row r="5291" spans="1:2" x14ac:dyDescent="0.25">
      <c r="A5291" t="s">
        <v>1146</v>
      </c>
      <c r="B5291">
        <f>COUNTIF($A$1:A5291,"Define|Report")</f>
        <v>289</v>
      </c>
    </row>
    <row r="5292" spans="1:2" x14ac:dyDescent="0.25">
      <c r="A5292" t="s">
        <v>1171</v>
      </c>
      <c r="B5292">
        <f>COUNTIF($A$1:A5292,"Define|Report")</f>
        <v>289</v>
      </c>
    </row>
    <row r="5293" spans="1:2" x14ac:dyDescent="0.25">
      <c r="A5293" t="s">
        <v>1278</v>
      </c>
      <c r="B5293">
        <f>COUNTIF($A$1:A5293,"Define|Report")</f>
        <v>289</v>
      </c>
    </row>
    <row r="5294" spans="1:2" x14ac:dyDescent="0.25">
      <c r="A5294" t="s">
        <v>2270</v>
      </c>
      <c r="B5294">
        <f>COUNTIF($A$1:A5294,"Define|Report")</f>
        <v>289</v>
      </c>
    </row>
    <row r="5295" spans="1:2" x14ac:dyDescent="0.25">
      <c r="A5295" t="s">
        <v>1269</v>
      </c>
      <c r="B5295">
        <f>COUNTIF($A$1:A5295,"Define|Report")</f>
        <v>289</v>
      </c>
    </row>
    <row r="5296" spans="1:2" x14ac:dyDescent="0.25">
      <c r="B5296">
        <f>COUNTIF($A$1:A5296,"Define|Report")</f>
        <v>289</v>
      </c>
    </row>
    <row r="5297" spans="1:2" x14ac:dyDescent="0.25">
      <c r="A5297" t="s">
        <v>1094</v>
      </c>
      <c r="B5297">
        <f>COUNTIF($A$1:A5297,"Define|Report")</f>
        <v>290</v>
      </c>
    </row>
    <row r="5298" spans="1:2" x14ac:dyDescent="0.25">
      <c r="A5298" t="s">
        <v>1764</v>
      </c>
      <c r="B5298">
        <f>COUNTIF($A$1:A5298,"Define|Report")</f>
        <v>290</v>
      </c>
    </row>
    <row r="5299" spans="1:2" x14ac:dyDescent="0.25">
      <c r="A5299" t="s">
        <v>2269</v>
      </c>
      <c r="B5299">
        <f>COUNTIF($A$1:A5299,"Define|Report")</f>
        <v>290</v>
      </c>
    </row>
    <row r="5300" spans="1:2" x14ac:dyDescent="0.25">
      <c r="A5300" t="s">
        <v>1137</v>
      </c>
      <c r="B5300">
        <f>COUNTIF($A$1:A5300,"Define|Report")</f>
        <v>290</v>
      </c>
    </row>
    <row r="5301" spans="1:2" x14ac:dyDescent="0.25">
      <c r="A5301" t="s">
        <v>1100</v>
      </c>
      <c r="B5301">
        <f>COUNTIF($A$1:A5301,"Define|Report")</f>
        <v>290</v>
      </c>
    </row>
    <row r="5302" spans="1:2" x14ac:dyDescent="0.25">
      <c r="A5302" t="s">
        <v>1143</v>
      </c>
      <c r="B5302">
        <f>COUNTIF($A$1:A5302,"Define|Report")</f>
        <v>290</v>
      </c>
    </row>
    <row r="5303" spans="1:2" x14ac:dyDescent="0.25">
      <c r="A5303" t="s">
        <v>1145</v>
      </c>
      <c r="B5303">
        <f>COUNTIF($A$1:A5303,"Define|Report")</f>
        <v>290</v>
      </c>
    </row>
    <row r="5304" spans="1:2" x14ac:dyDescent="0.25">
      <c r="A5304" t="s">
        <v>1146</v>
      </c>
      <c r="B5304">
        <f>COUNTIF($A$1:A5304,"Define|Report")</f>
        <v>290</v>
      </c>
    </row>
    <row r="5305" spans="1:2" x14ac:dyDescent="0.25">
      <c r="A5305" t="s">
        <v>1171</v>
      </c>
      <c r="B5305">
        <f>COUNTIF($A$1:A5305,"Define|Report")</f>
        <v>290</v>
      </c>
    </row>
    <row r="5306" spans="1:2" x14ac:dyDescent="0.25">
      <c r="A5306" t="s">
        <v>1278</v>
      </c>
      <c r="B5306">
        <f>COUNTIF($A$1:A5306,"Define|Report")</f>
        <v>290</v>
      </c>
    </row>
    <row r="5307" spans="1:2" x14ac:dyDescent="0.25">
      <c r="A5307" t="s">
        <v>2271</v>
      </c>
      <c r="B5307">
        <f>COUNTIF($A$1:A5307,"Define|Report")</f>
        <v>290</v>
      </c>
    </row>
    <row r="5308" spans="1:2" x14ac:dyDescent="0.25">
      <c r="A5308" t="s">
        <v>1768</v>
      </c>
      <c r="B5308">
        <f>COUNTIF($A$1:A5308,"Define|Report")</f>
        <v>290</v>
      </c>
    </row>
    <row r="5309" spans="1:2" x14ac:dyDescent="0.25">
      <c r="B5309">
        <f>COUNTIF($A$1:A5309,"Define|Report")</f>
        <v>290</v>
      </c>
    </row>
    <row r="5310" spans="1:2" x14ac:dyDescent="0.25">
      <c r="A5310" t="s">
        <v>1094</v>
      </c>
      <c r="B5310">
        <f>COUNTIF($A$1:A5310,"Define|Report")</f>
        <v>291</v>
      </c>
    </row>
    <row r="5311" spans="1:2" x14ac:dyDescent="0.25">
      <c r="A5311" t="s">
        <v>1769</v>
      </c>
      <c r="B5311">
        <f>COUNTIF($A$1:A5311,"Define|Report")</f>
        <v>291</v>
      </c>
    </row>
    <row r="5312" spans="1:2" x14ac:dyDescent="0.25">
      <c r="A5312" t="s">
        <v>2269</v>
      </c>
      <c r="B5312">
        <f>COUNTIF($A$1:A5312,"Define|Report")</f>
        <v>291</v>
      </c>
    </row>
    <row r="5313" spans="1:2" x14ac:dyDescent="0.25">
      <c r="A5313" t="s">
        <v>1137</v>
      </c>
      <c r="B5313">
        <f>COUNTIF($A$1:A5313,"Define|Report")</f>
        <v>291</v>
      </c>
    </row>
    <row r="5314" spans="1:2" x14ac:dyDescent="0.25">
      <c r="A5314" t="s">
        <v>1100</v>
      </c>
      <c r="B5314">
        <f>COUNTIF($A$1:A5314,"Define|Report")</f>
        <v>291</v>
      </c>
    </row>
    <row r="5315" spans="1:2" x14ac:dyDescent="0.25">
      <c r="A5315" t="s">
        <v>1143</v>
      </c>
      <c r="B5315">
        <f>COUNTIF($A$1:A5315,"Define|Report")</f>
        <v>291</v>
      </c>
    </row>
    <row r="5316" spans="1:2" x14ac:dyDescent="0.25">
      <c r="A5316" t="s">
        <v>1145</v>
      </c>
      <c r="B5316">
        <f>COUNTIF($A$1:A5316,"Define|Report")</f>
        <v>291</v>
      </c>
    </row>
    <row r="5317" spans="1:2" x14ac:dyDescent="0.25">
      <c r="A5317" t="s">
        <v>1146</v>
      </c>
      <c r="B5317">
        <f>COUNTIF($A$1:A5317,"Define|Report")</f>
        <v>291</v>
      </c>
    </row>
    <row r="5318" spans="1:2" x14ac:dyDescent="0.25">
      <c r="A5318" t="s">
        <v>1171</v>
      </c>
      <c r="B5318">
        <f>COUNTIF($A$1:A5318,"Define|Report")</f>
        <v>291</v>
      </c>
    </row>
    <row r="5319" spans="1:2" x14ac:dyDescent="0.25">
      <c r="A5319" t="s">
        <v>2270</v>
      </c>
      <c r="B5319">
        <f>COUNTIF($A$1:A5319,"Define|Report")</f>
        <v>291</v>
      </c>
    </row>
    <row r="5320" spans="1:2" x14ac:dyDescent="0.25">
      <c r="A5320" t="s">
        <v>1770</v>
      </c>
      <c r="B5320">
        <f>COUNTIF($A$1:A5320,"Define|Report")</f>
        <v>291</v>
      </c>
    </row>
    <row r="5321" spans="1:2" x14ac:dyDescent="0.25">
      <c r="B5321">
        <f>COUNTIF($A$1:A5321,"Define|Report")</f>
        <v>291</v>
      </c>
    </row>
    <row r="5322" spans="1:2" x14ac:dyDescent="0.25">
      <c r="A5322" t="s">
        <v>1094</v>
      </c>
      <c r="B5322">
        <f>COUNTIF($A$1:A5322,"Define|Report")</f>
        <v>292</v>
      </c>
    </row>
    <row r="5323" spans="1:2" x14ac:dyDescent="0.25">
      <c r="A5323" t="s">
        <v>1771</v>
      </c>
      <c r="B5323">
        <f>COUNTIF($A$1:A5323,"Define|Report")</f>
        <v>292</v>
      </c>
    </row>
    <row r="5324" spans="1:2" x14ac:dyDescent="0.25">
      <c r="A5324" t="s">
        <v>2269</v>
      </c>
      <c r="B5324">
        <f>COUNTIF($A$1:A5324,"Define|Report")</f>
        <v>292</v>
      </c>
    </row>
    <row r="5325" spans="1:2" x14ac:dyDescent="0.25">
      <c r="A5325" t="s">
        <v>1137</v>
      </c>
      <c r="B5325">
        <f>COUNTIF($A$1:A5325,"Define|Report")</f>
        <v>292</v>
      </c>
    </row>
    <row r="5326" spans="1:2" x14ac:dyDescent="0.25">
      <c r="A5326" t="s">
        <v>1100</v>
      </c>
      <c r="B5326">
        <f>COUNTIF($A$1:A5326,"Define|Report")</f>
        <v>292</v>
      </c>
    </row>
    <row r="5327" spans="1:2" x14ac:dyDescent="0.25">
      <c r="A5327" t="s">
        <v>1143</v>
      </c>
      <c r="B5327">
        <f>COUNTIF($A$1:A5327,"Define|Report")</f>
        <v>292</v>
      </c>
    </row>
    <row r="5328" spans="1:2" x14ac:dyDescent="0.25">
      <c r="A5328" t="s">
        <v>1145</v>
      </c>
      <c r="B5328">
        <f>COUNTIF($A$1:A5328,"Define|Report")</f>
        <v>292</v>
      </c>
    </row>
    <row r="5329" spans="1:2" x14ac:dyDescent="0.25">
      <c r="A5329" t="s">
        <v>1146</v>
      </c>
      <c r="B5329">
        <f>COUNTIF($A$1:A5329,"Define|Report")</f>
        <v>292</v>
      </c>
    </row>
    <row r="5330" spans="1:2" x14ac:dyDescent="0.25">
      <c r="A5330" t="s">
        <v>1171</v>
      </c>
      <c r="B5330">
        <f>COUNTIF($A$1:A5330,"Define|Report")</f>
        <v>292</v>
      </c>
    </row>
    <row r="5331" spans="1:2" x14ac:dyDescent="0.25">
      <c r="A5331" t="s">
        <v>1278</v>
      </c>
      <c r="B5331">
        <f>COUNTIF($A$1:A5331,"Define|Report")</f>
        <v>292</v>
      </c>
    </row>
    <row r="5332" spans="1:2" x14ac:dyDescent="0.25">
      <c r="A5332" t="s">
        <v>2271</v>
      </c>
      <c r="B5332">
        <f>COUNTIF($A$1:A5332,"Define|Report")</f>
        <v>292</v>
      </c>
    </row>
    <row r="5333" spans="1:2" x14ac:dyDescent="0.25">
      <c r="A5333" t="s">
        <v>1772</v>
      </c>
      <c r="B5333">
        <f>COUNTIF($A$1:A5333,"Define|Report")</f>
        <v>292</v>
      </c>
    </row>
    <row r="5334" spans="1:2" x14ac:dyDescent="0.25">
      <c r="B5334">
        <f>COUNTIF($A$1:A5334,"Define|Report")</f>
        <v>292</v>
      </c>
    </row>
    <row r="5335" spans="1:2" x14ac:dyDescent="0.25">
      <c r="A5335" t="s">
        <v>1094</v>
      </c>
      <c r="B5335">
        <f>COUNTIF($A$1:A5335,"Define|Report")</f>
        <v>293</v>
      </c>
    </row>
    <row r="5336" spans="1:2" x14ac:dyDescent="0.25">
      <c r="A5336" t="s">
        <v>1773</v>
      </c>
      <c r="B5336">
        <f>COUNTIF($A$1:A5336,"Define|Report")</f>
        <v>293</v>
      </c>
    </row>
    <row r="5337" spans="1:2" x14ac:dyDescent="0.25">
      <c r="A5337" t="s">
        <v>2269</v>
      </c>
      <c r="B5337">
        <f>COUNTIF($A$1:A5337,"Define|Report")</f>
        <v>293</v>
      </c>
    </row>
    <row r="5338" spans="1:2" x14ac:dyDescent="0.25">
      <c r="A5338" t="s">
        <v>1137</v>
      </c>
      <c r="B5338">
        <f>COUNTIF($A$1:A5338,"Define|Report")</f>
        <v>293</v>
      </c>
    </row>
    <row r="5339" spans="1:2" x14ac:dyDescent="0.25">
      <c r="A5339" t="s">
        <v>1100</v>
      </c>
      <c r="B5339">
        <f>COUNTIF($A$1:A5339,"Define|Report")</f>
        <v>293</v>
      </c>
    </row>
    <row r="5340" spans="1:2" x14ac:dyDescent="0.25">
      <c r="A5340" t="s">
        <v>1143</v>
      </c>
      <c r="B5340">
        <f>COUNTIF($A$1:A5340,"Define|Report")</f>
        <v>293</v>
      </c>
    </row>
    <row r="5341" spans="1:2" x14ac:dyDescent="0.25">
      <c r="A5341" t="s">
        <v>1145</v>
      </c>
      <c r="B5341">
        <f>COUNTIF($A$1:A5341,"Define|Report")</f>
        <v>293</v>
      </c>
    </row>
    <row r="5342" spans="1:2" x14ac:dyDescent="0.25">
      <c r="A5342" t="s">
        <v>1146</v>
      </c>
      <c r="B5342">
        <f>COUNTIF($A$1:A5342,"Define|Report")</f>
        <v>293</v>
      </c>
    </row>
    <row r="5343" spans="1:2" x14ac:dyDescent="0.25">
      <c r="A5343" t="s">
        <v>1171</v>
      </c>
      <c r="B5343">
        <f>COUNTIF($A$1:A5343,"Define|Report")</f>
        <v>293</v>
      </c>
    </row>
    <row r="5344" spans="1:2" x14ac:dyDescent="0.25">
      <c r="A5344" t="s">
        <v>2270</v>
      </c>
      <c r="B5344">
        <f>COUNTIF($A$1:A5344,"Define|Report")</f>
        <v>293</v>
      </c>
    </row>
    <row r="5345" spans="1:2" x14ac:dyDescent="0.25">
      <c r="A5345" t="s">
        <v>1774</v>
      </c>
      <c r="B5345">
        <f>COUNTIF($A$1:A5345,"Define|Report")</f>
        <v>293</v>
      </c>
    </row>
    <row r="5346" spans="1:2" x14ac:dyDescent="0.25">
      <c r="B5346">
        <f>COUNTIF($A$1:A5346,"Define|Report")</f>
        <v>293</v>
      </c>
    </row>
    <row r="5347" spans="1:2" x14ac:dyDescent="0.25">
      <c r="A5347" t="s">
        <v>1094</v>
      </c>
      <c r="B5347">
        <f>COUNTIF($A$1:A5347,"Define|Report")</f>
        <v>294</v>
      </c>
    </row>
    <row r="5348" spans="1:2" x14ac:dyDescent="0.25">
      <c r="A5348" t="s">
        <v>1775</v>
      </c>
      <c r="B5348">
        <f>COUNTIF($A$1:A5348,"Define|Report")</f>
        <v>294</v>
      </c>
    </row>
    <row r="5349" spans="1:2" x14ac:dyDescent="0.25">
      <c r="A5349" t="s">
        <v>2269</v>
      </c>
      <c r="B5349">
        <f>COUNTIF($A$1:A5349,"Define|Report")</f>
        <v>294</v>
      </c>
    </row>
    <row r="5350" spans="1:2" x14ac:dyDescent="0.25">
      <c r="A5350" t="s">
        <v>1137</v>
      </c>
      <c r="B5350">
        <f>COUNTIF($A$1:A5350,"Define|Report")</f>
        <v>294</v>
      </c>
    </row>
    <row r="5351" spans="1:2" x14ac:dyDescent="0.25">
      <c r="A5351" t="s">
        <v>1100</v>
      </c>
      <c r="B5351">
        <f>COUNTIF($A$1:A5351,"Define|Report")</f>
        <v>294</v>
      </c>
    </row>
    <row r="5352" spans="1:2" x14ac:dyDescent="0.25">
      <c r="A5352" t="s">
        <v>1143</v>
      </c>
      <c r="B5352">
        <f>COUNTIF($A$1:A5352,"Define|Report")</f>
        <v>294</v>
      </c>
    </row>
    <row r="5353" spans="1:2" x14ac:dyDescent="0.25">
      <c r="A5353" t="s">
        <v>1145</v>
      </c>
      <c r="B5353">
        <f>COUNTIF($A$1:A5353,"Define|Report")</f>
        <v>294</v>
      </c>
    </row>
    <row r="5354" spans="1:2" x14ac:dyDescent="0.25">
      <c r="A5354" t="s">
        <v>1146</v>
      </c>
      <c r="B5354">
        <f>COUNTIF($A$1:A5354,"Define|Report")</f>
        <v>294</v>
      </c>
    </row>
    <row r="5355" spans="1:2" x14ac:dyDescent="0.25">
      <c r="A5355" t="s">
        <v>1171</v>
      </c>
      <c r="B5355">
        <f>COUNTIF($A$1:A5355,"Define|Report")</f>
        <v>294</v>
      </c>
    </row>
    <row r="5356" spans="1:2" x14ac:dyDescent="0.25">
      <c r="A5356" t="s">
        <v>2270</v>
      </c>
      <c r="B5356">
        <f>COUNTIF($A$1:A5356,"Define|Report")</f>
        <v>294</v>
      </c>
    </row>
    <row r="5357" spans="1:2" x14ac:dyDescent="0.25">
      <c r="A5357" t="s">
        <v>1776</v>
      </c>
      <c r="B5357">
        <f>COUNTIF($A$1:A5357,"Define|Report")</f>
        <v>294</v>
      </c>
    </row>
    <row r="5358" spans="1:2" x14ac:dyDescent="0.25">
      <c r="B5358">
        <f>COUNTIF($A$1:A5358,"Define|Report")</f>
        <v>294</v>
      </c>
    </row>
    <row r="5359" spans="1:2" x14ac:dyDescent="0.25">
      <c r="A5359" t="s">
        <v>1094</v>
      </c>
      <c r="B5359">
        <f>COUNTIF($A$1:A5359,"Define|Report")</f>
        <v>295</v>
      </c>
    </row>
    <row r="5360" spans="1:2" x14ac:dyDescent="0.25">
      <c r="A5360" t="s">
        <v>1777</v>
      </c>
      <c r="B5360">
        <f>COUNTIF($A$1:A5360,"Define|Report")</f>
        <v>295</v>
      </c>
    </row>
    <row r="5361" spans="1:2" x14ac:dyDescent="0.25">
      <c r="A5361" t="s">
        <v>2269</v>
      </c>
      <c r="B5361">
        <f>COUNTIF($A$1:A5361,"Define|Report")</f>
        <v>295</v>
      </c>
    </row>
    <row r="5362" spans="1:2" x14ac:dyDescent="0.25">
      <c r="A5362" t="s">
        <v>1137</v>
      </c>
      <c r="B5362">
        <f>COUNTIF($A$1:A5362,"Define|Report")</f>
        <v>295</v>
      </c>
    </row>
    <row r="5363" spans="1:2" x14ac:dyDescent="0.25">
      <c r="A5363" t="s">
        <v>1100</v>
      </c>
      <c r="B5363">
        <f>COUNTIF($A$1:A5363,"Define|Report")</f>
        <v>295</v>
      </c>
    </row>
    <row r="5364" spans="1:2" x14ac:dyDescent="0.25">
      <c r="A5364" t="s">
        <v>1143</v>
      </c>
      <c r="B5364">
        <f>COUNTIF($A$1:A5364,"Define|Report")</f>
        <v>295</v>
      </c>
    </row>
    <row r="5365" spans="1:2" x14ac:dyDescent="0.25">
      <c r="A5365" t="s">
        <v>1145</v>
      </c>
      <c r="B5365">
        <f>COUNTIF($A$1:A5365,"Define|Report")</f>
        <v>295</v>
      </c>
    </row>
    <row r="5366" spans="1:2" x14ac:dyDescent="0.25">
      <c r="A5366" t="s">
        <v>1146</v>
      </c>
      <c r="B5366">
        <f>COUNTIF($A$1:A5366,"Define|Report")</f>
        <v>295</v>
      </c>
    </row>
    <row r="5367" spans="1:2" x14ac:dyDescent="0.25">
      <c r="A5367" t="s">
        <v>1171</v>
      </c>
      <c r="B5367">
        <f>COUNTIF($A$1:A5367,"Define|Report")</f>
        <v>295</v>
      </c>
    </row>
    <row r="5368" spans="1:2" x14ac:dyDescent="0.25">
      <c r="A5368" t="s">
        <v>1278</v>
      </c>
      <c r="B5368">
        <f>COUNTIF($A$1:A5368,"Define|Report")</f>
        <v>295</v>
      </c>
    </row>
    <row r="5369" spans="1:2" x14ac:dyDescent="0.25">
      <c r="A5369" t="s">
        <v>2271</v>
      </c>
      <c r="B5369">
        <f>COUNTIF($A$1:A5369,"Define|Report")</f>
        <v>295</v>
      </c>
    </row>
    <row r="5370" spans="1:2" x14ac:dyDescent="0.25">
      <c r="A5370" t="s">
        <v>1778</v>
      </c>
      <c r="B5370">
        <f>COUNTIF($A$1:A5370,"Define|Report")</f>
        <v>295</v>
      </c>
    </row>
    <row r="5371" spans="1:2" x14ac:dyDescent="0.25">
      <c r="B5371">
        <f>COUNTIF($A$1:A5371,"Define|Report")</f>
        <v>295</v>
      </c>
    </row>
    <row r="5372" spans="1:2" x14ac:dyDescent="0.25">
      <c r="A5372" t="s">
        <v>1094</v>
      </c>
      <c r="B5372">
        <f>COUNTIF($A$1:A5372,"Define|Report")</f>
        <v>296</v>
      </c>
    </row>
    <row r="5373" spans="1:2" x14ac:dyDescent="0.25">
      <c r="A5373" t="s">
        <v>1779</v>
      </c>
      <c r="B5373">
        <f>COUNTIF($A$1:A5373,"Define|Report")</f>
        <v>296</v>
      </c>
    </row>
    <row r="5374" spans="1:2" x14ac:dyDescent="0.25">
      <c r="A5374" t="s">
        <v>2269</v>
      </c>
      <c r="B5374">
        <f>COUNTIF($A$1:A5374,"Define|Report")</f>
        <v>296</v>
      </c>
    </row>
    <row r="5375" spans="1:2" x14ac:dyDescent="0.25">
      <c r="A5375" t="s">
        <v>1137</v>
      </c>
      <c r="B5375">
        <f>COUNTIF($A$1:A5375,"Define|Report")</f>
        <v>296</v>
      </c>
    </row>
    <row r="5376" spans="1:2" x14ac:dyDescent="0.25">
      <c r="A5376" t="s">
        <v>1100</v>
      </c>
      <c r="B5376">
        <f>COUNTIF($A$1:A5376,"Define|Report")</f>
        <v>296</v>
      </c>
    </row>
    <row r="5377" spans="1:2" x14ac:dyDescent="0.25">
      <c r="A5377" t="s">
        <v>1143</v>
      </c>
      <c r="B5377">
        <f>COUNTIF($A$1:A5377,"Define|Report")</f>
        <v>296</v>
      </c>
    </row>
    <row r="5378" spans="1:2" x14ac:dyDescent="0.25">
      <c r="A5378" t="s">
        <v>1145</v>
      </c>
      <c r="B5378">
        <f>COUNTIF($A$1:A5378,"Define|Report")</f>
        <v>296</v>
      </c>
    </row>
    <row r="5379" spans="1:2" x14ac:dyDescent="0.25">
      <c r="A5379" t="s">
        <v>1146</v>
      </c>
      <c r="B5379">
        <f>COUNTIF($A$1:A5379,"Define|Report")</f>
        <v>296</v>
      </c>
    </row>
    <row r="5380" spans="1:2" x14ac:dyDescent="0.25">
      <c r="A5380" t="s">
        <v>1171</v>
      </c>
      <c r="B5380">
        <f>COUNTIF($A$1:A5380,"Define|Report")</f>
        <v>296</v>
      </c>
    </row>
    <row r="5381" spans="1:2" x14ac:dyDescent="0.25">
      <c r="A5381" t="s">
        <v>2270</v>
      </c>
      <c r="B5381">
        <f>COUNTIF($A$1:A5381,"Define|Report")</f>
        <v>296</v>
      </c>
    </row>
    <row r="5382" spans="1:2" x14ac:dyDescent="0.25">
      <c r="A5382" t="s">
        <v>1780</v>
      </c>
      <c r="B5382">
        <f>COUNTIF($A$1:A5382,"Define|Report")</f>
        <v>296</v>
      </c>
    </row>
    <row r="5383" spans="1:2" x14ac:dyDescent="0.25">
      <c r="B5383">
        <f>COUNTIF($A$1:A5383,"Define|Report")</f>
        <v>296</v>
      </c>
    </row>
    <row r="5384" spans="1:2" x14ac:dyDescent="0.25">
      <c r="A5384" t="s">
        <v>1094</v>
      </c>
      <c r="B5384">
        <f>COUNTIF($A$1:A5384,"Define|Report")</f>
        <v>297</v>
      </c>
    </row>
    <row r="5385" spans="1:2" x14ac:dyDescent="0.25">
      <c r="A5385" t="s">
        <v>1781</v>
      </c>
      <c r="B5385">
        <f>COUNTIF($A$1:A5385,"Define|Report")</f>
        <v>297</v>
      </c>
    </row>
    <row r="5386" spans="1:2" x14ac:dyDescent="0.25">
      <c r="A5386" t="s">
        <v>2269</v>
      </c>
      <c r="B5386">
        <f>COUNTIF($A$1:A5386,"Define|Report")</f>
        <v>297</v>
      </c>
    </row>
    <row r="5387" spans="1:2" x14ac:dyDescent="0.25">
      <c r="A5387" t="s">
        <v>1137</v>
      </c>
      <c r="B5387">
        <f>COUNTIF($A$1:A5387,"Define|Report")</f>
        <v>297</v>
      </c>
    </row>
    <row r="5388" spans="1:2" x14ac:dyDescent="0.25">
      <c r="A5388" t="s">
        <v>1100</v>
      </c>
      <c r="B5388">
        <f>COUNTIF($A$1:A5388,"Define|Report")</f>
        <v>297</v>
      </c>
    </row>
    <row r="5389" spans="1:2" x14ac:dyDescent="0.25">
      <c r="A5389" t="s">
        <v>1143</v>
      </c>
      <c r="B5389">
        <f>COUNTIF($A$1:A5389,"Define|Report")</f>
        <v>297</v>
      </c>
    </row>
    <row r="5390" spans="1:2" x14ac:dyDescent="0.25">
      <c r="A5390" t="s">
        <v>1145</v>
      </c>
      <c r="B5390">
        <f>COUNTIF($A$1:A5390,"Define|Report")</f>
        <v>297</v>
      </c>
    </row>
    <row r="5391" spans="1:2" x14ac:dyDescent="0.25">
      <c r="A5391" t="s">
        <v>1146</v>
      </c>
      <c r="B5391">
        <f>COUNTIF($A$1:A5391,"Define|Report")</f>
        <v>297</v>
      </c>
    </row>
    <row r="5392" spans="1:2" x14ac:dyDescent="0.25">
      <c r="A5392" t="s">
        <v>1171</v>
      </c>
      <c r="B5392">
        <f>COUNTIF($A$1:A5392,"Define|Report")</f>
        <v>297</v>
      </c>
    </row>
    <row r="5393" spans="1:2" x14ac:dyDescent="0.25">
      <c r="A5393" t="s">
        <v>2270</v>
      </c>
      <c r="B5393">
        <f>COUNTIF($A$1:A5393,"Define|Report")</f>
        <v>297</v>
      </c>
    </row>
    <row r="5394" spans="1:2" x14ac:dyDescent="0.25">
      <c r="A5394" t="s">
        <v>1782</v>
      </c>
      <c r="B5394">
        <f>COUNTIF($A$1:A5394,"Define|Report")</f>
        <v>297</v>
      </c>
    </row>
  </sheetData>
  <pageMargins left="0.7" right="0.7" top="0.75" bottom="0.75" header="0.51180555555555496" footer="0.51180555555555496"/>
  <pageSetup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51"/>
  <sheetViews>
    <sheetView zoomScaleNormal="100" workbookViewId="0">
      <selection activeCell="C2" sqref="C2"/>
    </sheetView>
  </sheetViews>
  <sheetFormatPr defaultColWidth="8.7109375" defaultRowHeight="15" x14ac:dyDescent="0.25"/>
  <cols>
    <col min="1" max="1" width="40.5703125" customWidth="1"/>
    <col min="2" max="2" width="67.7109375" style="64" hidden="1" customWidth="1"/>
    <col min="3" max="3" width="175.28515625" customWidth="1"/>
  </cols>
  <sheetData>
    <row r="1" spans="1:3" x14ac:dyDescent="0.25">
      <c r="A1" s="84" t="s">
        <v>2272</v>
      </c>
      <c r="B1" s="85" t="s">
        <v>2273</v>
      </c>
      <c r="C1" s="84" t="s">
        <v>2274</v>
      </c>
    </row>
    <row r="2" spans="1:3" x14ac:dyDescent="0.25">
      <c r="A2" s="86" t="s">
        <v>21</v>
      </c>
      <c r="B2" s="87" t="s">
        <v>1094</v>
      </c>
      <c r="C2" s="25" t="str">
        <f>IF(VLOOKUP(A2,'Option List'!$A$1:$B$51,2,0)=1,B2,"")</f>
        <v>Define|Report</v>
      </c>
    </row>
    <row r="3" spans="1:3" x14ac:dyDescent="0.25">
      <c r="A3" s="86" t="s">
        <v>21</v>
      </c>
      <c r="B3" s="64" t="s">
        <v>2275</v>
      </c>
      <c r="C3" s="25" t="str">
        <f>IF(VLOOKUP(A3,'Option List'!$A$1:$B$51,2,0)=1,B3,"")</f>
        <v>Name|Credit Limit Unlock Requests</v>
      </c>
    </row>
    <row r="4" spans="1:3" x14ac:dyDescent="0.25">
      <c r="A4" s="86" t="s">
        <v>21</v>
      </c>
      <c r="B4" s="64" t="s">
        <v>1817</v>
      </c>
      <c r="C4" s="25" t="str">
        <f>IF(VLOOKUP(A4,'Option List'!$A$1:$B$51,2,0)=1,B4,"")</f>
        <v>Type|Portlet:ReactRouteList</v>
      </c>
    </row>
    <row r="5" spans="1:3" x14ac:dyDescent="0.25">
      <c r="A5" s="86" t="s">
        <v>21</v>
      </c>
      <c r="B5" s="64" t="s">
        <v>1217</v>
      </c>
      <c r="C5" s="25" t="str">
        <f>IF(VLOOKUP(A5,'Option List'!$A$1:$B$51,2,0)=1,B5,"")</f>
        <v>Scope|Role/Admin Reports</v>
      </c>
    </row>
    <row r="6" spans="1:3" x14ac:dyDescent="0.25">
      <c r="A6" s="86" t="s">
        <v>21</v>
      </c>
      <c r="B6" s="64" t="s">
        <v>1100</v>
      </c>
      <c r="C6" s="25" t="str">
        <f>IF(VLOOKUP(A6,'Option List'!$A$1:$B$51,2,0)=1,B6,"")</f>
        <v>Prompt|false</v>
      </c>
    </row>
    <row r="7" spans="1:3" x14ac:dyDescent="0.25">
      <c r="A7" s="86" t="s">
        <v>21</v>
      </c>
      <c r="B7" s="64" t="s">
        <v>1818</v>
      </c>
      <c r="C7" s="25" t="str">
        <f>IF(VLOOKUP(A7,'Option List'!$A$1:$B$51,2,0)=1,B7,"")</f>
        <v>Column|oid</v>
      </c>
    </row>
    <row r="8" spans="1:3" ht="30" x14ac:dyDescent="0.25">
      <c r="A8" s="86" t="s">
        <v>21</v>
      </c>
      <c r="B8" s="64" t="s">
        <v>2276</v>
      </c>
      <c r="C8" s="25" t="str">
        <f>IF(VLOOKUP(A8,'Option List'!$A$1:$B$51,2,0)=1,B8,"")</f>
        <v>JsonData|23900409675|23900409674|{"historical":false,"subType":"EL","reportDashboardSettings":{"reportDashboardEnabled":false,"lowThreshold":null,"lowThresholdUnits":null,"midThreshold":null,"midThresholdUnits":null,"highThreshold":null,"highThresholdUnits":null}}</v>
      </c>
    </row>
    <row r="9" spans="1:3" x14ac:dyDescent="0.25">
      <c r="A9" s="86" t="s">
        <v>21</v>
      </c>
      <c r="B9" s="64" t="s">
        <v>2277</v>
      </c>
      <c r="C9" s="25" t="str">
        <f>IF(VLOOKUP(A9,'Option List'!$A$1:$B$51,2,0)=1,B9,"")</f>
        <v>Filter|EL.ActStat: Credit Limit Unlock|Pending|Equal|false|false|String</v>
      </c>
    </row>
    <row r="10" spans="1:3" x14ac:dyDescent="0.25">
      <c r="C10" s="25"/>
    </row>
    <row r="11" spans="1:3" x14ac:dyDescent="0.25">
      <c r="A11" s="86" t="s">
        <v>23</v>
      </c>
      <c r="B11" s="87" t="s">
        <v>1094</v>
      </c>
      <c r="C11" s="25" t="str">
        <f>IF(VLOOKUP(A11,'Option List'!$A$1:$B$51,2,0)=1,B11,"")</f>
        <v>Define|Report</v>
      </c>
    </row>
    <row r="12" spans="1:3" x14ac:dyDescent="0.25">
      <c r="A12" s="86" t="s">
        <v>23</v>
      </c>
      <c r="B12" s="64" t="s">
        <v>2278</v>
      </c>
      <c r="C12" s="25" t="str">
        <f>IF(VLOOKUP(A12,'Option List'!$A$1:$B$51,2,0)=1,B12,"")</f>
        <v>Name|Customer Pickup Orders</v>
      </c>
    </row>
    <row r="13" spans="1:3" x14ac:dyDescent="0.25">
      <c r="A13" s="86" t="s">
        <v>23</v>
      </c>
      <c r="B13" s="64" t="s">
        <v>1817</v>
      </c>
      <c r="C13" s="25" t="str">
        <f>IF(VLOOKUP(A13,'Option List'!$A$1:$B$51,2,0)=1,B13,"")</f>
        <v>Type|Portlet:ReactRouteList</v>
      </c>
    </row>
    <row r="14" spans="1:3" x14ac:dyDescent="0.25">
      <c r="A14" s="86" t="s">
        <v>23</v>
      </c>
      <c r="B14" s="64" t="s">
        <v>1137</v>
      </c>
      <c r="C14" s="25" t="str">
        <f>IF(VLOOKUP(A14,'Option List'!$A$1:$B$51,2,0)=1,B14,"")</f>
        <v>Scope|Role/Operations Reports</v>
      </c>
    </row>
    <row r="15" spans="1:3" x14ac:dyDescent="0.25">
      <c r="A15" s="86" t="s">
        <v>23</v>
      </c>
      <c r="B15" s="64" t="s">
        <v>1100</v>
      </c>
      <c r="C15" s="25" t="str">
        <f>IF(VLOOKUP(A15,'Option List'!$A$1:$B$51,2,0)=1,B15,"")</f>
        <v>Prompt|false</v>
      </c>
    </row>
    <row r="16" spans="1:3" x14ac:dyDescent="0.25">
      <c r="A16" s="86" t="s">
        <v>23</v>
      </c>
      <c r="B16" s="64" t="s">
        <v>1818</v>
      </c>
      <c r="C16" s="25" t="str">
        <f>IF(VLOOKUP(A16,'Option List'!$A$1:$B$51,2,0)=1,B16,"")</f>
        <v>Column|oid</v>
      </c>
    </row>
    <row r="17" spans="1:3" ht="30" x14ac:dyDescent="0.25">
      <c r="A17" s="86" t="s">
        <v>23</v>
      </c>
      <c r="B17" s="64" t="s">
        <v>2279</v>
      </c>
      <c r="C17" s="25" t="str">
        <f>IF(VLOOKUP(A17,'Option List'!$A$1:$B$51,2,0)=1,B17,"")</f>
        <v>JsonData|23900413751|23900413748|{"historical":false,"subType":"EL","reportDashboardSettings":{"reportDashboardEnabled":false,"lowThreshold":null,"lowThresholdUnits":null,"midThreshold":null,"midThresholdUnits":null,"highThreshold":null,"highThresholdUnits":null}}</v>
      </c>
    </row>
    <row r="18" spans="1:3" x14ac:dyDescent="0.25">
      <c r="A18" s="86" t="s">
        <v>23</v>
      </c>
      <c r="B18" s="64" t="s">
        <v>2280</v>
      </c>
      <c r="C18" s="25" t="str">
        <f>IF(VLOOKUP(A18,'Option List'!$A$1:$B$51,2,0)=1,B18,"")</f>
        <v>Filter|EL.carrierPriceSheet.mode|CustomerPickup|Equal|false|false|String</v>
      </c>
    </row>
    <row r="19" spans="1:3" x14ac:dyDescent="0.25">
      <c r="C19" s="25"/>
    </row>
    <row r="20" spans="1:3" x14ac:dyDescent="0.25">
      <c r="A20" s="86" t="s">
        <v>49</v>
      </c>
      <c r="B20" s="88" t="s">
        <v>1094</v>
      </c>
      <c r="C20" s="25" t="str">
        <f>IF(VLOOKUP(A20,'Option List'!$A$1:$B$51,2,0)=1,B20,"")</f>
        <v>Define|Report</v>
      </c>
    </row>
    <row r="21" spans="1:3" x14ac:dyDescent="0.25">
      <c r="A21" s="86" t="s">
        <v>49</v>
      </c>
      <c r="B21" s="88" t="s">
        <v>2281</v>
      </c>
      <c r="C21" s="25" t="str">
        <f>IF(VLOOKUP(A21,'Option List'!$A$1:$B$51,2,0)=1,B21,"")</f>
        <v>Name|AR to Extract to HubTran</v>
      </c>
    </row>
    <row r="22" spans="1:3" x14ac:dyDescent="0.25">
      <c r="A22" s="86" t="s">
        <v>49</v>
      </c>
      <c r="B22" s="88" t="s">
        <v>1192</v>
      </c>
      <c r="C22" s="25" t="str">
        <f>IF(VLOOKUP(A22,'Option List'!$A$1:$B$51,2,0)=1,B22,"")</f>
        <v>Type|ClCustomerBill</v>
      </c>
    </row>
    <row r="23" spans="1:3" x14ac:dyDescent="0.25">
      <c r="A23" s="86" t="s">
        <v>49</v>
      </c>
      <c r="B23" s="88" t="s">
        <v>1217</v>
      </c>
      <c r="C23" s="25" t="str">
        <f>IF(VLOOKUP(A23,'Option List'!$A$1:$B$51,2,0)=1,B23,"")</f>
        <v>Scope|Role/Admin Reports</v>
      </c>
    </row>
    <row r="24" spans="1:3" x14ac:dyDescent="0.25">
      <c r="A24" s="86" t="s">
        <v>49</v>
      </c>
      <c r="B24" s="88" t="s">
        <v>1100</v>
      </c>
      <c r="C24" s="25" t="str">
        <f>IF(VLOOKUP(A24,'Option List'!$A$1:$B$51,2,0)=1,B24,"")</f>
        <v>Prompt|false</v>
      </c>
    </row>
    <row r="25" spans="1:3" x14ac:dyDescent="0.25">
      <c r="A25" s="86" t="s">
        <v>49</v>
      </c>
      <c r="B25" s="88" t="s">
        <v>1193</v>
      </c>
      <c r="C25" s="25" t="str">
        <f>IF(VLOOKUP(A25,'Option List'!$A$1:$B$51,2,0)=1,B25,"")</f>
        <v>Column|ParentPrimaryReferences</v>
      </c>
    </row>
    <row r="26" spans="1:3" x14ac:dyDescent="0.25">
      <c r="A26" s="86" t="s">
        <v>49</v>
      </c>
      <c r="B26" s="88" t="s">
        <v>1183</v>
      </c>
      <c r="C26" s="25" t="str">
        <f>IF(VLOOKUP(A26,'Option List'!$A$1:$B$51,2,0)=1,B26,"")</f>
        <v>Column|InvoiceNumber</v>
      </c>
    </row>
    <row r="27" spans="1:3" x14ac:dyDescent="0.25">
      <c r="A27" s="86" t="s">
        <v>49</v>
      </c>
      <c r="B27" s="88" t="s">
        <v>1195</v>
      </c>
      <c r="C27" s="25" t="str">
        <f>IF(VLOOKUP(A27,'Option List'!$A$1:$B$51,2,0)=1,B27,"")</f>
        <v>Column|InvoiceDate</v>
      </c>
    </row>
    <row r="28" spans="1:3" x14ac:dyDescent="0.25">
      <c r="A28" s="86" t="s">
        <v>49</v>
      </c>
      <c r="B28" s="88" t="s">
        <v>1194</v>
      </c>
      <c r="C28" s="25" t="str">
        <f>IF(VLOOKUP(A28,'Option List'!$A$1:$B$51,2,0)=1,B28,"")</f>
        <v>Column|BilledPriceSheet.TotalAmount</v>
      </c>
    </row>
    <row r="29" spans="1:3" x14ac:dyDescent="0.25">
      <c r="A29" s="86" t="s">
        <v>49</v>
      </c>
      <c r="B29" s="88" t="s">
        <v>1196</v>
      </c>
      <c r="C29" s="25" t="str">
        <f>IF(VLOOKUP(A29,'Option List'!$A$1:$B$51,2,0)=1,B29,"")</f>
        <v>Column|ExtractDate</v>
      </c>
    </row>
    <row r="30" spans="1:3" x14ac:dyDescent="0.25">
      <c r="A30" s="86" t="s">
        <v>49</v>
      </c>
      <c r="B30" s="88" t="s">
        <v>1211</v>
      </c>
      <c r="C30" s="25" t="str">
        <f>IF(VLOOKUP(A30,'Option List'!$A$1:$B$51,2,0)=1,B30,"")</f>
        <v>Column|ExtractNumber</v>
      </c>
    </row>
    <row r="31" spans="1:3" x14ac:dyDescent="0.25">
      <c r="A31" s="86" t="s">
        <v>49</v>
      </c>
      <c r="B31" s="88" t="s">
        <v>2282</v>
      </c>
      <c r="C31" s="25" t="str">
        <f>IF(VLOOKUP(A31,'Option List'!$A$1:$B$51,2,0)=1,B31,"")</f>
        <v>Column|ActStat: Extracted to HubTran</v>
      </c>
    </row>
    <row r="32" spans="1:3" x14ac:dyDescent="0.25">
      <c r="A32" s="86" t="s">
        <v>49</v>
      </c>
      <c r="B32" s="88" t="s">
        <v>1115</v>
      </c>
      <c r="C32" s="25" t="str">
        <f>IF(VLOOKUP(A32,'Option List'!$A$1:$B$51,2,0)=1,B32,"")</f>
        <v>Sort|CreateDate|true</v>
      </c>
    </row>
    <row r="33" spans="1:3" x14ac:dyDescent="0.25">
      <c r="A33" s="86" t="s">
        <v>49</v>
      </c>
      <c r="B33" s="88" t="s">
        <v>2283</v>
      </c>
      <c r="C33" s="25" t="str">
        <f>IF(VLOOKUP(A33,'Option List'!$A$1:$B$51,2,0)=1,B33,"")</f>
        <v>Filter|ActStat: Extracted to HubTran|Pending|Equal|false|false|String</v>
      </c>
    </row>
    <row r="34" spans="1:3" x14ac:dyDescent="0.25">
      <c r="C34" s="25"/>
    </row>
    <row r="35" spans="1:3" x14ac:dyDescent="0.25">
      <c r="A35" s="86" t="s">
        <v>2284</v>
      </c>
      <c r="B35" s="88" t="s">
        <v>1094</v>
      </c>
      <c r="C35" s="25" t="str">
        <f>IF(VLOOKUP(A35,'Option List'!$A$1:$B$51,2,0)=1,B35,"")</f>
        <v/>
      </c>
    </row>
    <row r="36" spans="1:3" x14ac:dyDescent="0.25">
      <c r="A36" s="86" t="s">
        <v>2284</v>
      </c>
      <c r="B36" s="88" t="s">
        <v>2285</v>
      </c>
      <c r="C36" s="25" t="str">
        <f>IF(VLOOKUP(A36,'Option List'!$A$1:$B$51,2,0)=1,B36,"")</f>
        <v/>
      </c>
    </row>
    <row r="37" spans="1:3" x14ac:dyDescent="0.25">
      <c r="A37" s="86" t="s">
        <v>2284</v>
      </c>
      <c r="B37" s="88" t="s">
        <v>2182</v>
      </c>
      <c r="C37" s="25" t="str">
        <f>IF(VLOOKUP(A37,'Option List'!$A$1:$B$51,2,0)=1,B37,"")</f>
        <v/>
      </c>
    </row>
    <row r="38" spans="1:3" x14ac:dyDescent="0.25">
      <c r="A38" s="86" t="s">
        <v>2284</v>
      </c>
      <c r="B38" s="88" t="s">
        <v>1217</v>
      </c>
      <c r="C38" s="25" t="str">
        <f>IF(VLOOKUP(A38,'Option List'!$A$1:$B$51,2,0)=1,B38,"")</f>
        <v/>
      </c>
    </row>
    <row r="39" spans="1:3" x14ac:dyDescent="0.25">
      <c r="A39" s="86" t="s">
        <v>2284</v>
      </c>
      <c r="B39" s="88" t="s">
        <v>1100</v>
      </c>
      <c r="C39" s="25" t="str">
        <f>IF(VLOOKUP(A39,'Option List'!$A$1:$B$51,2,0)=1,B39,"")</f>
        <v/>
      </c>
    </row>
    <row r="40" spans="1:3" x14ac:dyDescent="0.25">
      <c r="A40" s="86" t="s">
        <v>2284</v>
      </c>
      <c r="B40" s="88" t="s">
        <v>2183</v>
      </c>
      <c r="C40" s="25" t="str">
        <f>IF(VLOOKUP(A40,'Option List'!$A$1:$B$51,2,0)=1,B40,"")</f>
        <v/>
      </c>
    </row>
    <row r="41" spans="1:3" x14ac:dyDescent="0.25">
      <c r="A41" s="86" t="s">
        <v>2284</v>
      </c>
      <c r="B41" s="88" t="s">
        <v>2184</v>
      </c>
      <c r="C41" s="25" t="str">
        <f>IF(VLOOKUP(A41,'Option List'!$A$1:$B$51,2,0)=1,B41,"")</f>
        <v/>
      </c>
    </row>
    <row r="42" spans="1:3" x14ac:dyDescent="0.25">
      <c r="A42" s="86" t="s">
        <v>2284</v>
      </c>
      <c r="B42" s="88" t="s">
        <v>2197</v>
      </c>
      <c r="C42" s="25" t="str">
        <f>IF(VLOOKUP(A42,'Option List'!$A$1:$B$51,2,0)=1,B42,"")</f>
        <v/>
      </c>
    </row>
    <row r="43" spans="1:3" x14ac:dyDescent="0.25">
      <c r="A43" s="86" t="s">
        <v>2284</v>
      </c>
      <c r="B43" s="88" t="s">
        <v>2198</v>
      </c>
      <c r="C43" s="25" t="str">
        <f>IF(VLOOKUP(A43,'Option List'!$A$1:$B$51,2,0)=1,B43,"")</f>
        <v/>
      </c>
    </row>
    <row r="44" spans="1:3" x14ac:dyDescent="0.25">
      <c r="A44" s="86" t="s">
        <v>2284</v>
      </c>
      <c r="B44" s="88" t="s">
        <v>2199</v>
      </c>
      <c r="C44" s="25" t="str">
        <f>IF(VLOOKUP(A44,'Option List'!$A$1:$B$51,2,0)=1,B44,"")</f>
        <v/>
      </c>
    </row>
    <row r="45" spans="1:3" x14ac:dyDescent="0.25">
      <c r="A45" s="86" t="s">
        <v>2284</v>
      </c>
      <c r="B45" s="88" t="s">
        <v>2185</v>
      </c>
      <c r="C45" s="25" t="str">
        <f>IF(VLOOKUP(A45,'Option List'!$A$1:$B$51,2,0)=1,B45,"")</f>
        <v/>
      </c>
    </row>
    <row r="46" spans="1:3" x14ac:dyDescent="0.25">
      <c r="A46" s="86" t="s">
        <v>2284</v>
      </c>
      <c r="B46" s="88" t="s">
        <v>2186</v>
      </c>
      <c r="C46" s="25" t="str">
        <f>IF(VLOOKUP(A46,'Option List'!$A$1:$B$51,2,0)=1,B46,"")</f>
        <v/>
      </c>
    </row>
    <row r="47" spans="1:3" x14ac:dyDescent="0.25">
      <c r="A47" s="86" t="s">
        <v>2284</v>
      </c>
      <c r="B47" s="88" t="s">
        <v>2187</v>
      </c>
      <c r="C47" s="25" t="str">
        <f>IF(VLOOKUP(A47,'Option List'!$A$1:$B$51,2,0)=1,B47,"")</f>
        <v/>
      </c>
    </row>
    <row r="48" spans="1:3" x14ac:dyDescent="0.25">
      <c r="A48" s="86" t="s">
        <v>2284</v>
      </c>
      <c r="B48" s="88" t="s">
        <v>2188</v>
      </c>
      <c r="C48" s="25" t="str">
        <f>IF(VLOOKUP(A48,'Option List'!$A$1:$B$51,2,0)=1,B48,"")</f>
        <v/>
      </c>
    </row>
    <row r="49" spans="1:3" x14ac:dyDescent="0.25">
      <c r="A49" s="86" t="s">
        <v>2284</v>
      </c>
      <c r="B49" s="88" t="s">
        <v>2189</v>
      </c>
      <c r="C49" s="25" t="str">
        <f>IF(VLOOKUP(A49,'Option List'!$A$1:$B$51,2,0)=1,B49,"")</f>
        <v/>
      </c>
    </row>
    <row r="50" spans="1:3" x14ac:dyDescent="0.25">
      <c r="A50" s="86" t="s">
        <v>2284</v>
      </c>
      <c r="B50" s="88" t="s">
        <v>2207</v>
      </c>
      <c r="C50" s="25" t="str">
        <f>IF(VLOOKUP(A50,'Option List'!$A$1:$B$51,2,0)=1,B50,"")</f>
        <v/>
      </c>
    </row>
    <row r="51" spans="1:3" x14ac:dyDescent="0.25">
      <c r="A51" s="86" t="s">
        <v>2284</v>
      </c>
      <c r="B51" s="88" t="s">
        <v>2286</v>
      </c>
      <c r="C51" s="25" t="str">
        <f>IF(VLOOKUP(A51,'Option List'!$A$1:$B$51,2,0)=1,B51,"")</f>
        <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2"/>
  <sheetViews>
    <sheetView topLeftCell="B1" zoomScaleNormal="100" workbookViewId="0">
      <selection activeCell="J3" sqref="J3"/>
    </sheetView>
  </sheetViews>
  <sheetFormatPr defaultColWidth="9.140625" defaultRowHeight="15" x14ac:dyDescent="0.25"/>
  <cols>
    <col min="1" max="1" width="10.140625" style="54" customWidth="1"/>
    <col min="2" max="2" width="13.7109375" style="54" customWidth="1"/>
    <col min="3" max="3" width="7.28515625" style="54" customWidth="1"/>
    <col min="4" max="4" width="15.5703125" style="54" customWidth="1"/>
    <col min="5" max="5" width="12.85546875" style="54" customWidth="1"/>
    <col min="6" max="6" width="13.5703125" style="54" customWidth="1"/>
    <col min="7" max="7" width="15.28515625" style="54" customWidth="1"/>
    <col min="8" max="8" width="16.7109375" style="54" customWidth="1"/>
    <col min="9" max="1024" width="9.140625" style="54"/>
  </cols>
  <sheetData>
    <row r="1" spans="1:10" x14ac:dyDescent="0.25">
      <c r="A1" s="54" t="s">
        <v>994</v>
      </c>
      <c r="B1" s="66" t="s">
        <v>187</v>
      </c>
      <c r="C1" s="66" t="s">
        <v>2287</v>
      </c>
      <c r="D1" s="66" t="s">
        <v>2288</v>
      </c>
      <c r="E1" s="66" t="s">
        <v>2289</v>
      </c>
      <c r="F1" s="66" t="s">
        <v>2290</v>
      </c>
      <c r="G1" s="66" t="s">
        <v>2291</v>
      </c>
      <c r="H1" s="66" t="s">
        <v>2292</v>
      </c>
      <c r="J1" s="54" t="s">
        <v>2293</v>
      </c>
    </row>
    <row r="2" spans="1:10" x14ac:dyDescent="0.25">
      <c r="A2" s="54" t="s">
        <v>404</v>
      </c>
      <c r="B2" s="54" t="s">
        <v>2294</v>
      </c>
      <c r="C2" s="54">
        <v>1</v>
      </c>
      <c r="D2" s="54">
        <v>11</v>
      </c>
      <c r="E2" s="54">
        <v>55</v>
      </c>
      <c r="F2" s="54">
        <v>13</v>
      </c>
      <c r="H2" s="54" t="s">
        <v>2295</v>
      </c>
      <c r="J2" s="54">
        <v>605</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7"/>
  <sheetViews>
    <sheetView zoomScaleNormal="100" workbookViewId="0">
      <selection activeCell="A3" sqref="A3"/>
    </sheetView>
  </sheetViews>
  <sheetFormatPr defaultColWidth="8.7109375" defaultRowHeight="15" x14ac:dyDescent="0.25"/>
  <cols>
    <col min="1" max="1" width="171.85546875" customWidth="1"/>
    <col min="2" max="2" width="34.28515625" customWidth="1"/>
  </cols>
  <sheetData>
    <row r="1" spans="1:2" x14ac:dyDescent="0.25">
      <c r="A1" s="41" t="s">
        <v>376</v>
      </c>
    </row>
    <row r="2" spans="1:2" x14ac:dyDescent="0.25">
      <c r="A2" s="42" t="s">
        <v>2296</v>
      </c>
      <c r="B2" t="s">
        <v>998</v>
      </c>
    </row>
    <row r="3" spans="1:2" x14ac:dyDescent="0.25">
      <c r="A3" t="str">
        <f>CONCATENATE("copyInternationalText '(",EnterpriseData!$B$19,"|",EnterpriseData!$B$3,"|",EnterpriseData!$B$4,")",EnterpriseData!B22,"' '",EnterpriseData!B38,"'")</f>
        <v>copyInternationalText '(genesis|InstallUser|B00stInst@11)BasNov19Adm' 'ProTes300420201Adm'</v>
      </c>
      <c r="B3" t="s">
        <v>379</v>
      </c>
    </row>
    <row r="7" spans="1:2" x14ac:dyDescent="0.25">
      <c r="A7" s="44"/>
    </row>
  </sheetData>
  <pageMargins left="0.25" right="0.25" top="0.75" bottom="0.75" header="0.51180555555555496" footer="0.51180555555555496"/>
  <pageSetup firstPageNumber="0" orientation="landscape"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29"/>
  <sheetViews>
    <sheetView zoomScaleNormal="100" workbookViewId="0">
      <selection activeCell="D26" sqref="D26"/>
    </sheetView>
  </sheetViews>
  <sheetFormatPr defaultColWidth="8.7109375" defaultRowHeight="15" x14ac:dyDescent="0.25"/>
  <cols>
    <col min="1" max="1" width="40.5703125" customWidth="1"/>
    <col min="2" max="2" width="26.85546875" customWidth="1"/>
    <col min="3" max="3" width="26.85546875" hidden="1" customWidth="1"/>
    <col min="4" max="4" width="101.140625" customWidth="1"/>
    <col min="5" max="5" width="34.28515625" customWidth="1"/>
  </cols>
  <sheetData>
    <row r="1" spans="1:5" x14ac:dyDescent="0.25">
      <c r="A1" s="45" t="s">
        <v>381</v>
      </c>
      <c r="B1" s="45" t="s">
        <v>2297</v>
      </c>
      <c r="C1" s="45"/>
      <c r="D1" s="45" t="s">
        <v>2298</v>
      </c>
      <c r="E1" s="45" t="s">
        <v>998</v>
      </c>
    </row>
    <row r="2" spans="1:5" x14ac:dyDescent="0.25">
      <c r="A2" t="s">
        <v>385</v>
      </c>
      <c r="D2" t="str">
        <f>CONCATENATE("configure BoostModel1 ",EnterpriseData!$B$38," loaderUserId=",Users!$C$15," customerIntegrationId=",EnterpriseData!$B$10)</f>
        <v>configure BoostModel1 ProTes300420201Adm loaderUserId=ProTes300420201LoaderID customerIntegrationId=Demo</v>
      </c>
      <c r="E2" t="s">
        <v>379</v>
      </c>
    </row>
    <row r="3" spans="1:5" x14ac:dyDescent="0.25">
      <c r="A3" t="s">
        <v>385</v>
      </c>
      <c r="D3" t="str">
        <f>CONCATENATE("configure BoostFinance1 ",EnterpriseData!$B$38," loaderUserId=",Users!$C$15," customerIntegrationId=",EnterpriseData!$B$10)</f>
        <v>configure BoostFinance1 ProTes300420201Adm loaderUserId=ProTes300420201LoaderID customerIntegrationId=Demo</v>
      </c>
      <c r="E3" t="s">
        <v>379</v>
      </c>
    </row>
    <row r="4" spans="1:5" x14ac:dyDescent="0.25">
      <c r="A4" t="s">
        <v>35</v>
      </c>
      <c r="B4" t="s">
        <v>2299</v>
      </c>
      <c r="D4" s="43" t="str">
        <f>IF(VLOOKUP(A4,'Option List'!$A$2:$B$51,2,0)=1,CONCATENATE("configure ",B4," '",EnterpriseData!$B$38,"' loaderUserId=",Users!$C$15," customerIntegrationId=",EnterpriseData!$B$10),"")</f>
        <v/>
      </c>
      <c r="E4" t="s">
        <v>379</v>
      </c>
    </row>
    <row r="5" spans="1:5" x14ac:dyDescent="0.25">
      <c r="A5" t="s">
        <v>10</v>
      </c>
      <c r="B5" t="s">
        <v>2300</v>
      </c>
      <c r="D5" s="43" t="str">
        <f>IF(VLOOKUP(A5,'Option List'!$A$2:$B$51,2,0)=1,CONCATENATE("configure ",B5," '",EnterpriseData!$B$38,"' loaderUserId=",Users!$C$15," customerIntegrationId=",EnterpriseData!$B$10),"")</f>
        <v/>
      </c>
      <c r="E5" t="s">
        <v>379</v>
      </c>
    </row>
    <row r="6" spans="1:5" x14ac:dyDescent="0.25">
      <c r="A6" t="s">
        <v>12</v>
      </c>
      <c r="B6" t="s">
        <v>2301</v>
      </c>
      <c r="D6" s="43" t="str">
        <f>IF(VLOOKUP(A6,'Option List'!$A$2:$B$51,2,0)=1,CONCATENATE("configure ",B6," '",EnterpriseData!$B$38,"' loaderUserId=",Users!$C$15," customerIntegrationId=",EnterpriseData!$B$10),"")</f>
        <v/>
      </c>
      <c r="E6" t="s">
        <v>379</v>
      </c>
    </row>
    <row r="7" spans="1:5" x14ac:dyDescent="0.25">
      <c r="A7" t="s">
        <v>42</v>
      </c>
      <c r="B7" t="s">
        <v>2302</v>
      </c>
      <c r="D7" s="43" t="str">
        <f>IF(VLOOKUP(A7,'Option List'!$A$2:$B$51,2,0)=1,CONCATENATE("configure ",B7," '",EnterpriseData!$B$38,"' loaderUserId=",Users!$C$15," customerIntegrationId=",EnterpriseData!$B$10),"")</f>
        <v/>
      </c>
      <c r="E7" t="s">
        <v>379</v>
      </c>
    </row>
    <row r="8" spans="1:5" x14ac:dyDescent="0.25">
      <c r="A8" s="82" t="s">
        <v>52</v>
      </c>
      <c r="B8" t="s">
        <v>2303</v>
      </c>
      <c r="D8" s="43" t="str">
        <f>IF(VLOOKUP(A8,'Option List'!$A$2:$B$51,2,0)=1,CONCATENATE("configure ",B8," '",EnterpriseData!$B$38,"' loaderUserId=",Users!$C$15," customerIntegrationId=",EnterpriseData!$B$10),"")</f>
        <v>configure BoostITS 'ProTes300420201Adm' loaderUserId=ProTes300420201LoaderID customerIntegrationId=Demo</v>
      </c>
      <c r="E8" t="s">
        <v>379</v>
      </c>
    </row>
    <row r="9" spans="1:5" x14ac:dyDescent="0.25">
      <c r="A9" s="82" t="s">
        <v>51</v>
      </c>
      <c r="B9" t="s">
        <v>2304</v>
      </c>
      <c r="D9" s="43" t="str">
        <f>IF(VLOOKUP(A9,'Option List'!$A$2:$B$51,2,0)=1,CONCATENATE("configure ",B9," '",EnterpriseData!$B$38,"' loaderUserId=",Users!$C$15," customerIntegrationId=",EnterpriseData!$B$10),"")</f>
        <v>configure BoostTC360 'ProTes300420201Adm' loaderUserId=ProTes300420201LoaderID customerIntegrationId=Demo</v>
      </c>
      <c r="E9" t="s">
        <v>379</v>
      </c>
    </row>
    <row r="10" spans="1:5" x14ac:dyDescent="0.25">
      <c r="A10" s="82" t="s">
        <v>48</v>
      </c>
      <c r="B10" t="s">
        <v>2305</v>
      </c>
      <c r="D10" s="43" t="str">
        <f>IF(VLOOKUP(A10,'Option List'!$A$2:$B$51,2,0)=1,CONCATENATE("configure ",B10," '",EnterpriseData!$B$38,"' loaderUserId=",Users!$C$15," customerIntegrationId=",EnterpriseData!$B$10),"")</f>
        <v>configure BoostComData 'ProTes300420201Adm' loaderUserId=ProTes300420201LoaderID customerIntegrationId=Demo</v>
      </c>
      <c r="E10" t="s">
        <v>379</v>
      </c>
    </row>
    <row r="11" spans="1:5" x14ac:dyDescent="0.25">
      <c r="A11" s="82" t="s">
        <v>49</v>
      </c>
      <c r="B11" t="s">
        <v>1009</v>
      </c>
      <c r="D11" s="43" t="str">
        <f>IF(VLOOKUP(A11,'Option List'!$A$2:$B$51,2,0)=1,CONCATENATE("configure ",B11," '",EnterpriseData!$B$38,"' loaderUserId=",Users!$C$15," customerIntegrationId=",EnterpriseData!$B$10),"")</f>
        <v>configure HubTran 'ProTes300420201Adm' loaderUserId=ProTes300420201LoaderID customerIntegrationId=Demo</v>
      </c>
      <c r="E11" t="s">
        <v>379</v>
      </c>
    </row>
    <row r="12" spans="1:5" x14ac:dyDescent="0.25">
      <c r="A12" s="82" t="s">
        <v>54</v>
      </c>
      <c r="B12" t="s">
        <v>2306</v>
      </c>
      <c r="D12" s="43" t="str">
        <f>IF(VLOOKUP(A12,'Option List'!$A$2:$B$51,2,0)=1,CONCATENATE("configure ",B12," '",EnterpriseData!$B$38,"' loaderUserId=",Users!$C$15," customerIntegrationId=",EnterpriseData!$B$10),"")</f>
        <v>configure QBUSDesktop 'ProTes300420201Adm' loaderUserId=ProTes300420201LoaderID customerIntegrationId=Demo</v>
      </c>
      <c r="E12" t="s">
        <v>379</v>
      </c>
    </row>
    <row r="13" spans="1:5" x14ac:dyDescent="0.25">
      <c r="A13" s="82" t="s">
        <v>53</v>
      </c>
      <c r="B13" t="s">
        <v>2307</v>
      </c>
      <c r="D13" s="43" t="str">
        <f>IF(VLOOKUP(A13,'Option List'!$A$2:$B$51,2,0)=1,CONCATENATE("configure ",B13," '",EnterpriseData!$B$38,"' loaderUserId=",Users!$C$15," customerIntegrationId=",EnterpriseData!$B$10),"")</f>
        <v/>
      </c>
      <c r="E13" t="s">
        <v>379</v>
      </c>
    </row>
    <row r="14" spans="1:5" x14ac:dyDescent="0.25">
      <c r="A14" s="82" t="s">
        <v>55</v>
      </c>
      <c r="B14" t="s">
        <v>2308</v>
      </c>
      <c r="D14" s="43" t="str">
        <f>IF(VLOOKUP(A14,'Option List'!$A$2:$B$51,2,0)=1,CONCATENATE("configure ",B14," '",EnterpriseData!$B$38,"' loaderUserId=",Users!$C$15," customerIntegrationId=",EnterpriseData!$B$10),"")</f>
        <v/>
      </c>
      <c r="E14" t="s">
        <v>379</v>
      </c>
    </row>
    <row r="15" spans="1:5" x14ac:dyDescent="0.25">
      <c r="A15" s="82" t="s">
        <v>53</v>
      </c>
      <c r="B15" t="s">
        <v>2302</v>
      </c>
      <c r="D15" s="43" t="str">
        <f>IF(VLOOKUP(A15,'Option List'!$A$2:$B$51,2,0)=1,CONCATENATE("configure ",B15," '",EnterpriseData!$B$38,"' loaderUserId=",Users!$C$15," customerIntegrationId=",EnterpriseData!$B$10),"")</f>
        <v/>
      </c>
      <c r="E15" t="s">
        <v>379</v>
      </c>
    </row>
    <row r="16" spans="1:5" x14ac:dyDescent="0.25">
      <c r="D16" s="43"/>
      <c r="E16" t="s">
        <v>379</v>
      </c>
    </row>
    <row r="17" spans="1:5" x14ac:dyDescent="0.25">
      <c r="D17" s="43"/>
      <c r="E17" t="s">
        <v>379</v>
      </c>
    </row>
    <row r="18" spans="1:5" x14ac:dyDescent="0.25">
      <c r="D18" s="43"/>
      <c r="E18" t="s">
        <v>379</v>
      </c>
    </row>
    <row r="19" spans="1:5" x14ac:dyDescent="0.25">
      <c r="D19" s="43"/>
      <c r="E19" t="s">
        <v>379</v>
      </c>
    </row>
    <row r="20" spans="1:5" x14ac:dyDescent="0.25">
      <c r="D20" s="43"/>
      <c r="E20" t="s">
        <v>379</v>
      </c>
    </row>
    <row r="21" spans="1:5" x14ac:dyDescent="0.25">
      <c r="D21" s="43"/>
      <c r="E21" t="s">
        <v>379</v>
      </c>
    </row>
    <row r="22" spans="1:5" x14ac:dyDescent="0.25">
      <c r="D22" s="43"/>
      <c r="E22" t="s">
        <v>379</v>
      </c>
    </row>
    <row r="23" spans="1:5" x14ac:dyDescent="0.25">
      <c r="D23" s="43"/>
      <c r="E23" t="s">
        <v>379</v>
      </c>
    </row>
    <row r="25" spans="1:5" x14ac:dyDescent="0.25">
      <c r="A25" s="45" t="s">
        <v>381</v>
      </c>
      <c r="B25" s="45" t="s">
        <v>2309</v>
      </c>
      <c r="C25" s="45" t="s">
        <v>187</v>
      </c>
      <c r="D25" s="45" t="s">
        <v>2310</v>
      </c>
    </row>
    <row r="26" spans="1:5" x14ac:dyDescent="0.25">
      <c r="A26" t="s">
        <v>10</v>
      </c>
      <c r="B26" t="s">
        <v>2311</v>
      </c>
      <c r="C26" s="89" t="s">
        <v>2312</v>
      </c>
      <c r="D26" t="str">
        <f>IF(VLOOKUP(A26,'Option List'!$A$2:$B$51,2,0)=1,C26,"")</f>
        <v/>
      </c>
      <c r="E26" t="s">
        <v>2313</v>
      </c>
    </row>
    <row r="27" spans="1:5" x14ac:dyDescent="0.25">
      <c r="A27" t="s">
        <v>12</v>
      </c>
      <c r="B27" t="s">
        <v>2314</v>
      </c>
      <c r="C27" s="89" t="s">
        <v>2315</v>
      </c>
      <c r="D27" t="str">
        <f>IF(VLOOKUP(A27,'Option List'!$A$2:$B$51,2,0)=1,C27,"")</f>
        <v/>
      </c>
      <c r="E27" t="s">
        <v>2313</v>
      </c>
    </row>
    <row r="28" spans="1:5" x14ac:dyDescent="0.25">
      <c r="A28" t="s">
        <v>42</v>
      </c>
      <c r="B28" t="s">
        <v>42</v>
      </c>
      <c r="C28" s="89" t="s">
        <v>2316</v>
      </c>
      <c r="D28" t="str">
        <f>IF(VLOOKUP(A28,'Option List'!$A$2:$B$51,2,0)=1,C28,"")</f>
        <v/>
      </c>
      <c r="E28" t="s">
        <v>2313</v>
      </c>
    </row>
    <row r="29" spans="1:5" x14ac:dyDescent="0.25">
      <c r="A29" s="82" t="s">
        <v>53</v>
      </c>
      <c r="B29" t="s">
        <v>42</v>
      </c>
      <c r="C29" s="89" t="s">
        <v>2316</v>
      </c>
      <c r="D29" t="str">
        <f>IF(VLOOKUP(A29,'Option List'!$A$2:$B$51,2,0)=1,C29,"")</f>
        <v/>
      </c>
      <c r="E29" t="s">
        <v>2313</v>
      </c>
    </row>
  </sheetData>
  <pageMargins left="0.7" right="0.7" top="0.75" bottom="0.75" header="0.51180555555555496" footer="0.51180555555555496"/>
  <pageSetup firstPageNumber="0"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600-000000000000}">
          <x14:formula1>
            <xm:f>'Option List'!$A$2:$A$31</xm:f>
          </x14:formula1>
          <x14:formula2>
            <xm:f>0</xm:f>
          </x14:formula2>
          <xm:sqref>A8:A15 A29</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7"/>
  <sheetViews>
    <sheetView zoomScaleNormal="100" workbookViewId="0">
      <selection activeCell="I2" sqref="I2"/>
    </sheetView>
  </sheetViews>
  <sheetFormatPr defaultColWidth="8.7109375" defaultRowHeight="15" x14ac:dyDescent="0.25"/>
  <cols>
    <col min="1" max="1" width="17.28515625" customWidth="1"/>
    <col min="2" max="2" width="19.140625" customWidth="1"/>
    <col min="3" max="3" width="14.7109375" customWidth="1"/>
    <col min="4" max="5" width="11.7109375" customWidth="1"/>
    <col min="6" max="6" width="11.85546875" customWidth="1"/>
    <col min="7" max="7" width="25.5703125" customWidth="1"/>
    <col min="8" max="8" width="13.42578125" customWidth="1"/>
    <col min="9" max="9" width="98.5703125" customWidth="1"/>
  </cols>
  <sheetData>
    <row r="1" spans="1:9" x14ac:dyDescent="0.25">
      <c r="A1" t="s">
        <v>2317</v>
      </c>
      <c r="B1" t="s">
        <v>2318</v>
      </c>
      <c r="C1" t="s">
        <v>191</v>
      </c>
      <c r="D1" t="s">
        <v>2319</v>
      </c>
      <c r="E1" t="s">
        <v>2320</v>
      </c>
      <c r="F1" t="s">
        <v>2321</v>
      </c>
      <c r="G1" t="s">
        <v>2322</v>
      </c>
      <c r="H1" t="s">
        <v>2323</v>
      </c>
      <c r="I1" t="s">
        <v>2324</v>
      </c>
    </row>
    <row r="2" spans="1:9" x14ac:dyDescent="0.25">
      <c r="A2" t="str">
        <f>EnterpriseData!$B$43</f>
        <v>Prospera Test 300420201 Sandbox</v>
      </c>
      <c r="B2" t="s">
        <v>993</v>
      </c>
      <c r="C2" t="s">
        <v>1092</v>
      </c>
      <c r="D2" t="s">
        <v>2325</v>
      </c>
      <c r="E2">
        <v>0</v>
      </c>
      <c r="F2">
        <v>0</v>
      </c>
      <c r="G2" t="s">
        <v>2326</v>
      </c>
      <c r="H2" t="s">
        <v>2327</v>
      </c>
      <c r="I2" t="str">
        <f t="shared" ref="I2:I13" si="0">CONCATENATE(A2,"^",B2,"^",C2,"^",D2,"^",E2,"^",F2,"^",G2,"^",H2)</f>
        <v>Prospera Test 300420201 Sandbox^AdvanceChargeLevel^Operations^ITEM^0^0^Delivered^POD</v>
      </c>
    </row>
    <row r="3" spans="1:9" x14ac:dyDescent="0.25">
      <c r="A3" t="str">
        <f>EnterpriseData!$B$43</f>
        <v>Prospera Test 300420201 Sandbox</v>
      </c>
      <c r="B3" t="s">
        <v>993</v>
      </c>
      <c r="C3" t="s">
        <v>1092</v>
      </c>
      <c r="D3" t="s">
        <v>2328</v>
      </c>
      <c r="E3">
        <v>100</v>
      </c>
      <c r="F3">
        <v>500</v>
      </c>
      <c r="G3" t="s">
        <v>2329</v>
      </c>
      <c r="I3" t="str">
        <f t="shared" si="0"/>
        <v>Prospera Test 300420201 Sandbox^AdvanceChargeLevel^Operations^FUE^100^500^Booked,In Transit,Delivered^</v>
      </c>
    </row>
    <row r="4" spans="1:9" x14ac:dyDescent="0.25">
      <c r="A4" t="str">
        <f>EnterpriseData!$B$43</f>
        <v>Prospera Test 300420201 Sandbox</v>
      </c>
      <c r="B4" t="s">
        <v>993</v>
      </c>
      <c r="C4" t="s">
        <v>1092</v>
      </c>
      <c r="D4" t="s">
        <v>2330</v>
      </c>
      <c r="E4">
        <v>100</v>
      </c>
      <c r="F4">
        <v>50</v>
      </c>
      <c r="G4" t="s">
        <v>2329</v>
      </c>
      <c r="I4" t="str">
        <f t="shared" si="0"/>
        <v>Prospera Test 300420201 Sandbox^AdvanceChargeLevel^Operations^IDL^100^50^Booked,In Transit,Delivered^</v>
      </c>
    </row>
    <row r="5" spans="1:9" x14ac:dyDescent="0.25">
      <c r="A5" t="str">
        <f>EnterpriseData!$B$43</f>
        <v>Prospera Test 300420201 Sandbox</v>
      </c>
      <c r="B5" t="s">
        <v>993</v>
      </c>
      <c r="C5" t="s">
        <v>2331</v>
      </c>
      <c r="D5" t="s">
        <v>2325</v>
      </c>
      <c r="E5">
        <v>50</v>
      </c>
      <c r="F5">
        <v>2000</v>
      </c>
      <c r="G5" t="s">
        <v>2326</v>
      </c>
      <c r="H5" t="s">
        <v>2327</v>
      </c>
      <c r="I5" t="str">
        <f t="shared" si="0"/>
        <v>Prospera Test 300420201 Sandbox^AdvanceChargeLevel^Supv^ITEM^50^2000^Delivered^POD</v>
      </c>
    </row>
    <row r="6" spans="1:9" x14ac:dyDescent="0.25">
      <c r="A6" t="str">
        <f>EnterpriseData!$B$43</f>
        <v>Prospera Test 300420201 Sandbox</v>
      </c>
      <c r="B6" t="s">
        <v>993</v>
      </c>
      <c r="C6" t="s">
        <v>2331</v>
      </c>
      <c r="D6" t="s">
        <v>2328</v>
      </c>
      <c r="E6">
        <v>100</v>
      </c>
      <c r="F6">
        <v>500</v>
      </c>
      <c r="G6" t="s">
        <v>2329</v>
      </c>
      <c r="I6" t="str">
        <f t="shared" si="0"/>
        <v>Prospera Test 300420201 Sandbox^AdvanceChargeLevel^Supv^FUE^100^500^Booked,In Transit,Delivered^</v>
      </c>
    </row>
    <row r="7" spans="1:9" x14ac:dyDescent="0.25">
      <c r="A7" t="str">
        <f>EnterpriseData!$B$43</f>
        <v>Prospera Test 300420201 Sandbox</v>
      </c>
      <c r="B7" t="s">
        <v>993</v>
      </c>
      <c r="C7" t="s">
        <v>2331</v>
      </c>
      <c r="D7" t="s">
        <v>2330</v>
      </c>
      <c r="E7">
        <v>100</v>
      </c>
      <c r="F7">
        <v>100</v>
      </c>
      <c r="G7" t="s">
        <v>2329</v>
      </c>
      <c r="I7" t="str">
        <f t="shared" si="0"/>
        <v>Prospera Test 300420201 Sandbox^AdvanceChargeLevel^Supv^IDL^100^100^Booked,In Transit,Delivered^</v>
      </c>
    </row>
    <row r="8" spans="1:9" x14ac:dyDescent="0.25">
      <c r="A8" t="str">
        <f>EnterpriseData!$B$43</f>
        <v>Prospera Test 300420201 Sandbox</v>
      </c>
      <c r="B8" t="s">
        <v>993</v>
      </c>
      <c r="C8" t="s">
        <v>1055</v>
      </c>
      <c r="D8" t="s">
        <v>2325</v>
      </c>
      <c r="E8">
        <v>100</v>
      </c>
      <c r="F8">
        <v>4000</v>
      </c>
      <c r="G8" t="s">
        <v>2326</v>
      </c>
      <c r="H8" t="s">
        <v>2327</v>
      </c>
      <c r="I8" t="str">
        <f t="shared" si="0"/>
        <v>Prospera Test 300420201 Sandbox^AdvanceChargeLevel^Finance^ITEM^100^4000^Delivered^POD</v>
      </c>
    </row>
    <row r="9" spans="1:9" x14ac:dyDescent="0.25">
      <c r="A9" t="str">
        <f>EnterpriseData!$B$43</f>
        <v>Prospera Test 300420201 Sandbox</v>
      </c>
      <c r="B9" t="s">
        <v>993</v>
      </c>
      <c r="C9" t="s">
        <v>1055</v>
      </c>
      <c r="D9" t="s">
        <v>2328</v>
      </c>
      <c r="E9">
        <v>100</v>
      </c>
      <c r="F9">
        <v>10</v>
      </c>
      <c r="G9" t="s">
        <v>2329</v>
      </c>
      <c r="I9" t="str">
        <f t="shared" si="0"/>
        <v>Prospera Test 300420201 Sandbox^AdvanceChargeLevel^Finance^FUE^100^10^Booked,In Transit,Delivered^</v>
      </c>
    </row>
    <row r="10" spans="1:9" x14ac:dyDescent="0.25">
      <c r="A10" t="str">
        <f>EnterpriseData!$B$43</f>
        <v>Prospera Test 300420201 Sandbox</v>
      </c>
      <c r="B10" t="s">
        <v>993</v>
      </c>
      <c r="C10" t="s">
        <v>1055</v>
      </c>
      <c r="D10" t="s">
        <v>2330</v>
      </c>
      <c r="E10">
        <v>100</v>
      </c>
      <c r="F10">
        <v>10</v>
      </c>
      <c r="G10" t="s">
        <v>2329</v>
      </c>
      <c r="I10" t="str">
        <f t="shared" si="0"/>
        <v>Prospera Test 300420201 Sandbox^AdvanceChargeLevel^Finance^IDL^100^10^Booked,In Transit,Delivered^</v>
      </c>
    </row>
    <row r="11" spans="1:9" x14ac:dyDescent="0.25">
      <c r="A11" t="str">
        <f>EnterpriseData!$B$43</f>
        <v>Prospera Test 300420201 Sandbox</v>
      </c>
      <c r="B11" t="s">
        <v>993</v>
      </c>
      <c r="C11" t="s">
        <v>404</v>
      </c>
      <c r="D11" t="s">
        <v>2325</v>
      </c>
      <c r="E11">
        <v>200</v>
      </c>
      <c r="F11">
        <v>10000</v>
      </c>
      <c r="G11" t="s">
        <v>2326</v>
      </c>
      <c r="H11" t="s">
        <v>2327</v>
      </c>
      <c r="I11" t="str">
        <f t="shared" si="0"/>
        <v>Prospera Test 300420201 Sandbox^AdvanceChargeLevel^Admin^ITEM^200^10000^Delivered^POD</v>
      </c>
    </row>
    <row r="12" spans="1:9" x14ac:dyDescent="0.25">
      <c r="A12" t="str">
        <f>EnterpriseData!$B$43</f>
        <v>Prospera Test 300420201 Sandbox</v>
      </c>
      <c r="B12" t="s">
        <v>993</v>
      </c>
      <c r="C12" t="s">
        <v>404</v>
      </c>
      <c r="D12" t="s">
        <v>2328</v>
      </c>
      <c r="E12">
        <v>200</v>
      </c>
      <c r="F12">
        <v>10000</v>
      </c>
      <c r="G12" t="s">
        <v>2329</v>
      </c>
      <c r="I12" t="str">
        <f t="shared" si="0"/>
        <v>Prospera Test 300420201 Sandbox^AdvanceChargeLevel^Admin^FUE^200^10000^Booked,In Transit,Delivered^</v>
      </c>
    </row>
    <row r="13" spans="1:9" x14ac:dyDescent="0.25">
      <c r="A13" t="str">
        <f>EnterpriseData!$B$43</f>
        <v>Prospera Test 300420201 Sandbox</v>
      </c>
      <c r="B13" t="s">
        <v>993</v>
      </c>
      <c r="C13" t="s">
        <v>404</v>
      </c>
      <c r="D13" t="s">
        <v>2330</v>
      </c>
      <c r="E13">
        <v>200</v>
      </c>
      <c r="F13">
        <v>10000</v>
      </c>
      <c r="G13" t="s">
        <v>2329</v>
      </c>
      <c r="I13" t="str">
        <f t="shared" si="0"/>
        <v>Prospera Test 300420201 Sandbox^AdvanceChargeLevel^Admin^IDL^200^10000^Booked,In Transit,Delivered^</v>
      </c>
    </row>
    <row r="16" spans="1:9" x14ac:dyDescent="0.25">
      <c r="A16" s="90" t="s">
        <v>2332</v>
      </c>
      <c r="B16" s="90" t="s">
        <v>2332</v>
      </c>
      <c r="C16" s="90" t="s">
        <v>2332</v>
      </c>
      <c r="D16" s="90" t="s">
        <v>2332</v>
      </c>
      <c r="E16" s="90" t="s">
        <v>2332</v>
      </c>
      <c r="F16" s="90" t="s">
        <v>2332</v>
      </c>
      <c r="G16" s="90" t="s">
        <v>2333</v>
      </c>
      <c r="H16" s="90" t="s">
        <v>2333</v>
      </c>
      <c r="I16" s="90" t="s">
        <v>2334</v>
      </c>
    </row>
    <row r="17" spans="1:9" ht="180" x14ac:dyDescent="0.25">
      <c r="A17" s="91" t="s">
        <v>2335</v>
      </c>
      <c r="B17" s="91" t="s">
        <v>2336</v>
      </c>
      <c r="C17" s="91" t="s">
        <v>2337</v>
      </c>
      <c r="D17" s="91" t="s">
        <v>2338</v>
      </c>
      <c r="E17" s="91" t="s">
        <v>2339</v>
      </c>
      <c r="F17" s="91" t="s">
        <v>2340</v>
      </c>
      <c r="G17" s="91" t="s">
        <v>2341</v>
      </c>
      <c r="H17" s="91" t="s">
        <v>2342</v>
      </c>
      <c r="I17" s="25" t="s">
        <v>2343</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H24"/>
  <sheetViews>
    <sheetView zoomScaleNormal="100" workbookViewId="0">
      <selection activeCell="H2" sqref="H2"/>
    </sheetView>
  </sheetViews>
  <sheetFormatPr defaultColWidth="8.7109375" defaultRowHeight="15" x14ac:dyDescent="0.25"/>
  <cols>
    <col min="1" max="1" width="25.42578125" customWidth="1"/>
    <col min="2" max="2" width="20.7109375" customWidth="1"/>
    <col min="3" max="3" width="20" customWidth="1"/>
    <col min="4" max="4" width="11.28515625" customWidth="1"/>
    <col min="5" max="5" width="15.7109375" customWidth="1"/>
    <col min="6" max="7" width="14" customWidth="1"/>
    <col min="8" max="8" width="46.7109375" customWidth="1"/>
  </cols>
  <sheetData>
    <row r="1" spans="1:8" x14ac:dyDescent="0.25">
      <c r="A1" t="s">
        <v>2317</v>
      </c>
      <c r="B1" t="s">
        <v>2318</v>
      </c>
      <c r="C1" t="s">
        <v>258</v>
      </c>
      <c r="D1" t="s">
        <v>2344</v>
      </c>
      <c r="E1" t="s">
        <v>2345</v>
      </c>
      <c r="F1" t="s">
        <v>2346</v>
      </c>
      <c r="G1" t="s">
        <v>2347</v>
      </c>
      <c r="H1" t="s">
        <v>2324</v>
      </c>
    </row>
    <row r="2" spans="1:8" x14ac:dyDescent="0.25">
      <c r="A2" t="str">
        <f>EnterpriseData!$B$43</f>
        <v>Prospera Test 300420201 Sandbox</v>
      </c>
      <c r="B2" t="s">
        <v>2348</v>
      </c>
      <c r="C2" t="s">
        <v>1092</v>
      </c>
      <c r="D2" t="s">
        <v>2349</v>
      </c>
      <c r="G2">
        <v>5000</v>
      </c>
      <c r="H2" t="str">
        <f t="shared" ref="H2:H13" si="0">CONCATENATE(A2,"^",B2,"^",C2,"^",D2,"^",E2,"^",F2,"^",G2)</f>
        <v>Prospera Test 300420201 Sandbox^UserDailyAdvanceLimits^Operations^DAILY^^^5000</v>
      </c>
    </row>
    <row r="3" spans="1:8" x14ac:dyDescent="0.25">
      <c r="A3" t="str">
        <f>EnterpriseData!$B$43</f>
        <v>Prospera Test 300420201 Sandbox</v>
      </c>
      <c r="B3" t="s">
        <v>2348</v>
      </c>
      <c r="C3" t="s">
        <v>1092</v>
      </c>
      <c r="D3" t="s">
        <v>2350</v>
      </c>
      <c r="E3" t="s">
        <v>2351</v>
      </c>
      <c r="G3">
        <v>50</v>
      </c>
      <c r="H3" t="str">
        <f t="shared" si="0"/>
        <v>Prospera Test 300420201 Sandbox^UserDailyAdvanceLimits^Operations^STATUS_FLAT^Booked^^50</v>
      </c>
    </row>
    <row r="4" spans="1:8" x14ac:dyDescent="0.25">
      <c r="A4" t="str">
        <f>EnterpriseData!$B$43</f>
        <v>Prospera Test 300420201 Sandbox</v>
      </c>
      <c r="B4" t="s">
        <v>2348</v>
      </c>
      <c r="C4" t="s">
        <v>1092</v>
      </c>
      <c r="D4" t="s">
        <v>2352</v>
      </c>
      <c r="E4" t="s">
        <v>2326</v>
      </c>
      <c r="F4" t="s">
        <v>2327</v>
      </c>
      <c r="G4">
        <v>100</v>
      </c>
      <c r="H4" t="str">
        <f t="shared" si="0"/>
        <v>Prospera Test 300420201 Sandbox^UserDailyAdvanceLimits^Operations^STATUS_PERCENT^Delivered^POD^100</v>
      </c>
    </row>
    <row r="5" spans="1:8" x14ac:dyDescent="0.25">
      <c r="A5" t="str">
        <f>EnterpriseData!$B$43</f>
        <v>Prospera Test 300420201 Sandbox</v>
      </c>
      <c r="B5" t="s">
        <v>2348</v>
      </c>
      <c r="C5" t="s">
        <v>2331</v>
      </c>
      <c r="D5" t="s">
        <v>2349</v>
      </c>
      <c r="G5">
        <v>7500</v>
      </c>
      <c r="H5" t="str">
        <f t="shared" si="0"/>
        <v>Prospera Test 300420201 Sandbox^UserDailyAdvanceLimits^Supv^DAILY^^^7500</v>
      </c>
    </row>
    <row r="6" spans="1:8" x14ac:dyDescent="0.25">
      <c r="A6" t="str">
        <f>EnterpriseData!$B$43</f>
        <v>Prospera Test 300420201 Sandbox</v>
      </c>
      <c r="B6" t="s">
        <v>2348</v>
      </c>
      <c r="C6" t="s">
        <v>2331</v>
      </c>
      <c r="D6" t="s">
        <v>2350</v>
      </c>
      <c r="E6" t="s">
        <v>2351</v>
      </c>
      <c r="G6">
        <v>100</v>
      </c>
      <c r="H6" t="str">
        <f t="shared" si="0"/>
        <v>Prospera Test 300420201 Sandbox^UserDailyAdvanceLimits^Supv^STATUS_FLAT^Booked^^100</v>
      </c>
    </row>
    <row r="7" spans="1:8" x14ac:dyDescent="0.25">
      <c r="A7" t="str">
        <f>EnterpriseData!$B$43</f>
        <v>Prospera Test 300420201 Sandbox</v>
      </c>
      <c r="B7" t="s">
        <v>2348</v>
      </c>
      <c r="C7" t="s">
        <v>2331</v>
      </c>
      <c r="D7" t="s">
        <v>2352</v>
      </c>
      <c r="E7" t="s">
        <v>2326</v>
      </c>
      <c r="F7" t="s">
        <v>2327</v>
      </c>
      <c r="G7">
        <v>100</v>
      </c>
      <c r="H7" t="str">
        <f t="shared" si="0"/>
        <v>Prospera Test 300420201 Sandbox^UserDailyAdvanceLimits^Supv^STATUS_PERCENT^Delivered^POD^100</v>
      </c>
    </row>
    <row r="8" spans="1:8" x14ac:dyDescent="0.25">
      <c r="A8" t="str">
        <f>EnterpriseData!$B$43</f>
        <v>Prospera Test 300420201 Sandbox</v>
      </c>
      <c r="B8" t="s">
        <v>2348</v>
      </c>
      <c r="C8" t="s">
        <v>1055</v>
      </c>
      <c r="D8" t="s">
        <v>2349</v>
      </c>
      <c r="G8">
        <v>7500</v>
      </c>
      <c r="H8" t="str">
        <f t="shared" si="0"/>
        <v>Prospera Test 300420201 Sandbox^UserDailyAdvanceLimits^Finance^DAILY^^^7500</v>
      </c>
    </row>
    <row r="9" spans="1:8" x14ac:dyDescent="0.25">
      <c r="A9" t="str">
        <f>EnterpriseData!$B$43</f>
        <v>Prospera Test 300420201 Sandbox</v>
      </c>
      <c r="B9" t="s">
        <v>2348</v>
      </c>
      <c r="C9" t="s">
        <v>1055</v>
      </c>
      <c r="D9" t="s">
        <v>2350</v>
      </c>
      <c r="E9" t="s">
        <v>2351</v>
      </c>
      <c r="G9">
        <v>100</v>
      </c>
      <c r="H9" t="str">
        <f t="shared" si="0"/>
        <v>Prospera Test 300420201 Sandbox^UserDailyAdvanceLimits^Finance^STATUS_FLAT^Booked^^100</v>
      </c>
    </row>
    <row r="10" spans="1:8" x14ac:dyDescent="0.25">
      <c r="A10" t="str">
        <f>EnterpriseData!$B$43</f>
        <v>Prospera Test 300420201 Sandbox</v>
      </c>
      <c r="B10" t="s">
        <v>2348</v>
      </c>
      <c r="C10" t="s">
        <v>1055</v>
      </c>
      <c r="D10" t="s">
        <v>2352</v>
      </c>
      <c r="E10" t="s">
        <v>2326</v>
      </c>
      <c r="F10" t="s">
        <v>2327</v>
      </c>
      <c r="G10">
        <v>100</v>
      </c>
      <c r="H10" t="str">
        <f t="shared" si="0"/>
        <v>Prospera Test 300420201 Sandbox^UserDailyAdvanceLimits^Finance^STATUS_PERCENT^Delivered^POD^100</v>
      </c>
    </row>
    <row r="11" spans="1:8" x14ac:dyDescent="0.25">
      <c r="A11" t="str">
        <f>EnterpriseData!$B$43</f>
        <v>Prospera Test 300420201 Sandbox</v>
      </c>
      <c r="B11" t="s">
        <v>2348</v>
      </c>
      <c r="C11" t="s">
        <v>404</v>
      </c>
      <c r="D11" t="s">
        <v>2349</v>
      </c>
      <c r="G11">
        <v>10000</v>
      </c>
      <c r="H11" t="str">
        <f t="shared" si="0"/>
        <v>Prospera Test 300420201 Sandbox^UserDailyAdvanceLimits^Admin^DAILY^^^10000</v>
      </c>
    </row>
    <row r="12" spans="1:8" x14ac:dyDescent="0.25">
      <c r="A12" t="str">
        <f>EnterpriseData!$B$43</f>
        <v>Prospera Test 300420201 Sandbox</v>
      </c>
      <c r="B12" t="s">
        <v>2348</v>
      </c>
      <c r="C12" t="s">
        <v>404</v>
      </c>
      <c r="D12" t="s">
        <v>2350</v>
      </c>
      <c r="E12" t="s">
        <v>2351</v>
      </c>
      <c r="G12">
        <v>250</v>
      </c>
      <c r="H12" t="str">
        <f t="shared" si="0"/>
        <v>Prospera Test 300420201 Sandbox^UserDailyAdvanceLimits^Admin^STATUS_FLAT^Booked^^250</v>
      </c>
    </row>
    <row r="13" spans="1:8" x14ac:dyDescent="0.25">
      <c r="A13" t="str">
        <f>EnterpriseData!$B$43</f>
        <v>Prospera Test 300420201 Sandbox</v>
      </c>
      <c r="B13" t="s">
        <v>2348</v>
      </c>
      <c r="C13" t="s">
        <v>404</v>
      </c>
      <c r="D13" t="s">
        <v>2352</v>
      </c>
      <c r="E13" t="s">
        <v>2326</v>
      </c>
      <c r="F13" t="s">
        <v>2327</v>
      </c>
      <c r="G13">
        <v>110</v>
      </c>
      <c r="H13" t="str">
        <f t="shared" si="0"/>
        <v>Prospera Test 300420201 Sandbox^UserDailyAdvanceLimits^Admin^STATUS_PERCENT^Delivered^POD^110</v>
      </c>
    </row>
    <row r="16" spans="1:8" x14ac:dyDescent="0.25">
      <c r="A16" s="90" t="s">
        <v>2332</v>
      </c>
      <c r="B16" s="90" t="s">
        <v>2332</v>
      </c>
      <c r="C16" s="90" t="s">
        <v>2332</v>
      </c>
      <c r="D16" s="90" t="s">
        <v>2332</v>
      </c>
      <c r="E16" s="90" t="s">
        <v>2333</v>
      </c>
      <c r="F16" s="90" t="s">
        <v>2333</v>
      </c>
      <c r="G16" s="90" t="s">
        <v>2332</v>
      </c>
      <c r="H16" s="90" t="s">
        <v>2334</v>
      </c>
    </row>
    <row r="17" spans="1:8" s="8" customFormat="1" ht="210" x14ac:dyDescent="0.25">
      <c r="A17" s="91" t="s">
        <v>2335</v>
      </c>
      <c r="B17" s="91" t="s">
        <v>2353</v>
      </c>
      <c r="C17" s="91" t="s">
        <v>2354</v>
      </c>
      <c r="D17" s="91" t="s">
        <v>2355</v>
      </c>
      <c r="E17" s="91" t="s">
        <v>2341</v>
      </c>
      <c r="F17" s="91" t="s">
        <v>2356</v>
      </c>
      <c r="G17" s="91" t="s">
        <v>2357</v>
      </c>
      <c r="H17" s="25" t="s">
        <v>2343</v>
      </c>
    </row>
    <row r="18" spans="1:8" x14ac:dyDescent="0.25">
      <c r="A18" s="92" t="s">
        <v>2358</v>
      </c>
      <c r="B18" s="93"/>
      <c r="C18" s="93"/>
      <c r="D18" s="93"/>
      <c r="E18" s="93"/>
      <c r="F18" s="93"/>
      <c r="G18" s="93"/>
    </row>
    <row r="19" spans="1:8" x14ac:dyDescent="0.25">
      <c r="A19" s="93" t="s">
        <v>2359</v>
      </c>
      <c r="B19" s="93"/>
      <c r="C19" s="93"/>
      <c r="D19" s="93"/>
      <c r="E19" s="93"/>
      <c r="F19" s="93"/>
      <c r="G19" s="93"/>
    </row>
    <row r="20" spans="1:8" x14ac:dyDescent="0.25">
      <c r="A20" s="93" t="s">
        <v>2360</v>
      </c>
      <c r="B20" s="93"/>
      <c r="C20" s="93"/>
      <c r="D20" s="93"/>
      <c r="E20" s="93"/>
      <c r="F20" s="93"/>
      <c r="G20" s="93"/>
    </row>
    <row r="21" spans="1:8" x14ac:dyDescent="0.25">
      <c r="A21" s="93"/>
      <c r="B21" s="93" t="s">
        <v>2361</v>
      </c>
      <c r="C21" s="93"/>
      <c r="D21" s="93"/>
      <c r="E21" s="93"/>
      <c r="F21" s="93"/>
      <c r="G21" s="93"/>
    </row>
    <row r="22" spans="1:8" x14ac:dyDescent="0.25">
      <c r="A22" s="93"/>
      <c r="B22" s="93" t="s">
        <v>2362</v>
      </c>
      <c r="C22" s="93"/>
      <c r="D22" s="93"/>
      <c r="E22" s="93"/>
      <c r="F22" s="93"/>
      <c r="G22" s="93"/>
    </row>
    <row r="23" spans="1:8" x14ac:dyDescent="0.25">
      <c r="A23" s="93"/>
      <c r="B23" s="93" t="s">
        <v>2363</v>
      </c>
      <c r="C23" s="93"/>
      <c r="D23" s="93"/>
      <c r="E23" s="93"/>
      <c r="F23" s="93"/>
      <c r="G23" s="93"/>
    </row>
    <row r="24" spans="1:8" x14ac:dyDescent="0.25">
      <c r="A24" s="93" t="s">
        <v>2364</v>
      </c>
      <c r="B24" s="93"/>
      <c r="C24" s="93"/>
      <c r="D24" s="93"/>
      <c r="E24" s="93"/>
      <c r="F24" s="93"/>
      <c r="G24" s="93"/>
    </row>
  </sheetData>
  <pageMargins left="0.7" right="0.7" top="0.75" bottom="0.75" header="0.51180555555555496" footer="0.51180555555555496"/>
  <pageSetup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L859"/>
  <sheetViews>
    <sheetView topLeftCell="A828" zoomScaleNormal="100" workbookViewId="0">
      <selection activeCell="L2" sqref="L2"/>
    </sheetView>
  </sheetViews>
  <sheetFormatPr defaultColWidth="8.7109375" defaultRowHeight="15" x14ac:dyDescent="0.25"/>
  <cols>
    <col min="1" max="1" width="23.28515625" customWidth="1"/>
    <col min="2" max="2" width="14.28515625" customWidth="1"/>
    <col min="3" max="3" width="17.28515625" customWidth="1"/>
    <col min="4" max="4" width="12.28515625" customWidth="1"/>
    <col min="5" max="5" width="16" customWidth="1"/>
    <col min="6" max="6" width="11.140625" customWidth="1"/>
    <col min="7" max="7" width="12.7109375" style="94" customWidth="1"/>
    <col min="8" max="8" width="15.85546875" style="94" customWidth="1"/>
    <col min="9" max="9" width="13.28515625" customWidth="1"/>
    <col min="10" max="10" width="8.140625" customWidth="1"/>
    <col min="11" max="11" width="6" customWidth="1"/>
    <col min="12" max="12" width="92" customWidth="1"/>
  </cols>
  <sheetData>
    <row r="1" spans="1:12" x14ac:dyDescent="0.25">
      <c r="A1" t="s">
        <v>994</v>
      </c>
      <c r="B1" t="s">
        <v>2365</v>
      </c>
      <c r="C1" t="s">
        <v>2366</v>
      </c>
      <c r="D1" t="s">
        <v>2367</v>
      </c>
      <c r="E1" t="s">
        <v>2368</v>
      </c>
      <c r="F1" t="s">
        <v>2369</v>
      </c>
      <c r="G1" s="94" t="s">
        <v>2370</v>
      </c>
      <c r="H1" s="94" t="s">
        <v>2371</v>
      </c>
      <c r="I1" t="s">
        <v>2372</v>
      </c>
      <c r="J1" t="s">
        <v>2373</v>
      </c>
      <c r="K1" t="s">
        <v>2374</v>
      </c>
      <c r="L1" t="s">
        <v>2324</v>
      </c>
    </row>
    <row r="2" spans="1:12" x14ac:dyDescent="0.25">
      <c r="A2" t="str">
        <f>EnterpriseData!$B$43</f>
        <v>Prospera Test 300420201 Sandbox</v>
      </c>
      <c r="B2" t="s">
        <v>2375</v>
      </c>
      <c r="C2" t="s">
        <v>2376</v>
      </c>
      <c r="D2" t="s">
        <v>2377</v>
      </c>
      <c r="E2" t="s">
        <v>2376</v>
      </c>
      <c r="F2" t="s">
        <v>2377</v>
      </c>
      <c r="G2" s="94" t="s">
        <v>2378</v>
      </c>
      <c r="H2" s="94" t="s">
        <v>2379</v>
      </c>
      <c r="I2" t="s">
        <v>2380</v>
      </c>
      <c r="J2" t="s">
        <v>2381</v>
      </c>
      <c r="K2">
        <v>5</v>
      </c>
      <c r="L2" s="95" t="str">
        <f t="shared" ref="L2:L65" si="0">A2&amp;"^"&amp;B2&amp;"^"&amp;C2&amp;"^"&amp;D2&amp;"^"&amp;E2&amp;"^"&amp;F2&amp;"^"&amp;G2&amp;"^"&amp;H2&amp;"^"&amp;I2&amp;"^TAX:"&amp;J2&amp;"^"&amp;K2</f>
        <v>Prospera Test 300420201 Sandbox^CanadianTaxes^AB^CA^AB^CA^10/1/2016 0:00^12/31/2099 23:59^GST Tax^TAX:GST^5</v>
      </c>
    </row>
    <row r="3" spans="1:12" x14ac:dyDescent="0.25">
      <c r="A3" t="str">
        <f>EnterpriseData!$B$43</f>
        <v>Prospera Test 300420201 Sandbox</v>
      </c>
      <c r="B3" t="s">
        <v>2375</v>
      </c>
      <c r="C3" t="s">
        <v>2382</v>
      </c>
      <c r="D3" t="s">
        <v>2377</v>
      </c>
      <c r="E3" t="s">
        <v>2376</v>
      </c>
      <c r="F3" t="s">
        <v>2377</v>
      </c>
      <c r="G3" s="94" t="s">
        <v>2378</v>
      </c>
      <c r="H3" s="94" t="s">
        <v>2379</v>
      </c>
      <c r="I3" t="s">
        <v>2380</v>
      </c>
      <c r="J3" t="s">
        <v>2381</v>
      </c>
      <c r="K3">
        <v>5</v>
      </c>
      <c r="L3" s="95" t="str">
        <f t="shared" si="0"/>
        <v>Prospera Test 300420201 Sandbox^CanadianTaxes^BC^CA^AB^CA^10/1/2016 0:00^12/31/2099 23:59^GST Tax^TAX:GST^5</v>
      </c>
    </row>
    <row r="4" spans="1:12" x14ac:dyDescent="0.25">
      <c r="A4" t="str">
        <f>EnterpriseData!$B$43</f>
        <v>Prospera Test 300420201 Sandbox</v>
      </c>
      <c r="B4" t="s">
        <v>2375</v>
      </c>
      <c r="C4" t="s">
        <v>2383</v>
      </c>
      <c r="D4" t="s">
        <v>2377</v>
      </c>
      <c r="E4" t="s">
        <v>2376</v>
      </c>
      <c r="F4" t="s">
        <v>2377</v>
      </c>
      <c r="G4" s="94" t="s">
        <v>2378</v>
      </c>
      <c r="H4" s="94" t="s">
        <v>2379</v>
      </c>
      <c r="I4" t="s">
        <v>2380</v>
      </c>
      <c r="J4" t="s">
        <v>2381</v>
      </c>
      <c r="K4">
        <v>5</v>
      </c>
      <c r="L4" s="95" t="str">
        <f t="shared" si="0"/>
        <v>Prospera Test 300420201 Sandbox^CanadianTaxes^MB^CA^AB^CA^10/1/2016 0:00^12/31/2099 23:59^GST Tax^TAX:GST^5</v>
      </c>
    </row>
    <row r="5" spans="1:12" x14ac:dyDescent="0.25">
      <c r="A5" t="str">
        <f>EnterpriseData!$B$43</f>
        <v>Prospera Test 300420201 Sandbox</v>
      </c>
      <c r="B5" t="s">
        <v>2375</v>
      </c>
      <c r="C5" t="s">
        <v>2384</v>
      </c>
      <c r="D5" t="s">
        <v>2377</v>
      </c>
      <c r="E5" t="s">
        <v>2376</v>
      </c>
      <c r="F5" t="s">
        <v>2377</v>
      </c>
      <c r="G5" s="94" t="s">
        <v>2378</v>
      </c>
      <c r="H5" s="94" t="s">
        <v>2379</v>
      </c>
      <c r="I5" t="s">
        <v>2380</v>
      </c>
      <c r="J5" t="s">
        <v>2381</v>
      </c>
      <c r="K5">
        <v>5</v>
      </c>
      <c r="L5" s="95" t="str">
        <f t="shared" si="0"/>
        <v>Prospera Test 300420201 Sandbox^CanadianTaxes^NB^CA^AB^CA^10/1/2016 0:00^12/31/2099 23:59^GST Tax^TAX:GST^5</v>
      </c>
    </row>
    <row r="6" spans="1:12" x14ac:dyDescent="0.25">
      <c r="A6" t="str">
        <f>EnterpriseData!$B$43</f>
        <v>Prospera Test 300420201 Sandbox</v>
      </c>
      <c r="B6" t="s">
        <v>2375</v>
      </c>
      <c r="C6" t="s">
        <v>2385</v>
      </c>
      <c r="D6" t="s">
        <v>2377</v>
      </c>
      <c r="E6" t="s">
        <v>2376</v>
      </c>
      <c r="F6" t="s">
        <v>2377</v>
      </c>
      <c r="G6" s="94" t="s">
        <v>2378</v>
      </c>
      <c r="H6" s="94" t="s">
        <v>2379</v>
      </c>
      <c r="I6" t="s">
        <v>2380</v>
      </c>
      <c r="J6" t="s">
        <v>2381</v>
      </c>
      <c r="K6">
        <v>5</v>
      </c>
      <c r="L6" s="95" t="str">
        <f t="shared" si="0"/>
        <v>Prospera Test 300420201 Sandbox^CanadianTaxes^NL^CA^AB^CA^10/1/2016 0:00^12/31/2099 23:59^GST Tax^TAX:GST^5</v>
      </c>
    </row>
    <row r="7" spans="1:12" x14ac:dyDescent="0.25">
      <c r="A7" t="str">
        <f>EnterpriseData!$B$43</f>
        <v>Prospera Test 300420201 Sandbox</v>
      </c>
      <c r="B7" t="s">
        <v>2375</v>
      </c>
      <c r="C7" t="s">
        <v>2386</v>
      </c>
      <c r="D7" t="s">
        <v>2377</v>
      </c>
      <c r="E7" t="s">
        <v>2376</v>
      </c>
      <c r="F7" t="s">
        <v>2377</v>
      </c>
      <c r="G7" s="94" t="s">
        <v>2378</v>
      </c>
      <c r="H7" s="94" t="s">
        <v>2379</v>
      </c>
      <c r="I7" t="s">
        <v>2380</v>
      </c>
      <c r="J7" t="s">
        <v>2381</v>
      </c>
      <c r="K7">
        <v>5</v>
      </c>
      <c r="L7" s="95" t="str">
        <f t="shared" si="0"/>
        <v>Prospera Test 300420201 Sandbox^CanadianTaxes^NS^CA^AB^CA^10/1/2016 0:00^12/31/2099 23:59^GST Tax^TAX:GST^5</v>
      </c>
    </row>
    <row r="8" spans="1:12" x14ac:dyDescent="0.25">
      <c r="A8" t="str">
        <f>EnterpriseData!$B$43</f>
        <v>Prospera Test 300420201 Sandbox</v>
      </c>
      <c r="B8" t="s">
        <v>2375</v>
      </c>
      <c r="C8" t="s">
        <v>2387</v>
      </c>
      <c r="D8" t="s">
        <v>2377</v>
      </c>
      <c r="E8" t="s">
        <v>2376</v>
      </c>
      <c r="F8" t="s">
        <v>2377</v>
      </c>
      <c r="G8" s="94" t="s">
        <v>2378</v>
      </c>
      <c r="H8" s="94" t="s">
        <v>2379</v>
      </c>
      <c r="I8" t="s">
        <v>2380</v>
      </c>
      <c r="J8" t="s">
        <v>2381</v>
      </c>
      <c r="K8">
        <v>5</v>
      </c>
      <c r="L8" s="95" t="str">
        <f t="shared" si="0"/>
        <v>Prospera Test 300420201 Sandbox^CanadianTaxes^NT^CA^AB^CA^10/1/2016 0:00^12/31/2099 23:59^GST Tax^TAX:GST^5</v>
      </c>
    </row>
    <row r="9" spans="1:12" x14ac:dyDescent="0.25">
      <c r="A9" t="str">
        <f>EnterpriseData!$B$43</f>
        <v>Prospera Test 300420201 Sandbox</v>
      </c>
      <c r="B9" t="s">
        <v>2375</v>
      </c>
      <c r="C9" t="s">
        <v>2388</v>
      </c>
      <c r="D9" t="s">
        <v>2377</v>
      </c>
      <c r="E9" t="s">
        <v>2376</v>
      </c>
      <c r="F9" t="s">
        <v>2377</v>
      </c>
      <c r="G9" s="94" t="s">
        <v>2378</v>
      </c>
      <c r="H9" s="94" t="s">
        <v>2379</v>
      </c>
      <c r="I9" t="s">
        <v>2380</v>
      </c>
      <c r="J9" t="s">
        <v>2381</v>
      </c>
      <c r="K9">
        <v>5</v>
      </c>
      <c r="L9" s="95" t="str">
        <f t="shared" si="0"/>
        <v>Prospera Test 300420201 Sandbox^CanadianTaxes^NU^CA^AB^CA^10/1/2016 0:00^12/31/2099 23:59^GST Tax^TAX:GST^5</v>
      </c>
    </row>
    <row r="10" spans="1:12" x14ac:dyDescent="0.25">
      <c r="A10" t="str">
        <f>EnterpriseData!$B$43</f>
        <v>Prospera Test 300420201 Sandbox</v>
      </c>
      <c r="B10" t="s">
        <v>2375</v>
      </c>
      <c r="C10" t="s">
        <v>2389</v>
      </c>
      <c r="D10" t="s">
        <v>2377</v>
      </c>
      <c r="E10" t="s">
        <v>2376</v>
      </c>
      <c r="F10" t="s">
        <v>2377</v>
      </c>
      <c r="G10" s="94" t="s">
        <v>2378</v>
      </c>
      <c r="H10" s="94" t="s">
        <v>2379</v>
      </c>
      <c r="I10" t="s">
        <v>2380</v>
      </c>
      <c r="J10" t="s">
        <v>2381</v>
      </c>
      <c r="K10">
        <v>5</v>
      </c>
      <c r="L10" s="95" t="str">
        <f t="shared" si="0"/>
        <v>Prospera Test 300420201 Sandbox^CanadianTaxes^ON^CA^AB^CA^10/1/2016 0:00^12/31/2099 23:59^GST Tax^TAX:GST^5</v>
      </c>
    </row>
    <row r="11" spans="1:12" x14ac:dyDescent="0.25">
      <c r="A11" t="str">
        <f>EnterpriseData!$B$43</f>
        <v>Prospera Test 300420201 Sandbox</v>
      </c>
      <c r="B11" t="s">
        <v>2375</v>
      </c>
      <c r="C11" t="s">
        <v>2390</v>
      </c>
      <c r="D11" t="s">
        <v>2377</v>
      </c>
      <c r="E11" t="s">
        <v>2376</v>
      </c>
      <c r="F11" t="s">
        <v>2377</v>
      </c>
      <c r="G11" s="94" t="s">
        <v>2378</v>
      </c>
      <c r="H11" s="94" t="s">
        <v>2379</v>
      </c>
      <c r="I11" t="s">
        <v>2380</v>
      </c>
      <c r="J11" t="s">
        <v>2381</v>
      </c>
      <c r="K11">
        <v>5</v>
      </c>
      <c r="L11" s="95" t="str">
        <f t="shared" si="0"/>
        <v>Prospera Test 300420201 Sandbox^CanadianTaxes^PE^CA^AB^CA^10/1/2016 0:00^12/31/2099 23:59^GST Tax^TAX:GST^5</v>
      </c>
    </row>
    <row r="12" spans="1:12" x14ac:dyDescent="0.25">
      <c r="A12" t="str">
        <f>EnterpriseData!$B$43</f>
        <v>Prospera Test 300420201 Sandbox</v>
      </c>
      <c r="B12" t="s">
        <v>2375</v>
      </c>
      <c r="C12" t="s">
        <v>2391</v>
      </c>
      <c r="D12" t="s">
        <v>2377</v>
      </c>
      <c r="E12" t="s">
        <v>2376</v>
      </c>
      <c r="F12" t="s">
        <v>2377</v>
      </c>
      <c r="G12" s="94" t="s">
        <v>2378</v>
      </c>
      <c r="H12" s="94" t="s">
        <v>2379</v>
      </c>
      <c r="I12" t="s">
        <v>2380</v>
      </c>
      <c r="J12" t="s">
        <v>2381</v>
      </c>
      <c r="K12">
        <v>5</v>
      </c>
      <c r="L12" s="95" t="str">
        <f t="shared" si="0"/>
        <v>Prospera Test 300420201 Sandbox^CanadianTaxes^QC^CA^AB^CA^10/1/2016 0:00^12/31/2099 23:59^GST Tax^TAX:GST^5</v>
      </c>
    </row>
    <row r="13" spans="1:12" x14ac:dyDescent="0.25">
      <c r="A13" t="str">
        <f>EnterpriseData!$B$43</f>
        <v>Prospera Test 300420201 Sandbox</v>
      </c>
      <c r="B13" t="s">
        <v>2375</v>
      </c>
      <c r="C13" t="s">
        <v>2392</v>
      </c>
      <c r="D13" t="s">
        <v>2377</v>
      </c>
      <c r="E13" t="s">
        <v>2376</v>
      </c>
      <c r="F13" t="s">
        <v>2377</v>
      </c>
      <c r="G13" s="94" t="s">
        <v>2378</v>
      </c>
      <c r="H13" s="94" t="s">
        <v>2379</v>
      </c>
      <c r="I13" t="s">
        <v>2380</v>
      </c>
      <c r="J13" t="s">
        <v>2381</v>
      </c>
      <c r="K13">
        <v>5</v>
      </c>
      <c r="L13" s="95" t="str">
        <f t="shared" si="0"/>
        <v>Prospera Test 300420201 Sandbox^CanadianTaxes^SK^CA^AB^CA^10/1/2016 0:00^12/31/2099 23:59^GST Tax^TAX:GST^5</v>
      </c>
    </row>
    <row r="14" spans="1:12" x14ac:dyDescent="0.25">
      <c r="A14" t="str">
        <f>EnterpriseData!$B$43</f>
        <v>Prospera Test 300420201 Sandbox</v>
      </c>
      <c r="B14" t="s">
        <v>2375</v>
      </c>
      <c r="C14" t="s">
        <v>2393</v>
      </c>
      <c r="D14" t="s">
        <v>2377</v>
      </c>
      <c r="E14" t="s">
        <v>2376</v>
      </c>
      <c r="F14" t="s">
        <v>2377</v>
      </c>
      <c r="G14" s="94" t="s">
        <v>2378</v>
      </c>
      <c r="H14" s="94" t="s">
        <v>2379</v>
      </c>
      <c r="I14" t="s">
        <v>2380</v>
      </c>
      <c r="J14" t="s">
        <v>2381</v>
      </c>
      <c r="K14">
        <v>5</v>
      </c>
      <c r="L14" s="95" t="str">
        <f t="shared" si="0"/>
        <v>Prospera Test 300420201 Sandbox^CanadianTaxes^YT^CA^AB^CA^10/1/2016 0:00^12/31/2099 23:59^GST Tax^TAX:GST^5</v>
      </c>
    </row>
    <row r="15" spans="1:12" x14ac:dyDescent="0.25">
      <c r="A15" t="str">
        <f>EnterpriseData!$B$43</f>
        <v>Prospera Test 300420201 Sandbox</v>
      </c>
      <c r="B15" t="s">
        <v>2375</v>
      </c>
      <c r="C15" t="s">
        <v>2376</v>
      </c>
      <c r="D15" t="s">
        <v>2377</v>
      </c>
      <c r="E15" t="s">
        <v>2382</v>
      </c>
      <c r="F15" t="s">
        <v>2377</v>
      </c>
      <c r="G15" s="94" t="s">
        <v>2378</v>
      </c>
      <c r="H15" s="94" t="s">
        <v>2379</v>
      </c>
      <c r="I15" t="s">
        <v>2380</v>
      </c>
      <c r="J15" t="s">
        <v>2381</v>
      </c>
      <c r="K15">
        <v>5</v>
      </c>
      <c r="L15" s="95" t="str">
        <f t="shared" si="0"/>
        <v>Prospera Test 300420201 Sandbox^CanadianTaxes^AB^CA^BC^CA^10/1/2016 0:00^12/31/2099 23:59^GST Tax^TAX:GST^5</v>
      </c>
    </row>
    <row r="16" spans="1:12" x14ac:dyDescent="0.25">
      <c r="A16" t="str">
        <f>EnterpriseData!$B$43</f>
        <v>Prospera Test 300420201 Sandbox</v>
      </c>
      <c r="B16" t="s">
        <v>2375</v>
      </c>
      <c r="C16" t="s">
        <v>2382</v>
      </c>
      <c r="D16" t="s">
        <v>2377</v>
      </c>
      <c r="E16" t="s">
        <v>2382</v>
      </c>
      <c r="F16" t="s">
        <v>2377</v>
      </c>
      <c r="G16" s="94" t="s">
        <v>2378</v>
      </c>
      <c r="H16" s="94" t="s">
        <v>2379</v>
      </c>
      <c r="I16" t="s">
        <v>2380</v>
      </c>
      <c r="J16" t="s">
        <v>2381</v>
      </c>
      <c r="K16">
        <v>5</v>
      </c>
      <c r="L16" s="95" t="str">
        <f t="shared" si="0"/>
        <v>Prospera Test 300420201 Sandbox^CanadianTaxes^BC^CA^BC^CA^10/1/2016 0:00^12/31/2099 23:59^GST Tax^TAX:GST^5</v>
      </c>
    </row>
    <row r="17" spans="1:12" x14ac:dyDescent="0.25">
      <c r="A17" t="str">
        <f>EnterpriseData!$B$43</f>
        <v>Prospera Test 300420201 Sandbox</v>
      </c>
      <c r="B17" t="s">
        <v>2375</v>
      </c>
      <c r="C17" t="s">
        <v>2383</v>
      </c>
      <c r="D17" t="s">
        <v>2377</v>
      </c>
      <c r="E17" t="s">
        <v>2382</v>
      </c>
      <c r="F17" t="s">
        <v>2377</v>
      </c>
      <c r="G17" s="94" t="s">
        <v>2378</v>
      </c>
      <c r="H17" s="94" t="s">
        <v>2379</v>
      </c>
      <c r="I17" t="s">
        <v>2380</v>
      </c>
      <c r="J17" t="s">
        <v>2381</v>
      </c>
      <c r="K17">
        <v>5</v>
      </c>
      <c r="L17" s="95" t="str">
        <f t="shared" si="0"/>
        <v>Prospera Test 300420201 Sandbox^CanadianTaxes^MB^CA^BC^CA^10/1/2016 0:00^12/31/2099 23:59^GST Tax^TAX:GST^5</v>
      </c>
    </row>
    <row r="18" spans="1:12" x14ac:dyDescent="0.25">
      <c r="A18" t="str">
        <f>EnterpriseData!$B$43</f>
        <v>Prospera Test 300420201 Sandbox</v>
      </c>
      <c r="B18" t="s">
        <v>2375</v>
      </c>
      <c r="C18" t="s">
        <v>2384</v>
      </c>
      <c r="D18" t="s">
        <v>2377</v>
      </c>
      <c r="E18" t="s">
        <v>2382</v>
      </c>
      <c r="F18" t="s">
        <v>2377</v>
      </c>
      <c r="G18" s="94" t="s">
        <v>2378</v>
      </c>
      <c r="H18" s="94" t="s">
        <v>2379</v>
      </c>
      <c r="I18" t="s">
        <v>2380</v>
      </c>
      <c r="J18" t="s">
        <v>2381</v>
      </c>
      <c r="K18">
        <v>5</v>
      </c>
      <c r="L18" s="95" t="str">
        <f t="shared" si="0"/>
        <v>Prospera Test 300420201 Sandbox^CanadianTaxes^NB^CA^BC^CA^10/1/2016 0:00^12/31/2099 23:59^GST Tax^TAX:GST^5</v>
      </c>
    </row>
    <row r="19" spans="1:12" x14ac:dyDescent="0.25">
      <c r="A19" t="str">
        <f>EnterpriseData!$B$43</f>
        <v>Prospera Test 300420201 Sandbox</v>
      </c>
      <c r="B19" t="s">
        <v>2375</v>
      </c>
      <c r="C19" t="s">
        <v>2385</v>
      </c>
      <c r="D19" t="s">
        <v>2377</v>
      </c>
      <c r="E19" t="s">
        <v>2382</v>
      </c>
      <c r="F19" t="s">
        <v>2377</v>
      </c>
      <c r="G19" s="94" t="s">
        <v>2378</v>
      </c>
      <c r="H19" s="94" t="s">
        <v>2379</v>
      </c>
      <c r="I19" t="s">
        <v>2380</v>
      </c>
      <c r="J19" t="s">
        <v>2381</v>
      </c>
      <c r="K19">
        <v>5</v>
      </c>
      <c r="L19" s="95" t="str">
        <f t="shared" si="0"/>
        <v>Prospera Test 300420201 Sandbox^CanadianTaxes^NL^CA^BC^CA^10/1/2016 0:00^12/31/2099 23:59^GST Tax^TAX:GST^5</v>
      </c>
    </row>
    <row r="20" spans="1:12" x14ac:dyDescent="0.25">
      <c r="A20" t="str">
        <f>EnterpriseData!$B$43</f>
        <v>Prospera Test 300420201 Sandbox</v>
      </c>
      <c r="B20" t="s">
        <v>2375</v>
      </c>
      <c r="C20" t="s">
        <v>2386</v>
      </c>
      <c r="D20" t="s">
        <v>2377</v>
      </c>
      <c r="E20" t="s">
        <v>2382</v>
      </c>
      <c r="F20" t="s">
        <v>2377</v>
      </c>
      <c r="G20" s="94" t="s">
        <v>2378</v>
      </c>
      <c r="H20" s="94" t="s">
        <v>2379</v>
      </c>
      <c r="I20" t="s">
        <v>2380</v>
      </c>
      <c r="J20" t="s">
        <v>2381</v>
      </c>
      <c r="K20">
        <v>5</v>
      </c>
      <c r="L20" s="95" t="str">
        <f t="shared" si="0"/>
        <v>Prospera Test 300420201 Sandbox^CanadianTaxes^NS^CA^BC^CA^10/1/2016 0:00^12/31/2099 23:59^GST Tax^TAX:GST^5</v>
      </c>
    </row>
    <row r="21" spans="1:12" x14ac:dyDescent="0.25">
      <c r="A21" t="str">
        <f>EnterpriseData!$B$43</f>
        <v>Prospera Test 300420201 Sandbox</v>
      </c>
      <c r="B21" t="s">
        <v>2375</v>
      </c>
      <c r="C21" t="s">
        <v>2387</v>
      </c>
      <c r="D21" t="s">
        <v>2377</v>
      </c>
      <c r="E21" t="s">
        <v>2382</v>
      </c>
      <c r="F21" t="s">
        <v>2377</v>
      </c>
      <c r="G21" s="94" t="s">
        <v>2378</v>
      </c>
      <c r="H21" s="94" t="s">
        <v>2379</v>
      </c>
      <c r="I21" t="s">
        <v>2380</v>
      </c>
      <c r="J21" t="s">
        <v>2381</v>
      </c>
      <c r="K21">
        <v>5</v>
      </c>
      <c r="L21" s="95" t="str">
        <f t="shared" si="0"/>
        <v>Prospera Test 300420201 Sandbox^CanadianTaxes^NT^CA^BC^CA^10/1/2016 0:00^12/31/2099 23:59^GST Tax^TAX:GST^5</v>
      </c>
    </row>
    <row r="22" spans="1:12" x14ac:dyDescent="0.25">
      <c r="A22" t="str">
        <f>EnterpriseData!$B$43</f>
        <v>Prospera Test 300420201 Sandbox</v>
      </c>
      <c r="B22" t="s">
        <v>2375</v>
      </c>
      <c r="C22" t="s">
        <v>2388</v>
      </c>
      <c r="D22" t="s">
        <v>2377</v>
      </c>
      <c r="E22" t="s">
        <v>2382</v>
      </c>
      <c r="F22" t="s">
        <v>2377</v>
      </c>
      <c r="G22" s="94" t="s">
        <v>2378</v>
      </c>
      <c r="H22" s="94" t="s">
        <v>2379</v>
      </c>
      <c r="I22" t="s">
        <v>2380</v>
      </c>
      <c r="J22" t="s">
        <v>2381</v>
      </c>
      <c r="K22">
        <v>5</v>
      </c>
      <c r="L22" s="95" t="str">
        <f t="shared" si="0"/>
        <v>Prospera Test 300420201 Sandbox^CanadianTaxes^NU^CA^BC^CA^10/1/2016 0:00^12/31/2099 23:59^GST Tax^TAX:GST^5</v>
      </c>
    </row>
    <row r="23" spans="1:12" x14ac:dyDescent="0.25">
      <c r="A23" t="str">
        <f>EnterpriseData!$B$43</f>
        <v>Prospera Test 300420201 Sandbox</v>
      </c>
      <c r="B23" t="s">
        <v>2375</v>
      </c>
      <c r="C23" t="s">
        <v>2389</v>
      </c>
      <c r="D23" t="s">
        <v>2377</v>
      </c>
      <c r="E23" t="s">
        <v>2382</v>
      </c>
      <c r="F23" t="s">
        <v>2377</v>
      </c>
      <c r="G23" s="94" t="s">
        <v>2378</v>
      </c>
      <c r="H23" s="94" t="s">
        <v>2379</v>
      </c>
      <c r="I23" t="s">
        <v>2380</v>
      </c>
      <c r="J23" t="s">
        <v>2381</v>
      </c>
      <c r="K23">
        <v>5</v>
      </c>
      <c r="L23" s="95" t="str">
        <f t="shared" si="0"/>
        <v>Prospera Test 300420201 Sandbox^CanadianTaxes^ON^CA^BC^CA^10/1/2016 0:00^12/31/2099 23:59^GST Tax^TAX:GST^5</v>
      </c>
    </row>
    <row r="24" spans="1:12" x14ac:dyDescent="0.25">
      <c r="A24" t="str">
        <f>EnterpriseData!$B$43</f>
        <v>Prospera Test 300420201 Sandbox</v>
      </c>
      <c r="B24" t="s">
        <v>2375</v>
      </c>
      <c r="C24" t="s">
        <v>2390</v>
      </c>
      <c r="D24" t="s">
        <v>2377</v>
      </c>
      <c r="E24" t="s">
        <v>2382</v>
      </c>
      <c r="F24" t="s">
        <v>2377</v>
      </c>
      <c r="G24" s="94" t="s">
        <v>2378</v>
      </c>
      <c r="H24" s="94" t="s">
        <v>2379</v>
      </c>
      <c r="I24" t="s">
        <v>2380</v>
      </c>
      <c r="J24" t="s">
        <v>2381</v>
      </c>
      <c r="K24">
        <v>5</v>
      </c>
      <c r="L24" s="95" t="str">
        <f t="shared" si="0"/>
        <v>Prospera Test 300420201 Sandbox^CanadianTaxes^PE^CA^BC^CA^10/1/2016 0:00^12/31/2099 23:59^GST Tax^TAX:GST^5</v>
      </c>
    </row>
    <row r="25" spans="1:12" x14ac:dyDescent="0.25">
      <c r="A25" t="str">
        <f>EnterpriseData!$B$43</f>
        <v>Prospera Test 300420201 Sandbox</v>
      </c>
      <c r="B25" t="s">
        <v>2375</v>
      </c>
      <c r="C25" t="s">
        <v>2391</v>
      </c>
      <c r="D25" t="s">
        <v>2377</v>
      </c>
      <c r="E25" t="s">
        <v>2382</v>
      </c>
      <c r="F25" t="s">
        <v>2377</v>
      </c>
      <c r="G25" s="94" t="s">
        <v>2378</v>
      </c>
      <c r="H25" s="94" t="s">
        <v>2379</v>
      </c>
      <c r="I25" t="s">
        <v>2380</v>
      </c>
      <c r="J25" t="s">
        <v>2381</v>
      </c>
      <c r="K25">
        <v>5</v>
      </c>
      <c r="L25" s="95" t="str">
        <f t="shared" si="0"/>
        <v>Prospera Test 300420201 Sandbox^CanadianTaxes^QC^CA^BC^CA^10/1/2016 0:00^12/31/2099 23:59^GST Tax^TAX:GST^5</v>
      </c>
    </row>
    <row r="26" spans="1:12" x14ac:dyDescent="0.25">
      <c r="A26" t="str">
        <f>EnterpriseData!$B$43</f>
        <v>Prospera Test 300420201 Sandbox</v>
      </c>
      <c r="B26" t="s">
        <v>2375</v>
      </c>
      <c r="C26" t="s">
        <v>2392</v>
      </c>
      <c r="D26" t="s">
        <v>2377</v>
      </c>
      <c r="E26" t="s">
        <v>2382</v>
      </c>
      <c r="F26" t="s">
        <v>2377</v>
      </c>
      <c r="G26" s="94" t="s">
        <v>2378</v>
      </c>
      <c r="H26" s="94" t="s">
        <v>2379</v>
      </c>
      <c r="I26" t="s">
        <v>2380</v>
      </c>
      <c r="J26" t="s">
        <v>2381</v>
      </c>
      <c r="K26">
        <v>5</v>
      </c>
      <c r="L26" s="95" t="str">
        <f t="shared" si="0"/>
        <v>Prospera Test 300420201 Sandbox^CanadianTaxes^SK^CA^BC^CA^10/1/2016 0:00^12/31/2099 23:59^GST Tax^TAX:GST^5</v>
      </c>
    </row>
    <row r="27" spans="1:12" x14ac:dyDescent="0.25">
      <c r="A27" t="str">
        <f>EnterpriseData!$B$43</f>
        <v>Prospera Test 300420201 Sandbox</v>
      </c>
      <c r="B27" t="s">
        <v>2375</v>
      </c>
      <c r="C27" t="s">
        <v>2393</v>
      </c>
      <c r="D27" t="s">
        <v>2377</v>
      </c>
      <c r="E27" t="s">
        <v>2382</v>
      </c>
      <c r="F27" t="s">
        <v>2377</v>
      </c>
      <c r="G27" s="94" t="s">
        <v>2378</v>
      </c>
      <c r="H27" s="94" t="s">
        <v>2379</v>
      </c>
      <c r="I27" t="s">
        <v>2380</v>
      </c>
      <c r="J27" t="s">
        <v>2381</v>
      </c>
      <c r="K27">
        <v>5</v>
      </c>
      <c r="L27" s="95" t="str">
        <f t="shared" si="0"/>
        <v>Prospera Test 300420201 Sandbox^CanadianTaxes^YT^CA^BC^CA^10/1/2016 0:00^12/31/2099 23:59^GST Tax^TAX:GST^5</v>
      </c>
    </row>
    <row r="28" spans="1:12" x14ac:dyDescent="0.25">
      <c r="A28" t="str">
        <f>EnterpriseData!$B$43</f>
        <v>Prospera Test 300420201 Sandbox</v>
      </c>
      <c r="B28" t="s">
        <v>2375</v>
      </c>
      <c r="C28" t="s">
        <v>2376</v>
      </c>
      <c r="D28" t="s">
        <v>2377</v>
      </c>
      <c r="E28" t="s">
        <v>2383</v>
      </c>
      <c r="F28" t="s">
        <v>2377</v>
      </c>
      <c r="G28" s="94" t="s">
        <v>2378</v>
      </c>
      <c r="H28" s="94" t="s">
        <v>2379</v>
      </c>
      <c r="I28" t="s">
        <v>2380</v>
      </c>
      <c r="J28" t="s">
        <v>2381</v>
      </c>
      <c r="K28">
        <v>5</v>
      </c>
      <c r="L28" s="95" t="str">
        <f t="shared" si="0"/>
        <v>Prospera Test 300420201 Sandbox^CanadianTaxes^AB^CA^MB^CA^10/1/2016 0:00^12/31/2099 23:59^GST Tax^TAX:GST^5</v>
      </c>
    </row>
    <row r="29" spans="1:12" x14ac:dyDescent="0.25">
      <c r="A29" t="str">
        <f>EnterpriseData!$B$43</f>
        <v>Prospera Test 300420201 Sandbox</v>
      </c>
      <c r="B29" t="s">
        <v>2375</v>
      </c>
      <c r="C29" t="s">
        <v>2382</v>
      </c>
      <c r="D29" t="s">
        <v>2377</v>
      </c>
      <c r="E29" t="s">
        <v>2383</v>
      </c>
      <c r="F29" t="s">
        <v>2377</v>
      </c>
      <c r="G29" s="94" t="s">
        <v>2378</v>
      </c>
      <c r="H29" s="94" t="s">
        <v>2379</v>
      </c>
      <c r="I29" t="s">
        <v>2380</v>
      </c>
      <c r="J29" t="s">
        <v>2381</v>
      </c>
      <c r="K29">
        <v>5</v>
      </c>
      <c r="L29" s="95" t="str">
        <f t="shared" si="0"/>
        <v>Prospera Test 300420201 Sandbox^CanadianTaxes^BC^CA^MB^CA^10/1/2016 0:00^12/31/2099 23:59^GST Tax^TAX:GST^5</v>
      </c>
    </row>
    <row r="30" spans="1:12" x14ac:dyDescent="0.25">
      <c r="A30" t="str">
        <f>EnterpriseData!$B$43</f>
        <v>Prospera Test 300420201 Sandbox</v>
      </c>
      <c r="B30" t="s">
        <v>2375</v>
      </c>
      <c r="C30" t="s">
        <v>2383</v>
      </c>
      <c r="D30" t="s">
        <v>2377</v>
      </c>
      <c r="E30" t="s">
        <v>2383</v>
      </c>
      <c r="F30" t="s">
        <v>2377</v>
      </c>
      <c r="G30" s="94" t="s">
        <v>2378</v>
      </c>
      <c r="H30" s="94" t="s">
        <v>2379</v>
      </c>
      <c r="I30" t="s">
        <v>2380</v>
      </c>
      <c r="J30" t="s">
        <v>2381</v>
      </c>
      <c r="K30">
        <v>5</v>
      </c>
      <c r="L30" s="95" t="str">
        <f t="shared" si="0"/>
        <v>Prospera Test 300420201 Sandbox^CanadianTaxes^MB^CA^MB^CA^10/1/2016 0:00^12/31/2099 23:59^GST Tax^TAX:GST^5</v>
      </c>
    </row>
    <row r="31" spans="1:12" x14ac:dyDescent="0.25">
      <c r="A31" t="str">
        <f>EnterpriseData!$B$43</f>
        <v>Prospera Test 300420201 Sandbox</v>
      </c>
      <c r="B31" t="s">
        <v>2375</v>
      </c>
      <c r="C31" t="s">
        <v>2384</v>
      </c>
      <c r="D31" t="s">
        <v>2377</v>
      </c>
      <c r="E31" t="s">
        <v>2383</v>
      </c>
      <c r="F31" t="s">
        <v>2377</v>
      </c>
      <c r="G31" s="94" t="s">
        <v>2378</v>
      </c>
      <c r="H31" s="94" t="s">
        <v>2379</v>
      </c>
      <c r="I31" t="s">
        <v>2380</v>
      </c>
      <c r="J31" t="s">
        <v>2381</v>
      </c>
      <c r="K31">
        <v>5</v>
      </c>
      <c r="L31" s="95" t="str">
        <f t="shared" si="0"/>
        <v>Prospera Test 300420201 Sandbox^CanadianTaxes^NB^CA^MB^CA^10/1/2016 0:00^12/31/2099 23:59^GST Tax^TAX:GST^5</v>
      </c>
    </row>
    <row r="32" spans="1:12" x14ac:dyDescent="0.25">
      <c r="A32" t="str">
        <f>EnterpriseData!$B$43</f>
        <v>Prospera Test 300420201 Sandbox</v>
      </c>
      <c r="B32" t="s">
        <v>2375</v>
      </c>
      <c r="C32" t="s">
        <v>2385</v>
      </c>
      <c r="D32" t="s">
        <v>2377</v>
      </c>
      <c r="E32" t="s">
        <v>2383</v>
      </c>
      <c r="F32" t="s">
        <v>2377</v>
      </c>
      <c r="G32" s="94" t="s">
        <v>2378</v>
      </c>
      <c r="H32" s="94" t="s">
        <v>2379</v>
      </c>
      <c r="I32" t="s">
        <v>2380</v>
      </c>
      <c r="J32" t="s">
        <v>2381</v>
      </c>
      <c r="K32">
        <v>5</v>
      </c>
      <c r="L32" s="95" t="str">
        <f t="shared" si="0"/>
        <v>Prospera Test 300420201 Sandbox^CanadianTaxes^NL^CA^MB^CA^10/1/2016 0:00^12/31/2099 23:59^GST Tax^TAX:GST^5</v>
      </c>
    </row>
    <row r="33" spans="1:12" x14ac:dyDescent="0.25">
      <c r="A33" t="str">
        <f>EnterpriseData!$B$43</f>
        <v>Prospera Test 300420201 Sandbox</v>
      </c>
      <c r="B33" t="s">
        <v>2375</v>
      </c>
      <c r="C33" t="s">
        <v>2386</v>
      </c>
      <c r="D33" t="s">
        <v>2377</v>
      </c>
      <c r="E33" t="s">
        <v>2383</v>
      </c>
      <c r="F33" t="s">
        <v>2377</v>
      </c>
      <c r="G33" s="94" t="s">
        <v>2378</v>
      </c>
      <c r="H33" s="94" t="s">
        <v>2379</v>
      </c>
      <c r="I33" t="s">
        <v>2380</v>
      </c>
      <c r="J33" t="s">
        <v>2381</v>
      </c>
      <c r="K33">
        <v>5</v>
      </c>
      <c r="L33" s="95" t="str">
        <f t="shared" si="0"/>
        <v>Prospera Test 300420201 Sandbox^CanadianTaxes^NS^CA^MB^CA^10/1/2016 0:00^12/31/2099 23:59^GST Tax^TAX:GST^5</v>
      </c>
    </row>
    <row r="34" spans="1:12" x14ac:dyDescent="0.25">
      <c r="A34" t="str">
        <f>EnterpriseData!$B$43</f>
        <v>Prospera Test 300420201 Sandbox</v>
      </c>
      <c r="B34" t="s">
        <v>2375</v>
      </c>
      <c r="C34" t="s">
        <v>2387</v>
      </c>
      <c r="D34" t="s">
        <v>2377</v>
      </c>
      <c r="E34" t="s">
        <v>2383</v>
      </c>
      <c r="F34" t="s">
        <v>2377</v>
      </c>
      <c r="G34" s="94" t="s">
        <v>2378</v>
      </c>
      <c r="H34" s="94" t="s">
        <v>2379</v>
      </c>
      <c r="I34" t="s">
        <v>2380</v>
      </c>
      <c r="J34" t="s">
        <v>2381</v>
      </c>
      <c r="K34">
        <v>5</v>
      </c>
      <c r="L34" s="95" t="str">
        <f t="shared" si="0"/>
        <v>Prospera Test 300420201 Sandbox^CanadianTaxes^NT^CA^MB^CA^10/1/2016 0:00^12/31/2099 23:59^GST Tax^TAX:GST^5</v>
      </c>
    </row>
    <row r="35" spans="1:12" x14ac:dyDescent="0.25">
      <c r="A35" t="str">
        <f>EnterpriseData!$B$43</f>
        <v>Prospera Test 300420201 Sandbox</v>
      </c>
      <c r="B35" t="s">
        <v>2375</v>
      </c>
      <c r="C35" t="s">
        <v>2388</v>
      </c>
      <c r="D35" t="s">
        <v>2377</v>
      </c>
      <c r="E35" t="s">
        <v>2383</v>
      </c>
      <c r="F35" t="s">
        <v>2377</v>
      </c>
      <c r="G35" s="94" t="s">
        <v>2378</v>
      </c>
      <c r="H35" s="94" t="s">
        <v>2379</v>
      </c>
      <c r="I35" t="s">
        <v>2380</v>
      </c>
      <c r="J35" t="s">
        <v>2381</v>
      </c>
      <c r="K35">
        <v>5</v>
      </c>
      <c r="L35" s="95" t="str">
        <f t="shared" si="0"/>
        <v>Prospera Test 300420201 Sandbox^CanadianTaxes^NU^CA^MB^CA^10/1/2016 0:00^12/31/2099 23:59^GST Tax^TAX:GST^5</v>
      </c>
    </row>
    <row r="36" spans="1:12" x14ac:dyDescent="0.25">
      <c r="A36" t="str">
        <f>EnterpriseData!$B$43</f>
        <v>Prospera Test 300420201 Sandbox</v>
      </c>
      <c r="B36" t="s">
        <v>2375</v>
      </c>
      <c r="C36" t="s">
        <v>2389</v>
      </c>
      <c r="D36" t="s">
        <v>2377</v>
      </c>
      <c r="E36" t="s">
        <v>2383</v>
      </c>
      <c r="F36" t="s">
        <v>2377</v>
      </c>
      <c r="G36" s="94" t="s">
        <v>2378</v>
      </c>
      <c r="H36" s="94" t="s">
        <v>2379</v>
      </c>
      <c r="I36" t="s">
        <v>2380</v>
      </c>
      <c r="J36" t="s">
        <v>2381</v>
      </c>
      <c r="K36">
        <v>5</v>
      </c>
      <c r="L36" s="95" t="str">
        <f t="shared" si="0"/>
        <v>Prospera Test 300420201 Sandbox^CanadianTaxes^ON^CA^MB^CA^10/1/2016 0:00^12/31/2099 23:59^GST Tax^TAX:GST^5</v>
      </c>
    </row>
    <row r="37" spans="1:12" x14ac:dyDescent="0.25">
      <c r="A37" t="str">
        <f>EnterpriseData!$B$43</f>
        <v>Prospera Test 300420201 Sandbox</v>
      </c>
      <c r="B37" t="s">
        <v>2375</v>
      </c>
      <c r="C37" t="s">
        <v>2390</v>
      </c>
      <c r="D37" t="s">
        <v>2377</v>
      </c>
      <c r="E37" t="s">
        <v>2383</v>
      </c>
      <c r="F37" t="s">
        <v>2377</v>
      </c>
      <c r="G37" s="94" t="s">
        <v>2378</v>
      </c>
      <c r="H37" s="94" t="s">
        <v>2379</v>
      </c>
      <c r="I37" t="s">
        <v>2380</v>
      </c>
      <c r="J37" t="s">
        <v>2381</v>
      </c>
      <c r="K37">
        <v>5</v>
      </c>
      <c r="L37" s="95" t="str">
        <f t="shared" si="0"/>
        <v>Prospera Test 300420201 Sandbox^CanadianTaxes^PE^CA^MB^CA^10/1/2016 0:00^12/31/2099 23:59^GST Tax^TAX:GST^5</v>
      </c>
    </row>
    <row r="38" spans="1:12" x14ac:dyDescent="0.25">
      <c r="A38" t="str">
        <f>EnterpriseData!$B$43</f>
        <v>Prospera Test 300420201 Sandbox</v>
      </c>
      <c r="B38" t="s">
        <v>2375</v>
      </c>
      <c r="C38" t="s">
        <v>2391</v>
      </c>
      <c r="D38" t="s">
        <v>2377</v>
      </c>
      <c r="E38" t="s">
        <v>2383</v>
      </c>
      <c r="F38" t="s">
        <v>2377</v>
      </c>
      <c r="G38" s="94" t="s">
        <v>2378</v>
      </c>
      <c r="H38" s="94" t="s">
        <v>2379</v>
      </c>
      <c r="I38" t="s">
        <v>2380</v>
      </c>
      <c r="J38" t="s">
        <v>2381</v>
      </c>
      <c r="K38">
        <v>5</v>
      </c>
      <c r="L38" s="95" t="str">
        <f t="shared" si="0"/>
        <v>Prospera Test 300420201 Sandbox^CanadianTaxes^QC^CA^MB^CA^10/1/2016 0:00^12/31/2099 23:59^GST Tax^TAX:GST^5</v>
      </c>
    </row>
    <row r="39" spans="1:12" x14ac:dyDescent="0.25">
      <c r="A39" t="str">
        <f>EnterpriseData!$B$43</f>
        <v>Prospera Test 300420201 Sandbox</v>
      </c>
      <c r="B39" t="s">
        <v>2375</v>
      </c>
      <c r="C39" t="s">
        <v>2392</v>
      </c>
      <c r="D39" t="s">
        <v>2377</v>
      </c>
      <c r="E39" t="s">
        <v>2383</v>
      </c>
      <c r="F39" t="s">
        <v>2377</v>
      </c>
      <c r="G39" s="94" t="s">
        <v>2378</v>
      </c>
      <c r="H39" s="94" t="s">
        <v>2379</v>
      </c>
      <c r="I39" t="s">
        <v>2380</v>
      </c>
      <c r="J39" t="s">
        <v>2381</v>
      </c>
      <c r="K39">
        <v>5</v>
      </c>
      <c r="L39" s="95" t="str">
        <f t="shared" si="0"/>
        <v>Prospera Test 300420201 Sandbox^CanadianTaxes^SK^CA^MB^CA^10/1/2016 0:00^12/31/2099 23:59^GST Tax^TAX:GST^5</v>
      </c>
    </row>
    <row r="40" spans="1:12" x14ac:dyDescent="0.25">
      <c r="A40" t="str">
        <f>EnterpriseData!$B$43</f>
        <v>Prospera Test 300420201 Sandbox</v>
      </c>
      <c r="B40" t="s">
        <v>2375</v>
      </c>
      <c r="C40" t="s">
        <v>2393</v>
      </c>
      <c r="D40" t="s">
        <v>2377</v>
      </c>
      <c r="E40" t="s">
        <v>2383</v>
      </c>
      <c r="F40" t="s">
        <v>2377</v>
      </c>
      <c r="G40" s="94" t="s">
        <v>2378</v>
      </c>
      <c r="H40" s="94" t="s">
        <v>2379</v>
      </c>
      <c r="I40" t="s">
        <v>2380</v>
      </c>
      <c r="J40" t="s">
        <v>2381</v>
      </c>
      <c r="K40">
        <v>5</v>
      </c>
      <c r="L40" s="95" t="str">
        <f t="shared" si="0"/>
        <v>Prospera Test 300420201 Sandbox^CanadianTaxes^YT^CA^MB^CA^10/1/2016 0:00^12/31/2099 23:59^GST Tax^TAX:GST^5</v>
      </c>
    </row>
    <row r="41" spans="1:12" x14ac:dyDescent="0.25">
      <c r="A41" t="str">
        <f>EnterpriseData!$B$43</f>
        <v>Prospera Test 300420201 Sandbox</v>
      </c>
      <c r="B41" t="s">
        <v>2375</v>
      </c>
      <c r="C41" t="s">
        <v>2376</v>
      </c>
      <c r="D41" t="s">
        <v>2377</v>
      </c>
      <c r="E41" t="s">
        <v>2384</v>
      </c>
      <c r="F41" t="s">
        <v>2377</v>
      </c>
      <c r="G41" s="94" t="s">
        <v>2378</v>
      </c>
      <c r="H41" s="94" t="s">
        <v>2379</v>
      </c>
      <c r="I41" t="s">
        <v>2394</v>
      </c>
      <c r="J41" t="s">
        <v>2395</v>
      </c>
      <c r="K41">
        <v>15</v>
      </c>
      <c r="L41" s="95" t="str">
        <f t="shared" si="0"/>
        <v>Prospera Test 300420201 Sandbox^CanadianTaxes^AB^CA^NB^CA^10/1/2016 0:00^12/31/2099 23:59^HST Tax^TAX:HST^15</v>
      </c>
    </row>
    <row r="42" spans="1:12" x14ac:dyDescent="0.25">
      <c r="A42" t="str">
        <f>EnterpriseData!$B$43</f>
        <v>Prospera Test 300420201 Sandbox</v>
      </c>
      <c r="B42" t="s">
        <v>2375</v>
      </c>
      <c r="C42" t="s">
        <v>2382</v>
      </c>
      <c r="D42" t="s">
        <v>2377</v>
      </c>
      <c r="E42" t="s">
        <v>2384</v>
      </c>
      <c r="F42" t="s">
        <v>2377</v>
      </c>
      <c r="G42" s="94" t="s">
        <v>2378</v>
      </c>
      <c r="H42" s="94" t="s">
        <v>2379</v>
      </c>
      <c r="I42" t="s">
        <v>2394</v>
      </c>
      <c r="J42" t="s">
        <v>2395</v>
      </c>
      <c r="K42">
        <v>15</v>
      </c>
      <c r="L42" s="95" t="str">
        <f t="shared" si="0"/>
        <v>Prospera Test 300420201 Sandbox^CanadianTaxes^BC^CA^NB^CA^10/1/2016 0:00^12/31/2099 23:59^HST Tax^TAX:HST^15</v>
      </c>
    </row>
    <row r="43" spans="1:12" x14ac:dyDescent="0.25">
      <c r="A43" t="str">
        <f>EnterpriseData!$B$43</f>
        <v>Prospera Test 300420201 Sandbox</v>
      </c>
      <c r="B43" t="s">
        <v>2375</v>
      </c>
      <c r="C43" t="s">
        <v>2383</v>
      </c>
      <c r="D43" t="s">
        <v>2377</v>
      </c>
      <c r="E43" t="s">
        <v>2384</v>
      </c>
      <c r="F43" t="s">
        <v>2377</v>
      </c>
      <c r="G43" s="94" t="s">
        <v>2378</v>
      </c>
      <c r="H43" s="94" t="s">
        <v>2379</v>
      </c>
      <c r="I43" t="s">
        <v>2394</v>
      </c>
      <c r="J43" t="s">
        <v>2395</v>
      </c>
      <c r="K43">
        <v>15</v>
      </c>
      <c r="L43" s="95" t="str">
        <f t="shared" si="0"/>
        <v>Prospera Test 300420201 Sandbox^CanadianTaxes^MB^CA^NB^CA^10/1/2016 0:00^12/31/2099 23:59^HST Tax^TAX:HST^15</v>
      </c>
    </row>
    <row r="44" spans="1:12" x14ac:dyDescent="0.25">
      <c r="A44" t="str">
        <f>EnterpriseData!$B$43</f>
        <v>Prospera Test 300420201 Sandbox</v>
      </c>
      <c r="B44" t="s">
        <v>2375</v>
      </c>
      <c r="C44" t="s">
        <v>2384</v>
      </c>
      <c r="D44" t="s">
        <v>2377</v>
      </c>
      <c r="E44" t="s">
        <v>2384</v>
      </c>
      <c r="F44" t="s">
        <v>2377</v>
      </c>
      <c r="G44" s="94" t="s">
        <v>2378</v>
      </c>
      <c r="H44" s="94" t="s">
        <v>2379</v>
      </c>
      <c r="I44" t="s">
        <v>2394</v>
      </c>
      <c r="J44" t="s">
        <v>2395</v>
      </c>
      <c r="K44">
        <v>15</v>
      </c>
      <c r="L44" s="95" t="str">
        <f t="shared" si="0"/>
        <v>Prospera Test 300420201 Sandbox^CanadianTaxes^NB^CA^NB^CA^10/1/2016 0:00^12/31/2099 23:59^HST Tax^TAX:HST^15</v>
      </c>
    </row>
    <row r="45" spans="1:12" x14ac:dyDescent="0.25">
      <c r="A45" t="str">
        <f>EnterpriseData!$B$43</f>
        <v>Prospera Test 300420201 Sandbox</v>
      </c>
      <c r="B45" t="s">
        <v>2375</v>
      </c>
      <c r="C45" t="s">
        <v>2385</v>
      </c>
      <c r="D45" t="s">
        <v>2377</v>
      </c>
      <c r="E45" t="s">
        <v>2384</v>
      </c>
      <c r="F45" t="s">
        <v>2377</v>
      </c>
      <c r="G45" s="94" t="s">
        <v>2378</v>
      </c>
      <c r="H45" s="94" t="s">
        <v>2379</v>
      </c>
      <c r="I45" t="s">
        <v>2394</v>
      </c>
      <c r="J45" t="s">
        <v>2395</v>
      </c>
      <c r="K45">
        <v>15</v>
      </c>
      <c r="L45" s="95" t="str">
        <f t="shared" si="0"/>
        <v>Prospera Test 300420201 Sandbox^CanadianTaxes^NL^CA^NB^CA^10/1/2016 0:00^12/31/2099 23:59^HST Tax^TAX:HST^15</v>
      </c>
    </row>
    <row r="46" spans="1:12" x14ac:dyDescent="0.25">
      <c r="A46" t="str">
        <f>EnterpriseData!$B$43</f>
        <v>Prospera Test 300420201 Sandbox</v>
      </c>
      <c r="B46" t="s">
        <v>2375</v>
      </c>
      <c r="C46" t="s">
        <v>2386</v>
      </c>
      <c r="D46" t="s">
        <v>2377</v>
      </c>
      <c r="E46" t="s">
        <v>2384</v>
      </c>
      <c r="F46" t="s">
        <v>2377</v>
      </c>
      <c r="G46" s="94" t="s">
        <v>2378</v>
      </c>
      <c r="H46" s="94" t="s">
        <v>2379</v>
      </c>
      <c r="I46" t="s">
        <v>2394</v>
      </c>
      <c r="J46" t="s">
        <v>2395</v>
      </c>
      <c r="K46">
        <v>15</v>
      </c>
      <c r="L46" s="95" t="str">
        <f t="shared" si="0"/>
        <v>Prospera Test 300420201 Sandbox^CanadianTaxes^NS^CA^NB^CA^10/1/2016 0:00^12/31/2099 23:59^HST Tax^TAX:HST^15</v>
      </c>
    </row>
    <row r="47" spans="1:12" x14ac:dyDescent="0.25">
      <c r="A47" t="str">
        <f>EnterpriseData!$B$43</f>
        <v>Prospera Test 300420201 Sandbox</v>
      </c>
      <c r="B47" t="s">
        <v>2375</v>
      </c>
      <c r="C47" t="s">
        <v>2387</v>
      </c>
      <c r="D47" t="s">
        <v>2377</v>
      </c>
      <c r="E47" t="s">
        <v>2384</v>
      </c>
      <c r="F47" t="s">
        <v>2377</v>
      </c>
      <c r="G47" s="94" t="s">
        <v>2378</v>
      </c>
      <c r="H47" s="94" t="s">
        <v>2379</v>
      </c>
      <c r="I47" t="s">
        <v>2394</v>
      </c>
      <c r="J47" t="s">
        <v>2395</v>
      </c>
      <c r="K47">
        <v>15</v>
      </c>
      <c r="L47" s="95" t="str">
        <f t="shared" si="0"/>
        <v>Prospera Test 300420201 Sandbox^CanadianTaxes^NT^CA^NB^CA^10/1/2016 0:00^12/31/2099 23:59^HST Tax^TAX:HST^15</v>
      </c>
    </row>
    <row r="48" spans="1:12" x14ac:dyDescent="0.25">
      <c r="A48" t="str">
        <f>EnterpriseData!$B$43</f>
        <v>Prospera Test 300420201 Sandbox</v>
      </c>
      <c r="B48" t="s">
        <v>2375</v>
      </c>
      <c r="C48" t="s">
        <v>2388</v>
      </c>
      <c r="D48" t="s">
        <v>2377</v>
      </c>
      <c r="E48" t="s">
        <v>2384</v>
      </c>
      <c r="F48" t="s">
        <v>2377</v>
      </c>
      <c r="G48" s="94" t="s">
        <v>2378</v>
      </c>
      <c r="H48" s="94" t="s">
        <v>2379</v>
      </c>
      <c r="I48" t="s">
        <v>2394</v>
      </c>
      <c r="J48" t="s">
        <v>2395</v>
      </c>
      <c r="K48">
        <v>15</v>
      </c>
      <c r="L48" s="95" t="str">
        <f t="shared" si="0"/>
        <v>Prospera Test 300420201 Sandbox^CanadianTaxes^NU^CA^NB^CA^10/1/2016 0:00^12/31/2099 23:59^HST Tax^TAX:HST^15</v>
      </c>
    </row>
    <row r="49" spans="1:12" x14ac:dyDescent="0.25">
      <c r="A49" t="str">
        <f>EnterpriseData!$B$43</f>
        <v>Prospera Test 300420201 Sandbox</v>
      </c>
      <c r="B49" t="s">
        <v>2375</v>
      </c>
      <c r="C49" t="s">
        <v>2389</v>
      </c>
      <c r="D49" t="s">
        <v>2377</v>
      </c>
      <c r="E49" t="s">
        <v>2384</v>
      </c>
      <c r="F49" t="s">
        <v>2377</v>
      </c>
      <c r="G49" s="94" t="s">
        <v>2378</v>
      </c>
      <c r="H49" s="94" t="s">
        <v>2379</v>
      </c>
      <c r="I49" t="s">
        <v>2394</v>
      </c>
      <c r="J49" t="s">
        <v>2395</v>
      </c>
      <c r="K49">
        <v>15</v>
      </c>
      <c r="L49" s="95" t="str">
        <f t="shared" si="0"/>
        <v>Prospera Test 300420201 Sandbox^CanadianTaxes^ON^CA^NB^CA^10/1/2016 0:00^12/31/2099 23:59^HST Tax^TAX:HST^15</v>
      </c>
    </row>
    <row r="50" spans="1:12" x14ac:dyDescent="0.25">
      <c r="A50" t="str">
        <f>EnterpriseData!$B$43</f>
        <v>Prospera Test 300420201 Sandbox</v>
      </c>
      <c r="B50" t="s">
        <v>2375</v>
      </c>
      <c r="C50" t="s">
        <v>2390</v>
      </c>
      <c r="D50" t="s">
        <v>2377</v>
      </c>
      <c r="E50" t="s">
        <v>2384</v>
      </c>
      <c r="F50" t="s">
        <v>2377</v>
      </c>
      <c r="G50" s="94" t="s">
        <v>2378</v>
      </c>
      <c r="H50" s="94" t="s">
        <v>2379</v>
      </c>
      <c r="I50" t="s">
        <v>2394</v>
      </c>
      <c r="J50" t="s">
        <v>2395</v>
      </c>
      <c r="K50">
        <v>15</v>
      </c>
      <c r="L50" s="95" t="str">
        <f t="shared" si="0"/>
        <v>Prospera Test 300420201 Sandbox^CanadianTaxes^PE^CA^NB^CA^10/1/2016 0:00^12/31/2099 23:59^HST Tax^TAX:HST^15</v>
      </c>
    </row>
    <row r="51" spans="1:12" x14ac:dyDescent="0.25">
      <c r="A51" t="str">
        <f>EnterpriseData!$B$43</f>
        <v>Prospera Test 300420201 Sandbox</v>
      </c>
      <c r="B51" t="s">
        <v>2375</v>
      </c>
      <c r="C51" t="s">
        <v>2391</v>
      </c>
      <c r="D51" t="s">
        <v>2377</v>
      </c>
      <c r="E51" t="s">
        <v>2384</v>
      </c>
      <c r="F51" t="s">
        <v>2377</v>
      </c>
      <c r="G51" s="94" t="s">
        <v>2378</v>
      </c>
      <c r="H51" s="94" t="s">
        <v>2379</v>
      </c>
      <c r="I51" t="s">
        <v>2394</v>
      </c>
      <c r="J51" t="s">
        <v>2395</v>
      </c>
      <c r="K51">
        <v>15</v>
      </c>
      <c r="L51" s="95" t="str">
        <f t="shared" si="0"/>
        <v>Prospera Test 300420201 Sandbox^CanadianTaxes^QC^CA^NB^CA^10/1/2016 0:00^12/31/2099 23:59^HST Tax^TAX:HST^15</v>
      </c>
    </row>
    <row r="52" spans="1:12" x14ac:dyDescent="0.25">
      <c r="A52" t="str">
        <f>EnterpriseData!$B$43</f>
        <v>Prospera Test 300420201 Sandbox</v>
      </c>
      <c r="B52" t="s">
        <v>2375</v>
      </c>
      <c r="C52" t="s">
        <v>2392</v>
      </c>
      <c r="D52" t="s">
        <v>2377</v>
      </c>
      <c r="E52" t="s">
        <v>2384</v>
      </c>
      <c r="F52" t="s">
        <v>2377</v>
      </c>
      <c r="G52" s="94" t="s">
        <v>2378</v>
      </c>
      <c r="H52" s="94" t="s">
        <v>2379</v>
      </c>
      <c r="I52" t="s">
        <v>2394</v>
      </c>
      <c r="J52" t="s">
        <v>2395</v>
      </c>
      <c r="K52">
        <v>15</v>
      </c>
      <c r="L52" s="95" t="str">
        <f t="shared" si="0"/>
        <v>Prospera Test 300420201 Sandbox^CanadianTaxes^SK^CA^NB^CA^10/1/2016 0:00^12/31/2099 23:59^HST Tax^TAX:HST^15</v>
      </c>
    </row>
    <row r="53" spans="1:12" x14ac:dyDescent="0.25">
      <c r="A53" t="str">
        <f>EnterpriseData!$B$43</f>
        <v>Prospera Test 300420201 Sandbox</v>
      </c>
      <c r="B53" t="s">
        <v>2375</v>
      </c>
      <c r="C53" t="s">
        <v>2393</v>
      </c>
      <c r="D53" t="s">
        <v>2377</v>
      </c>
      <c r="E53" t="s">
        <v>2384</v>
      </c>
      <c r="F53" t="s">
        <v>2377</v>
      </c>
      <c r="G53" s="94" t="s">
        <v>2378</v>
      </c>
      <c r="H53" s="94" t="s">
        <v>2379</v>
      </c>
      <c r="I53" t="s">
        <v>2394</v>
      </c>
      <c r="J53" t="s">
        <v>2395</v>
      </c>
      <c r="K53">
        <v>15</v>
      </c>
      <c r="L53" s="95" t="str">
        <f t="shared" si="0"/>
        <v>Prospera Test 300420201 Sandbox^CanadianTaxes^YT^CA^NB^CA^10/1/2016 0:00^12/31/2099 23:59^HST Tax^TAX:HST^15</v>
      </c>
    </row>
    <row r="54" spans="1:12" x14ac:dyDescent="0.25">
      <c r="A54" t="str">
        <f>EnterpriseData!$B$43</f>
        <v>Prospera Test 300420201 Sandbox</v>
      </c>
      <c r="B54" t="s">
        <v>2375</v>
      </c>
      <c r="C54" t="s">
        <v>2376</v>
      </c>
      <c r="D54" t="s">
        <v>2377</v>
      </c>
      <c r="E54" t="s">
        <v>2385</v>
      </c>
      <c r="F54" t="s">
        <v>2377</v>
      </c>
      <c r="G54" s="94" t="s">
        <v>2378</v>
      </c>
      <c r="H54" s="94" t="s">
        <v>2379</v>
      </c>
      <c r="I54" t="s">
        <v>2394</v>
      </c>
      <c r="J54" t="s">
        <v>2395</v>
      </c>
      <c r="K54">
        <v>15</v>
      </c>
      <c r="L54" s="95" t="str">
        <f t="shared" si="0"/>
        <v>Prospera Test 300420201 Sandbox^CanadianTaxes^AB^CA^NL^CA^10/1/2016 0:00^12/31/2099 23:59^HST Tax^TAX:HST^15</v>
      </c>
    </row>
    <row r="55" spans="1:12" x14ac:dyDescent="0.25">
      <c r="A55" t="str">
        <f>EnterpriseData!$B$43</f>
        <v>Prospera Test 300420201 Sandbox</v>
      </c>
      <c r="B55" t="s">
        <v>2375</v>
      </c>
      <c r="C55" t="s">
        <v>2382</v>
      </c>
      <c r="D55" t="s">
        <v>2377</v>
      </c>
      <c r="E55" t="s">
        <v>2385</v>
      </c>
      <c r="F55" t="s">
        <v>2377</v>
      </c>
      <c r="G55" s="94" t="s">
        <v>2378</v>
      </c>
      <c r="H55" s="94" t="s">
        <v>2379</v>
      </c>
      <c r="I55" t="s">
        <v>2394</v>
      </c>
      <c r="J55" t="s">
        <v>2395</v>
      </c>
      <c r="K55">
        <v>15</v>
      </c>
      <c r="L55" s="95" t="str">
        <f t="shared" si="0"/>
        <v>Prospera Test 300420201 Sandbox^CanadianTaxes^BC^CA^NL^CA^10/1/2016 0:00^12/31/2099 23:59^HST Tax^TAX:HST^15</v>
      </c>
    </row>
    <row r="56" spans="1:12" x14ac:dyDescent="0.25">
      <c r="A56" t="str">
        <f>EnterpriseData!$B$43</f>
        <v>Prospera Test 300420201 Sandbox</v>
      </c>
      <c r="B56" t="s">
        <v>2375</v>
      </c>
      <c r="C56" t="s">
        <v>2383</v>
      </c>
      <c r="D56" t="s">
        <v>2377</v>
      </c>
      <c r="E56" t="s">
        <v>2385</v>
      </c>
      <c r="F56" t="s">
        <v>2377</v>
      </c>
      <c r="G56" s="94" t="s">
        <v>2378</v>
      </c>
      <c r="H56" s="94" t="s">
        <v>2379</v>
      </c>
      <c r="I56" t="s">
        <v>2394</v>
      </c>
      <c r="J56" t="s">
        <v>2395</v>
      </c>
      <c r="K56">
        <v>15</v>
      </c>
      <c r="L56" s="95" t="str">
        <f t="shared" si="0"/>
        <v>Prospera Test 300420201 Sandbox^CanadianTaxes^MB^CA^NL^CA^10/1/2016 0:00^12/31/2099 23:59^HST Tax^TAX:HST^15</v>
      </c>
    </row>
    <row r="57" spans="1:12" x14ac:dyDescent="0.25">
      <c r="A57" t="str">
        <f>EnterpriseData!$B$43</f>
        <v>Prospera Test 300420201 Sandbox</v>
      </c>
      <c r="B57" t="s">
        <v>2375</v>
      </c>
      <c r="C57" t="s">
        <v>2384</v>
      </c>
      <c r="D57" t="s">
        <v>2377</v>
      </c>
      <c r="E57" t="s">
        <v>2385</v>
      </c>
      <c r="F57" t="s">
        <v>2377</v>
      </c>
      <c r="G57" s="94" t="s">
        <v>2378</v>
      </c>
      <c r="H57" s="94" t="s">
        <v>2379</v>
      </c>
      <c r="I57" t="s">
        <v>2394</v>
      </c>
      <c r="J57" t="s">
        <v>2395</v>
      </c>
      <c r="K57">
        <v>15</v>
      </c>
      <c r="L57" s="95" t="str">
        <f t="shared" si="0"/>
        <v>Prospera Test 300420201 Sandbox^CanadianTaxes^NB^CA^NL^CA^10/1/2016 0:00^12/31/2099 23:59^HST Tax^TAX:HST^15</v>
      </c>
    </row>
    <row r="58" spans="1:12" x14ac:dyDescent="0.25">
      <c r="A58" t="str">
        <f>EnterpriseData!$B$43</f>
        <v>Prospera Test 300420201 Sandbox</v>
      </c>
      <c r="B58" t="s">
        <v>2375</v>
      </c>
      <c r="C58" t="s">
        <v>2385</v>
      </c>
      <c r="D58" t="s">
        <v>2377</v>
      </c>
      <c r="E58" t="s">
        <v>2385</v>
      </c>
      <c r="F58" t="s">
        <v>2377</v>
      </c>
      <c r="G58" s="94" t="s">
        <v>2378</v>
      </c>
      <c r="H58" s="94" t="s">
        <v>2379</v>
      </c>
      <c r="I58" t="s">
        <v>2394</v>
      </c>
      <c r="J58" t="s">
        <v>2395</v>
      </c>
      <c r="K58">
        <v>15</v>
      </c>
      <c r="L58" s="95" t="str">
        <f t="shared" si="0"/>
        <v>Prospera Test 300420201 Sandbox^CanadianTaxes^NL^CA^NL^CA^10/1/2016 0:00^12/31/2099 23:59^HST Tax^TAX:HST^15</v>
      </c>
    </row>
    <row r="59" spans="1:12" x14ac:dyDescent="0.25">
      <c r="A59" t="str">
        <f>EnterpriseData!$B$43</f>
        <v>Prospera Test 300420201 Sandbox</v>
      </c>
      <c r="B59" t="s">
        <v>2375</v>
      </c>
      <c r="C59" t="s">
        <v>2386</v>
      </c>
      <c r="D59" t="s">
        <v>2377</v>
      </c>
      <c r="E59" t="s">
        <v>2385</v>
      </c>
      <c r="F59" t="s">
        <v>2377</v>
      </c>
      <c r="G59" s="94" t="s">
        <v>2378</v>
      </c>
      <c r="H59" s="94" t="s">
        <v>2379</v>
      </c>
      <c r="I59" t="s">
        <v>2394</v>
      </c>
      <c r="J59" t="s">
        <v>2395</v>
      </c>
      <c r="K59">
        <v>15</v>
      </c>
      <c r="L59" s="95" t="str">
        <f t="shared" si="0"/>
        <v>Prospera Test 300420201 Sandbox^CanadianTaxes^NS^CA^NL^CA^10/1/2016 0:00^12/31/2099 23:59^HST Tax^TAX:HST^15</v>
      </c>
    </row>
    <row r="60" spans="1:12" x14ac:dyDescent="0.25">
      <c r="A60" t="str">
        <f>EnterpriseData!$B$43</f>
        <v>Prospera Test 300420201 Sandbox</v>
      </c>
      <c r="B60" t="s">
        <v>2375</v>
      </c>
      <c r="C60" t="s">
        <v>2387</v>
      </c>
      <c r="D60" t="s">
        <v>2377</v>
      </c>
      <c r="E60" t="s">
        <v>2385</v>
      </c>
      <c r="F60" t="s">
        <v>2377</v>
      </c>
      <c r="G60" s="94" t="s">
        <v>2378</v>
      </c>
      <c r="H60" s="94" t="s">
        <v>2379</v>
      </c>
      <c r="I60" t="s">
        <v>2394</v>
      </c>
      <c r="J60" t="s">
        <v>2395</v>
      </c>
      <c r="K60">
        <v>15</v>
      </c>
      <c r="L60" s="95" t="str">
        <f t="shared" si="0"/>
        <v>Prospera Test 300420201 Sandbox^CanadianTaxes^NT^CA^NL^CA^10/1/2016 0:00^12/31/2099 23:59^HST Tax^TAX:HST^15</v>
      </c>
    </row>
    <row r="61" spans="1:12" x14ac:dyDescent="0.25">
      <c r="A61" t="str">
        <f>EnterpriseData!$B$43</f>
        <v>Prospera Test 300420201 Sandbox</v>
      </c>
      <c r="B61" t="s">
        <v>2375</v>
      </c>
      <c r="C61" t="s">
        <v>2388</v>
      </c>
      <c r="D61" t="s">
        <v>2377</v>
      </c>
      <c r="E61" t="s">
        <v>2385</v>
      </c>
      <c r="F61" t="s">
        <v>2377</v>
      </c>
      <c r="G61" s="94" t="s">
        <v>2378</v>
      </c>
      <c r="H61" s="94" t="s">
        <v>2379</v>
      </c>
      <c r="I61" t="s">
        <v>2394</v>
      </c>
      <c r="J61" t="s">
        <v>2395</v>
      </c>
      <c r="K61">
        <v>15</v>
      </c>
      <c r="L61" s="95" t="str">
        <f t="shared" si="0"/>
        <v>Prospera Test 300420201 Sandbox^CanadianTaxes^NU^CA^NL^CA^10/1/2016 0:00^12/31/2099 23:59^HST Tax^TAX:HST^15</v>
      </c>
    </row>
    <row r="62" spans="1:12" x14ac:dyDescent="0.25">
      <c r="A62" t="str">
        <f>EnterpriseData!$B$43</f>
        <v>Prospera Test 300420201 Sandbox</v>
      </c>
      <c r="B62" t="s">
        <v>2375</v>
      </c>
      <c r="C62" t="s">
        <v>2389</v>
      </c>
      <c r="D62" t="s">
        <v>2377</v>
      </c>
      <c r="E62" t="s">
        <v>2385</v>
      </c>
      <c r="F62" t="s">
        <v>2377</v>
      </c>
      <c r="G62" s="94" t="s">
        <v>2378</v>
      </c>
      <c r="H62" s="94" t="s">
        <v>2379</v>
      </c>
      <c r="I62" t="s">
        <v>2394</v>
      </c>
      <c r="J62" t="s">
        <v>2395</v>
      </c>
      <c r="K62">
        <v>15</v>
      </c>
      <c r="L62" s="95" t="str">
        <f t="shared" si="0"/>
        <v>Prospera Test 300420201 Sandbox^CanadianTaxes^ON^CA^NL^CA^10/1/2016 0:00^12/31/2099 23:59^HST Tax^TAX:HST^15</v>
      </c>
    </row>
    <row r="63" spans="1:12" x14ac:dyDescent="0.25">
      <c r="A63" t="str">
        <f>EnterpriseData!$B$43</f>
        <v>Prospera Test 300420201 Sandbox</v>
      </c>
      <c r="B63" t="s">
        <v>2375</v>
      </c>
      <c r="C63" t="s">
        <v>2390</v>
      </c>
      <c r="D63" t="s">
        <v>2377</v>
      </c>
      <c r="E63" t="s">
        <v>2385</v>
      </c>
      <c r="F63" t="s">
        <v>2377</v>
      </c>
      <c r="G63" s="94" t="s">
        <v>2378</v>
      </c>
      <c r="H63" s="94" t="s">
        <v>2379</v>
      </c>
      <c r="I63" t="s">
        <v>2394</v>
      </c>
      <c r="J63" t="s">
        <v>2395</v>
      </c>
      <c r="K63">
        <v>15</v>
      </c>
      <c r="L63" s="95" t="str">
        <f t="shared" si="0"/>
        <v>Prospera Test 300420201 Sandbox^CanadianTaxes^PE^CA^NL^CA^10/1/2016 0:00^12/31/2099 23:59^HST Tax^TAX:HST^15</v>
      </c>
    </row>
    <row r="64" spans="1:12" x14ac:dyDescent="0.25">
      <c r="A64" t="str">
        <f>EnterpriseData!$B$43</f>
        <v>Prospera Test 300420201 Sandbox</v>
      </c>
      <c r="B64" t="s">
        <v>2375</v>
      </c>
      <c r="C64" t="s">
        <v>2391</v>
      </c>
      <c r="D64" t="s">
        <v>2377</v>
      </c>
      <c r="E64" t="s">
        <v>2385</v>
      </c>
      <c r="F64" t="s">
        <v>2377</v>
      </c>
      <c r="G64" s="94" t="s">
        <v>2378</v>
      </c>
      <c r="H64" s="94" t="s">
        <v>2379</v>
      </c>
      <c r="I64" t="s">
        <v>2394</v>
      </c>
      <c r="J64" t="s">
        <v>2395</v>
      </c>
      <c r="K64">
        <v>15</v>
      </c>
      <c r="L64" s="95" t="str">
        <f t="shared" si="0"/>
        <v>Prospera Test 300420201 Sandbox^CanadianTaxes^QC^CA^NL^CA^10/1/2016 0:00^12/31/2099 23:59^HST Tax^TAX:HST^15</v>
      </c>
    </row>
    <row r="65" spans="1:12" x14ac:dyDescent="0.25">
      <c r="A65" t="str">
        <f>EnterpriseData!$B$43</f>
        <v>Prospera Test 300420201 Sandbox</v>
      </c>
      <c r="B65" t="s">
        <v>2375</v>
      </c>
      <c r="C65" t="s">
        <v>2392</v>
      </c>
      <c r="D65" t="s">
        <v>2377</v>
      </c>
      <c r="E65" t="s">
        <v>2385</v>
      </c>
      <c r="F65" t="s">
        <v>2377</v>
      </c>
      <c r="G65" s="94" t="s">
        <v>2378</v>
      </c>
      <c r="H65" s="94" t="s">
        <v>2379</v>
      </c>
      <c r="I65" t="s">
        <v>2394</v>
      </c>
      <c r="J65" t="s">
        <v>2395</v>
      </c>
      <c r="K65">
        <v>15</v>
      </c>
      <c r="L65" s="95" t="str">
        <f t="shared" si="0"/>
        <v>Prospera Test 300420201 Sandbox^CanadianTaxes^SK^CA^NL^CA^10/1/2016 0:00^12/31/2099 23:59^HST Tax^TAX:HST^15</v>
      </c>
    </row>
    <row r="66" spans="1:12" x14ac:dyDescent="0.25">
      <c r="A66" t="str">
        <f>EnterpriseData!$B$43</f>
        <v>Prospera Test 300420201 Sandbox</v>
      </c>
      <c r="B66" t="s">
        <v>2375</v>
      </c>
      <c r="C66" t="s">
        <v>2393</v>
      </c>
      <c r="D66" t="s">
        <v>2377</v>
      </c>
      <c r="E66" t="s">
        <v>2385</v>
      </c>
      <c r="F66" t="s">
        <v>2377</v>
      </c>
      <c r="G66" s="94" t="s">
        <v>2378</v>
      </c>
      <c r="H66" s="94" t="s">
        <v>2379</v>
      </c>
      <c r="I66" t="s">
        <v>2394</v>
      </c>
      <c r="J66" t="s">
        <v>2395</v>
      </c>
      <c r="K66">
        <v>15</v>
      </c>
      <c r="L66" s="95" t="str">
        <f t="shared" ref="L66:L129" si="1">A66&amp;"^"&amp;B66&amp;"^"&amp;C66&amp;"^"&amp;D66&amp;"^"&amp;E66&amp;"^"&amp;F66&amp;"^"&amp;G66&amp;"^"&amp;H66&amp;"^"&amp;I66&amp;"^TAX:"&amp;J66&amp;"^"&amp;K66</f>
        <v>Prospera Test 300420201 Sandbox^CanadianTaxes^YT^CA^NL^CA^10/1/2016 0:00^12/31/2099 23:59^HST Tax^TAX:HST^15</v>
      </c>
    </row>
    <row r="67" spans="1:12" x14ac:dyDescent="0.25">
      <c r="A67" t="str">
        <f>EnterpriseData!$B$43</f>
        <v>Prospera Test 300420201 Sandbox</v>
      </c>
      <c r="B67" t="s">
        <v>2375</v>
      </c>
      <c r="C67" t="s">
        <v>2376</v>
      </c>
      <c r="D67" t="s">
        <v>2377</v>
      </c>
      <c r="E67" t="s">
        <v>2386</v>
      </c>
      <c r="F67" t="s">
        <v>2377</v>
      </c>
      <c r="G67" s="94" t="s">
        <v>2378</v>
      </c>
      <c r="H67" s="94" t="s">
        <v>2379</v>
      </c>
      <c r="I67" t="s">
        <v>2394</v>
      </c>
      <c r="J67" t="s">
        <v>2395</v>
      </c>
      <c r="K67">
        <v>15</v>
      </c>
      <c r="L67" s="95" t="str">
        <f t="shared" si="1"/>
        <v>Prospera Test 300420201 Sandbox^CanadianTaxes^AB^CA^NS^CA^10/1/2016 0:00^12/31/2099 23:59^HST Tax^TAX:HST^15</v>
      </c>
    </row>
    <row r="68" spans="1:12" x14ac:dyDescent="0.25">
      <c r="A68" t="str">
        <f>EnterpriseData!$B$43</f>
        <v>Prospera Test 300420201 Sandbox</v>
      </c>
      <c r="B68" t="s">
        <v>2375</v>
      </c>
      <c r="C68" t="s">
        <v>2382</v>
      </c>
      <c r="D68" t="s">
        <v>2377</v>
      </c>
      <c r="E68" t="s">
        <v>2386</v>
      </c>
      <c r="F68" t="s">
        <v>2377</v>
      </c>
      <c r="G68" s="94" t="s">
        <v>2378</v>
      </c>
      <c r="H68" s="94" t="s">
        <v>2379</v>
      </c>
      <c r="I68" t="s">
        <v>2394</v>
      </c>
      <c r="J68" t="s">
        <v>2395</v>
      </c>
      <c r="K68">
        <v>15</v>
      </c>
      <c r="L68" s="95" t="str">
        <f t="shared" si="1"/>
        <v>Prospera Test 300420201 Sandbox^CanadianTaxes^BC^CA^NS^CA^10/1/2016 0:00^12/31/2099 23:59^HST Tax^TAX:HST^15</v>
      </c>
    </row>
    <row r="69" spans="1:12" x14ac:dyDescent="0.25">
      <c r="A69" t="str">
        <f>EnterpriseData!$B$43</f>
        <v>Prospera Test 300420201 Sandbox</v>
      </c>
      <c r="B69" t="s">
        <v>2375</v>
      </c>
      <c r="C69" t="s">
        <v>2383</v>
      </c>
      <c r="D69" t="s">
        <v>2377</v>
      </c>
      <c r="E69" t="s">
        <v>2386</v>
      </c>
      <c r="F69" t="s">
        <v>2377</v>
      </c>
      <c r="G69" s="94" t="s">
        <v>2378</v>
      </c>
      <c r="H69" s="94" t="s">
        <v>2379</v>
      </c>
      <c r="I69" t="s">
        <v>2394</v>
      </c>
      <c r="J69" t="s">
        <v>2395</v>
      </c>
      <c r="K69">
        <v>15</v>
      </c>
      <c r="L69" s="95" t="str">
        <f t="shared" si="1"/>
        <v>Prospera Test 300420201 Sandbox^CanadianTaxes^MB^CA^NS^CA^10/1/2016 0:00^12/31/2099 23:59^HST Tax^TAX:HST^15</v>
      </c>
    </row>
    <row r="70" spans="1:12" x14ac:dyDescent="0.25">
      <c r="A70" t="str">
        <f>EnterpriseData!$B$43</f>
        <v>Prospera Test 300420201 Sandbox</v>
      </c>
      <c r="B70" t="s">
        <v>2375</v>
      </c>
      <c r="C70" t="s">
        <v>2384</v>
      </c>
      <c r="D70" t="s">
        <v>2377</v>
      </c>
      <c r="E70" t="s">
        <v>2386</v>
      </c>
      <c r="F70" t="s">
        <v>2377</v>
      </c>
      <c r="G70" s="94" t="s">
        <v>2378</v>
      </c>
      <c r="H70" s="94" t="s">
        <v>2379</v>
      </c>
      <c r="I70" t="s">
        <v>2394</v>
      </c>
      <c r="J70" t="s">
        <v>2395</v>
      </c>
      <c r="K70">
        <v>15</v>
      </c>
      <c r="L70" s="95" t="str">
        <f t="shared" si="1"/>
        <v>Prospera Test 300420201 Sandbox^CanadianTaxes^NB^CA^NS^CA^10/1/2016 0:00^12/31/2099 23:59^HST Tax^TAX:HST^15</v>
      </c>
    </row>
    <row r="71" spans="1:12" x14ac:dyDescent="0.25">
      <c r="A71" t="str">
        <f>EnterpriseData!$B$43</f>
        <v>Prospera Test 300420201 Sandbox</v>
      </c>
      <c r="B71" t="s">
        <v>2375</v>
      </c>
      <c r="C71" t="s">
        <v>2385</v>
      </c>
      <c r="D71" t="s">
        <v>2377</v>
      </c>
      <c r="E71" t="s">
        <v>2386</v>
      </c>
      <c r="F71" t="s">
        <v>2377</v>
      </c>
      <c r="G71" s="94" t="s">
        <v>2378</v>
      </c>
      <c r="H71" s="94" t="s">
        <v>2379</v>
      </c>
      <c r="I71" t="s">
        <v>2394</v>
      </c>
      <c r="J71" t="s">
        <v>2395</v>
      </c>
      <c r="K71">
        <v>15</v>
      </c>
      <c r="L71" s="95" t="str">
        <f t="shared" si="1"/>
        <v>Prospera Test 300420201 Sandbox^CanadianTaxes^NL^CA^NS^CA^10/1/2016 0:00^12/31/2099 23:59^HST Tax^TAX:HST^15</v>
      </c>
    </row>
    <row r="72" spans="1:12" x14ac:dyDescent="0.25">
      <c r="A72" t="str">
        <f>EnterpriseData!$B$43</f>
        <v>Prospera Test 300420201 Sandbox</v>
      </c>
      <c r="B72" t="s">
        <v>2375</v>
      </c>
      <c r="C72" t="s">
        <v>2386</v>
      </c>
      <c r="D72" t="s">
        <v>2377</v>
      </c>
      <c r="E72" t="s">
        <v>2386</v>
      </c>
      <c r="F72" t="s">
        <v>2377</v>
      </c>
      <c r="G72" s="94" t="s">
        <v>2378</v>
      </c>
      <c r="H72" s="94" t="s">
        <v>2379</v>
      </c>
      <c r="I72" t="s">
        <v>2394</v>
      </c>
      <c r="J72" t="s">
        <v>2395</v>
      </c>
      <c r="K72">
        <v>15</v>
      </c>
      <c r="L72" s="95" t="str">
        <f t="shared" si="1"/>
        <v>Prospera Test 300420201 Sandbox^CanadianTaxes^NS^CA^NS^CA^10/1/2016 0:00^12/31/2099 23:59^HST Tax^TAX:HST^15</v>
      </c>
    </row>
    <row r="73" spans="1:12" x14ac:dyDescent="0.25">
      <c r="A73" t="str">
        <f>EnterpriseData!$B$43</f>
        <v>Prospera Test 300420201 Sandbox</v>
      </c>
      <c r="B73" t="s">
        <v>2375</v>
      </c>
      <c r="C73" t="s">
        <v>2387</v>
      </c>
      <c r="D73" t="s">
        <v>2377</v>
      </c>
      <c r="E73" t="s">
        <v>2386</v>
      </c>
      <c r="F73" t="s">
        <v>2377</v>
      </c>
      <c r="G73" s="94" t="s">
        <v>2378</v>
      </c>
      <c r="H73" s="94" t="s">
        <v>2379</v>
      </c>
      <c r="I73" t="s">
        <v>2394</v>
      </c>
      <c r="J73" t="s">
        <v>2395</v>
      </c>
      <c r="K73">
        <v>15</v>
      </c>
      <c r="L73" s="95" t="str">
        <f t="shared" si="1"/>
        <v>Prospera Test 300420201 Sandbox^CanadianTaxes^NT^CA^NS^CA^10/1/2016 0:00^12/31/2099 23:59^HST Tax^TAX:HST^15</v>
      </c>
    </row>
    <row r="74" spans="1:12" x14ac:dyDescent="0.25">
      <c r="A74" t="str">
        <f>EnterpriseData!$B$43</f>
        <v>Prospera Test 300420201 Sandbox</v>
      </c>
      <c r="B74" t="s">
        <v>2375</v>
      </c>
      <c r="C74" t="s">
        <v>2388</v>
      </c>
      <c r="D74" t="s">
        <v>2377</v>
      </c>
      <c r="E74" t="s">
        <v>2386</v>
      </c>
      <c r="F74" t="s">
        <v>2377</v>
      </c>
      <c r="G74" s="94" t="s">
        <v>2378</v>
      </c>
      <c r="H74" s="94" t="s">
        <v>2379</v>
      </c>
      <c r="I74" t="s">
        <v>2394</v>
      </c>
      <c r="J74" t="s">
        <v>2395</v>
      </c>
      <c r="K74">
        <v>15</v>
      </c>
      <c r="L74" s="95" t="str">
        <f t="shared" si="1"/>
        <v>Prospera Test 300420201 Sandbox^CanadianTaxes^NU^CA^NS^CA^10/1/2016 0:00^12/31/2099 23:59^HST Tax^TAX:HST^15</v>
      </c>
    </row>
    <row r="75" spans="1:12" x14ac:dyDescent="0.25">
      <c r="A75" t="str">
        <f>EnterpriseData!$B$43</f>
        <v>Prospera Test 300420201 Sandbox</v>
      </c>
      <c r="B75" t="s">
        <v>2375</v>
      </c>
      <c r="C75" t="s">
        <v>2389</v>
      </c>
      <c r="D75" t="s">
        <v>2377</v>
      </c>
      <c r="E75" t="s">
        <v>2386</v>
      </c>
      <c r="F75" t="s">
        <v>2377</v>
      </c>
      <c r="G75" s="94" t="s">
        <v>2378</v>
      </c>
      <c r="H75" s="94" t="s">
        <v>2379</v>
      </c>
      <c r="I75" t="s">
        <v>2394</v>
      </c>
      <c r="J75" t="s">
        <v>2395</v>
      </c>
      <c r="K75">
        <v>15</v>
      </c>
      <c r="L75" s="95" t="str">
        <f t="shared" si="1"/>
        <v>Prospera Test 300420201 Sandbox^CanadianTaxes^ON^CA^NS^CA^10/1/2016 0:00^12/31/2099 23:59^HST Tax^TAX:HST^15</v>
      </c>
    </row>
    <row r="76" spans="1:12" x14ac:dyDescent="0.25">
      <c r="A76" t="str">
        <f>EnterpriseData!$B$43</f>
        <v>Prospera Test 300420201 Sandbox</v>
      </c>
      <c r="B76" t="s">
        <v>2375</v>
      </c>
      <c r="C76" t="s">
        <v>2390</v>
      </c>
      <c r="D76" t="s">
        <v>2377</v>
      </c>
      <c r="E76" t="s">
        <v>2386</v>
      </c>
      <c r="F76" t="s">
        <v>2377</v>
      </c>
      <c r="G76" s="94" t="s">
        <v>2378</v>
      </c>
      <c r="H76" s="94" t="s">
        <v>2379</v>
      </c>
      <c r="I76" t="s">
        <v>2394</v>
      </c>
      <c r="J76" t="s">
        <v>2395</v>
      </c>
      <c r="K76">
        <v>15</v>
      </c>
      <c r="L76" s="95" t="str">
        <f t="shared" si="1"/>
        <v>Prospera Test 300420201 Sandbox^CanadianTaxes^PE^CA^NS^CA^10/1/2016 0:00^12/31/2099 23:59^HST Tax^TAX:HST^15</v>
      </c>
    </row>
    <row r="77" spans="1:12" x14ac:dyDescent="0.25">
      <c r="A77" t="str">
        <f>EnterpriseData!$B$43</f>
        <v>Prospera Test 300420201 Sandbox</v>
      </c>
      <c r="B77" t="s">
        <v>2375</v>
      </c>
      <c r="C77" t="s">
        <v>2391</v>
      </c>
      <c r="D77" t="s">
        <v>2377</v>
      </c>
      <c r="E77" t="s">
        <v>2386</v>
      </c>
      <c r="F77" t="s">
        <v>2377</v>
      </c>
      <c r="G77" s="94" t="s">
        <v>2378</v>
      </c>
      <c r="H77" s="94" t="s">
        <v>2379</v>
      </c>
      <c r="I77" t="s">
        <v>2394</v>
      </c>
      <c r="J77" t="s">
        <v>2395</v>
      </c>
      <c r="K77">
        <v>15</v>
      </c>
      <c r="L77" s="95" t="str">
        <f t="shared" si="1"/>
        <v>Prospera Test 300420201 Sandbox^CanadianTaxes^QC^CA^NS^CA^10/1/2016 0:00^12/31/2099 23:59^HST Tax^TAX:HST^15</v>
      </c>
    </row>
    <row r="78" spans="1:12" x14ac:dyDescent="0.25">
      <c r="A78" t="str">
        <f>EnterpriseData!$B$43</f>
        <v>Prospera Test 300420201 Sandbox</v>
      </c>
      <c r="B78" t="s">
        <v>2375</v>
      </c>
      <c r="C78" t="s">
        <v>2392</v>
      </c>
      <c r="D78" t="s">
        <v>2377</v>
      </c>
      <c r="E78" t="s">
        <v>2386</v>
      </c>
      <c r="F78" t="s">
        <v>2377</v>
      </c>
      <c r="G78" s="94" t="s">
        <v>2378</v>
      </c>
      <c r="H78" s="94" t="s">
        <v>2379</v>
      </c>
      <c r="I78" t="s">
        <v>2394</v>
      </c>
      <c r="J78" t="s">
        <v>2395</v>
      </c>
      <c r="K78">
        <v>15</v>
      </c>
      <c r="L78" s="95" t="str">
        <f t="shared" si="1"/>
        <v>Prospera Test 300420201 Sandbox^CanadianTaxes^SK^CA^NS^CA^10/1/2016 0:00^12/31/2099 23:59^HST Tax^TAX:HST^15</v>
      </c>
    </row>
    <row r="79" spans="1:12" x14ac:dyDescent="0.25">
      <c r="A79" t="str">
        <f>EnterpriseData!$B$43</f>
        <v>Prospera Test 300420201 Sandbox</v>
      </c>
      <c r="B79" t="s">
        <v>2375</v>
      </c>
      <c r="C79" t="s">
        <v>2396</v>
      </c>
      <c r="D79" t="s">
        <v>2377</v>
      </c>
      <c r="E79" t="s">
        <v>2386</v>
      </c>
      <c r="F79" t="s">
        <v>2377</v>
      </c>
      <c r="G79" s="94" t="s">
        <v>2378</v>
      </c>
      <c r="H79" s="94" t="s">
        <v>2379</v>
      </c>
      <c r="I79" t="s">
        <v>2394</v>
      </c>
      <c r="J79" t="s">
        <v>2395</v>
      </c>
      <c r="K79">
        <v>15</v>
      </c>
      <c r="L79" s="95" t="str">
        <f t="shared" si="1"/>
        <v>Prospera Test 300420201 Sandbox^CanadianTaxes^YK^CA^NS^CA^10/1/2016 0:00^12/31/2099 23:59^HST Tax^TAX:HST^15</v>
      </c>
    </row>
    <row r="80" spans="1:12" x14ac:dyDescent="0.25">
      <c r="A80" t="str">
        <f>EnterpriseData!$B$43</f>
        <v>Prospera Test 300420201 Sandbox</v>
      </c>
      <c r="B80" t="s">
        <v>2375</v>
      </c>
      <c r="C80" t="s">
        <v>2376</v>
      </c>
      <c r="D80" t="s">
        <v>2377</v>
      </c>
      <c r="E80" t="s">
        <v>2387</v>
      </c>
      <c r="F80" t="s">
        <v>2377</v>
      </c>
      <c r="G80" s="94" t="s">
        <v>2378</v>
      </c>
      <c r="H80" s="94" t="s">
        <v>2379</v>
      </c>
      <c r="I80" t="s">
        <v>2380</v>
      </c>
      <c r="J80" t="s">
        <v>2381</v>
      </c>
      <c r="K80">
        <v>5</v>
      </c>
      <c r="L80" s="95" t="str">
        <f t="shared" si="1"/>
        <v>Prospera Test 300420201 Sandbox^CanadianTaxes^AB^CA^NT^CA^10/1/2016 0:00^12/31/2099 23:59^GST Tax^TAX:GST^5</v>
      </c>
    </row>
    <row r="81" spans="1:12" x14ac:dyDescent="0.25">
      <c r="A81" t="str">
        <f>EnterpriseData!$B$43</f>
        <v>Prospera Test 300420201 Sandbox</v>
      </c>
      <c r="B81" t="s">
        <v>2375</v>
      </c>
      <c r="C81" t="s">
        <v>2382</v>
      </c>
      <c r="D81" t="s">
        <v>2377</v>
      </c>
      <c r="E81" t="s">
        <v>2387</v>
      </c>
      <c r="F81" t="s">
        <v>2377</v>
      </c>
      <c r="G81" s="94" t="s">
        <v>2378</v>
      </c>
      <c r="H81" s="94" t="s">
        <v>2379</v>
      </c>
      <c r="I81" t="s">
        <v>2380</v>
      </c>
      <c r="J81" t="s">
        <v>2381</v>
      </c>
      <c r="K81">
        <v>5</v>
      </c>
      <c r="L81" s="95" t="str">
        <f t="shared" si="1"/>
        <v>Prospera Test 300420201 Sandbox^CanadianTaxes^BC^CA^NT^CA^10/1/2016 0:00^12/31/2099 23:59^GST Tax^TAX:GST^5</v>
      </c>
    </row>
    <row r="82" spans="1:12" x14ac:dyDescent="0.25">
      <c r="A82" t="str">
        <f>EnterpriseData!$B$43</f>
        <v>Prospera Test 300420201 Sandbox</v>
      </c>
      <c r="B82" t="s">
        <v>2375</v>
      </c>
      <c r="C82" t="s">
        <v>2383</v>
      </c>
      <c r="D82" t="s">
        <v>2377</v>
      </c>
      <c r="E82" t="s">
        <v>2387</v>
      </c>
      <c r="F82" t="s">
        <v>2377</v>
      </c>
      <c r="G82" s="94" t="s">
        <v>2378</v>
      </c>
      <c r="H82" s="94" t="s">
        <v>2379</v>
      </c>
      <c r="I82" t="s">
        <v>2380</v>
      </c>
      <c r="J82" t="s">
        <v>2381</v>
      </c>
      <c r="K82">
        <v>5</v>
      </c>
      <c r="L82" s="95" t="str">
        <f t="shared" si="1"/>
        <v>Prospera Test 300420201 Sandbox^CanadianTaxes^MB^CA^NT^CA^10/1/2016 0:00^12/31/2099 23:59^GST Tax^TAX:GST^5</v>
      </c>
    </row>
    <row r="83" spans="1:12" x14ac:dyDescent="0.25">
      <c r="A83" t="str">
        <f>EnterpriseData!$B$43</f>
        <v>Prospera Test 300420201 Sandbox</v>
      </c>
      <c r="B83" t="s">
        <v>2375</v>
      </c>
      <c r="C83" t="s">
        <v>2384</v>
      </c>
      <c r="D83" t="s">
        <v>2377</v>
      </c>
      <c r="E83" t="s">
        <v>2387</v>
      </c>
      <c r="F83" t="s">
        <v>2377</v>
      </c>
      <c r="G83" s="94" t="s">
        <v>2378</v>
      </c>
      <c r="H83" s="94" t="s">
        <v>2379</v>
      </c>
      <c r="I83" t="s">
        <v>2380</v>
      </c>
      <c r="J83" t="s">
        <v>2381</v>
      </c>
      <c r="K83">
        <v>5</v>
      </c>
      <c r="L83" s="95" t="str">
        <f t="shared" si="1"/>
        <v>Prospera Test 300420201 Sandbox^CanadianTaxes^NB^CA^NT^CA^10/1/2016 0:00^12/31/2099 23:59^GST Tax^TAX:GST^5</v>
      </c>
    </row>
    <row r="84" spans="1:12" x14ac:dyDescent="0.25">
      <c r="A84" t="str">
        <f>EnterpriseData!$B$43</f>
        <v>Prospera Test 300420201 Sandbox</v>
      </c>
      <c r="B84" t="s">
        <v>2375</v>
      </c>
      <c r="C84" t="s">
        <v>2385</v>
      </c>
      <c r="D84" t="s">
        <v>2377</v>
      </c>
      <c r="E84" t="s">
        <v>2387</v>
      </c>
      <c r="F84" t="s">
        <v>2377</v>
      </c>
      <c r="G84" s="94" t="s">
        <v>2378</v>
      </c>
      <c r="H84" s="94" t="s">
        <v>2379</v>
      </c>
      <c r="I84" t="s">
        <v>2380</v>
      </c>
      <c r="J84" t="s">
        <v>2381</v>
      </c>
      <c r="K84">
        <v>5</v>
      </c>
      <c r="L84" s="95" t="str">
        <f t="shared" si="1"/>
        <v>Prospera Test 300420201 Sandbox^CanadianTaxes^NL^CA^NT^CA^10/1/2016 0:00^12/31/2099 23:59^GST Tax^TAX:GST^5</v>
      </c>
    </row>
    <row r="85" spans="1:12" x14ac:dyDescent="0.25">
      <c r="A85" t="str">
        <f>EnterpriseData!$B$43</f>
        <v>Prospera Test 300420201 Sandbox</v>
      </c>
      <c r="B85" t="s">
        <v>2375</v>
      </c>
      <c r="C85" t="s">
        <v>2386</v>
      </c>
      <c r="D85" t="s">
        <v>2377</v>
      </c>
      <c r="E85" t="s">
        <v>2387</v>
      </c>
      <c r="F85" t="s">
        <v>2377</v>
      </c>
      <c r="G85" s="94" t="s">
        <v>2378</v>
      </c>
      <c r="H85" s="94" t="s">
        <v>2379</v>
      </c>
      <c r="I85" t="s">
        <v>2380</v>
      </c>
      <c r="J85" t="s">
        <v>2381</v>
      </c>
      <c r="K85">
        <v>5</v>
      </c>
      <c r="L85" s="95" t="str">
        <f t="shared" si="1"/>
        <v>Prospera Test 300420201 Sandbox^CanadianTaxes^NS^CA^NT^CA^10/1/2016 0:00^12/31/2099 23:59^GST Tax^TAX:GST^5</v>
      </c>
    </row>
    <row r="86" spans="1:12" x14ac:dyDescent="0.25">
      <c r="A86" t="str">
        <f>EnterpriseData!$B$43</f>
        <v>Prospera Test 300420201 Sandbox</v>
      </c>
      <c r="B86" t="s">
        <v>2375</v>
      </c>
      <c r="C86" t="s">
        <v>2387</v>
      </c>
      <c r="D86" t="s">
        <v>2377</v>
      </c>
      <c r="E86" t="s">
        <v>2387</v>
      </c>
      <c r="F86" t="s">
        <v>2377</v>
      </c>
      <c r="G86" s="94" t="s">
        <v>2378</v>
      </c>
      <c r="H86" s="94" t="s">
        <v>2379</v>
      </c>
      <c r="I86" t="s">
        <v>2380</v>
      </c>
      <c r="J86" t="s">
        <v>2381</v>
      </c>
      <c r="K86">
        <v>5</v>
      </c>
      <c r="L86" s="95" t="str">
        <f t="shared" si="1"/>
        <v>Prospera Test 300420201 Sandbox^CanadianTaxes^NT^CA^NT^CA^10/1/2016 0:00^12/31/2099 23:59^GST Tax^TAX:GST^5</v>
      </c>
    </row>
    <row r="87" spans="1:12" x14ac:dyDescent="0.25">
      <c r="A87" t="str">
        <f>EnterpriseData!$B$43</f>
        <v>Prospera Test 300420201 Sandbox</v>
      </c>
      <c r="B87" t="s">
        <v>2375</v>
      </c>
      <c r="C87" t="s">
        <v>2388</v>
      </c>
      <c r="D87" t="s">
        <v>2377</v>
      </c>
      <c r="E87" t="s">
        <v>2387</v>
      </c>
      <c r="F87" t="s">
        <v>2377</v>
      </c>
      <c r="G87" s="94" t="s">
        <v>2378</v>
      </c>
      <c r="H87" s="94" t="s">
        <v>2379</v>
      </c>
      <c r="I87" t="s">
        <v>2380</v>
      </c>
      <c r="J87" t="s">
        <v>2381</v>
      </c>
      <c r="K87">
        <v>5</v>
      </c>
      <c r="L87" s="95" t="str">
        <f t="shared" si="1"/>
        <v>Prospera Test 300420201 Sandbox^CanadianTaxes^NU^CA^NT^CA^10/1/2016 0:00^12/31/2099 23:59^GST Tax^TAX:GST^5</v>
      </c>
    </row>
    <row r="88" spans="1:12" x14ac:dyDescent="0.25">
      <c r="A88" t="str">
        <f>EnterpriseData!$B$43</f>
        <v>Prospera Test 300420201 Sandbox</v>
      </c>
      <c r="B88" t="s">
        <v>2375</v>
      </c>
      <c r="C88" t="s">
        <v>2389</v>
      </c>
      <c r="D88" t="s">
        <v>2377</v>
      </c>
      <c r="E88" t="s">
        <v>2387</v>
      </c>
      <c r="F88" t="s">
        <v>2377</v>
      </c>
      <c r="G88" s="94" t="s">
        <v>2378</v>
      </c>
      <c r="H88" s="94" t="s">
        <v>2379</v>
      </c>
      <c r="I88" t="s">
        <v>2380</v>
      </c>
      <c r="J88" t="s">
        <v>2381</v>
      </c>
      <c r="K88">
        <v>5</v>
      </c>
      <c r="L88" s="95" t="str">
        <f t="shared" si="1"/>
        <v>Prospera Test 300420201 Sandbox^CanadianTaxes^ON^CA^NT^CA^10/1/2016 0:00^12/31/2099 23:59^GST Tax^TAX:GST^5</v>
      </c>
    </row>
    <row r="89" spans="1:12" x14ac:dyDescent="0.25">
      <c r="A89" t="str">
        <f>EnterpriseData!$B$43</f>
        <v>Prospera Test 300420201 Sandbox</v>
      </c>
      <c r="B89" t="s">
        <v>2375</v>
      </c>
      <c r="C89" t="s">
        <v>2390</v>
      </c>
      <c r="D89" t="s">
        <v>2377</v>
      </c>
      <c r="E89" t="s">
        <v>2387</v>
      </c>
      <c r="F89" t="s">
        <v>2377</v>
      </c>
      <c r="G89" s="94" t="s">
        <v>2378</v>
      </c>
      <c r="H89" s="94" t="s">
        <v>2379</v>
      </c>
      <c r="I89" t="s">
        <v>2380</v>
      </c>
      <c r="J89" t="s">
        <v>2381</v>
      </c>
      <c r="K89">
        <v>5</v>
      </c>
      <c r="L89" s="95" t="str">
        <f t="shared" si="1"/>
        <v>Prospera Test 300420201 Sandbox^CanadianTaxes^PE^CA^NT^CA^10/1/2016 0:00^12/31/2099 23:59^GST Tax^TAX:GST^5</v>
      </c>
    </row>
    <row r="90" spans="1:12" x14ac:dyDescent="0.25">
      <c r="A90" t="str">
        <f>EnterpriseData!$B$43</f>
        <v>Prospera Test 300420201 Sandbox</v>
      </c>
      <c r="B90" t="s">
        <v>2375</v>
      </c>
      <c r="C90" t="s">
        <v>2391</v>
      </c>
      <c r="D90" t="s">
        <v>2377</v>
      </c>
      <c r="E90" t="s">
        <v>2387</v>
      </c>
      <c r="F90" t="s">
        <v>2377</v>
      </c>
      <c r="G90" s="94" t="s">
        <v>2378</v>
      </c>
      <c r="H90" s="94" t="s">
        <v>2379</v>
      </c>
      <c r="I90" t="s">
        <v>2380</v>
      </c>
      <c r="J90" t="s">
        <v>2381</v>
      </c>
      <c r="K90">
        <v>5</v>
      </c>
      <c r="L90" s="95" t="str">
        <f t="shared" si="1"/>
        <v>Prospera Test 300420201 Sandbox^CanadianTaxes^QC^CA^NT^CA^10/1/2016 0:00^12/31/2099 23:59^GST Tax^TAX:GST^5</v>
      </c>
    </row>
    <row r="91" spans="1:12" x14ac:dyDescent="0.25">
      <c r="A91" t="str">
        <f>EnterpriseData!$B$43</f>
        <v>Prospera Test 300420201 Sandbox</v>
      </c>
      <c r="B91" t="s">
        <v>2375</v>
      </c>
      <c r="C91" t="s">
        <v>2392</v>
      </c>
      <c r="D91" t="s">
        <v>2377</v>
      </c>
      <c r="E91" t="s">
        <v>2387</v>
      </c>
      <c r="F91" t="s">
        <v>2377</v>
      </c>
      <c r="G91" s="94" t="s">
        <v>2378</v>
      </c>
      <c r="H91" s="94" t="s">
        <v>2379</v>
      </c>
      <c r="I91" t="s">
        <v>2380</v>
      </c>
      <c r="J91" t="s">
        <v>2381</v>
      </c>
      <c r="K91">
        <v>5</v>
      </c>
      <c r="L91" s="95" t="str">
        <f t="shared" si="1"/>
        <v>Prospera Test 300420201 Sandbox^CanadianTaxes^SK^CA^NT^CA^10/1/2016 0:00^12/31/2099 23:59^GST Tax^TAX:GST^5</v>
      </c>
    </row>
    <row r="92" spans="1:12" x14ac:dyDescent="0.25">
      <c r="A92" t="str">
        <f>EnterpriseData!$B$43</f>
        <v>Prospera Test 300420201 Sandbox</v>
      </c>
      <c r="B92" t="s">
        <v>2375</v>
      </c>
      <c r="C92" t="s">
        <v>2393</v>
      </c>
      <c r="D92" t="s">
        <v>2377</v>
      </c>
      <c r="E92" t="s">
        <v>2387</v>
      </c>
      <c r="F92" t="s">
        <v>2377</v>
      </c>
      <c r="G92" s="94" t="s">
        <v>2378</v>
      </c>
      <c r="H92" s="94" t="s">
        <v>2379</v>
      </c>
      <c r="I92" t="s">
        <v>2380</v>
      </c>
      <c r="J92" t="s">
        <v>2381</v>
      </c>
      <c r="K92">
        <v>5</v>
      </c>
      <c r="L92" s="95" t="str">
        <f t="shared" si="1"/>
        <v>Prospera Test 300420201 Sandbox^CanadianTaxes^YT^CA^NT^CA^10/1/2016 0:00^12/31/2099 23:59^GST Tax^TAX:GST^5</v>
      </c>
    </row>
    <row r="93" spans="1:12" x14ac:dyDescent="0.25">
      <c r="A93" t="str">
        <f>EnterpriseData!$B$43</f>
        <v>Prospera Test 300420201 Sandbox</v>
      </c>
      <c r="B93" t="s">
        <v>2375</v>
      </c>
      <c r="C93" t="s">
        <v>2376</v>
      </c>
      <c r="D93" t="s">
        <v>2377</v>
      </c>
      <c r="E93" t="s">
        <v>2388</v>
      </c>
      <c r="F93" t="s">
        <v>2377</v>
      </c>
      <c r="G93" s="94" t="s">
        <v>2378</v>
      </c>
      <c r="H93" s="94" t="s">
        <v>2379</v>
      </c>
      <c r="I93" t="s">
        <v>2380</v>
      </c>
      <c r="J93" t="s">
        <v>2381</v>
      </c>
      <c r="K93">
        <v>5</v>
      </c>
      <c r="L93" s="95" t="str">
        <f t="shared" si="1"/>
        <v>Prospera Test 300420201 Sandbox^CanadianTaxes^AB^CA^NU^CA^10/1/2016 0:00^12/31/2099 23:59^GST Tax^TAX:GST^5</v>
      </c>
    </row>
    <row r="94" spans="1:12" x14ac:dyDescent="0.25">
      <c r="A94" t="str">
        <f>EnterpriseData!$B$43</f>
        <v>Prospera Test 300420201 Sandbox</v>
      </c>
      <c r="B94" t="s">
        <v>2375</v>
      </c>
      <c r="C94" t="s">
        <v>2382</v>
      </c>
      <c r="D94" t="s">
        <v>2377</v>
      </c>
      <c r="E94" t="s">
        <v>2388</v>
      </c>
      <c r="F94" t="s">
        <v>2377</v>
      </c>
      <c r="G94" s="94" t="s">
        <v>2378</v>
      </c>
      <c r="H94" s="94" t="s">
        <v>2379</v>
      </c>
      <c r="I94" t="s">
        <v>2380</v>
      </c>
      <c r="J94" t="s">
        <v>2381</v>
      </c>
      <c r="K94">
        <v>5</v>
      </c>
      <c r="L94" s="95" t="str">
        <f t="shared" si="1"/>
        <v>Prospera Test 300420201 Sandbox^CanadianTaxes^BC^CA^NU^CA^10/1/2016 0:00^12/31/2099 23:59^GST Tax^TAX:GST^5</v>
      </c>
    </row>
    <row r="95" spans="1:12" x14ac:dyDescent="0.25">
      <c r="A95" t="str">
        <f>EnterpriseData!$B$43</f>
        <v>Prospera Test 300420201 Sandbox</v>
      </c>
      <c r="B95" t="s">
        <v>2375</v>
      </c>
      <c r="C95" t="s">
        <v>2383</v>
      </c>
      <c r="D95" t="s">
        <v>2377</v>
      </c>
      <c r="E95" t="s">
        <v>2388</v>
      </c>
      <c r="F95" t="s">
        <v>2377</v>
      </c>
      <c r="G95" s="94" t="s">
        <v>2378</v>
      </c>
      <c r="H95" s="94" t="s">
        <v>2379</v>
      </c>
      <c r="I95" t="s">
        <v>2380</v>
      </c>
      <c r="J95" t="s">
        <v>2381</v>
      </c>
      <c r="K95">
        <v>5</v>
      </c>
      <c r="L95" s="95" t="str">
        <f t="shared" si="1"/>
        <v>Prospera Test 300420201 Sandbox^CanadianTaxes^MB^CA^NU^CA^10/1/2016 0:00^12/31/2099 23:59^GST Tax^TAX:GST^5</v>
      </c>
    </row>
    <row r="96" spans="1:12" x14ac:dyDescent="0.25">
      <c r="A96" t="str">
        <f>EnterpriseData!$B$43</f>
        <v>Prospera Test 300420201 Sandbox</v>
      </c>
      <c r="B96" t="s">
        <v>2375</v>
      </c>
      <c r="C96" t="s">
        <v>2384</v>
      </c>
      <c r="D96" t="s">
        <v>2377</v>
      </c>
      <c r="E96" t="s">
        <v>2388</v>
      </c>
      <c r="F96" t="s">
        <v>2377</v>
      </c>
      <c r="G96" s="94" t="s">
        <v>2378</v>
      </c>
      <c r="H96" s="94" t="s">
        <v>2379</v>
      </c>
      <c r="I96" t="s">
        <v>2380</v>
      </c>
      <c r="J96" t="s">
        <v>2381</v>
      </c>
      <c r="K96">
        <v>5</v>
      </c>
      <c r="L96" s="95" t="str">
        <f t="shared" si="1"/>
        <v>Prospera Test 300420201 Sandbox^CanadianTaxes^NB^CA^NU^CA^10/1/2016 0:00^12/31/2099 23:59^GST Tax^TAX:GST^5</v>
      </c>
    </row>
    <row r="97" spans="1:12" x14ac:dyDescent="0.25">
      <c r="A97" t="str">
        <f>EnterpriseData!$B$43</f>
        <v>Prospera Test 300420201 Sandbox</v>
      </c>
      <c r="B97" t="s">
        <v>2375</v>
      </c>
      <c r="C97" t="s">
        <v>2385</v>
      </c>
      <c r="D97" t="s">
        <v>2377</v>
      </c>
      <c r="E97" t="s">
        <v>2388</v>
      </c>
      <c r="F97" t="s">
        <v>2377</v>
      </c>
      <c r="G97" s="94" t="s">
        <v>2378</v>
      </c>
      <c r="H97" s="94" t="s">
        <v>2379</v>
      </c>
      <c r="I97" t="s">
        <v>2380</v>
      </c>
      <c r="J97" t="s">
        <v>2381</v>
      </c>
      <c r="K97">
        <v>5</v>
      </c>
      <c r="L97" s="95" t="str">
        <f t="shared" si="1"/>
        <v>Prospera Test 300420201 Sandbox^CanadianTaxes^NL^CA^NU^CA^10/1/2016 0:00^12/31/2099 23:59^GST Tax^TAX:GST^5</v>
      </c>
    </row>
    <row r="98" spans="1:12" x14ac:dyDescent="0.25">
      <c r="A98" t="str">
        <f>EnterpriseData!$B$43</f>
        <v>Prospera Test 300420201 Sandbox</v>
      </c>
      <c r="B98" t="s">
        <v>2375</v>
      </c>
      <c r="C98" t="s">
        <v>2386</v>
      </c>
      <c r="D98" t="s">
        <v>2377</v>
      </c>
      <c r="E98" t="s">
        <v>2388</v>
      </c>
      <c r="F98" t="s">
        <v>2377</v>
      </c>
      <c r="G98" s="94" t="s">
        <v>2378</v>
      </c>
      <c r="H98" s="94" t="s">
        <v>2379</v>
      </c>
      <c r="I98" t="s">
        <v>2380</v>
      </c>
      <c r="J98" t="s">
        <v>2381</v>
      </c>
      <c r="K98">
        <v>5</v>
      </c>
      <c r="L98" s="95" t="str">
        <f t="shared" si="1"/>
        <v>Prospera Test 300420201 Sandbox^CanadianTaxes^NS^CA^NU^CA^10/1/2016 0:00^12/31/2099 23:59^GST Tax^TAX:GST^5</v>
      </c>
    </row>
    <row r="99" spans="1:12" x14ac:dyDescent="0.25">
      <c r="A99" t="str">
        <f>EnterpriseData!$B$43</f>
        <v>Prospera Test 300420201 Sandbox</v>
      </c>
      <c r="B99" t="s">
        <v>2375</v>
      </c>
      <c r="C99" t="s">
        <v>2387</v>
      </c>
      <c r="D99" t="s">
        <v>2377</v>
      </c>
      <c r="E99" t="s">
        <v>2388</v>
      </c>
      <c r="F99" t="s">
        <v>2377</v>
      </c>
      <c r="G99" s="94" t="s">
        <v>2378</v>
      </c>
      <c r="H99" s="94" t="s">
        <v>2379</v>
      </c>
      <c r="I99" t="s">
        <v>2380</v>
      </c>
      <c r="J99" t="s">
        <v>2381</v>
      </c>
      <c r="K99">
        <v>5</v>
      </c>
      <c r="L99" s="95" t="str">
        <f t="shared" si="1"/>
        <v>Prospera Test 300420201 Sandbox^CanadianTaxes^NT^CA^NU^CA^10/1/2016 0:00^12/31/2099 23:59^GST Tax^TAX:GST^5</v>
      </c>
    </row>
    <row r="100" spans="1:12" x14ac:dyDescent="0.25">
      <c r="A100" t="str">
        <f>EnterpriseData!$B$43</f>
        <v>Prospera Test 300420201 Sandbox</v>
      </c>
      <c r="B100" t="s">
        <v>2375</v>
      </c>
      <c r="C100" t="s">
        <v>2388</v>
      </c>
      <c r="D100" t="s">
        <v>2377</v>
      </c>
      <c r="E100" t="s">
        <v>2388</v>
      </c>
      <c r="F100" t="s">
        <v>2377</v>
      </c>
      <c r="G100" s="94" t="s">
        <v>2378</v>
      </c>
      <c r="H100" s="94" t="s">
        <v>2379</v>
      </c>
      <c r="I100" t="s">
        <v>2380</v>
      </c>
      <c r="J100" t="s">
        <v>2381</v>
      </c>
      <c r="K100">
        <v>5</v>
      </c>
      <c r="L100" s="95" t="str">
        <f t="shared" si="1"/>
        <v>Prospera Test 300420201 Sandbox^CanadianTaxes^NU^CA^NU^CA^10/1/2016 0:00^12/31/2099 23:59^GST Tax^TAX:GST^5</v>
      </c>
    </row>
    <row r="101" spans="1:12" x14ac:dyDescent="0.25">
      <c r="A101" t="str">
        <f>EnterpriseData!$B$43</f>
        <v>Prospera Test 300420201 Sandbox</v>
      </c>
      <c r="B101" t="s">
        <v>2375</v>
      </c>
      <c r="C101" t="s">
        <v>2389</v>
      </c>
      <c r="D101" t="s">
        <v>2377</v>
      </c>
      <c r="E101" t="s">
        <v>2388</v>
      </c>
      <c r="F101" t="s">
        <v>2377</v>
      </c>
      <c r="G101" s="94" t="s">
        <v>2378</v>
      </c>
      <c r="H101" s="94" t="s">
        <v>2379</v>
      </c>
      <c r="I101" t="s">
        <v>2380</v>
      </c>
      <c r="J101" t="s">
        <v>2381</v>
      </c>
      <c r="K101">
        <v>5</v>
      </c>
      <c r="L101" s="95" t="str">
        <f t="shared" si="1"/>
        <v>Prospera Test 300420201 Sandbox^CanadianTaxes^ON^CA^NU^CA^10/1/2016 0:00^12/31/2099 23:59^GST Tax^TAX:GST^5</v>
      </c>
    </row>
    <row r="102" spans="1:12" x14ac:dyDescent="0.25">
      <c r="A102" t="str">
        <f>EnterpriseData!$B$43</f>
        <v>Prospera Test 300420201 Sandbox</v>
      </c>
      <c r="B102" t="s">
        <v>2375</v>
      </c>
      <c r="C102" t="s">
        <v>2390</v>
      </c>
      <c r="D102" t="s">
        <v>2377</v>
      </c>
      <c r="E102" t="s">
        <v>2388</v>
      </c>
      <c r="F102" t="s">
        <v>2377</v>
      </c>
      <c r="G102" s="94" t="s">
        <v>2378</v>
      </c>
      <c r="H102" s="94" t="s">
        <v>2379</v>
      </c>
      <c r="I102" t="s">
        <v>2380</v>
      </c>
      <c r="J102" t="s">
        <v>2381</v>
      </c>
      <c r="K102">
        <v>5</v>
      </c>
      <c r="L102" s="95" t="str">
        <f t="shared" si="1"/>
        <v>Prospera Test 300420201 Sandbox^CanadianTaxes^PE^CA^NU^CA^10/1/2016 0:00^12/31/2099 23:59^GST Tax^TAX:GST^5</v>
      </c>
    </row>
    <row r="103" spans="1:12" x14ac:dyDescent="0.25">
      <c r="A103" t="str">
        <f>EnterpriseData!$B$43</f>
        <v>Prospera Test 300420201 Sandbox</v>
      </c>
      <c r="B103" t="s">
        <v>2375</v>
      </c>
      <c r="C103" t="s">
        <v>2391</v>
      </c>
      <c r="D103" t="s">
        <v>2377</v>
      </c>
      <c r="E103" t="s">
        <v>2388</v>
      </c>
      <c r="F103" t="s">
        <v>2377</v>
      </c>
      <c r="G103" s="94" t="s">
        <v>2378</v>
      </c>
      <c r="H103" s="94" t="s">
        <v>2379</v>
      </c>
      <c r="I103" t="s">
        <v>2380</v>
      </c>
      <c r="J103" t="s">
        <v>2381</v>
      </c>
      <c r="K103">
        <v>5</v>
      </c>
      <c r="L103" s="95" t="str">
        <f t="shared" si="1"/>
        <v>Prospera Test 300420201 Sandbox^CanadianTaxes^QC^CA^NU^CA^10/1/2016 0:00^12/31/2099 23:59^GST Tax^TAX:GST^5</v>
      </c>
    </row>
    <row r="104" spans="1:12" x14ac:dyDescent="0.25">
      <c r="A104" t="str">
        <f>EnterpriseData!$B$43</f>
        <v>Prospera Test 300420201 Sandbox</v>
      </c>
      <c r="B104" t="s">
        <v>2375</v>
      </c>
      <c r="C104" t="s">
        <v>2392</v>
      </c>
      <c r="D104" t="s">
        <v>2377</v>
      </c>
      <c r="E104" t="s">
        <v>2388</v>
      </c>
      <c r="F104" t="s">
        <v>2377</v>
      </c>
      <c r="G104" s="94" t="s">
        <v>2378</v>
      </c>
      <c r="H104" s="94" t="s">
        <v>2379</v>
      </c>
      <c r="I104" t="s">
        <v>2380</v>
      </c>
      <c r="J104" t="s">
        <v>2381</v>
      </c>
      <c r="K104">
        <v>5</v>
      </c>
      <c r="L104" s="95" t="str">
        <f t="shared" si="1"/>
        <v>Prospera Test 300420201 Sandbox^CanadianTaxes^SK^CA^NU^CA^10/1/2016 0:00^12/31/2099 23:59^GST Tax^TAX:GST^5</v>
      </c>
    </row>
    <row r="105" spans="1:12" x14ac:dyDescent="0.25">
      <c r="A105" t="str">
        <f>EnterpriseData!$B$43</f>
        <v>Prospera Test 300420201 Sandbox</v>
      </c>
      <c r="B105" t="s">
        <v>2375</v>
      </c>
      <c r="C105" t="s">
        <v>2393</v>
      </c>
      <c r="D105" t="s">
        <v>2377</v>
      </c>
      <c r="E105" t="s">
        <v>2388</v>
      </c>
      <c r="F105" t="s">
        <v>2377</v>
      </c>
      <c r="G105" s="94" t="s">
        <v>2378</v>
      </c>
      <c r="H105" s="94" t="s">
        <v>2379</v>
      </c>
      <c r="I105" t="s">
        <v>2380</v>
      </c>
      <c r="J105" t="s">
        <v>2381</v>
      </c>
      <c r="K105">
        <v>5</v>
      </c>
      <c r="L105" s="95" t="str">
        <f t="shared" si="1"/>
        <v>Prospera Test 300420201 Sandbox^CanadianTaxes^YT^CA^NU^CA^10/1/2016 0:00^12/31/2099 23:59^GST Tax^TAX:GST^5</v>
      </c>
    </row>
    <row r="106" spans="1:12" x14ac:dyDescent="0.25">
      <c r="A106" t="str">
        <f>EnterpriseData!$B$43</f>
        <v>Prospera Test 300420201 Sandbox</v>
      </c>
      <c r="B106" t="s">
        <v>2375</v>
      </c>
      <c r="C106" t="s">
        <v>2376</v>
      </c>
      <c r="D106" t="s">
        <v>2377</v>
      </c>
      <c r="E106" t="s">
        <v>2389</v>
      </c>
      <c r="F106" t="s">
        <v>2377</v>
      </c>
      <c r="G106" s="94" t="s">
        <v>2378</v>
      </c>
      <c r="H106" s="94" t="s">
        <v>2379</v>
      </c>
      <c r="I106" t="s">
        <v>2394</v>
      </c>
      <c r="J106" t="s">
        <v>2395</v>
      </c>
      <c r="K106">
        <v>13</v>
      </c>
      <c r="L106" s="95" t="str">
        <f t="shared" si="1"/>
        <v>Prospera Test 300420201 Sandbox^CanadianTaxes^AB^CA^ON^CA^10/1/2016 0:00^12/31/2099 23:59^HST Tax^TAX:HST^13</v>
      </c>
    </row>
    <row r="107" spans="1:12" x14ac:dyDescent="0.25">
      <c r="A107" t="str">
        <f>EnterpriseData!$B$43</f>
        <v>Prospera Test 300420201 Sandbox</v>
      </c>
      <c r="B107" t="s">
        <v>2375</v>
      </c>
      <c r="C107" t="s">
        <v>2382</v>
      </c>
      <c r="D107" t="s">
        <v>2377</v>
      </c>
      <c r="E107" t="s">
        <v>2389</v>
      </c>
      <c r="F107" t="s">
        <v>2377</v>
      </c>
      <c r="G107" s="94" t="s">
        <v>2378</v>
      </c>
      <c r="H107" s="94" t="s">
        <v>2379</v>
      </c>
      <c r="I107" t="s">
        <v>2394</v>
      </c>
      <c r="J107" t="s">
        <v>2395</v>
      </c>
      <c r="K107">
        <v>13</v>
      </c>
      <c r="L107" s="95" t="str">
        <f t="shared" si="1"/>
        <v>Prospera Test 300420201 Sandbox^CanadianTaxes^BC^CA^ON^CA^10/1/2016 0:00^12/31/2099 23:59^HST Tax^TAX:HST^13</v>
      </c>
    </row>
    <row r="108" spans="1:12" x14ac:dyDescent="0.25">
      <c r="A108" t="str">
        <f>EnterpriseData!$B$43</f>
        <v>Prospera Test 300420201 Sandbox</v>
      </c>
      <c r="B108" t="s">
        <v>2375</v>
      </c>
      <c r="C108" t="s">
        <v>2383</v>
      </c>
      <c r="D108" t="s">
        <v>2377</v>
      </c>
      <c r="E108" t="s">
        <v>2389</v>
      </c>
      <c r="F108" t="s">
        <v>2377</v>
      </c>
      <c r="G108" s="94" t="s">
        <v>2378</v>
      </c>
      <c r="H108" s="94" t="s">
        <v>2379</v>
      </c>
      <c r="I108" t="s">
        <v>2394</v>
      </c>
      <c r="J108" t="s">
        <v>2395</v>
      </c>
      <c r="K108">
        <v>13</v>
      </c>
      <c r="L108" s="95" t="str">
        <f t="shared" si="1"/>
        <v>Prospera Test 300420201 Sandbox^CanadianTaxes^MB^CA^ON^CA^10/1/2016 0:00^12/31/2099 23:59^HST Tax^TAX:HST^13</v>
      </c>
    </row>
    <row r="109" spans="1:12" x14ac:dyDescent="0.25">
      <c r="A109" t="str">
        <f>EnterpriseData!$B$43</f>
        <v>Prospera Test 300420201 Sandbox</v>
      </c>
      <c r="B109" t="s">
        <v>2375</v>
      </c>
      <c r="C109" t="s">
        <v>2384</v>
      </c>
      <c r="D109" t="s">
        <v>2377</v>
      </c>
      <c r="E109" t="s">
        <v>2389</v>
      </c>
      <c r="F109" t="s">
        <v>2377</v>
      </c>
      <c r="G109" s="94" t="s">
        <v>2378</v>
      </c>
      <c r="H109" s="94" t="s">
        <v>2379</v>
      </c>
      <c r="I109" t="s">
        <v>2394</v>
      </c>
      <c r="J109" t="s">
        <v>2395</v>
      </c>
      <c r="K109">
        <v>13</v>
      </c>
      <c r="L109" s="95" t="str">
        <f t="shared" si="1"/>
        <v>Prospera Test 300420201 Sandbox^CanadianTaxes^NB^CA^ON^CA^10/1/2016 0:00^12/31/2099 23:59^HST Tax^TAX:HST^13</v>
      </c>
    </row>
    <row r="110" spans="1:12" x14ac:dyDescent="0.25">
      <c r="A110" t="str">
        <f>EnterpriseData!$B$43</f>
        <v>Prospera Test 300420201 Sandbox</v>
      </c>
      <c r="B110" t="s">
        <v>2375</v>
      </c>
      <c r="C110" t="s">
        <v>2385</v>
      </c>
      <c r="D110" t="s">
        <v>2377</v>
      </c>
      <c r="E110" t="s">
        <v>2389</v>
      </c>
      <c r="F110" t="s">
        <v>2377</v>
      </c>
      <c r="G110" s="94" t="s">
        <v>2378</v>
      </c>
      <c r="H110" s="94" t="s">
        <v>2379</v>
      </c>
      <c r="I110" t="s">
        <v>2394</v>
      </c>
      <c r="J110" t="s">
        <v>2395</v>
      </c>
      <c r="K110">
        <v>13</v>
      </c>
      <c r="L110" s="95" t="str">
        <f t="shared" si="1"/>
        <v>Prospera Test 300420201 Sandbox^CanadianTaxes^NL^CA^ON^CA^10/1/2016 0:00^12/31/2099 23:59^HST Tax^TAX:HST^13</v>
      </c>
    </row>
    <row r="111" spans="1:12" x14ac:dyDescent="0.25">
      <c r="A111" t="str">
        <f>EnterpriseData!$B$43</f>
        <v>Prospera Test 300420201 Sandbox</v>
      </c>
      <c r="B111" t="s">
        <v>2375</v>
      </c>
      <c r="C111" t="s">
        <v>2386</v>
      </c>
      <c r="D111" t="s">
        <v>2377</v>
      </c>
      <c r="E111" t="s">
        <v>2389</v>
      </c>
      <c r="F111" t="s">
        <v>2377</v>
      </c>
      <c r="G111" s="94" t="s">
        <v>2378</v>
      </c>
      <c r="H111" s="94" t="s">
        <v>2379</v>
      </c>
      <c r="I111" t="s">
        <v>2394</v>
      </c>
      <c r="J111" t="s">
        <v>2395</v>
      </c>
      <c r="K111">
        <v>13</v>
      </c>
      <c r="L111" s="95" t="str">
        <f t="shared" si="1"/>
        <v>Prospera Test 300420201 Sandbox^CanadianTaxes^NS^CA^ON^CA^10/1/2016 0:00^12/31/2099 23:59^HST Tax^TAX:HST^13</v>
      </c>
    </row>
    <row r="112" spans="1:12" x14ac:dyDescent="0.25">
      <c r="A112" t="str">
        <f>EnterpriseData!$B$43</f>
        <v>Prospera Test 300420201 Sandbox</v>
      </c>
      <c r="B112" t="s">
        <v>2375</v>
      </c>
      <c r="C112" t="s">
        <v>2387</v>
      </c>
      <c r="D112" t="s">
        <v>2377</v>
      </c>
      <c r="E112" t="s">
        <v>2389</v>
      </c>
      <c r="F112" t="s">
        <v>2377</v>
      </c>
      <c r="G112" s="94" t="s">
        <v>2378</v>
      </c>
      <c r="H112" s="94" t="s">
        <v>2379</v>
      </c>
      <c r="I112" t="s">
        <v>2394</v>
      </c>
      <c r="J112" t="s">
        <v>2395</v>
      </c>
      <c r="K112">
        <v>13</v>
      </c>
      <c r="L112" s="95" t="str">
        <f t="shared" si="1"/>
        <v>Prospera Test 300420201 Sandbox^CanadianTaxes^NT^CA^ON^CA^10/1/2016 0:00^12/31/2099 23:59^HST Tax^TAX:HST^13</v>
      </c>
    </row>
    <row r="113" spans="1:12" x14ac:dyDescent="0.25">
      <c r="A113" t="str">
        <f>EnterpriseData!$B$43</f>
        <v>Prospera Test 300420201 Sandbox</v>
      </c>
      <c r="B113" t="s">
        <v>2375</v>
      </c>
      <c r="C113" t="s">
        <v>2388</v>
      </c>
      <c r="D113" t="s">
        <v>2377</v>
      </c>
      <c r="E113" t="s">
        <v>2389</v>
      </c>
      <c r="F113" t="s">
        <v>2377</v>
      </c>
      <c r="G113" s="94" t="s">
        <v>2378</v>
      </c>
      <c r="H113" s="94" t="s">
        <v>2379</v>
      </c>
      <c r="I113" t="s">
        <v>2394</v>
      </c>
      <c r="J113" t="s">
        <v>2395</v>
      </c>
      <c r="K113">
        <v>13</v>
      </c>
      <c r="L113" s="95" t="str">
        <f t="shared" si="1"/>
        <v>Prospera Test 300420201 Sandbox^CanadianTaxes^NU^CA^ON^CA^10/1/2016 0:00^12/31/2099 23:59^HST Tax^TAX:HST^13</v>
      </c>
    </row>
    <row r="114" spans="1:12" x14ac:dyDescent="0.25">
      <c r="A114" t="str">
        <f>EnterpriseData!$B$43</f>
        <v>Prospera Test 300420201 Sandbox</v>
      </c>
      <c r="B114" t="s">
        <v>2375</v>
      </c>
      <c r="C114" t="s">
        <v>2389</v>
      </c>
      <c r="D114" t="s">
        <v>2377</v>
      </c>
      <c r="E114" t="s">
        <v>2389</v>
      </c>
      <c r="F114" t="s">
        <v>2377</v>
      </c>
      <c r="G114" s="94" t="s">
        <v>2378</v>
      </c>
      <c r="H114" s="94" t="s">
        <v>2379</v>
      </c>
      <c r="I114" t="s">
        <v>2394</v>
      </c>
      <c r="J114" t="s">
        <v>2395</v>
      </c>
      <c r="K114">
        <v>13</v>
      </c>
      <c r="L114" s="95" t="str">
        <f t="shared" si="1"/>
        <v>Prospera Test 300420201 Sandbox^CanadianTaxes^ON^CA^ON^CA^10/1/2016 0:00^12/31/2099 23:59^HST Tax^TAX:HST^13</v>
      </c>
    </row>
    <row r="115" spans="1:12" x14ac:dyDescent="0.25">
      <c r="A115" t="str">
        <f>EnterpriseData!$B$43</f>
        <v>Prospera Test 300420201 Sandbox</v>
      </c>
      <c r="B115" t="s">
        <v>2375</v>
      </c>
      <c r="C115" t="s">
        <v>2390</v>
      </c>
      <c r="D115" t="s">
        <v>2377</v>
      </c>
      <c r="E115" t="s">
        <v>2389</v>
      </c>
      <c r="F115" t="s">
        <v>2377</v>
      </c>
      <c r="G115" s="94" t="s">
        <v>2378</v>
      </c>
      <c r="H115" s="94" t="s">
        <v>2379</v>
      </c>
      <c r="I115" t="s">
        <v>2394</v>
      </c>
      <c r="J115" t="s">
        <v>2395</v>
      </c>
      <c r="K115">
        <v>13</v>
      </c>
      <c r="L115" s="95" t="str">
        <f t="shared" si="1"/>
        <v>Prospera Test 300420201 Sandbox^CanadianTaxes^PE^CA^ON^CA^10/1/2016 0:00^12/31/2099 23:59^HST Tax^TAX:HST^13</v>
      </c>
    </row>
    <row r="116" spans="1:12" x14ac:dyDescent="0.25">
      <c r="A116" t="str">
        <f>EnterpriseData!$B$43</f>
        <v>Prospera Test 300420201 Sandbox</v>
      </c>
      <c r="B116" t="s">
        <v>2375</v>
      </c>
      <c r="C116" t="s">
        <v>2391</v>
      </c>
      <c r="D116" t="s">
        <v>2377</v>
      </c>
      <c r="E116" t="s">
        <v>2389</v>
      </c>
      <c r="F116" t="s">
        <v>2377</v>
      </c>
      <c r="G116" s="94" t="s">
        <v>2378</v>
      </c>
      <c r="H116" s="94" t="s">
        <v>2379</v>
      </c>
      <c r="I116" t="s">
        <v>2394</v>
      </c>
      <c r="J116" t="s">
        <v>2395</v>
      </c>
      <c r="K116">
        <v>13</v>
      </c>
      <c r="L116" s="95" t="str">
        <f t="shared" si="1"/>
        <v>Prospera Test 300420201 Sandbox^CanadianTaxes^QC^CA^ON^CA^10/1/2016 0:00^12/31/2099 23:59^HST Tax^TAX:HST^13</v>
      </c>
    </row>
    <row r="117" spans="1:12" x14ac:dyDescent="0.25">
      <c r="A117" t="str">
        <f>EnterpriseData!$B$43</f>
        <v>Prospera Test 300420201 Sandbox</v>
      </c>
      <c r="B117" t="s">
        <v>2375</v>
      </c>
      <c r="C117" t="s">
        <v>2392</v>
      </c>
      <c r="D117" t="s">
        <v>2377</v>
      </c>
      <c r="E117" t="s">
        <v>2389</v>
      </c>
      <c r="F117" t="s">
        <v>2377</v>
      </c>
      <c r="G117" s="94" t="s">
        <v>2378</v>
      </c>
      <c r="H117" s="94" t="s">
        <v>2379</v>
      </c>
      <c r="I117" t="s">
        <v>2394</v>
      </c>
      <c r="J117" t="s">
        <v>2395</v>
      </c>
      <c r="K117">
        <v>13</v>
      </c>
      <c r="L117" s="95" t="str">
        <f t="shared" si="1"/>
        <v>Prospera Test 300420201 Sandbox^CanadianTaxes^SK^CA^ON^CA^10/1/2016 0:00^12/31/2099 23:59^HST Tax^TAX:HST^13</v>
      </c>
    </row>
    <row r="118" spans="1:12" x14ac:dyDescent="0.25">
      <c r="A118" t="str">
        <f>EnterpriseData!$B$43</f>
        <v>Prospera Test 300420201 Sandbox</v>
      </c>
      <c r="B118" t="s">
        <v>2375</v>
      </c>
      <c r="C118" t="s">
        <v>2393</v>
      </c>
      <c r="D118" t="s">
        <v>2377</v>
      </c>
      <c r="E118" t="s">
        <v>2389</v>
      </c>
      <c r="F118" t="s">
        <v>2377</v>
      </c>
      <c r="G118" s="94" t="s">
        <v>2378</v>
      </c>
      <c r="H118" s="94" t="s">
        <v>2379</v>
      </c>
      <c r="I118" t="s">
        <v>2394</v>
      </c>
      <c r="J118" t="s">
        <v>2395</v>
      </c>
      <c r="K118">
        <v>13</v>
      </c>
      <c r="L118" s="95" t="str">
        <f t="shared" si="1"/>
        <v>Prospera Test 300420201 Sandbox^CanadianTaxes^YT^CA^ON^CA^10/1/2016 0:00^12/31/2099 23:59^HST Tax^TAX:HST^13</v>
      </c>
    </row>
    <row r="119" spans="1:12" x14ac:dyDescent="0.25">
      <c r="A119" t="str">
        <f>EnterpriseData!$B$43</f>
        <v>Prospera Test 300420201 Sandbox</v>
      </c>
      <c r="B119" t="s">
        <v>2375</v>
      </c>
      <c r="C119" t="s">
        <v>2376</v>
      </c>
      <c r="D119" t="s">
        <v>2377</v>
      </c>
      <c r="E119" t="s">
        <v>2390</v>
      </c>
      <c r="F119" t="s">
        <v>2377</v>
      </c>
      <c r="G119" s="94" t="s">
        <v>2378</v>
      </c>
      <c r="H119" s="94" t="s">
        <v>2379</v>
      </c>
      <c r="I119" t="s">
        <v>2394</v>
      </c>
      <c r="J119" t="s">
        <v>2395</v>
      </c>
      <c r="K119">
        <v>15</v>
      </c>
      <c r="L119" s="95" t="str">
        <f t="shared" si="1"/>
        <v>Prospera Test 300420201 Sandbox^CanadianTaxes^AB^CA^PE^CA^10/1/2016 0:00^12/31/2099 23:59^HST Tax^TAX:HST^15</v>
      </c>
    </row>
    <row r="120" spans="1:12" x14ac:dyDescent="0.25">
      <c r="A120" t="str">
        <f>EnterpriseData!$B$43</f>
        <v>Prospera Test 300420201 Sandbox</v>
      </c>
      <c r="B120" t="s">
        <v>2375</v>
      </c>
      <c r="C120" t="s">
        <v>2382</v>
      </c>
      <c r="D120" t="s">
        <v>2377</v>
      </c>
      <c r="E120" t="s">
        <v>2390</v>
      </c>
      <c r="F120" t="s">
        <v>2377</v>
      </c>
      <c r="G120" s="94" t="s">
        <v>2378</v>
      </c>
      <c r="H120" s="94" t="s">
        <v>2379</v>
      </c>
      <c r="I120" t="s">
        <v>2394</v>
      </c>
      <c r="J120" t="s">
        <v>2395</v>
      </c>
      <c r="K120">
        <v>15</v>
      </c>
      <c r="L120" s="95" t="str">
        <f t="shared" si="1"/>
        <v>Prospera Test 300420201 Sandbox^CanadianTaxes^BC^CA^PE^CA^10/1/2016 0:00^12/31/2099 23:59^HST Tax^TAX:HST^15</v>
      </c>
    </row>
    <row r="121" spans="1:12" x14ac:dyDescent="0.25">
      <c r="A121" t="str">
        <f>EnterpriseData!$B$43</f>
        <v>Prospera Test 300420201 Sandbox</v>
      </c>
      <c r="B121" t="s">
        <v>2375</v>
      </c>
      <c r="C121" t="s">
        <v>2383</v>
      </c>
      <c r="D121" t="s">
        <v>2377</v>
      </c>
      <c r="E121" t="s">
        <v>2390</v>
      </c>
      <c r="F121" t="s">
        <v>2377</v>
      </c>
      <c r="G121" s="94" t="s">
        <v>2378</v>
      </c>
      <c r="H121" s="94" t="s">
        <v>2379</v>
      </c>
      <c r="I121" t="s">
        <v>2394</v>
      </c>
      <c r="J121" t="s">
        <v>2395</v>
      </c>
      <c r="K121">
        <v>15</v>
      </c>
      <c r="L121" s="95" t="str">
        <f t="shared" si="1"/>
        <v>Prospera Test 300420201 Sandbox^CanadianTaxes^MB^CA^PE^CA^10/1/2016 0:00^12/31/2099 23:59^HST Tax^TAX:HST^15</v>
      </c>
    </row>
    <row r="122" spans="1:12" x14ac:dyDescent="0.25">
      <c r="A122" t="str">
        <f>EnterpriseData!$B$43</f>
        <v>Prospera Test 300420201 Sandbox</v>
      </c>
      <c r="B122" t="s">
        <v>2375</v>
      </c>
      <c r="C122" t="s">
        <v>2384</v>
      </c>
      <c r="D122" t="s">
        <v>2377</v>
      </c>
      <c r="E122" t="s">
        <v>2390</v>
      </c>
      <c r="F122" t="s">
        <v>2377</v>
      </c>
      <c r="G122" s="94" t="s">
        <v>2378</v>
      </c>
      <c r="H122" s="94" t="s">
        <v>2379</v>
      </c>
      <c r="I122" t="s">
        <v>2394</v>
      </c>
      <c r="J122" t="s">
        <v>2395</v>
      </c>
      <c r="K122">
        <v>15</v>
      </c>
      <c r="L122" s="95" t="str">
        <f t="shared" si="1"/>
        <v>Prospera Test 300420201 Sandbox^CanadianTaxes^NB^CA^PE^CA^10/1/2016 0:00^12/31/2099 23:59^HST Tax^TAX:HST^15</v>
      </c>
    </row>
    <row r="123" spans="1:12" x14ac:dyDescent="0.25">
      <c r="A123" t="str">
        <f>EnterpriseData!$B$43</f>
        <v>Prospera Test 300420201 Sandbox</v>
      </c>
      <c r="B123" t="s">
        <v>2375</v>
      </c>
      <c r="C123" t="s">
        <v>2385</v>
      </c>
      <c r="D123" t="s">
        <v>2377</v>
      </c>
      <c r="E123" t="s">
        <v>2390</v>
      </c>
      <c r="F123" t="s">
        <v>2377</v>
      </c>
      <c r="G123" s="94" t="s">
        <v>2378</v>
      </c>
      <c r="H123" s="94" t="s">
        <v>2379</v>
      </c>
      <c r="I123" t="s">
        <v>2394</v>
      </c>
      <c r="J123" t="s">
        <v>2395</v>
      </c>
      <c r="K123">
        <v>15</v>
      </c>
      <c r="L123" s="95" t="str">
        <f t="shared" si="1"/>
        <v>Prospera Test 300420201 Sandbox^CanadianTaxes^NL^CA^PE^CA^10/1/2016 0:00^12/31/2099 23:59^HST Tax^TAX:HST^15</v>
      </c>
    </row>
    <row r="124" spans="1:12" x14ac:dyDescent="0.25">
      <c r="A124" t="str">
        <f>EnterpriseData!$B$43</f>
        <v>Prospera Test 300420201 Sandbox</v>
      </c>
      <c r="B124" t="s">
        <v>2375</v>
      </c>
      <c r="C124" t="s">
        <v>2386</v>
      </c>
      <c r="D124" t="s">
        <v>2377</v>
      </c>
      <c r="E124" t="s">
        <v>2390</v>
      </c>
      <c r="F124" t="s">
        <v>2377</v>
      </c>
      <c r="G124" s="94" t="s">
        <v>2378</v>
      </c>
      <c r="H124" s="94" t="s">
        <v>2379</v>
      </c>
      <c r="I124" t="s">
        <v>2394</v>
      </c>
      <c r="J124" t="s">
        <v>2395</v>
      </c>
      <c r="K124">
        <v>15</v>
      </c>
      <c r="L124" s="95" t="str">
        <f t="shared" si="1"/>
        <v>Prospera Test 300420201 Sandbox^CanadianTaxes^NS^CA^PE^CA^10/1/2016 0:00^12/31/2099 23:59^HST Tax^TAX:HST^15</v>
      </c>
    </row>
    <row r="125" spans="1:12" x14ac:dyDescent="0.25">
      <c r="A125" t="str">
        <f>EnterpriseData!$B$43</f>
        <v>Prospera Test 300420201 Sandbox</v>
      </c>
      <c r="B125" t="s">
        <v>2375</v>
      </c>
      <c r="C125" t="s">
        <v>2387</v>
      </c>
      <c r="D125" t="s">
        <v>2377</v>
      </c>
      <c r="E125" t="s">
        <v>2390</v>
      </c>
      <c r="F125" t="s">
        <v>2377</v>
      </c>
      <c r="G125" s="94" t="s">
        <v>2378</v>
      </c>
      <c r="H125" s="94" t="s">
        <v>2379</v>
      </c>
      <c r="I125" t="s">
        <v>2394</v>
      </c>
      <c r="J125" t="s">
        <v>2395</v>
      </c>
      <c r="K125">
        <v>15</v>
      </c>
      <c r="L125" s="95" t="str">
        <f t="shared" si="1"/>
        <v>Prospera Test 300420201 Sandbox^CanadianTaxes^NT^CA^PE^CA^10/1/2016 0:00^12/31/2099 23:59^HST Tax^TAX:HST^15</v>
      </c>
    </row>
    <row r="126" spans="1:12" x14ac:dyDescent="0.25">
      <c r="A126" t="str">
        <f>EnterpriseData!$B$43</f>
        <v>Prospera Test 300420201 Sandbox</v>
      </c>
      <c r="B126" t="s">
        <v>2375</v>
      </c>
      <c r="C126" t="s">
        <v>2388</v>
      </c>
      <c r="D126" t="s">
        <v>2377</v>
      </c>
      <c r="E126" t="s">
        <v>2390</v>
      </c>
      <c r="F126" t="s">
        <v>2377</v>
      </c>
      <c r="G126" s="94" t="s">
        <v>2378</v>
      </c>
      <c r="H126" s="94" t="s">
        <v>2379</v>
      </c>
      <c r="I126" t="s">
        <v>2394</v>
      </c>
      <c r="J126" t="s">
        <v>2395</v>
      </c>
      <c r="K126">
        <v>15</v>
      </c>
      <c r="L126" s="95" t="str">
        <f t="shared" si="1"/>
        <v>Prospera Test 300420201 Sandbox^CanadianTaxes^NU^CA^PE^CA^10/1/2016 0:00^12/31/2099 23:59^HST Tax^TAX:HST^15</v>
      </c>
    </row>
    <row r="127" spans="1:12" x14ac:dyDescent="0.25">
      <c r="A127" t="str">
        <f>EnterpriseData!$B$43</f>
        <v>Prospera Test 300420201 Sandbox</v>
      </c>
      <c r="B127" t="s">
        <v>2375</v>
      </c>
      <c r="C127" t="s">
        <v>2389</v>
      </c>
      <c r="D127" t="s">
        <v>2377</v>
      </c>
      <c r="E127" t="s">
        <v>2390</v>
      </c>
      <c r="F127" t="s">
        <v>2377</v>
      </c>
      <c r="G127" s="94" t="s">
        <v>2378</v>
      </c>
      <c r="H127" s="94" t="s">
        <v>2379</v>
      </c>
      <c r="I127" t="s">
        <v>2394</v>
      </c>
      <c r="J127" t="s">
        <v>2395</v>
      </c>
      <c r="K127">
        <v>15</v>
      </c>
      <c r="L127" s="95" t="str">
        <f t="shared" si="1"/>
        <v>Prospera Test 300420201 Sandbox^CanadianTaxes^ON^CA^PE^CA^10/1/2016 0:00^12/31/2099 23:59^HST Tax^TAX:HST^15</v>
      </c>
    </row>
    <row r="128" spans="1:12" x14ac:dyDescent="0.25">
      <c r="A128" t="str">
        <f>EnterpriseData!$B$43</f>
        <v>Prospera Test 300420201 Sandbox</v>
      </c>
      <c r="B128" t="s">
        <v>2375</v>
      </c>
      <c r="C128" t="s">
        <v>2390</v>
      </c>
      <c r="D128" t="s">
        <v>2377</v>
      </c>
      <c r="E128" t="s">
        <v>2390</v>
      </c>
      <c r="F128" t="s">
        <v>2377</v>
      </c>
      <c r="G128" s="94" t="s">
        <v>2378</v>
      </c>
      <c r="H128" s="94" t="s">
        <v>2379</v>
      </c>
      <c r="I128" t="s">
        <v>2394</v>
      </c>
      <c r="J128" t="s">
        <v>2395</v>
      </c>
      <c r="K128">
        <v>15</v>
      </c>
      <c r="L128" s="95" t="str">
        <f t="shared" si="1"/>
        <v>Prospera Test 300420201 Sandbox^CanadianTaxes^PE^CA^PE^CA^10/1/2016 0:00^12/31/2099 23:59^HST Tax^TAX:HST^15</v>
      </c>
    </row>
    <row r="129" spans="1:12" x14ac:dyDescent="0.25">
      <c r="A129" t="str">
        <f>EnterpriseData!$B$43</f>
        <v>Prospera Test 300420201 Sandbox</v>
      </c>
      <c r="B129" t="s">
        <v>2375</v>
      </c>
      <c r="C129" t="s">
        <v>2391</v>
      </c>
      <c r="D129" t="s">
        <v>2377</v>
      </c>
      <c r="E129" t="s">
        <v>2390</v>
      </c>
      <c r="F129" t="s">
        <v>2377</v>
      </c>
      <c r="G129" s="94" t="s">
        <v>2378</v>
      </c>
      <c r="H129" s="94" t="s">
        <v>2379</v>
      </c>
      <c r="I129" t="s">
        <v>2394</v>
      </c>
      <c r="J129" t="s">
        <v>2395</v>
      </c>
      <c r="K129">
        <v>15</v>
      </c>
      <c r="L129" s="95" t="str">
        <f t="shared" si="1"/>
        <v>Prospera Test 300420201 Sandbox^CanadianTaxes^QC^CA^PE^CA^10/1/2016 0:00^12/31/2099 23:59^HST Tax^TAX:HST^15</v>
      </c>
    </row>
    <row r="130" spans="1:12" x14ac:dyDescent="0.25">
      <c r="A130" t="str">
        <f>EnterpriseData!$B$43</f>
        <v>Prospera Test 300420201 Sandbox</v>
      </c>
      <c r="B130" t="s">
        <v>2375</v>
      </c>
      <c r="C130" t="s">
        <v>2392</v>
      </c>
      <c r="D130" t="s">
        <v>2377</v>
      </c>
      <c r="E130" t="s">
        <v>2390</v>
      </c>
      <c r="F130" t="s">
        <v>2377</v>
      </c>
      <c r="G130" s="94" t="s">
        <v>2378</v>
      </c>
      <c r="H130" s="94" t="s">
        <v>2379</v>
      </c>
      <c r="I130" t="s">
        <v>2394</v>
      </c>
      <c r="J130" t="s">
        <v>2395</v>
      </c>
      <c r="K130">
        <v>15</v>
      </c>
      <c r="L130" s="95" t="str">
        <f t="shared" ref="L130:L193" si="2">A130&amp;"^"&amp;B130&amp;"^"&amp;C130&amp;"^"&amp;D130&amp;"^"&amp;E130&amp;"^"&amp;F130&amp;"^"&amp;G130&amp;"^"&amp;H130&amp;"^"&amp;I130&amp;"^TAX:"&amp;J130&amp;"^"&amp;K130</f>
        <v>Prospera Test 300420201 Sandbox^CanadianTaxes^SK^CA^PE^CA^10/1/2016 0:00^12/31/2099 23:59^HST Tax^TAX:HST^15</v>
      </c>
    </row>
    <row r="131" spans="1:12" x14ac:dyDescent="0.25">
      <c r="A131" t="str">
        <f>EnterpriseData!$B$43</f>
        <v>Prospera Test 300420201 Sandbox</v>
      </c>
      <c r="B131" t="s">
        <v>2375</v>
      </c>
      <c r="C131" t="s">
        <v>2393</v>
      </c>
      <c r="D131" t="s">
        <v>2377</v>
      </c>
      <c r="E131" t="s">
        <v>2390</v>
      </c>
      <c r="F131" t="s">
        <v>2377</v>
      </c>
      <c r="G131" s="94" t="s">
        <v>2378</v>
      </c>
      <c r="H131" s="94" t="s">
        <v>2379</v>
      </c>
      <c r="I131" t="s">
        <v>2394</v>
      </c>
      <c r="J131" t="s">
        <v>2395</v>
      </c>
      <c r="K131">
        <v>15</v>
      </c>
      <c r="L131" s="95" t="str">
        <f t="shared" si="2"/>
        <v>Prospera Test 300420201 Sandbox^CanadianTaxes^YT^CA^PE^CA^10/1/2016 0:00^12/31/2099 23:59^HST Tax^TAX:HST^15</v>
      </c>
    </row>
    <row r="132" spans="1:12" x14ac:dyDescent="0.25">
      <c r="A132" t="str">
        <f>EnterpriseData!$B$43</f>
        <v>Prospera Test 300420201 Sandbox</v>
      </c>
      <c r="B132" t="s">
        <v>2375</v>
      </c>
      <c r="C132" t="s">
        <v>2376</v>
      </c>
      <c r="D132" t="s">
        <v>2377</v>
      </c>
      <c r="E132" t="s">
        <v>2391</v>
      </c>
      <c r="F132" t="s">
        <v>2377</v>
      </c>
      <c r="G132" s="94" t="s">
        <v>2378</v>
      </c>
      <c r="H132" s="94" t="s">
        <v>2379</v>
      </c>
      <c r="I132" t="s">
        <v>2380</v>
      </c>
      <c r="J132" t="s">
        <v>2381</v>
      </c>
      <c r="K132">
        <v>5</v>
      </c>
      <c r="L132" s="95" t="str">
        <f t="shared" si="2"/>
        <v>Prospera Test 300420201 Sandbox^CanadianTaxes^AB^CA^QC^CA^10/1/2016 0:00^12/31/2099 23:59^GST Tax^TAX:GST^5</v>
      </c>
    </row>
    <row r="133" spans="1:12" x14ac:dyDescent="0.25">
      <c r="A133" t="str">
        <f>EnterpriseData!$B$43</f>
        <v>Prospera Test 300420201 Sandbox</v>
      </c>
      <c r="B133" t="s">
        <v>2375</v>
      </c>
      <c r="C133" t="s">
        <v>2382</v>
      </c>
      <c r="D133" t="s">
        <v>2377</v>
      </c>
      <c r="E133" t="s">
        <v>2391</v>
      </c>
      <c r="F133" t="s">
        <v>2377</v>
      </c>
      <c r="G133" s="94" t="s">
        <v>2378</v>
      </c>
      <c r="H133" s="94" t="s">
        <v>2379</v>
      </c>
      <c r="I133" t="s">
        <v>2380</v>
      </c>
      <c r="J133" t="s">
        <v>2381</v>
      </c>
      <c r="K133">
        <v>5</v>
      </c>
      <c r="L133" s="95" t="str">
        <f t="shared" si="2"/>
        <v>Prospera Test 300420201 Sandbox^CanadianTaxes^BC^CA^QC^CA^10/1/2016 0:00^12/31/2099 23:59^GST Tax^TAX:GST^5</v>
      </c>
    </row>
    <row r="134" spans="1:12" x14ac:dyDescent="0.25">
      <c r="A134" t="str">
        <f>EnterpriseData!$B$43</f>
        <v>Prospera Test 300420201 Sandbox</v>
      </c>
      <c r="B134" t="s">
        <v>2375</v>
      </c>
      <c r="C134" t="s">
        <v>2383</v>
      </c>
      <c r="D134" t="s">
        <v>2377</v>
      </c>
      <c r="E134" t="s">
        <v>2391</v>
      </c>
      <c r="F134" t="s">
        <v>2377</v>
      </c>
      <c r="G134" s="94" t="s">
        <v>2378</v>
      </c>
      <c r="H134" s="94" t="s">
        <v>2379</v>
      </c>
      <c r="I134" t="s">
        <v>2380</v>
      </c>
      <c r="J134" t="s">
        <v>2381</v>
      </c>
      <c r="K134">
        <v>5</v>
      </c>
      <c r="L134" s="95" t="str">
        <f t="shared" si="2"/>
        <v>Prospera Test 300420201 Sandbox^CanadianTaxes^MB^CA^QC^CA^10/1/2016 0:00^12/31/2099 23:59^GST Tax^TAX:GST^5</v>
      </c>
    </row>
    <row r="135" spans="1:12" x14ac:dyDescent="0.25">
      <c r="A135" t="str">
        <f>EnterpriseData!$B$43</f>
        <v>Prospera Test 300420201 Sandbox</v>
      </c>
      <c r="B135" t="s">
        <v>2375</v>
      </c>
      <c r="C135" t="s">
        <v>2384</v>
      </c>
      <c r="D135" t="s">
        <v>2377</v>
      </c>
      <c r="E135" t="s">
        <v>2391</v>
      </c>
      <c r="F135" t="s">
        <v>2377</v>
      </c>
      <c r="G135" s="94" t="s">
        <v>2378</v>
      </c>
      <c r="H135" s="94" t="s">
        <v>2379</v>
      </c>
      <c r="I135" t="s">
        <v>2380</v>
      </c>
      <c r="J135" t="s">
        <v>2381</v>
      </c>
      <c r="K135">
        <v>5</v>
      </c>
      <c r="L135" s="95" t="str">
        <f t="shared" si="2"/>
        <v>Prospera Test 300420201 Sandbox^CanadianTaxes^NB^CA^QC^CA^10/1/2016 0:00^12/31/2099 23:59^GST Tax^TAX:GST^5</v>
      </c>
    </row>
    <row r="136" spans="1:12" x14ac:dyDescent="0.25">
      <c r="A136" t="str">
        <f>EnterpriseData!$B$43</f>
        <v>Prospera Test 300420201 Sandbox</v>
      </c>
      <c r="B136" t="s">
        <v>2375</v>
      </c>
      <c r="C136" t="s">
        <v>2385</v>
      </c>
      <c r="D136" t="s">
        <v>2377</v>
      </c>
      <c r="E136" t="s">
        <v>2391</v>
      </c>
      <c r="F136" t="s">
        <v>2377</v>
      </c>
      <c r="G136" s="94" t="s">
        <v>2378</v>
      </c>
      <c r="H136" s="94" t="s">
        <v>2379</v>
      </c>
      <c r="I136" t="s">
        <v>2380</v>
      </c>
      <c r="J136" t="s">
        <v>2381</v>
      </c>
      <c r="K136">
        <v>5</v>
      </c>
      <c r="L136" s="95" t="str">
        <f t="shared" si="2"/>
        <v>Prospera Test 300420201 Sandbox^CanadianTaxes^NL^CA^QC^CA^10/1/2016 0:00^12/31/2099 23:59^GST Tax^TAX:GST^5</v>
      </c>
    </row>
    <row r="137" spans="1:12" x14ac:dyDescent="0.25">
      <c r="A137" t="str">
        <f>EnterpriseData!$B$43</f>
        <v>Prospera Test 300420201 Sandbox</v>
      </c>
      <c r="B137" t="s">
        <v>2375</v>
      </c>
      <c r="C137" t="s">
        <v>2386</v>
      </c>
      <c r="D137" t="s">
        <v>2377</v>
      </c>
      <c r="E137" t="s">
        <v>2391</v>
      </c>
      <c r="F137" t="s">
        <v>2377</v>
      </c>
      <c r="G137" s="94" t="s">
        <v>2378</v>
      </c>
      <c r="H137" s="94" t="s">
        <v>2379</v>
      </c>
      <c r="I137" t="s">
        <v>2380</v>
      </c>
      <c r="J137" t="s">
        <v>2381</v>
      </c>
      <c r="K137">
        <v>5</v>
      </c>
      <c r="L137" s="95" t="str">
        <f t="shared" si="2"/>
        <v>Prospera Test 300420201 Sandbox^CanadianTaxes^NS^CA^QC^CA^10/1/2016 0:00^12/31/2099 23:59^GST Tax^TAX:GST^5</v>
      </c>
    </row>
    <row r="138" spans="1:12" x14ac:dyDescent="0.25">
      <c r="A138" t="str">
        <f>EnterpriseData!$B$43</f>
        <v>Prospera Test 300420201 Sandbox</v>
      </c>
      <c r="B138" t="s">
        <v>2375</v>
      </c>
      <c r="C138" t="s">
        <v>2387</v>
      </c>
      <c r="D138" t="s">
        <v>2377</v>
      </c>
      <c r="E138" t="s">
        <v>2391</v>
      </c>
      <c r="F138" t="s">
        <v>2377</v>
      </c>
      <c r="G138" s="94" t="s">
        <v>2378</v>
      </c>
      <c r="H138" s="94" t="s">
        <v>2379</v>
      </c>
      <c r="I138" t="s">
        <v>2380</v>
      </c>
      <c r="J138" t="s">
        <v>2381</v>
      </c>
      <c r="K138">
        <v>5</v>
      </c>
      <c r="L138" s="95" t="str">
        <f t="shared" si="2"/>
        <v>Prospera Test 300420201 Sandbox^CanadianTaxes^NT^CA^QC^CA^10/1/2016 0:00^12/31/2099 23:59^GST Tax^TAX:GST^5</v>
      </c>
    </row>
    <row r="139" spans="1:12" x14ac:dyDescent="0.25">
      <c r="A139" t="str">
        <f>EnterpriseData!$B$43</f>
        <v>Prospera Test 300420201 Sandbox</v>
      </c>
      <c r="B139" t="s">
        <v>2375</v>
      </c>
      <c r="C139" t="s">
        <v>2388</v>
      </c>
      <c r="D139" t="s">
        <v>2377</v>
      </c>
      <c r="E139" t="s">
        <v>2391</v>
      </c>
      <c r="F139" t="s">
        <v>2377</v>
      </c>
      <c r="G139" s="94" t="s">
        <v>2378</v>
      </c>
      <c r="H139" s="94" t="s">
        <v>2379</v>
      </c>
      <c r="I139" t="s">
        <v>2380</v>
      </c>
      <c r="J139" t="s">
        <v>2381</v>
      </c>
      <c r="K139">
        <v>5</v>
      </c>
      <c r="L139" s="95" t="str">
        <f t="shared" si="2"/>
        <v>Prospera Test 300420201 Sandbox^CanadianTaxes^NU^CA^QC^CA^10/1/2016 0:00^12/31/2099 23:59^GST Tax^TAX:GST^5</v>
      </c>
    </row>
    <row r="140" spans="1:12" x14ac:dyDescent="0.25">
      <c r="A140" t="str">
        <f>EnterpriseData!$B$43</f>
        <v>Prospera Test 300420201 Sandbox</v>
      </c>
      <c r="B140" t="s">
        <v>2375</v>
      </c>
      <c r="C140" t="s">
        <v>2389</v>
      </c>
      <c r="D140" t="s">
        <v>2377</v>
      </c>
      <c r="E140" t="s">
        <v>2391</v>
      </c>
      <c r="F140" t="s">
        <v>2377</v>
      </c>
      <c r="G140" s="94" t="s">
        <v>2378</v>
      </c>
      <c r="H140" s="94" t="s">
        <v>2379</v>
      </c>
      <c r="I140" t="s">
        <v>2380</v>
      </c>
      <c r="J140" t="s">
        <v>2381</v>
      </c>
      <c r="K140">
        <v>5</v>
      </c>
      <c r="L140" s="95" t="str">
        <f t="shared" si="2"/>
        <v>Prospera Test 300420201 Sandbox^CanadianTaxes^ON^CA^QC^CA^10/1/2016 0:00^12/31/2099 23:59^GST Tax^TAX:GST^5</v>
      </c>
    </row>
    <row r="141" spans="1:12" x14ac:dyDescent="0.25">
      <c r="A141" t="str">
        <f>EnterpriseData!$B$43</f>
        <v>Prospera Test 300420201 Sandbox</v>
      </c>
      <c r="B141" t="s">
        <v>2375</v>
      </c>
      <c r="C141" t="s">
        <v>2390</v>
      </c>
      <c r="D141" t="s">
        <v>2377</v>
      </c>
      <c r="E141" t="s">
        <v>2391</v>
      </c>
      <c r="F141" t="s">
        <v>2377</v>
      </c>
      <c r="G141" s="94" t="s">
        <v>2378</v>
      </c>
      <c r="H141" s="94" t="s">
        <v>2379</v>
      </c>
      <c r="I141" t="s">
        <v>2380</v>
      </c>
      <c r="J141" t="s">
        <v>2381</v>
      </c>
      <c r="K141">
        <v>5</v>
      </c>
      <c r="L141" s="95" t="str">
        <f t="shared" si="2"/>
        <v>Prospera Test 300420201 Sandbox^CanadianTaxes^PE^CA^QC^CA^10/1/2016 0:00^12/31/2099 23:59^GST Tax^TAX:GST^5</v>
      </c>
    </row>
    <row r="142" spans="1:12" x14ac:dyDescent="0.25">
      <c r="A142" t="str">
        <f>EnterpriseData!$B$43</f>
        <v>Prospera Test 300420201 Sandbox</v>
      </c>
      <c r="B142" t="s">
        <v>2375</v>
      </c>
      <c r="C142" t="s">
        <v>2391</v>
      </c>
      <c r="D142" t="s">
        <v>2377</v>
      </c>
      <c r="E142" t="s">
        <v>2391</v>
      </c>
      <c r="F142" t="s">
        <v>2377</v>
      </c>
      <c r="G142" s="94" t="s">
        <v>2378</v>
      </c>
      <c r="H142" s="94" t="s">
        <v>2379</v>
      </c>
      <c r="I142" t="s">
        <v>2380</v>
      </c>
      <c r="J142" t="s">
        <v>2381</v>
      </c>
      <c r="K142">
        <v>5</v>
      </c>
      <c r="L142" s="95" t="str">
        <f t="shared" si="2"/>
        <v>Prospera Test 300420201 Sandbox^CanadianTaxes^QC^CA^QC^CA^10/1/2016 0:00^12/31/2099 23:59^GST Tax^TAX:GST^5</v>
      </c>
    </row>
    <row r="143" spans="1:12" x14ac:dyDescent="0.25">
      <c r="A143" t="str">
        <f>EnterpriseData!$B$43</f>
        <v>Prospera Test 300420201 Sandbox</v>
      </c>
      <c r="B143" t="s">
        <v>2375</v>
      </c>
      <c r="C143" t="s">
        <v>2392</v>
      </c>
      <c r="D143" t="s">
        <v>2377</v>
      </c>
      <c r="E143" t="s">
        <v>2391</v>
      </c>
      <c r="F143" t="s">
        <v>2377</v>
      </c>
      <c r="G143" s="94" t="s">
        <v>2378</v>
      </c>
      <c r="H143" s="94" t="s">
        <v>2379</v>
      </c>
      <c r="I143" t="s">
        <v>2380</v>
      </c>
      <c r="J143" t="s">
        <v>2381</v>
      </c>
      <c r="K143">
        <v>5</v>
      </c>
      <c r="L143" s="95" t="str">
        <f t="shared" si="2"/>
        <v>Prospera Test 300420201 Sandbox^CanadianTaxes^SK^CA^QC^CA^10/1/2016 0:00^12/31/2099 23:59^GST Tax^TAX:GST^5</v>
      </c>
    </row>
    <row r="144" spans="1:12" x14ac:dyDescent="0.25">
      <c r="A144" t="str">
        <f>EnterpriseData!$B$43</f>
        <v>Prospera Test 300420201 Sandbox</v>
      </c>
      <c r="B144" t="s">
        <v>2375</v>
      </c>
      <c r="C144" t="s">
        <v>2393</v>
      </c>
      <c r="D144" t="s">
        <v>2377</v>
      </c>
      <c r="E144" t="s">
        <v>2391</v>
      </c>
      <c r="F144" t="s">
        <v>2377</v>
      </c>
      <c r="G144" s="94" t="s">
        <v>2378</v>
      </c>
      <c r="H144" s="94" t="s">
        <v>2379</v>
      </c>
      <c r="I144" t="s">
        <v>2380</v>
      </c>
      <c r="J144" t="s">
        <v>2381</v>
      </c>
      <c r="K144">
        <v>5</v>
      </c>
      <c r="L144" s="95" t="str">
        <f t="shared" si="2"/>
        <v>Prospera Test 300420201 Sandbox^CanadianTaxes^YT^CA^QC^CA^10/1/2016 0:00^12/31/2099 23:59^GST Tax^TAX:GST^5</v>
      </c>
    </row>
    <row r="145" spans="1:12" x14ac:dyDescent="0.25">
      <c r="A145" t="str">
        <f>EnterpriseData!$B$43</f>
        <v>Prospera Test 300420201 Sandbox</v>
      </c>
      <c r="B145" t="s">
        <v>2375</v>
      </c>
      <c r="C145" t="s">
        <v>2376</v>
      </c>
      <c r="D145" t="s">
        <v>2377</v>
      </c>
      <c r="E145" t="s">
        <v>2391</v>
      </c>
      <c r="F145" t="s">
        <v>2377</v>
      </c>
      <c r="G145" s="94" t="s">
        <v>2378</v>
      </c>
      <c r="H145" s="94" t="s">
        <v>2379</v>
      </c>
      <c r="I145" t="s">
        <v>2397</v>
      </c>
      <c r="J145" t="s">
        <v>2398</v>
      </c>
      <c r="K145">
        <v>9.9749999999999996</v>
      </c>
      <c r="L145" s="95" t="str">
        <f t="shared" si="2"/>
        <v>Prospera Test 300420201 Sandbox^CanadianTaxes^AB^CA^QC^CA^10/1/2016 0:00^12/31/2099 23:59^QST Tax^TAX:QST^9.975</v>
      </c>
    </row>
    <row r="146" spans="1:12" x14ac:dyDescent="0.25">
      <c r="A146" t="str">
        <f>EnterpriseData!$B$43</f>
        <v>Prospera Test 300420201 Sandbox</v>
      </c>
      <c r="B146" t="s">
        <v>2375</v>
      </c>
      <c r="C146" t="s">
        <v>2382</v>
      </c>
      <c r="D146" t="s">
        <v>2377</v>
      </c>
      <c r="E146" t="s">
        <v>2391</v>
      </c>
      <c r="F146" t="s">
        <v>2377</v>
      </c>
      <c r="G146" s="94" t="s">
        <v>2378</v>
      </c>
      <c r="H146" s="94" t="s">
        <v>2379</v>
      </c>
      <c r="I146" t="s">
        <v>2397</v>
      </c>
      <c r="J146" t="s">
        <v>2398</v>
      </c>
      <c r="K146">
        <v>9.9749999999999996</v>
      </c>
      <c r="L146" s="95" t="str">
        <f t="shared" si="2"/>
        <v>Prospera Test 300420201 Sandbox^CanadianTaxes^BC^CA^QC^CA^10/1/2016 0:00^12/31/2099 23:59^QST Tax^TAX:QST^9.975</v>
      </c>
    </row>
    <row r="147" spans="1:12" x14ac:dyDescent="0.25">
      <c r="A147" t="str">
        <f>EnterpriseData!$B$43</f>
        <v>Prospera Test 300420201 Sandbox</v>
      </c>
      <c r="B147" t="s">
        <v>2375</v>
      </c>
      <c r="C147" t="s">
        <v>2383</v>
      </c>
      <c r="D147" t="s">
        <v>2377</v>
      </c>
      <c r="E147" t="s">
        <v>2391</v>
      </c>
      <c r="F147" t="s">
        <v>2377</v>
      </c>
      <c r="G147" s="94" t="s">
        <v>2378</v>
      </c>
      <c r="H147" s="94" t="s">
        <v>2379</v>
      </c>
      <c r="I147" t="s">
        <v>2397</v>
      </c>
      <c r="J147" t="s">
        <v>2398</v>
      </c>
      <c r="K147">
        <v>9.9749999999999996</v>
      </c>
      <c r="L147" s="95" t="str">
        <f t="shared" si="2"/>
        <v>Prospera Test 300420201 Sandbox^CanadianTaxes^MB^CA^QC^CA^10/1/2016 0:00^12/31/2099 23:59^QST Tax^TAX:QST^9.975</v>
      </c>
    </row>
    <row r="148" spans="1:12" x14ac:dyDescent="0.25">
      <c r="A148" t="str">
        <f>EnterpriseData!$B$43</f>
        <v>Prospera Test 300420201 Sandbox</v>
      </c>
      <c r="B148" t="s">
        <v>2375</v>
      </c>
      <c r="C148" t="s">
        <v>2384</v>
      </c>
      <c r="D148" t="s">
        <v>2377</v>
      </c>
      <c r="E148" t="s">
        <v>2391</v>
      </c>
      <c r="F148" t="s">
        <v>2377</v>
      </c>
      <c r="G148" s="94" t="s">
        <v>2378</v>
      </c>
      <c r="H148" s="94" t="s">
        <v>2379</v>
      </c>
      <c r="I148" t="s">
        <v>2397</v>
      </c>
      <c r="J148" t="s">
        <v>2398</v>
      </c>
      <c r="K148">
        <v>9.9749999999999996</v>
      </c>
      <c r="L148" s="95" t="str">
        <f t="shared" si="2"/>
        <v>Prospera Test 300420201 Sandbox^CanadianTaxes^NB^CA^QC^CA^10/1/2016 0:00^12/31/2099 23:59^QST Tax^TAX:QST^9.975</v>
      </c>
    </row>
    <row r="149" spans="1:12" x14ac:dyDescent="0.25">
      <c r="A149" t="str">
        <f>EnterpriseData!$B$43</f>
        <v>Prospera Test 300420201 Sandbox</v>
      </c>
      <c r="B149" t="s">
        <v>2375</v>
      </c>
      <c r="C149" t="s">
        <v>2385</v>
      </c>
      <c r="D149" t="s">
        <v>2377</v>
      </c>
      <c r="E149" t="s">
        <v>2391</v>
      </c>
      <c r="F149" t="s">
        <v>2377</v>
      </c>
      <c r="G149" s="94" t="s">
        <v>2378</v>
      </c>
      <c r="H149" s="94" t="s">
        <v>2379</v>
      </c>
      <c r="I149" t="s">
        <v>2397</v>
      </c>
      <c r="J149" t="s">
        <v>2398</v>
      </c>
      <c r="K149">
        <v>9.9749999999999996</v>
      </c>
      <c r="L149" s="95" t="str">
        <f t="shared" si="2"/>
        <v>Prospera Test 300420201 Sandbox^CanadianTaxes^NL^CA^QC^CA^10/1/2016 0:00^12/31/2099 23:59^QST Tax^TAX:QST^9.975</v>
      </c>
    </row>
    <row r="150" spans="1:12" x14ac:dyDescent="0.25">
      <c r="A150" t="str">
        <f>EnterpriseData!$B$43</f>
        <v>Prospera Test 300420201 Sandbox</v>
      </c>
      <c r="B150" t="s">
        <v>2375</v>
      </c>
      <c r="C150" t="s">
        <v>2386</v>
      </c>
      <c r="D150" t="s">
        <v>2377</v>
      </c>
      <c r="E150" t="s">
        <v>2391</v>
      </c>
      <c r="F150" t="s">
        <v>2377</v>
      </c>
      <c r="G150" s="94" t="s">
        <v>2378</v>
      </c>
      <c r="H150" s="94" t="s">
        <v>2379</v>
      </c>
      <c r="I150" t="s">
        <v>2397</v>
      </c>
      <c r="J150" t="s">
        <v>2398</v>
      </c>
      <c r="K150">
        <v>9.9749999999999996</v>
      </c>
      <c r="L150" s="95" t="str">
        <f t="shared" si="2"/>
        <v>Prospera Test 300420201 Sandbox^CanadianTaxes^NS^CA^QC^CA^10/1/2016 0:00^12/31/2099 23:59^QST Tax^TAX:QST^9.975</v>
      </c>
    </row>
    <row r="151" spans="1:12" x14ac:dyDescent="0.25">
      <c r="A151" t="str">
        <f>EnterpriseData!$B$43</f>
        <v>Prospera Test 300420201 Sandbox</v>
      </c>
      <c r="B151" t="s">
        <v>2375</v>
      </c>
      <c r="C151" t="s">
        <v>2387</v>
      </c>
      <c r="D151" t="s">
        <v>2377</v>
      </c>
      <c r="E151" t="s">
        <v>2391</v>
      </c>
      <c r="F151" t="s">
        <v>2377</v>
      </c>
      <c r="G151" s="94" t="s">
        <v>2378</v>
      </c>
      <c r="H151" s="94" t="s">
        <v>2379</v>
      </c>
      <c r="I151" t="s">
        <v>2397</v>
      </c>
      <c r="J151" t="s">
        <v>2398</v>
      </c>
      <c r="K151">
        <v>9.9749999999999996</v>
      </c>
      <c r="L151" s="95" t="str">
        <f t="shared" si="2"/>
        <v>Prospera Test 300420201 Sandbox^CanadianTaxes^NT^CA^QC^CA^10/1/2016 0:00^12/31/2099 23:59^QST Tax^TAX:QST^9.975</v>
      </c>
    </row>
    <row r="152" spans="1:12" x14ac:dyDescent="0.25">
      <c r="A152" t="str">
        <f>EnterpriseData!$B$43</f>
        <v>Prospera Test 300420201 Sandbox</v>
      </c>
      <c r="B152" t="s">
        <v>2375</v>
      </c>
      <c r="C152" t="s">
        <v>2388</v>
      </c>
      <c r="D152" t="s">
        <v>2377</v>
      </c>
      <c r="E152" t="s">
        <v>2391</v>
      </c>
      <c r="F152" t="s">
        <v>2377</v>
      </c>
      <c r="G152" s="94" t="s">
        <v>2378</v>
      </c>
      <c r="H152" s="94" t="s">
        <v>2379</v>
      </c>
      <c r="I152" t="s">
        <v>2397</v>
      </c>
      <c r="J152" t="s">
        <v>2398</v>
      </c>
      <c r="K152">
        <v>9.9749999999999996</v>
      </c>
      <c r="L152" s="95" t="str">
        <f t="shared" si="2"/>
        <v>Prospera Test 300420201 Sandbox^CanadianTaxes^NU^CA^QC^CA^10/1/2016 0:00^12/31/2099 23:59^QST Tax^TAX:QST^9.975</v>
      </c>
    </row>
    <row r="153" spans="1:12" x14ac:dyDescent="0.25">
      <c r="A153" t="str">
        <f>EnterpriseData!$B$43</f>
        <v>Prospera Test 300420201 Sandbox</v>
      </c>
      <c r="B153" t="s">
        <v>2375</v>
      </c>
      <c r="C153" t="s">
        <v>2389</v>
      </c>
      <c r="D153" t="s">
        <v>2377</v>
      </c>
      <c r="E153" t="s">
        <v>2391</v>
      </c>
      <c r="F153" t="s">
        <v>2377</v>
      </c>
      <c r="G153" s="94" t="s">
        <v>2378</v>
      </c>
      <c r="H153" s="94" t="s">
        <v>2379</v>
      </c>
      <c r="I153" t="s">
        <v>2397</v>
      </c>
      <c r="J153" t="s">
        <v>2398</v>
      </c>
      <c r="K153">
        <v>9.9749999999999996</v>
      </c>
      <c r="L153" s="95" t="str">
        <f t="shared" si="2"/>
        <v>Prospera Test 300420201 Sandbox^CanadianTaxes^ON^CA^QC^CA^10/1/2016 0:00^12/31/2099 23:59^QST Tax^TAX:QST^9.975</v>
      </c>
    </row>
    <row r="154" spans="1:12" x14ac:dyDescent="0.25">
      <c r="A154" t="str">
        <f>EnterpriseData!$B$43</f>
        <v>Prospera Test 300420201 Sandbox</v>
      </c>
      <c r="B154" t="s">
        <v>2375</v>
      </c>
      <c r="C154" t="s">
        <v>2390</v>
      </c>
      <c r="D154" t="s">
        <v>2377</v>
      </c>
      <c r="E154" t="s">
        <v>2391</v>
      </c>
      <c r="F154" t="s">
        <v>2377</v>
      </c>
      <c r="G154" s="94" t="s">
        <v>2378</v>
      </c>
      <c r="H154" s="94" t="s">
        <v>2379</v>
      </c>
      <c r="I154" t="s">
        <v>2397</v>
      </c>
      <c r="J154" t="s">
        <v>2398</v>
      </c>
      <c r="K154">
        <v>9.9749999999999996</v>
      </c>
      <c r="L154" s="95" t="str">
        <f t="shared" si="2"/>
        <v>Prospera Test 300420201 Sandbox^CanadianTaxes^PE^CA^QC^CA^10/1/2016 0:00^12/31/2099 23:59^QST Tax^TAX:QST^9.975</v>
      </c>
    </row>
    <row r="155" spans="1:12" x14ac:dyDescent="0.25">
      <c r="A155" t="str">
        <f>EnterpriseData!$B$43</f>
        <v>Prospera Test 300420201 Sandbox</v>
      </c>
      <c r="B155" t="s">
        <v>2375</v>
      </c>
      <c r="C155" t="s">
        <v>2391</v>
      </c>
      <c r="D155" t="s">
        <v>2377</v>
      </c>
      <c r="E155" t="s">
        <v>2391</v>
      </c>
      <c r="F155" t="s">
        <v>2377</v>
      </c>
      <c r="G155" s="94" t="s">
        <v>2378</v>
      </c>
      <c r="H155" s="94" t="s">
        <v>2379</v>
      </c>
      <c r="I155" t="s">
        <v>2397</v>
      </c>
      <c r="J155" t="s">
        <v>2398</v>
      </c>
      <c r="K155">
        <v>9.9749999999999996</v>
      </c>
      <c r="L155" s="95" t="str">
        <f t="shared" si="2"/>
        <v>Prospera Test 300420201 Sandbox^CanadianTaxes^QC^CA^QC^CA^10/1/2016 0:00^12/31/2099 23:59^QST Tax^TAX:QST^9.975</v>
      </c>
    </row>
    <row r="156" spans="1:12" x14ac:dyDescent="0.25">
      <c r="A156" t="str">
        <f>EnterpriseData!$B$43</f>
        <v>Prospera Test 300420201 Sandbox</v>
      </c>
      <c r="B156" t="s">
        <v>2375</v>
      </c>
      <c r="C156" t="s">
        <v>2392</v>
      </c>
      <c r="D156" t="s">
        <v>2377</v>
      </c>
      <c r="E156" t="s">
        <v>2391</v>
      </c>
      <c r="F156" t="s">
        <v>2377</v>
      </c>
      <c r="G156" s="94" t="s">
        <v>2378</v>
      </c>
      <c r="H156" s="94" t="s">
        <v>2379</v>
      </c>
      <c r="I156" t="s">
        <v>2397</v>
      </c>
      <c r="J156" t="s">
        <v>2398</v>
      </c>
      <c r="K156">
        <v>9.9749999999999996</v>
      </c>
      <c r="L156" s="95" t="str">
        <f t="shared" si="2"/>
        <v>Prospera Test 300420201 Sandbox^CanadianTaxes^SK^CA^QC^CA^10/1/2016 0:00^12/31/2099 23:59^QST Tax^TAX:QST^9.975</v>
      </c>
    </row>
    <row r="157" spans="1:12" x14ac:dyDescent="0.25">
      <c r="A157" t="str">
        <f>EnterpriseData!$B$43</f>
        <v>Prospera Test 300420201 Sandbox</v>
      </c>
      <c r="B157" t="s">
        <v>2375</v>
      </c>
      <c r="C157" t="s">
        <v>2393</v>
      </c>
      <c r="D157" t="s">
        <v>2377</v>
      </c>
      <c r="E157" t="s">
        <v>2391</v>
      </c>
      <c r="F157" t="s">
        <v>2377</v>
      </c>
      <c r="G157" s="94" t="s">
        <v>2378</v>
      </c>
      <c r="H157" s="94" t="s">
        <v>2379</v>
      </c>
      <c r="I157" t="s">
        <v>2397</v>
      </c>
      <c r="J157" t="s">
        <v>2398</v>
      </c>
      <c r="K157">
        <v>9.9749999999999996</v>
      </c>
      <c r="L157" s="95" t="str">
        <f t="shared" si="2"/>
        <v>Prospera Test 300420201 Sandbox^CanadianTaxes^YT^CA^QC^CA^10/1/2016 0:00^12/31/2099 23:59^QST Tax^TAX:QST^9.975</v>
      </c>
    </row>
    <row r="158" spans="1:12" x14ac:dyDescent="0.25">
      <c r="A158" t="str">
        <f>EnterpriseData!$B$43</f>
        <v>Prospera Test 300420201 Sandbox</v>
      </c>
      <c r="B158" t="s">
        <v>2375</v>
      </c>
      <c r="C158" t="s">
        <v>2376</v>
      </c>
      <c r="D158" t="s">
        <v>2377</v>
      </c>
      <c r="E158" t="s">
        <v>2392</v>
      </c>
      <c r="F158" t="s">
        <v>2377</v>
      </c>
      <c r="G158" s="94" t="s">
        <v>2378</v>
      </c>
      <c r="H158" s="94" t="s">
        <v>2379</v>
      </c>
      <c r="I158" t="s">
        <v>2380</v>
      </c>
      <c r="J158" t="s">
        <v>2381</v>
      </c>
      <c r="K158">
        <v>5</v>
      </c>
      <c r="L158" s="95" t="str">
        <f t="shared" si="2"/>
        <v>Prospera Test 300420201 Sandbox^CanadianTaxes^AB^CA^SK^CA^10/1/2016 0:00^12/31/2099 23:59^GST Tax^TAX:GST^5</v>
      </c>
    </row>
    <row r="159" spans="1:12" x14ac:dyDescent="0.25">
      <c r="A159" t="str">
        <f>EnterpriseData!$B$43</f>
        <v>Prospera Test 300420201 Sandbox</v>
      </c>
      <c r="B159" t="s">
        <v>2375</v>
      </c>
      <c r="C159" t="s">
        <v>2382</v>
      </c>
      <c r="D159" t="s">
        <v>2377</v>
      </c>
      <c r="E159" t="s">
        <v>2392</v>
      </c>
      <c r="F159" t="s">
        <v>2377</v>
      </c>
      <c r="G159" s="94" t="s">
        <v>2378</v>
      </c>
      <c r="H159" s="94" t="s">
        <v>2379</v>
      </c>
      <c r="I159" t="s">
        <v>2380</v>
      </c>
      <c r="J159" t="s">
        <v>2381</v>
      </c>
      <c r="K159">
        <v>5</v>
      </c>
      <c r="L159" s="95" t="str">
        <f t="shared" si="2"/>
        <v>Prospera Test 300420201 Sandbox^CanadianTaxes^BC^CA^SK^CA^10/1/2016 0:00^12/31/2099 23:59^GST Tax^TAX:GST^5</v>
      </c>
    </row>
    <row r="160" spans="1:12" x14ac:dyDescent="0.25">
      <c r="A160" t="str">
        <f>EnterpriseData!$B$43</f>
        <v>Prospera Test 300420201 Sandbox</v>
      </c>
      <c r="B160" t="s">
        <v>2375</v>
      </c>
      <c r="C160" t="s">
        <v>2383</v>
      </c>
      <c r="D160" t="s">
        <v>2377</v>
      </c>
      <c r="E160" t="s">
        <v>2392</v>
      </c>
      <c r="F160" t="s">
        <v>2377</v>
      </c>
      <c r="G160" s="94" t="s">
        <v>2378</v>
      </c>
      <c r="H160" s="94" t="s">
        <v>2379</v>
      </c>
      <c r="I160" t="s">
        <v>2380</v>
      </c>
      <c r="J160" t="s">
        <v>2381</v>
      </c>
      <c r="K160">
        <v>5</v>
      </c>
      <c r="L160" s="95" t="str">
        <f t="shared" si="2"/>
        <v>Prospera Test 300420201 Sandbox^CanadianTaxes^MB^CA^SK^CA^10/1/2016 0:00^12/31/2099 23:59^GST Tax^TAX:GST^5</v>
      </c>
    </row>
    <row r="161" spans="1:12" x14ac:dyDescent="0.25">
      <c r="A161" t="str">
        <f>EnterpriseData!$B$43</f>
        <v>Prospera Test 300420201 Sandbox</v>
      </c>
      <c r="B161" t="s">
        <v>2375</v>
      </c>
      <c r="C161" t="s">
        <v>2384</v>
      </c>
      <c r="D161" t="s">
        <v>2377</v>
      </c>
      <c r="E161" t="s">
        <v>2392</v>
      </c>
      <c r="F161" t="s">
        <v>2377</v>
      </c>
      <c r="G161" s="94" t="s">
        <v>2378</v>
      </c>
      <c r="H161" s="94" t="s">
        <v>2379</v>
      </c>
      <c r="I161" t="s">
        <v>2380</v>
      </c>
      <c r="J161" t="s">
        <v>2381</v>
      </c>
      <c r="K161">
        <v>5</v>
      </c>
      <c r="L161" s="95" t="str">
        <f t="shared" si="2"/>
        <v>Prospera Test 300420201 Sandbox^CanadianTaxes^NB^CA^SK^CA^10/1/2016 0:00^12/31/2099 23:59^GST Tax^TAX:GST^5</v>
      </c>
    </row>
    <row r="162" spans="1:12" x14ac:dyDescent="0.25">
      <c r="A162" t="str">
        <f>EnterpriseData!$B$43</f>
        <v>Prospera Test 300420201 Sandbox</v>
      </c>
      <c r="B162" t="s">
        <v>2375</v>
      </c>
      <c r="C162" t="s">
        <v>2385</v>
      </c>
      <c r="D162" t="s">
        <v>2377</v>
      </c>
      <c r="E162" t="s">
        <v>2392</v>
      </c>
      <c r="F162" t="s">
        <v>2377</v>
      </c>
      <c r="G162" s="94" t="s">
        <v>2378</v>
      </c>
      <c r="H162" s="94" t="s">
        <v>2379</v>
      </c>
      <c r="I162" t="s">
        <v>2380</v>
      </c>
      <c r="J162" t="s">
        <v>2381</v>
      </c>
      <c r="K162">
        <v>5</v>
      </c>
      <c r="L162" s="95" t="str">
        <f t="shared" si="2"/>
        <v>Prospera Test 300420201 Sandbox^CanadianTaxes^NL^CA^SK^CA^10/1/2016 0:00^12/31/2099 23:59^GST Tax^TAX:GST^5</v>
      </c>
    </row>
    <row r="163" spans="1:12" x14ac:dyDescent="0.25">
      <c r="A163" t="str">
        <f>EnterpriseData!$B$43</f>
        <v>Prospera Test 300420201 Sandbox</v>
      </c>
      <c r="B163" t="s">
        <v>2375</v>
      </c>
      <c r="C163" t="s">
        <v>2386</v>
      </c>
      <c r="D163" t="s">
        <v>2377</v>
      </c>
      <c r="E163" t="s">
        <v>2392</v>
      </c>
      <c r="F163" t="s">
        <v>2377</v>
      </c>
      <c r="G163" s="94" t="s">
        <v>2378</v>
      </c>
      <c r="H163" s="94" t="s">
        <v>2379</v>
      </c>
      <c r="I163" t="s">
        <v>2380</v>
      </c>
      <c r="J163" t="s">
        <v>2381</v>
      </c>
      <c r="K163">
        <v>5</v>
      </c>
      <c r="L163" s="95" t="str">
        <f t="shared" si="2"/>
        <v>Prospera Test 300420201 Sandbox^CanadianTaxes^NS^CA^SK^CA^10/1/2016 0:00^12/31/2099 23:59^GST Tax^TAX:GST^5</v>
      </c>
    </row>
    <row r="164" spans="1:12" x14ac:dyDescent="0.25">
      <c r="A164" t="str">
        <f>EnterpriseData!$B$43</f>
        <v>Prospera Test 300420201 Sandbox</v>
      </c>
      <c r="B164" t="s">
        <v>2375</v>
      </c>
      <c r="C164" t="s">
        <v>2387</v>
      </c>
      <c r="D164" t="s">
        <v>2377</v>
      </c>
      <c r="E164" t="s">
        <v>2392</v>
      </c>
      <c r="F164" t="s">
        <v>2377</v>
      </c>
      <c r="G164" s="94" t="s">
        <v>2378</v>
      </c>
      <c r="H164" s="94" t="s">
        <v>2379</v>
      </c>
      <c r="I164" t="s">
        <v>2380</v>
      </c>
      <c r="J164" t="s">
        <v>2381</v>
      </c>
      <c r="K164">
        <v>5</v>
      </c>
      <c r="L164" s="95" t="str">
        <f t="shared" si="2"/>
        <v>Prospera Test 300420201 Sandbox^CanadianTaxes^NT^CA^SK^CA^10/1/2016 0:00^12/31/2099 23:59^GST Tax^TAX:GST^5</v>
      </c>
    </row>
    <row r="165" spans="1:12" x14ac:dyDescent="0.25">
      <c r="A165" t="str">
        <f>EnterpriseData!$B$43</f>
        <v>Prospera Test 300420201 Sandbox</v>
      </c>
      <c r="B165" t="s">
        <v>2375</v>
      </c>
      <c r="C165" t="s">
        <v>2388</v>
      </c>
      <c r="D165" t="s">
        <v>2377</v>
      </c>
      <c r="E165" t="s">
        <v>2392</v>
      </c>
      <c r="F165" t="s">
        <v>2377</v>
      </c>
      <c r="G165" s="94" t="s">
        <v>2378</v>
      </c>
      <c r="H165" s="94" t="s">
        <v>2379</v>
      </c>
      <c r="I165" t="s">
        <v>2380</v>
      </c>
      <c r="J165" t="s">
        <v>2381</v>
      </c>
      <c r="K165">
        <v>5</v>
      </c>
      <c r="L165" s="95" t="str">
        <f t="shared" si="2"/>
        <v>Prospera Test 300420201 Sandbox^CanadianTaxes^NU^CA^SK^CA^10/1/2016 0:00^12/31/2099 23:59^GST Tax^TAX:GST^5</v>
      </c>
    </row>
    <row r="166" spans="1:12" x14ac:dyDescent="0.25">
      <c r="A166" t="str">
        <f>EnterpriseData!$B$43</f>
        <v>Prospera Test 300420201 Sandbox</v>
      </c>
      <c r="B166" t="s">
        <v>2375</v>
      </c>
      <c r="C166" t="s">
        <v>2389</v>
      </c>
      <c r="D166" t="s">
        <v>2377</v>
      </c>
      <c r="E166" t="s">
        <v>2392</v>
      </c>
      <c r="F166" t="s">
        <v>2377</v>
      </c>
      <c r="G166" s="94" t="s">
        <v>2378</v>
      </c>
      <c r="H166" s="94" t="s">
        <v>2379</v>
      </c>
      <c r="I166" t="s">
        <v>2380</v>
      </c>
      <c r="J166" t="s">
        <v>2381</v>
      </c>
      <c r="K166">
        <v>5</v>
      </c>
      <c r="L166" s="95" t="str">
        <f t="shared" si="2"/>
        <v>Prospera Test 300420201 Sandbox^CanadianTaxes^ON^CA^SK^CA^10/1/2016 0:00^12/31/2099 23:59^GST Tax^TAX:GST^5</v>
      </c>
    </row>
    <row r="167" spans="1:12" x14ac:dyDescent="0.25">
      <c r="A167" t="str">
        <f>EnterpriseData!$B$43</f>
        <v>Prospera Test 300420201 Sandbox</v>
      </c>
      <c r="B167" t="s">
        <v>2375</v>
      </c>
      <c r="C167" t="s">
        <v>2390</v>
      </c>
      <c r="D167" t="s">
        <v>2377</v>
      </c>
      <c r="E167" t="s">
        <v>2392</v>
      </c>
      <c r="F167" t="s">
        <v>2377</v>
      </c>
      <c r="G167" s="94" t="s">
        <v>2378</v>
      </c>
      <c r="H167" s="94" t="s">
        <v>2379</v>
      </c>
      <c r="I167" t="s">
        <v>2380</v>
      </c>
      <c r="J167" t="s">
        <v>2381</v>
      </c>
      <c r="K167">
        <v>5</v>
      </c>
      <c r="L167" s="95" t="str">
        <f t="shared" si="2"/>
        <v>Prospera Test 300420201 Sandbox^CanadianTaxes^PE^CA^SK^CA^10/1/2016 0:00^12/31/2099 23:59^GST Tax^TAX:GST^5</v>
      </c>
    </row>
    <row r="168" spans="1:12" x14ac:dyDescent="0.25">
      <c r="A168" t="str">
        <f>EnterpriseData!$B$43</f>
        <v>Prospera Test 300420201 Sandbox</v>
      </c>
      <c r="B168" t="s">
        <v>2375</v>
      </c>
      <c r="C168" t="s">
        <v>2391</v>
      </c>
      <c r="D168" t="s">
        <v>2377</v>
      </c>
      <c r="E168" t="s">
        <v>2392</v>
      </c>
      <c r="F168" t="s">
        <v>2377</v>
      </c>
      <c r="G168" s="94" t="s">
        <v>2378</v>
      </c>
      <c r="H168" s="94" t="s">
        <v>2379</v>
      </c>
      <c r="I168" t="s">
        <v>2380</v>
      </c>
      <c r="J168" t="s">
        <v>2381</v>
      </c>
      <c r="K168">
        <v>5</v>
      </c>
      <c r="L168" s="95" t="str">
        <f t="shared" si="2"/>
        <v>Prospera Test 300420201 Sandbox^CanadianTaxes^QC^CA^SK^CA^10/1/2016 0:00^12/31/2099 23:59^GST Tax^TAX:GST^5</v>
      </c>
    </row>
    <row r="169" spans="1:12" x14ac:dyDescent="0.25">
      <c r="A169" t="str">
        <f>EnterpriseData!$B$43</f>
        <v>Prospera Test 300420201 Sandbox</v>
      </c>
      <c r="B169" t="s">
        <v>2375</v>
      </c>
      <c r="C169" t="s">
        <v>2392</v>
      </c>
      <c r="D169" t="s">
        <v>2377</v>
      </c>
      <c r="E169" t="s">
        <v>2392</v>
      </c>
      <c r="F169" t="s">
        <v>2377</v>
      </c>
      <c r="G169" s="94" t="s">
        <v>2378</v>
      </c>
      <c r="H169" s="94" t="s">
        <v>2379</v>
      </c>
      <c r="I169" t="s">
        <v>2380</v>
      </c>
      <c r="J169" t="s">
        <v>2381</v>
      </c>
      <c r="K169">
        <v>5</v>
      </c>
      <c r="L169" s="95" t="str">
        <f t="shared" si="2"/>
        <v>Prospera Test 300420201 Sandbox^CanadianTaxes^SK^CA^SK^CA^10/1/2016 0:00^12/31/2099 23:59^GST Tax^TAX:GST^5</v>
      </c>
    </row>
    <row r="170" spans="1:12" x14ac:dyDescent="0.25">
      <c r="A170" t="str">
        <f>EnterpriseData!$B$43</f>
        <v>Prospera Test 300420201 Sandbox</v>
      </c>
      <c r="B170" t="s">
        <v>2375</v>
      </c>
      <c r="C170" t="s">
        <v>2393</v>
      </c>
      <c r="D170" t="s">
        <v>2377</v>
      </c>
      <c r="E170" t="s">
        <v>2392</v>
      </c>
      <c r="F170" t="s">
        <v>2377</v>
      </c>
      <c r="G170" s="94" t="s">
        <v>2378</v>
      </c>
      <c r="H170" s="94" t="s">
        <v>2379</v>
      </c>
      <c r="I170" t="s">
        <v>2380</v>
      </c>
      <c r="J170" t="s">
        <v>2381</v>
      </c>
      <c r="K170">
        <v>5</v>
      </c>
      <c r="L170" s="95" t="str">
        <f t="shared" si="2"/>
        <v>Prospera Test 300420201 Sandbox^CanadianTaxes^YT^CA^SK^CA^10/1/2016 0:00^12/31/2099 23:59^GST Tax^TAX:GST^5</v>
      </c>
    </row>
    <row r="171" spans="1:12" x14ac:dyDescent="0.25">
      <c r="A171" t="str">
        <f>EnterpriseData!$B$43</f>
        <v>Prospera Test 300420201 Sandbox</v>
      </c>
      <c r="B171" t="s">
        <v>2375</v>
      </c>
      <c r="C171" t="s">
        <v>2376</v>
      </c>
      <c r="D171" t="s">
        <v>2377</v>
      </c>
      <c r="E171" t="s">
        <v>2393</v>
      </c>
      <c r="F171" t="s">
        <v>2377</v>
      </c>
      <c r="G171" s="94" t="s">
        <v>2378</v>
      </c>
      <c r="H171" s="94" t="s">
        <v>2379</v>
      </c>
      <c r="I171" t="s">
        <v>2380</v>
      </c>
      <c r="J171" t="s">
        <v>2381</v>
      </c>
      <c r="K171">
        <v>5</v>
      </c>
      <c r="L171" s="95" t="str">
        <f t="shared" si="2"/>
        <v>Prospera Test 300420201 Sandbox^CanadianTaxes^AB^CA^YT^CA^10/1/2016 0:00^12/31/2099 23:59^GST Tax^TAX:GST^5</v>
      </c>
    </row>
    <row r="172" spans="1:12" x14ac:dyDescent="0.25">
      <c r="A172" t="str">
        <f>EnterpriseData!$B$43</f>
        <v>Prospera Test 300420201 Sandbox</v>
      </c>
      <c r="B172" t="s">
        <v>2375</v>
      </c>
      <c r="C172" t="s">
        <v>2382</v>
      </c>
      <c r="D172" t="s">
        <v>2377</v>
      </c>
      <c r="E172" t="s">
        <v>2393</v>
      </c>
      <c r="F172" t="s">
        <v>2377</v>
      </c>
      <c r="G172" s="94" t="s">
        <v>2378</v>
      </c>
      <c r="H172" s="94" t="s">
        <v>2379</v>
      </c>
      <c r="I172" t="s">
        <v>2380</v>
      </c>
      <c r="J172" t="s">
        <v>2381</v>
      </c>
      <c r="K172">
        <v>5</v>
      </c>
      <c r="L172" s="95" t="str">
        <f t="shared" si="2"/>
        <v>Prospera Test 300420201 Sandbox^CanadianTaxes^BC^CA^YT^CA^10/1/2016 0:00^12/31/2099 23:59^GST Tax^TAX:GST^5</v>
      </c>
    </row>
    <row r="173" spans="1:12" x14ac:dyDescent="0.25">
      <c r="A173" t="str">
        <f>EnterpriseData!$B$43</f>
        <v>Prospera Test 300420201 Sandbox</v>
      </c>
      <c r="B173" t="s">
        <v>2375</v>
      </c>
      <c r="C173" t="s">
        <v>2383</v>
      </c>
      <c r="D173" t="s">
        <v>2377</v>
      </c>
      <c r="E173" t="s">
        <v>2393</v>
      </c>
      <c r="F173" t="s">
        <v>2377</v>
      </c>
      <c r="G173" s="94" t="s">
        <v>2378</v>
      </c>
      <c r="H173" s="94" t="s">
        <v>2379</v>
      </c>
      <c r="I173" t="s">
        <v>2380</v>
      </c>
      <c r="J173" t="s">
        <v>2381</v>
      </c>
      <c r="K173">
        <v>5</v>
      </c>
      <c r="L173" s="95" t="str">
        <f t="shared" si="2"/>
        <v>Prospera Test 300420201 Sandbox^CanadianTaxes^MB^CA^YT^CA^10/1/2016 0:00^12/31/2099 23:59^GST Tax^TAX:GST^5</v>
      </c>
    </row>
    <row r="174" spans="1:12" x14ac:dyDescent="0.25">
      <c r="A174" t="str">
        <f>EnterpriseData!$B$43</f>
        <v>Prospera Test 300420201 Sandbox</v>
      </c>
      <c r="B174" t="s">
        <v>2375</v>
      </c>
      <c r="C174" t="s">
        <v>2384</v>
      </c>
      <c r="D174" t="s">
        <v>2377</v>
      </c>
      <c r="E174" t="s">
        <v>2393</v>
      </c>
      <c r="F174" t="s">
        <v>2377</v>
      </c>
      <c r="G174" s="94" t="s">
        <v>2378</v>
      </c>
      <c r="H174" s="94" t="s">
        <v>2379</v>
      </c>
      <c r="I174" t="s">
        <v>2380</v>
      </c>
      <c r="J174" t="s">
        <v>2381</v>
      </c>
      <c r="K174">
        <v>5</v>
      </c>
      <c r="L174" s="95" t="str">
        <f t="shared" si="2"/>
        <v>Prospera Test 300420201 Sandbox^CanadianTaxes^NB^CA^YT^CA^10/1/2016 0:00^12/31/2099 23:59^GST Tax^TAX:GST^5</v>
      </c>
    </row>
    <row r="175" spans="1:12" x14ac:dyDescent="0.25">
      <c r="A175" t="str">
        <f>EnterpriseData!$B$43</f>
        <v>Prospera Test 300420201 Sandbox</v>
      </c>
      <c r="B175" t="s">
        <v>2375</v>
      </c>
      <c r="C175" t="s">
        <v>2385</v>
      </c>
      <c r="D175" t="s">
        <v>2377</v>
      </c>
      <c r="E175" t="s">
        <v>2393</v>
      </c>
      <c r="F175" t="s">
        <v>2377</v>
      </c>
      <c r="G175" s="94" t="s">
        <v>2378</v>
      </c>
      <c r="H175" s="94" t="s">
        <v>2379</v>
      </c>
      <c r="I175" t="s">
        <v>2380</v>
      </c>
      <c r="J175" t="s">
        <v>2381</v>
      </c>
      <c r="K175">
        <v>5</v>
      </c>
      <c r="L175" s="95" t="str">
        <f t="shared" si="2"/>
        <v>Prospera Test 300420201 Sandbox^CanadianTaxes^NL^CA^YT^CA^10/1/2016 0:00^12/31/2099 23:59^GST Tax^TAX:GST^5</v>
      </c>
    </row>
    <row r="176" spans="1:12" x14ac:dyDescent="0.25">
      <c r="A176" t="str">
        <f>EnterpriseData!$B$43</f>
        <v>Prospera Test 300420201 Sandbox</v>
      </c>
      <c r="B176" t="s">
        <v>2375</v>
      </c>
      <c r="C176" t="s">
        <v>2386</v>
      </c>
      <c r="D176" t="s">
        <v>2377</v>
      </c>
      <c r="E176" t="s">
        <v>2393</v>
      </c>
      <c r="F176" t="s">
        <v>2377</v>
      </c>
      <c r="G176" s="94" t="s">
        <v>2378</v>
      </c>
      <c r="H176" s="94" t="s">
        <v>2379</v>
      </c>
      <c r="I176" t="s">
        <v>2380</v>
      </c>
      <c r="J176" t="s">
        <v>2381</v>
      </c>
      <c r="K176">
        <v>5</v>
      </c>
      <c r="L176" s="95" t="str">
        <f t="shared" si="2"/>
        <v>Prospera Test 300420201 Sandbox^CanadianTaxes^NS^CA^YT^CA^10/1/2016 0:00^12/31/2099 23:59^GST Tax^TAX:GST^5</v>
      </c>
    </row>
    <row r="177" spans="1:12" x14ac:dyDescent="0.25">
      <c r="A177" t="str">
        <f>EnterpriseData!$B$43</f>
        <v>Prospera Test 300420201 Sandbox</v>
      </c>
      <c r="B177" t="s">
        <v>2375</v>
      </c>
      <c r="C177" t="s">
        <v>2387</v>
      </c>
      <c r="D177" t="s">
        <v>2377</v>
      </c>
      <c r="E177" t="s">
        <v>2393</v>
      </c>
      <c r="F177" t="s">
        <v>2377</v>
      </c>
      <c r="G177" s="94" t="s">
        <v>2378</v>
      </c>
      <c r="H177" s="94" t="s">
        <v>2379</v>
      </c>
      <c r="I177" t="s">
        <v>2380</v>
      </c>
      <c r="J177" t="s">
        <v>2381</v>
      </c>
      <c r="K177">
        <v>5</v>
      </c>
      <c r="L177" s="95" t="str">
        <f t="shared" si="2"/>
        <v>Prospera Test 300420201 Sandbox^CanadianTaxes^NT^CA^YT^CA^10/1/2016 0:00^12/31/2099 23:59^GST Tax^TAX:GST^5</v>
      </c>
    </row>
    <row r="178" spans="1:12" x14ac:dyDescent="0.25">
      <c r="A178" t="str">
        <f>EnterpriseData!$B$43</f>
        <v>Prospera Test 300420201 Sandbox</v>
      </c>
      <c r="B178" t="s">
        <v>2375</v>
      </c>
      <c r="C178" t="s">
        <v>2388</v>
      </c>
      <c r="D178" t="s">
        <v>2377</v>
      </c>
      <c r="E178" t="s">
        <v>2393</v>
      </c>
      <c r="F178" t="s">
        <v>2377</v>
      </c>
      <c r="G178" s="94" t="s">
        <v>2378</v>
      </c>
      <c r="H178" s="94" t="s">
        <v>2379</v>
      </c>
      <c r="I178" t="s">
        <v>2380</v>
      </c>
      <c r="J178" t="s">
        <v>2381</v>
      </c>
      <c r="K178">
        <v>5</v>
      </c>
      <c r="L178" s="95" t="str">
        <f t="shared" si="2"/>
        <v>Prospera Test 300420201 Sandbox^CanadianTaxes^NU^CA^YT^CA^10/1/2016 0:00^12/31/2099 23:59^GST Tax^TAX:GST^5</v>
      </c>
    </row>
    <row r="179" spans="1:12" x14ac:dyDescent="0.25">
      <c r="A179" t="str">
        <f>EnterpriseData!$B$43</f>
        <v>Prospera Test 300420201 Sandbox</v>
      </c>
      <c r="B179" t="s">
        <v>2375</v>
      </c>
      <c r="C179" t="s">
        <v>2389</v>
      </c>
      <c r="D179" t="s">
        <v>2377</v>
      </c>
      <c r="E179" t="s">
        <v>2393</v>
      </c>
      <c r="F179" t="s">
        <v>2377</v>
      </c>
      <c r="G179" s="94" t="s">
        <v>2378</v>
      </c>
      <c r="H179" s="94" t="s">
        <v>2379</v>
      </c>
      <c r="I179" t="s">
        <v>2380</v>
      </c>
      <c r="J179" t="s">
        <v>2381</v>
      </c>
      <c r="K179">
        <v>5</v>
      </c>
      <c r="L179" s="95" t="str">
        <f t="shared" si="2"/>
        <v>Prospera Test 300420201 Sandbox^CanadianTaxes^ON^CA^YT^CA^10/1/2016 0:00^12/31/2099 23:59^GST Tax^TAX:GST^5</v>
      </c>
    </row>
    <row r="180" spans="1:12" x14ac:dyDescent="0.25">
      <c r="A180" t="str">
        <f>EnterpriseData!$B$43</f>
        <v>Prospera Test 300420201 Sandbox</v>
      </c>
      <c r="B180" t="s">
        <v>2375</v>
      </c>
      <c r="C180" t="s">
        <v>2390</v>
      </c>
      <c r="D180" t="s">
        <v>2377</v>
      </c>
      <c r="E180" t="s">
        <v>2393</v>
      </c>
      <c r="F180" t="s">
        <v>2377</v>
      </c>
      <c r="G180" s="94" t="s">
        <v>2378</v>
      </c>
      <c r="H180" s="94" t="s">
        <v>2379</v>
      </c>
      <c r="I180" t="s">
        <v>2380</v>
      </c>
      <c r="J180" t="s">
        <v>2381</v>
      </c>
      <c r="K180">
        <v>5</v>
      </c>
      <c r="L180" s="95" t="str">
        <f t="shared" si="2"/>
        <v>Prospera Test 300420201 Sandbox^CanadianTaxes^PE^CA^YT^CA^10/1/2016 0:00^12/31/2099 23:59^GST Tax^TAX:GST^5</v>
      </c>
    </row>
    <row r="181" spans="1:12" x14ac:dyDescent="0.25">
      <c r="A181" t="str">
        <f>EnterpriseData!$B$43</f>
        <v>Prospera Test 300420201 Sandbox</v>
      </c>
      <c r="B181" t="s">
        <v>2375</v>
      </c>
      <c r="C181" t="s">
        <v>2391</v>
      </c>
      <c r="D181" t="s">
        <v>2377</v>
      </c>
      <c r="E181" t="s">
        <v>2393</v>
      </c>
      <c r="F181" t="s">
        <v>2377</v>
      </c>
      <c r="G181" s="94" t="s">
        <v>2378</v>
      </c>
      <c r="H181" s="94" t="s">
        <v>2379</v>
      </c>
      <c r="I181" t="s">
        <v>2380</v>
      </c>
      <c r="J181" t="s">
        <v>2381</v>
      </c>
      <c r="K181">
        <v>5</v>
      </c>
      <c r="L181" s="95" t="str">
        <f t="shared" si="2"/>
        <v>Prospera Test 300420201 Sandbox^CanadianTaxes^QC^CA^YT^CA^10/1/2016 0:00^12/31/2099 23:59^GST Tax^TAX:GST^5</v>
      </c>
    </row>
    <row r="182" spans="1:12" x14ac:dyDescent="0.25">
      <c r="A182" t="str">
        <f>EnterpriseData!$B$43</f>
        <v>Prospera Test 300420201 Sandbox</v>
      </c>
      <c r="B182" t="s">
        <v>2375</v>
      </c>
      <c r="C182" t="s">
        <v>2392</v>
      </c>
      <c r="D182" t="s">
        <v>2377</v>
      </c>
      <c r="E182" t="s">
        <v>2393</v>
      </c>
      <c r="F182" t="s">
        <v>2377</v>
      </c>
      <c r="G182" s="94" t="s">
        <v>2378</v>
      </c>
      <c r="H182" s="94" t="s">
        <v>2379</v>
      </c>
      <c r="I182" t="s">
        <v>2380</v>
      </c>
      <c r="J182" t="s">
        <v>2381</v>
      </c>
      <c r="K182">
        <v>5</v>
      </c>
      <c r="L182" s="95" t="str">
        <f t="shared" si="2"/>
        <v>Prospera Test 300420201 Sandbox^CanadianTaxes^SK^CA^YT^CA^10/1/2016 0:00^12/31/2099 23:59^GST Tax^TAX:GST^5</v>
      </c>
    </row>
    <row r="183" spans="1:12" x14ac:dyDescent="0.25">
      <c r="A183" t="str">
        <f>EnterpriseData!$B$43</f>
        <v>Prospera Test 300420201 Sandbox</v>
      </c>
      <c r="B183" t="s">
        <v>2375</v>
      </c>
      <c r="C183" t="s">
        <v>2393</v>
      </c>
      <c r="D183" t="s">
        <v>2377</v>
      </c>
      <c r="E183" t="s">
        <v>2393</v>
      </c>
      <c r="F183" t="s">
        <v>2377</v>
      </c>
      <c r="G183" s="94" t="s">
        <v>2378</v>
      </c>
      <c r="H183" s="94" t="s">
        <v>2379</v>
      </c>
      <c r="I183" t="s">
        <v>2380</v>
      </c>
      <c r="J183" t="s">
        <v>2381</v>
      </c>
      <c r="K183">
        <v>5</v>
      </c>
      <c r="L183" s="95" t="str">
        <f t="shared" si="2"/>
        <v>Prospera Test 300420201 Sandbox^CanadianTaxes^YT^CA^YT^CA^10/1/2016 0:00^12/31/2099 23:59^GST Tax^TAX:GST^5</v>
      </c>
    </row>
    <row r="184" spans="1:12" x14ac:dyDescent="0.25">
      <c r="A184" t="str">
        <f>EnterpriseData!$B$43</f>
        <v>Prospera Test 300420201 Sandbox</v>
      </c>
      <c r="B184" t="s">
        <v>2375</v>
      </c>
      <c r="C184" t="s">
        <v>2399</v>
      </c>
      <c r="D184" t="s">
        <v>2400</v>
      </c>
      <c r="E184" t="s">
        <v>2376</v>
      </c>
      <c r="F184" t="s">
        <v>2377</v>
      </c>
      <c r="G184" s="94" t="s">
        <v>2378</v>
      </c>
      <c r="H184" s="94" t="s">
        <v>2379</v>
      </c>
      <c r="I184" t="s">
        <v>2380</v>
      </c>
      <c r="J184" t="s">
        <v>2381</v>
      </c>
      <c r="K184">
        <v>5</v>
      </c>
      <c r="L184" s="95" t="str">
        <f t="shared" si="2"/>
        <v>Prospera Test 300420201 Sandbox^CanadianTaxes^AE^US^AB^CA^10/1/2016 0:00^12/31/2099 23:59^GST Tax^TAX:GST^5</v>
      </c>
    </row>
    <row r="185" spans="1:12" x14ac:dyDescent="0.25">
      <c r="A185" t="str">
        <f>EnterpriseData!$B$43</f>
        <v>Prospera Test 300420201 Sandbox</v>
      </c>
      <c r="B185" t="s">
        <v>2375</v>
      </c>
      <c r="C185" t="s">
        <v>2401</v>
      </c>
      <c r="D185" t="s">
        <v>2400</v>
      </c>
      <c r="E185" t="s">
        <v>2376</v>
      </c>
      <c r="F185" t="s">
        <v>2377</v>
      </c>
      <c r="G185" s="94" t="s">
        <v>2378</v>
      </c>
      <c r="H185" s="94" t="s">
        <v>2379</v>
      </c>
      <c r="I185" t="s">
        <v>2380</v>
      </c>
      <c r="J185" t="s">
        <v>2381</v>
      </c>
      <c r="K185">
        <v>5</v>
      </c>
      <c r="L185" s="95" t="str">
        <f t="shared" si="2"/>
        <v>Prospera Test 300420201 Sandbox^CanadianTaxes^AK^US^AB^CA^10/1/2016 0:00^12/31/2099 23:59^GST Tax^TAX:GST^5</v>
      </c>
    </row>
    <row r="186" spans="1:12" x14ac:dyDescent="0.25">
      <c r="A186" t="str">
        <f>EnterpriseData!$B$43</f>
        <v>Prospera Test 300420201 Sandbox</v>
      </c>
      <c r="B186" t="s">
        <v>2375</v>
      </c>
      <c r="C186" t="s">
        <v>2402</v>
      </c>
      <c r="D186" t="s">
        <v>2400</v>
      </c>
      <c r="E186" t="s">
        <v>2376</v>
      </c>
      <c r="F186" t="s">
        <v>2377</v>
      </c>
      <c r="G186" s="94" t="s">
        <v>2378</v>
      </c>
      <c r="H186" s="94" t="s">
        <v>2379</v>
      </c>
      <c r="I186" t="s">
        <v>2380</v>
      </c>
      <c r="J186" t="s">
        <v>2381</v>
      </c>
      <c r="K186">
        <v>5</v>
      </c>
      <c r="L186" s="95" t="str">
        <f t="shared" si="2"/>
        <v>Prospera Test 300420201 Sandbox^CanadianTaxes^AL^US^AB^CA^10/1/2016 0:00^12/31/2099 23:59^GST Tax^TAX:GST^5</v>
      </c>
    </row>
    <row r="187" spans="1:12" x14ac:dyDescent="0.25">
      <c r="A187" t="str">
        <f>EnterpriseData!$B$43</f>
        <v>Prospera Test 300420201 Sandbox</v>
      </c>
      <c r="B187" t="s">
        <v>2375</v>
      </c>
      <c r="C187" t="s">
        <v>412</v>
      </c>
      <c r="D187" t="s">
        <v>2400</v>
      </c>
      <c r="E187" t="s">
        <v>2376</v>
      </c>
      <c r="F187" t="s">
        <v>2377</v>
      </c>
      <c r="G187" s="94" t="s">
        <v>2378</v>
      </c>
      <c r="H187" s="94" t="s">
        <v>2379</v>
      </c>
      <c r="I187" t="s">
        <v>2380</v>
      </c>
      <c r="J187" t="s">
        <v>2381</v>
      </c>
      <c r="K187">
        <v>5</v>
      </c>
      <c r="L187" s="95" t="str">
        <f t="shared" si="2"/>
        <v>Prospera Test 300420201 Sandbox^CanadianTaxes^AR^US^AB^CA^10/1/2016 0:00^12/31/2099 23:59^GST Tax^TAX:GST^5</v>
      </c>
    </row>
    <row r="188" spans="1:12" x14ac:dyDescent="0.25">
      <c r="A188" t="str">
        <f>EnterpriseData!$B$43</f>
        <v>Prospera Test 300420201 Sandbox</v>
      </c>
      <c r="B188" t="s">
        <v>2375</v>
      </c>
      <c r="C188" t="s">
        <v>2403</v>
      </c>
      <c r="D188" t="s">
        <v>2400</v>
      </c>
      <c r="E188" t="s">
        <v>2376</v>
      </c>
      <c r="F188" t="s">
        <v>2377</v>
      </c>
      <c r="G188" s="94" t="s">
        <v>2378</v>
      </c>
      <c r="H188" s="94" t="s">
        <v>2379</v>
      </c>
      <c r="I188" t="s">
        <v>2380</v>
      </c>
      <c r="J188" t="s">
        <v>2381</v>
      </c>
      <c r="K188">
        <v>5</v>
      </c>
      <c r="L188" s="95" t="str">
        <f t="shared" si="2"/>
        <v>Prospera Test 300420201 Sandbox^CanadianTaxes^AZ^US^AB^CA^10/1/2016 0:00^12/31/2099 23:59^GST Tax^TAX:GST^5</v>
      </c>
    </row>
    <row r="189" spans="1:12" x14ac:dyDescent="0.25">
      <c r="A189" t="str">
        <f>EnterpriseData!$B$43</f>
        <v>Prospera Test 300420201 Sandbox</v>
      </c>
      <c r="B189" t="s">
        <v>2375</v>
      </c>
      <c r="C189" t="s">
        <v>2377</v>
      </c>
      <c r="D189" t="s">
        <v>2400</v>
      </c>
      <c r="E189" t="s">
        <v>2376</v>
      </c>
      <c r="F189" t="s">
        <v>2377</v>
      </c>
      <c r="G189" s="94" t="s">
        <v>2378</v>
      </c>
      <c r="H189" s="94" t="s">
        <v>2379</v>
      </c>
      <c r="I189" t="s">
        <v>2380</v>
      </c>
      <c r="J189" t="s">
        <v>2381</v>
      </c>
      <c r="K189">
        <v>5</v>
      </c>
      <c r="L189" s="95" t="str">
        <f t="shared" si="2"/>
        <v>Prospera Test 300420201 Sandbox^CanadianTaxes^CA^US^AB^CA^10/1/2016 0:00^12/31/2099 23:59^GST Tax^TAX:GST^5</v>
      </c>
    </row>
    <row r="190" spans="1:12" x14ac:dyDescent="0.25">
      <c r="A190" t="str">
        <f>EnterpriseData!$B$43</f>
        <v>Prospera Test 300420201 Sandbox</v>
      </c>
      <c r="B190" t="s">
        <v>2375</v>
      </c>
      <c r="C190" t="s">
        <v>2404</v>
      </c>
      <c r="D190" t="s">
        <v>2400</v>
      </c>
      <c r="E190" t="s">
        <v>2376</v>
      </c>
      <c r="F190" t="s">
        <v>2377</v>
      </c>
      <c r="G190" s="94" t="s">
        <v>2378</v>
      </c>
      <c r="H190" s="94" t="s">
        <v>2379</v>
      </c>
      <c r="I190" t="s">
        <v>2380</v>
      </c>
      <c r="J190" t="s">
        <v>2381</v>
      </c>
      <c r="K190">
        <v>5</v>
      </c>
      <c r="L190" s="95" t="str">
        <f t="shared" si="2"/>
        <v>Prospera Test 300420201 Sandbox^CanadianTaxes^CO^US^AB^CA^10/1/2016 0:00^12/31/2099 23:59^GST Tax^TAX:GST^5</v>
      </c>
    </row>
    <row r="191" spans="1:12" x14ac:dyDescent="0.25">
      <c r="A191" t="str">
        <f>EnterpriseData!$B$43</f>
        <v>Prospera Test 300420201 Sandbox</v>
      </c>
      <c r="B191" t="s">
        <v>2375</v>
      </c>
      <c r="C191" t="s">
        <v>2405</v>
      </c>
      <c r="D191" t="s">
        <v>2400</v>
      </c>
      <c r="E191" t="s">
        <v>2376</v>
      </c>
      <c r="F191" t="s">
        <v>2377</v>
      </c>
      <c r="G191" s="94" t="s">
        <v>2378</v>
      </c>
      <c r="H191" s="94" t="s">
        <v>2379</v>
      </c>
      <c r="I191" t="s">
        <v>2380</v>
      </c>
      <c r="J191" t="s">
        <v>2381</v>
      </c>
      <c r="K191">
        <v>5</v>
      </c>
      <c r="L191" s="95" t="str">
        <f t="shared" si="2"/>
        <v>Prospera Test 300420201 Sandbox^CanadianTaxes^CT^US^AB^CA^10/1/2016 0:00^12/31/2099 23:59^GST Tax^TAX:GST^5</v>
      </c>
    </row>
    <row r="192" spans="1:12" x14ac:dyDescent="0.25">
      <c r="A192" t="str">
        <f>EnterpriseData!$B$43</f>
        <v>Prospera Test 300420201 Sandbox</v>
      </c>
      <c r="B192" t="s">
        <v>2375</v>
      </c>
      <c r="C192" t="s">
        <v>2406</v>
      </c>
      <c r="D192" t="s">
        <v>2400</v>
      </c>
      <c r="E192" t="s">
        <v>2376</v>
      </c>
      <c r="F192" t="s">
        <v>2377</v>
      </c>
      <c r="G192" s="94" t="s">
        <v>2378</v>
      </c>
      <c r="H192" s="94" t="s">
        <v>2379</v>
      </c>
      <c r="I192" t="s">
        <v>2380</v>
      </c>
      <c r="J192" t="s">
        <v>2381</v>
      </c>
      <c r="K192">
        <v>5</v>
      </c>
      <c r="L192" s="95" t="str">
        <f t="shared" si="2"/>
        <v>Prospera Test 300420201 Sandbox^CanadianTaxes^DC^US^AB^CA^10/1/2016 0:00^12/31/2099 23:59^GST Tax^TAX:GST^5</v>
      </c>
    </row>
    <row r="193" spans="1:12" x14ac:dyDescent="0.25">
      <c r="A193" t="str">
        <f>EnterpriseData!$B$43</f>
        <v>Prospera Test 300420201 Sandbox</v>
      </c>
      <c r="B193" t="s">
        <v>2375</v>
      </c>
      <c r="C193" t="s">
        <v>2407</v>
      </c>
      <c r="D193" t="s">
        <v>2400</v>
      </c>
      <c r="E193" t="s">
        <v>2376</v>
      </c>
      <c r="F193" t="s">
        <v>2377</v>
      </c>
      <c r="G193" s="94" t="s">
        <v>2378</v>
      </c>
      <c r="H193" s="94" t="s">
        <v>2379</v>
      </c>
      <c r="I193" t="s">
        <v>2380</v>
      </c>
      <c r="J193" t="s">
        <v>2381</v>
      </c>
      <c r="K193">
        <v>5</v>
      </c>
      <c r="L193" s="95" t="str">
        <f t="shared" si="2"/>
        <v>Prospera Test 300420201 Sandbox^CanadianTaxes^DE^US^AB^CA^10/1/2016 0:00^12/31/2099 23:59^GST Tax^TAX:GST^5</v>
      </c>
    </row>
    <row r="194" spans="1:12" x14ac:dyDescent="0.25">
      <c r="A194" t="str">
        <f>EnterpriseData!$B$43</f>
        <v>Prospera Test 300420201 Sandbox</v>
      </c>
      <c r="B194" t="s">
        <v>2375</v>
      </c>
      <c r="C194" t="s">
        <v>2408</v>
      </c>
      <c r="D194" t="s">
        <v>2400</v>
      </c>
      <c r="E194" t="s">
        <v>2376</v>
      </c>
      <c r="F194" t="s">
        <v>2377</v>
      </c>
      <c r="G194" s="94" t="s">
        <v>2378</v>
      </c>
      <c r="H194" s="94" t="s">
        <v>2379</v>
      </c>
      <c r="I194" t="s">
        <v>2380</v>
      </c>
      <c r="J194" t="s">
        <v>2381</v>
      </c>
      <c r="K194">
        <v>5</v>
      </c>
      <c r="L194" s="95" t="str">
        <f t="shared" ref="L194:L257" si="3">A194&amp;"^"&amp;B194&amp;"^"&amp;C194&amp;"^"&amp;D194&amp;"^"&amp;E194&amp;"^"&amp;F194&amp;"^"&amp;G194&amp;"^"&amp;H194&amp;"^"&amp;I194&amp;"^TAX:"&amp;J194&amp;"^"&amp;K194</f>
        <v>Prospera Test 300420201 Sandbox^CanadianTaxes^FL^US^AB^CA^10/1/2016 0:00^12/31/2099 23:59^GST Tax^TAX:GST^5</v>
      </c>
    </row>
    <row r="195" spans="1:12" x14ac:dyDescent="0.25">
      <c r="A195" t="str">
        <f>EnterpriseData!$B$43</f>
        <v>Prospera Test 300420201 Sandbox</v>
      </c>
      <c r="B195" t="s">
        <v>2375</v>
      </c>
      <c r="C195" t="s">
        <v>2409</v>
      </c>
      <c r="D195" t="s">
        <v>2400</v>
      </c>
      <c r="E195" t="s">
        <v>2376</v>
      </c>
      <c r="F195" t="s">
        <v>2377</v>
      </c>
      <c r="G195" s="94" t="s">
        <v>2378</v>
      </c>
      <c r="H195" s="94" t="s">
        <v>2379</v>
      </c>
      <c r="I195" t="s">
        <v>2380</v>
      </c>
      <c r="J195" t="s">
        <v>2381</v>
      </c>
      <c r="K195">
        <v>5</v>
      </c>
      <c r="L195" s="95" t="str">
        <f t="shared" si="3"/>
        <v>Prospera Test 300420201 Sandbox^CanadianTaxes^GA^US^AB^CA^10/1/2016 0:00^12/31/2099 23:59^GST Tax^TAX:GST^5</v>
      </c>
    </row>
    <row r="196" spans="1:12" x14ac:dyDescent="0.25">
      <c r="A196" t="str">
        <f>EnterpriseData!$B$43</f>
        <v>Prospera Test 300420201 Sandbox</v>
      </c>
      <c r="B196" t="s">
        <v>2375</v>
      </c>
      <c r="C196" t="s">
        <v>2410</v>
      </c>
      <c r="D196" t="s">
        <v>2400</v>
      </c>
      <c r="E196" t="s">
        <v>2376</v>
      </c>
      <c r="F196" t="s">
        <v>2377</v>
      </c>
      <c r="G196" s="94" t="s">
        <v>2378</v>
      </c>
      <c r="H196" s="94" t="s">
        <v>2379</v>
      </c>
      <c r="I196" t="s">
        <v>2380</v>
      </c>
      <c r="J196" t="s">
        <v>2381</v>
      </c>
      <c r="K196">
        <v>5</v>
      </c>
      <c r="L196" s="95" t="str">
        <f t="shared" si="3"/>
        <v>Prospera Test 300420201 Sandbox^CanadianTaxes^HI^US^AB^CA^10/1/2016 0:00^12/31/2099 23:59^GST Tax^TAX:GST^5</v>
      </c>
    </row>
    <row r="197" spans="1:12" x14ac:dyDescent="0.25">
      <c r="A197" t="str">
        <f>EnterpriseData!$B$43</f>
        <v>Prospera Test 300420201 Sandbox</v>
      </c>
      <c r="B197" t="s">
        <v>2375</v>
      </c>
      <c r="C197" t="s">
        <v>2411</v>
      </c>
      <c r="D197" t="s">
        <v>2400</v>
      </c>
      <c r="E197" t="s">
        <v>2376</v>
      </c>
      <c r="F197" t="s">
        <v>2377</v>
      </c>
      <c r="G197" s="94" t="s">
        <v>2378</v>
      </c>
      <c r="H197" s="94" t="s">
        <v>2379</v>
      </c>
      <c r="I197" t="s">
        <v>2380</v>
      </c>
      <c r="J197" t="s">
        <v>2381</v>
      </c>
      <c r="K197">
        <v>5</v>
      </c>
      <c r="L197" s="95" t="str">
        <f t="shared" si="3"/>
        <v>Prospera Test 300420201 Sandbox^CanadianTaxes^IA^US^AB^CA^10/1/2016 0:00^12/31/2099 23:59^GST Tax^TAX:GST^5</v>
      </c>
    </row>
    <row r="198" spans="1:12" x14ac:dyDescent="0.25">
      <c r="A198" t="str">
        <f>EnterpriseData!$B$43</f>
        <v>Prospera Test 300420201 Sandbox</v>
      </c>
      <c r="B198" t="s">
        <v>2375</v>
      </c>
      <c r="C198" t="s">
        <v>2412</v>
      </c>
      <c r="D198" t="s">
        <v>2400</v>
      </c>
      <c r="E198" t="s">
        <v>2376</v>
      </c>
      <c r="F198" t="s">
        <v>2377</v>
      </c>
      <c r="G198" s="94" t="s">
        <v>2378</v>
      </c>
      <c r="H198" s="94" t="s">
        <v>2379</v>
      </c>
      <c r="I198" t="s">
        <v>2380</v>
      </c>
      <c r="J198" t="s">
        <v>2381</v>
      </c>
      <c r="K198">
        <v>5</v>
      </c>
      <c r="L198" s="95" t="str">
        <f t="shared" si="3"/>
        <v>Prospera Test 300420201 Sandbox^CanadianTaxes^ID^US^AB^CA^10/1/2016 0:00^12/31/2099 23:59^GST Tax^TAX:GST^5</v>
      </c>
    </row>
    <row r="199" spans="1:12" x14ac:dyDescent="0.25">
      <c r="A199" t="str">
        <f>EnterpriseData!$B$43</f>
        <v>Prospera Test 300420201 Sandbox</v>
      </c>
      <c r="B199" t="s">
        <v>2375</v>
      </c>
      <c r="C199" t="s">
        <v>2413</v>
      </c>
      <c r="D199" t="s">
        <v>2400</v>
      </c>
      <c r="E199" t="s">
        <v>2376</v>
      </c>
      <c r="F199" t="s">
        <v>2377</v>
      </c>
      <c r="G199" s="94" t="s">
        <v>2378</v>
      </c>
      <c r="H199" s="94" t="s">
        <v>2379</v>
      </c>
      <c r="I199" t="s">
        <v>2380</v>
      </c>
      <c r="J199" t="s">
        <v>2381</v>
      </c>
      <c r="K199">
        <v>5</v>
      </c>
      <c r="L199" s="95" t="str">
        <f t="shared" si="3"/>
        <v>Prospera Test 300420201 Sandbox^CanadianTaxes^IL^US^AB^CA^10/1/2016 0:00^12/31/2099 23:59^GST Tax^TAX:GST^5</v>
      </c>
    </row>
    <row r="200" spans="1:12" x14ac:dyDescent="0.25">
      <c r="A200" t="str">
        <f>EnterpriseData!$B$43</f>
        <v>Prospera Test 300420201 Sandbox</v>
      </c>
      <c r="B200" t="s">
        <v>2375</v>
      </c>
      <c r="C200" t="s">
        <v>2414</v>
      </c>
      <c r="D200" t="s">
        <v>2400</v>
      </c>
      <c r="E200" t="s">
        <v>2376</v>
      </c>
      <c r="F200" t="s">
        <v>2377</v>
      </c>
      <c r="G200" s="94" t="s">
        <v>2378</v>
      </c>
      <c r="H200" s="94" t="s">
        <v>2379</v>
      </c>
      <c r="I200" t="s">
        <v>2380</v>
      </c>
      <c r="J200" t="s">
        <v>2381</v>
      </c>
      <c r="K200">
        <v>5</v>
      </c>
      <c r="L200" s="95" t="str">
        <f t="shared" si="3"/>
        <v>Prospera Test 300420201 Sandbox^CanadianTaxes^IN^US^AB^CA^10/1/2016 0:00^12/31/2099 23:59^GST Tax^TAX:GST^5</v>
      </c>
    </row>
    <row r="201" spans="1:12" x14ac:dyDescent="0.25">
      <c r="A201" t="str">
        <f>EnterpriseData!$B$43</f>
        <v>Prospera Test 300420201 Sandbox</v>
      </c>
      <c r="B201" t="s">
        <v>2375</v>
      </c>
      <c r="C201" t="s">
        <v>2415</v>
      </c>
      <c r="D201" t="s">
        <v>2400</v>
      </c>
      <c r="E201" t="s">
        <v>2376</v>
      </c>
      <c r="F201" t="s">
        <v>2377</v>
      </c>
      <c r="G201" s="94" t="s">
        <v>2378</v>
      </c>
      <c r="H201" s="94" t="s">
        <v>2379</v>
      </c>
      <c r="I201" t="s">
        <v>2380</v>
      </c>
      <c r="J201" t="s">
        <v>2381</v>
      </c>
      <c r="K201">
        <v>5</v>
      </c>
      <c r="L201" s="95" t="str">
        <f t="shared" si="3"/>
        <v>Prospera Test 300420201 Sandbox^CanadianTaxes^KS^US^AB^CA^10/1/2016 0:00^12/31/2099 23:59^GST Tax^TAX:GST^5</v>
      </c>
    </row>
    <row r="202" spans="1:12" x14ac:dyDescent="0.25">
      <c r="A202" t="str">
        <f>EnterpriseData!$B$43</f>
        <v>Prospera Test 300420201 Sandbox</v>
      </c>
      <c r="B202" t="s">
        <v>2375</v>
      </c>
      <c r="C202" t="s">
        <v>2416</v>
      </c>
      <c r="D202" t="s">
        <v>2400</v>
      </c>
      <c r="E202" t="s">
        <v>2376</v>
      </c>
      <c r="F202" t="s">
        <v>2377</v>
      </c>
      <c r="G202" s="94" t="s">
        <v>2378</v>
      </c>
      <c r="H202" s="94" t="s">
        <v>2379</v>
      </c>
      <c r="I202" t="s">
        <v>2380</v>
      </c>
      <c r="J202" t="s">
        <v>2381</v>
      </c>
      <c r="K202">
        <v>5</v>
      </c>
      <c r="L202" s="95" t="str">
        <f t="shared" si="3"/>
        <v>Prospera Test 300420201 Sandbox^CanadianTaxes^KY^US^AB^CA^10/1/2016 0:00^12/31/2099 23:59^GST Tax^TAX:GST^5</v>
      </c>
    </row>
    <row r="203" spans="1:12" x14ac:dyDescent="0.25">
      <c r="A203" t="str">
        <f>EnterpriseData!$B$43</f>
        <v>Prospera Test 300420201 Sandbox</v>
      </c>
      <c r="B203" t="s">
        <v>2375</v>
      </c>
      <c r="C203" t="s">
        <v>2417</v>
      </c>
      <c r="D203" t="s">
        <v>2400</v>
      </c>
      <c r="E203" t="s">
        <v>2376</v>
      </c>
      <c r="F203" t="s">
        <v>2377</v>
      </c>
      <c r="G203" s="94" t="s">
        <v>2378</v>
      </c>
      <c r="H203" s="94" t="s">
        <v>2379</v>
      </c>
      <c r="I203" t="s">
        <v>2380</v>
      </c>
      <c r="J203" t="s">
        <v>2381</v>
      </c>
      <c r="K203">
        <v>5</v>
      </c>
      <c r="L203" s="95" t="str">
        <f t="shared" si="3"/>
        <v>Prospera Test 300420201 Sandbox^CanadianTaxes^LA^US^AB^CA^10/1/2016 0:00^12/31/2099 23:59^GST Tax^TAX:GST^5</v>
      </c>
    </row>
    <row r="204" spans="1:12" x14ac:dyDescent="0.25">
      <c r="A204" t="str">
        <f>EnterpriseData!$B$43</f>
        <v>Prospera Test 300420201 Sandbox</v>
      </c>
      <c r="B204" t="s">
        <v>2375</v>
      </c>
      <c r="C204" t="s">
        <v>2418</v>
      </c>
      <c r="D204" t="s">
        <v>2400</v>
      </c>
      <c r="E204" t="s">
        <v>2376</v>
      </c>
      <c r="F204" t="s">
        <v>2377</v>
      </c>
      <c r="G204" s="94" t="s">
        <v>2378</v>
      </c>
      <c r="H204" s="94" t="s">
        <v>2379</v>
      </c>
      <c r="I204" t="s">
        <v>2380</v>
      </c>
      <c r="J204" t="s">
        <v>2381</v>
      </c>
      <c r="K204">
        <v>5</v>
      </c>
      <c r="L204" s="95" t="str">
        <f t="shared" si="3"/>
        <v>Prospera Test 300420201 Sandbox^CanadianTaxes^MA^US^AB^CA^10/1/2016 0:00^12/31/2099 23:59^GST Tax^TAX:GST^5</v>
      </c>
    </row>
    <row r="205" spans="1:12" x14ac:dyDescent="0.25">
      <c r="A205" t="str">
        <f>EnterpriseData!$B$43</f>
        <v>Prospera Test 300420201 Sandbox</v>
      </c>
      <c r="B205" t="s">
        <v>2375</v>
      </c>
      <c r="C205" t="s">
        <v>2419</v>
      </c>
      <c r="D205" t="s">
        <v>2400</v>
      </c>
      <c r="E205" t="s">
        <v>2376</v>
      </c>
      <c r="F205" t="s">
        <v>2377</v>
      </c>
      <c r="G205" s="94" t="s">
        <v>2378</v>
      </c>
      <c r="H205" s="94" t="s">
        <v>2379</v>
      </c>
      <c r="I205" t="s">
        <v>2380</v>
      </c>
      <c r="J205" t="s">
        <v>2381</v>
      </c>
      <c r="K205">
        <v>5</v>
      </c>
      <c r="L205" s="95" t="str">
        <f t="shared" si="3"/>
        <v>Prospera Test 300420201 Sandbox^CanadianTaxes^MD^US^AB^CA^10/1/2016 0:00^12/31/2099 23:59^GST Tax^TAX:GST^5</v>
      </c>
    </row>
    <row r="206" spans="1:12" x14ac:dyDescent="0.25">
      <c r="A206" t="str">
        <f>EnterpriseData!$B$43</f>
        <v>Prospera Test 300420201 Sandbox</v>
      </c>
      <c r="B206" t="s">
        <v>2375</v>
      </c>
      <c r="C206" t="s">
        <v>2420</v>
      </c>
      <c r="D206" t="s">
        <v>2400</v>
      </c>
      <c r="E206" t="s">
        <v>2376</v>
      </c>
      <c r="F206" t="s">
        <v>2377</v>
      </c>
      <c r="G206" s="94" t="s">
        <v>2378</v>
      </c>
      <c r="H206" s="94" t="s">
        <v>2379</v>
      </c>
      <c r="I206" t="s">
        <v>2380</v>
      </c>
      <c r="J206" t="s">
        <v>2381</v>
      </c>
      <c r="K206">
        <v>5</v>
      </c>
      <c r="L206" s="95" t="str">
        <f t="shared" si="3"/>
        <v>Prospera Test 300420201 Sandbox^CanadianTaxes^ME^US^AB^CA^10/1/2016 0:00^12/31/2099 23:59^GST Tax^TAX:GST^5</v>
      </c>
    </row>
    <row r="207" spans="1:12" x14ac:dyDescent="0.25">
      <c r="A207" t="str">
        <f>EnterpriseData!$B$43</f>
        <v>Prospera Test 300420201 Sandbox</v>
      </c>
      <c r="B207" t="s">
        <v>2375</v>
      </c>
      <c r="C207" t="s">
        <v>2421</v>
      </c>
      <c r="D207" t="s">
        <v>2400</v>
      </c>
      <c r="E207" t="s">
        <v>2376</v>
      </c>
      <c r="F207" t="s">
        <v>2377</v>
      </c>
      <c r="G207" s="94" t="s">
        <v>2378</v>
      </c>
      <c r="H207" s="94" t="s">
        <v>2379</v>
      </c>
      <c r="I207" t="s">
        <v>2380</v>
      </c>
      <c r="J207" t="s">
        <v>2381</v>
      </c>
      <c r="K207">
        <v>5</v>
      </c>
      <c r="L207" s="95" t="str">
        <f t="shared" si="3"/>
        <v>Prospera Test 300420201 Sandbox^CanadianTaxes^MI^US^AB^CA^10/1/2016 0:00^12/31/2099 23:59^GST Tax^TAX:GST^5</v>
      </c>
    </row>
    <row r="208" spans="1:12" x14ac:dyDescent="0.25">
      <c r="A208" t="str">
        <f>EnterpriseData!$B$43</f>
        <v>Prospera Test 300420201 Sandbox</v>
      </c>
      <c r="B208" t="s">
        <v>2375</v>
      </c>
      <c r="C208" t="s">
        <v>2422</v>
      </c>
      <c r="D208" t="s">
        <v>2400</v>
      </c>
      <c r="E208" t="s">
        <v>2376</v>
      </c>
      <c r="F208" t="s">
        <v>2377</v>
      </c>
      <c r="G208" s="94" t="s">
        <v>2378</v>
      </c>
      <c r="H208" s="94" t="s">
        <v>2379</v>
      </c>
      <c r="I208" t="s">
        <v>2380</v>
      </c>
      <c r="J208" t="s">
        <v>2381</v>
      </c>
      <c r="K208">
        <v>5</v>
      </c>
      <c r="L208" s="95" t="str">
        <f t="shared" si="3"/>
        <v>Prospera Test 300420201 Sandbox^CanadianTaxes^MN^US^AB^CA^10/1/2016 0:00^12/31/2099 23:59^GST Tax^TAX:GST^5</v>
      </c>
    </row>
    <row r="209" spans="1:12" x14ac:dyDescent="0.25">
      <c r="A209" t="str">
        <f>EnterpriseData!$B$43</f>
        <v>Prospera Test 300420201 Sandbox</v>
      </c>
      <c r="B209" t="s">
        <v>2375</v>
      </c>
      <c r="C209" t="s">
        <v>2423</v>
      </c>
      <c r="D209" t="s">
        <v>2400</v>
      </c>
      <c r="E209" t="s">
        <v>2376</v>
      </c>
      <c r="F209" t="s">
        <v>2377</v>
      </c>
      <c r="G209" s="94" t="s">
        <v>2378</v>
      </c>
      <c r="H209" s="94" t="s">
        <v>2379</v>
      </c>
      <c r="I209" t="s">
        <v>2380</v>
      </c>
      <c r="J209" t="s">
        <v>2381</v>
      </c>
      <c r="K209">
        <v>5</v>
      </c>
      <c r="L209" s="95" t="str">
        <f t="shared" si="3"/>
        <v>Prospera Test 300420201 Sandbox^CanadianTaxes^MO^US^AB^CA^10/1/2016 0:00^12/31/2099 23:59^GST Tax^TAX:GST^5</v>
      </c>
    </row>
    <row r="210" spans="1:12" x14ac:dyDescent="0.25">
      <c r="A210" t="str">
        <f>EnterpriseData!$B$43</f>
        <v>Prospera Test 300420201 Sandbox</v>
      </c>
      <c r="B210" t="s">
        <v>2375</v>
      </c>
      <c r="C210" t="s">
        <v>2424</v>
      </c>
      <c r="D210" t="s">
        <v>2400</v>
      </c>
      <c r="E210" t="s">
        <v>2376</v>
      </c>
      <c r="F210" t="s">
        <v>2377</v>
      </c>
      <c r="G210" s="94" t="s">
        <v>2378</v>
      </c>
      <c r="H210" s="94" t="s">
        <v>2379</v>
      </c>
      <c r="I210" t="s">
        <v>2380</v>
      </c>
      <c r="J210" t="s">
        <v>2381</v>
      </c>
      <c r="K210">
        <v>5</v>
      </c>
      <c r="L210" s="95" t="str">
        <f t="shared" si="3"/>
        <v>Prospera Test 300420201 Sandbox^CanadianTaxes^MS^US^AB^CA^10/1/2016 0:00^12/31/2099 23:59^GST Tax^TAX:GST^5</v>
      </c>
    </row>
    <row r="211" spans="1:12" x14ac:dyDescent="0.25">
      <c r="A211" t="str">
        <f>EnterpriseData!$B$43</f>
        <v>Prospera Test 300420201 Sandbox</v>
      </c>
      <c r="B211" t="s">
        <v>2375</v>
      </c>
      <c r="C211" t="s">
        <v>2425</v>
      </c>
      <c r="D211" t="s">
        <v>2400</v>
      </c>
      <c r="E211" t="s">
        <v>2376</v>
      </c>
      <c r="F211" t="s">
        <v>2377</v>
      </c>
      <c r="G211" s="94" t="s">
        <v>2378</v>
      </c>
      <c r="H211" s="94" t="s">
        <v>2379</v>
      </c>
      <c r="I211" t="s">
        <v>2380</v>
      </c>
      <c r="J211" t="s">
        <v>2381</v>
      </c>
      <c r="K211">
        <v>5</v>
      </c>
      <c r="L211" s="95" t="str">
        <f t="shared" si="3"/>
        <v>Prospera Test 300420201 Sandbox^CanadianTaxes^MT^US^AB^CA^10/1/2016 0:00^12/31/2099 23:59^GST Tax^TAX:GST^5</v>
      </c>
    </row>
    <row r="212" spans="1:12" x14ac:dyDescent="0.25">
      <c r="A212" t="str">
        <f>EnterpriseData!$B$43</f>
        <v>Prospera Test 300420201 Sandbox</v>
      </c>
      <c r="B212" t="s">
        <v>2375</v>
      </c>
      <c r="C212" t="s">
        <v>2426</v>
      </c>
      <c r="D212" t="s">
        <v>2400</v>
      </c>
      <c r="E212" t="s">
        <v>2376</v>
      </c>
      <c r="F212" t="s">
        <v>2377</v>
      </c>
      <c r="G212" s="94" t="s">
        <v>2378</v>
      </c>
      <c r="H212" s="94" t="s">
        <v>2379</v>
      </c>
      <c r="I212" t="s">
        <v>2380</v>
      </c>
      <c r="J212" t="s">
        <v>2381</v>
      </c>
      <c r="K212">
        <v>5</v>
      </c>
      <c r="L212" s="95" t="str">
        <f t="shared" si="3"/>
        <v>Prospera Test 300420201 Sandbox^CanadianTaxes^NC^US^AB^CA^10/1/2016 0:00^12/31/2099 23:59^GST Tax^TAX:GST^5</v>
      </c>
    </row>
    <row r="213" spans="1:12" x14ac:dyDescent="0.25">
      <c r="A213" t="str">
        <f>EnterpriseData!$B$43</f>
        <v>Prospera Test 300420201 Sandbox</v>
      </c>
      <c r="B213" t="s">
        <v>2375</v>
      </c>
      <c r="C213" t="s">
        <v>2427</v>
      </c>
      <c r="D213" t="s">
        <v>2400</v>
      </c>
      <c r="E213" t="s">
        <v>2376</v>
      </c>
      <c r="F213" t="s">
        <v>2377</v>
      </c>
      <c r="G213" s="94" t="s">
        <v>2378</v>
      </c>
      <c r="H213" s="94" t="s">
        <v>2379</v>
      </c>
      <c r="I213" t="s">
        <v>2380</v>
      </c>
      <c r="J213" t="s">
        <v>2381</v>
      </c>
      <c r="K213">
        <v>5</v>
      </c>
      <c r="L213" s="95" t="str">
        <f t="shared" si="3"/>
        <v>Prospera Test 300420201 Sandbox^CanadianTaxes^ND^US^AB^CA^10/1/2016 0:00^12/31/2099 23:59^GST Tax^TAX:GST^5</v>
      </c>
    </row>
    <row r="214" spans="1:12" x14ac:dyDescent="0.25">
      <c r="A214" t="str">
        <f>EnterpriseData!$B$43</f>
        <v>Prospera Test 300420201 Sandbox</v>
      </c>
      <c r="B214" t="s">
        <v>2375</v>
      </c>
      <c r="C214" t="s">
        <v>2428</v>
      </c>
      <c r="D214" t="s">
        <v>2400</v>
      </c>
      <c r="E214" t="s">
        <v>2376</v>
      </c>
      <c r="F214" t="s">
        <v>2377</v>
      </c>
      <c r="G214" s="94" t="s">
        <v>2378</v>
      </c>
      <c r="H214" s="94" t="s">
        <v>2379</v>
      </c>
      <c r="I214" t="s">
        <v>2380</v>
      </c>
      <c r="J214" t="s">
        <v>2381</v>
      </c>
      <c r="K214">
        <v>5</v>
      </c>
      <c r="L214" s="95" t="str">
        <f t="shared" si="3"/>
        <v>Prospera Test 300420201 Sandbox^CanadianTaxes^NE^US^AB^CA^10/1/2016 0:00^12/31/2099 23:59^GST Tax^TAX:GST^5</v>
      </c>
    </row>
    <row r="215" spans="1:12" x14ac:dyDescent="0.25">
      <c r="A215" t="str">
        <f>EnterpriseData!$B$43</f>
        <v>Prospera Test 300420201 Sandbox</v>
      </c>
      <c r="B215" t="s">
        <v>2375</v>
      </c>
      <c r="C215" t="s">
        <v>2429</v>
      </c>
      <c r="D215" t="s">
        <v>2400</v>
      </c>
      <c r="E215" t="s">
        <v>2376</v>
      </c>
      <c r="F215" t="s">
        <v>2377</v>
      </c>
      <c r="G215" s="94" t="s">
        <v>2378</v>
      </c>
      <c r="H215" s="94" t="s">
        <v>2379</v>
      </c>
      <c r="I215" t="s">
        <v>2380</v>
      </c>
      <c r="J215" t="s">
        <v>2381</v>
      </c>
      <c r="K215">
        <v>5</v>
      </c>
      <c r="L215" s="95" t="str">
        <f t="shared" si="3"/>
        <v>Prospera Test 300420201 Sandbox^CanadianTaxes^NH^US^AB^CA^10/1/2016 0:00^12/31/2099 23:59^GST Tax^TAX:GST^5</v>
      </c>
    </row>
    <row r="216" spans="1:12" x14ac:dyDescent="0.25">
      <c r="A216" t="str">
        <f>EnterpriseData!$B$43</f>
        <v>Prospera Test 300420201 Sandbox</v>
      </c>
      <c r="B216" t="s">
        <v>2375</v>
      </c>
      <c r="C216" t="s">
        <v>2430</v>
      </c>
      <c r="D216" t="s">
        <v>2400</v>
      </c>
      <c r="E216" t="s">
        <v>2376</v>
      </c>
      <c r="F216" t="s">
        <v>2377</v>
      </c>
      <c r="G216" s="94" t="s">
        <v>2378</v>
      </c>
      <c r="H216" s="94" t="s">
        <v>2379</v>
      </c>
      <c r="I216" t="s">
        <v>2380</v>
      </c>
      <c r="J216" t="s">
        <v>2381</v>
      </c>
      <c r="K216">
        <v>5</v>
      </c>
      <c r="L216" s="95" t="str">
        <f t="shared" si="3"/>
        <v>Prospera Test 300420201 Sandbox^CanadianTaxes^NJ^US^AB^CA^10/1/2016 0:00^12/31/2099 23:59^GST Tax^TAX:GST^5</v>
      </c>
    </row>
    <row r="217" spans="1:12" x14ac:dyDescent="0.25">
      <c r="A217" t="str">
        <f>EnterpriseData!$B$43</f>
        <v>Prospera Test 300420201 Sandbox</v>
      </c>
      <c r="B217" t="s">
        <v>2375</v>
      </c>
      <c r="C217" t="s">
        <v>2431</v>
      </c>
      <c r="D217" t="s">
        <v>2400</v>
      </c>
      <c r="E217" t="s">
        <v>2376</v>
      </c>
      <c r="F217" t="s">
        <v>2377</v>
      </c>
      <c r="G217" s="94" t="s">
        <v>2378</v>
      </c>
      <c r="H217" s="94" t="s">
        <v>2379</v>
      </c>
      <c r="I217" t="s">
        <v>2380</v>
      </c>
      <c r="J217" t="s">
        <v>2381</v>
      </c>
      <c r="K217">
        <v>5</v>
      </c>
      <c r="L217" s="95" t="str">
        <f t="shared" si="3"/>
        <v>Prospera Test 300420201 Sandbox^CanadianTaxes^NM^US^AB^CA^10/1/2016 0:00^12/31/2099 23:59^GST Tax^TAX:GST^5</v>
      </c>
    </row>
    <row r="218" spans="1:12" x14ac:dyDescent="0.25">
      <c r="A218" t="str">
        <f>EnterpriseData!$B$43</f>
        <v>Prospera Test 300420201 Sandbox</v>
      </c>
      <c r="B218" t="s">
        <v>2375</v>
      </c>
      <c r="C218" t="s">
        <v>2432</v>
      </c>
      <c r="D218" t="s">
        <v>2400</v>
      </c>
      <c r="E218" t="s">
        <v>2376</v>
      </c>
      <c r="F218" t="s">
        <v>2377</v>
      </c>
      <c r="G218" s="94" t="s">
        <v>2378</v>
      </c>
      <c r="H218" s="94" t="s">
        <v>2379</v>
      </c>
      <c r="I218" t="s">
        <v>2380</v>
      </c>
      <c r="J218" t="s">
        <v>2381</v>
      </c>
      <c r="K218">
        <v>5</v>
      </c>
      <c r="L218" s="95" t="str">
        <f t="shared" si="3"/>
        <v>Prospera Test 300420201 Sandbox^CanadianTaxes^NV^US^AB^CA^10/1/2016 0:00^12/31/2099 23:59^GST Tax^TAX:GST^5</v>
      </c>
    </row>
    <row r="219" spans="1:12" x14ac:dyDescent="0.25">
      <c r="A219" t="str">
        <f>EnterpriseData!$B$43</f>
        <v>Prospera Test 300420201 Sandbox</v>
      </c>
      <c r="B219" t="s">
        <v>2375</v>
      </c>
      <c r="C219" t="s">
        <v>2433</v>
      </c>
      <c r="D219" t="s">
        <v>2400</v>
      </c>
      <c r="E219" t="s">
        <v>2376</v>
      </c>
      <c r="F219" t="s">
        <v>2377</v>
      </c>
      <c r="G219" s="94" t="s">
        <v>2378</v>
      </c>
      <c r="H219" s="94" t="s">
        <v>2379</v>
      </c>
      <c r="I219" t="s">
        <v>2380</v>
      </c>
      <c r="J219" t="s">
        <v>2381</v>
      </c>
      <c r="K219">
        <v>5</v>
      </c>
      <c r="L219" s="95" t="str">
        <f t="shared" si="3"/>
        <v>Prospera Test 300420201 Sandbox^CanadianTaxes^NY^US^AB^CA^10/1/2016 0:00^12/31/2099 23:59^GST Tax^TAX:GST^5</v>
      </c>
    </row>
    <row r="220" spans="1:12" x14ac:dyDescent="0.25">
      <c r="A220" t="str">
        <f>EnterpriseData!$B$43</f>
        <v>Prospera Test 300420201 Sandbox</v>
      </c>
      <c r="B220" t="s">
        <v>2375</v>
      </c>
      <c r="C220" t="s">
        <v>2434</v>
      </c>
      <c r="D220" t="s">
        <v>2400</v>
      </c>
      <c r="E220" t="s">
        <v>2376</v>
      </c>
      <c r="F220" t="s">
        <v>2377</v>
      </c>
      <c r="G220" s="94" t="s">
        <v>2378</v>
      </c>
      <c r="H220" s="94" t="s">
        <v>2379</v>
      </c>
      <c r="I220" t="s">
        <v>2380</v>
      </c>
      <c r="J220" t="s">
        <v>2381</v>
      </c>
      <c r="K220">
        <v>5</v>
      </c>
      <c r="L220" s="95" t="str">
        <f t="shared" si="3"/>
        <v>Prospera Test 300420201 Sandbox^CanadianTaxes^OH^US^AB^CA^10/1/2016 0:00^12/31/2099 23:59^GST Tax^TAX:GST^5</v>
      </c>
    </row>
    <row r="221" spans="1:12" x14ac:dyDescent="0.25">
      <c r="A221" t="str">
        <f>EnterpriseData!$B$43</f>
        <v>Prospera Test 300420201 Sandbox</v>
      </c>
      <c r="B221" t="s">
        <v>2375</v>
      </c>
      <c r="C221" t="s">
        <v>2435</v>
      </c>
      <c r="D221" t="s">
        <v>2400</v>
      </c>
      <c r="E221" t="s">
        <v>2376</v>
      </c>
      <c r="F221" t="s">
        <v>2377</v>
      </c>
      <c r="G221" s="94" t="s">
        <v>2378</v>
      </c>
      <c r="H221" s="94" t="s">
        <v>2379</v>
      </c>
      <c r="I221" t="s">
        <v>2380</v>
      </c>
      <c r="J221" t="s">
        <v>2381</v>
      </c>
      <c r="K221">
        <v>5</v>
      </c>
      <c r="L221" s="95" t="str">
        <f t="shared" si="3"/>
        <v>Prospera Test 300420201 Sandbox^CanadianTaxes^OK^US^AB^CA^10/1/2016 0:00^12/31/2099 23:59^GST Tax^TAX:GST^5</v>
      </c>
    </row>
    <row r="222" spans="1:12" x14ac:dyDescent="0.25">
      <c r="A222" t="str">
        <f>EnterpriseData!$B$43</f>
        <v>Prospera Test 300420201 Sandbox</v>
      </c>
      <c r="B222" t="s">
        <v>2375</v>
      </c>
      <c r="C222" t="s">
        <v>2436</v>
      </c>
      <c r="D222" t="s">
        <v>2400</v>
      </c>
      <c r="E222" t="s">
        <v>2376</v>
      </c>
      <c r="F222" t="s">
        <v>2377</v>
      </c>
      <c r="G222" s="94" t="s">
        <v>2378</v>
      </c>
      <c r="H222" s="94" t="s">
        <v>2379</v>
      </c>
      <c r="I222" t="s">
        <v>2380</v>
      </c>
      <c r="J222" t="s">
        <v>2381</v>
      </c>
      <c r="K222">
        <v>5</v>
      </c>
      <c r="L222" s="95" t="str">
        <f t="shared" si="3"/>
        <v>Prospera Test 300420201 Sandbox^CanadianTaxes^OR^US^AB^CA^10/1/2016 0:00^12/31/2099 23:59^GST Tax^TAX:GST^5</v>
      </c>
    </row>
    <row r="223" spans="1:12" x14ac:dyDescent="0.25">
      <c r="A223" t="str">
        <f>EnterpriseData!$B$43</f>
        <v>Prospera Test 300420201 Sandbox</v>
      </c>
      <c r="B223" t="s">
        <v>2375</v>
      </c>
      <c r="C223" t="s">
        <v>2437</v>
      </c>
      <c r="D223" t="s">
        <v>2400</v>
      </c>
      <c r="E223" t="s">
        <v>2376</v>
      </c>
      <c r="F223" t="s">
        <v>2377</v>
      </c>
      <c r="G223" s="94" t="s">
        <v>2378</v>
      </c>
      <c r="H223" s="94" t="s">
        <v>2379</v>
      </c>
      <c r="I223" t="s">
        <v>2380</v>
      </c>
      <c r="J223" t="s">
        <v>2381</v>
      </c>
      <c r="K223">
        <v>5</v>
      </c>
      <c r="L223" s="95" t="str">
        <f t="shared" si="3"/>
        <v>Prospera Test 300420201 Sandbox^CanadianTaxes^PA^US^AB^CA^10/1/2016 0:00^12/31/2099 23:59^GST Tax^TAX:GST^5</v>
      </c>
    </row>
    <row r="224" spans="1:12" x14ac:dyDescent="0.25">
      <c r="A224" t="str">
        <f>EnterpriseData!$B$43</f>
        <v>Prospera Test 300420201 Sandbox</v>
      </c>
      <c r="B224" t="s">
        <v>2375</v>
      </c>
      <c r="C224" t="s">
        <v>2438</v>
      </c>
      <c r="D224" t="s">
        <v>2400</v>
      </c>
      <c r="E224" t="s">
        <v>2376</v>
      </c>
      <c r="F224" t="s">
        <v>2377</v>
      </c>
      <c r="G224" s="94" t="s">
        <v>2378</v>
      </c>
      <c r="H224" s="94" t="s">
        <v>2379</v>
      </c>
      <c r="I224" t="s">
        <v>2380</v>
      </c>
      <c r="J224" t="s">
        <v>2381</v>
      </c>
      <c r="K224">
        <v>5</v>
      </c>
      <c r="L224" s="95" t="str">
        <f t="shared" si="3"/>
        <v>Prospera Test 300420201 Sandbox^CanadianTaxes^RI^US^AB^CA^10/1/2016 0:00^12/31/2099 23:59^GST Tax^TAX:GST^5</v>
      </c>
    </row>
    <row r="225" spans="1:12" x14ac:dyDescent="0.25">
      <c r="A225" t="str">
        <f>EnterpriseData!$B$43</f>
        <v>Prospera Test 300420201 Sandbox</v>
      </c>
      <c r="B225" t="s">
        <v>2375</v>
      </c>
      <c r="C225" t="s">
        <v>2439</v>
      </c>
      <c r="D225" t="s">
        <v>2400</v>
      </c>
      <c r="E225" t="s">
        <v>2376</v>
      </c>
      <c r="F225" t="s">
        <v>2377</v>
      </c>
      <c r="G225" s="94" t="s">
        <v>2378</v>
      </c>
      <c r="H225" s="94" t="s">
        <v>2379</v>
      </c>
      <c r="I225" t="s">
        <v>2380</v>
      </c>
      <c r="J225" t="s">
        <v>2381</v>
      </c>
      <c r="K225">
        <v>5</v>
      </c>
      <c r="L225" s="95" t="str">
        <f t="shared" si="3"/>
        <v>Prospera Test 300420201 Sandbox^CanadianTaxes^SC^US^AB^CA^10/1/2016 0:00^12/31/2099 23:59^GST Tax^TAX:GST^5</v>
      </c>
    </row>
    <row r="226" spans="1:12" x14ac:dyDescent="0.25">
      <c r="A226" t="str">
        <f>EnterpriseData!$B$43</f>
        <v>Prospera Test 300420201 Sandbox</v>
      </c>
      <c r="B226" t="s">
        <v>2375</v>
      </c>
      <c r="C226" t="s">
        <v>2440</v>
      </c>
      <c r="D226" t="s">
        <v>2400</v>
      </c>
      <c r="E226" t="s">
        <v>2376</v>
      </c>
      <c r="F226" t="s">
        <v>2377</v>
      </c>
      <c r="G226" s="94" t="s">
        <v>2378</v>
      </c>
      <c r="H226" s="94" t="s">
        <v>2379</v>
      </c>
      <c r="I226" t="s">
        <v>2380</v>
      </c>
      <c r="J226" t="s">
        <v>2381</v>
      </c>
      <c r="K226">
        <v>5</v>
      </c>
      <c r="L226" s="95" t="str">
        <f t="shared" si="3"/>
        <v>Prospera Test 300420201 Sandbox^CanadianTaxes^SD^US^AB^CA^10/1/2016 0:00^12/31/2099 23:59^GST Tax^TAX:GST^5</v>
      </c>
    </row>
    <row r="227" spans="1:12" x14ac:dyDescent="0.25">
      <c r="A227" t="str">
        <f>EnterpriseData!$B$43</f>
        <v>Prospera Test 300420201 Sandbox</v>
      </c>
      <c r="B227" t="s">
        <v>2375</v>
      </c>
      <c r="C227" t="s">
        <v>2441</v>
      </c>
      <c r="D227" t="s">
        <v>2400</v>
      </c>
      <c r="E227" t="s">
        <v>2376</v>
      </c>
      <c r="F227" t="s">
        <v>2377</v>
      </c>
      <c r="G227" s="94" t="s">
        <v>2378</v>
      </c>
      <c r="H227" s="94" t="s">
        <v>2379</v>
      </c>
      <c r="I227" t="s">
        <v>2380</v>
      </c>
      <c r="J227" t="s">
        <v>2381</v>
      </c>
      <c r="K227">
        <v>5</v>
      </c>
      <c r="L227" s="95" t="str">
        <f t="shared" si="3"/>
        <v>Prospera Test 300420201 Sandbox^CanadianTaxes^TN^US^AB^CA^10/1/2016 0:00^12/31/2099 23:59^GST Tax^TAX:GST^5</v>
      </c>
    </row>
    <row r="228" spans="1:12" x14ac:dyDescent="0.25">
      <c r="A228" t="str">
        <f>EnterpriseData!$B$43</f>
        <v>Prospera Test 300420201 Sandbox</v>
      </c>
      <c r="B228" t="s">
        <v>2375</v>
      </c>
      <c r="C228" t="s">
        <v>2442</v>
      </c>
      <c r="D228" t="s">
        <v>2400</v>
      </c>
      <c r="E228" t="s">
        <v>2376</v>
      </c>
      <c r="F228" t="s">
        <v>2377</v>
      </c>
      <c r="G228" s="94" t="s">
        <v>2378</v>
      </c>
      <c r="H228" s="94" t="s">
        <v>2379</v>
      </c>
      <c r="I228" t="s">
        <v>2380</v>
      </c>
      <c r="J228" t="s">
        <v>2381</v>
      </c>
      <c r="K228">
        <v>5</v>
      </c>
      <c r="L228" s="95" t="str">
        <f t="shared" si="3"/>
        <v>Prospera Test 300420201 Sandbox^CanadianTaxes^TX^US^AB^CA^10/1/2016 0:00^12/31/2099 23:59^GST Tax^TAX:GST^5</v>
      </c>
    </row>
    <row r="229" spans="1:12" x14ac:dyDescent="0.25">
      <c r="A229" t="str">
        <f>EnterpriseData!$B$43</f>
        <v>Prospera Test 300420201 Sandbox</v>
      </c>
      <c r="B229" t="s">
        <v>2375</v>
      </c>
      <c r="C229" t="s">
        <v>2443</v>
      </c>
      <c r="D229" t="s">
        <v>2400</v>
      </c>
      <c r="E229" t="s">
        <v>2376</v>
      </c>
      <c r="F229" t="s">
        <v>2377</v>
      </c>
      <c r="G229" s="94" t="s">
        <v>2378</v>
      </c>
      <c r="H229" s="94" t="s">
        <v>2379</v>
      </c>
      <c r="I229" t="s">
        <v>2380</v>
      </c>
      <c r="J229" t="s">
        <v>2381</v>
      </c>
      <c r="K229">
        <v>5</v>
      </c>
      <c r="L229" s="95" t="str">
        <f t="shared" si="3"/>
        <v>Prospera Test 300420201 Sandbox^CanadianTaxes^UT^US^AB^CA^10/1/2016 0:00^12/31/2099 23:59^GST Tax^TAX:GST^5</v>
      </c>
    </row>
    <row r="230" spans="1:12" x14ac:dyDescent="0.25">
      <c r="A230" t="str">
        <f>EnterpriseData!$B$43</f>
        <v>Prospera Test 300420201 Sandbox</v>
      </c>
      <c r="B230" t="s">
        <v>2375</v>
      </c>
      <c r="C230" t="s">
        <v>2444</v>
      </c>
      <c r="D230" t="s">
        <v>2400</v>
      </c>
      <c r="E230" t="s">
        <v>2376</v>
      </c>
      <c r="F230" t="s">
        <v>2377</v>
      </c>
      <c r="G230" s="94" t="s">
        <v>2378</v>
      </c>
      <c r="H230" s="94" t="s">
        <v>2379</v>
      </c>
      <c r="I230" t="s">
        <v>2380</v>
      </c>
      <c r="J230" t="s">
        <v>2381</v>
      </c>
      <c r="K230">
        <v>5</v>
      </c>
      <c r="L230" s="95" t="str">
        <f t="shared" si="3"/>
        <v>Prospera Test 300420201 Sandbox^CanadianTaxes^VA^US^AB^CA^10/1/2016 0:00^12/31/2099 23:59^GST Tax^TAX:GST^5</v>
      </c>
    </row>
    <row r="231" spans="1:12" x14ac:dyDescent="0.25">
      <c r="A231" t="str">
        <f>EnterpriseData!$B$43</f>
        <v>Prospera Test 300420201 Sandbox</v>
      </c>
      <c r="B231" t="s">
        <v>2375</v>
      </c>
      <c r="C231" t="s">
        <v>2445</v>
      </c>
      <c r="D231" t="s">
        <v>2400</v>
      </c>
      <c r="E231" t="s">
        <v>2376</v>
      </c>
      <c r="F231" t="s">
        <v>2377</v>
      </c>
      <c r="G231" s="94" t="s">
        <v>2378</v>
      </c>
      <c r="H231" s="94" t="s">
        <v>2379</v>
      </c>
      <c r="I231" t="s">
        <v>2380</v>
      </c>
      <c r="J231" t="s">
        <v>2381</v>
      </c>
      <c r="K231">
        <v>5</v>
      </c>
      <c r="L231" s="95" t="str">
        <f t="shared" si="3"/>
        <v>Prospera Test 300420201 Sandbox^CanadianTaxes^VT^US^AB^CA^10/1/2016 0:00^12/31/2099 23:59^GST Tax^TAX:GST^5</v>
      </c>
    </row>
    <row r="232" spans="1:12" x14ac:dyDescent="0.25">
      <c r="A232" t="str">
        <f>EnterpriseData!$B$43</f>
        <v>Prospera Test 300420201 Sandbox</v>
      </c>
      <c r="B232" t="s">
        <v>2375</v>
      </c>
      <c r="C232" t="s">
        <v>2446</v>
      </c>
      <c r="D232" t="s">
        <v>2400</v>
      </c>
      <c r="E232" t="s">
        <v>2376</v>
      </c>
      <c r="F232" t="s">
        <v>2377</v>
      </c>
      <c r="G232" s="94" t="s">
        <v>2378</v>
      </c>
      <c r="H232" s="94" t="s">
        <v>2379</v>
      </c>
      <c r="I232" t="s">
        <v>2380</v>
      </c>
      <c r="J232" t="s">
        <v>2381</v>
      </c>
      <c r="K232">
        <v>5</v>
      </c>
      <c r="L232" s="95" t="str">
        <f t="shared" si="3"/>
        <v>Prospera Test 300420201 Sandbox^CanadianTaxes^WA^US^AB^CA^10/1/2016 0:00^12/31/2099 23:59^GST Tax^TAX:GST^5</v>
      </c>
    </row>
    <row r="233" spans="1:12" x14ac:dyDescent="0.25">
      <c r="A233" t="str">
        <f>EnterpriseData!$B$43</f>
        <v>Prospera Test 300420201 Sandbox</v>
      </c>
      <c r="B233" t="s">
        <v>2375</v>
      </c>
      <c r="C233" t="s">
        <v>2447</v>
      </c>
      <c r="D233" t="s">
        <v>2400</v>
      </c>
      <c r="E233" t="s">
        <v>2376</v>
      </c>
      <c r="F233" t="s">
        <v>2377</v>
      </c>
      <c r="G233" s="94" t="s">
        <v>2378</v>
      </c>
      <c r="H233" s="94" t="s">
        <v>2379</v>
      </c>
      <c r="I233" t="s">
        <v>2380</v>
      </c>
      <c r="J233" t="s">
        <v>2381</v>
      </c>
      <c r="K233">
        <v>5</v>
      </c>
      <c r="L233" s="95" t="str">
        <f t="shared" si="3"/>
        <v>Prospera Test 300420201 Sandbox^CanadianTaxes^WI^US^AB^CA^10/1/2016 0:00^12/31/2099 23:59^GST Tax^TAX:GST^5</v>
      </c>
    </row>
    <row r="234" spans="1:12" x14ac:dyDescent="0.25">
      <c r="A234" t="str">
        <f>EnterpriseData!$B$43</f>
        <v>Prospera Test 300420201 Sandbox</v>
      </c>
      <c r="B234" t="s">
        <v>2375</v>
      </c>
      <c r="C234" t="s">
        <v>2448</v>
      </c>
      <c r="D234" t="s">
        <v>2400</v>
      </c>
      <c r="E234" t="s">
        <v>2376</v>
      </c>
      <c r="F234" t="s">
        <v>2377</v>
      </c>
      <c r="G234" s="94" t="s">
        <v>2378</v>
      </c>
      <c r="H234" s="94" t="s">
        <v>2379</v>
      </c>
      <c r="I234" t="s">
        <v>2380</v>
      </c>
      <c r="J234" t="s">
        <v>2381</v>
      </c>
      <c r="K234">
        <v>5</v>
      </c>
      <c r="L234" s="95" t="str">
        <f t="shared" si="3"/>
        <v>Prospera Test 300420201 Sandbox^CanadianTaxes^WV^US^AB^CA^10/1/2016 0:00^12/31/2099 23:59^GST Tax^TAX:GST^5</v>
      </c>
    </row>
    <row r="235" spans="1:12" x14ac:dyDescent="0.25">
      <c r="A235" t="str">
        <f>EnterpriseData!$B$43</f>
        <v>Prospera Test 300420201 Sandbox</v>
      </c>
      <c r="B235" t="s">
        <v>2375</v>
      </c>
      <c r="C235" t="s">
        <v>2449</v>
      </c>
      <c r="D235" t="s">
        <v>2400</v>
      </c>
      <c r="E235" t="s">
        <v>2376</v>
      </c>
      <c r="F235" t="s">
        <v>2377</v>
      </c>
      <c r="G235" s="94" t="s">
        <v>2378</v>
      </c>
      <c r="H235" s="94" t="s">
        <v>2379</v>
      </c>
      <c r="I235" t="s">
        <v>2380</v>
      </c>
      <c r="J235" t="s">
        <v>2381</v>
      </c>
      <c r="K235">
        <v>5</v>
      </c>
      <c r="L235" s="95" t="str">
        <f t="shared" si="3"/>
        <v>Prospera Test 300420201 Sandbox^CanadianTaxes^WY^US^AB^CA^10/1/2016 0:00^12/31/2099 23:59^GST Tax^TAX:GST^5</v>
      </c>
    </row>
    <row r="236" spans="1:12" x14ac:dyDescent="0.25">
      <c r="A236" t="str">
        <f>EnterpriseData!$B$43</f>
        <v>Prospera Test 300420201 Sandbox</v>
      </c>
      <c r="B236" t="s">
        <v>2375</v>
      </c>
      <c r="C236" t="s">
        <v>2399</v>
      </c>
      <c r="D236" t="s">
        <v>2400</v>
      </c>
      <c r="E236" t="s">
        <v>2382</v>
      </c>
      <c r="F236" t="s">
        <v>2377</v>
      </c>
      <c r="G236" s="94" t="s">
        <v>2378</v>
      </c>
      <c r="H236" s="94" t="s">
        <v>2379</v>
      </c>
      <c r="I236" t="s">
        <v>2380</v>
      </c>
      <c r="J236" t="s">
        <v>2381</v>
      </c>
      <c r="K236">
        <v>5</v>
      </c>
      <c r="L236" s="95" t="str">
        <f t="shared" si="3"/>
        <v>Prospera Test 300420201 Sandbox^CanadianTaxes^AE^US^BC^CA^10/1/2016 0:00^12/31/2099 23:59^GST Tax^TAX:GST^5</v>
      </c>
    </row>
    <row r="237" spans="1:12" x14ac:dyDescent="0.25">
      <c r="A237" t="str">
        <f>EnterpriseData!$B$43</f>
        <v>Prospera Test 300420201 Sandbox</v>
      </c>
      <c r="B237" t="s">
        <v>2375</v>
      </c>
      <c r="C237" t="s">
        <v>2401</v>
      </c>
      <c r="D237" t="s">
        <v>2400</v>
      </c>
      <c r="E237" t="s">
        <v>2382</v>
      </c>
      <c r="F237" t="s">
        <v>2377</v>
      </c>
      <c r="G237" s="94" t="s">
        <v>2378</v>
      </c>
      <c r="H237" s="94" t="s">
        <v>2379</v>
      </c>
      <c r="I237" t="s">
        <v>2380</v>
      </c>
      <c r="J237" t="s">
        <v>2381</v>
      </c>
      <c r="K237">
        <v>5</v>
      </c>
      <c r="L237" s="95" t="str">
        <f t="shared" si="3"/>
        <v>Prospera Test 300420201 Sandbox^CanadianTaxes^AK^US^BC^CA^10/1/2016 0:00^12/31/2099 23:59^GST Tax^TAX:GST^5</v>
      </c>
    </row>
    <row r="238" spans="1:12" x14ac:dyDescent="0.25">
      <c r="A238" t="str">
        <f>EnterpriseData!$B$43</f>
        <v>Prospera Test 300420201 Sandbox</v>
      </c>
      <c r="B238" t="s">
        <v>2375</v>
      </c>
      <c r="C238" t="s">
        <v>2402</v>
      </c>
      <c r="D238" t="s">
        <v>2400</v>
      </c>
      <c r="E238" t="s">
        <v>2382</v>
      </c>
      <c r="F238" t="s">
        <v>2377</v>
      </c>
      <c r="G238" s="94" t="s">
        <v>2378</v>
      </c>
      <c r="H238" s="94" t="s">
        <v>2379</v>
      </c>
      <c r="I238" t="s">
        <v>2380</v>
      </c>
      <c r="J238" t="s">
        <v>2381</v>
      </c>
      <c r="K238">
        <v>5</v>
      </c>
      <c r="L238" s="95" t="str">
        <f t="shared" si="3"/>
        <v>Prospera Test 300420201 Sandbox^CanadianTaxes^AL^US^BC^CA^10/1/2016 0:00^12/31/2099 23:59^GST Tax^TAX:GST^5</v>
      </c>
    </row>
    <row r="239" spans="1:12" x14ac:dyDescent="0.25">
      <c r="A239" t="str">
        <f>EnterpriseData!$B$43</f>
        <v>Prospera Test 300420201 Sandbox</v>
      </c>
      <c r="B239" t="s">
        <v>2375</v>
      </c>
      <c r="C239" t="s">
        <v>412</v>
      </c>
      <c r="D239" t="s">
        <v>2400</v>
      </c>
      <c r="E239" t="s">
        <v>2382</v>
      </c>
      <c r="F239" t="s">
        <v>2377</v>
      </c>
      <c r="G239" s="94" t="s">
        <v>2378</v>
      </c>
      <c r="H239" s="94" t="s">
        <v>2379</v>
      </c>
      <c r="I239" t="s">
        <v>2380</v>
      </c>
      <c r="J239" t="s">
        <v>2381</v>
      </c>
      <c r="K239">
        <v>5</v>
      </c>
      <c r="L239" s="95" t="str">
        <f t="shared" si="3"/>
        <v>Prospera Test 300420201 Sandbox^CanadianTaxes^AR^US^BC^CA^10/1/2016 0:00^12/31/2099 23:59^GST Tax^TAX:GST^5</v>
      </c>
    </row>
    <row r="240" spans="1:12" x14ac:dyDescent="0.25">
      <c r="A240" t="str">
        <f>EnterpriseData!$B$43</f>
        <v>Prospera Test 300420201 Sandbox</v>
      </c>
      <c r="B240" t="s">
        <v>2375</v>
      </c>
      <c r="C240" t="s">
        <v>2403</v>
      </c>
      <c r="D240" t="s">
        <v>2400</v>
      </c>
      <c r="E240" t="s">
        <v>2382</v>
      </c>
      <c r="F240" t="s">
        <v>2377</v>
      </c>
      <c r="G240" s="94" t="s">
        <v>2378</v>
      </c>
      <c r="H240" s="94" t="s">
        <v>2379</v>
      </c>
      <c r="I240" t="s">
        <v>2380</v>
      </c>
      <c r="J240" t="s">
        <v>2381</v>
      </c>
      <c r="K240">
        <v>5</v>
      </c>
      <c r="L240" s="95" t="str">
        <f t="shared" si="3"/>
        <v>Prospera Test 300420201 Sandbox^CanadianTaxes^AZ^US^BC^CA^10/1/2016 0:00^12/31/2099 23:59^GST Tax^TAX:GST^5</v>
      </c>
    </row>
    <row r="241" spans="1:12" x14ac:dyDescent="0.25">
      <c r="A241" t="str">
        <f>EnterpriseData!$B$43</f>
        <v>Prospera Test 300420201 Sandbox</v>
      </c>
      <c r="B241" t="s">
        <v>2375</v>
      </c>
      <c r="C241" t="s">
        <v>2377</v>
      </c>
      <c r="D241" t="s">
        <v>2400</v>
      </c>
      <c r="E241" t="s">
        <v>2382</v>
      </c>
      <c r="F241" t="s">
        <v>2377</v>
      </c>
      <c r="G241" s="94" t="s">
        <v>2378</v>
      </c>
      <c r="H241" s="94" t="s">
        <v>2379</v>
      </c>
      <c r="I241" t="s">
        <v>2380</v>
      </c>
      <c r="J241" t="s">
        <v>2381</v>
      </c>
      <c r="K241">
        <v>5</v>
      </c>
      <c r="L241" s="95" t="str">
        <f t="shared" si="3"/>
        <v>Prospera Test 300420201 Sandbox^CanadianTaxes^CA^US^BC^CA^10/1/2016 0:00^12/31/2099 23:59^GST Tax^TAX:GST^5</v>
      </c>
    </row>
    <row r="242" spans="1:12" x14ac:dyDescent="0.25">
      <c r="A242" t="str">
        <f>EnterpriseData!$B$43</f>
        <v>Prospera Test 300420201 Sandbox</v>
      </c>
      <c r="B242" t="s">
        <v>2375</v>
      </c>
      <c r="C242" t="s">
        <v>2404</v>
      </c>
      <c r="D242" t="s">
        <v>2400</v>
      </c>
      <c r="E242" t="s">
        <v>2382</v>
      </c>
      <c r="F242" t="s">
        <v>2377</v>
      </c>
      <c r="G242" s="94" t="s">
        <v>2378</v>
      </c>
      <c r="H242" s="94" t="s">
        <v>2379</v>
      </c>
      <c r="I242" t="s">
        <v>2380</v>
      </c>
      <c r="J242" t="s">
        <v>2381</v>
      </c>
      <c r="K242">
        <v>5</v>
      </c>
      <c r="L242" s="95" t="str">
        <f t="shared" si="3"/>
        <v>Prospera Test 300420201 Sandbox^CanadianTaxes^CO^US^BC^CA^10/1/2016 0:00^12/31/2099 23:59^GST Tax^TAX:GST^5</v>
      </c>
    </row>
    <row r="243" spans="1:12" x14ac:dyDescent="0.25">
      <c r="A243" t="str">
        <f>EnterpriseData!$B$43</f>
        <v>Prospera Test 300420201 Sandbox</v>
      </c>
      <c r="B243" t="s">
        <v>2375</v>
      </c>
      <c r="C243" t="s">
        <v>2405</v>
      </c>
      <c r="D243" t="s">
        <v>2400</v>
      </c>
      <c r="E243" t="s">
        <v>2382</v>
      </c>
      <c r="F243" t="s">
        <v>2377</v>
      </c>
      <c r="G243" s="94" t="s">
        <v>2378</v>
      </c>
      <c r="H243" s="94" t="s">
        <v>2379</v>
      </c>
      <c r="I243" t="s">
        <v>2380</v>
      </c>
      <c r="J243" t="s">
        <v>2381</v>
      </c>
      <c r="K243">
        <v>5</v>
      </c>
      <c r="L243" s="95" t="str">
        <f t="shared" si="3"/>
        <v>Prospera Test 300420201 Sandbox^CanadianTaxes^CT^US^BC^CA^10/1/2016 0:00^12/31/2099 23:59^GST Tax^TAX:GST^5</v>
      </c>
    </row>
    <row r="244" spans="1:12" x14ac:dyDescent="0.25">
      <c r="A244" t="str">
        <f>EnterpriseData!$B$43</f>
        <v>Prospera Test 300420201 Sandbox</v>
      </c>
      <c r="B244" t="s">
        <v>2375</v>
      </c>
      <c r="C244" t="s">
        <v>2406</v>
      </c>
      <c r="D244" t="s">
        <v>2400</v>
      </c>
      <c r="E244" t="s">
        <v>2382</v>
      </c>
      <c r="F244" t="s">
        <v>2377</v>
      </c>
      <c r="G244" s="94" t="s">
        <v>2378</v>
      </c>
      <c r="H244" s="94" t="s">
        <v>2379</v>
      </c>
      <c r="I244" t="s">
        <v>2380</v>
      </c>
      <c r="J244" t="s">
        <v>2381</v>
      </c>
      <c r="K244">
        <v>5</v>
      </c>
      <c r="L244" s="95" t="str">
        <f t="shared" si="3"/>
        <v>Prospera Test 300420201 Sandbox^CanadianTaxes^DC^US^BC^CA^10/1/2016 0:00^12/31/2099 23:59^GST Tax^TAX:GST^5</v>
      </c>
    </row>
    <row r="245" spans="1:12" x14ac:dyDescent="0.25">
      <c r="A245" t="str">
        <f>EnterpriseData!$B$43</f>
        <v>Prospera Test 300420201 Sandbox</v>
      </c>
      <c r="B245" t="s">
        <v>2375</v>
      </c>
      <c r="C245" t="s">
        <v>2407</v>
      </c>
      <c r="D245" t="s">
        <v>2400</v>
      </c>
      <c r="E245" t="s">
        <v>2382</v>
      </c>
      <c r="F245" t="s">
        <v>2377</v>
      </c>
      <c r="G245" s="94" t="s">
        <v>2378</v>
      </c>
      <c r="H245" s="94" t="s">
        <v>2379</v>
      </c>
      <c r="I245" t="s">
        <v>2380</v>
      </c>
      <c r="J245" t="s">
        <v>2381</v>
      </c>
      <c r="K245">
        <v>5</v>
      </c>
      <c r="L245" s="95" t="str">
        <f t="shared" si="3"/>
        <v>Prospera Test 300420201 Sandbox^CanadianTaxes^DE^US^BC^CA^10/1/2016 0:00^12/31/2099 23:59^GST Tax^TAX:GST^5</v>
      </c>
    </row>
    <row r="246" spans="1:12" x14ac:dyDescent="0.25">
      <c r="A246" t="str">
        <f>EnterpriseData!$B$43</f>
        <v>Prospera Test 300420201 Sandbox</v>
      </c>
      <c r="B246" t="s">
        <v>2375</v>
      </c>
      <c r="C246" t="s">
        <v>2408</v>
      </c>
      <c r="D246" t="s">
        <v>2400</v>
      </c>
      <c r="E246" t="s">
        <v>2382</v>
      </c>
      <c r="F246" t="s">
        <v>2377</v>
      </c>
      <c r="G246" s="94" t="s">
        <v>2378</v>
      </c>
      <c r="H246" s="94" t="s">
        <v>2379</v>
      </c>
      <c r="I246" t="s">
        <v>2380</v>
      </c>
      <c r="J246" t="s">
        <v>2381</v>
      </c>
      <c r="K246">
        <v>5</v>
      </c>
      <c r="L246" s="95" t="str">
        <f t="shared" si="3"/>
        <v>Prospera Test 300420201 Sandbox^CanadianTaxes^FL^US^BC^CA^10/1/2016 0:00^12/31/2099 23:59^GST Tax^TAX:GST^5</v>
      </c>
    </row>
    <row r="247" spans="1:12" x14ac:dyDescent="0.25">
      <c r="A247" t="str">
        <f>EnterpriseData!$B$43</f>
        <v>Prospera Test 300420201 Sandbox</v>
      </c>
      <c r="B247" t="s">
        <v>2375</v>
      </c>
      <c r="C247" t="s">
        <v>2409</v>
      </c>
      <c r="D247" t="s">
        <v>2400</v>
      </c>
      <c r="E247" t="s">
        <v>2382</v>
      </c>
      <c r="F247" t="s">
        <v>2377</v>
      </c>
      <c r="G247" s="94" t="s">
        <v>2378</v>
      </c>
      <c r="H247" s="94" t="s">
        <v>2379</v>
      </c>
      <c r="I247" t="s">
        <v>2380</v>
      </c>
      <c r="J247" t="s">
        <v>2381</v>
      </c>
      <c r="K247">
        <v>5</v>
      </c>
      <c r="L247" s="95" t="str">
        <f t="shared" si="3"/>
        <v>Prospera Test 300420201 Sandbox^CanadianTaxes^GA^US^BC^CA^10/1/2016 0:00^12/31/2099 23:59^GST Tax^TAX:GST^5</v>
      </c>
    </row>
    <row r="248" spans="1:12" x14ac:dyDescent="0.25">
      <c r="A248" t="str">
        <f>EnterpriseData!$B$43</f>
        <v>Prospera Test 300420201 Sandbox</v>
      </c>
      <c r="B248" t="s">
        <v>2375</v>
      </c>
      <c r="C248" t="s">
        <v>2410</v>
      </c>
      <c r="D248" t="s">
        <v>2400</v>
      </c>
      <c r="E248" t="s">
        <v>2382</v>
      </c>
      <c r="F248" t="s">
        <v>2377</v>
      </c>
      <c r="G248" s="94" t="s">
        <v>2378</v>
      </c>
      <c r="H248" s="94" t="s">
        <v>2379</v>
      </c>
      <c r="I248" t="s">
        <v>2380</v>
      </c>
      <c r="J248" t="s">
        <v>2381</v>
      </c>
      <c r="K248">
        <v>5</v>
      </c>
      <c r="L248" s="95" t="str">
        <f t="shared" si="3"/>
        <v>Prospera Test 300420201 Sandbox^CanadianTaxes^HI^US^BC^CA^10/1/2016 0:00^12/31/2099 23:59^GST Tax^TAX:GST^5</v>
      </c>
    </row>
    <row r="249" spans="1:12" x14ac:dyDescent="0.25">
      <c r="A249" t="str">
        <f>EnterpriseData!$B$43</f>
        <v>Prospera Test 300420201 Sandbox</v>
      </c>
      <c r="B249" t="s">
        <v>2375</v>
      </c>
      <c r="C249" t="s">
        <v>2411</v>
      </c>
      <c r="D249" t="s">
        <v>2400</v>
      </c>
      <c r="E249" t="s">
        <v>2382</v>
      </c>
      <c r="F249" t="s">
        <v>2377</v>
      </c>
      <c r="G249" s="94" t="s">
        <v>2378</v>
      </c>
      <c r="H249" s="94" t="s">
        <v>2379</v>
      </c>
      <c r="I249" t="s">
        <v>2380</v>
      </c>
      <c r="J249" t="s">
        <v>2381</v>
      </c>
      <c r="K249">
        <v>5</v>
      </c>
      <c r="L249" s="95" t="str">
        <f t="shared" si="3"/>
        <v>Prospera Test 300420201 Sandbox^CanadianTaxes^IA^US^BC^CA^10/1/2016 0:00^12/31/2099 23:59^GST Tax^TAX:GST^5</v>
      </c>
    </row>
    <row r="250" spans="1:12" x14ac:dyDescent="0.25">
      <c r="A250" t="str">
        <f>EnterpriseData!$B$43</f>
        <v>Prospera Test 300420201 Sandbox</v>
      </c>
      <c r="B250" t="s">
        <v>2375</v>
      </c>
      <c r="C250" t="s">
        <v>2412</v>
      </c>
      <c r="D250" t="s">
        <v>2400</v>
      </c>
      <c r="E250" t="s">
        <v>2382</v>
      </c>
      <c r="F250" t="s">
        <v>2377</v>
      </c>
      <c r="G250" s="94" t="s">
        <v>2378</v>
      </c>
      <c r="H250" s="94" t="s">
        <v>2379</v>
      </c>
      <c r="I250" t="s">
        <v>2380</v>
      </c>
      <c r="J250" t="s">
        <v>2381</v>
      </c>
      <c r="K250">
        <v>5</v>
      </c>
      <c r="L250" s="95" t="str">
        <f t="shared" si="3"/>
        <v>Prospera Test 300420201 Sandbox^CanadianTaxes^ID^US^BC^CA^10/1/2016 0:00^12/31/2099 23:59^GST Tax^TAX:GST^5</v>
      </c>
    </row>
    <row r="251" spans="1:12" x14ac:dyDescent="0.25">
      <c r="A251" t="str">
        <f>EnterpriseData!$B$43</f>
        <v>Prospera Test 300420201 Sandbox</v>
      </c>
      <c r="B251" t="s">
        <v>2375</v>
      </c>
      <c r="C251" t="s">
        <v>2413</v>
      </c>
      <c r="D251" t="s">
        <v>2400</v>
      </c>
      <c r="E251" t="s">
        <v>2382</v>
      </c>
      <c r="F251" t="s">
        <v>2377</v>
      </c>
      <c r="G251" s="94" t="s">
        <v>2378</v>
      </c>
      <c r="H251" s="94" t="s">
        <v>2379</v>
      </c>
      <c r="I251" t="s">
        <v>2380</v>
      </c>
      <c r="J251" t="s">
        <v>2381</v>
      </c>
      <c r="K251">
        <v>5</v>
      </c>
      <c r="L251" s="95" t="str">
        <f t="shared" si="3"/>
        <v>Prospera Test 300420201 Sandbox^CanadianTaxes^IL^US^BC^CA^10/1/2016 0:00^12/31/2099 23:59^GST Tax^TAX:GST^5</v>
      </c>
    </row>
    <row r="252" spans="1:12" x14ac:dyDescent="0.25">
      <c r="A252" t="str">
        <f>EnterpriseData!$B$43</f>
        <v>Prospera Test 300420201 Sandbox</v>
      </c>
      <c r="B252" t="s">
        <v>2375</v>
      </c>
      <c r="C252" t="s">
        <v>2414</v>
      </c>
      <c r="D252" t="s">
        <v>2400</v>
      </c>
      <c r="E252" t="s">
        <v>2382</v>
      </c>
      <c r="F252" t="s">
        <v>2377</v>
      </c>
      <c r="G252" s="94" t="s">
        <v>2378</v>
      </c>
      <c r="H252" s="94" t="s">
        <v>2379</v>
      </c>
      <c r="I252" t="s">
        <v>2380</v>
      </c>
      <c r="J252" t="s">
        <v>2381</v>
      </c>
      <c r="K252">
        <v>5</v>
      </c>
      <c r="L252" s="95" t="str">
        <f t="shared" si="3"/>
        <v>Prospera Test 300420201 Sandbox^CanadianTaxes^IN^US^BC^CA^10/1/2016 0:00^12/31/2099 23:59^GST Tax^TAX:GST^5</v>
      </c>
    </row>
    <row r="253" spans="1:12" x14ac:dyDescent="0.25">
      <c r="A253" t="str">
        <f>EnterpriseData!$B$43</f>
        <v>Prospera Test 300420201 Sandbox</v>
      </c>
      <c r="B253" t="s">
        <v>2375</v>
      </c>
      <c r="C253" t="s">
        <v>2415</v>
      </c>
      <c r="D253" t="s">
        <v>2400</v>
      </c>
      <c r="E253" t="s">
        <v>2382</v>
      </c>
      <c r="F253" t="s">
        <v>2377</v>
      </c>
      <c r="G253" s="94" t="s">
        <v>2378</v>
      </c>
      <c r="H253" s="94" t="s">
        <v>2379</v>
      </c>
      <c r="I253" t="s">
        <v>2380</v>
      </c>
      <c r="J253" t="s">
        <v>2381</v>
      </c>
      <c r="K253">
        <v>5</v>
      </c>
      <c r="L253" s="95" t="str">
        <f t="shared" si="3"/>
        <v>Prospera Test 300420201 Sandbox^CanadianTaxes^KS^US^BC^CA^10/1/2016 0:00^12/31/2099 23:59^GST Tax^TAX:GST^5</v>
      </c>
    </row>
    <row r="254" spans="1:12" x14ac:dyDescent="0.25">
      <c r="A254" t="str">
        <f>EnterpriseData!$B$43</f>
        <v>Prospera Test 300420201 Sandbox</v>
      </c>
      <c r="B254" t="s">
        <v>2375</v>
      </c>
      <c r="C254" t="s">
        <v>2416</v>
      </c>
      <c r="D254" t="s">
        <v>2400</v>
      </c>
      <c r="E254" t="s">
        <v>2382</v>
      </c>
      <c r="F254" t="s">
        <v>2377</v>
      </c>
      <c r="G254" s="94" t="s">
        <v>2378</v>
      </c>
      <c r="H254" s="94" t="s">
        <v>2379</v>
      </c>
      <c r="I254" t="s">
        <v>2380</v>
      </c>
      <c r="J254" t="s">
        <v>2381</v>
      </c>
      <c r="K254">
        <v>5</v>
      </c>
      <c r="L254" s="95" t="str">
        <f t="shared" si="3"/>
        <v>Prospera Test 300420201 Sandbox^CanadianTaxes^KY^US^BC^CA^10/1/2016 0:00^12/31/2099 23:59^GST Tax^TAX:GST^5</v>
      </c>
    </row>
    <row r="255" spans="1:12" x14ac:dyDescent="0.25">
      <c r="A255" t="str">
        <f>EnterpriseData!$B$43</f>
        <v>Prospera Test 300420201 Sandbox</v>
      </c>
      <c r="B255" t="s">
        <v>2375</v>
      </c>
      <c r="C255" t="s">
        <v>2417</v>
      </c>
      <c r="D255" t="s">
        <v>2400</v>
      </c>
      <c r="E255" t="s">
        <v>2382</v>
      </c>
      <c r="F255" t="s">
        <v>2377</v>
      </c>
      <c r="G255" s="94" t="s">
        <v>2378</v>
      </c>
      <c r="H255" s="94" t="s">
        <v>2379</v>
      </c>
      <c r="I255" t="s">
        <v>2380</v>
      </c>
      <c r="J255" t="s">
        <v>2381</v>
      </c>
      <c r="K255">
        <v>5</v>
      </c>
      <c r="L255" s="95" t="str">
        <f t="shared" si="3"/>
        <v>Prospera Test 300420201 Sandbox^CanadianTaxes^LA^US^BC^CA^10/1/2016 0:00^12/31/2099 23:59^GST Tax^TAX:GST^5</v>
      </c>
    </row>
    <row r="256" spans="1:12" x14ac:dyDescent="0.25">
      <c r="A256" t="str">
        <f>EnterpriseData!$B$43</f>
        <v>Prospera Test 300420201 Sandbox</v>
      </c>
      <c r="B256" t="s">
        <v>2375</v>
      </c>
      <c r="C256" t="s">
        <v>2418</v>
      </c>
      <c r="D256" t="s">
        <v>2400</v>
      </c>
      <c r="E256" t="s">
        <v>2382</v>
      </c>
      <c r="F256" t="s">
        <v>2377</v>
      </c>
      <c r="G256" s="94" t="s">
        <v>2378</v>
      </c>
      <c r="H256" s="94" t="s">
        <v>2379</v>
      </c>
      <c r="I256" t="s">
        <v>2380</v>
      </c>
      <c r="J256" t="s">
        <v>2381</v>
      </c>
      <c r="K256">
        <v>5</v>
      </c>
      <c r="L256" s="95" t="str">
        <f t="shared" si="3"/>
        <v>Prospera Test 300420201 Sandbox^CanadianTaxes^MA^US^BC^CA^10/1/2016 0:00^12/31/2099 23:59^GST Tax^TAX:GST^5</v>
      </c>
    </row>
    <row r="257" spans="1:12" x14ac:dyDescent="0.25">
      <c r="A257" t="str">
        <f>EnterpriseData!$B$43</f>
        <v>Prospera Test 300420201 Sandbox</v>
      </c>
      <c r="B257" t="s">
        <v>2375</v>
      </c>
      <c r="C257" t="s">
        <v>2419</v>
      </c>
      <c r="D257" t="s">
        <v>2400</v>
      </c>
      <c r="E257" t="s">
        <v>2382</v>
      </c>
      <c r="F257" t="s">
        <v>2377</v>
      </c>
      <c r="G257" s="94" t="s">
        <v>2378</v>
      </c>
      <c r="H257" s="94" t="s">
        <v>2379</v>
      </c>
      <c r="I257" t="s">
        <v>2380</v>
      </c>
      <c r="J257" t="s">
        <v>2381</v>
      </c>
      <c r="K257">
        <v>5</v>
      </c>
      <c r="L257" s="95" t="str">
        <f t="shared" si="3"/>
        <v>Prospera Test 300420201 Sandbox^CanadianTaxes^MD^US^BC^CA^10/1/2016 0:00^12/31/2099 23:59^GST Tax^TAX:GST^5</v>
      </c>
    </row>
    <row r="258" spans="1:12" x14ac:dyDescent="0.25">
      <c r="A258" t="str">
        <f>EnterpriseData!$B$43</f>
        <v>Prospera Test 300420201 Sandbox</v>
      </c>
      <c r="B258" t="s">
        <v>2375</v>
      </c>
      <c r="C258" t="s">
        <v>2420</v>
      </c>
      <c r="D258" t="s">
        <v>2400</v>
      </c>
      <c r="E258" t="s">
        <v>2382</v>
      </c>
      <c r="F258" t="s">
        <v>2377</v>
      </c>
      <c r="G258" s="94" t="s">
        <v>2378</v>
      </c>
      <c r="H258" s="94" t="s">
        <v>2379</v>
      </c>
      <c r="I258" t="s">
        <v>2380</v>
      </c>
      <c r="J258" t="s">
        <v>2381</v>
      </c>
      <c r="K258">
        <v>5</v>
      </c>
      <c r="L258" s="95" t="str">
        <f t="shared" ref="L258:L321" si="4">A258&amp;"^"&amp;B258&amp;"^"&amp;C258&amp;"^"&amp;D258&amp;"^"&amp;E258&amp;"^"&amp;F258&amp;"^"&amp;G258&amp;"^"&amp;H258&amp;"^"&amp;I258&amp;"^TAX:"&amp;J258&amp;"^"&amp;K258</f>
        <v>Prospera Test 300420201 Sandbox^CanadianTaxes^ME^US^BC^CA^10/1/2016 0:00^12/31/2099 23:59^GST Tax^TAX:GST^5</v>
      </c>
    </row>
    <row r="259" spans="1:12" x14ac:dyDescent="0.25">
      <c r="A259" t="str">
        <f>EnterpriseData!$B$43</f>
        <v>Prospera Test 300420201 Sandbox</v>
      </c>
      <c r="B259" t="s">
        <v>2375</v>
      </c>
      <c r="C259" t="s">
        <v>2421</v>
      </c>
      <c r="D259" t="s">
        <v>2400</v>
      </c>
      <c r="E259" t="s">
        <v>2382</v>
      </c>
      <c r="F259" t="s">
        <v>2377</v>
      </c>
      <c r="G259" s="94" t="s">
        <v>2378</v>
      </c>
      <c r="H259" s="94" t="s">
        <v>2379</v>
      </c>
      <c r="I259" t="s">
        <v>2380</v>
      </c>
      <c r="J259" t="s">
        <v>2381</v>
      </c>
      <c r="K259">
        <v>5</v>
      </c>
      <c r="L259" s="95" t="str">
        <f t="shared" si="4"/>
        <v>Prospera Test 300420201 Sandbox^CanadianTaxes^MI^US^BC^CA^10/1/2016 0:00^12/31/2099 23:59^GST Tax^TAX:GST^5</v>
      </c>
    </row>
    <row r="260" spans="1:12" x14ac:dyDescent="0.25">
      <c r="A260" t="str">
        <f>EnterpriseData!$B$43</f>
        <v>Prospera Test 300420201 Sandbox</v>
      </c>
      <c r="B260" t="s">
        <v>2375</v>
      </c>
      <c r="C260" t="s">
        <v>2422</v>
      </c>
      <c r="D260" t="s">
        <v>2400</v>
      </c>
      <c r="E260" t="s">
        <v>2382</v>
      </c>
      <c r="F260" t="s">
        <v>2377</v>
      </c>
      <c r="G260" s="94" t="s">
        <v>2378</v>
      </c>
      <c r="H260" s="94" t="s">
        <v>2379</v>
      </c>
      <c r="I260" t="s">
        <v>2380</v>
      </c>
      <c r="J260" t="s">
        <v>2381</v>
      </c>
      <c r="K260">
        <v>5</v>
      </c>
      <c r="L260" s="95" t="str">
        <f t="shared" si="4"/>
        <v>Prospera Test 300420201 Sandbox^CanadianTaxes^MN^US^BC^CA^10/1/2016 0:00^12/31/2099 23:59^GST Tax^TAX:GST^5</v>
      </c>
    </row>
    <row r="261" spans="1:12" x14ac:dyDescent="0.25">
      <c r="A261" t="str">
        <f>EnterpriseData!$B$43</f>
        <v>Prospera Test 300420201 Sandbox</v>
      </c>
      <c r="B261" t="s">
        <v>2375</v>
      </c>
      <c r="C261" t="s">
        <v>2423</v>
      </c>
      <c r="D261" t="s">
        <v>2400</v>
      </c>
      <c r="E261" t="s">
        <v>2382</v>
      </c>
      <c r="F261" t="s">
        <v>2377</v>
      </c>
      <c r="G261" s="94" t="s">
        <v>2378</v>
      </c>
      <c r="H261" s="94" t="s">
        <v>2379</v>
      </c>
      <c r="I261" t="s">
        <v>2380</v>
      </c>
      <c r="J261" t="s">
        <v>2381</v>
      </c>
      <c r="K261">
        <v>5</v>
      </c>
      <c r="L261" s="95" t="str">
        <f t="shared" si="4"/>
        <v>Prospera Test 300420201 Sandbox^CanadianTaxes^MO^US^BC^CA^10/1/2016 0:00^12/31/2099 23:59^GST Tax^TAX:GST^5</v>
      </c>
    </row>
    <row r="262" spans="1:12" x14ac:dyDescent="0.25">
      <c r="A262" t="str">
        <f>EnterpriseData!$B$43</f>
        <v>Prospera Test 300420201 Sandbox</v>
      </c>
      <c r="B262" t="s">
        <v>2375</v>
      </c>
      <c r="C262" t="s">
        <v>2424</v>
      </c>
      <c r="D262" t="s">
        <v>2400</v>
      </c>
      <c r="E262" t="s">
        <v>2382</v>
      </c>
      <c r="F262" t="s">
        <v>2377</v>
      </c>
      <c r="G262" s="94" t="s">
        <v>2378</v>
      </c>
      <c r="H262" s="94" t="s">
        <v>2379</v>
      </c>
      <c r="I262" t="s">
        <v>2380</v>
      </c>
      <c r="J262" t="s">
        <v>2381</v>
      </c>
      <c r="K262">
        <v>5</v>
      </c>
      <c r="L262" s="95" t="str">
        <f t="shared" si="4"/>
        <v>Prospera Test 300420201 Sandbox^CanadianTaxes^MS^US^BC^CA^10/1/2016 0:00^12/31/2099 23:59^GST Tax^TAX:GST^5</v>
      </c>
    </row>
    <row r="263" spans="1:12" x14ac:dyDescent="0.25">
      <c r="A263" t="str">
        <f>EnterpriseData!$B$43</f>
        <v>Prospera Test 300420201 Sandbox</v>
      </c>
      <c r="B263" t="s">
        <v>2375</v>
      </c>
      <c r="C263" t="s">
        <v>2425</v>
      </c>
      <c r="D263" t="s">
        <v>2400</v>
      </c>
      <c r="E263" t="s">
        <v>2382</v>
      </c>
      <c r="F263" t="s">
        <v>2377</v>
      </c>
      <c r="G263" s="94" t="s">
        <v>2378</v>
      </c>
      <c r="H263" s="94" t="s">
        <v>2379</v>
      </c>
      <c r="I263" t="s">
        <v>2380</v>
      </c>
      <c r="J263" t="s">
        <v>2381</v>
      </c>
      <c r="K263">
        <v>5</v>
      </c>
      <c r="L263" s="95" t="str">
        <f t="shared" si="4"/>
        <v>Prospera Test 300420201 Sandbox^CanadianTaxes^MT^US^BC^CA^10/1/2016 0:00^12/31/2099 23:59^GST Tax^TAX:GST^5</v>
      </c>
    </row>
    <row r="264" spans="1:12" x14ac:dyDescent="0.25">
      <c r="A264" t="str">
        <f>EnterpriseData!$B$43</f>
        <v>Prospera Test 300420201 Sandbox</v>
      </c>
      <c r="B264" t="s">
        <v>2375</v>
      </c>
      <c r="C264" t="s">
        <v>2426</v>
      </c>
      <c r="D264" t="s">
        <v>2400</v>
      </c>
      <c r="E264" t="s">
        <v>2382</v>
      </c>
      <c r="F264" t="s">
        <v>2377</v>
      </c>
      <c r="G264" s="94" t="s">
        <v>2378</v>
      </c>
      <c r="H264" s="94" t="s">
        <v>2379</v>
      </c>
      <c r="I264" t="s">
        <v>2380</v>
      </c>
      <c r="J264" t="s">
        <v>2381</v>
      </c>
      <c r="K264">
        <v>5</v>
      </c>
      <c r="L264" s="95" t="str">
        <f t="shared" si="4"/>
        <v>Prospera Test 300420201 Sandbox^CanadianTaxes^NC^US^BC^CA^10/1/2016 0:00^12/31/2099 23:59^GST Tax^TAX:GST^5</v>
      </c>
    </row>
    <row r="265" spans="1:12" x14ac:dyDescent="0.25">
      <c r="A265" t="str">
        <f>EnterpriseData!$B$43</f>
        <v>Prospera Test 300420201 Sandbox</v>
      </c>
      <c r="B265" t="s">
        <v>2375</v>
      </c>
      <c r="C265" t="s">
        <v>2427</v>
      </c>
      <c r="D265" t="s">
        <v>2400</v>
      </c>
      <c r="E265" t="s">
        <v>2382</v>
      </c>
      <c r="F265" t="s">
        <v>2377</v>
      </c>
      <c r="G265" s="94" t="s">
        <v>2378</v>
      </c>
      <c r="H265" s="94" t="s">
        <v>2379</v>
      </c>
      <c r="I265" t="s">
        <v>2380</v>
      </c>
      <c r="J265" t="s">
        <v>2381</v>
      </c>
      <c r="K265">
        <v>5</v>
      </c>
      <c r="L265" s="95" t="str">
        <f t="shared" si="4"/>
        <v>Prospera Test 300420201 Sandbox^CanadianTaxes^ND^US^BC^CA^10/1/2016 0:00^12/31/2099 23:59^GST Tax^TAX:GST^5</v>
      </c>
    </row>
    <row r="266" spans="1:12" x14ac:dyDescent="0.25">
      <c r="A266" t="str">
        <f>EnterpriseData!$B$43</f>
        <v>Prospera Test 300420201 Sandbox</v>
      </c>
      <c r="B266" t="s">
        <v>2375</v>
      </c>
      <c r="C266" t="s">
        <v>2428</v>
      </c>
      <c r="D266" t="s">
        <v>2400</v>
      </c>
      <c r="E266" t="s">
        <v>2382</v>
      </c>
      <c r="F266" t="s">
        <v>2377</v>
      </c>
      <c r="G266" s="94" t="s">
        <v>2378</v>
      </c>
      <c r="H266" s="94" t="s">
        <v>2379</v>
      </c>
      <c r="I266" t="s">
        <v>2380</v>
      </c>
      <c r="J266" t="s">
        <v>2381</v>
      </c>
      <c r="K266">
        <v>5</v>
      </c>
      <c r="L266" s="95" t="str">
        <f t="shared" si="4"/>
        <v>Prospera Test 300420201 Sandbox^CanadianTaxes^NE^US^BC^CA^10/1/2016 0:00^12/31/2099 23:59^GST Tax^TAX:GST^5</v>
      </c>
    </row>
    <row r="267" spans="1:12" x14ac:dyDescent="0.25">
      <c r="A267" t="str">
        <f>EnterpriseData!$B$43</f>
        <v>Prospera Test 300420201 Sandbox</v>
      </c>
      <c r="B267" t="s">
        <v>2375</v>
      </c>
      <c r="C267" t="s">
        <v>2429</v>
      </c>
      <c r="D267" t="s">
        <v>2400</v>
      </c>
      <c r="E267" t="s">
        <v>2382</v>
      </c>
      <c r="F267" t="s">
        <v>2377</v>
      </c>
      <c r="G267" s="94" t="s">
        <v>2378</v>
      </c>
      <c r="H267" s="94" t="s">
        <v>2379</v>
      </c>
      <c r="I267" t="s">
        <v>2380</v>
      </c>
      <c r="J267" t="s">
        <v>2381</v>
      </c>
      <c r="K267">
        <v>5</v>
      </c>
      <c r="L267" s="95" t="str">
        <f t="shared" si="4"/>
        <v>Prospera Test 300420201 Sandbox^CanadianTaxes^NH^US^BC^CA^10/1/2016 0:00^12/31/2099 23:59^GST Tax^TAX:GST^5</v>
      </c>
    </row>
    <row r="268" spans="1:12" x14ac:dyDescent="0.25">
      <c r="A268" t="str">
        <f>EnterpriseData!$B$43</f>
        <v>Prospera Test 300420201 Sandbox</v>
      </c>
      <c r="B268" t="s">
        <v>2375</v>
      </c>
      <c r="C268" t="s">
        <v>2430</v>
      </c>
      <c r="D268" t="s">
        <v>2400</v>
      </c>
      <c r="E268" t="s">
        <v>2382</v>
      </c>
      <c r="F268" t="s">
        <v>2377</v>
      </c>
      <c r="G268" s="94" t="s">
        <v>2378</v>
      </c>
      <c r="H268" s="94" t="s">
        <v>2379</v>
      </c>
      <c r="I268" t="s">
        <v>2380</v>
      </c>
      <c r="J268" t="s">
        <v>2381</v>
      </c>
      <c r="K268">
        <v>5</v>
      </c>
      <c r="L268" s="95" t="str">
        <f t="shared" si="4"/>
        <v>Prospera Test 300420201 Sandbox^CanadianTaxes^NJ^US^BC^CA^10/1/2016 0:00^12/31/2099 23:59^GST Tax^TAX:GST^5</v>
      </c>
    </row>
    <row r="269" spans="1:12" x14ac:dyDescent="0.25">
      <c r="A269" t="str">
        <f>EnterpriseData!$B$43</f>
        <v>Prospera Test 300420201 Sandbox</v>
      </c>
      <c r="B269" t="s">
        <v>2375</v>
      </c>
      <c r="C269" t="s">
        <v>2431</v>
      </c>
      <c r="D269" t="s">
        <v>2400</v>
      </c>
      <c r="E269" t="s">
        <v>2382</v>
      </c>
      <c r="F269" t="s">
        <v>2377</v>
      </c>
      <c r="G269" s="94" t="s">
        <v>2378</v>
      </c>
      <c r="H269" s="94" t="s">
        <v>2379</v>
      </c>
      <c r="I269" t="s">
        <v>2380</v>
      </c>
      <c r="J269" t="s">
        <v>2381</v>
      </c>
      <c r="K269">
        <v>5</v>
      </c>
      <c r="L269" s="95" t="str">
        <f t="shared" si="4"/>
        <v>Prospera Test 300420201 Sandbox^CanadianTaxes^NM^US^BC^CA^10/1/2016 0:00^12/31/2099 23:59^GST Tax^TAX:GST^5</v>
      </c>
    </row>
    <row r="270" spans="1:12" x14ac:dyDescent="0.25">
      <c r="A270" t="str">
        <f>EnterpriseData!$B$43</f>
        <v>Prospera Test 300420201 Sandbox</v>
      </c>
      <c r="B270" t="s">
        <v>2375</v>
      </c>
      <c r="C270" t="s">
        <v>2432</v>
      </c>
      <c r="D270" t="s">
        <v>2400</v>
      </c>
      <c r="E270" t="s">
        <v>2382</v>
      </c>
      <c r="F270" t="s">
        <v>2377</v>
      </c>
      <c r="G270" s="94" t="s">
        <v>2378</v>
      </c>
      <c r="H270" s="94" t="s">
        <v>2379</v>
      </c>
      <c r="I270" t="s">
        <v>2380</v>
      </c>
      <c r="J270" t="s">
        <v>2381</v>
      </c>
      <c r="K270">
        <v>5</v>
      </c>
      <c r="L270" s="95" t="str">
        <f t="shared" si="4"/>
        <v>Prospera Test 300420201 Sandbox^CanadianTaxes^NV^US^BC^CA^10/1/2016 0:00^12/31/2099 23:59^GST Tax^TAX:GST^5</v>
      </c>
    </row>
    <row r="271" spans="1:12" x14ac:dyDescent="0.25">
      <c r="A271" t="str">
        <f>EnterpriseData!$B$43</f>
        <v>Prospera Test 300420201 Sandbox</v>
      </c>
      <c r="B271" t="s">
        <v>2375</v>
      </c>
      <c r="C271" t="s">
        <v>2433</v>
      </c>
      <c r="D271" t="s">
        <v>2400</v>
      </c>
      <c r="E271" t="s">
        <v>2382</v>
      </c>
      <c r="F271" t="s">
        <v>2377</v>
      </c>
      <c r="G271" s="94" t="s">
        <v>2378</v>
      </c>
      <c r="H271" s="94" t="s">
        <v>2379</v>
      </c>
      <c r="I271" t="s">
        <v>2380</v>
      </c>
      <c r="J271" t="s">
        <v>2381</v>
      </c>
      <c r="K271">
        <v>5</v>
      </c>
      <c r="L271" s="95" t="str">
        <f t="shared" si="4"/>
        <v>Prospera Test 300420201 Sandbox^CanadianTaxes^NY^US^BC^CA^10/1/2016 0:00^12/31/2099 23:59^GST Tax^TAX:GST^5</v>
      </c>
    </row>
    <row r="272" spans="1:12" x14ac:dyDescent="0.25">
      <c r="A272" t="str">
        <f>EnterpriseData!$B$43</f>
        <v>Prospera Test 300420201 Sandbox</v>
      </c>
      <c r="B272" t="s">
        <v>2375</v>
      </c>
      <c r="C272" t="s">
        <v>2434</v>
      </c>
      <c r="D272" t="s">
        <v>2400</v>
      </c>
      <c r="E272" t="s">
        <v>2382</v>
      </c>
      <c r="F272" t="s">
        <v>2377</v>
      </c>
      <c r="G272" s="94" t="s">
        <v>2378</v>
      </c>
      <c r="H272" s="94" t="s">
        <v>2379</v>
      </c>
      <c r="I272" t="s">
        <v>2380</v>
      </c>
      <c r="J272" t="s">
        <v>2381</v>
      </c>
      <c r="K272">
        <v>5</v>
      </c>
      <c r="L272" s="95" t="str">
        <f t="shared" si="4"/>
        <v>Prospera Test 300420201 Sandbox^CanadianTaxes^OH^US^BC^CA^10/1/2016 0:00^12/31/2099 23:59^GST Tax^TAX:GST^5</v>
      </c>
    </row>
    <row r="273" spans="1:12" x14ac:dyDescent="0.25">
      <c r="A273" t="str">
        <f>EnterpriseData!$B$43</f>
        <v>Prospera Test 300420201 Sandbox</v>
      </c>
      <c r="B273" t="s">
        <v>2375</v>
      </c>
      <c r="C273" t="s">
        <v>2435</v>
      </c>
      <c r="D273" t="s">
        <v>2400</v>
      </c>
      <c r="E273" t="s">
        <v>2382</v>
      </c>
      <c r="F273" t="s">
        <v>2377</v>
      </c>
      <c r="G273" s="94" t="s">
        <v>2378</v>
      </c>
      <c r="H273" s="94" t="s">
        <v>2379</v>
      </c>
      <c r="I273" t="s">
        <v>2380</v>
      </c>
      <c r="J273" t="s">
        <v>2381</v>
      </c>
      <c r="K273">
        <v>5</v>
      </c>
      <c r="L273" s="95" t="str">
        <f t="shared" si="4"/>
        <v>Prospera Test 300420201 Sandbox^CanadianTaxes^OK^US^BC^CA^10/1/2016 0:00^12/31/2099 23:59^GST Tax^TAX:GST^5</v>
      </c>
    </row>
    <row r="274" spans="1:12" x14ac:dyDescent="0.25">
      <c r="A274" t="str">
        <f>EnterpriseData!$B$43</f>
        <v>Prospera Test 300420201 Sandbox</v>
      </c>
      <c r="B274" t="s">
        <v>2375</v>
      </c>
      <c r="C274" t="s">
        <v>2436</v>
      </c>
      <c r="D274" t="s">
        <v>2400</v>
      </c>
      <c r="E274" t="s">
        <v>2382</v>
      </c>
      <c r="F274" t="s">
        <v>2377</v>
      </c>
      <c r="G274" s="94" t="s">
        <v>2378</v>
      </c>
      <c r="H274" s="94" t="s">
        <v>2379</v>
      </c>
      <c r="I274" t="s">
        <v>2380</v>
      </c>
      <c r="J274" t="s">
        <v>2381</v>
      </c>
      <c r="K274">
        <v>5</v>
      </c>
      <c r="L274" s="95" t="str">
        <f t="shared" si="4"/>
        <v>Prospera Test 300420201 Sandbox^CanadianTaxes^OR^US^BC^CA^10/1/2016 0:00^12/31/2099 23:59^GST Tax^TAX:GST^5</v>
      </c>
    </row>
    <row r="275" spans="1:12" x14ac:dyDescent="0.25">
      <c r="A275" t="str">
        <f>EnterpriseData!$B$43</f>
        <v>Prospera Test 300420201 Sandbox</v>
      </c>
      <c r="B275" t="s">
        <v>2375</v>
      </c>
      <c r="C275" t="s">
        <v>2437</v>
      </c>
      <c r="D275" t="s">
        <v>2400</v>
      </c>
      <c r="E275" t="s">
        <v>2382</v>
      </c>
      <c r="F275" t="s">
        <v>2377</v>
      </c>
      <c r="G275" s="94" t="s">
        <v>2378</v>
      </c>
      <c r="H275" s="94" t="s">
        <v>2379</v>
      </c>
      <c r="I275" t="s">
        <v>2380</v>
      </c>
      <c r="J275" t="s">
        <v>2381</v>
      </c>
      <c r="K275">
        <v>5</v>
      </c>
      <c r="L275" s="95" t="str">
        <f t="shared" si="4"/>
        <v>Prospera Test 300420201 Sandbox^CanadianTaxes^PA^US^BC^CA^10/1/2016 0:00^12/31/2099 23:59^GST Tax^TAX:GST^5</v>
      </c>
    </row>
    <row r="276" spans="1:12" x14ac:dyDescent="0.25">
      <c r="A276" t="str">
        <f>EnterpriseData!$B$43</f>
        <v>Prospera Test 300420201 Sandbox</v>
      </c>
      <c r="B276" t="s">
        <v>2375</v>
      </c>
      <c r="C276" t="s">
        <v>2438</v>
      </c>
      <c r="D276" t="s">
        <v>2400</v>
      </c>
      <c r="E276" t="s">
        <v>2382</v>
      </c>
      <c r="F276" t="s">
        <v>2377</v>
      </c>
      <c r="G276" s="94" t="s">
        <v>2378</v>
      </c>
      <c r="H276" s="94" t="s">
        <v>2379</v>
      </c>
      <c r="I276" t="s">
        <v>2380</v>
      </c>
      <c r="J276" t="s">
        <v>2381</v>
      </c>
      <c r="K276">
        <v>5</v>
      </c>
      <c r="L276" s="95" t="str">
        <f t="shared" si="4"/>
        <v>Prospera Test 300420201 Sandbox^CanadianTaxes^RI^US^BC^CA^10/1/2016 0:00^12/31/2099 23:59^GST Tax^TAX:GST^5</v>
      </c>
    </row>
    <row r="277" spans="1:12" x14ac:dyDescent="0.25">
      <c r="A277" t="str">
        <f>EnterpriseData!$B$43</f>
        <v>Prospera Test 300420201 Sandbox</v>
      </c>
      <c r="B277" t="s">
        <v>2375</v>
      </c>
      <c r="C277" t="s">
        <v>2439</v>
      </c>
      <c r="D277" t="s">
        <v>2400</v>
      </c>
      <c r="E277" t="s">
        <v>2382</v>
      </c>
      <c r="F277" t="s">
        <v>2377</v>
      </c>
      <c r="G277" s="94" t="s">
        <v>2378</v>
      </c>
      <c r="H277" s="94" t="s">
        <v>2379</v>
      </c>
      <c r="I277" t="s">
        <v>2380</v>
      </c>
      <c r="J277" t="s">
        <v>2381</v>
      </c>
      <c r="K277">
        <v>5</v>
      </c>
      <c r="L277" s="95" t="str">
        <f t="shared" si="4"/>
        <v>Prospera Test 300420201 Sandbox^CanadianTaxes^SC^US^BC^CA^10/1/2016 0:00^12/31/2099 23:59^GST Tax^TAX:GST^5</v>
      </c>
    </row>
    <row r="278" spans="1:12" x14ac:dyDescent="0.25">
      <c r="A278" t="str">
        <f>EnterpriseData!$B$43</f>
        <v>Prospera Test 300420201 Sandbox</v>
      </c>
      <c r="B278" t="s">
        <v>2375</v>
      </c>
      <c r="C278" t="s">
        <v>2440</v>
      </c>
      <c r="D278" t="s">
        <v>2400</v>
      </c>
      <c r="E278" t="s">
        <v>2382</v>
      </c>
      <c r="F278" t="s">
        <v>2377</v>
      </c>
      <c r="G278" s="94" t="s">
        <v>2378</v>
      </c>
      <c r="H278" s="94" t="s">
        <v>2379</v>
      </c>
      <c r="I278" t="s">
        <v>2380</v>
      </c>
      <c r="J278" t="s">
        <v>2381</v>
      </c>
      <c r="K278">
        <v>5</v>
      </c>
      <c r="L278" s="95" t="str">
        <f t="shared" si="4"/>
        <v>Prospera Test 300420201 Sandbox^CanadianTaxes^SD^US^BC^CA^10/1/2016 0:00^12/31/2099 23:59^GST Tax^TAX:GST^5</v>
      </c>
    </row>
    <row r="279" spans="1:12" x14ac:dyDescent="0.25">
      <c r="A279" t="str">
        <f>EnterpriseData!$B$43</f>
        <v>Prospera Test 300420201 Sandbox</v>
      </c>
      <c r="B279" t="s">
        <v>2375</v>
      </c>
      <c r="C279" t="s">
        <v>2441</v>
      </c>
      <c r="D279" t="s">
        <v>2400</v>
      </c>
      <c r="E279" t="s">
        <v>2382</v>
      </c>
      <c r="F279" t="s">
        <v>2377</v>
      </c>
      <c r="G279" s="94" t="s">
        <v>2378</v>
      </c>
      <c r="H279" s="94" t="s">
        <v>2379</v>
      </c>
      <c r="I279" t="s">
        <v>2380</v>
      </c>
      <c r="J279" t="s">
        <v>2381</v>
      </c>
      <c r="K279">
        <v>5</v>
      </c>
      <c r="L279" s="95" t="str">
        <f t="shared" si="4"/>
        <v>Prospera Test 300420201 Sandbox^CanadianTaxes^TN^US^BC^CA^10/1/2016 0:00^12/31/2099 23:59^GST Tax^TAX:GST^5</v>
      </c>
    </row>
    <row r="280" spans="1:12" x14ac:dyDescent="0.25">
      <c r="A280" t="str">
        <f>EnterpriseData!$B$43</f>
        <v>Prospera Test 300420201 Sandbox</v>
      </c>
      <c r="B280" t="s">
        <v>2375</v>
      </c>
      <c r="C280" t="s">
        <v>2442</v>
      </c>
      <c r="D280" t="s">
        <v>2400</v>
      </c>
      <c r="E280" t="s">
        <v>2382</v>
      </c>
      <c r="F280" t="s">
        <v>2377</v>
      </c>
      <c r="G280" s="94" t="s">
        <v>2378</v>
      </c>
      <c r="H280" s="94" t="s">
        <v>2379</v>
      </c>
      <c r="I280" t="s">
        <v>2380</v>
      </c>
      <c r="J280" t="s">
        <v>2381</v>
      </c>
      <c r="K280">
        <v>5</v>
      </c>
      <c r="L280" s="95" t="str">
        <f t="shared" si="4"/>
        <v>Prospera Test 300420201 Sandbox^CanadianTaxes^TX^US^BC^CA^10/1/2016 0:00^12/31/2099 23:59^GST Tax^TAX:GST^5</v>
      </c>
    </row>
    <row r="281" spans="1:12" x14ac:dyDescent="0.25">
      <c r="A281" t="str">
        <f>EnterpriseData!$B$43</f>
        <v>Prospera Test 300420201 Sandbox</v>
      </c>
      <c r="B281" t="s">
        <v>2375</v>
      </c>
      <c r="C281" t="s">
        <v>2443</v>
      </c>
      <c r="D281" t="s">
        <v>2400</v>
      </c>
      <c r="E281" t="s">
        <v>2382</v>
      </c>
      <c r="F281" t="s">
        <v>2377</v>
      </c>
      <c r="G281" s="94" t="s">
        <v>2378</v>
      </c>
      <c r="H281" s="94" t="s">
        <v>2379</v>
      </c>
      <c r="I281" t="s">
        <v>2380</v>
      </c>
      <c r="J281" t="s">
        <v>2381</v>
      </c>
      <c r="K281">
        <v>5</v>
      </c>
      <c r="L281" s="95" t="str">
        <f t="shared" si="4"/>
        <v>Prospera Test 300420201 Sandbox^CanadianTaxes^UT^US^BC^CA^10/1/2016 0:00^12/31/2099 23:59^GST Tax^TAX:GST^5</v>
      </c>
    </row>
    <row r="282" spans="1:12" x14ac:dyDescent="0.25">
      <c r="A282" t="str">
        <f>EnterpriseData!$B$43</f>
        <v>Prospera Test 300420201 Sandbox</v>
      </c>
      <c r="B282" t="s">
        <v>2375</v>
      </c>
      <c r="C282" t="s">
        <v>2444</v>
      </c>
      <c r="D282" t="s">
        <v>2400</v>
      </c>
      <c r="E282" t="s">
        <v>2382</v>
      </c>
      <c r="F282" t="s">
        <v>2377</v>
      </c>
      <c r="G282" s="94" t="s">
        <v>2378</v>
      </c>
      <c r="H282" s="94" t="s">
        <v>2379</v>
      </c>
      <c r="I282" t="s">
        <v>2380</v>
      </c>
      <c r="J282" t="s">
        <v>2381</v>
      </c>
      <c r="K282">
        <v>5</v>
      </c>
      <c r="L282" s="95" t="str">
        <f t="shared" si="4"/>
        <v>Prospera Test 300420201 Sandbox^CanadianTaxes^VA^US^BC^CA^10/1/2016 0:00^12/31/2099 23:59^GST Tax^TAX:GST^5</v>
      </c>
    </row>
    <row r="283" spans="1:12" x14ac:dyDescent="0.25">
      <c r="A283" t="str">
        <f>EnterpriseData!$B$43</f>
        <v>Prospera Test 300420201 Sandbox</v>
      </c>
      <c r="B283" t="s">
        <v>2375</v>
      </c>
      <c r="C283" t="s">
        <v>2445</v>
      </c>
      <c r="D283" t="s">
        <v>2400</v>
      </c>
      <c r="E283" t="s">
        <v>2382</v>
      </c>
      <c r="F283" t="s">
        <v>2377</v>
      </c>
      <c r="G283" s="94" t="s">
        <v>2378</v>
      </c>
      <c r="H283" s="94" t="s">
        <v>2379</v>
      </c>
      <c r="I283" t="s">
        <v>2380</v>
      </c>
      <c r="J283" t="s">
        <v>2381</v>
      </c>
      <c r="K283">
        <v>5</v>
      </c>
      <c r="L283" s="95" t="str">
        <f t="shared" si="4"/>
        <v>Prospera Test 300420201 Sandbox^CanadianTaxes^VT^US^BC^CA^10/1/2016 0:00^12/31/2099 23:59^GST Tax^TAX:GST^5</v>
      </c>
    </row>
    <row r="284" spans="1:12" x14ac:dyDescent="0.25">
      <c r="A284" t="str">
        <f>EnterpriseData!$B$43</f>
        <v>Prospera Test 300420201 Sandbox</v>
      </c>
      <c r="B284" t="s">
        <v>2375</v>
      </c>
      <c r="C284" t="s">
        <v>2446</v>
      </c>
      <c r="D284" t="s">
        <v>2400</v>
      </c>
      <c r="E284" t="s">
        <v>2382</v>
      </c>
      <c r="F284" t="s">
        <v>2377</v>
      </c>
      <c r="G284" s="94" t="s">
        <v>2378</v>
      </c>
      <c r="H284" s="94" t="s">
        <v>2379</v>
      </c>
      <c r="I284" t="s">
        <v>2380</v>
      </c>
      <c r="J284" t="s">
        <v>2381</v>
      </c>
      <c r="K284">
        <v>5</v>
      </c>
      <c r="L284" s="95" t="str">
        <f t="shared" si="4"/>
        <v>Prospera Test 300420201 Sandbox^CanadianTaxes^WA^US^BC^CA^10/1/2016 0:00^12/31/2099 23:59^GST Tax^TAX:GST^5</v>
      </c>
    </row>
    <row r="285" spans="1:12" x14ac:dyDescent="0.25">
      <c r="A285" t="str">
        <f>EnterpriseData!$B$43</f>
        <v>Prospera Test 300420201 Sandbox</v>
      </c>
      <c r="B285" t="s">
        <v>2375</v>
      </c>
      <c r="C285" t="s">
        <v>2447</v>
      </c>
      <c r="D285" t="s">
        <v>2400</v>
      </c>
      <c r="E285" t="s">
        <v>2382</v>
      </c>
      <c r="F285" t="s">
        <v>2377</v>
      </c>
      <c r="G285" s="94" t="s">
        <v>2378</v>
      </c>
      <c r="H285" s="94" t="s">
        <v>2379</v>
      </c>
      <c r="I285" t="s">
        <v>2380</v>
      </c>
      <c r="J285" t="s">
        <v>2381</v>
      </c>
      <c r="K285">
        <v>5</v>
      </c>
      <c r="L285" s="95" t="str">
        <f t="shared" si="4"/>
        <v>Prospera Test 300420201 Sandbox^CanadianTaxes^WI^US^BC^CA^10/1/2016 0:00^12/31/2099 23:59^GST Tax^TAX:GST^5</v>
      </c>
    </row>
    <row r="286" spans="1:12" x14ac:dyDescent="0.25">
      <c r="A286" t="str">
        <f>EnterpriseData!$B$43</f>
        <v>Prospera Test 300420201 Sandbox</v>
      </c>
      <c r="B286" t="s">
        <v>2375</v>
      </c>
      <c r="C286" t="s">
        <v>2448</v>
      </c>
      <c r="D286" t="s">
        <v>2400</v>
      </c>
      <c r="E286" t="s">
        <v>2382</v>
      </c>
      <c r="F286" t="s">
        <v>2377</v>
      </c>
      <c r="G286" s="94" t="s">
        <v>2378</v>
      </c>
      <c r="H286" s="94" t="s">
        <v>2379</v>
      </c>
      <c r="I286" t="s">
        <v>2380</v>
      </c>
      <c r="J286" t="s">
        <v>2381</v>
      </c>
      <c r="K286">
        <v>5</v>
      </c>
      <c r="L286" s="95" t="str">
        <f t="shared" si="4"/>
        <v>Prospera Test 300420201 Sandbox^CanadianTaxes^WV^US^BC^CA^10/1/2016 0:00^12/31/2099 23:59^GST Tax^TAX:GST^5</v>
      </c>
    </row>
    <row r="287" spans="1:12" x14ac:dyDescent="0.25">
      <c r="A287" t="str">
        <f>EnterpriseData!$B$43</f>
        <v>Prospera Test 300420201 Sandbox</v>
      </c>
      <c r="B287" t="s">
        <v>2375</v>
      </c>
      <c r="C287" t="s">
        <v>2449</v>
      </c>
      <c r="D287" t="s">
        <v>2400</v>
      </c>
      <c r="E287" t="s">
        <v>2382</v>
      </c>
      <c r="F287" t="s">
        <v>2377</v>
      </c>
      <c r="G287" s="94" t="s">
        <v>2378</v>
      </c>
      <c r="H287" s="94" t="s">
        <v>2379</v>
      </c>
      <c r="I287" t="s">
        <v>2380</v>
      </c>
      <c r="J287" t="s">
        <v>2381</v>
      </c>
      <c r="K287">
        <v>5</v>
      </c>
      <c r="L287" s="95" t="str">
        <f t="shared" si="4"/>
        <v>Prospera Test 300420201 Sandbox^CanadianTaxes^WY^US^BC^CA^10/1/2016 0:00^12/31/2099 23:59^GST Tax^TAX:GST^5</v>
      </c>
    </row>
    <row r="288" spans="1:12" x14ac:dyDescent="0.25">
      <c r="A288" t="str">
        <f>EnterpriseData!$B$43</f>
        <v>Prospera Test 300420201 Sandbox</v>
      </c>
      <c r="B288" t="s">
        <v>2375</v>
      </c>
      <c r="C288" t="s">
        <v>2399</v>
      </c>
      <c r="D288" t="s">
        <v>2400</v>
      </c>
      <c r="E288" t="s">
        <v>2383</v>
      </c>
      <c r="F288" t="s">
        <v>2377</v>
      </c>
      <c r="G288" s="94" t="s">
        <v>2378</v>
      </c>
      <c r="H288" s="94" t="s">
        <v>2379</v>
      </c>
      <c r="I288" t="s">
        <v>2380</v>
      </c>
      <c r="J288" t="s">
        <v>2381</v>
      </c>
      <c r="K288">
        <v>5</v>
      </c>
      <c r="L288" s="95" t="str">
        <f t="shared" si="4"/>
        <v>Prospera Test 300420201 Sandbox^CanadianTaxes^AE^US^MB^CA^10/1/2016 0:00^12/31/2099 23:59^GST Tax^TAX:GST^5</v>
      </c>
    </row>
    <row r="289" spans="1:12" x14ac:dyDescent="0.25">
      <c r="A289" t="str">
        <f>EnterpriseData!$B$43</f>
        <v>Prospera Test 300420201 Sandbox</v>
      </c>
      <c r="B289" t="s">
        <v>2375</v>
      </c>
      <c r="C289" t="s">
        <v>2401</v>
      </c>
      <c r="D289" t="s">
        <v>2400</v>
      </c>
      <c r="E289" t="s">
        <v>2383</v>
      </c>
      <c r="F289" t="s">
        <v>2377</v>
      </c>
      <c r="G289" s="94" t="s">
        <v>2378</v>
      </c>
      <c r="H289" s="94" t="s">
        <v>2379</v>
      </c>
      <c r="I289" t="s">
        <v>2380</v>
      </c>
      <c r="J289" t="s">
        <v>2381</v>
      </c>
      <c r="K289">
        <v>5</v>
      </c>
      <c r="L289" s="95" t="str">
        <f t="shared" si="4"/>
        <v>Prospera Test 300420201 Sandbox^CanadianTaxes^AK^US^MB^CA^10/1/2016 0:00^12/31/2099 23:59^GST Tax^TAX:GST^5</v>
      </c>
    </row>
    <row r="290" spans="1:12" x14ac:dyDescent="0.25">
      <c r="A290" t="str">
        <f>EnterpriseData!$B$43</f>
        <v>Prospera Test 300420201 Sandbox</v>
      </c>
      <c r="B290" t="s">
        <v>2375</v>
      </c>
      <c r="C290" t="s">
        <v>2402</v>
      </c>
      <c r="D290" t="s">
        <v>2400</v>
      </c>
      <c r="E290" t="s">
        <v>2383</v>
      </c>
      <c r="F290" t="s">
        <v>2377</v>
      </c>
      <c r="G290" s="94" t="s">
        <v>2378</v>
      </c>
      <c r="H290" s="94" t="s">
        <v>2379</v>
      </c>
      <c r="I290" t="s">
        <v>2380</v>
      </c>
      <c r="J290" t="s">
        <v>2381</v>
      </c>
      <c r="K290">
        <v>5</v>
      </c>
      <c r="L290" s="95" t="str">
        <f t="shared" si="4"/>
        <v>Prospera Test 300420201 Sandbox^CanadianTaxes^AL^US^MB^CA^10/1/2016 0:00^12/31/2099 23:59^GST Tax^TAX:GST^5</v>
      </c>
    </row>
    <row r="291" spans="1:12" x14ac:dyDescent="0.25">
      <c r="A291" t="str">
        <f>EnterpriseData!$B$43</f>
        <v>Prospera Test 300420201 Sandbox</v>
      </c>
      <c r="B291" t="s">
        <v>2375</v>
      </c>
      <c r="C291" t="s">
        <v>412</v>
      </c>
      <c r="D291" t="s">
        <v>2400</v>
      </c>
      <c r="E291" t="s">
        <v>2383</v>
      </c>
      <c r="F291" t="s">
        <v>2377</v>
      </c>
      <c r="G291" s="94" t="s">
        <v>2378</v>
      </c>
      <c r="H291" s="94" t="s">
        <v>2379</v>
      </c>
      <c r="I291" t="s">
        <v>2380</v>
      </c>
      <c r="J291" t="s">
        <v>2381</v>
      </c>
      <c r="K291">
        <v>5</v>
      </c>
      <c r="L291" s="95" t="str">
        <f t="shared" si="4"/>
        <v>Prospera Test 300420201 Sandbox^CanadianTaxes^AR^US^MB^CA^10/1/2016 0:00^12/31/2099 23:59^GST Tax^TAX:GST^5</v>
      </c>
    </row>
    <row r="292" spans="1:12" x14ac:dyDescent="0.25">
      <c r="A292" t="str">
        <f>EnterpriseData!$B$43</f>
        <v>Prospera Test 300420201 Sandbox</v>
      </c>
      <c r="B292" t="s">
        <v>2375</v>
      </c>
      <c r="C292" t="s">
        <v>2403</v>
      </c>
      <c r="D292" t="s">
        <v>2400</v>
      </c>
      <c r="E292" t="s">
        <v>2383</v>
      </c>
      <c r="F292" t="s">
        <v>2377</v>
      </c>
      <c r="G292" s="94" t="s">
        <v>2378</v>
      </c>
      <c r="H292" s="94" t="s">
        <v>2379</v>
      </c>
      <c r="I292" t="s">
        <v>2380</v>
      </c>
      <c r="J292" t="s">
        <v>2381</v>
      </c>
      <c r="K292">
        <v>5</v>
      </c>
      <c r="L292" s="95" t="str">
        <f t="shared" si="4"/>
        <v>Prospera Test 300420201 Sandbox^CanadianTaxes^AZ^US^MB^CA^10/1/2016 0:00^12/31/2099 23:59^GST Tax^TAX:GST^5</v>
      </c>
    </row>
    <row r="293" spans="1:12" x14ac:dyDescent="0.25">
      <c r="A293" t="str">
        <f>EnterpriseData!$B$43</f>
        <v>Prospera Test 300420201 Sandbox</v>
      </c>
      <c r="B293" t="s">
        <v>2375</v>
      </c>
      <c r="C293" t="s">
        <v>2377</v>
      </c>
      <c r="D293" t="s">
        <v>2400</v>
      </c>
      <c r="E293" t="s">
        <v>2383</v>
      </c>
      <c r="F293" t="s">
        <v>2377</v>
      </c>
      <c r="G293" s="94" t="s">
        <v>2378</v>
      </c>
      <c r="H293" s="94" t="s">
        <v>2379</v>
      </c>
      <c r="I293" t="s">
        <v>2380</v>
      </c>
      <c r="J293" t="s">
        <v>2381</v>
      </c>
      <c r="K293">
        <v>5</v>
      </c>
      <c r="L293" s="95" t="str">
        <f t="shared" si="4"/>
        <v>Prospera Test 300420201 Sandbox^CanadianTaxes^CA^US^MB^CA^10/1/2016 0:00^12/31/2099 23:59^GST Tax^TAX:GST^5</v>
      </c>
    </row>
    <row r="294" spans="1:12" x14ac:dyDescent="0.25">
      <c r="A294" t="str">
        <f>EnterpriseData!$B$43</f>
        <v>Prospera Test 300420201 Sandbox</v>
      </c>
      <c r="B294" t="s">
        <v>2375</v>
      </c>
      <c r="C294" t="s">
        <v>2404</v>
      </c>
      <c r="D294" t="s">
        <v>2400</v>
      </c>
      <c r="E294" t="s">
        <v>2383</v>
      </c>
      <c r="F294" t="s">
        <v>2377</v>
      </c>
      <c r="G294" s="94" t="s">
        <v>2378</v>
      </c>
      <c r="H294" s="94" t="s">
        <v>2379</v>
      </c>
      <c r="I294" t="s">
        <v>2380</v>
      </c>
      <c r="J294" t="s">
        <v>2381</v>
      </c>
      <c r="K294">
        <v>5</v>
      </c>
      <c r="L294" s="95" t="str">
        <f t="shared" si="4"/>
        <v>Prospera Test 300420201 Sandbox^CanadianTaxes^CO^US^MB^CA^10/1/2016 0:00^12/31/2099 23:59^GST Tax^TAX:GST^5</v>
      </c>
    </row>
    <row r="295" spans="1:12" x14ac:dyDescent="0.25">
      <c r="A295" t="str">
        <f>EnterpriseData!$B$43</f>
        <v>Prospera Test 300420201 Sandbox</v>
      </c>
      <c r="B295" t="s">
        <v>2375</v>
      </c>
      <c r="C295" t="s">
        <v>2405</v>
      </c>
      <c r="D295" t="s">
        <v>2400</v>
      </c>
      <c r="E295" t="s">
        <v>2383</v>
      </c>
      <c r="F295" t="s">
        <v>2377</v>
      </c>
      <c r="G295" s="94" t="s">
        <v>2378</v>
      </c>
      <c r="H295" s="94" t="s">
        <v>2379</v>
      </c>
      <c r="I295" t="s">
        <v>2380</v>
      </c>
      <c r="J295" t="s">
        <v>2381</v>
      </c>
      <c r="K295">
        <v>5</v>
      </c>
      <c r="L295" s="95" t="str">
        <f t="shared" si="4"/>
        <v>Prospera Test 300420201 Sandbox^CanadianTaxes^CT^US^MB^CA^10/1/2016 0:00^12/31/2099 23:59^GST Tax^TAX:GST^5</v>
      </c>
    </row>
    <row r="296" spans="1:12" x14ac:dyDescent="0.25">
      <c r="A296" t="str">
        <f>EnterpriseData!$B$43</f>
        <v>Prospera Test 300420201 Sandbox</v>
      </c>
      <c r="B296" t="s">
        <v>2375</v>
      </c>
      <c r="C296" t="s">
        <v>2406</v>
      </c>
      <c r="D296" t="s">
        <v>2400</v>
      </c>
      <c r="E296" t="s">
        <v>2383</v>
      </c>
      <c r="F296" t="s">
        <v>2377</v>
      </c>
      <c r="G296" s="94" t="s">
        <v>2378</v>
      </c>
      <c r="H296" s="94" t="s">
        <v>2379</v>
      </c>
      <c r="I296" t="s">
        <v>2380</v>
      </c>
      <c r="J296" t="s">
        <v>2381</v>
      </c>
      <c r="K296">
        <v>5</v>
      </c>
      <c r="L296" s="95" t="str">
        <f t="shared" si="4"/>
        <v>Prospera Test 300420201 Sandbox^CanadianTaxes^DC^US^MB^CA^10/1/2016 0:00^12/31/2099 23:59^GST Tax^TAX:GST^5</v>
      </c>
    </row>
    <row r="297" spans="1:12" x14ac:dyDescent="0.25">
      <c r="A297" t="str">
        <f>EnterpriseData!$B$43</f>
        <v>Prospera Test 300420201 Sandbox</v>
      </c>
      <c r="B297" t="s">
        <v>2375</v>
      </c>
      <c r="C297" t="s">
        <v>2407</v>
      </c>
      <c r="D297" t="s">
        <v>2400</v>
      </c>
      <c r="E297" t="s">
        <v>2383</v>
      </c>
      <c r="F297" t="s">
        <v>2377</v>
      </c>
      <c r="G297" s="94" t="s">
        <v>2378</v>
      </c>
      <c r="H297" s="94" t="s">
        <v>2379</v>
      </c>
      <c r="I297" t="s">
        <v>2380</v>
      </c>
      <c r="J297" t="s">
        <v>2381</v>
      </c>
      <c r="K297">
        <v>5</v>
      </c>
      <c r="L297" s="95" t="str">
        <f t="shared" si="4"/>
        <v>Prospera Test 300420201 Sandbox^CanadianTaxes^DE^US^MB^CA^10/1/2016 0:00^12/31/2099 23:59^GST Tax^TAX:GST^5</v>
      </c>
    </row>
    <row r="298" spans="1:12" x14ac:dyDescent="0.25">
      <c r="A298" t="str">
        <f>EnterpriseData!$B$43</f>
        <v>Prospera Test 300420201 Sandbox</v>
      </c>
      <c r="B298" t="s">
        <v>2375</v>
      </c>
      <c r="C298" t="s">
        <v>2408</v>
      </c>
      <c r="D298" t="s">
        <v>2400</v>
      </c>
      <c r="E298" t="s">
        <v>2383</v>
      </c>
      <c r="F298" t="s">
        <v>2377</v>
      </c>
      <c r="G298" s="94" t="s">
        <v>2378</v>
      </c>
      <c r="H298" s="94" t="s">
        <v>2379</v>
      </c>
      <c r="I298" t="s">
        <v>2380</v>
      </c>
      <c r="J298" t="s">
        <v>2381</v>
      </c>
      <c r="K298">
        <v>5</v>
      </c>
      <c r="L298" s="95" t="str">
        <f t="shared" si="4"/>
        <v>Prospera Test 300420201 Sandbox^CanadianTaxes^FL^US^MB^CA^10/1/2016 0:00^12/31/2099 23:59^GST Tax^TAX:GST^5</v>
      </c>
    </row>
    <row r="299" spans="1:12" x14ac:dyDescent="0.25">
      <c r="A299" t="str">
        <f>EnterpriseData!$B$43</f>
        <v>Prospera Test 300420201 Sandbox</v>
      </c>
      <c r="B299" t="s">
        <v>2375</v>
      </c>
      <c r="C299" t="s">
        <v>2409</v>
      </c>
      <c r="D299" t="s">
        <v>2400</v>
      </c>
      <c r="E299" t="s">
        <v>2383</v>
      </c>
      <c r="F299" t="s">
        <v>2377</v>
      </c>
      <c r="G299" s="94" t="s">
        <v>2378</v>
      </c>
      <c r="H299" s="94" t="s">
        <v>2379</v>
      </c>
      <c r="I299" t="s">
        <v>2380</v>
      </c>
      <c r="J299" t="s">
        <v>2381</v>
      </c>
      <c r="K299">
        <v>5</v>
      </c>
      <c r="L299" s="95" t="str">
        <f t="shared" si="4"/>
        <v>Prospera Test 300420201 Sandbox^CanadianTaxes^GA^US^MB^CA^10/1/2016 0:00^12/31/2099 23:59^GST Tax^TAX:GST^5</v>
      </c>
    </row>
    <row r="300" spans="1:12" x14ac:dyDescent="0.25">
      <c r="A300" t="str">
        <f>EnterpriseData!$B$43</f>
        <v>Prospera Test 300420201 Sandbox</v>
      </c>
      <c r="B300" t="s">
        <v>2375</v>
      </c>
      <c r="C300" t="s">
        <v>2410</v>
      </c>
      <c r="D300" t="s">
        <v>2400</v>
      </c>
      <c r="E300" t="s">
        <v>2383</v>
      </c>
      <c r="F300" t="s">
        <v>2377</v>
      </c>
      <c r="G300" s="94" t="s">
        <v>2378</v>
      </c>
      <c r="H300" s="94" t="s">
        <v>2379</v>
      </c>
      <c r="I300" t="s">
        <v>2380</v>
      </c>
      <c r="J300" t="s">
        <v>2381</v>
      </c>
      <c r="K300">
        <v>5</v>
      </c>
      <c r="L300" s="95" t="str">
        <f t="shared" si="4"/>
        <v>Prospera Test 300420201 Sandbox^CanadianTaxes^HI^US^MB^CA^10/1/2016 0:00^12/31/2099 23:59^GST Tax^TAX:GST^5</v>
      </c>
    </row>
    <row r="301" spans="1:12" x14ac:dyDescent="0.25">
      <c r="A301" t="str">
        <f>EnterpriseData!$B$43</f>
        <v>Prospera Test 300420201 Sandbox</v>
      </c>
      <c r="B301" t="s">
        <v>2375</v>
      </c>
      <c r="C301" t="s">
        <v>2411</v>
      </c>
      <c r="D301" t="s">
        <v>2400</v>
      </c>
      <c r="E301" t="s">
        <v>2383</v>
      </c>
      <c r="F301" t="s">
        <v>2377</v>
      </c>
      <c r="G301" s="94" t="s">
        <v>2378</v>
      </c>
      <c r="H301" s="94" t="s">
        <v>2379</v>
      </c>
      <c r="I301" t="s">
        <v>2380</v>
      </c>
      <c r="J301" t="s">
        <v>2381</v>
      </c>
      <c r="K301">
        <v>5</v>
      </c>
      <c r="L301" s="95" t="str">
        <f t="shared" si="4"/>
        <v>Prospera Test 300420201 Sandbox^CanadianTaxes^IA^US^MB^CA^10/1/2016 0:00^12/31/2099 23:59^GST Tax^TAX:GST^5</v>
      </c>
    </row>
    <row r="302" spans="1:12" x14ac:dyDescent="0.25">
      <c r="A302" t="str">
        <f>EnterpriseData!$B$43</f>
        <v>Prospera Test 300420201 Sandbox</v>
      </c>
      <c r="B302" t="s">
        <v>2375</v>
      </c>
      <c r="C302" t="s">
        <v>2412</v>
      </c>
      <c r="D302" t="s">
        <v>2400</v>
      </c>
      <c r="E302" t="s">
        <v>2383</v>
      </c>
      <c r="F302" t="s">
        <v>2377</v>
      </c>
      <c r="G302" s="94" t="s">
        <v>2378</v>
      </c>
      <c r="H302" s="94" t="s">
        <v>2379</v>
      </c>
      <c r="I302" t="s">
        <v>2380</v>
      </c>
      <c r="J302" t="s">
        <v>2381</v>
      </c>
      <c r="K302">
        <v>5</v>
      </c>
      <c r="L302" s="95" t="str">
        <f t="shared" si="4"/>
        <v>Prospera Test 300420201 Sandbox^CanadianTaxes^ID^US^MB^CA^10/1/2016 0:00^12/31/2099 23:59^GST Tax^TAX:GST^5</v>
      </c>
    </row>
    <row r="303" spans="1:12" x14ac:dyDescent="0.25">
      <c r="A303" t="str">
        <f>EnterpriseData!$B$43</f>
        <v>Prospera Test 300420201 Sandbox</v>
      </c>
      <c r="B303" t="s">
        <v>2375</v>
      </c>
      <c r="C303" t="s">
        <v>2413</v>
      </c>
      <c r="D303" t="s">
        <v>2400</v>
      </c>
      <c r="E303" t="s">
        <v>2383</v>
      </c>
      <c r="F303" t="s">
        <v>2377</v>
      </c>
      <c r="G303" s="94" t="s">
        <v>2378</v>
      </c>
      <c r="H303" s="94" t="s">
        <v>2379</v>
      </c>
      <c r="I303" t="s">
        <v>2380</v>
      </c>
      <c r="J303" t="s">
        <v>2381</v>
      </c>
      <c r="K303">
        <v>5</v>
      </c>
      <c r="L303" s="95" t="str">
        <f t="shared" si="4"/>
        <v>Prospera Test 300420201 Sandbox^CanadianTaxes^IL^US^MB^CA^10/1/2016 0:00^12/31/2099 23:59^GST Tax^TAX:GST^5</v>
      </c>
    </row>
    <row r="304" spans="1:12" x14ac:dyDescent="0.25">
      <c r="A304" t="str">
        <f>EnterpriseData!$B$43</f>
        <v>Prospera Test 300420201 Sandbox</v>
      </c>
      <c r="B304" t="s">
        <v>2375</v>
      </c>
      <c r="C304" t="s">
        <v>2414</v>
      </c>
      <c r="D304" t="s">
        <v>2400</v>
      </c>
      <c r="E304" t="s">
        <v>2383</v>
      </c>
      <c r="F304" t="s">
        <v>2377</v>
      </c>
      <c r="G304" s="94" t="s">
        <v>2378</v>
      </c>
      <c r="H304" s="94" t="s">
        <v>2379</v>
      </c>
      <c r="I304" t="s">
        <v>2380</v>
      </c>
      <c r="J304" t="s">
        <v>2381</v>
      </c>
      <c r="K304">
        <v>5</v>
      </c>
      <c r="L304" s="95" t="str">
        <f t="shared" si="4"/>
        <v>Prospera Test 300420201 Sandbox^CanadianTaxes^IN^US^MB^CA^10/1/2016 0:00^12/31/2099 23:59^GST Tax^TAX:GST^5</v>
      </c>
    </row>
    <row r="305" spans="1:12" x14ac:dyDescent="0.25">
      <c r="A305" t="str">
        <f>EnterpriseData!$B$43</f>
        <v>Prospera Test 300420201 Sandbox</v>
      </c>
      <c r="B305" t="s">
        <v>2375</v>
      </c>
      <c r="C305" t="s">
        <v>2415</v>
      </c>
      <c r="D305" t="s">
        <v>2400</v>
      </c>
      <c r="E305" t="s">
        <v>2383</v>
      </c>
      <c r="F305" t="s">
        <v>2377</v>
      </c>
      <c r="G305" s="94" t="s">
        <v>2378</v>
      </c>
      <c r="H305" s="94" t="s">
        <v>2379</v>
      </c>
      <c r="I305" t="s">
        <v>2380</v>
      </c>
      <c r="J305" t="s">
        <v>2381</v>
      </c>
      <c r="K305">
        <v>5</v>
      </c>
      <c r="L305" s="95" t="str">
        <f t="shared" si="4"/>
        <v>Prospera Test 300420201 Sandbox^CanadianTaxes^KS^US^MB^CA^10/1/2016 0:00^12/31/2099 23:59^GST Tax^TAX:GST^5</v>
      </c>
    </row>
    <row r="306" spans="1:12" x14ac:dyDescent="0.25">
      <c r="A306" t="str">
        <f>EnterpriseData!$B$43</f>
        <v>Prospera Test 300420201 Sandbox</v>
      </c>
      <c r="B306" t="s">
        <v>2375</v>
      </c>
      <c r="C306" t="s">
        <v>2416</v>
      </c>
      <c r="D306" t="s">
        <v>2400</v>
      </c>
      <c r="E306" t="s">
        <v>2383</v>
      </c>
      <c r="F306" t="s">
        <v>2377</v>
      </c>
      <c r="G306" s="94" t="s">
        <v>2378</v>
      </c>
      <c r="H306" s="94" t="s">
        <v>2379</v>
      </c>
      <c r="I306" t="s">
        <v>2380</v>
      </c>
      <c r="J306" t="s">
        <v>2381</v>
      </c>
      <c r="K306">
        <v>5</v>
      </c>
      <c r="L306" s="95" t="str">
        <f t="shared" si="4"/>
        <v>Prospera Test 300420201 Sandbox^CanadianTaxes^KY^US^MB^CA^10/1/2016 0:00^12/31/2099 23:59^GST Tax^TAX:GST^5</v>
      </c>
    </row>
    <row r="307" spans="1:12" x14ac:dyDescent="0.25">
      <c r="A307" t="str">
        <f>EnterpriseData!$B$43</f>
        <v>Prospera Test 300420201 Sandbox</v>
      </c>
      <c r="B307" t="s">
        <v>2375</v>
      </c>
      <c r="C307" t="s">
        <v>2417</v>
      </c>
      <c r="D307" t="s">
        <v>2400</v>
      </c>
      <c r="E307" t="s">
        <v>2383</v>
      </c>
      <c r="F307" t="s">
        <v>2377</v>
      </c>
      <c r="G307" s="94" t="s">
        <v>2378</v>
      </c>
      <c r="H307" s="94" t="s">
        <v>2379</v>
      </c>
      <c r="I307" t="s">
        <v>2380</v>
      </c>
      <c r="J307" t="s">
        <v>2381</v>
      </c>
      <c r="K307">
        <v>5</v>
      </c>
      <c r="L307" s="95" t="str">
        <f t="shared" si="4"/>
        <v>Prospera Test 300420201 Sandbox^CanadianTaxes^LA^US^MB^CA^10/1/2016 0:00^12/31/2099 23:59^GST Tax^TAX:GST^5</v>
      </c>
    </row>
    <row r="308" spans="1:12" x14ac:dyDescent="0.25">
      <c r="A308" t="str">
        <f>EnterpriseData!$B$43</f>
        <v>Prospera Test 300420201 Sandbox</v>
      </c>
      <c r="B308" t="s">
        <v>2375</v>
      </c>
      <c r="C308" t="s">
        <v>2418</v>
      </c>
      <c r="D308" t="s">
        <v>2400</v>
      </c>
      <c r="E308" t="s">
        <v>2383</v>
      </c>
      <c r="F308" t="s">
        <v>2377</v>
      </c>
      <c r="G308" s="94" t="s">
        <v>2378</v>
      </c>
      <c r="H308" s="94" t="s">
        <v>2379</v>
      </c>
      <c r="I308" t="s">
        <v>2380</v>
      </c>
      <c r="J308" t="s">
        <v>2381</v>
      </c>
      <c r="K308">
        <v>5</v>
      </c>
      <c r="L308" s="95" t="str">
        <f t="shared" si="4"/>
        <v>Prospera Test 300420201 Sandbox^CanadianTaxes^MA^US^MB^CA^10/1/2016 0:00^12/31/2099 23:59^GST Tax^TAX:GST^5</v>
      </c>
    </row>
    <row r="309" spans="1:12" x14ac:dyDescent="0.25">
      <c r="A309" t="str">
        <f>EnterpriseData!$B$43</f>
        <v>Prospera Test 300420201 Sandbox</v>
      </c>
      <c r="B309" t="s">
        <v>2375</v>
      </c>
      <c r="C309" t="s">
        <v>2419</v>
      </c>
      <c r="D309" t="s">
        <v>2400</v>
      </c>
      <c r="E309" t="s">
        <v>2383</v>
      </c>
      <c r="F309" t="s">
        <v>2377</v>
      </c>
      <c r="G309" s="94" t="s">
        <v>2378</v>
      </c>
      <c r="H309" s="94" t="s">
        <v>2379</v>
      </c>
      <c r="I309" t="s">
        <v>2380</v>
      </c>
      <c r="J309" t="s">
        <v>2381</v>
      </c>
      <c r="K309">
        <v>5</v>
      </c>
      <c r="L309" s="95" t="str">
        <f t="shared" si="4"/>
        <v>Prospera Test 300420201 Sandbox^CanadianTaxes^MD^US^MB^CA^10/1/2016 0:00^12/31/2099 23:59^GST Tax^TAX:GST^5</v>
      </c>
    </row>
    <row r="310" spans="1:12" x14ac:dyDescent="0.25">
      <c r="A310" t="str">
        <f>EnterpriseData!$B$43</f>
        <v>Prospera Test 300420201 Sandbox</v>
      </c>
      <c r="B310" t="s">
        <v>2375</v>
      </c>
      <c r="C310" t="s">
        <v>2420</v>
      </c>
      <c r="D310" t="s">
        <v>2400</v>
      </c>
      <c r="E310" t="s">
        <v>2383</v>
      </c>
      <c r="F310" t="s">
        <v>2377</v>
      </c>
      <c r="G310" s="94" t="s">
        <v>2378</v>
      </c>
      <c r="H310" s="94" t="s">
        <v>2379</v>
      </c>
      <c r="I310" t="s">
        <v>2380</v>
      </c>
      <c r="J310" t="s">
        <v>2381</v>
      </c>
      <c r="K310">
        <v>5</v>
      </c>
      <c r="L310" s="95" t="str">
        <f t="shared" si="4"/>
        <v>Prospera Test 300420201 Sandbox^CanadianTaxes^ME^US^MB^CA^10/1/2016 0:00^12/31/2099 23:59^GST Tax^TAX:GST^5</v>
      </c>
    </row>
    <row r="311" spans="1:12" x14ac:dyDescent="0.25">
      <c r="A311" t="str">
        <f>EnterpriseData!$B$43</f>
        <v>Prospera Test 300420201 Sandbox</v>
      </c>
      <c r="B311" t="s">
        <v>2375</v>
      </c>
      <c r="C311" t="s">
        <v>2421</v>
      </c>
      <c r="D311" t="s">
        <v>2400</v>
      </c>
      <c r="E311" t="s">
        <v>2383</v>
      </c>
      <c r="F311" t="s">
        <v>2377</v>
      </c>
      <c r="G311" s="94" t="s">
        <v>2378</v>
      </c>
      <c r="H311" s="94" t="s">
        <v>2379</v>
      </c>
      <c r="I311" t="s">
        <v>2380</v>
      </c>
      <c r="J311" t="s">
        <v>2381</v>
      </c>
      <c r="K311">
        <v>5</v>
      </c>
      <c r="L311" s="95" t="str">
        <f t="shared" si="4"/>
        <v>Prospera Test 300420201 Sandbox^CanadianTaxes^MI^US^MB^CA^10/1/2016 0:00^12/31/2099 23:59^GST Tax^TAX:GST^5</v>
      </c>
    </row>
    <row r="312" spans="1:12" x14ac:dyDescent="0.25">
      <c r="A312" t="str">
        <f>EnterpriseData!$B$43</f>
        <v>Prospera Test 300420201 Sandbox</v>
      </c>
      <c r="B312" t="s">
        <v>2375</v>
      </c>
      <c r="C312" t="s">
        <v>2422</v>
      </c>
      <c r="D312" t="s">
        <v>2400</v>
      </c>
      <c r="E312" t="s">
        <v>2383</v>
      </c>
      <c r="F312" t="s">
        <v>2377</v>
      </c>
      <c r="G312" s="94" t="s">
        <v>2378</v>
      </c>
      <c r="H312" s="94" t="s">
        <v>2379</v>
      </c>
      <c r="I312" t="s">
        <v>2380</v>
      </c>
      <c r="J312" t="s">
        <v>2381</v>
      </c>
      <c r="K312">
        <v>5</v>
      </c>
      <c r="L312" s="95" t="str">
        <f t="shared" si="4"/>
        <v>Prospera Test 300420201 Sandbox^CanadianTaxes^MN^US^MB^CA^10/1/2016 0:00^12/31/2099 23:59^GST Tax^TAX:GST^5</v>
      </c>
    </row>
    <row r="313" spans="1:12" x14ac:dyDescent="0.25">
      <c r="A313" t="str">
        <f>EnterpriseData!$B$43</f>
        <v>Prospera Test 300420201 Sandbox</v>
      </c>
      <c r="B313" t="s">
        <v>2375</v>
      </c>
      <c r="C313" t="s">
        <v>2423</v>
      </c>
      <c r="D313" t="s">
        <v>2400</v>
      </c>
      <c r="E313" t="s">
        <v>2383</v>
      </c>
      <c r="F313" t="s">
        <v>2377</v>
      </c>
      <c r="G313" s="94" t="s">
        <v>2378</v>
      </c>
      <c r="H313" s="94" t="s">
        <v>2379</v>
      </c>
      <c r="I313" t="s">
        <v>2380</v>
      </c>
      <c r="J313" t="s">
        <v>2381</v>
      </c>
      <c r="K313">
        <v>5</v>
      </c>
      <c r="L313" s="95" t="str">
        <f t="shared" si="4"/>
        <v>Prospera Test 300420201 Sandbox^CanadianTaxes^MO^US^MB^CA^10/1/2016 0:00^12/31/2099 23:59^GST Tax^TAX:GST^5</v>
      </c>
    </row>
    <row r="314" spans="1:12" x14ac:dyDescent="0.25">
      <c r="A314" t="str">
        <f>EnterpriseData!$B$43</f>
        <v>Prospera Test 300420201 Sandbox</v>
      </c>
      <c r="B314" t="s">
        <v>2375</v>
      </c>
      <c r="C314" t="s">
        <v>2424</v>
      </c>
      <c r="D314" t="s">
        <v>2400</v>
      </c>
      <c r="E314" t="s">
        <v>2383</v>
      </c>
      <c r="F314" t="s">
        <v>2377</v>
      </c>
      <c r="G314" s="94" t="s">
        <v>2378</v>
      </c>
      <c r="H314" s="94" t="s">
        <v>2379</v>
      </c>
      <c r="I314" t="s">
        <v>2380</v>
      </c>
      <c r="J314" t="s">
        <v>2381</v>
      </c>
      <c r="K314">
        <v>5</v>
      </c>
      <c r="L314" s="95" t="str">
        <f t="shared" si="4"/>
        <v>Prospera Test 300420201 Sandbox^CanadianTaxes^MS^US^MB^CA^10/1/2016 0:00^12/31/2099 23:59^GST Tax^TAX:GST^5</v>
      </c>
    </row>
    <row r="315" spans="1:12" x14ac:dyDescent="0.25">
      <c r="A315" t="str">
        <f>EnterpriseData!$B$43</f>
        <v>Prospera Test 300420201 Sandbox</v>
      </c>
      <c r="B315" t="s">
        <v>2375</v>
      </c>
      <c r="C315" t="s">
        <v>2425</v>
      </c>
      <c r="D315" t="s">
        <v>2400</v>
      </c>
      <c r="E315" t="s">
        <v>2383</v>
      </c>
      <c r="F315" t="s">
        <v>2377</v>
      </c>
      <c r="G315" s="94" t="s">
        <v>2378</v>
      </c>
      <c r="H315" s="94" t="s">
        <v>2379</v>
      </c>
      <c r="I315" t="s">
        <v>2380</v>
      </c>
      <c r="J315" t="s">
        <v>2381</v>
      </c>
      <c r="K315">
        <v>5</v>
      </c>
      <c r="L315" s="95" t="str">
        <f t="shared" si="4"/>
        <v>Prospera Test 300420201 Sandbox^CanadianTaxes^MT^US^MB^CA^10/1/2016 0:00^12/31/2099 23:59^GST Tax^TAX:GST^5</v>
      </c>
    </row>
    <row r="316" spans="1:12" x14ac:dyDescent="0.25">
      <c r="A316" t="str">
        <f>EnterpriseData!$B$43</f>
        <v>Prospera Test 300420201 Sandbox</v>
      </c>
      <c r="B316" t="s">
        <v>2375</v>
      </c>
      <c r="C316" t="s">
        <v>2426</v>
      </c>
      <c r="D316" t="s">
        <v>2400</v>
      </c>
      <c r="E316" t="s">
        <v>2383</v>
      </c>
      <c r="F316" t="s">
        <v>2377</v>
      </c>
      <c r="G316" s="94" t="s">
        <v>2378</v>
      </c>
      <c r="H316" s="94" t="s">
        <v>2379</v>
      </c>
      <c r="I316" t="s">
        <v>2380</v>
      </c>
      <c r="J316" t="s">
        <v>2381</v>
      </c>
      <c r="K316">
        <v>5</v>
      </c>
      <c r="L316" s="95" t="str">
        <f t="shared" si="4"/>
        <v>Prospera Test 300420201 Sandbox^CanadianTaxes^NC^US^MB^CA^10/1/2016 0:00^12/31/2099 23:59^GST Tax^TAX:GST^5</v>
      </c>
    </row>
    <row r="317" spans="1:12" x14ac:dyDescent="0.25">
      <c r="A317" t="str">
        <f>EnterpriseData!$B$43</f>
        <v>Prospera Test 300420201 Sandbox</v>
      </c>
      <c r="B317" t="s">
        <v>2375</v>
      </c>
      <c r="C317" t="s">
        <v>2427</v>
      </c>
      <c r="D317" t="s">
        <v>2400</v>
      </c>
      <c r="E317" t="s">
        <v>2383</v>
      </c>
      <c r="F317" t="s">
        <v>2377</v>
      </c>
      <c r="G317" s="94" t="s">
        <v>2378</v>
      </c>
      <c r="H317" s="94" t="s">
        <v>2379</v>
      </c>
      <c r="I317" t="s">
        <v>2380</v>
      </c>
      <c r="J317" t="s">
        <v>2381</v>
      </c>
      <c r="K317">
        <v>5</v>
      </c>
      <c r="L317" s="95" t="str">
        <f t="shared" si="4"/>
        <v>Prospera Test 300420201 Sandbox^CanadianTaxes^ND^US^MB^CA^10/1/2016 0:00^12/31/2099 23:59^GST Tax^TAX:GST^5</v>
      </c>
    </row>
    <row r="318" spans="1:12" x14ac:dyDescent="0.25">
      <c r="A318" t="str">
        <f>EnterpriseData!$B$43</f>
        <v>Prospera Test 300420201 Sandbox</v>
      </c>
      <c r="B318" t="s">
        <v>2375</v>
      </c>
      <c r="C318" t="s">
        <v>2428</v>
      </c>
      <c r="D318" t="s">
        <v>2400</v>
      </c>
      <c r="E318" t="s">
        <v>2383</v>
      </c>
      <c r="F318" t="s">
        <v>2377</v>
      </c>
      <c r="G318" s="94" t="s">
        <v>2378</v>
      </c>
      <c r="H318" s="94" t="s">
        <v>2379</v>
      </c>
      <c r="I318" t="s">
        <v>2380</v>
      </c>
      <c r="J318" t="s">
        <v>2381</v>
      </c>
      <c r="K318">
        <v>5</v>
      </c>
      <c r="L318" s="95" t="str">
        <f t="shared" si="4"/>
        <v>Prospera Test 300420201 Sandbox^CanadianTaxes^NE^US^MB^CA^10/1/2016 0:00^12/31/2099 23:59^GST Tax^TAX:GST^5</v>
      </c>
    </row>
    <row r="319" spans="1:12" x14ac:dyDescent="0.25">
      <c r="A319" t="str">
        <f>EnterpriseData!$B$43</f>
        <v>Prospera Test 300420201 Sandbox</v>
      </c>
      <c r="B319" t="s">
        <v>2375</v>
      </c>
      <c r="C319" t="s">
        <v>2429</v>
      </c>
      <c r="D319" t="s">
        <v>2400</v>
      </c>
      <c r="E319" t="s">
        <v>2383</v>
      </c>
      <c r="F319" t="s">
        <v>2377</v>
      </c>
      <c r="G319" s="94" t="s">
        <v>2378</v>
      </c>
      <c r="H319" s="94" t="s">
        <v>2379</v>
      </c>
      <c r="I319" t="s">
        <v>2380</v>
      </c>
      <c r="J319" t="s">
        <v>2381</v>
      </c>
      <c r="K319">
        <v>5</v>
      </c>
      <c r="L319" s="95" t="str">
        <f t="shared" si="4"/>
        <v>Prospera Test 300420201 Sandbox^CanadianTaxes^NH^US^MB^CA^10/1/2016 0:00^12/31/2099 23:59^GST Tax^TAX:GST^5</v>
      </c>
    </row>
    <row r="320" spans="1:12" x14ac:dyDescent="0.25">
      <c r="A320" t="str">
        <f>EnterpriseData!$B$43</f>
        <v>Prospera Test 300420201 Sandbox</v>
      </c>
      <c r="B320" t="s">
        <v>2375</v>
      </c>
      <c r="C320" t="s">
        <v>2430</v>
      </c>
      <c r="D320" t="s">
        <v>2400</v>
      </c>
      <c r="E320" t="s">
        <v>2383</v>
      </c>
      <c r="F320" t="s">
        <v>2377</v>
      </c>
      <c r="G320" s="94" t="s">
        <v>2378</v>
      </c>
      <c r="H320" s="94" t="s">
        <v>2379</v>
      </c>
      <c r="I320" t="s">
        <v>2380</v>
      </c>
      <c r="J320" t="s">
        <v>2381</v>
      </c>
      <c r="K320">
        <v>5</v>
      </c>
      <c r="L320" s="95" t="str">
        <f t="shared" si="4"/>
        <v>Prospera Test 300420201 Sandbox^CanadianTaxes^NJ^US^MB^CA^10/1/2016 0:00^12/31/2099 23:59^GST Tax^TAX:GST^5</v>
      </c>
    </row>
    <row r="321" spans="1:12" x14ac:dyDescent="0.25">
      <c r="A321" t="str">
        <f>EnterpriseData!$B$43</f>
        <v>Prospera Test 300420201 Sandbox</v>
      </c>
      <c r="B321" t="s">
        <v>2375</v>
      </c>
      <c r="C321" t="s">
        <v>2431</v>
      </c>
      <c r="D321" t="s">
        <v>2400</v>
      </c>
      <c r="E321" t="s">
        <v>2383</v>
      </c>
      <c r="F321" t="s">
        <v>2377</v>
      </c>
      <c r="G321" s="94" t="s">
        <v>2378</v>
      </c>
      <c r="H321" s="94" t="s">
        <v>2379</v>
      </c>
      <c r="I321" t="s">
        <v>2380</v>
      </c>
      <c r="J321" t="s">
        <v>2381</v>
      </c>
      <c r="K321">
        <v>5</v>
      </c>
      <c r="L321" s="95" t="str">
        <f t="shared" si="4"/>
        <v>Prospera Test 300420201 Sandbox^CanadianTaxes^NM^US^MB^CA^10/1/2016 0:00^12/31/2099 23:59^GST Tax^TAX:GST^5</v>
      </c>
    </row>
    <row r="322" spans="1:12" x14ac:dyDescent="0.25">
      <c r="A322" t="str">
        <f>EnterpriseData!$B$43</f>
        <v>Prospera Test 300420201 Sandbox</v>
      </c>
      <c r="B322" t="s">
        <v>2375</v>
      </c>
      <c r="C322" t="s">
        <v>2432</v>
      </c>
      <c r="D322" t="s">
        <v>2400</v>
      </c>
      <c r="E322" t="s">
        <v>2383</v>
      </c>
      <c r="F322" t="s">
        <v>2377</v>
      </c>
      <c r="G322" s="94" t="s">
        <v>2378</v>
      </c>
      <c r="H322" s="94" t="s">
        <v>2379</v>
      </c>
      <c r="I322" t="s">
        <v>2380</v>
      </c>
      <c r="J322" t="s">
        <v>2381</v>
      </c>
      <c r="K322">
        <v>5</v>
      </c>
      <c r="L322" s="95" t="str">
        <f t="shared" ref="L322:L385" si="5">A322&amp;"^"&amp;B322&amp;"^"&amp;C322&amp;"^"&amp;D322&amp;"^"&amp;E322&amp;"^"&amp;F322&amp;"^"&amp;G322&amp;"^"&amp;H322&amp;"^"&amp;I322&amp;"^TAX:"&amp;J322&amp;"^"&amp;K322</f>
        <v>Prospera Test 300420201 Sandbox^CanadianTaxes^NV^US^MB^CA^10/1/2016 0:00^12/31/2099 23:59^GST Tax^TAX:GST^5</v>
      </c>
    </row>
    <row r="323" spans="1:12" x14ac:dyDescent="0.25">
      <c r="A323" t="str">
        <f>EnterpriseData!$B$43</f>
        <v>Prospera Test 300420201 Sandbox</v>
      </c>
      <c r="B323" t="s">
        <v>2375</v>
      </c>
      <c r="C323" t="s">
        <v>2433</v>
      </c>
      <c r="D323" t="s">
        <v>2400</v>
      </c>
      <c r="E323" t="s">
        <v>2383</v>
      </c>
      <c r="F323" t="s">
        <v>2377</v>
      </c>
      <c r="G323" s="94" t="s">
        <v>2378</v>
      </c>
      <c r="H323" s="94" t="s">
        <v>2379</v>
      </c>
      <c r="I323" t="s">
        <v>2380</v>
      </c>
      <c r="J323" t="s">
        <v>2381</v>
      </c>
      <c r="K323">
        <v>5</v>
      </c>
      <c r="L323" s="95" t="str">
        <f t="shared" si="5"/>
        <v>Prospera Test 300420201 Sandbox^CanadianTaxes^NY^US^MB^CA^10/1/2016 0:00^12/31/2099 23:59^GST Tax^TAX:GST^5</v>
      </c>
    </row>
    <row r="324" spans="1:12" x14ac:dyDescent="0.25">
      <c r="A324" t="str">
        <f>EnterpriseData!$B$43</f>
        <v>Prospera Test 300420201 Sandbox</v>
      </c>
      <c r="B324" t="s">
        <v>2375</v>
      </c>
      <c r="C324" t="s">
        <v>2434</v>
      </c>
      <c r="D324" t="s">
        <v>2400</v>
      </c>
      <c r="E324" t="s">
        <v>2383</v>
      </c>
      <c r="F324" t="s">
        <v>2377</v>
      </c>
      <c r="G324" s="94" t="s">
        <v>2378</v>
      </c>
      <c r="H324" s="94" t="s">
        <v>2379</v>
      </c>
      <c r="I324" t="s">
        <v>2380</v>
      </c>
      <c r="J324" t="s">
        <v>2381</v>
      </c>
      <c r="K324">
        <v>5</v>
      </c>
      <c r="L324" s="95" t="str">
        <f t="shared" si="5"/>
        <v>Prospera Test 300420201 Sandbox^CanadianTaxes^OH^US^MB^CA^10/1/2016 0:00^12/31/2099 23:59^GST Tax^TAX:GST^5</v>
      </c>
    </row>
    <row r="325" spans="1:12" x14ac:dyDescent="0.25">
      <c r="A325" t="str">
        <f>EnterpriseData!$B$43</f>
        <v>Prospera Test 300420201 Sandbox</v>
      </c>
      <c r="B325" t="s">
        <v>2375</v>
      </c>
      <c r="C325" t="s">
        <v>2435</v>
      </c>
      <c r="D325" t="s">
        <v>2400</v>
      </c>
      <c r="E325" t="s">
        <v>2383</v>
      </c>
      <c r="F325" t="s">
        <v>2377</v>
      </c>
      <c r="G325" s="94" t="s">
        <v>2378</v>
      </c>
      <c r="H325" s="94" t="s">
        <v>2379</v>
      </c>
      <c r="I325" t="s">
        <v>2380</v>
      </c>
      <c r="J325" t="s">
        <v>2381</v>
      </c>
      <c r="K325">
        <v>5</v>
      </c>
      <c r="L325" s="95" t="str">
        <f t="shared" si="5"/>
        <v>Prospera Test 300420201 Sandbox^CanadianTaxes^OK^US^MB^CA^10/1/2016 0:00^12/31/2099 23:59^GST Tax^TAX:GST^5</v>
      </c>
    </row>
    <row r="326" spans="1:12" x14ac:dyDescent="0.25">
      <c r="A326" t="str">
        <f>EnterpriseData!$B$43</f>
        <v>Prospera Test 300420201 Sandbox</v>
      </c>
      <c r="B326" t="s">
        <v>2375</v>
      </c>
      <c r="C326" t="s">
        <v>2436</v>
      </c>
      <c r="D326" t="s">
        <v>2400</v>
      </c>
      <c r="E326" t="s">
        <v>2383</v>
      </c>
      <c r="F326" t="s">
        <v>2377</v>
      </c>
      <c r="G326" s="94" t="s">
        <v>2378</v>
      </c>
      <c r="H326" s="94" t="s">
        <v>2379</v>
      </c>
      <c r="I326" t="s">
        <v>2380</v>
      </c>
      <c r="J326" t="s">
        <v>2381</v>
      </c>
      <c r="K326">
        <v>5</v>
      </c>
      <c r="L326" s="95" t="str">
        <f t="shared" si="5"/>
        <v>Prospera Test 300420201 Sandbox^CanadianTaxes^OR^US^MB^CA^10/1/2016 0:00^12/31/2099 23:59^GST Tax^TAX:GST^5</v>
      </c>
    </row>
    <row r="327" spans="1:12" x14ac:dyDescent="0.25">
      <c r="A327" t="str">
        <f>EnterpriseData!$B$43</f>
        <v>Prospera Test 300420201 Sandbox</v>
      </c>
      <c r="B327" t="s">
        <v>2375</v>
      </c>
      <c r="C327" t="s">
        <v>2437</v>
      </c>
      <c r="D327" t="s">
        <v>2400</v>
      </c>
      <c r="E327" t="s">
        <v>2383</v>
      </c>
      <c r="F327" t="s">
        <v>2377</v>
      </c>
      <c r="G327" s="94" t="s">
        <v>2378</v>
      </c>
      <c r="H327" s="94" t="s">
        <v>2379</v>
      </c>
      <c r="I327" t="s">
        <v>2380</v>
      </c>
      <c r="J327" t="s">
        <v>2381</v>
      </c>
      <c r="K327">
        <v>5</v>
      </c>
      <c r="L327" s="95" t="str">
        <f t="shared" si="5"/>
        <v>Prospera Test 300420201 Sandbox^CanadianTaxes^PA^US^MB^CA^10/1/2016 0:00^12/31/2099 23:59^GST Tax^TAX:GST^5</v>
      </c>
    </row>
    <row r="328" spans="1:12" x14ac:dyDescent="0.25">
      <c r="A328" t="str">
        <f>EnterpriseData!$B$43</f>
        <v>Prospera Test 300420201 Sandbox</v>
      </c>
      <c r="B328" t="s">
        <v>2375</v>
      </c>
      <c r="C328" t="s">
        <v>2438</v>
      </c>
      <c r="D328" t="s">
        <v>2400</v>
      </c>
      <c r="E328" t="s">
        <v>2383</v>
      </c>
      <c r="F328" t="s">
        <v>2377</v>
      </c>
      <c r="G328" s="94" t="s">
        <v>2378</v>
      </c>
      <c r="H328" s="94" t="s">
        <v>2379</v>
      </c>
      <c r="I328" t="s">
        <v>2380</v>
      </c>
      <c r="J328" t="s">
        <v>2381</v>
      </c>
      <c r="K328">
        <v>5</v>
      </c>
      <c r="L328" s="95" t="str">
        <f t="shared" si="5"/>
        <v>Prospera Test 300420201 Sandbox^CanadianTaxes^RI^US^MB^CA^10/1/2016 0:00^12/31/2099 23:59^GST Tax^TAX:GST^5</v>
      </c>
    </row>
    <row r="329" spans="1:12" x14ac:dyDescent="0.25">
      <c r="A329" t="str">
        <f>EnterpriseData!$B$43</f>
        <v>Prospera Test 300420201 Sandbox</v>
      </c>
      <c r="B329" t="s">
        <v>2375</v>
      </c>
      <c r="C329" t="s">
        <v>2439</v>
      </c>
      <c r="D329" t="s">
        <v>2400</v>
      </c>
      <c r="E329" t="s">
        <v>2383</v>
      </c>
      <c r="F329" t="s">
        <v>2377</v>
      </c>
      <c r="G329" s="94" t="s">
        <v>2378</v>
      </c>
      <c r="H329" s="94" t="s">
        <v>2379</v>
      </c>
      <c r="I329" t="s">
        <v>2380</v>
      </c>
      <c r="J329" t="s">
        <v>2381</v>
      </c>
      <c r="K329">
        <v>5</v>
      </c>
      <c r="L329" s="95" t="str">
        <f t="shared" si="5"/>
        <v>Prospera Test 300420201 Sandbox^CanadianTaxes^SC^US^MB^CA^10/1/2016 0:00^12/31/2099 23:59^GST Tax^TAX:GST^5</v>
      </c>
    </row>
    <row r="330" spans="1:12" x14ac:dyDescent="0.25">
      <c r="A330" t="str">
        <f>EnterpriseData!$B$43</f>
        <v>Prospera Test 300420201 Sandbox</v>
      </c>
      <c r="B330" t="s">
        <v>2375</v>
      </c>
      <c r="C330" t="s">
        <v>2440</v>
      </c>
      <c r="D330" t="s">
        <v>2400</v>
      </c>
      <c r="E330" t="s">
        <v>2383</v>
      </c>
      <c r="F330" t="s">
        <v>2377</v>
      </c>
      <c r="G330" s="94" t="s">
        <v>2378</v>
      </c>
      <c r="H330" s="94" t="s">
        <v>2379</v>
      </c>
      <c r="I330" t="s">
        <v>2380</v>
      </c>
      <c r="J330" t="s">
        <v>2381</v>
      </c>
      <c r="K330">
        <v>5</v>
      </c>
      <c r="L330" s="95" t="str">
        <f t="shared" si="5"/>
        <v>Prospera Test 300420201 Sandbox^CanadianTaxes^SD^US^MB^CA^10/1/2016 0:00^12/31/2099 23:59^GST Tax^TAX:GST^5</v>
      </c>
    </row>
    <row r="331" spans="1:12" x14ac:dyDescent="0.25">
      <c r="A331" t="str">
        <f>EnterpriseData!$B$43</f>
        <v>Prospera Test 300420201 Sandbox</v>
      </c>
      <c r="B331" t="s">
        <v>2375</v>
      </c>
      <c r="C331" t="s">
        <v>2441</v>
      </c>
      <c r="D331" t="s">
        <v>2400</v>
      </c>
      <c r="E331" t="s">
        <v>2383</v>
      </c>
      <c r="F331" t="s">
        <v>2377</v>
      </c>
      <c r="G331" s="94" t="s">
        <v>2378</v>
      </c>
      <c r="H331" s="94" t="s">
        <v>2379</v>
      </c>
      <c r="I331" t="s">
        <v>2380</v>
      </c>
      <c r="J331" t="s">
        <v>2381</v>
      </c>
      <c r="K331">
        <v>5</v>
      </c>
      <c r="L331" s="95" t="str">
        <f t="shared" si="5"/>
        <v>Prospera Test 300420201 Sandbox^CanadianTaxes^TN^US^MB^CA^10/1/2016 0:00^12/31/2099 23:59^GST Tax^TAX:GST^5</v>
      </c>
    </row>
    <row r="332" spans="1:12" x14ac:dyDescent="0.25">
      <c r="A332" t="str">
        <f>EnterpriseData!$B$43</f>
        <v>Prospera Test 300420201 Sandbox</v>
      </c>
      <c r="B332" t="s">
        <v>2375</v>
      </c>
      <c r="C332" t="s">
        <v>2442</v>
      </c>
      <c r="D332" t="s">
        <v>2400</v>
      </c>
      <c r="E332" t="s">
        <v>2383</v>
      </c>
      <c r="F332" t="s">
        <v>2377</v>
      </c>
      <c r="G332" s="94" t="s">
        <v>2378</v>
      </c>
      <c r="H332" s="94" t="s">
        <v>2379</v>
      </c>
      <c r="I332" t="s">
        <v>2380</v>
      </c>
      <c r="J332" t="s">
        <v>2381</v>
      </c>
      <c r="K332">
        <v>5</v>
      </c>
      <c r="L332" s="95" t="str">
        <f t="shared" si="5"/>
        <v>Prospera Test 300420201 Sandbox^CanadianTaxes^TX^US^MB^CA^10/1/2016 0:00^12/31/2099 23:59^GST Tax^TAX:GST^5</v>
      </c>
    </row>
    <row r="333" spans="1:12" x14ac:dyDescent="0.25">
      <c r="A333" t="str">
        <f>EnterpriseData!$B$43</f>
        <v>Prospera Test 300420201 Sandbox</v>
      </c>
      <c r="B333" t="s">
        <v>2375</v>
      </c>
      <c r="C333" t="s">
        <v>2443</v>
      </c>
      <c r="D333" t="s">
        <v>2400</v>
      </c>
      <c r="E333" t="s">
        <v>2383</v>
      </c>
      <c r="F333" t="s">
        <v>2377</v>
      </c>
      <c r="G333" s="94" t="s">
        <v>2378</v>
      </c>
      <c r="H333" s="94" t="s">
        <v>2379</v>
      </c>
      <c r="I333" t="s">
        <v>2380</v>
      </c>
      <c r="J333" t="s">
        <v>2381</v>
      </c>
      <c r="K333">
        <v>5</v>
      </c>
      <c r="L333" s="95" t="str">
        <f t="shared" si="5"/>
        <v>Prospera Test 300420201 Sandbox^CanadianTaxes^UT^US^MB^CA^10/1/2016 0:00^12/31/2099 23:59^GST Tax^TAX:GST^5</v>
      </c>
    </row>
    <row r="334" spans="1:12" x14ac:dyDescent="0.25">
      <c r="A334" t="str">
        <f>EnterpriseData!$B$43</f>
        <v>Prospera Test 300420201 Sandbox</v>
      </c>
      <c r="B334" t="s">
        <v>2375</v>
      </c>
      <c r="C334" t="s">
        <v>2444</v>
      </c>
      <c r="D334" t="s">
        <v>2400</v>
      </c>
      <c r="E334" t="s">
        <v>2383</v>
      </c>
      <c r="F334" t="s">
        <v>2377</v>
      </c>
      <c r="G334" s="94" t="s">
        <v>2378</v>
      </c>
      <c r="H334" s="94" t="s">
        <v>2379</v>
      </c>
      <c r="I334" t="s">
        <v>2380</v>
      </c>
      <c r="J334" t="s">
        <v>2381</v>
      </c>
      <c r="K334">
        <v>5</v>
      </c>
      <c r="L334" s="95" t="str">
        <f t="shared" si="5"/>
        <v>Prospera Test 300420201 Sandbox^CanadianTaxes^VA^US^MB^CA^10/1/2016 0:00^12/31/2099 23:59^GST Tax^TAX:GST^5</v>
      </c>
    </row>
    <row r="335" spans="1:12" x14ac:dyDescent="0.25">
      <c r="A335" t="str">
        <f>EnterpriseData!$B$43</f>
        <v>Prospera Test 300420201 Sandbox</v>
      </c>
      <c r="B335" t="s">
        <v>2375</v>
      </c>
      <c r="C335" t="s">
        <v>2445</v>
      </c>
      <c r="D335" t="s">
        <v>2400</v>
      </c>
      <c r="E335" t="s">
        <v>2383</v>
      </c>
      <c r="F335" t="s">
        <v>2377</v>
      </c>
      <c r="G335" s="94" t="s">
        <v>2378</v>
      </c>
      <c r="H335" s="94" t="s">
        <v>2379</v>
      </c>
      <c r="I335" t="s">
        <v>2380</v>
      </c>
      <c r="J335" t="s">
        <v>2381</v>
      </c>
      <c r="K335">
        <v>5</v>
      </c>
      <c r="L335" s="95" t="str">
        <f t="shared" si="5"/>
        <v>Prospera Test 300420201 Sandbox^CanadianTaxes^VT^US^MB^CA^10/1/2016 0:00^12/31/2099 23:59^GST Tax^TAX:GST^5</v>
      </c>
    </row>
    <row r="336" spans="1:12" x14ac:dyDescent="0.25">
      <c r="A336" t="str">
        <f>EnterpriseData!$B$43</f>
        <v>Prospera Test 300420201 Sandbox</v>
      </c>
      <c r="B336" t="s">
        <v>2375</v>
      </c>
      <c r="C336" t="s">
        <v>2446</v>
      </c>
      <c r="D336" t="s">
        <v>2400</v>
      </c>
      <c r="E336" t="s">
        <v>2383</v>
      </c>
      <c r="F336" t="s">
        <v>2377</v>
      </c>
      <c r="G336" s="94" t="s">
        <v>2378</v>
      </c>
      <c r="H336" s="94" t="s">
        <v>2379</v>
      </c>
      <c r="I336" t="s">
        <v>2380</v>
      </c>
      <c r="J336" t="s">
        <v>2381</v>
      </c>
      <c r="K336">
        <v>5</v>
      </c>
      <c r="L336" s="95" t="str">
        <f t="shared" si="5"/>
        <v>Prospera Test 300420201 Sandbox^CanadianTaxes^WA^US^MB^CA^10/1/2016 0:00^12/31/2099 23:59^GST Tax^TAX:GST^5</v>
      </c>
    </row>
    <row r="337" spans="1:12" x14ac:dyDescent="0.25">
      <c r="A337" t="str">
        <f>EnterpriseData!$B$43</f>
        <v>Prospera Test 300420201 Sandbox</v>
      </c>
      <c r="B337" t="s">
        <v>2375</v>
      </c>
      <c r="C337" t="s">
        <v>2447</v>
      </c>
      <c r="D337" t="s">
        <v>2400</v>
      </c>
      <c r="E337" t="s">
        <v>2383</v>
      </c>
      <c r="F337" t="s">
        <v>2377</v>
      </c>
      <c r="G337" s="94" t="s">
        <v>2378</v>
      </c>
      <c r="H337" s="94" t="s">
        <v>2379</v>
      </c>
      <c r="I337" t="s">
        <v>2380</v>
      </c>
      <c r="J337" t="s">
        <v>2381</v>
      </c>
      <c r="K337">
        <v>5</v>
      </c>
      <c r="L337" s="95" t="str">
        <f t="shared" si="5"/>
        <v>Prospera Test 300420201 Sandbox^CanadianTaxes^WI^US^MB^CA^10/1/2016 0:00^12/31/2099 23:59^GST Tax^TAX:GST^5</v>
      </c>
    </row>
    <row r="338" spans="1:12" x14ac:dyDescent="0.25">
      <c r="A338" t="str">
        <f>EnterpriseData!$B$43</f>
        <v>Prospera Test 300420201 Sandbox</v>
      </c>
      <c r="B338" t="s">
        <v>2375</v>
      </c>
      <c r="C338" t="s">
        <v>2448</v>
      </c>
      <c r="D338" t="s">
        <v>2400</v>
      </c>
      <c r="E338" t="s">
        <v>2383</v>
      </c>
      <c r="F338" t="s">
        <v>2377</v>
      </c>
      <c r="G338" s="94" t="s">
        <v>2378</v>
      </c>
      <c r="H338" s="94" t="s">
        <v>2379</v>
      </c>
      <c r="I338" t="s">
        <v>2380</v>
      </c>
      <c r="J338" t="s">
        <v>2381</v>
      </c>
      <c r="K338">
        <v>5</v>
      </c>
      <c r="L338" s="95" t="str">
        <f t="shared" si="5"/>
        <v>Prospera Test 300420201 Sandbox^CanadianTaxes^WV^US^MB^CA^10/1/2016 0:00^12/31/2099 23:59^GST Tax^TAX:GST^5</v>
      </c>
    </row>
    <row r="339" spans="1:12" x14ac:dyDescent="0.25">
      <c r="A339" t="str">
        <f>EnterpriseData!$B$43</f>
        <v>Prospera Test 300420201 Sandbox</v>
      </c>
      <c r="B339" t="s">
        <v>2375</v>
      </c>
      <c r="C339" t="s">
        <v>2449</v>
      </c>
      <c r="D339" t="s">
        <v>2400</v>
      </c>
      <c r="E339" t="s">
        <v>2383</v>
      </c>
      <c r="F339" t="s">
        <v>2377</v>
      </c>
      <c r="G339" s="94" t="s">
        <v>2378</v>
      </c>
      <c r="H339" s="94" t="s">
        <v>2379</v>
      </c>
      <c r="I339" t="s">
        <v>2380</v>
      </c>
      <c r="J339" t="s">
        <v>2381</v>
      </c>
      <c r="K339">
        <v>5</v>
      </c>
      <c r="L339" s="95" t="str">
        <f t="shared" si="5"/>
        <v>Prospera Test 300420201 Sandbox^CanadianTaxes^WY^US^MB^CA^10/1/2016 0:00^12/31/2099 23:59^GST Tax^TAX:GST^5</v>
      </c>
    </row>
    <row r="340" spans="1:12" x14ac:dyDescent="0.25">
      <c r="A340" t="str">
        <f>EnterpriseData!$B$43</f>
        <v>Prospera Test 300420201 Sandbox</v>
      </c>
      <c r="B340" t="s">
        <v>2375</v>
      </c>
      <c r="C340" t="s">
        <v>2399</v>
      </c>
      <c r="D340" t="s">
        <v>2400</v>
      </c>
      <c r="E340" t="s">
        <v>2384</v>
      </c>
      <c r="F340" t="s">
        <v>2377</v>
      </c>
      <c r="G340" s="94" t="s">
        <v>2378</v>
      </c>
      <c r="H340" s="94" t="s">
        <v>2379</v>
      </c>
      <c r="I340" t="s">
        <v>2394</v>
      </c>
      <c r="J340" t="s">
        <v>2395</v>
      </c>
      <c r="K340">
        <v>15</v>
      </c>
      <c r="L340" s="95" t="str">
        <f t="shared" si="5"/>
        <v>Prospera Test 300420201 Sandbox^CanadianTaxes^AE^US^NB^CA^10/1/2016 0:00^12/31/2099 23:59^HST Tax^TAX:HST^15</v>
      </c>
    </row>
    <row r="341" spans="1:12" x14ac:dyDescent="0.25">
      <c r="A341" t="str">
        <f>EnterpriseData!$B$43</f>
        <v>Prospera Test 300420201 Sandbox</v>
      </c>
      <c r="B341" t="s">
        <v>2375</v>
      </c>
      <c r="C341" t="s">
        <v>2401</v>
      </c>
      <c r="D341" t="s">
        <v>2400</v>
      </c>
      <c r="E341" t="s">
        <v>2384</v>
      </c>
      <c r="F341" t="s">
        <v>2377</v>
      </c>
      <c r="G341" s="94" t="s">
        <v>2378</v>
      </c>
      <c r="H341" s="94" t="s">
        <v>2379</v>
      </c>
      <c r="I341" t="s">
        <v>2394</v>
      </c>
      <c r="J341" t="s">
        <v>2395</v>
      </c>
      <c r="K341">
        <v>15</v>
      </c>
      <c r="L341" s="95" t="str">
        <f t="shared" si="5"/>
        <v>Prospera Test 300420201 Sandbox^CanadianTaxes^AK^US^NB^CA^10/1/2016 0:00^12/31/2099 23:59^HST Tax^TAX:HST^15</v>
      </c>
    </row>
    <row r="342" spans="1:12" x14ac:dyDescent="0.25">
      <c r="A342" t="str">
        <f>EnterpriseData!$B$43</f>
        <v>Prospera Test 300420201 Sandbox</v>
      </c>
      <c r="B342" t="s">
        <v>2375</v>
      </c>
      <c r="C342" t="s">
        <v>2402</v>
      </c>
      <c r="D342" t="s">
        <v>2400</v>
      </c>
      <c r="E342" t="s">
        <v>2384</v>
      </c>
      <c r="F342" t="s">
        <v>2377</v>
      </c>
      <c r="G342" s="94" t="s">
        <v>2378</v>
      </c>
      <c r="H342" s="94" t="s">
        <v>2379</v>
      </c>
      <c r="I342" t="s">
        <v>2394</v>
      </c>
      <c r="J342" t="s">
        <v>2395</v>
      </c>
      <c r="K342">
        <v>15</v>
      </c>
      <c r="L342" s="95" t="str">
        <f t="shared" si="5"/>
        <v>Prospera Test 300420201 Sandbox^CanadianTaxes^AL^US^NB^CA^10/1/2016 0:00^12/31/2099 23:59^HST Tax^TAX:HST^15</v>
      </c>
    </row>
    <row r="343" spans="1:12" x14ac:dyDescent="0.25">
      <c r="A343" t="str">
        <f>EnterpriseData!$B$43</f>
        <v>Prospera Test 300420201 Sandbox</v>
      </c>
      <c r="B343" t="s">
        <v>2375</v>
      </c>
      <c r="C343" t="s">
        <v>412</v>
      </c>
      <c r="D343" t="s">
        <v>2400</v>
      </c>
      <c r="E343" t="s">
        <v>2384</v>
      </c>
      <c r="F343" t="s">
        <v>2377</v>
      </c>
      <c r="G343" s="94" t="s">
        <v>2378</v>
      </c>
      <c r="H343" s="94" t="s">
        <v>2379</v>
      </c>
      <c r="I343" t="s">
        <v>2394</v>
      </c>
      <c r="J343" t="s">
        <v>2395</v>
      </c>
      <c r="K343">
        <v>15</v>
      </c>
      <c r="L343" s="95" t="str">
        <f t="shared" si="5"/>
        <v>Prospera Test 300420201 Sandbox^CanadianTaxes^AR^US^NB^CA^10/1/2016 0:00^12/31/2099 23:59^HST Tax^TAX:HST^15</v>
      </c>
    </row>
    <row r="344" spans="1:12" x14ac:dyDescent="0.25">
      <c r="A344" t="str">
        <f>EnterpriseData!$B$43</f>
        <v>Prospera Test 300420201 Sandbox</v>
      </c>
      <c r="B344" t="s">
        <v>2375</v>
      </c>
      <c r="C344" t="s">
        <v>2403</v>
      </c>
      <c r="D344" t="s">
        <v>2400</v>
      </c>
      <c r="E344" t="s">
        <v>2384</v>
      </c>
      <c r="F344" t="s">
        <v>2377</v>
      </c>
      <c r="G344" s="94" t="s">
        <v>2378</v>
      </c>
      <c r="H344" s="94" t="s">
        <v>2379</v>
      </c>
      <c r="I344" t="s">
        <v>2394</v>
      </c>
      <c r="J344" t="s">
        <v>2395</v>
      </c>
      <c r="K344">
        <v>15</v>
      </c>
      <c r="L344" s="95" t="str">
        <f t="shared" si="5"/>
        <v>Prospera Test 300420201 Sandbox^CanadianTaxes^AZ^US^NB^CA^10/1/2016 0:00^12/31/2099 23:59^HST Tax^TAX:HST^15</v>
      </c>
    </row>
    <row r="345" spans="1:12" x14ac:dyDescent="0.25">
      <c r="A345" t="str">
        <f>EnterpriseData!$B$43</f>
        <v>Prospera Test 300420201 Sandbox</v>
      </c>
      <c r="B345" t="s">
        <v>2375</v>
      </c>
      <c r="C345" t="s">
        <v>2377</v>
      </c>
      <c r="D345" t="s">
        <v>2400</v>
      </c>
      <c r="E345" t="s">
        <v>2384</v>
      </c>
      <c r="F345" t="s">
        <v>2377</v>
      </c>
      <c r="G345" s="94" t="s">
        <v>2378</v>
      </c>
      <c r="H345" s="94" t="s">
        <v>2379</v>
      </c>
      <c r="I345" t="s">
        <v>2394</v>
      </c>
      <c r="J345" t="s">
        <v>2395</v>
      </c>
      <c r="K345">
        <v>15</v>
      </c>
      <c r="L345" s="95" t="str">
        <f t="shared" si="5"/>
        <v>Prospera Test 300420201 Sandbox^CanadianTaxes^CA^US^NB^CA^10/1/2016 0:00^12/31/2099 23:59^HST Tax^TAX:HST^15</v>
      </c>
    </row>
    <row r="346" spans="1:12" x14ac:dyDescent="0.25">
      <c r="A346" t="str">
        <f>EnterpriseData!$B$43</f>
        <v>Prospera Test 300420201 Sandbox</v>
      </c>
      <c r="B346" t="s">
        <v>2375</v>
      </c>
      <c r="C346" t="s">
        <v>2404</v>
      </c>
      <c r="D346" t="s">
        <v>2400</v>
      </c>
      <c r="E346" t="s">
        <v>2384</v>
      </c>
      <c r="F346" t="s">
        <v>2377</v>
      </c>
      <c r="G346" s="94" t="s">
        <v>2378</v>
      </c>
      <c r="H346" s="94" t="s">
        <v>2379</v>
      </c>
      <c r="I346" t="s">
        <v>2394</v>
      </c>
      <c r="J346" t="s">
        <v>2395</v>
      </c>
      <c r="K346">
        <v>15</v>
      </c>
      <c r="L346" s="95" t="str">
        <f t="shared" si="5"/>
        <v>Prospera Test 300420201 Sandbox^CanadianTaxes^CO^US^NB^CA^10/1/2016 0:00^12/31/2099 23:59^HST Tax^TAX:HST^15</v>
      </c>
    </row>
    <row r="347" spans="1:12" x14ac:dyDescent="0.25">
      <c r="A347" t="str">
        <f>EnterpriseData!$B$43</f>
        <v>Prospera Test 300420201 Sandbox</v>
      </c>
      <c r="B347" t="s">
        <v>2375</v>
      </c>
      <c r="C347" t="s">
        <v>2405</v>
      </c>
      <c r="D347" t="s">
        <v>2400</v>
      </c>
      <c r="E347" t="s">
        <v>2384</v>
      </c>
      <c r="F347" t="s">
        <v>2377</v>
      </c>
      <c r="G347" s="94" t="s">
        <v>2378</v>
      </c>
      <c r="H347" s="94" t="s">
        <v>2379</v>
      </c>
      <c r="I347" t="s">
        <v>2394</v>
      </c>
      <c r="J347" t="s">
        <v>2395</v>
      </c>
      <c r="K347">
        <v>15</v>
      </c>
      <c r="L347" s="95" t="str">
        <f t="shared" si="5"/>
        <v>Prospera Test 300420201 Sandbox^CanadianTaxes^CT^US^NB^CA^10/1/2016 0:00^12/31/2099 23:59^HST Tax^TAX:HST^15</v>
      </c>
    </row>
    <row r="348" spans="1:12" x14ac:dyDescent="0.25">
      <c r="A348" t="str">
        <f>EnterpriseData!$B$43</f>
        <v>Prospera Test 300420201 Sandbox</v>
      </c>
      <c r="B348" t="s">
        <v>2375</v>
      </c>
      <c r="C348" t="s">
        <v>2406</v>
      </c>
      <c r="D348" t="s">
        <v>2400</v>
      </c>
      <c r="E348" t="s">
        <v>2384</v>
      </c>
      <c r="F348" t="s">
        <v>2377</v>
      </c>
      <c r="G348" s="94" t="s">
        <v>2378</v>
      </c>
      <c r="H348" s="94" t="s">
        <v>2379</v>
      </c>
      <c r="I348" t="s">
        <v>2394</v>
      </c>
      <c r="J348" t="s">
        <v>2395</v>
      </c>
      <c r="K348">
        <v>15</v>
      </c>
      <c r="L348" s="95" t="str">
        <f t="shared" si="5"/>
        <v>Prospera Test 300420201 Sandbox^CanadianTaxes^DC^US^NB^CA^10/1/2016 0:00^12/31/2099 23:59^HST Tax^TAX:HST^15</v>
      </c>
    </row>
    <row r="349" spans="1:12" x14ac:dyDescent="0.25">
      <c r="A349" t="str">
        <f>EnterpriseData!$B$43</f>
        <v>Prospera Test 300420201 Sandbox</v>
      </c>
      <c r="B349" t="s">
        <v>2375</v>
      </c>
      <c r="C349" t="s">
        <v>2407</v>
      </c>
      <c r="D349" t="s">
        <v>2400</v>
      </c>
      <c r="E349" t="s">
        <v>2384</v>
      </c>
      <c r="F349" t="s">
        <v>2377</v>
      </c>
      <c r="G349" s="94" t="s">
        <v>2378</v>
      </c>
      <c r="H349" s="94" t="s">
        <v>2379</v>
      </c>
      <c r="I349" t="s">
        <v>2394</v>
      </c>
      <c r="J349" t="s">
        <v>2395</v>
      </c>
      <c r="K349">
        <v>15</v>
      </c>
      <c r="L349" s="95" t="str">
        <f t="shared" si="5"/>
        <v>Prospera Test 300420201 Sandbox^CanadianTaxes^DE^US^NB^CA^10/1/2016 0:00^12/31/2099 23:59^HST Tax^TAX:HST^15</v>
      </c>
    </row>
    <row r="350" spans="1:12" x14ac:dyDescent="0.25">
      <c r="A350" t="str">
        <f>EnterpriseData!$B$43</f>
        <v>Prospera Test 300420201 Sandbox</v>
      </c>
      <c r="B350" t="s">
        <v>2375</v>
      </c>
      <c r="C350" t="s">
        <v>2408</v>
      </c>
      <c r="D350" t="s">
        <v>2400</v>
      </c>
      <c r="E350" t="s">
        <v>2384</v>
      </c>
      <c r="F350" t="s">
        <v>2377</v>
      </c>
      <c r="G350" s="94" t="s">
        <v>2378</v>
      </c>
      <c r="H350" s="94" t="s">
        <v>2379</v>
      </c>
      <c r="I350" t="s">
        <v>2394</v>
      </c>
      <c r="J350" t="s">
        <v>2395</v>
      </c>
      <c r="K350">
        <v>15</v>
      </c>
      <c r="L350" s="95" t="str">
        <f t="shared" si="5"/>
        <v>Prospera Test 300420201 Sandbox^CanadianTaxes^FL^US^NB^CA^10/1/2016 0:00^12/31/2099 23:59^HST Tax^TAX:HST^15</v>
      </c>
    </row>
    <row r="351" spans="1:12" x14ac:dyDescent="0.25">
      <c r="A351" t="str">
        <f>EnterpriseData!$B$43</f>
        <v>Prospera Test 300420201 Sandbox</v>
      </c>
      <c r="B351" t="s">
        <v>2375</v>
      </c>
      <c r="C351" t="s">
        <v>2409</v>
      </c>
      <c r="D351" t="s">
        <v>2400</v>
      </c>
      <c r="E351" t="s">
        <v>2384</v>
      </c>
      <c r="F351" t="s">
        <v>2377</v>
      </c>
      <c r="G351" s="94" t="s">
        <v>2378</v>
      </c>
      <c r="H351" s="94" t="s">
        <v>2379</v>
      </c>
      <c r="I351" t="s">
        <v>2394</v>
      </c>
      <c r="J351" t="s">
        <v>2395</v>
      </c>
      <c r="K351">
        <v>15</v>
      </c>
      <c r="L351" s="95" t="str">
        <f t="shared" si="5"/>
        <v>Prospera Test 300420201 Sandbox^CanadianTaxes^GA^US^NB^CA^10/1/2016 0:00^12/31/2099 23:59^HST Tax^TAX:HST^15</v>
      </c>
    </row>
    <row r="352" spans="1:12" x14ac:dyDescent="0.25">
      <c r="A352" t="str">
        <f>EnterpriseData!$B$43</f>
        <v>Prospera Test 300420201 Sandbox</v>
      </c>
      <c r="B352" t="s">
        <v>2375</v>
      </c>
      <c r="C352" t="s">
        <v>2410</v>
      </c>
      <c r="D352" t="s">
        <v>2400</v>
      </c>
      <c r="E352" t="s">
        <v>2384</v>
      </c>
      <c r="F352" t="s">
        <v>2377</v>
      </c>
      <c r="G352" s="94" t="s">
        <v>2378</v>
      </c>
      <c r="H352" s="94" t="s">
        <v>2379</v>
      </c>
      <c r="I352" t="s">
        <v>2394</v>
      </c>
      <c r="J352" t="s">
        <v>2395</v>
      </c>
      <c r="K352">
        <v>15</v>
      </c>
      <c r="L352" s="95" t="str">
        <f t="shared" si="5"/>
        <v>Prospera Test 300420201 Sandbox^CanadianTaxes^HI^US^NB^CA^10/1/2016 0:00^12/31/2099 23:59^HST Tax^TAX:HST^15</v>
      </c>
    </row>
    <row r="353" spans="1:12" x14ac:dyDescent="0.25">
      <c r="A353" t="str">
        <f>EnterpriseData!$B$43</f>
        <v>Prospera Test 300420201 Sandbox</v>
      </c>
      <c r="B353" t="s">
        <v>2375</v>
      </c>
      <c r="C353" t="s">
        <v>2411</v>
      </c>
      <c r="D353" t="s">
        <v>2400</v>
      </c>
      <c r="E353" t="s">
        <v>2384</v>
      </c>
      <c r="F353" t="s">
        <v>2377</v>
      </c>
      <c r="G353" s="94" t="s">
        <v>2378</v>
      </c>
      <c r="H353" s="94" t="s">
        <v>2379</v>
      </c>
      <c r="I353" t="s">
        <v>2394</v>
      </c>
      <c r="J353" t="s">
        <v>2395</v>
      </c>
      <c r="K353">
        <v>15</v>
      </c>
      <c r="L353" s="95" t="str">
        <f t="shared" si="5"/>
        <v>Prospera Test 300420201 Sandbox^CanadianTaxes^IA^US^NB^CA^10/1/2016 0:00^12/31/2099 23:59^HST Tax^TAX:HST^15</v>
      </c>
    </row>
    <row r="354" spans="1:12" x14ac:dyDescent="0.25">
      <c r="A354" t="str">
        <f>EnterpriseData!$B$43</f>
        <v>Prospera Test 300420201 Sandbox</v>
      </c>
      <c r="B354" t="s">
        <v>2375</v>
      </c>
      <c r="C354" t="s">
        <v>2412</v>
      </c>
      <c r="D354" t="s">
        <v>2400</v>
      </c>
      <c r="E354" t="s">
        <v>2384</v>
      </c>
      <c r="F354" t="s">
        <v>2377</v>
      </c>
      <c r="G354" s="94" t="s">
        <v>2378</v>
      </c>
      <c r="H354" s="94" t="s">
        <v>2379</v>
      </c>
      <c r="I354" t="s">
        <v>2394</v>
      </c>
      <c r="J354" t="s">
        <v>2395</v>
      </c>
      <c r="K354">
        <v>15</v>
      </c>
      <c r="L354" s="95" t="str">
        <f t="shared" si="5"/>
        <v>Prospera Test 300420201 Sandbox^CanadianTaxes^ID^US^NB^CA^10/1/2016 0:00^12/31/2099 23:59^HST Tax^TAX:HST^15</v>
      </c>
    </row>
    <row r="355" spans="1:12" x14ac:dyDescent="0.25">
      <c r="A355" t="str">
        <f>EnterpriseData!$B$43</f>
        <v>Prospera Test 300420201 Sandbox</v>
      </c>
      <c r="B355" t="s">
        <v>2375</v>
      </c>
      <c r="C355" t="s">
        <v>2413</v>
      </c>
      <c r="D355" t="s">
        <v>2400</v>
      </c>
      <c r="E355" t="s">
        <v>2384</v>
      </c>
      <c r="F355" t="s">
        <v>2377</v>
      </c>
      <c r="G355" s="94" t="s">
        <v>2378</v>
      </c>
      <c r="H355" s="94" t="s">
        <v>2379</v>
      </c>
      <c r="I355" t="s">
        <v>2394</v>
      </c>
      <c r="J355" t="s">
        <v>2395</v>
      </c>
      <c r="K355">
        <v>15</v>
      </c>
      <c r="L355" s="95" t="str">
        <f t="shared" si="5"/>
        <v>Prospera Test 300420201 Sandbox^CanadianTaxes^IL^US^NB^CA^10/1/2016 0:00^12/31/2099 23:59^HST Tax^TAX:HST^15</v>
      </c>
    </row>
    <row r="356" spans="1:12" x14ac:dyDescent="0.25">
      <c r="A356" t="str">
        <f>EnterpriseData!$B$43</f>
        <v>Prospera Test 300420201 Sandbox</v>
      </c>
      <c r="B356" t="s">
        <v>2375</v>
      </c>
      <c r="C356" t="s">
        <v>2414</v>
      </c>
      <c r="D356" t="s">
        <v>2400</v>
      </c>
      <c r="E356" t="s">
        <v>2384</v>
      </c>
      <c r="F356" t="s">
        <v>2377</v>
      </c>
      <c r="G356" s="94" t="s">
        <v>2378</v>
      </c>
      <c r="H356" s="94" t="s">
        <v>2379</v>
      </c>
      <c r="I356" t="s">
        <v>2394</v>
      </c>
      <c r="J356" t="s">
        <v>2395</v>
      </c>
      <c r="K356">
        <v>15</v>
      </c>
      <c r="L356" s="95" t="str">
        <f t="shared" si="5"/>
        <v>Prospera Test 300420201 Sandbox^CanadianTaxes^IN^US^NB^CA^10/1/2016 0:00^12/31/2099 23:59^HST Tax^TAX:HST^15</v>
      </c>
    </row>
    <row r="357" spans="1:12" x14ac:dyDescent="0.25">
      <c r="A357" t="str">
        <f>EnterpriseData!$B$43</f>
        <v>Prospera Test 300420201 Sandbox</v>
      </c>
      <c r="B357" t="s">
        <v>2375</v>
      </c>
      <c r="C357" t="s">
        <v>2415</v>
      </c>
      <c r="D357" t="s">
        <v>2400</v>
      </c>
      <c r="E357" t="s">
        <v>2384</v>
      </c>
      <c r="F357" t="s">
        <v>2377</v>
      </c>
      <c r="G357" s="94" t="s">
        <v>2378</v>
      </c>
      <c r="H357" s="94" t="s">
        <v>2379</v>
      </c>
      <c r="I357" t="s">
        <v>2394</v>
      </c>
      <c r="J357" t="s">
        <v>2395</v>
      </c>
      <c r="K357">
        <v>15</v>
      </c>
      <c r="L357" s="95" t="str">
        <f t="shared" si="5"/>
        <v>Prospera Test 300420201 Sandbox^CanadianTaxes^KS^US^NB^CA^10/1/2016 0:00^12/31/2099 23:59^HST Tax^TAX:HST^15</v>
      </c>
    </row>
    <row r="358" spans="1:12" x14ac:dyDescent="0.25">
      <c r="A358" t="str">
        <f>EnterpriseData!$B$43</f>
        <v>Prospera Test 300420201 Sandbox</v>
      </c>
      <c r="B358" t="s">
        <v>2375</v>
      </c>
      <c r="C358" t="s">
        <v>2416</v>
      </c>
      <c r="D358" t="s">
        <v>2400</v>
      </c>
      <c r="E358" t="s">
        <v>2384</v>
      </c>
      <c r="F358" t="s">
        <v>2377</v>
      </c>
      <c r="G358" s="94" t="s">
        <v>2378</v>
      </c>
      <c r="H358" s="94" t="s">
        <v>2379</v>
      </c>
      <c r="I358" t="s">
        <v>2394</v>
      </c>
      <c r="J358" t="s">
        <v>2395</v>
      </c>
      <c r="K358">
        <v>15</v>
      </c>
      <c r="L358" s="95" t="str">
        <f t="shared" si="5"/>
        <v>Prospera Test 300420201 Sandbox^CanadianTaxes^KY^US^NB^CA^10/1/2016 0:00^12/31/2099 23:59^HST Tax^TAX:HST^15</v>
      </c>
    </row>
    <row r="359" spans="1:12" x14ac:dyDescent="0.25">
      <c r="A359" t="str">
        <f>EnterpriseData!$B$43</f>
        <v>Prospera Test 300420201 Sandbox</v>
      </c>
      <c r="B359" t="s">
        <v>2375</v>
      </c>
      <c r="C359" t="s">
        <v>2417</v>
      </c>
      <c r="D359" t="s">
        <v>2400</v>
      </c>
      <c r="E359" t="s">
        <v>2384</v>
      </c>
      <c r="F359" t="s">
        <v>2377</v>
      </c>
      <c r="G359" s="94" t="s">
        <v>2378</v>
      </c>
      <c r="H359" s="94" t="s">
        <v>2379</v>
      </c>
      <c r="I359" t="s">
        <v>2394</v>
      </c>
      <c r="J359" t="s">
        <v>2395</v>
      </c>
      <c r="K359">
        <v>15</v>
      </c>
      <c r="L359" s="95" t="str">
        <f t="shared" si="5"/>
        <v>Prospera Test 300420201 Sandbox^CanadianTaxes^LA^US^NB^CA^10/1/2016 0:00^12/31/2099 23:59^HST Tax^TAX:HST^15</v>
      </c>
    </row>
    <row r="360" spans="1:12" x14ac:dyDescent="0.25">
      <c r="A360" t="str">
        <f>EnterpriseData!$B$43</f>
        <v>Prospera Test 300420201 Sandbox</v>
      </c>
      <c r="B360" t="s">
        <v>2375</v>
      </c>
      <c r="C360" t="s">
        <v>2418</v>
      </c>
      <c r="D360" t="s">
        <v>2400</v>
      </c>
      <c r="E360" t="s">
        <v>2384</v>
      </c>
      <c r="F360" t="s">
        <v>2377</v>
      </c>
      <c r="G360" s="94" t="s">
        <v>2378</v>
      </c>
      <c r="H360" s="94" t="s">
        <v>2379</v>
      </c>
      <c r="I360" t="s">
        <v>2394</v>
      </c>
      <c r="J360" t="s">
        <v>2395</v>
      </c>
      <c r="K360">
        <v>15</v>
      </c>
      <c r="L360" s="95" t="str">
        <f t="shared" si="5"/>
        <v>Prospera Test 300420201 Sandbox^CanadianTaxes^MA^US^NB^CA^10/1/2016 0:00^12/31/2099 23:59^HST Tax^TAX:HST^15</v>
      </c>
    </row>
    <row r="361" spans="1:12" x14ac:dyDescent="0.25">
      <c r="A361" t="str">
        <f>EnterpriseData!$B$43</f>
        <v>Prospera Test 300420201 Sandbox</v>
      </c>
      <c r="B361" t="s">
        <v>2375</v>
      </c>
      <c r="C361" t="s">
        <v>2419</v>
      </c>
      <c r="D361" t="s">
        <v>2400</v>
      </c>
      <c r="E361" t="s">
        <v>2384</v>
      </c>
      <c r="F361" t="s">
        <v>2377</v>
      </c>
      <c r="G361" s="94" t="s">
        <v>2378</v>
      </c>
      <c r="H361" s="94" t="s">
        <v>2379</v>
      </c>
      <c r="I361" t="s">
        <v>2394</v>
      </c>
      <c r="J361" t="s">
        <v>2395</v>
      </c>
      <c r="K361">
        <v>15</v>
      </c>
      <c r="L361" s="95" t="str">
        <f t="shared" si="5"/>
        <v>Prospera Test 300420201 Sandbox^CanadianTaxes^MD^US^NB^CA^10/1/2016 0:00^12/31/2099 23:59^HST Tax^TAX:HST^15</v>
      </c>
    </row>
    <row r="362" spans="1:12" x14ac:dyDescent="0.25">
      <c r="A362" t="str">
        <f>EnterpriseData!$B$43</f>
        <v>Prospera Test 300420201 Sandbox</v>
      </c>
      <c r="B362" t="s">
        <v>2375</v>
      </c>
      <c r="C362" t="s">
        <v>2420</v>
      </c>
      <c r="D362" t="s">
        <v>2400</v>
      </c>
      <c r="E362" t="s">
        <v>2384</v>
      </c>
      <c r="F362" t="s">
        <v>2377</v>
      </c>
      <c r="G362" s="94" t="s">
        <v>2378</v>
      </c>
      <c r="H362" s="94" t="s">
        <v>2379</v>
      </c>
      <c r="I362" t="s">
        <v>2394</v>
      </c>
      <c r="J362" t="s">
        <v>2395</v>
      </c>
      <c r="K362">
        <v>15</v>
      </c>
      <c r="L362" s="95" t="str">
        <f t="shared" si="5"/>
        <v>Prospera Test 300420201 Sandbox^CanadianTaxes^ME^US^NB^CA^10/1/2016 0:00^12/31/2099 23:59^HST Tax^TAX:HST^15</v>
      </c>
    </row>
    <row r="363" spans="1:12" x14ac:dyDescent="0.25">
      <c r="A363" t="str">
        <f>EnterpriseData!$B$43</f>
        <v>Prospera Test 300420201 Sandbox</v>
      </c>
      <c r="B363" t="s">
        <v>2375</v>
      </c>
      <c r="C363" t="s">
        <v>2421</v>
      </c>
      <c r="D363" t="s">
        <v>2400</v>
      </c>
      <c r="E363" t="s">
        <v>2384</v>
      </c>
      <c r="F363" t="s">
        <v>2377</v>
      </c>
      <c r="G363" s="94" t="s">
        <v>2378</v>
      </c>
      <c r="H363" s="94" t="s">
        <v>2379</v>
      </c>
      <c r="I363" t="s">
        <v>2394</v>
      </c>
      <c r="J363" t="s">
        <v>2395</v>
      </c>
      <c r="K363">
        <v>15</v>
      </c>
      <c r="L363" s="95" t="str">
        <f t="shared" si="5"/>
        <v>Prospera Test 300420201 Sandbox^CanadianTaxes^MI^US^NB^CA^10/1/2016 0:00^12/31/2099 23:59^HST Tax^TAX:HST^15</v>
      </c>
    </row>
    <row r="364" spans="1:12" x14ac:dyDescent="0.25">
      <c r="A364" t="str">
        <f>EnterpriseData!$B$43</f>
        <v>Prospera Test 300420201 Sandbox</v>
      </c>
      <c r="B364" t="s">
        <v>2375</v>
      </c>
      <c r="C364" t="s">
        <v>2422</v>
      </c>
      <c r="D364" t="s">
        <v>2400</v>
      </c>
      <c r="E364" t="s">
        <v>2384</v>
      </c>
      <c r="F364" t="s">
        <v>2377</v>
      </c>
      <c r="G364" s="94" t="s">
        <v>2378</v>
      </c>
      <c r="H364" s="94" t="s">
        <v>2379</v>
      </c>
      <c r="I364" t="s">
        <v>2394</v>
      </c>
      <c r="J364" t="s">
        <v>2395</v>
      </c>
      <c r="K364">
        <v>15</v>
      </c>
      <c r="L364" s="95" t="str">
        <f t="shared" si="5"/>
        <v>Prospera Test 300420201 Sandbox^CanadianTaxes^MN^US^NB^CA^10/1/2016 0:00^12/31/2099 23:59^HST Tax^TAX:HST^15</v>
      </c>
    </row>
    <row r="365" spans="1:12" x14ac:dyDescent="0.25">
      <c r="A365" t="str">
        <f>EnterpriseData!$B$43</f>
        <v>Prospera Test 300420201 Sandbox</v>
      </c>
      <c r="B365" t="s">
        <v>2375</v>
      </c>
      <c r="C365" t="s">
        <v>2423</v>
      </c>
      <c r="D365" t="s">
        <v>2400</v>
      </c>
      <c r="E365" t="s">
        <v>2384</v>
      </c>
      <c r="F365" t="s">
        <v>2377</v>
      </c>
      <c r="G365" s="94" t="s">
        <v>2378</v>
      </c>
      <c r="H365" s="94" t="s">
        <v>2379</v>
      </c>
      <c r="I365" t="s">
        <v>2394</v>
      </c>
      <c r="J365" t="s">
        <v>2395</v>
      </c>
      <c r="K365">
        <v>15</v>
      </c>
      <c r="L365" s="95" t="str">
        <f t="shared" si="5"/>
        <v>Prospera Test 300420201 Sandbox^CanadianTaxes^MO^US^NB^CA^10/1/2016 0:00^12/31/2099 23:59^HST Tax^TAX:HST^15</v>
      </c>
    </row>
    <row r="366" spans="1:12" x14ac:dyDescent="0.25">
      <c r="A366" t="str">
        <f>EnterpriseData!$B$43</f>
        <v>Prospera Test 300420201 Sandbox</v>
      </c>
      <c r="B366" t="s">
        <v>2375</v>
      </c>
      <c r="C366" t="s">
        <v>2424</v>
      </c>
      <c r="D366" t="s">
        <v>2400</v>
      </c>
      <c r="E366" t="s">
        <v>2384</v>
      </c>
      <c r="F366" t="s">
        <v>2377</v>
      </c>
      <c r="G366" s="94" t="s">
        <v>2378</v>
      </c>
      <c r="H366" s="94" t="s">
        <v>2379</v>
      </c>
      <c r="I366" t="s">
        <v>2394</v>
      </c>
      <c r="J366" t="s">
        <v>2395</v>
      </c>
      <c r="K366">
        <v>15</v>
      </c>
      <c r="L366" s="95" t="str">
        <f t="shared" si="5"/>
        <v>Prospera Test 300420201 Sandbox^CanadianTaxes^MS^US^NB^CA^10/1/2016 0:00^12/31/2099 23:59^HST Tax^TAX:HST^15</v>
      </c>
    </row>
    <row r="367" spans="1:12" x14ac:dyDescent="0.25">
      <c r="A367" t="str">
        <f>EnterpriseData!$B$43</f>
        <v>Prospera Test 300420201 Sandbox</v>
      </c>
      <c r="B367" t="s">
        <v>2375</v>
      </c>
      <c r="C367" t="s">
        <v>2425</v>
      </c>
      <c r="D367" t="s">
        <v>2400</v>
      </c>
      <c r="E367" t="s">
        <v>2384</v>
      </c>
      <c r="F367" t="s">
        <v>2377</v>
      </c>
      <c r="G367" s="94" t="s">
        <v>2378</v>
      </c>
      <c r="H367" s="94" t="s">
        <v>2379</v>
      </c>
      <c r="I367" t="s">
        <v>2394</v>
      </c>
      <c r="J367" t="s">
        <v>2395</v>
      </c>
      <c r="K367">
        <v>15</v>
      </c>
      <c r="L367" s="95" t="str">
        <f t="shared" si="5"/>
        <v>Prospera Test 300420201 Sandbox^CanadianTaxes^MT^US^NB^CA^10/1/2016 0:00^12/31/2099 23:59^HST Tax^TAX:HST^15</v>
      </c>
    </row>
    <row r="368" spans="1:12" x14ac:dyDescent="0.25">
      <c r="A368" t="str">
        <f>EnterpriseData!$B$43</f>
        <v>Prospera Test 300420201 Sandbox</v>
      </c>
      <c r="B368" t="s">
        <v>2375</v>
      </c>
      <c r="C368" t="s">
        <v>2426</v>
      </c>
      <c r="D368" t="s">
        <v>2400</v>
      </c>
      <c r="E368" t="s">
        <v>2384</v>
      </c>
      <c r="F368" t="s">
        <v>2377</v>
      </c>
      <c r="G368" s="94" t="s">
        <v>2378</v>
      </c>
      <c r="H368" s="94" t="s">
        <v>2379</v>
      </c>
      <c r="I368" t="s">
        <v>2394</v>
      </c>
      <c r="J368" t="s">
        <v>2395</v>
      </c>
      <c r="K368">
        <v>15</v>
      </c>
      <c r="L368" s="95" t="str">
        <f t="shared" si="5"/>
        <v>Prospera Test 300420201 Sandbox^CanadianTaxes^NC^US^NB^CA^10/1/2016 0:00^12/31/2099 23:59^HST Tax^TAX:HST^15</v>
      </c>
    </row>
    <row r="369" spans="1:12" x14ac:dyDescent="0.25">
      <c r="A369" t="str">
        <f>EnterpriseData!$B$43</f>
        <v>Prospera Test 300420201 Sandbox</v>
      </c>
      <c r="B369" t="s">
        <v>2375</v>
      </c>
      <c r="C369" t="s">
        <v>2427</v>
      </c>
      <c r="D369" t="s">
        <v>2400</v>
      </c>
      <c r="E369" t="s">
        <v>2384</v>
      </c>
      <c r="F369" t="s">
        <v>2377</v>
      </c>
      <c r="G369" s="94" t="s">
        <v>2378</v>
      </c>
      <c r="H369" s="94" t="s">
        <v>2379</v>
      </c>
      <c r="I369" t="s">
        <v>2394</v>
      </c>
      <c r="J369" t="s">
        <v>2395</v>
      </c>
      <c r="K369">
        <v>15</v>
      </c>
      <c r="L369" s="95" t="str">
        <f t="shared" si="5"/>
        <v>Prospera Test 300420201 Sandbox^CanadianTaxes^ND^US^NB^CA^10/1/2016 0:00^12/31/2099 23:59^HST Tax^TAX:HST^15</v>
      </c>
    </row>
    <row r="370" spans="1:12" x14ac:dyDescent="0.25">
      <c r="A370" t="str">
        <f>EnterpriseData!$B$43</f>
        <v>Prospera Test 300420201 Sandbox</v>
      </c>
      <c r="B370" t="s">
        <v>2375</v>
      </c>
      <c r="C370" t="s">
        <v>2428</v>
      </c>
      <c r="D370" t="s">
        <v>2400</v>
      </c>
      <c r="E370" t="s">
        <v>2384</v>
      </c>
      <c r="F370" t="s">
        <v>2377</v>
      </c>
      <c r="G370" s="94" t="s">
        <v>2378</v>
      </c>
      <c r="H370" s="94" t="s">
        <v>2379</v>
      </c>
      <c r="I370" t="s">
        <v>2394</v>
      </c>
      <c r="J370" t="s">
        <v>2395</v>
      </c>
      <c r="K370">
        <v>15</v>
      </c>
      <c r="L370" s="95" t="str">
        <f t="shared" si="5"/>
        <v>Prospera Test 300420201 Sandbox^CanadianTaxes^NE^US^NB^CA^10/1/2016 0:00^12/31/2099 23:59^HST Tax^TAX:HST^15</v>
      </c>
    </row>
    <row r="371" spans="1:12" x14ac:dyDescent="0.25">
      <c r="A371" t="str">
        <f>EnterpriseData!$B$43</f>
        <v>Prospera Test 300420201 Sandbox</v>
      </c>
      <c r="B371" t="s">
        <v>2375</v>
      </c>
      <c r="C371" t="s">
        <v>2429</v>
      </c>
      <c r="D371" t="s">
        <v>2400</v>
      </c>
      <c r="E371" t="s">
        <v>2384</v>
      </c>
      <c r="F371" t="s">
        <v>2377</v>
      </c>
      <c r="G371" s="94" t="s">
        <v>2378</v>
      </c>
      <c r="H371" s="94" t="s">
        <v>2379</v>
      </c>
      <c r="I371" t="s">
        <v>2394</v>
      </c>
      <c r="J371" t="s">
        <v>2395</v>
      </c>
      <c r="K371">
        <v>15</v>
      </c>
      <c r="L371" s="95" t="str">
        <f t="shared" si="5"/>
        <v>Prospera Test 300420201 Sandbox^CanadianTaxes^NH^US^NB^CA^10/1/2016 0:00^12/31/2099 23:59^HST Tax^TAX:HST^15</v>
      </c>
    </row>
    <row r="372" spans="1:12" x14ac:dyDescent="0.25">
      <c r="A372" t="str">
        <f>EnterpriseData!$B$43</f>
        <v>Prospera Test 300420201 Sandbox</v>
      </c>
      <c r="B372" t="s">
        <v>2375</v>
      </c>
      <c r="C372" t="s">
        <v>2430</v>
      </c>
      <c r="D372" t="s">
        <v>2400</v>
      </c>
      <c r="E372" t="s">
        <v>2384</v>
      </c>
      <c r="F372" t="s">
        <v>2377</v>
      </c>
      <c r="G372" s="94" t="s">
        <v>2378</v>
      </c>
      <c r="H372" s="94" t="s">
        <v>2379</v>
      </c>
      <c r="I372" t="s">
        <v>2394</v>
      </c>
      <c r="J372" t="s">
        <v>2395</v>
      </c>
      <c r="K372">
        <v>15</v>
      </c>
      <c r="L372" s="95" t="str">
        <f t="shared" si="5"/>
        <v>Prospera Test 300420201 Sandbox^CanadianTaxes^NJ^US^NB^CA^10/1/2016 0:00^12/31/2099 23:59^HST Tax^TAX:HST^15</v>
      </c>
    </row>
    <row r="373" spans="1:12" x14ac:dyDescent="0.25">
      <c r="A373" t="str">
        <f>EnterpriseData!$B$43</f>
        <v>Prospera Test 300420201 Sandbox</v>
      </c>
      <c r="B373" t="s">
        <v>2375</v>
      </c>
      <c r="C373" t="s">
        <v>2431</v>
      </c>
      <c r="D373" t="s">
        <v>2400</v>
      </c>
      <c r="E373" t="s">
        <v>2384</v>
      </c>
      <c r="F373" t="s">
        <v>2377</v>
      </c>
      <c r="G373" s="94" t="s">
        <v>2378</v>
      </c>
      <c r="H373" s="94" t="s">
        <v>2379</v>
      </c>
      <c r="I373" t="s">
        <v>2394</v>
      </c>
      <c r="J373" t="s">
        <v>2395</v>
      </c>
      <c r="K373">
        <v>15</v>
      </c>
      <c r="L373" s="95" t="str">
        <f t="shared" si="5"/>
        <v>Prospera Test 300420201 Sandbox^CanadianTaxes^NM^US^NB^CA^10/1/2016 0:00^12/31/2099 23:59^HST Tax^TAX:HST^15</v>
      </c>
    </row>
    <row r="374" spans="1:12" x14ac:dyDescent="0.25">
      <c r="A374" t="str">
        <f>EnterpriseData!$B$43</f>
        <v>Prospera Test 300420201 Sandbox</v>
      </c>
      <c r="B374" t="s">
        <v>2375</v>
      </c>
      <c r="C374" t="s">
        <v>2432</v>
      </c>
      <c r="D374" t="s">
        <v>2400</v>
      </c>
      <c r="E374" t="s">
        <v>2384</v>
      </c>
      <c r="F374" t="s">
        <v>2377</v>
      </c>
      <c r="G374" s="94" t="s">
        <v>2378</v>
      </c>
      <c r="H374" s="94" t="s">
        <v>2379</v>
      </c>
      <c r="I374" t="s">
        <v>2394</v>
      </c>
      <c r="J374" t="s">
        <v>2395</v>
      </c>
      <c r="K374">
        <v>15</v>
      </c>
      <c r="L374" s="95" t="str">
        <f t="shared" si="5"/>
        <v>Prospera Test 300420201 Sandbox^CanadianTaxes^NV^US^NB^CA^10/1/2016 0:00^12/31/2099 23:59^HST Tax^TAX:HST^15</v>
      </c>
    </row>
    <row r="375" spans="1:12" x14ac:dyDescent="0.25">
      <c r="A375" t="str">
        <f>EnterpriseData!$B$43</f>
        <v>Prospera Test 300420201 Sandbox</v>
      </c>
      <c r="B375" t="s">
        <v>2375</v>
      </c>
      <c r="C375" t="s">
        <v>2433</v>
      </c>
      <c r="D375" t="s">
        <v>2400</v>
      </c>
      <c r="E375" t="s">
        <v>2384</v>
      </c>
      <c r="F375" t="s">
        <v>2377</v>
      </c>
      <c r="G375" s="94" t="s">
        <v>2378</v>
      </c>
      <c r="H375" s="94" t="s">
        <v>2379</v>
      </c>
      <c r="I375" t="s">
        <v>2394</v>
      </c>
      <c r="J375" t="s">
        <v>2395</v>
      </c>
      <c r="K375">
        <v>15</v>
      </c>
      <c r="L375" s="95" t="str">
        <f t="shared" si="5"/>
        <v>Prospera Test 300420201 Sandbox^CanadianTaxes^NY^US^NB^CA^10/1/2016 0:00^12/31/2099 23:59^HST Tax^TAX:HST^15</v>
      </c>
    </row>
    <row r="376" spans="1:12" x14ac:dyDescent="0.25">
      <c r="A376" t="str">
        <f>EnterpriseData!$B$43</f>
        <v>Prospera Test 300420201 Sandbox</v>
      </c>
      <c r="B376" t="s">
        <v>2375</v>
      </c>
      <c r="C376" t="s">
        <v>2434</v>
      </c>
      <c r="D376" t="s">
        <v>2400</v>
      </c>
      <c r="E376" t="s">
        <v>2384</v>
      </c>
      <c r="F376" t="s">
        <v>2377</v>
      </c>
      <c r="G376" s="94" t="s">
        <v>2378</v>
      </c>
      <c r="H376" s="94" t="s">
        <v>2379</v>
      </c>
      <c r="I376" t="s">
        <v>2394</v>
      </c>
      <c r="J376" t="s">
        <v>2395</v>
      </c>
      <c r="K376">
        <v>15</v>
      </c>
      <c r="L376" s="95" t="str">
        <f t="shared" si="5"/>
        <v>Prospera Test 300420201 Sandbox^CanadianTaxes^OH^US^NB^CA^10/1/2016 0:00^12/31/2099 23:59^HST Tax^TAX:HST^15</v>
      </c>
    </row>
    <row r="377" spans="1:12" x14ac:dyDescent="0.25">
      <c r="A377" t="str">
        <f>EnterpriseData!$B$43</f>
        <v>Prospera Test 300420201 Sandbox</v>
      </c>
      <c r="B377" t="s">
        <v>2375</v>
      </c>
      <c r="C377" t="s">
        <v>2435</v>
      </c>
      <c r="D377" t="s">
        <v>2400</v>
      </c>
      <c r="E377" t="s">
        <v>2384</v>
      </c>
      <c r="F377" t="s">
        <v>2377</v>
      </c>
      <c r="G377" s="94" t="s">
        <v>2378</v>
      </c>
      <c r="H377" s="94" t="s">
        <v>2379</v>
      </c>
      <c r="I377" t="s">
        <v>2394</v>
      </c>
      <c r="J377" t="s">
        <v>2395</v>
      </c>
      <c r="K377">
        <v>15</v>
      </c>
      <c r="L377" s="95" t="str">
        <f t="shared" si="5"/>
        <v>Prospera Test 300420201 Sandbox^CanadianTaxes^OK^US^NB^CA^10/1/2016 0:00^12/31/2099 23:59^HST Tax^TAX:HST^15</v>
      </c>
    </row>
    <row r="378" spans="1:12" x14ac:dyDescent="0.25">
      <c r="A378" t="str">
        <f>EnterpriseData!$B$43</f>
        <v>Prospera Test 300420201 Sandbox</v>
      </c>
      <c r="B378" t="s">
        <v>2375</v>
      </c>
      <c r="C378" t="s">
        <v>2436</v>
      </c>
      <c r="D378" t="s">
        <v>2400</v>
      </c>
      <c r="E378" t="s">
        <v>2384</v>
      </c>
      <c r="F378" t="s">
        <v>2377</v>
      </c>
      <c r="G378" s="94" t="s">
        <v>2378</v>
      </c>
      <c r="H378" s="94" t="s">
        <v>2379</v>
      </c>
      <c r="I378" t="s">
        <v>2394</v>
      </c>
      <c r="J378" t="s">
        <v>2395</v>
      </c>
      <c r="K378">
        <v>15</v>
      </c>
      <c r="L378" s="95" t="str">
        <f t="shared" si="5"/>
        <v>Prospera Test 300420201 Sandbox^CanadianTaxes^OR^US^NB^CA^10/1/2016 0:00^12/31/2099 23:59^HST Tax^TAX:HST^15</v>
      </c>
    </row>
    <row r="379" spans="1:12" x14ac:dyDescent="0.25">
      <c r="A379" t="str">
        <f>EnterpriseData!$B$43</f>
        <v>Prospera Test 300420201 Sandbox</v>
      </c>
      <c r="B379" t="s">
        <v>2375</v>
      </c>
      <c r="C379" t="s">
        <v>2437</v>
      </c>
      <c r="D379" t="s">
        <v>2400</v>
      </c>
      <c r="E379" t="s">
        <v>2384</v>
      </c>
      <c r="F379" t="s">
        <v>2377</v>
      </c>
      <c r="G379" s="94" t="s">
        <v>2378</v>
      </c>
      <c r="H379" s="94" t="s">
        <v>2379</v>
      </c>
      <c r="I379" t="s">
        <v>2394</v>
      </c>
      <c r="J379" t="s">
        <v>2395</v>
      </c>
      <c r="K379">
        <v>15</v>
      </c>
      <c r="L379" s="95" t="str">
        <f t="shared" si="5"/>
        <v>Prospera Test 300420201 Sandbox^CanadianTaxes^PA^US^NB^CA^10/1/2016 0:00^12/31/2099 23:59^HST Tax^TAX:HST^15</v>
      </c>
    </row>
    <row r="380" spans="1:12" x14ac:dyDescent="0.25">
      <c r="A380" t="str">
        <f>EnterpriseData!$B$43</f>
        <v>Prospera Test 300420201 Sandbox</v>
      </c>
      <c r="B380" t="s">
        <v>2375</v>
      </c>
      <c r="C380" t="s">
        <v>2438</v>
      </c>
      <c r="D380" t="s">
        <v>2400</v>
      </c>
      <c r="E380" t="s">
        <v>2384</v>
      </c>
      <c r="F380" t="s">
        <v>2377</v>
      </c>
      <c r="G380" s="94" t="s">
        <v>2378</v>
      </c>
      <c r="H380" s="94" t="s">
        <v>2379</v>
      </c>
      <c r="I380" t="s">
        <v>2394</v>
      </c>
      <c r="J380" t="s">
        <v>2395</v>
      </c>
      <c r="K380">
        <v>15</v>
      </c>
      <c r="L380" s="95" t="str">
        <f t="shared" si="5"/>
        <v>Prospera Test 300420201 Sandbox^CanadianTaxes^RI^US^NB^CA^10/1/2016 0:00^12/31/2099 23:59^HST Tax^TAX:HST^15</v>
      </c>
    </row>
    <row r="381" spans="1:12" x14ac:dyDescent="0.25">
      <c r="A381" t="str">
        <f>EnterpriseData!$B$43</f>
        <v>Prospera Test 300420201 Sandbox</v>
      </c>
      <c r="B381" t="s">
        <v>2375</v>
      </c>
      <c r="C381" t="s">
        <v>2439</v>
      </c>
      <c r="D381" t="s">
        <v>2400</v>
      </c>
      <c r="E381" t="s">
        <v>2384</v>
      </c>
      <c r="F381" t="s">
        <v>2377</v>
      </c>
      <c r="G381" s="94" t="s">
        <v>2378</v>
      </c>
      <c r="H381" s="94" t="s">
        <v>2379</v>
      </c>
      <c r="I381" t="s">
        <v>2394</v>
      </c>
      <c r="J381" t="s">
        <v>2395</v>
      </c>
      <c r="K381">
        <v>15</v>
      </c>
      <c r="L381" s="95" t="str">
        <f t="shared" si="5"/>
        <v>Prospera Test 300420201 Sandbox^CanadianTaxes^SC^US^NB^CA^10/1/2016 0:00^12/31/2099 23:59^HST Tax^TAX:HST^15</v>
      </c>
    </row>
    <row r="382" spans="1:12" x14ac:dyDescent="0.25">
      <c r="A382" t="str">
        <f>EnterpriseData!$B$43</f>
        <v>Prospera Test 300420201 Sandbox</v>
      </c>
      <c r="B382" t="s">
        <v>2375</v>
      </c>
      <c r="C382" t="s">
        <v>2440</v>
      </c>
      <c r="D382" t="s">
        <v>2400</v>
      </c>
      <c r="E382" t="s">
        <v>2384</v>
      </c>
      <c r="F382" t="s">
        <v>2377</v>
      </c>
      <c r="G382" s="94" t="s">
        <v>2378</v>
      </c>
      <c r="H382" s="94" t="s">
        <v>2379</v>
      </c>
      <c r="I382" t="s">
        <v>2394</v>
      </c>
      <c r="J382" t="s">
        <v>2395</v>
      </c>
      <c r="K382">
        <v>15</v>
      </c>
      <c r="L382" s="95" t="str">
        <f t="shared" si="5"/>
        <v>Prospera Test 300420201 Sandbox^CanadianTaxes^SD^US^NB^CA^10/1/2016 0:00^12/31/2099 23:59^HST Tax^TAX:HST^15</v>
      </c>
    </row>
    <row r="383" spans="1:12" x14ac:dyDescent="0.25">
      <c r="A383" t="str">
        <f>EnterpriseData!$B$43</f>
        <v>Prospera Test 300420201 Sandbox</v>
      </c>
      <c r="B383" t="s">
        <v>2375</v>
      </c>
      <c r="C383" t="s">
        <v>2441</v>
      </c>
      <c r="D383" t="s">
        <v>2400</v>
      </c>
      <c r="E383" t="s">
        <v>2384</v>
      </c>
      <c r="F383" t="s">
        <v>2377</v>
      </c>
      <c r="G383" s="94" t="s">
        <v>2378</v>
      </c>
      <c r="H383" s="94" t="s">
        <v>2379</v>
      </c>
      <c r="I383" t="s">
        <v>2394</v>
      </c>
      <c r="J383" t="s">
        <v>2395</v>
      </c>
      <c r="K383">
        <v>15</v>
      </c>
      <c r="L383" s="95" t="str">
        <f t="shared" si="5"/>
        <v>Prospera Test 300420201 Sandbox^CanadianTaxes^TN^US^NB^CA^10/1/2016 0:00^12/31/2099 23:59^HST Tax^TAX:HST^15</v>
      </c>
    </row>
    <row r="384" spans="1:12" x14ac:dyDescent="0.25">
      <c r="A384" t="str">
        <f>EnterpriseData!$B$43</f>
        <v>Prospera Test 300420201 Sandbox</v>
      </c>
      <c r="B384" t="s">
        <v>2375</v>
      </c>
      <c r="C384" t="s">
        <v>2442</v>
      </c>
      <c r="D384" t="s">
        <v>2400</v>
      </c>
      <c r="E384" t="s">
        <v>2384</v>
      </c>
      <c r="F384" t="s">
        <v>2377</v>
      </c>
      <c r="G384" s="94" t="s">
        <v>2378</v>
      </c>
      <c r="H384" s="94" t="s">
        <v>2379</v>
      </c>
      <c r="I384" t="s">
        <v>2394</v>
      </c>
      <c r="J384" t="s">
        <v>2395</v>
      </c>
      <c r="K384">
        <v>15</v>
      </c>
      <c r="L384" s="95" t="str">
        <f t="shared" si="5"/>
        <v>Prospera Test 300420201 Sandbox^CanadianTaxes^TX^US^NB^CA^10/1/2016 0:00^12/31/2099 23:59^HST Tax^TAX:HST^15</v>
      </c>
    </row>
    <row r="385" spans="1:12" x14ac:dyDescent="0.25">
      <c r="A385" t="str">
        <f>EnterpriseData!$B$43</f>
        <v>Prospera Test 300420201 Sandbox</v>
      </c>
      <c r="B385" t="s">
        <v>2375</v>
      </c>
      <c r="C385" t="s">
        <v>2443</v>
      </c>
      <c r="D385" t="s">
        <v>2400</v>
      </c>
      <c r="E385" t="s">
        <v>2384</v>
      </c>
      <c r="F385" t="s">
        <v>2377</v>
      </c>
      <c r="G385" s="94" t="s">
        <v>2378</v>
      </c>
      <c r="H385" s="94" t="s">
        <v>2379</v>
      </c>
      <c r="I385" t="s">
        <v>2394</v>
      </c>
      <c r="J385" t="s">
        <v>2395</v>
      </c>
      <c r="K385">
        <v>15</v>
      </c>
      <c r="L385" s="95" t="str">
        <f t="shared" si="5"/>
        <v>Prospera Test 300420201 Sandbox^CanadianTaxes^UT^US^NB^CA^10/1/2016 0:00^12/31/2099 23:59^HST Tax^TAX:HST^15</v>
      </c>
    </row>
    <row r="386" spans="1:12" x14ac:dyDescent="0.25">
      <c r="A386" t="str">
        <f>EnterpriseData!$B$43</f>
        <v>Prospera Test 300420201 Sandbox</v>
      </c>
      <c r="B386" t="s">
        <v>2375</v>
      </c>
      <c r="C386" t="s">
        <v>2444</v>
      </c>
      <c r="D386" t="s">
        <v>2400</v>
      </c>
      <c r="E386" t="s">
        <v>2384</v>
      </c>
      <c r="F386" t="s">
        <v>2377</v>
      </c>
      <c r="G386" s="94" t="s">
        <v>2378</v>
      </c>
      <c r="H386" s="94" t="s">
        <v>2379</v>
      </c>
      <c r="I386" t="s">
        <v>2394</v>
      </c>
      <c r="J386" t="s">
        <v>2395</v>
      </c>
      <c r="K386">
        <v>15</v>
      </c>
      <c r="L386" s="95" t="str">
        <f t="shared" ref="L386:L449" si="6">A386&amp;"^"&amp;B386&amp;"^"&amp;C386&amp;"^"&amp;D386&amp;"^"&amp;E386&amp;"^"&amp;F386&amp;"^"&amp;G386&amp;"^"&amp;H386&amp;"^"&amp;I386&amp;"^TAX:"&amp;J386&amp;"^"&amp;K386</f>
        <v>Prospera Test 300420201 Sandbox^CanadianTaxes^VA^US^NB^CA^10/1/2016 0:00^12/31/2099 23:59^HST Tax^TAX:HST^15</v>
      </c>
    </row>
    <row r="387" spans="1:12" x14ac:dyDescent="0.25">
      <c r="A387" t="str">
        <f>EnterpriseData!$B$43</f>
        <v>Prospera Test 300420201 Sandbox</v>
      </c>
      <c r="B387" t="s">
        <v>2375</v>
      </c>
      <c r="C387" t="s">
        <v>2445</v>
      </c>
      <c r="D387" t="s">
        <v>2400</v>
      </c>
      <c r="E387" t="s">
        <v>2384</v>
      </c>
      <c r="F387" t="s">
        <v>2377</v>
      </c>
      <c r="G387" s="94" t="s">
        <v>2378</v>
      </c>
      <c r="H387" s="94" t="s">
        <v>2379</v>
      </c>
      <c r="I387" t="s">
        <v>2394</v>
      </c>
      <c r="J387" t="s">
        <v>2395</v>
      </c>
      <c r="K387">
        <v>15</v>
      </c>
      <c r="L387" s="95" t="str">
        <f t="shared" si="6"/>
        <v>Prospera Test 300420201 Sandbox^CanadianTaxes^VT^US^NB^CA^10/1/2016 0:00^12/31/2099 23:59^HST Tax^TAX:HST^15</v>
      </c>
    </row>
    <row r="388" spans="1:12" x14ac:dyDescent="0.25">
      <c r="A388" t="str">
        <f>EnterpriseData!$B$43</f>
        <v>Prospera Test 300420201 Sandbox</v>
      </c>
      <c r="B388" t="s">
        <v>2375</v>
      </c>
      <c r="C388" t="s">
        <v>2446</v>
      </c>
      <c r="D388" t="s">
        <v>2400</v>
      </c>
      <c r="E388" t="s">
        <v>2384</v>
      </c>
      <c r="F388" t="s">
        <v>2377</v>
      </c>
      <c r="G388" s="94" t="s">
        <v>2378</v>
      </c>
      <c r="H388" s="94" t="s">
        <v>2379</v>
      </c>
      <c r="I388" t="s">
        <v>2394</v>
      </c>
      <c r="J388" t="s">
        <v>2395</v>
      </c>
      <c r="K388">
        <v>15</v>
      </c>
      <c r="L388" s="95" t="str">
        <f t="shared" si="6"/>
        <v>Prospera Test 300420201 Sandbox^CanadianTaxes^WA^US^NB^CA^10/1/2016 0:00^12/31/2099 23:59^HST Tax^TAX:HST^15</v>
      </c>
    </row>
    <row r="389" spans="1:12" x14ac:dyDescent="0.25">
      <c r="A389" t="str">
        <f>EnterpriseData!$B$43</f>
        <v>Prospera Test 300420201 Sandbox</v>
      </c>
      <c r="B389" t="s">
        <v>2375</v>
      </c>
      <c r="C389" t="s">
        <v>2447</v>
      </c>
      <c r="D389" t="s">
        <v>2400</v>
      </c>
      <c r="E389" t="s">
        <v>2384</v>
      </c>
      <c r="F389" t="s">
        <v>2377</v>
      </c>
      <c r="G389" s="94" t="s">
        <v>2378</v>
      </c>
      <c r="H389" s="94" t="s">
        <v>2379</v>
      </c>
      <c r="I389" t="s">
        <v>2394</v>
      </c>
      <c r="J389" t="s">
        <v>2395</v>
      </c>
      <c r="K389">
        <v>15</v>
      </c>
      <c r="L389" s="95" t="str">
        <f t="shared" si="6"/>
        <v>Prospera Test 300420201 Sandbox^CanadianTaxes^WI^US^NB^CA^10/1/2016 0:00^12/31/2099 23:59^HST Tax^TAX:HST^15</v>
      </c>
    </row>
    <row r="390" spans="1:12" x14ac:dyDescent="0.25">
      <c r="A390" t="str">
        <f>EnterpriseData!$B$43</f>
        <v>Prospera Test 300420201 Sandbox</v>
      </c>
      <c r="B390" t="s">
        <v>2375</v>
      </c>
      <c r="C390" t="s">
        <v>2448</v>
      </c>
      <c r="D390" t="s">
        <v>2400</v>
      </c>
      <c r="E390" t="s">
        <v>2384</v>
      </c>
      <c r="F390" t="s">
        <v>2377</v>
      </c>
      <c r="G390" s="94" t="s">
        <v>2378</v>
      </c>
      <c r="H390" s="94" t="s">
        <v>2379</v>
      </c>
      <c r="I390" t="s">
        <v>2394</v>
      </c>
      <c r="J390" t="s">
        <v>2395</v>
      </c>
      <c r="K390">
        <v>15</v>
      </c>
      <c r="L390" s="95" t="str">
        <f t="shared" si="6"/>
        <v>Prospera Test 300420201 Sandbox^CanadianTaxes^WV^US^NB^CA^10/1/2016 0:00^12/31/2099 23:59^HST Tax^TAX:HST^15</v>
      </c>
    </row>
    <row r="391" spans="1:12" x14ac:dyDescent="0.25">
      <c r="A391" t="str">
        <f>EnterpriseData!$B$43</f>
        <v>Prospera Test 300420201 Sandbox</v>
      </c>
      <c r="B391" t="s">
        <v>2375</v>
      </c>
      <c r="C391" t="s">
        <v>2449</v>
      </c>
      <c r="D391" t="s">
        <v>2400</v>
      </c>
      <c r="E391" t="s">
        <v>2384</v>
      </c>
      <c r="F391" t="s">
        <v>2377</v>
      </c>
      <c r="G391" s="94" t="s">
        <v>2378</v>
      </c>
      <c r="H391" s="94" t="s">
        <v>2379</v>
      </c>
      <c r="I391" t="s">
        <v>2394</v>
      </c>
      <c r="J391" t="s">
        <v>2395</v>
      </c>
      <c r="K391">
        <v>15</v>
      </c>
      <c r="L391" s="95" t="str">
        <f t="shared" si="6"/>
        <v>Prospera Test 300420201 Sandbox^CanadianTaxes^WY^US^NB^CA^10/1/2016 0:00^12/31/2099 23:59^HST Tax^TAX:HST^15</v>
      </c>
    </row>
    <row r="392" spans="1:12" x14ac:dyDescent="0.25">
      <c r="A392" t="str">
        <f>EnterpriseData!$B$43</f>
        <v>Prospera Test 300420201 Sandbox</v>
      </c>
      <c r="B392" t="s">
        <v>2375</v>
      </c>
      <c r="C392" t="s">
        <v>2399</v>
      </c>
      <c r="D392" t="s">
        <v>2400</v>
      </c>
      <c r="E392" t="s">
        <v>2385</v>
      </c>
      <c r="F392" t="s">
        <v>2377</v>
      </c>
      <c r="G392" s="94" t="s">
        <v>2378</v>
      </c>
      <c r="H392" s="94" t="s">
        <v>2379</v>
      </c>
      <c r="I392" t="s">
        <v>2394</v>
      </c>
      <c r="J392" t="s">
        <v>2395</v>
      </c>
      <c r="K392">
        <v>15</v>
      </c>
      <c r="L392" s="95" t="str">
        <f t="shared" si="6"/>
        <v>Prospera Test 300420201 Sandbox^CanadianTaxes^AE^US^NL^CA^10/1/2016 0:00^12/31/2099 23:59^HST Tax^TAX:HST^15</v>
      </c>
    </row>
    <row r="393" spans="1:12" x14ac:dyDescent="0.25">
      <c r="A393" t="str">
        <f>EnterpriseData!$B$43</f>
        <v>Prospera Test 300420201 Sandbox</v>
      </c>
      <c r="B393" t="s">
        <v>2375</v>
      </c>
      <c r="C393" t="s">
        <v>2401</v>
      </c>
      <c r="D393" t="s">
        <v>2400</v>
      </c>
      <c r="E393" t="s">
        <v>2385</v>
      </c>
      <c r="F393" t="s">
        <v>2377</v>
      </c>
      <c r="G393" s="94" t="s">
        <v>2378</v>
      </c>
      <c r="H393" s="94" t="s">
        <v>2379</v>
      </c>
      <c r="I393" t="s">
        <v>2394</v>
      </c>
      <c r="J393" t="s">
        <v>2395</v>
      </c>
      <c r="K393">
        <v>15</v>
      </c>
      <c r="L393" s="95" t="str">
        <f t="shared" si="6"/>
        <v>Prospera Test 300420201 Sandbox^CanadianTaxes^AK^US^NL^CA^10/1/2016 0:00^12/31/2099 23:59^HST Tax^TAX:HST^15</v>
      </c>
    </row>
    <row r="394" spans="1:12" x14ac:dyDescent="0.25">
      <c r="A394" t="str">
        <f>EnterpriseData!$B$43</f>
        <v>Prospera Test 300420201 Sandbox</v>
      </c>
      <c r="B394" t="s">
        <v>2375</v>
      </c>
      <c r="C394" t="s">
        <v>2402</v>
      </c>
      <c r="D394" t="s">
        <v>2400</v>
      </c>
      <c r="E394" t="s">
        <v>2385</v>
      </c>
      <c r="F394" t="s">
        <v>2377</v>
      </c>
      <c r="G394" s="94" t="s">
        <v>2378</v>
      </c>
      <c r="H394" s="94" t="s">
        <v>2379</v>
      </c>
      <c r="I394" t="s">
        <v>2394</v>
      </c>
      <c r="J394" t="s">
        <v>2395</v>
      </c>
      <c r="K394">
        <v>15</v>
      </c>
      <c r="L394" s="95" t="str">
        <f t="shared" si="6"/>
        <v>Prospera Test 300420201 Sandbox^CanadianTaxes^AL^US^NL^CA^10/1/2016 0:00^12/31/2099 23:59^HST Tax^TAX:HST^15</v>
      </c>
    </row>
    <row r="395" spans="1:12" x14ac:dyDescent="0.25">
      <c r="A395" t="str">
        <f>EnterpriseData!$B$43</f>
        <v>Prospera Test 300420201 Sandbox</v>
      </c>
      <c r="B395" t="s">
        <v>2375</v>
      </c>
      <c r="C395" t="s">
        <v>412</v>
      </c>
      <c r="D395" t="s">
        <v>2400</v>
      </c>
      <c r="E395" t="s">
        <v>2385</v>
      </c>
      <c r="F395" t="s">
        <v>2377</v>
      </c>
      <c r="G395" s="94" t="s">
        <v>2378</v>
      </c>
      <c r="H395" s="94" t="s">
        <v>2379</v>
      </c>
      <c r="I395" t="s">
        <v>2394</v>
      </c>
      <c r="J395" t="s">
        <v>2395</v>
      </c>
      <c r="K395">
        <v>15</v>
      </c>
      <c r="L395" s="95" t="str">
        <f t="shared" si="6"/>
        <v>Prospera Test 300420201 Sandbox^CanadianTaxes^AR^US^NL^CA^10/1/2016 0:00^12/31/2099 23:59^HST Tax^TAX:HST^15</v>
      </c>
    </row>
    <row r="396" spans="1:12" x14ac:dyDescent="0.25">
      <c r="A396" t="str">
        <f>EnterpriseData!$B$43</f>
        <v>Prospera Test 300420201 Sandbox</v>
      </c>
      <c r="B396" t="s">
        <v>2375</v>
      </c>
      <c r="C396" t="s">
        <v>2403</v>
      </c>
      <c r="D396" t="s">
        <v>2400</v>
      </c>
      <c r="E396" t="s">
        <v>2385</v>
      </c>
      <c r="F396" t="s">
        <v>2377</v>
      </c>
      <c r="G396" s="94" t="s">
        <v>2378</v>
      </c>
      <c r="H396" s="94" t="s">
        <v>2379</v>
      </c>
      <c r="I396" t="s">
        <v>2394</v>
      </c>
      <c r="J396" t="s">
        <v>2395</v>
      </c>
      <c r="K396">
        <v>15</v>
      </c>
      <c r="L396" s="95" t="str">
        <f t="shared" si="6"/>
        <v>Prospera Test 300420201 Sandbox^CanadianTaxes^AZ^US^NL^CA^10/1/2016 0:00^12/31/2099 23:59^HST Tax^TAX:HST^15</v>
      </c>
    </row>
    <row r="397" spans="1:12" x14ac:dyDescent="0.25">
      <c r="A397" t="str">
        <f>EnterpriseData!$B$43</f>
        <v>Prospera Test 300420201 Sandbox</v>
      </c>
      <c r="B397" t="s">
        <v>2375</v>
      </c>
      <c r="C397" t="s">
        <v>2377</v>
      </c>
      <c r="D397" t="s">
        <v>2400</v>
      </c>
      <c r="E397" t="s">
        <v>2385</v>
      </c>
      <c r="F397" t="s">
        <v>2377</v>
      </c>
      <c r="G397" s="94" t="s">
        <v>2378</v>
      </c>
      <c r="H397" s="94" t="s">
        <v>2379</v>
      </c>
      <c r="I397" t="s">
        <v>2394</v>
      </c>
      <c r="J397" t="s">
        <v>2395</v>
      </c>
      <c r="K397">
        <v>15</v>
      </c>
      <c r="L397" s="95" t="str">
        <f t="shared" si="6"/>
        <v>Prospera Test 300420201 Sandbox^CanadianTaxes^CA^US^NL^CA^10/1/2016 0:00^12/31/2099 23:59^HST Tax^TAX:HST^15</v>
      </c>
    </row>
    <row r="398" spans="1:12" x14ac:dyDescent="0.25">
      <c r="A398" t="str">
        <f>EnterpriseData!$B$43</f>
        <v>Prospera Test 300420201 Sandbox</v>
      </c>
      <c r="B398" t="s">
        <v>2375</v>
      </c>
      <c r="C398" t="s">
        <v>2404</v>
      </c>
      <c r="D398" t="s">
        <v>2400</v>
      </c>
      <c r="E398" t="s">
        <v>2385</v>
      </c>
      <c r="F398" t="s">
        <v>2377</v>
      </c>
      <c r="G398" s="94" t="s">
        <v>2378</v>
      </c>
      <c r="H398" s="94" t="s">
        <v>2379</v>
      </c>
      <c r="I398" t="s">
        <v>2394</v>
      </c>
      <c r="J398" t="s">
        <v>2395</v>
      </c>
      <c r="K398">
        <v>15</v>
      </c>
      <c r="L398" s="95" t="str">
        <f t="shared" si="6"/>
        <v>Prospera Test 300420201 Sandbox^CanadianTaxes^CO^US^NL^CA^10/1/2016 0:00^12/31/2099 23:59^HST Tax^TAX:HST^15</v>
      </c>
    </row>
    <row r="399" spans="1:12" x14ac:dyDescent="0.25">
      <c r="A399" t="str">
        <f>EnterpriseData!$B$43</f>
        <v>Prospera Test 300420201 Sandbox</v>
      </c>
      <c r="B399" t="s">
        <v>2375</v>
      </c>
      <c r="C399" t="s">
        <v>2405</v>
      </c>
      <c r="D399" t="s">
        <v>2400</v>
      </c>
      <c r="E399" t="s">
        <v>2385</v>
      </c>
      <c r="F399" t="s">
        <v>2377</v>
      </c>
      <c r="G399" s="94" t="s">
        <v>2378</v>
      </c>
      <c r="H399" s="94" t="s">
        <v>2379</v>
      </c>
      <c r="I399" t="s">
        <v>2394</v>
      </c>
      <c r="J399" t="s">
        <v>2395</v>
      </c>
      <c r="K399">
        <v>15</v>
      </c>
      <c r="L399" s="95" t="str">
        <f t="shared" si="6"/>
        <v>Prospera Test 300420201 Sandbox^CanadianTaxes^CT^US^NL^CA^10/1/2016 0:00^12/31/2099 23:59^HST Tax^TAX:HST^15</v>
      </c>
    </row>
    <row r="400" spans="1:12" x14ac:dyDescent="0.25">
      <c r="A400" t="str">
        <f>EnterpriseData!$B$43</f>
        <v>Prospera Test 300420201 Sandbox</v>
      </c>
      <c r="B400" t="s">
        <v>2375</v>
      </c>
      <c r="C400" t="s">
        <v>2406</v>
      </c>
      <c r="D400" t="s">
        <v>2400</v>
      </c>
      <c r="E400" t="s">
        <v>2385</v>
      </c>
      <c r="F400" t="s">
        <v>2377</v>
      </c>
      <c r="G400" s="94" t="s">
        <v>2378</v>
      </c>
      <c r="H400" s="94" t="s">
        <v>2379</v>
      </c>
      <c r="I400" t="s">
        <v>2394</v>
      </c>
      <c r="J400" t="s">
        <v>2395</v>
      </c>
      <c r="K400">
        <v>15</v>
      </c>
      <c r="L400" s="95" t="str">
        <f t="shared" si="6"/>
        <v>Prospera Test 300420201 Sandbox^CanadianTaxes^DC^US^NL^CA^10/1/2016 0:00^12/31/2099 23:59^HST Tax^TAX:HST^15</v>
      </c>
    </row>
    <row r="401" spans="1:12" x14ac:dyDescent="0.25">
      <c r="A401" t="str">
        <f>EnterpriseData!$B$43</f>
        <v>Prospera Test 300420201 Sandbox</v>
      </c>
      <c r="B401" t="s">
        <v>2375</v>
      </c>
      <c r="C401" t="s">
        <v>2407</v>
      </c>
      <c r="D401" t="s">
        <v>2400</v>
      </c>
      <c r="E401" t="s">
        <v>2385</v>
      </c>
      <c r="F401" t="s">
        <v>2377</v>
      </c>
      <c r="G401" s="94" t="s">
        <v>2378</v>
      </c>
      <c r="H401" s="94" t="s">
        <v>2379</v>
      </c>
      <c r="I401" t="s">
        <v>2394</v>
      </c>
      <c r="J401" t="s">
        <v>2395</v>
      </c>
      <c r="K401">
        <v>15</v>
      </c>
      <c r="L401" s="95" t="str">
        <f t="shared" si="6"/>
        <v>Prospera Test 300420201 Sandbox^CanadianTaxes^DE^US^NL^CA^10/1/2016 0:00^12/31/2099 23:59^HST Tax^TAX:HST^15</v>
      </c>
    </row>
    <row r="402" spans="1:12" x14ac:dyDescent="0.25">
      <c r="A402" t="str">
        <f>EnterpriseData!$B$43</f>
        <v>Prospera Test 300420201 Sandbox</v>
      </c>
      <c r="B402" t="s">
        <v>2375</v>
      </c>
      <c r="C402" t="s">
        <v>2408</v>
      </c>
      <c r="D402" t="s">
        <v>2400</v>
      </c>
      <c r="E402" t="s">
        <v>2385</v>
      </c>
      <c r="F402" t="s">
        <v>2377</v>
      </c>
      <c r="G402" s="94" t="s">
        <v>2378</v>
      </c>
      <c r="H402" s="94" t="s">
        <v>2379</v>
      </c>
      <c r="I402" t="s">
        <v>2394</v>
      </c>
      <c r="J402" t="s">
        <v>2395</v>
      </c>
      <c r="K402">
        <v>15</v>
      </c>
      <c r="L402" s="95" t="str">
        <f t="shared" si="6"/>
        <v>Prospera Test 300420201 Sandbox^CanadianTaxes^FL^US^NL^CA^10/1/2016 0:00^12/31/2099 23:59^HST Tax^TAX:HST^15</v>
      </c>
    </row>
    <row r="403" spans="1:12" x14ac:dyDescent="0.25">
      <c r="A403" t="str">
        <f>EnterpriseData!$B$43</f>
        <v>Prospera Test 300420201 Sandbox</v>
      </c>
      <c r="B403" t="s">
        <v>2375</v>
      </c>
      <c r="C403" t="s">
        <v>2409</v>
      </c>
      <c r="D403" t="s">
        <v>2400</v>
      </c>
      <c r="E403" t="s">
        <v>2385</v>
      </c>
      <c r="F403" t="s">
        <v>2377</v>
      </c>
      <c r="G403" s="94" t="s">
        <v>2378</v>
      </c>
      <c r="H403" s="94" t="s">
        <v>2379</v>
      </c>
      <c r="I403" t="s">
        <v>2394</v>
      </c>
      <c r="J403" t="s">
        <v>2395</v>
      </c>
      <c r="K403">
        <v>15</v>
      </c>
      <c r="L403" s="95" t="str">
        <f t="shared" si="6"/>
        <v>Prospera Test 300420201 Sandbox^CanadianTaxes^GA^US^NL^CA^10/1/2016 0:00^12/31/2099 23:59^HST Tax^TAX:HST^15</v>
      </c>
    </row>
    <row r="404" spans="1:12" x14ac:dyDescent="0.25">
      <c r="A404" t="str">
        <f>EnterpriseData!$B$43</f>
        <v>Prospera Test 300420201 Sandbox</v>
      </c>
      <c r="B404" t="s">
        <v>2375</v>
      </c>
      <c r="C404" t="s">
        <v>2410</v>
      </c>
      <c r="D404" t="s">
        <v>2400</v>
      </c>
      <c r="E404" t="s">
        <v>2385</v>
      </c>
      <c r="F404" t="s">
        <v>2377</v>
      </c>
      <c r="G404" s="94" t="s">
        <v>2378</v>
      </c>
      <c r="H404" s="94" t="s">
        <v>2379</v>
      </c>
      <c r="I404" t="s">
        <v>2394</v>
      </c>
      <c r="J404" t="s">
        <v>2395</v>
      </c>
      <c r="K404">
        <v>15</v>
      </c>
      <c r="L404" s="95" t="str">
        <f t="shared" si="6"/>
        <v>Prospera Test 300420201 Sandbox^CanadianTaxes^HI^US^NL^CA^10/1/2016 0:00^12/31/2099 23:59^HST Tax^TAX:HST^15</v>
      </c>
    </row>
    <row r="405" spans="1:12" x14ac:dyDescent="0.25">
      <c r="A405" t="str">
        <f>EnterpriseData!$B$43</f>
        <v>Prospera Test 300420201 Sandbox</v>
      </c>
      <c r="B405" t="s">
        <v>2375</v>
      </c>
      <c r="C405" t="s">
        <v>2411</v>
      </c>
      <c r="D405" t="s">
        <v>2400</v>
      </c>
      <c r="E405" t="s">
        <v>2385</v>
      </c>
      <c r="F405" t="s">
        <v>2377</v>
      </c>
      <c r="G405" s="94" t="s">
        <v>2378</v>
      </c>
      <c r="H405" s="94" t="s">
        <v>2379</v>
      </c>
      <c r="I405" t="s">
        <v>2394</v>
      </c>
      <c r="J405" t="s">
        <v>2395</v>
      </c>
      <c r="K405">
        <v>15</v>
      </c>
      <c r="L405" s="95" t="str">
        <f t="shared" si="6"/>
        <v>Prospera Test 300420201 Sandbox^CanadianTaxes^IA^US^NL^CA^10/1/2016 0:00^12/31/2099 23:59^HST Tax^TAX:HST^15</v>
      </c>
    </row>
    <row r="406" spans="1:12" x14ac:dyDescent="0.25">
      <c r="A406" t="str">
        <f>EnterpriseData!$B$43</f>
        <v>Prospera Test 300420201 Sandbox</v>
      </c>
      <c r="B406" t="s">
        <v>2375</v>
      </c>
      <c r="C406" t="s">
        <v>2412</v>
      </c>
      <c r="D406" t="s">
        <v>2400</v>
      </c>
      <c r="E406" t="s">
        <v>2385</v>
      </c>
      <c r="F406" t="s">
        <v>2377</v>
      </c>
      <c r="G406" s="94" t="s">
        <v>2378</v>
      </c>
      <c r="H406" s="94" t="s">
        <v>2379</v>
      </c>
      <c r="I406" t="s">
        <v>2394</v>
      </c>
      <c r="J406" t="s">
        <v>2395</v>
      </c>
      <c r="K406">
        <v>15</v>
      </c>
      <c r="L406" s="95" t="str">
        <f t="shared" si="6"/>
        <v>Prospera Test 300420201 Sandbox^CanadianTaxes^ID^US^NL^CA^10/1/2016 0:00^12/31/2099 23:59^HST Tax^TAX:HST^15</v>
      </c>
    </row>
    <row r="407" spans="1:12" x14ac:dyDescent="0.25">
      <c r="A407" t="str">
        <f>EnterpriseData!$B$43</f>
        <v>Prospera Test 300420201 Sandbox</v>
      </c>
      <c r="B407" t="s">
        <v>2375</v>
      </c>
      <c r="C407" t="s">
        <v>2413</v>
      </c>
      <c r="D407" t="s">
        <v>2400</v>
      </c>
      <c r="E407" t="s">
        <v>2385</v>
      </c>
      <c r="F407" t="s">
        <v>2377</v>
      </c>
      <c r="G407" s="94" t="s">
        <v>2378</v>
      </c>
      <c r="H407" s="94" t="s">
        <v>2379</v>
      </c>
      <c r="I407" t="s">
        <v>2394</v>
      </c>
      <c r="J407" t="s">
        <v>2395</v>
      </c>
      <c r="K407">
        <v>15</v>
      </c>
      <c r="L407" s="95" t="str">
        <f t="shared" si="6"/>
        <v>Prospera Test 300420201 Sandbox^CanadianTaxes^IL^US^NL^CA^10/1/2016 0:00^12/31/2099 23:59^HST Tax^TAX:HST^15</v>
      </c>
    </row>
    <row r="408" spans="1:12" x14ac:dyDescent="0.25">
      <c r="A408" t="str">
        <f>EnterpriseData!$B$43</f>
        <v>Prospera Test 300420201 Sandbox</v>
      </c>
      <c r="B408" t="s">
        <v>2375</v>
      </c>
      <c r="C408" t="s">
        <v>2414</v>
      </c>
      <c r="D408" t="s">
        <v>2400</v>
      </c>
      <c r="E408" t="s">
        <v>2385</v>
      </c>
      <c r="F408" t="s">
        <v>2377</v>
      </c>
      <c r="G408" s="94" t="s">
        <v>2378</v>
      </c>
      <c r="H408" s="94" t="s">
        <v>2379</v>
      </c>
      <c r="I408" t="s">
        <v>2394</v>
      </c>
      <c r="J408" t="s">
        <v>2395</v>
      </c>
      <c r="K408">
        <v>15</v>
      </c>
      <c r="L408" s="95" t="str">
        <f t="shared" si="6"/>
        <v>Prospera Test 300420201 Sandbox^CanadianTaxes^IN^US^NL^CA^10/1/2016 0:00^12/31/2099 23:59^HST Tax^TAX:HST^15</v>
      </c>
    </row>
    <row r="409" spans="1:12" x14ac:dyDescent="0.25">
      <c r="A409" t="str">
        <f>EnterpriseData!$B$43</f>
        <v>Prospera Test 300420201 Sandbox</v>
      </c>
      <c r="B409" t="s">
        <v>2375</v>
      </c>
      <c r="C409" t="s">
        <v>2415</v>
      </c>
      <c r="D409" t="s">
        <v>2400</v>
      </c>
      <c r="E409" t="s">
        <v>2385</v>
      </c>
      <c r="F409" t="s">
        <v>2377</v>
      </c>
      <c r="G409" s="94" t="s">
        <v>2378</v>
      </c>
      <c r="H409" s="94" t="s">
        <v>2379</v>
      </c>
      <c r="I409" t="s">
        <v>2394</v>
      </c>
      <c r="J409" t="s">
        <v>2395</v>
      </c>
      <c r="K409">
        <v>15</v>
      </c>
      <c r="L409" s="95" t="str">
        <f t="shared" si="6"/>
        <v>Prospera Test 300420201 Sandbox^CanadianTaxes^KS^US^NL^CA^10/1/2016 0:00^12/31/2099 23:59^HST Tax^TAX:HST^15</v>
      </c>
    </row>
    <row r="410" spans="1:12" x14ac:dyDescent="0.25">
      <c r="A410" t="str">
        <f>EnterpriseData!$B$43</f>
        <v>Prospera Test 300420201 Sandbox</v>
      </c>
      <c r="B410" t="s">
        <v>2375</v>
      </c>
      <c r="C410" t="s">
        <v>2416</v>
      </c>
      <c r="D410" t="s">
        <v>2400</v>
      </c>
      <c r="E410" t="s">
        <v>2385</v>
      </c>
      <c r="F410" t="s">
        <v>2377</v>
      </c>
      <c r="G410" s="94" t="s">
        <v>2378</v>
      </c>
      <c r="H410" s="94" t="s">
        <v>2379</v>
      </c>
      <c r="I410" t="s">
        <v>2394</v>
      </c>
      <c r="J410" t="s">
        <v>2395</v>
      </c>
      <c r="K410">
        <v>15</v>
      </c>
      <c r="L410" s="95" t="str">
        <f t="shared" si="6"/>
        <v>Prospera Test 300420201 Sandbox^CanadianTaxes^KY^US^NL^CA^10/1/2016 0:00^12/31/2099 23:59^HST Tax^TAX:HST^15</v>
      </c>
    </row>
    <row r="411" spans="1:12" x14ac:dyDescent="0.25">
      <c r="A411" t="str">
        <f>EnterpriseData!$B$43</f>
        <v>Prospera Test 300420201 Sandbox</v>
      </c>
      <c r="B411" t="s">
        <v>2375</v>
      </c>
      <c r="C411" t="s">
        <v>2417</v>
      </c>
      <c r="D411" t="s">
        <v>2400</v>
      </c>
      <c r="E411" t="s">
        <v>2385</v>
      </c>
      <c r="F411" t="s">
        <v>2377</v>
      </c>
      <c r="G411" s="94" t="s">
        <v>2378</v>
      </c>
      <c r="H411" s="94" t="s">
        <v>2379</v>
      </c>
      <c r="I411" t="s">
        <v>2394</v>
      </c>
      <c r="J411" t="s">
        <v>2395</v>
      </c>
      <c r="K411">
        <v>15</v>
      </c>
      <c r="L411" s="95" t="str">
        <f t="shared" si="6"/>
        <v>Prospera Test 300420201 Sandbox^CanadianTaxes^LA^US^NL^CA^10/1/2016 0:00^12/31/2099 23:59^HST Tax^TAX:HST^15</v>
      </c>
    </row>
    <row r="412" spans="1:12" x14ac:dyDescent="0.25">
      <c r="A412" t="str">
        <f>EnterpriseData!$B$43</f>
        <v>Prospera Test 300420201 Sandbox</v>
      </c>
      <c r="B412" t="s">
        <v>2375</v>
      </c>
      <c r="C412" t="s">
        <v>2418</v>
      </c>
      <c r="D412" t="s">
        <v>2400</v>
      </c>
      <c r="E412" t="s">
        <v>2385</v>
      </c>
      <c r="F412" t="s">
        <v>2377</v>
      </c>
      <c r="G412" s="94" t="s">
        <v>2378</v>
      </c>
      <c r="H412" s="94" t="s">
        <v>2379</v>
      </c>
      <c r="I412" t="s">
        <v>2394</v>
      </c>
      <c r="J412" t="s">
        <v>2395</v>
      </c>
      <c r="K412">
        <v>15</v>
      </c>
      <c r="L412" s="95" t="str">
        <f t="shared" si="6"/>
        <v>Prospera Test 300420201 Sandbox^CanadianTaxes^MA^US^NL^CA^10/1/2016 0:00^12/31/2099 23:59^HST Tax^TAX:HST^15</v>
      </c>
    </row>
    <row r="413" spans="1:12" x14ac:dyDescent="0.25">
      <c r="A413" t="str">
        <f>EnterpriseData!$B$43</f>
        <v>Prospera Test 300420201 Sandbox</v>
      </c>
      <c r="B413" t="s">
        <v>2375</v>
      </c>
      <c r="C413" t="s">
        <v>2419</v>
      </c>
      <c r="D413" t="s">
        <v>2400</v>
      </c>
      <c r="E413" t="s">
        <v>2385</v>
      </c>
      <c r="F413" t="s">
        <v>2377</v>
      </c>
      <c r="G413" s="94" t="s">
        <v>2378</v>
      </c>
      <c r="H413" s="94" t="s">
        <v>2379</v>
      </c>
      <c r="I413" t="s">
        <v>2394</v>
      </c>
      <c r="J413" t="s">
        <v>2395</v>
      </c>
      <c r="K413">
        <v>15</v>
      </c>
      <c r="L413" s="95" t="str">
        <f t="shared" si="6"/>
        <v>Prospera Test 300420201 Sandbox^CanadianTaxes^MD^US^NL^CA^10/1/2016 0:00^12/31/2099 23:59^HST Tax^TAX:HST^15</v>
      </c>
    </row>
    <row r="414" spans="1:12" x14ac:dyDescent="0.25">
      <c r="A414" t="str">
        <f>EnterpriseData!$B$43</f>
        <v>Prospera Test 300420201 Sandbox</v>
      </c>
      <c r="B414" t="s">
        <v>2375</v>
      </c>
      <c r="C414" t="s">
        <v>2420</v>
      </c>
      <c r="D414" t="s">
        <v>2400</v>
      </c>
      <c r="E414" t="s">
        <v>2385</v>
      </c>
      <c r="F414" t="s">
        <v>2377</v>
      </c>
      <c r="G414" s="94" t="s">
        <v>2378</v>
      </c>
      <c r="H414" s="94" t="s">
        <v>2379</v>
      </c>
      <c r="I414" t="s">
        <v>2394</v>
      </c>
      <c r="J414" t="s">
        <v>2395</v>
      </c>
      <c r="K414">
        <v>15</v>
      </c>
      <c r="L414" s="95" t="str">
        <f t="shared" si="6"/>
        <v>Prospera Test 300420201 Sandbox^CanadianTaxes^ME^US^NL^CA^10/1/2016 0:00^12/31/2099 23:59^HST Tax^TAX:HST^15</v>
      </c>
    </row>
    <row r="415" spans="1:12" x14ac:dyDescent="0.25">
      <c r="A415" t="str">
        <f>EnterpriseData!$B$43</f>
        <v>Prospera Test 300420201 Sandbox</v>
      </c>
      <c r="B415" t="s">
        <v>2375</v>
      </c>
      <c r="C415" t="s">
        <v>2421</v>
      </c>
      <c r="D415" t="s">
        <v>2400</v>
      </c>
      <c r="E415" t="s">
        <v>2385</v>
      </c>
      <c r="F415" t="s">
        <v>2377</v>
      </c>
      <c r="G415" s="94" t="s">
        <v>2378</v>
      </c>
      <c r="H415" s="94" t="s">
        <v>2379</v>
      </c>
      <c r="I415" t="s">
        <v>2394</v>
      </c>
      <c r="J415" t="s">
        <v>2395</v>
      </c>
      <c r="K415">
        <v>15</v>
      </c>
      <c r="L415" s="95" t="str">
        <f t="shared" si="6"/>
        <v>Prospera Test 300420201 Sandbox^CanadianTaxes^MI^US^NL^CA^10/1/2016 0:00^12/31/2099 23:59^HST Tax^TAX:HST^15</v>
      </c>
    </row>
    <row r="416" spans="1:12" x14ac:dyDescent="0.25">
      <c r="A416" t="str">
        <f>EnterpriseData!$B$43</f>
        <v>Prospera Test 300420201 Sandbox</v>
      </c>
      <c r="B416" t="s">
        <v>2375</v>
      </c>
      <c r="C416" t="s">
        <v>2422</v>
      </c>
      <c r="D416" t="s">
        <v>2400</v>
      </c>
      <c r="E416" t="s">
        <v>2385</v>
      </c>
      <c r="F416" t="s">
        <v>2377</v>
      </c>
      <c r="G416" s="94" t="s">
        <v>2378</v>
      </c>
      <c r="H416" s="94" t="s">
        <v>2379</v>
      </c>
      <c r="I416" t="s">
        <v>2394</v>
      </c>
      <c r="J416" t="s">
        <v>2395</v>
      </c>
      <c r="K416">
        <v>15</v>
      </c>
      <c r="L416" s="95" t="str">
        <f t="shared" si="6"/>
        <v>Prospera Test 300420201 Sandbox^CanadianTaxes^MN^US^NL^CA^10/1/2016 0:00^12/31/2099 23:59^HST Tax^TAX:HST^15</v>
      </c>
    </row>
    <row r="417" spans="1:12" x14ac:dyDescent="0.25">
      <c r="A417" t="str">
        <f>EnterpriseData!$B$43</f>
        <v>Prospera Test 300420201 Sandbox</v>
      </c>
      <c r="B417" t="s">
        <v>2375</v>
      </c>
      <c r="C417" t="s">
        <v>2423</v>
      </c>
      <c r="D417" t="s">
        <v>2400</v>
      </c>
      <c r="E417" t="s">
        <v>2385</v>
      </c>
      <c r="F417" t="s">
        <v>2377</v>
      </c>
      <c r="G417" s="94" t="s">
        <v>2378</v>
      </c>
      <c r="H417" s="94" t="s">
        <v>2379</v>
      </c>
      <c r="I417" t="s">
        <v>2394</v>
      </c>
      <c r="J417" t="s">
        <v>2395</v>
      </c>
      <c r="K417">
        <v>15</v>
      </c>
      <c r="L417" s="95" t="str">
        <f t="shared" si="6"/>
        <v>Prospera Test 300420201 Sandbox^CanadianTaxes^MO^US^NL^CA^10/1/2016 0:00^12/31/2099 23:59^HST Tax^TAX:HST^15</v>
      </c>
    </row>
    <row r="418" spans="1:12" x14ac:dyDescent="0.25">
      <c r="A418" t="str">
        <f>EnterpriseData!$B$43</f>
        <v>Prospera Test 300420201 Sandbox</v>
      </c>
      <c r="B418" t="s">
        <v>2375</v>
      </c>
      <c r="C418" t="s">
        <v>2424</v>
      </c>
      <c r="D418" t="s">
        <v>2400</v>
      </c>
      <c r="E418" t="s">
        <v>2385</v>
      </c>
      <c r="F418" t="s">
        <v>2377</v>
      </c>
      <c r="G418" s="94" t="s">
        <v>2378</v>
      </c>
      <c r="H418" s="94" t="s">
        <v>2379</v>
      </c>
      <c r="I418" t="s">
        <v>2394</v>
      </c>
      <c r="J418" t="s">
        <v>2395</v>
      </c>
      <c r="K418">
        <v>15</v>
      </c>
      <c r="L418" s="95" t="str">
        <f t="shared" si="6"/>
        <v>Prospera Test 300420201 Sandbox^CanadianTaxes^MS^US^NL^CA^10/1/2016 0:00^12/31/2099 23:59^HST Tax^TAX:HST^15</v>
      </c>
    </row>
    <row r="419" spans="1:12" x14ac:dyDescent="0.25">
      <c r="A419" t="str">
        <f>EnterpriseData!$B$43</f>
        <v>Prospera Test 300420201 Sandbox</v>
      </c>
      <c r="B419" t="s">
        <v>2375</v>
      </c>
      <c r="C419" t="s">
        <v>2425</v>
      </c>
      <c r="D419" t="s">
        <v>2400</v>
      </c>
      <c r="E419" t="s">
        <v>2385</v>
      </c>
      <c r="F419" t="s">
        <v>2377</v>
      </c>
      <c r="G419" s="94" t="s">
        <v>2378</v>
      </c>
      <c r="H419" s="94" t="s">
        <v>2379</v>
      </c>
      <c r="I419" t="s">
        <v>2394</v>
      </c>
      <c r="J419" t="s">
        <v>2395</v>
      </c>
      <c r="K419">
        <v>15</v>
      </c>
      <c r="L419" s="95" t="str">
        <f t="shared" si="6"/>
        <v>Prospera Test 300420201 Sandbox^CanadianTaxes^MT^US^NL^CA^10/1/2016 0:00^12/31/2099 23:59^HST Tax^TAX:HST^15</v>
      </c>
    </row>
    <row r="420" spans="1:12" x14ac:dyDescent="0.25">
      <c r="A420" t="str">
        <f>EnterpriseData!$B$43</f>
        <v>Prospera Test 300420201 Sandbox</v>
      </c>
      <c r="B420" t="s">
        <v>2375</v>
      </c>
      <c r="C420" t="s">
        <v>2426</v>
      </c>
      <c r="D420" t="s">
        <v>2400</v>
      </c>
      <c r="E420" t="s">
        <v>2385</v>
      </c>
      <c r="F420" t="s">
        <v>2377</v>
      </c>
      <c r="G420" s="94" t="s">
        <v>2378</v>
      </c>
      <c r="H420" s="94" t="s">
        <v>2379</v>
      </c>
      <c r="I420" t="s">
        <v>2394</v>
      </c>
      <c r="J420" t="s">
        <v>2395</v>
      </c>
      <c r="K420">
        <v>15</v>
      </c>
      <c r="L420" s="95" t="str">
        <f t="shared" si="6"/>
        <v>Prospera Test 300420201 Sandbox^CanadianTaxes^NC^US^NL^CA^10/1/2016 0:00^12/31/2099 23:59^HST Tax^TAX:HST^15</v>
      </c>
    </row>
    <row r="421" spans="1:12" x14ac:dyDescent="0.25">
      <c r="A421" t="str">
        <f>EnterpriseData!$B$43</f>
        <v>Prospera Test 300420201 Sandbox</v>
      </c>
      <c r="B421" t="s">
        <v>2375</v>
      </c>
      <c r="C421" t="s">
        <v>2427</v>
      </c>
      <c r="D421" t="s">
        <v>2400</v>
      </c>
      <c r="E421" t="s">
        <v>2385</v>
      </c>
      <c r="F421" t="s">
        <v>2377</v>
      </c>
      <c r="G421" s="94" t="s">
        <v>2378</v>
      </c>
      <c r="H421" s="94" t="s">
        <v>2379</v>
      </c>
      <c r="I421" t="s">
        <v>2394</v>
      </c>
      <c r="J421" t="s">
        <v>2395</v>
      </c>
      <c r="K421">
        <v>15</v>
      </c>
      <c r="L421" s="95" t="str">
        <f t="shared" si="6"/>
        <v>Prospera Test 300420201 Sandbox^CanadianTaxes^ND^US^NL^CA^10/1/2016 0:00^12/31/2099 23:59^HST Tax^TAX:HST^15</v>
      </c>
    </row>
    <row r="422" spans="1:12" x14ac:dyDescent="0.25">
      <c r="A422" t="str">
        <f>EnterpriseData!$B$43</f>
        <v>Prospera Test 300420201 Sandbox</v>
      </c>
      <c r="B422" t="s">
        <v>2375</v>
      </c>
      <c r="C422" t="s">
        <v>2428</v>
      </c>
      <c r="D422" t="s">
        <v>2400</v>
      </c>
      <c r="E422" t="s">
        <v>2385</v>
      </c>
      <c r="F422" t="s">
        <v>2377</v>
      </c>
      <c r="G422" s="94" t="s">
        <v>2378</v>
      </c>
      <c r="H422" s="94" t="s">
        <v>2379</v>
      </c>
      <c r="I422" t="s">
        <v>2394</v>
      </c>
      <c r="J422" t="s">
        <v>2395</v>
      </c>
      <c r="K422">
        <v>15</v>
      </c>
      <c r="L422" s="95" t="str">
        <f t="shared" si="6"/>
        <v>Prospera Test 300420201 Sandbox^CanadianTaxes^NE^US^NL^CA^10/1/2016 0:00^12/31/2099 23:59^HST Tax^TAX:HST^15</v>
      </c>
    </row>
    <row r="423" spans="1:12" x14ac:dyDescent="0.25">
      <c r="A423" t="str">
        <f>EnterpriseData!$B$43</f>
        <v>Prospera Test 300420201 Sandbox</v>
      </c>
      <c r="B423" t="s">
        <v>2375</v>
      </c>
      <c r="C423" t="s">
        <v>2429</v>
      </c>
      <c r="D423" t="s">
        <v>2400</v>
      </c>
      <c r="E423" t="s">
        <v>2385</v>
      </c>
      <c r="F423" t="s">
        <v>2377</v>
      </c>
      <c r="G423" s="94" t="s">
        <v>2378</v>
      </c>
      <c r="H423" s="94" t="s">
        <v>2379</v>
      </c>
      <c r="I423" t="s">
        <v>2394</v>
      </c>
      <c r="J423" t="s">
        <v>2395</v>
      </c>
      <c r="K423">
        <v>15</v>
      </c>
      <c r="L423" s="95" t="str">
        <f t="shared" si="6"/>
        <v>Prospera Test 300420201 Sandbox^CanadianTaxes^NH^US^NL^CA^10/1/2016 0:00^12/31/2099 23:59^HST Tax^TAX:HST^15</v>
      </c>
    </row>
    <row r="424" spans="1:12" x14ac:dyDescent="0.25">
      <c r="A424" t="str">
        <f>EnterpriseData!$B$43</f>
        <v>Prospera Test 300420201 Sandbox</v>
      </c>
      <c r="B424" t="s">
        <v>2375</v>
      </c>
      <c r="C424" t="s">
        <v>2430</v>
      </c>
      <c r="D424" t="s">
        <v>2400</v>
      </c>
      <c r="E424" t="s">
        <v>2385</v>
      </c>
      <c r="F424" t="s">
        <v>2377</v>
      </c>
      <c r="G424" s="94" t="s">
        <v>2378</v>
      </c>
      <c r="H424" s="94" t="s">
        <v>2379</v>
      </c>
      <c r="I424" t="s">
        <v>2394</v>
      </c>
      <c r="J424" t="s">
        <v>2395</v>
      </c>
      <c r="K424">
        <v>15</v>
      </c>
      <c r="L424" s="95" t="str">
        <f t="shared" si="6"/>
        <v>Prospera Test 300420201 Sandbox^CanadianTaxes^NJ^US^NL^CA^10/1/2016 0:00^12/31/2099 23:59^HST Tax^TAX:HST^15</v>
      </c>
    </row>
    <row r="425" spans="1:12" x14ac:dyDescent="0.25">
      <c r="A425" t="str">
        <f>EnterpriseData!$B$43</f>
        <v>Prospera Test 300420201 Sandbox</v>
      </c>
      <c r="B425" t="s">
        <v>2375</v>
      </c>
      <c r="C425" t="s">
        <v>2431</v>
      </c>
      <c r="D425" t="s">
        <v>2400</v>
      </c>
      <c r="E425" t="s">
        <v>2385</v>
      </c>
      <c r="F425" t="s">
        <v>2377</v>
      </c>
      <c r="G425" s="94" t="s">
        <v>2378</v>
      </c>
      <c r="H425" s="94" t="s">
        <v>2379</v>
      </c>
      <c r="I425" t="s">
        <v>2394</v>
      </c>
      <c r="J425" t="s">
        <v>2395</v>
      </c>
      <c r="K425">
        <v>15</v>
      </c>
      <c r="L425" s="95" t="str">
        <f t="shared" si="6"/>
        <v>Prospera Test 300420201 Sandbox^CanadianTaxes^NM^US^NL^CA^10/1/2016 0:00^12/31/2099 23:59^HST Tax^TAX:HST^15</v>
      </c>
    </row>
    <row r="426" spans="1:12" x14ac:dyDescent="0.25">
      <c r="A426" t="str">
        <f>EnterpriseData!$B$43</f>
        <v>Prospera Test 300420201 Sandbox</v>
      </c>
      <c r="B426" t="s">
        <v>2375</v>
      </c>
      <c r="C426" t="s">
        <v>2432</v>
      </c>
      <c r="D426" t="s">
        <v>2400</v>
      </c>
      <c r="E426" t="s">
        <v>2385</v>
      </c>
      <c r="F426" t="s">
        <v>2377</v>
      </c>
      <c r="G426" s="94" t="s">
        <v>2378</v>
      </c>
      <c r="H426" s="94" t="s">
        <v>2379</v>
      </c>
      <c r="I426" t="s">
        <v>2394</v>
      </c>
      <c r="J426" t="s">
        <v>2395</v>
      </c>
      <c r="K426">
        <v>15</v>
      </c>
      <c r="L426" s="95" t="str">
        <f t="shared" si="6"/>
        <v>Prospera Test 300420201 Sandbox^CanadianTaxes^NV^US^NL^CA^10/1/2016 0:00^12/31/2099 23:59^HST Tax^TAX:HST^15</v>
      </c>
    </row>
    <row r="427" spans="1:12" x14ac:dyDescent="0.25">
      <c r="A427" t="str">
        <f>EnterpriseData!$B$43</f>
        <v>Prospera Test 300420201 Sandbox</v>
      </c>
      <c r="B427" t="s">
        <v>2375</v>
      </c>
      <c r="C427" t="s">
        <v>2433</v>
      </c>
      <c r="D427" t="s">
        <v>2400</v>
      </c>
      <c r="E427" t="s">
        <v>2385</v>
      </c>
      <c r="F427" t="s">
        <v>2377</v>
      </c>
      <c r="G427" s="94" t="s">
        <v>2378</v>
      </c>
      <c r="H427" s="94" t="s">
        <v>2379</v>
      </c>
      <c r="I427" t="s">
        <v>2394</v>
      </c>
      <c r="J427" t="s">
        <v>2395</v>
      </c>
      <c r="K427">
        <v>15</v>
      </c>
      <c r="L427" s="95" t="str">
        <f t="shared" si="6"/>
        <v>Prospera Test 300420201 Sandbox^CanadianTaxes^NY^US^NL^CA^10/1/2016 0:00^12/31/2099 23:59^HST Tax^TAX:HST^15</v>
      </c>
    </row>
    <row r="428" spans="1:12" x14ac:dyDescent="0.25">
      <c r="A428" t="str">
        <f>EnterpriseData!$B$43</f>
        <v>Prospera Test 300420201 Sandbox</v>
      </c>
      <c r="B428" t="s">
        <v>2375</v>
      </c>
      <c r="C428" t="s">
        <v>2434</v>
      </c>
      <c r="D428" t="s">
        <v>2400</v>
      </c>
      <c r="E428" t="s">
        <v>2385</v>
      </c>
      <c r="F428" t="s">
        <v>2377</v>
      </c>
      <c r="G428" s="94" t="s">
        <v>2378</v>
      </c>
      <c r="H428" s="94" t="s">
        <v>2379</v>
      </c>
      <c r="I428" t="s">
        <v>2394</v>
      </c>
      <c r="J428" t="s">
        <v>2395</v>
      </c>
      <c r="K428">
        <v>15</v>
      </c>
      <c r="L428" s="95" t="str">
        <f t="shared" si="6"/>
        <v>Prospera Test 300420201 Sandbox^CanadianTaxes^OH^US^NL^CA^10/1/2016 0:00^12/31/2099 23:59^HST Tax^TAX:HST^15</v>
      </c>
    </row>
    <row r="429" spans="1:12" x14ac:dyDescent="0.25">
      <c r="A429" t="str">
        <f>EnterpriseData!$B$43</f>
        <v>Prospera Test 300420201 Sandbox</v>
      </c>
      <c r="B429" t="s">
        <v>2375</v>
      </c>
      <c r="C429" t="s">
        <v>2435</v>
      </c>
      <c r="D429" t="s">
        <v>2400</v>
      </c>
      <c r="E429" t="s">
        <v>2385</v>
      </c>
      <c r="F429" t="s">
        <v>2377</v>
      </c>
      <c r="G429" s="94" t="s">
        <v>2378</v>
      </c>
      <c r="H429" s="94" t="s">
        <v>2379</v>
      </c>
      <c r="I429" t="s">
        <v>2394</v>
      </c>
      <c r="J429" t="s">
        <v>2395</v>
      </c>
      <c r="K429">
        <v>15</v>
      </c>
      <c r="L429" s="95" t="str">
        <f t="shared" si="6"/>
        <v>Prospera Test 300420201 Sandbox^CanadianTaxes^OK^US^NL^CA^10/1/2016 0:00^12/31/2099 23:59^HST Tax^TAX:HST^15</v>
      </c>
    </row>
    <row r="430" spans="1:12" x14ac:dyDescent="0.25">
      <c r="A430" t="str">
        <f>EnterpriseData!$B$43</f>
        <v>Prospera Test 300420201 Sandbox</v>
      </c>
      <c r="B430" t="s">
        <v>2375</v>
      </c>
      <c r="C430" t="s">
        <v>2436</v>
      </c>
      <c r="D430" t="s">
        <v>2400</v>
      </c>
      <c r="E430" t="s">
        <v>2385</v>
      </c>
      <c r="F430" t="s">
        <v>2377</v>
      </c>
      <c r="G430" s="94" t="s">
        <v>2378</v>
      </c>
      <c r="H430" s="94" t="s">
        <v>2379</v>
      </c>
      <c r="I430" t="s">
        <v>2394</v>
      </c>
      <c r="J430" t="s">
        <v>2395</v>
      </c>
      <c r="K430">
        <v>15</v>
      </c>
      <c r="L430" s="95" t="str">
        <f t="shared" si="6"/>
        <v>Prospera Test 300420201 Sandbox^CanadianTaxes^OR^US^NL^CA^10/1/2016 0:00^12/31/2099 23:59^HST Tax^TAX:HST^15</v>
      </c>
    </row>
    <row r="431" spans="1:12" x14ac:dyDescent="0.25">
      <c r="A431" t="str">
        <f>EnterpriseData!$B$43</f>
        <v>Prospera Test 300420201 Sandbox</v>
      </c>
      <c r="B431" t="s">
        <v>2375</v>
      </c>
      <c r="C431" t="s">
        <v>2437</v>
      </c>
      <c r="D431" t="s">
        <v>2400</v>
      </c>
      <c r="E431" t="s">
        <v>2385</v>
      </c>
      <c r="F431" t="s">
        <v>2377</v>
      </c>
      <c r="G431" s="94" t="s">
        <v>2378</v>
      </c>
      <c r="H431" s="94" t="s">
        <v>2379</v>
      </c>
      <c r="I431" t="s">
        <v>2394</v>
      </c>
      <c r="J431" t="s">
        <v>2395</v>
      </c>
      <c r="K431">
        <v>15</v>
      </c>
      <c r="L431" s="95" t="str">
        <f t="shared" si="6"/>
        <v>Prospera Test 300420201 Sandbox^CanadianTaxes^PA^US^NL^CA^10/1/2016 0:00^12/31/2099 23:59^HST Tax^TAX:HST^15</v>
      </c>
    </row>
    <row r="432" spans="1:12" x14ac:dyDescent="0.25">
      <c r="A432" t="str">
        <f>EnterpriseData!$B$43</f>
        <v>Prospera Test 300420201 Sandbox</v>
      </c>
      <c r="B432" t="s">
        <v>2375</v>
      </c>
      <c r="C432" t="s">
        <v>2438</v>
      </c>
      <c r="D432" t="s">
        <v>2400</v>
      </c>
      <c r="E432" t="s">
        <v>2385</v>
      </c>
      <c r="F432" t="s">
        <v>2377</v>
      </c>
      <c r="G432" s="94" t="s">
        <v>2378</v>
      </c>
      <c r="H432" s="94" t="s">
        <v>2379</v>
      </c>
      <c r="I432" t="s">
        <v>2394</v>
      </c>
      <c r="J432" t="s">
        <v>2395</v>
      </c>
      <c r="K432">
        <v>15</v>
      </c>
      <c r="L432" s="95" t="str">
        <f t="shared" si="6"/>
        <v>Prospera Test 300420201 Sandbox^CanadianTaxes^RI^US^NL^CA^10/1/2016 0:00^12/31/2099 23:59^HST Tax^TAX:HST^15</v>
      </c>
    </row>
    <row r="433" spans="1:12" x14ac:dyDescent="0.25">
      <c r="A433" t="str">
        <f>EnterpriseData!$B$43</f>
        <v>Prospera Test 300420201 Sandbox</v>
      </c>
      <c r="B433" t="s">
        <v>2375</v>
      </c>
      <c r="C433" t="s">
        <v>2439</v>
      </c>
      <c r="D433" t="s">
        <v>2400</v>
      </c>
      <c r="E433" t="s">
        <v>2385</v>
      </c>
      <c r="F433" t="s">
        <v>2377</v>
      </c>
      <c r="G433" s="94" t="s">
        <v>2378</v>
      </c>
      <c r="H433" s="94" t="s">
        <v>2379</v>
      </c>
      <c r="I433" t="s">
        <v>2394</v>
      </c>
      <c r="J433" t="s">
        <v>2395</v>
      </c>
      <c r="K433">
        <v>15</v>
      </c>
      <c r="L433" s="95" t="str">
        <f t="shared" si="6"/>
        <v>Prospera Test 300420201 Sandbox^CanadianTaxes^SC^US^NL^CA^10/1/2016 0:00^12/31/2099 23:59^HST Tax^TAX:HST^15</v>
      </c>
    </row>
    <row r="434" spans="1:12" x14ac:dyDescent="0.25">
      <c r="A434" t="str">
        <f>EnterpriseData!$B$43</f>
        <v>Prospera Test 300420201 Sandbox</v>
      </c>
      <c r="B434" t="s">
        <v>2375</v>
      </c>
      <c r="C434" t="s">
        <v>2440</v>
      </c>
      <c r="D434" t="s">
        <v>2400</v>
      </c>
      <c r="E434" t="s">
        <v>2385</v>
      </c>
      <c r="F434" t="s">
        <v>2377</v>
      </c>
      <c r="G434" s="94" t="s">
        <v>2378</v>
      </c>
      <c r="H434" s="94" t="s">
        <v>2379</v>
      </c>
      <c r="I434" t="s">
        <v>2394</v>
      </c>
      <c r="J434" t="s">
        <v>2395</v>
      </c>
      <c r="K434">
        <v>15</v>
      </c>
      <c r="L434" s="95" t="str">
        <f t="shared" si="6"/>
        <v>Prospera Test 300420201 Sandbox^CanadianTaxes^SD^US^NL^CA^10/1/2016 0:00^12/31/2099 23:59^HST Tax^TAX:HST^15</v>
      </c>
    </row>
    <row r="435" spans="1:12" x14ac:dyDescent="0.25">
      <c r="A435" t="str">
        <f>EnterpriseData!$B$43</f>
        <v>Prospera Test 300420201 Sandbox</v>
      </c>
      <c r="B435" t="s">
        <v>2375</v>
      </c>
      <c r="C435" t="s">
        <v>2441</v>
      </c>
      <c r="D435" t="s">
        <v>2400</v>
      </c>
      <c r="E435" t="s">
        <v>2385</v>
      </c>
      <c r="F435" t="s">
        <v>2377</v>
      </c>
      <c r="G435" s="94" t="s">
        <v>2378</v>
      </c>
      <c r="H435" s="94" t="s">
        <v>2379</v>
      </c>
      <c r="I435" t="s">
        <v>2394</v>
      </c>
      <c r="J435" t="s">
        <v>2395</v>
      </c>
      <c r="K435">
        <v>15</v>
      </c>
      <c r="L435" s="95" t="str">
        <f t="shared" si="6"/>
        <v>Prospera Test 300420201 Sandbox^CanadianTaxes^TN^US^NL^CA^10/1/2016 0:00^12/31/2099 23:59^HST Tax^TAX:HST^15</v>
      </c>
    </row>
    <row r="436" spans="1:12" x14ac:dyDescent="0.25">
      <c r="A436" t="str">
        <f>EnterpriseData!$B$43</f>
        <v>Prospera Test 300420201 Sandbox</v>
      </c>
      <c r="B436" t="s">
        <v>2375</v>
      </c>
      <c r="C436" t="s">
        <v>2442</v>
      </c>
      <c r="D436" t="s">
        <v>2400</v>
      </c>
      <c r="E436" t="s">
        <v>2385</v>
      </c>
      <c r="F436" t="s">
        <v>2377</v>
      </c>
      <c r="G436" s="94" t="s">
        <v>2378</v>
      </c>
      <c r="H436" s="94" t="s">
        <v>2379</v>
      </c>
      <c r="I436" t="s">
        <v>2394</v>
      </c>
      <c r="J436" t="s">
        <v>2395</v>
      </c>
      <c r="K436">
        <v>15</v>
      </c>
      <c r="L436" s="95" t="str">
        <f t="shared" si="6"/>
        <v>Prospera Test 300420201 Sandbox^CanadianTaxes^TX^US^NL^CA^10/1/2016 0:00^12/31/2099 23:59^HST Tax^TAX:HST^15</v>
      </c>
    </row>
    <row r="437" spans="1:12" x14ac:dyDescent="0.25">
      <c r="A437" t="str">
        <f>EnterpriseData!$B$43</f>
        <v>Prospera Test 300420201 Sandbox</v>
      </c>
      <c r="B437" t="s">
        <v>2375</v>
      </c>
      <c r="C437" t="s">
        <v>2443</v>
      </c>
      <c r="D437" t="s">
        <v>2400</v>
      </c>
      <c r="E437" t="s">
        <v>2385</v>
      </c>
      <c r="F437" t="s">
        <v>2377</v>
      </c>
      <c r="G437" s="94" t="s">
        <v>2378</v>
      </c>
      <c r="H437" s="94" t="s">
        <v>2379</v>
      </c>
      <c r="I437" t="s">
        <v>2394</v>
      </c>
      <c r="J437" t="s">
        <v>2395</v>
      </c>
      <c r="K437">
        <v>15</v>
      </c>
      <c r="L437" s="95" t="str">
        <f t="shared" si="6"/>
        <v>Prospera Test 300420201 Sandbox^CanadianTaxes^UT^US^NL^CA^10/1/2016 0:00^12/31/2099 23:59^HST Tax^TAX:HST^15</v>
      </c>
    </row>
    <row r="438" spans="1:12" x14ac:dyDescent="0.25">
      <c r="A438" t="str">
        <f>EnterpriseData!$B$43</f>
        <v>Prospera Test 300420201 Sandbox</v>
      </c>
      <c r="B438" t="s">
        <v>2375</v>
      </c>
      <c r="C438" t="s">
        <v>2444</v>
      </c>
      <c r="D438" t="s">
        <v>2400</v>
      </c>
      <c r="E438" t="s">
        <v>2385</v>
      </c>
      <c r="F438" t="s">
        <v>2377</v>
      </c>
      <c r="G438" s="94" t="s">
        <v>2378</v>
      </c>
      <c r="H438" s="94" t="s">
        <v>2379</v>
      </c>
      <c r="I438" t="s">
        <v>2394</v>
      </c>
      <c r="J438" t="s">
        <v>2395</v>
      </c>
      <c r="K438">
        <v>15</v>
      </c>
      <c r="L438" s="95" t="str">
        <f t="shared" si="6"/>
        <v>Prospera Test 300420201 Sandbox^CanadianTaxes^VA^US^NL^CA^10/1/2016 0:00^12/31/2099 23:59^HST Tax^TAX:HST^15</v>
      </c>
    </row>
    <row r="439" spans="1:12" x14ac:dyDescent="0.25">
      <c r="A439" t="str">
        <f>EnterpriseData!$B$43</f>
        <v>Prospera Test 300420201 Sandbox</v>
      </c>
      <c r="B439" t="s">
        <v>2375</v>
      </c>
      <c r="C439" t="s">
        <v>2445</v>
      </c>
      <c r="D439" t="s">
        <v>2400</v>
      </c>
      <c r="E439" t="s">
        <v>2385</v>
      </c>
      <c r="F439" t="s">
        <v>2377</v>
      </c>
      <c r="G439" s="94" t="s">
        <v>2378</v>
      </c>
      <c r="H439" s="94" t="s">
        <v>2379</v>
      </c>
      <c r="I439" t="s">
        <v>2394</v>
      </c>
      <c r="J439" t="s">
        <v>2395</v>
      </c>
      <c r="K439">
        <v>15</v>
      </c>
      <c r="L439" s="95" t="str">
        <f t="shared" si="6"/>
        <v>Prospera Test 300420201 Sandbox^CanadianTaxes^VT^US^NL^CA^10/1/2016 0:00^12/31/2099 23:59^HST Tax^TAX:HST^15</v>
      </c>
    </row>
    <row r="440" spans="1:12" x14ac:dyDescent="0.25">
      <c r="A440" t="str">
        <f>EnterpriseData!$B$43</f>
        <v>Prospera Test 300420201 Sandbox</v>
      </c>
      <c r="B440" t="s">
        <v>2375</v>
      </c>
      <c r="C440" t="s">
        <v>2446</v>
      </c>
      <c r="D440" t="s">
        <v>2400</v>
      </c>
      <c r="E440" t="s">
        <v>2385</v>
      </c>
      <c r="F440" t="s">
        <v>2377</v>
      </c>
      <c r="G440" s="94" t="s">
        <v>2378</v>
      </c>
      <c r="H440" s="94" t="s">
        <v>2379</v>
      </c>
      <c r="I440" t="s">
        <v>2394</v>
      </c>
      <c r="J440" t="s">
        <v>2395</v>
      </c>
      <c r="K440">
        <v>15</v>
      </c>
      <c r="L440" s="95" t="str">
        <f t="shared" si="6"/>
        <v>Prospera Test 300420201 Sandbox^CanadianTaxes^WA^US^NL^CA^10/1/2016 0:00^12/31/2099 23:59^HST Tax^TAX:HST^15</v>
      </c>
    </row>
    <row r="441" spans="1:12" x14ac:dyDescent="0.25">
      <c r="A441" t="str">
        <f>EnterpriseData!$B$43</f>
        <v>Prospera Test 300420201 Sandbox</v>
      </c>
      <c r="B441" t="s">
        <v>2375</v>
      </c>
      <c r="C441" t="s">
        <v>2447</v>
      </c>
      <c r="D441" t="s">
        <v>2400</v>
      </c>
      <c r="E441" t="s">
        <v>2385</v>
      </c>
      <c r="F441" t="s">
        <v>2377</v>
      </c>
      <c r="G441" s="94" t="s">
        <v>2378</v>
      </c>
      <c r="H441" s="94" t="s">
        <v>2379</v>
      </c>
      <c r="I441" t="s">
        <v>2394</v>
      </c>
      <c r="J441" t="s">
        <v>2395</v>
      </c>
      <c r="K441">
        <v>15</v>
      </c>
      <c r="L441" s="95" t="str">
        <f t="shared" si="6"/>
        <v>Prospera Test 300420201 Sandbox^CanadianTaxes^WI^US^NL^CA^10/1/2016 0:00^12/31/2099 23:59^HST Tax^TAX:HST^15</v>
      </c>
    </row>
    <row r="442" spans="1:12" x14ac:dyDescent="0.25">
      <c r="A442" t="str">
        <f>EnterpriseData!$B$43</f>
        <v>Prospera Test 300420201 Sandbox</v>
      </c>
      <c r="B442" t="s">
        <v>2375</v>
      </c>
      <c r="C442" t="s">
        <v>2448</v>
      </c>
      <c r="D442" t="s">
        <v>2400</v>
      </c>
      <c r="E442" t="s">
        <v>2385</v>
      </c>
      <c r="F442" t="s">
        <v>2377</v>
      </c>
      <c r="G442" s="94" t="s">
        <v>2378</v>
      </c>
      <c r="H442" s="94" t="s">
        <v>2379</v>
      </c>
      <c r="I442" t="s">
        <v>2394</v>
      </c>
      <c r="J442" t="s">
        <v>2395</v>
      </c>
      <c r="K442">
        <v>15</v>
      </c>
      <c r="L442" s="95" t="str">
        <f t="shared" si="6"/>
        <v>Prospera Test 300420201 Sandbox^CanadianTaxes^WV^US^NL^CA^10/1/2016 0:00^12/31/2099 23:59^HST Tax^TAX:HST^15</v>
      </c>
    </row>
    <row r="443" spans="1:12" x14ac:dyDescent="0.25">
      <c r="A443" t="str">
        <f>EnterpriseData!$B$43</f>
        <v>Prospera Test 300420201 Sandbox</v>
      </c>
      <c r="B443" t="s">
        <v>2375</v>
      </c>
      <c r="C443" t="s">
        <v>2449</v>
      </c>
      <c r="D443" t="s">
        <v>2400</v>
      </c>
      <c r="E443" t="s">
        <v>2385</v>
      </c>
      <c r="F443" t="s">
        <v>2377</v>
      </c>
      <c r="G443" s="94" t="s">
        <v>2378</v>
      </c>
      <c r="H443" s="94" t="s">
        <v>2379</v>
      </c>
      <c r="I443" t="s">
        <v>2394</v>
      </c>
      <c r="J443" t="s">
        <v>2395</v>
      </c>
      <c r="K443">
        <v>15</v>
      </c>
      <c r="L443" s="95" t="str">
        <f t="shared" si="6"/>
        <v>Prospera Test 300420201 Sandbox^CanadianTaxes^WY^US^NL^CA^10/1/2016 0:00^12/31/2099 23:59^HST Tax^TAX:HST^15</v>
      </c>
    </row>
    <row r="444" spans="1:12" x14ac:dyDescent="0.25">
      <c r="A444" t="str">
        <f>EnterpriseData!$B$43</f>
        <v>Prospera Test 300420201 Sandbox</v>
      </c>
      <c r="B444" t="s">
        <v>2375</v>
      </c>
      <c r="C444" t="s">
        <v>2399</v>
      </c>
      <c r="D444" t="s">
        <v>2400</v>
      </c>
      <c r="E444" t="s">
        <v>2387</v>
      </c>
      <c r="F444" t="s">
        <v>2377</v>
      </c>
      <c r="G444" s="94" t="s">
        <v>2378</v>
      </c>
      <c r="H444" s="94" t="s">
        <v>2379</v>
      </c>
      <c r="I444" t="s">
        <v>2380</v>
      </c>
      <c r="J444" t="s">
        <v>2381</v>
      </c>
      <c r="K444">
        <v>5</v>
      </c>
      <c r="L444" s="95" t="str">
        <f t="shared" si="6"/>
        <v>Prospera Test 300420201 Sandbox^CanadianTaxes^AE^US^NT^CA^10/1/2016 0:00^12/31/2099 23:59^GST Tax^TAX:GST^5</v>
      </c>
    </row>
    <row r="445" spans="1:12" x14ac:dyDescent="0.25">
      <c r="A445" t="str">
        <f>EnterpriseData!$B$43</f>
        <v>Prospera Test 300420201 Sandbox</v>
      </c>
      <c r="B445" t="s">
        <v>2375</v>
      </c>
      <c r="C445" t="s">
        <v>2401</v>
      </c>
      <c r="D445" t="s">
        <v>2400</v>
      </c>
      <c r="E445" t="s">
        <v>2387</v>
      </c>
      <c r="F445" t="s">
        <v>2377</v>
      </c>
      <c r="G445" s="94" t="s">
        <v>2378</v>
      </c>
      <c r="H445" s="94" t="s">
        <v>2379</v>
      </c>
      <c r="I445" t="s">
        <v>2380</v>
      </c>
      <c r="J445" t="s">
        <v>2381</v>
      </c>
      <c r="K445">
        <v>5</v>
      </c>
      <c r="L445" s="95" t="str">
        <f t="shared" si="6"/>
        <v>Prospera Test 300420201 Sandbox^CanadianTaxes^AK^US^NT^CA^10/1/2016 0:00^12/31/2099 23:59^GST Tax^TAX:GST^5</v>
      </c>
    </row>
    <row r="446" spans="1:12" x14ac:dyDescent="0.25">
      <c r="A446" t="str">
        <f>EnterpriseData!$B$43</f>
        <v>Prospera Test 300420201 Sandbox</v>
      </c>
      <c r="B446" t="s">
        <v>2375</v>
      </c>
      <c r="C446" t="s">
        <v>2402</v>
      </c>
      <c r="D446" t="s">
        <v>2400</v>
      </c>
      <c r="E446" t="s">
        <v>2387</v>
      </c>
      <c r="F446" t="s">
        <v>2377</v>
      </c>
      <c r="G446" s="94" t="s">
        <v>2378</v>
      </c>
      <c r="H446" s="94" t="s">
        <v>2379</v>
      </c>
      <c r="I446" t="s">
        <v>2380</v>
      </c>
      <c r="J446" t="s">
        <v>2381</v>
      </c>
      <c r="K446">
        <v>5</v>
      </c>
      <c r="L446" s="95" t="str">
        <f t="shared" si="6"/>
        <v>Prospera Test 300420201 Sandbox^CanadianTaxes^AL^US^NT^CA^10/1/2016 0:00^12/31/2099 23:59^GST Tax^TAX:GST^5</v>
      </c>
    </row>
    <row r="447" spans="1:12" x14ac:dyDescent="0.25">
      <c r="A447" t="str">
        <f>EnterpriseData!$B$43</f>
        <v>Prospera Test 300420201 Sandbox</v>
      </c>
      <c r="B447" t="s">
        <v>2375</v>
      </c>
      <c r="C447" t="s">
        <v>412</v>
      </c>
      <c r="D447" t="s">
        <v>2400</v>
      </c>
      <c r="E447" t="s">
        <v>2387</v>
      </c>
      <c r="F447" t="s">
        <v>2377</v>
      </c>
      <c r="G447" s="94" t="s">
        <v>2378</v>
      </c>
      <c r="H447" s="94" t="s">
        <v>2379</v>
      </c>
      <c r="I447" t="s">
        <v>2380</v>
      </c>
      <c r="J447" t="s">
        <v>2381</v>
      </c>
      <c r="K447">
        <v>5</v>
      </c>
      <c r="L447" s="95" t="str">
        <f t="shared" si="6"/>
        <v>Prospera Test 300420201 Sandbox^CanadianTaxes^AR^US^NT^CA^10/1/2016 0:00^12/31/2099 23:59^GST Tax^TAX:GST^5</v>
      </c>
    </row>
    <row r="448" spans="1:12" x14ac:dyDescent="0.25">
      <c r="A448" t="str">
        <f>EnterpriseData!$B$43</f>
        <v>Prospera Test 300420201 Sandbox</v>
      </c>
      <c r="B448" t="s">
        <v>2375</v>
      </c>
      <c r="C448" t="s">
        <v>2403</v>
      </c>
      <c r="D448" t="s">
        <v>2400</v>
      </c>
      <c r="E448" t="s">
        <v>2387</v>
      </c>
      <c r="F448" t="s">
        <v>2377</v>
      </c>
      <c r="G448" s="94" t="s">
        <v>2378</v>
      </c>
      <c r="H448" s="94" t="s">
        <v>2379</v>
      </c>
      <c r="I448" t="s">
        <v>2380</v>
      </c>
      <c r="J448" t="s">
        <v>2381</v>
      </c>
      <c r="K448">
        <v>5</v>
      </c>
      <c r="L448" s="95" t="str">
        <f t="shared" si="6"/>
        <v>Prospera Test 300420201 Sandbox^CanadianTaxes^AZ^US^NT^CA^10/1/2016 0:00^12/31/2099 23:59^GST Tax^TAX:GST^5</v>
      </c>
    </row>
    <row r="449" spans="1:12" x14ac:dyDescent="0.25">
      <c r="A449" t="str">
        <f>EnterpriseData!$B$43</f>
        <v>Prospera Test 300420201 Sandbox</v>
      </c>
      <c r="B449" t="s">
        <v>2375</v>
      </c>
      <c r="C449" t="s">
        <v>2377</v>
      </c>
      <c r="D449" t="s">
        <v>2400</v>
      </c>
      <c r="E449" t="s">
        <v>2387</v>
      </c>
      <c r="F449" t="s">
        <v>2377</v>
      </c>
      <c r="G449" s="94" t="s">
        <v>2378</v>
      </c>
      <c r="H449" s="94" t="s">
        <v>2379</v>
      </c>
      <c r="I449" t="s">
        <v>2380</v>
      </c>
      <c r="J449" t="s">
        <v>2381</v>
      </c>
      <c r="K449">
        <v>5</v>
      </c>
      <c r="L449" s="95" t="str">
        <f t="shared" si="6"/>
        <v>Prospera Test 300420201 Sandbox^CanadianTaxes^CA^US^NT^CA^10/1/2016 0:00^12/31/2099 23:59^GST Tax^TAX:GST^5</v>
      </c>
    </row>
    <row r="450" spans="1:12" x14ac:dyDescent="0.25">
      <c r="A450" t="str">
        <f>EnterpriseData!$B$43</f>
        <v>Prospera Test 300420201 Sandbox</v>
      </c>
      <c r="B450" t="s">
        <v>2375</v>
      </c>
      <c r="C450" t="s">
        <v>2404</v>
      </c>
      <c r="D450" t="s">
        <v>2400</v>
      </c>
      <c r="E450" t="s">
        <v>2387</v>
      </c>
      <c r="F450" t="s">
        <v>2377</v>
      </c>
      <c r="G450" s="94" t="s">
        <v>2378</v>
      </c>
      <c r="H450" s="94" t="s">
        <v>2379</v>
      </c>
      <c r="I450" t="s">
        <v>2380</v>
      </c>
      <c r="J450" t="s">
        <v>2381</v>
      </c>
      <c r="K450">
        <v>5</v>
      </c>
      <c r="L450" s="95" t="str">
        <f t="shared" ref="L450:L513" si="7">A450&amp;"^"&amp;B450&amp;"^"&amp;C450&amp;"^"&amp;D450&amp;"^"&amp;E450&amp;"^"&amp;F450&amp;"^"&amp;G450&amp;"^"&amp;H450&amp;"^"&amp;I450&amp;"^TAX:"&amp;J450&amp;"^"&amp;K450</f>
        <v>Prospera Test 300420201 Sandbox^CanadianTaxes^CO^US^NT^CA^10/1/2016 0:00^12/31/2099 23:59^GST Tax^TAX:GST^5</v>
      </c>
    </row>
    <row r="451" spans="1:12" x14ac:dyDescent="0.25">
      <c r="A451" t="str">
        <f>EnterpriseData!$B$43</f>
        <v>Prospera Test 300420201 Sandbox</v>
      </c>
      <c r="B451" t="s">
        <v>2375</v>
      </c>
      <c r="C451" t="s">
        <v>2405</v>
      </c>
      <c r="D451" t="s">
        <v>2400</v>
      </c>
      <c r="E451" t="s">
        <v>2387</v>
      </c>
      <c r="F451" t="s">
        <v>2377</v>
      </c>
      <c r="G451" s="94" t="s">
        <v>2378</v>
      </c>
      <c r="H451" s="94" t="s">
        <v>2379</v>
      </c>
      <c r="I451" t="s">
        <v>2380</v>
      </c>
      <c r="J451" t="s">
        <v>2381</v>
      </c>
      <c r="K451">
        <v>5</v>
      </c>
      <c r="L451" s="95" t="str">
        <f t="shared" si="7"/>
        <v>Prospera Test 300420201 Sandbox^CanadianTaxes^CT^US^NT^CA^10/1/2016 0:00^12/31/2099 23:59^GST Tax^TAX:GST^5</v>
      </c>
    </row>
    <row r="452" spans="1:12" x14ac:dyDescent="0.25">
      <c r="A452" t="str">
        <f>EnterpriseData!$B$43</f>
        <v>Prospera Test 300420201 Sandbox</v>
      </c>
      <c r="B452" t="s">
        <v>2375</v>
      </c>
      <c r="C452" t="s">
        <v>2406</v>
      </c>
      <c r="D452" t="s">
        <v>2400</v>
      </c>
      <c r="E452" t="s">
        <v>2387</v>
      </c>
      <c r="F452" t="s">
        <v>2377</v>
      </c>
      <c r="G452" s="94" t="s">
        <v>2378</v>
      </c>
      <c r="H452" s="94" t="s">
        <v>2379</v>
      </c>
      <c r="I452" t="s">
        <v>2380</v>
      </c>
      <c r="J452" t="s">
        <v>2381</v>
      </c>
      <c r="K452">
        <v>5</v>
      </c>
      <c r="L452" s="95" t="str">
        <f t="shared" si="7"/>
        <v>Prospera Test 300420201 Sandbox^CanadianTaxes^DC^US^NT^CA^10/1/2016 0:00^12/31/2099 23:59^GST Tax^TAX:GST^5</v>
      </c>
    </row>
    <row r="453" spans="1:12" x14ac:dyDescent="0.25">
      <c r="A453" t="str">
        <f>EnterpriseData!$B$43</f>
        <v>Prospera Test 300420201 Sandbox</v>
      </c>
      <c r="B453" t="s">
        <v>2375</v>
      </c>
      <c r="C453" t="s">
        <v>2407</v>
      </c>
      <c r="D453" t="s">
        <v>2400</v>
      </c>
      <c r="E453" t="s">
        <v>2387</v>
      </c>
      <c r="F453" t="s">
        <v>2377</v>
      </c>
      <c r="G453" s="94" t="s">
        <v>2378</v>
      </c>
      <c r="H453" s="94" t="s">
        <v>2379</v>
      </c>
      <c r="I453" t="s">
        <v>2380</v>
      </c>
      <c r="J453" t="s">
        <v>2381</v>
      </c>
      <c r="K453">
        <v>5</v>
      </c>
      <c r="L453" s="95" t="str">
        <f t="shared" si="7"/>
        <v>Prospera Test 300420201 Sandbox^CanadianTaxes^DE^US^NT^CA^10/1/2016 0:00^12/31/2099 23:59^GST Tax^TAX:GST^5</v>
      </c>
    </row>
    <row r="454" spans="1:12" x14ac:dyDescent="0.25">
      <c r="A454" t="str">
        <f>EnterpriseData!$B$43</f>
        <v>Prospera Test 300420201 Sandbox</v>
      </c>
      <c r="B454" t="s">
        <v>2375</v>
      </c>
      <c r="C454" t="s">
        <v>2408</v>
      </c>
      <c r="D454" t="s">
        <v>2400</v>
      </c>
      <c r="E454" t="s">
        <v>2387</v>
      </c>
      <c r="F454" t="s">
        <v>2377</v>
      </c>
      <c r="G454" s="94" t="s">
        <v>2378</v>
      </c>
      <c r="H454" s="94" t="s">
        <v>2379</v>
      </c>
      <c r="I454" t="s">
        <v>2380</v>
      </c>
      <c r="J454" t="s">
        <v>2381</v>
      </c>
      <c r="K454">
        <v>5</v>
      </c>
      <c r="L454" s="95" t="str">
        <f t="shared" si="7"/>
        <v>Prospera Test 300420201 Sandbox^CanadianTaxes^FL^US^NT^CA^10/1/2016 0:00^12/31/2099 23:59^GST Tax^TAX:GST^5</v>
      </c>
    </row>
    <row r="455" spans="1:12" x14ac:dyDescent="0.25">
      <c r="A455" t="str">
        <f>EnterpriseData!$B$43</f>
        <v>Prospera Test 300420201 Sandbox</v>
      </c>
      <c r="B455" t="s">
        <v>2375</v>
      </c>
      <c r="C455" t="s">
        <v>2409</v>
      </c>
      <c r="D455" t="s">
        <v>2400</v>
      </c>
      <c r="E455" t="s">
        <v>2387</v>
      </c>
      <c r="F455" t="s">
        <v>2377</v>
      </c>
      <c r="G455" s="94" t="s">
        <v>2378</v>
      </c>
      <c r="H455" s="94" t="s">
        <v>2379</v>
      </c>
      <c r="I455" t="s">
        <v>2380</v>
      </c>
      <c r="J455" t="s">
        <v>2381</v>
      </c>
      <c r="K455">
        <v>5</v>
      </c>
      <c r="L455" s="95" t="str">
        <f t="shared" si="7"/>
        <v>Prospera Test 300420201 Sandbox^CanadianTaxes^GA^US^NT^CA^10/1/2016 0:00^12/31/2099 23:59^GST Tax^TAX:GST^5</v>
      </c>
    </row>
    <row r="456" spans="1:12" x14ac:dyDescent="0.25">
      <c r="A456" t="str">
        <f>EnterpriseData!$B$43</f>
        <v>Prospera Test 300420201 Sandbox</v>
      </c>
      <c r="B456" t="s">
        <v>2375</v>
      </c>
      <c r="C456" t="s">
        <v>2410</v>
      </c>
      <c r="D456" t="s">
        <v>2400</v>
      </c>
      <c r="E456" t="s">
        <v>2387</v>
      </c>
      <c r="F456" t="s">
        <v>2377</v>
      </c>
      <c r="G456" s="94" t="s">
        <v>2378</v>
      </c>
      <c r="H456" s="94" t="s">
        <v>2379</v>
      </c>
      <c r="I456" t="s">
        <v>2380</v>
      </c>
      <c r="J456" t="s">
        <v>2381</v>
      </c>
      <c r="K456">
        <v>5</v>
      </c>
      <c r="L456" s="95" t="str">
        <f t="shared" si="7"/>
        <v>Prospera Test 300420201 Sandbox^CanadianTaxes^HI^US^NT^CA^10/1/2016 0:00^12/31/2099 23:59^GST Tax^TAX:GST^5</v>
      </c>
    </row>
    <row r="457" spans="1:12" x14ac:dyDescent="0.25">
      <c r="A457" t="str">
        <f>EnterpriseData!$B$43</f>
        <v>Prospera Test 300420201 Sandbox</v>
      </c>
      <c r="B457" t="s">
        <v>2375</v>
      </c>
      <c r="C457" t="s">
        <v>2411</v>
      </c>
      <c r="D457" t="s">
        <v>2400</v>
      </c>
      <c r="E457" t="s">
        <v>2387</v>
      </c>
      <c r="F457" t="s">
        <v>2377</v>
      </c>
      <c r="G457" s="94" t="s">
        <v>2378</v>
      </c>
      <c r="H457" s="94" t="s">
        <v>2379</v>
      </c>
      <c r="I457" t="s">
        <v>2380</v>
      </c>
      <c r="J457" t="s">
        <v>2381</v>
      </c>
      <c r="K457">
        <v>5</v>
      </c>
      <c r="L457" s="95" t="str">
        <f t="shared" si="7"/>
        <v>Prospera Test 300420201 Sandbox^CanadianTaxes^IA^US^NT^CA^10/1/2016 0:00^12/31/2099 23:59^GST Tax^TAX:GST^5</v>
      </c>
    </row>
    <row r="458" spans="1:12" x14ac:dyDescent="0.25">
      <c r="A458" t="str">
        <f>EnterpriseData!$B$43</f>
        <v>Prospera Test 300420201 Sandbox</v>
      </c>
      <c r="B458" t="s">
        <v>2375</v>
      </c>
      <c r="C458" t="s">
        <v>2412</v>
      </c>
      <c r="D458" t="s">
        <v>2400</v>
      </c>
      <c r="E458" t="s">
        <v>2387</v>
      </c>
      <c r="F458" t="s">
        <v>2377</v>
      </c>
      <c r="G458" s="94" t="s">
        <v>2378</v>
      </c>
      <c r="H458" s="94" t="s">
        <v>2379</v>
      </c>
      <c r="I458" t="s">
        <v>2380</v>
      </c>
      <c r="J458" t="s">
        <v>2381</v>
      </c>
      <c r="K458">
        <v>5</v>
      </c>
      <c r="L458" s="95" t="str">
        <f t="shared" si="7"/>
        <v>Prospera Test 300420201 Sandbox^CanadianTaxes^ID^US^NT^CA^10/1/2016 0:00^12/31/2099 23:59^GST Tax^TAX:GST^5</v>
      </c>
    </row>
    <row r="459" spans="1:12" x14ac:dyDescent="0.25">
      <c r="A459" t="str">
        <f>EnterpriseData!$B$43</f>
        <v>Prospera Test 300420201 Sandbox</v>
      </c>
      <c r="B459" t="s">
        <v>2375</v>
      </c>
      <c r="C459" t="s">
        <v>2413</v>
      </c>
      <c r="D459" t="s">
        <v>2400</v>
      </c>
      <c r="E459" t="s">
        <v>2387</v>
      </c>
      <c r="F459" t="s">
        <v>2377</v>
      </c>
      <c r="G459" s="94" t="s">
        <v>2378</v>
      </c>
      <c r="H459" s="94" t="s">
        <v>2379</v>
      </c>
      <c r="I459" t="s">
        <v>2380</v>
      </c>
      <c r="J459" t="s">
        <v>2381</v>
      </c>
      <c r="K459">
        <v>5</v>
      </c>
      <c r="L459" s="95" t="str">
        <f t="shared" si="7"/>
        <v>Prospera Test 300420201 Sandbox^CanadianTaxes^IL^US^NT^CA^10/1/2016 0:00^12/31/2099 23:59^GST Tax^TAX:GST^5</v>
      </c>
    </row>
    <row r="460" spans="1:12" x14ac:dyDescent="0.25">
      <c r="A460" t="str">
        <f>EnterpriseData!$B$43</f>
        <v>Prospera Test 300420201 Sandbox</v>
      </c>
      <c r="B460" t="s">
        <v>2375</v>
      </c>
      <c r="C460" t="s">
        <v>2414</v>
      </c>
      <c r="D460" t="s">
        <v>2400</v>
      </c>
      <c r="E460" t="s">
        <v>2387</v>
      </c>
      <c r="F460" t="s">
        <v>2377</v>
      </c>
      <c r="G460" s="94" t="s">
        <v>2378</v>
      </c>
      <c r="H460" s="94" t="s">
        <v>2379</v>
      </c>
      <c r="I460" t="s">
        <v>2380</v>
      </c>
      <c r="J460" t="s">
        <v>2381</v>
      </c>
      <c r="K460">
        <v>5</v>
      </c>
      <c r="L460" s="95" t="str">
        <f t="shared" si="7"/>
        <v>Prospera Test 300420201 Sandbox^CanadianTaxes^IN^US^NT^CA^10/1/2016 0:00^12/31/2099 23:59^GST Tax^TAX:GST^5</v>
      </c>
    </row>
    <row r="461" spans="1:12" x14ac:dyDescent="0.25">
      <c r="A461" t="str">
        <f>EnterpriseData!$B$43</f>
        <v>Prospera Test 300420201 Sandbox</v>
      </c>
      <c r="B461" t="s">
        <v>2375</v>
      </c>
      <c r="C461" t="s">
        <v>2415</v>
      </c>
      <c r="D461" t="s">
        <v>2400</v>
      </c>
      <c r="E461" t="s">
        <v>2387</v>
      </c>
      <c r="F461" t="s">
        <v>2377</v>
      </c>
      <c r="G461" s="94" t="s">
        <v>2378</v>
      </c>
      <c r="H461" s="94" t="s">
        <v>2379</v>
      </c>
      <c r="I461" t="s">
        <v>2380</v>
      </c>
      <c r="J461" t="s">
        <v>2381</v>
      </c>
      <c r="K461">
        <v>5</v>
      </c>
      <c r="L461" s="95" t="str">
        <f t="shared" si="7"/>
        <v>Prospera Test 300420201 Sandbox^CanadianTaxes^KS^US^NT^CA^10/1/2016 0:00^12/31/2099 23:59^GST Tax^TAX:GST^5</v>
      </c>
    </row>
    <row r="462" spans="1:12" x14ac:dyDescent="0.25">
      <c r="A462" t="str">
        <f>EnterpriseData!$B$43</f>
        <v>Prospera Test 300420201 Sandbox</v>
      </c>
      <c r="B462" t="s">
        <v>2375</v>
      </c>
      <c r="C462" t="s">
        <v>2416</v>
      </c>
      <c r="D462" t="s">
        <v>2400</v>
      </c>
      <c r="E462" t="s">
        <v>2387</v>
      </c>
      <c r="F462" t="s">
        <v>2377</v>
      </c>
      <c r="G462" s="94" t="s">
        <v>2378</v>
      </c>
      <c r="H462" s="94" t="s">
        <v>2379</v>
      </c>
      <c r="I462" t="s">
        <v>2380</v>
      </c>
      <c r="J462" t="s">
        <v>2381</v>
      </c>
      <c r="K462">
        <v>5</v>
      </c>
      <c r="L462" s="95" t="str">
        <f t="shared" si="7"/>
        <v>Prospera Test 300420201 Sandbox^CanadianTaxes^KY^US^NT^CA^10/1/2016 0:00^12/31/2099 23:59^GST Tax^TAX:GST^5</v>
      </c>
    </row>
    <row r="463" spans="1:12" x14ac:dyDescent="0.25">
      <c r="A463" t="str">
        <f>EnterpriseData!$B$43</f>
        <v>Prospera Test 300420201 Sandbox</v>
      </c>
      <c r="B463" t="s">
        <v>2375</v>
      </c>
      <c r="C463" t="s">
        <v>2417</v>
      </c>
      <c r="D463" t="s">
        <v>2400</v>
      </c>
      <c r="E463" t="s">
        <v>2387</v>
      </c>
      <c r="F463" t="s">
        <v>2377</v>
      </c>
      <c r="G463" s="94" t="s">
        <v>2378</v>
      </c>
      <c r="H463" s="94" t="s">
        <v>2379</v>
      </c>
      <c r="I463" t="s">
        <v>2380</v>
      </c>
      <c r="J463" t="s">
        <v>2381</v>
      </c>
      <c r="K463">
        <v>5</v>
      </c>
      <c r="L463" s="95" t="str">
        <f t="shared" si="7"/>
        <v>Prospera Test 300420201 Sandbox^CanadianTaxes^LA^US^NT^CA^10/1/2016 0:00^12/31/2099 23:59^GST Tax^TAX:GST^5</v>
      </c>
    </row>
    <row r="464" spans="1:12" x14ac:dyDescent="0.25">
      <c r="A464" t="str">
        <f>EnterpriseData!$B$43</f>
        <v>Prospera Test 300420201 Sandbox</v>
      </c>
      <c r="B464" t="s">
        <v>2375</v>
      </c>
      <c r="C464" t="s">
        <v>2418</v>
      </c>
      <c r="D464" t="s">
        <v>2400</v>
      </c>
      <c r="E464" t="s">
        <v>2387</v>
      </c>
      <c r="F464" t="s">
        <v>2377</v>
      </c>
      <c r="G464" s="94" t="s">
        <v>2378</v>
      </c>
      <c r="H464" s="94" t="s">
        <v>2379</v>
      </c>
      <c r="I464" t="s">
        <v>2380</v>
      </c>
      <c r="J464" t="s">
        <v>2381</v>
      </c>
      <c r="K464">
        <v>5</v>
      </c>
      <c r="L464" s="95" t="str">
        <f t="shared" si="7"/>
        <v>Prospera Test 300420201 Sandbox^CanadianTaxes^MA^US^NT^CA^10/1/2016 0:00^12/31/2099 23:59^GST Tax^TAX:GST^5</v>
      </c>
    </row>
    <row r="465" spans="1:12" x14ac:dyDescent="0.25">
      <c r="A465" t="str">
        <f>EnterpriseData!$B$43</f>
        <v>Prospera Test 300420201 Sandbox</v>
      </c>
      <c r="B465" t="s">
        <v>2375</v>
      </c>
      <c r="C465" t="s">
        <v>2419</v>
      </c>
      <c r="D465" t="s">
        <v>2400</v>
      </c>
      <c r="E465" t="s">
        <v>2387</v>
      </c>
      <c r="F465" t="s">
        <v>2377</v>
      </c>
      <c r="G465" s="94" t="s">
        <v>2378</v>
      </c>
      <c r="H465" s="94" t="s">
        <v>2379</v>
      </c>
      <c r="I465" t="s">
        <v>2380</v>
      </c>
      <c r="J465" t="s">
        <v>2381</v>
      </c>
      <c r="K465">
        <v>5</v>
      </c>
      <c r="L465" s="95" t="str">
        <f t="shared" si="7"/>
        <v>Prospera Test 300420201 Sandbox^CanadianTaxes^MD^US^NT^CA^10/1/2016 0:00^12/31/2099 23:59^GST Tax^TAX:GST^5</v>
      </c>
    </row>
    <row r="466" spans="1:12" x14ac:dyDescent="0.25">
      <c r="A466" t="str">
        <f>EnterpriseData!$B$43</f>
        <v>Prospera Test 300420201 Sandbox</v>
      </c>
      <c r="B466" t="s">
        <v>2375</v>
      </c>
      <c r="C466" t="s">
        <v>2420</v>
      </c>
      <c r="D466" t="s">
        <v>2400</v>
      </c>
      <c r="E466" t="s">
        <v>2387</v>
      </c>
      <c r="F466" t="s">
        <v>2377</v>
      </c>
      <c r="G466" s="94" t="s">
        <v>2378</v>
      </c>
      <c r="H466" s="94" t="s">
        <v>2379</v>
      </c>
      <c r="I466" t="s">
        <v>2380</v>
      </c>
      <c r="J466" t="s">
        <v>2381</v>
      </c>
      <c r="K466">
        <v>5</v>
      </c>
      <c r="L466" s="95" t="str">
        <f t="shared" si="7"/>
        <v>Prospera Test 300420201 Sandbox^CanadianTaxes^ME^US^NT^CA^10/1/2016 0:00^12/31/2099 23:59^GST Tax^TAX:GST^5</v>
      </c>
    </row>
    <row r="467" spans="1:12" x14ac:dyDescent="0.25">
      <c r="A467" t="str">
        <f>EnterpriseData!$B$43</f>
        <v>Prospera Test 300420201 Sandbox</v>
      </c>
      <c r="B467" t="s">
        <v>2375</v>
      </c>
      <c r="C467" t="s">
        <v>2421</v>
      </c>
      <c r="D467" t="s">
        <v>2400</v>
      </c>
      <c r="E467" t="s">
        <v>2387</v>
      </c>
      <c r="F467" t="s">
        <v>2377</v>
      </c>
      <c r="G467" s="94" t="s">
        <v>2378</v>
      </c>
      <c r="H467" s="94" t="s">
        <v>2379</v>
      </c>
      <c r="I467" t="s">
        <v>2380</v>
      </c>
      <c r="J467" t="s">
        <v>2381</v>
      </c>
      <c r="K467">
        <v>5</v>
      </c>
      <c r="L467" s="95" t="str">
        <f t="shared" si="7"/>
        <v>Prospera Test 300420201 Sandbox^CanadianTaxes^MI^US^NT^CA^10/1/2016 0:00^12/31/2099 23:59^GST Tax^TAX:GST^5</v>
      </c>
    </row>
    <row r="468" spans="1:12" x14ac:dyDescent="0.25">
      <c r="A468" t="str">
        <f>EnterpriseData!$B$43</f>
        <v>Prospera Test 300420201 Sandbox</v>
      </c>
      <c r="B468" t="s">
        <v>2375</v>
      </c>
      <c r="C468" t="s">
        <v>2422</v>
      </c>
      <c r="D468" t="s">
        <v>2400</v>
      </c>
      <c r="E468" t="s">
        <v>2387</v>
      </c>
      <c r="F468" t="s">
        <v>2377</v>
      </c>
      <c r="G468" s="94" t="s">
        <v>2378</v>
      </c>
      <c r="H468" s="94" t="s">
        <v>2379</v>
      </c>
      <c r="I468" t="s">
        <v>2380</v>
      </c>
      <c r="J468" t="s">
        <v>2381</v>
      </c>
      <c r="K468">
        <v>5</v>
      </c>
      <c r="L468" s="95" t="str">
        <f t="shared" si="7"/>
        <v>Prospera Test 300420201 Sandbox^CanadianTaxes^MN^US^NT^CA^10/1/2016 0:00^12/31/2099 23:59^GST Tax^TAX:GST^5</v>
      </c>
    </row>
    <row r="469" spans="1:12" x14ac:dyDescent="0.25">
      <c r="A469" t="str">
        <f>EnterpriseData!$B$43</f>
        <v>Prospera Test 300420201 Sandbox</v>
      </c>
      <c r="B469" t="s">
        <v>2375</v>
      </c>
      <c r="C469" t="s">
        <v>2423</v>
      </c>
      <c r="D469" t="s">
        <v>2400</v>
      </c>
      <c r="E469" t="s">
        <v>2387</v>
      </c>
      <c r="F469" t="s">
        <v>2377</v>
      </c>
      <c r="G469" s="94" t="s">
        <v>2378</v>
      </c>
      <c r="H469" s="94" t="s">
        <v>2379</v>
      </c>
      <c r="I469" t="s">
        <v>2380</v>
      </c>
      <c r="J469" t="s">
        <v>2381</v>
      </c>
      <c r="K469">
        <v>5</v>
      </c>
      <c r="L469" s="95" t="str">
        <f t="shared" si="7"/>
        <v>Prospera Test 300420201 Sandbox^CanadianTaxes^MO^US^NT^CA^10/1/2016 0:00^12/31/2099 23:59^GST Tax^TAX:GST^5</v>
      </c>
    </row>
    <row r="470" spans="1:12" x14ac:dyDescent="0.25">
      <c r="A470" t="str">
        <f>EnterpriseData!$B$43</f>
        <v>Prospera Test 300420201 Sandbox</v>
      </c>
      <c r="B470" t="s">
        <v>2375</v>
      </c>
      <c r="C470" t="s">
        <v>2424</v>
      </c>
      <c r="D470" t="s">
        <v>2400</v>
      </c>
      <c r="E470" t="s">
        <v>2387</v>
      </c>
      <c r="F470" t="s">
        <v>2377</v>
      </c>
      <c r="G470" s="94" t="s">
        <v>2378</v>
      </c>
      <c r="H470" s="94" t="s">
        <v>2379</v>
      </c>
      <c r="I470" t="s">
        <v>2380</v>
      </c>
      <c r="J470" t="s">
        <v>2381</v>
      </c>
      <c r="K470">
        <v>5</v>
      </c>
      <c r="L470" s="95" t="str">
        <f t="shared" si="7"/>
        <v>Prospera Test 300420201 Sandbox^CanadianTaxes^MS^US^NT^CA^10/1/2016 0:00^12/31/2099 23:59^GST Tax^TAX:GST^5</v>
      </c>
    </row>
    <row r="471" spans="1:12" x14ac:dyDescent="0.25">
      <c r="A471" t="str">
        <f>EnterpriseData!$B$43</f>
        <v>Prospera Test 300420201 Sandbox</v>
      </c>
      <c r="B471" t="s">
        <v>2375</v>
      </c>
      <c r="C471" t="s">
        <v>2425</v>
      </c>
      <c r="D471" t="s">
        <v>2400</v>
      </c>
      <c r="E471" t="s">
        <v>2387</v>
      </c>
      <c r="F471" t="s">
        <v>2377</v>
      </c>
      <c r="G471" s="94" t="s">
        <v>2378</v>
      </c>
      <c r="H471" s="94" t="s">
        <v>2379</v>
      </c>
      <c r="I471" t="s">
        <v>2380</v>
      </c>
      <c r="J471" t="s">
        <v>2381</v>
      </c>
      <c r="K471">
        <v>5</v>
      </c>
      <c r="L471" s="95" t="str">
        <f t="shared" si="7"/>
        <v>Prospera Test 300420201 Sandbox^CanadianTaxes^MT^US^NT^CA^10/1/2016 0:00^12/31/2099 23:59^GST Tax^TAX:GST^5</v>
      </c>
    </row>
    <row r="472" spans="1:12" x14ac:dyDescent="0.25">
      <c r="A472" t="str">
        <f>EnterpriseData!$B$43</f>
        <v>Prospera Test 300420201 Sandbox</v>
      </c>
      <c r="B472" t="s">
        <v>2375</v>
      </c>
      <c r="C472" t="s">
        <v>2426</v>
      </c>
      <c r="D472" t="s">
        <v>2400</v>
      </c>
      <c r="E472" t="s">
        <v>2387</v>
      </c>
      <c r="F472" t="s">
        <v>2377</v>
      </c>
      <c r="G472" s="94" t="s">
        <v>2378</v>
      </c>
      <c r="H472" s="94" t="s">
        <v>2379</v>
      </c>
      <c r="I472" t="s">
        <v>2380</v>
      </c>
      <c r="J472" t="s">
        <v>2381</v>
      </c>
      <c r="K472">
        <v>5</v>
      </c>
      <c r="L472" s="95" t="str">
        <f t="shared" si="7"/>
        <v>Prospera Test 300420201 Sandbox^CanadianTaxes^NC^US^NT^CA^10/1/2016 0:00^12/31/2099 23:59^GST Tax^TAX:GST^5</v>
      </c>
    </row>
    <row r="473" spans="1:12" x14ac:dyDescent="0.25">
      <c r="A473" t="str">
        <f>EnterpriseData!$B$43</f>
        <v>Prospera Test 300420201 Sandbox</v>
      </c>
      <c r="B473" t="s">
        <v>2375</v>
      </c>
      <c r="C473" t="s">
        <v>2427</v>
      </c>
      <c r="D473" t="s">
        <v>2400</v>
      </c>
      <c r="E473" t="s">
        <v>2387</v>
      </c>
      <c r="F473" t="s">
        <v>2377</v>
      </c>
      <c r="G473" s="94" t="s">
        <v>2378</v>
      </c>
      <c r="H473" s="94" t="s">
        <v>2379</v>
      </c>
      <c r="I473" t="s">
        <v>2380</v>
      </c>
      <c r="J473" t="s">
        <v>2381</v>
      </c>
      <c r="K473">
        <v>5</v>
      </c>
      <c r="L473" s="95" t="str">
        <f t="shared" si="7"/>
        <v>Prospera Test 300420201 Sandbox^CanadianTaxes^ND^US^NT^CA^10/1/2016 0:00^12/31/2099 23:59^GST Tax^TAX:GST^5</v>
      </c>
    </row>
    <row r="474" spans="1:12" x14ac:dyDescent="0.25">
      <c r="A474" t="str">
        <f>EnterpriseData!$B$43</f>
        <v>Prospera Test 300420201 Sandbox</v>
      </c>
      <c r="B474" t="s">
        <v>2375</v>
      </c>
      <c r="C474" t="s">
        <v>2428</v>
      </c>
      <c r="D474" t="s">
        <v>2400</v>
      </c>
      <c r="E474" t="s">
        <v>2387</v>
      </c>
      <c r="F474" t="s">
        <v>2377</v>
      </c>
      <c r="G474" s="94" t="s">
        <v>2378</v>
      </c>
      <c r="H474" s="94" t="s">
        <v>2379</v>
      </c>
      <c r="I474" t="s">
        <v>2380</v>
      </c>
      <c r="J474" t="s">
        <v>2381</v>
      </c>
      <c r="K474">
        <v>5</v>
      </c>
      <c r="L474" s="95" t="str">
        <f t="shared" si="7"/>
        <v>Prospera Test 300420201 Sandbox^CanadianTaxes^NE^US^NT^CA^10/1/2016 0:00^12/31/2099 23:59^GST Tax^TAX:GST^5</v>
      </c>
    </row>
    <row r="475" spans="1:12" x14ac:dyDescent="0.25">
      <c r="A475" t="str">
        <f>EnterpriseData!$B$43</f>
        <v>Prospera Test 300420201 Sandbox</v>
      </c>
      <c r="B475" t="s">
        <v>2375</v>
      </c>
      <c r="C475" t="s">
        <v>2429</v>
      </c>
      <c r="D475" t="s">
        <v>2400</v>
      </c>
      <c r="E475" t="s">
        <v>2387</v>
      </c>
      <c r="F475" t="s">
        <v>2377</v>
      </c>
      <c r="G475" s="94" t="s">
        <v>2378</v>
      </c>
      <c r="H475" s="94" t="s">
        <v>2379</v>
      </c>
      <c r="I475" t="s">
        <v>2380</v>
      </c>
      <c r="J475" t="s">
        <v>2381</v>
      </c>
      <c r="K475">
        <v>5</v>
      </c>
      <c r="L475" s="95" t="str">
        <f t="shared" si="7"/>
        <v>Prospera Test 300420201 Sandbox^CanadianTaxes^NH^US^NT^CA^10/1/2016 0:00^12/31/2099 23:59^GST Tax^TAX:GST^5</v>
      </c>
    </row>
    <row r="476" spans="1:12" x14ac:dyDescent="0.25">
      <c r="A476" t="str">
        <f>EnterpriseData!$B$43</f>
        <v>Prospera Test 300420201 Sandbox</v>
      </c>
      <c r="B476" t="s">
        <v>2375</v>
      </c>
      <c r="C476" t="s">
        <v>2430</v>
      </c>
      <c r="D476" t="s">
        <v>2400</v>
      </c>
      <c r="E476" t="s">
        <v>2387</v>
      </c>
      <c r="F476" t="s">
        <v>2377</v>
      </c>
      <c r="G476" s="94" t="s">
        <v>2378</v>
      </c>
      <c r="H476" s="94" t="s">
        <v>2379</v>
      </c>
      <c r="I476" t="s">
        <v>2380</v>
      </c>
      <c r="J476" t="s">
        <v>2381</v>
      </c>
      <c r="K476">
        <v>5</v>
      </c>
      <c r="L476" s="95" t="str">
        <f t="shared" si="7"/>
        <v>Prospera Test 300420201 Sandbox^CanadianTaxes^NJ^US^NT^CA^10/1/2016 0:00^12/31/2099 23:59^GST Tax^TAX:GST^5</v>
      </c>
    </row>
    <row r="477" spans="1:12" x14ac:dyDescent="0.25">
      <c r="A477" t="str">
        <f>EnterpriseData!$B$43</f>
        <v>Prospera Test 300420201 Sandbox</v>
      </c>
      <c r="B477" t="s">
        <v>2375</v>
      </c>
      <c r="C477" t="s">
        <v>2431</v>
      </c>
      <c r="D477" t="s">
        <v>2400</v>
      </c>
      <c r="E477" t="s">
        <v>2387</v>
      </c>
      <c r="F477" t="s">
        <v>2377</v>
      </c>
      <c r="G477" s="94" t="s">
        <v>2378</v>
      </c>
      <c r="H477" s="94" t="s">
        <v>2379</v>
      </c>
      <c r="I477" t="s">
        <v>2380</v>
      </c>
      <c r="J477" t="s">
        <v>2381</v>
      </c>
      <c r="K477">
        <v>5</v>
      </c>
      <c r="L477" s="95" t="str">
        <f t="shared" si="7"/>
        <v>Prospera Test 300420201 Sandbox^CanadianTaxes^NM^US^NT^CA^10/1/2016 0:00^12/31/2099 23:59^GST Tax^TAX:GST^5</v>
      </c>
    </row>
    <row r="478" spans="1:12" x14ac:dyDescent="0.25">
      <c r="A478" t="str">
        <f>EnterpriseData!$B$43</f>
        <v>Prospera Test 300420201 Sandbox</v>
      </c>
      <c r="B478" t="s">
        <v>2375</v>
      </c>
      <c r="C478" t="s">
        <v>2432</v>
      </c>
      <c r="D478" t="s">
        <v>2400</v>
      </c>
      <c r="E478" t="s">
        <v>2387</v>
      </c>
      <c r="F478" t="s">
        <v>2377</v>
      </c>
      <c r="G478" s="94" t="s">
        <v>2378</v>
      </c>
      <c r="H478" s="94" t="s">
        <v>2379</v>
      </c>
      <c r="I478" t="s">
        <v>2380</v>
      </c>
      <c r="J478" t="s">
        <v>2381</v>
      </c>
      <c r="K478">
        <v>5</v>
      </c>
      <c r="L478" s="95" t="str">
        <f t="shared" si="7"/>
        <v>Prospera Test 300420201 Sandbox^CanadianTaxes^NV^US^NT^CA^10/1/2016 0:00^12/31/2099 23:59^GST Tax^TAX:GST^5</v>
      </c>
    </row>
    <row r="479" spans="1:12" x14ac:dyDescent="0.25">
      <c r="A479" t="str">
        <f>EnterpriseData!$B$43</f>
        <v>Prospera Test 300420201 Sandbox</v>
      </c>
      <c r="B479" t="s">
        <v>2375</v>
      </c>
      <c r="C479" t="s">
        <v>2433</v>
      </c>
      <c r="D479" t="s">
        <v>2400</v>
      </c>
      <c r="E479" t="s">
        <v>2387</v>
      </c>
      <c r="F479" t="s">
        <v>2377</v>
      </c>
      <c r="G479" s="94" t="s">
        <v>2378</v>
      </c>
      <c r="H479" s="94" t="s">
        <v>2379</v>
      </c>
      <c r="I479" t="s">
        <v>2380</v>
      </c>
      <c r="J479" t="s">
        <v>2381</v>
      </c>
      <c r="K479">
        <v>5</v>
      </c>
      <c r="L479" s="95" t="str">
        <f t="shared" si="7"/>
        <v>Prospera Test 300420201 Sandbox^CanadianTaxes^NY^US^NT^CA^10/1/2016 0:00^12/31/2099 23:59^GST Tax^TAX:GST^5</v>
      </c>
    </row>
    <row r="480" spans="1:12" x14ac:dyDescent="0.25">
      <c r="A480" t="str">
        <f>EnterpriseData!$B$43</f>
        <v>Prospera Test 300420201 Sandbox</v>
      </c>
      <c r="B480" t="s">
        <v>2375</v>
      </c>
      <c r="C480" t="s">
        <v>2434</v>
      </c>
      <c r="D480" t="s">
        <v>2400</v>
      </c>
      <c r="E480" t="s">
        <v>2387</v>
      </c>
      <c r="F480" t="s">
        <v>2377</v>
      </c>
      <c r="G480" s="94" t="s">
        <v>2378</v>
      </c>
      <c r="H480" s="94" t="s">
        <v>2379</v>
      </c>
      <c r="I480" t="s">
        <v>2380</v>
      </c>
      <c r="J480" t="s">
        <v>2381</v>
      </c>
      <c r="K480">
        <v>5</v>
      </c>
      <c r="L480" s="95" t="str">
        <f t="shared" si="7"/>
        <v>Prospera Test 300420201 Sandbox^CanadianTaxes^OH^US^NT^CA^10/1/2016 0:00^12/31/2099 23:59^GST Tax^TAX:GST^5</v>
      </c>
    </row>
    <row r="481" spans="1:12" x14ac:dyDescent="0.25">
      <c r="A481" t="str">
        <f>EnterpriseData!$B$43</f>
        <v>Prospera Test 300420201 Sandbox</v>
      </c>
      <c r="B481" t="s">
        <v>2375</v>
      </c>
      <c r="C481" t="s">
        <v>2435</v>
      </c>
      <c r="D481" t="s">
        <v>2400</v>
      </c>
      <c r="E481" t="s">
        <v>2387</v>
      </c>
      <c r="F481" t="s">
        <v>2377</v>
      </c>
      <c r="G481" s="94" t="s">
        <v>2378</v>
      </c>
      <c r="H481" s="94" t="s">
        <v>2379</v>
      </c>
      <c r="I481" t="s">
        <v>2380</v>
      </c>
      <c r="J481" t="s">
        <v>2381</v>
      </c>
      <c r="K481">
        <v>5</v>
      </c>
      <c r="L481" s="95" t="str">
        <f t="shared" si="7"/>
        <v>Prospera Test 300420201 Sandbox^CanadianTaxes^OK^US^NT^CA^10/1/2016 0:00^12/31/2099 23:59^GST Tax^TAX:GST^5</v>
      </c>
    </row>
    <row r="482" spans="1:12" x14ac:dyDescent="0.25">
      <c r="A482" t="str">
        <f>EnterpriseData!$B$43</f>
        <v>Prospera Test 300420201 Sandbox</v>
      </c>
      <c r="B482" t="s">
        <v>2375</v>
      </c>
      <c r="C482" t="s">
        <v>2436</v>
      </c>
      <c r="D482" t="s">
        <v>2400</v>
      </c>
      <c r="E482" t="s">
        <v>2387</v>
      </c>
      <c r="F482" t="s">
        <v>2377</v>
      </c>
      <c r="G482" s="94" t="s">
        <v>2378</v>
      </c>
      <c r="H482" s="94" t="s">
        <v>2379</v>
      </c>
      <c r="I482" t="s">
        <v>2380</v>
      </c>
      <c r="J482" t="s">
        <v>2381</v>
      </c>
      <c r="K482">
        <v>5</v>
      </c>
      <c r="L482" s="95" t="str">
        <f t="shared" si="7"/>
        <v>Prospera Test 300420201 Sandbox^CanadianTaxes^OR^US^NT^CA^10/1/2016 0:00^12/31/2099 23:59^GST Tax^TAX:GST^5</v>
      </c>
    </row>
    <row r="483" spans="1:12" x14ac:dyDescent="0.25">
      <c r="A483" t="str">
        <f>EnterpriseData!$B$43</f>
        <v>Prospera Test 300420201 Sandbox</v>
      </c>
      <c r="B483" t="s">
        <v>2375</v>
      </c>
      <c r="C483" t="s">
        <v>2437</v>
      </c>
      <c r="D483" t="s">
        <v>2400</v>
      </c>
      <c r="E483" t="s">
        <v>2387</v>
      </c>
      <c r="F483" t="s">
        <v>2377</v>
      </c>
      <c r="G483" s="94" t="s">
        <v>2378</v>
      </c>
      <c r="H483" s="94" t="s">
        <v>2379</v>
      </c>
      <c r="I483" t="s">
        <v>2380</v>
      </c>
      <c r="J483" t="s">
        <v>2381</v>
      </c>
      <c r="K483">
        <v>5</v>
      </c>
      <c r="L483" s="95" t="str">
        <f t="shared" si="7"/>
        <v>Prospera Test 300420201 Sandbox^CanadianTaxes^PA^US^NT^CA^10/1/2016 0:00^12/31/2099 23:59^GST Tax^TAX:GST^5</v>
      </c>
    </row>
    <row r="484" spans="1:12" x14ac:dyDescent="0.25">
      <c r="A484" t="str">
        <f>EnterpriseData!$B$43</f>
        <v>Prospera Test 300420201 Sandbox</v>
      </c>
      <c r="B484" t="s">
        <v>2375</v>
      </c>
      <c r="C484" t="s">
        <v>2438</v>
      </c>
      <c r="D484" t="s">
        <v>2400</v>
      </c>
      <c r="E484" t="s">
        <v>2387</v>
      </c>
      <c r="F484" t="s">
        <v>2377</v>
      </c>
      <c r="G484" s="94" t="s">
        <v>2378</v>
      </c>
      <c r="H484" s="94" t="s">
        <v>2379</v>
      </c>
      <c r="I484" t="s">
        <v>2380</v>
      </c>
      <c r="J484" t="s">
        <v>2381</v>
      </c>
      <c r="K484">
        <v>5</v>
      </c>
      <c r="L484" s="95" t="str">
        <f t="shared" si="7"/>
        <v>Prospera Test 300420201 Sandbox^CanadianTaxes^RI^US^NT^CA^10/1/2016 0:00^12/31/2099 23:59^GST Tax^TAX:GST^5</v>
      </c>
    </row>
    <row r="485" spans="1:12" x14ac:dyDescent="0.25">
      <c r="A485" t="str">
        <f>EnterpriseData!$B$43</f>
        <v>Prospera Test 300420201 Sandbox</v>
      </c>
      <c r="B485" t="s">
        <v>2375</v>
      </c>
      <c r="C485" t="s">
        <v>2439</v>
      </c>
      <c r="D485" t="s">
        <v>2400</v>
      </c>
      <c r="E485" t="s">
        <v>2387</v>
      </c>
      <c r="F485" t="s">
        <v>2377</v>
      </c>
      <c r="G485" s="94" t="s">
        <v>2378</v>
      </c>
      <c r="H485" s="94" t="s">
        <v>2379</v>
      </c>
      <c r="I485" t="s">
        <v>2380</v>
      </c>
      <c r="J485" t="s">
        <v>2381</v>
      </c>
      <c r="K485">
        <v>5</v>
      </c>
      <c r="L485" s="95" t="str">
        <f t="shared" si="7"/>
        <v>Prospera Test 300420201 Sandbox^CanadianTaxes^SC^US^NT^CA^10/1/2016 0:00^12/31/2099 23:59^GST Tax^TAX:GST^5</v>
      </c>
    </row>
    <row r="486" spans="1:12" x14ac:dyDescent="0.25">
      <c r="A486" t="str">
        <f>EnterpriseData!$B$43</f>
        <v>Prospera Test 300420201 Sandbox</v>
      </c>
      <c r="B486" t="s">
        <v>2375</v>
      </c>
      <c r="C486" t="s">
        <v>2440</v>
      </c>
      <c r="D486" t="s">
        <v>2400</v>
      </c>
      <c r="E486" t="s">
        <v>2387</v>
      </c>
      <c r="F486" t="s">
        <v>2377</v>
      </c>
      <c r="G486" s="94" t="s">
        <v>2378</v>
      </c>
      <c r="H486" s="94" t="s">
        <v>2379</v>
      </c>
      <c r="I486" t="s">
        <v>2380</v>
      </c>
      <c r="J486" t="s">
        <v>2381</v>
      </c>
      <c r="K486">
        <v>5</v>
      </c>
      <c r="L486" s="95" t="str">
        <f t="shared" si="7"/>
        <v>Prospera Test 300420201 Sandbox^CanadianTaxes^SD^US^NT^CA^10/1/2016 0:00^12/31/2099 23:59^GST Tax^TAX:GST^5</v>
      </c>
    </row>
    <row r="487" spans="1:12" x14ac:dyDescent="0.25">
      <c r="A487" t="str">
        <f>EnterpriseData!$B$43</f>
        <v>Prospera Test 300420201 Sandbox</v>
      </c>
      <c r="B487" t="s">
        <v>2375</v>
      </c>
      <c r="C487" t="s">
        <v>2441</v>
      </c>
      <c r="D487" t="s">
        <v>2400</v>
      </c>
      <c r="E487" t="s">
        <v>2387</v>
      </c>
      <c r="F487" t="s">
        <v>2377</v>
      </c>
      <c r="G487" s="94" t="s">
        <v>2378</v>
      </c>
      <c r="H487" s="94" t="s">
        <v>2379</v>
      </c>
      <c r="I487" t="s">
        <v>2380</v>
      </c>
      <c r="J487" t="s">
        <v>2381</v>
      </c>
      <c r="K487">
        <v>5</v>
      </c>
      <c r="L487" s="95" t="str">
        <f t="shared" si="7"/>
        <v>Prospera Test 300420201 Sandbox^CanadianTaxes^TN^US^NT^CA^10/1/2016 0:00^12/31/2099 23:59^GST Tax^TAX:GST^5</v>
      </c>
    </row>
    <row r="488" spans="1:12" x14ac:dyDescent="0.25">
      <c r="A488" t="str">
        <f>EnterpriseData!$B$43</f>
        <v>Prospera Test 300420201 Sandbox</v>
      </c>
      <c r="B488" t="s">
        <v>2375</v>
      </c>
      <c r="C488" t="s">
        <v>2442</v>
      </c>
      <c r="D488" t="s">
        <v>2400</v>
      </c>
      <c r="E488" t="s">
        <v>2387</v>
      </c>
      <c r="F488" t="s">
        <v>2377</v>
      </c>
      <c r="G488" s="94" t="s">
        <v>2378</v>
      </c>
      <c r="H488" s="94" t="s">
        <v>2379</v>
      </c>
      <c r="I488" t="s">
        <v>2380</v>
      </c>
      <c r="J488" t="s">
        <v>2381</v>
      </c>
      <c r="K488">
        <v>5</v>
      </c>
      <c r="L488" s="95" t="str">
        <f t="shared" si="7"/>
        <v>Prospera Test 300420201 Sandbox^CanadianTaxes^TX^US^NT^CA^10/1/2016 0:00^12/31/2099 23:59^GST Tax^TAX:GST^5</v>
      </c>
    </row>
    <row r="489" spans="1:12" x14ac:dyDescent="0.25">
      <c r="A489" t="str">
        <f>EnterpriseData!$B$43</f>
        <v>Prospera Test 300420201 Sandbox</v>
      </c>
      <c r="B489" t="s">
        <v>2375</v>
      </c>
      <c r="C489" t="s">
        <v>2443</v>
      </c>
      <c r="D489" t="s">
        <v>2400</v>
      </c>
      <c r="E489" t="s">
        <v>2387</v>
      </c>
      <c r="F489" t="s">
        <v>2377</v>
      </c>
      <c r="G489" s="94" t="s">
        <v>2378</v>
      </c>
      <c r="H489" s="94" t="s">
        <v>2379</v>
      </c>
      <c r="I489" t="s">
        <v>2380</v>
      </c>
      <c r="J489" t="s">
        <v>2381</v>
      </c>
      <c r="K489">
        <v>5</v>
      </c>
      <c r="L489" s="95" t="str">
        <f t="shared" si="7"/>
        <v>Prospera Test 300420201 Sandbox^CanadianTaxes^UT^US^NT^CA^10/1/2016 0:00^12/31/2099 23:59^GST Tax^TAX:GST^5</v>
      </c>
    </row>
    <row r="490" spans="1:12" x14ac:dyDescent="0.25">
      <c r="A490" t="str">
        <f>EnterpriseData!$B$43</f>
        <v>Prospera Test 300420201 Sandbox</v>
      </c>
      <c r="B490" t="s">
        <v>2375</v>
      </c>
      <c r="C490" t="s">
        <v>2444</v>
      </c>
      <c r="D490" t="s">
        <v>2400</v>
      </c>
      <c r="E490" t="s">
        <v>2387</v>
      </c>
      <c r="F490" t="s">
        <v>2377</v>
      </c>
      <c r="G490" s="94" t="s">
        <v>2378</v>
      </c>
      <c r="H490" s="94" t="s">
        <v>2379</v>
      </c>
      <c r="I490" t="s">
        <v>2380</v>
      </c>
      <c r="J490" t="s">
        <v>2381</v>
      </c>
      <c r="K490">
        <v>5</v>
      </c>
      <c r="L490" s="95" t="str">
        <f t="shared" si="7"/>
        <v>Prospera Test 300420201 Sandbox^CanadianTaxes^VA^US^NT^CA^10/1/2016 0:00^12/31/2099 23:59^GST Tax^TAX:GST^5</v>
      </c>
    </row>
    <row r="491" spans="1:12" x14ac:dyDescent="0.25">
      <c r="A491" t="str">
        <f>EnterpriseData!$B$43</f>
        <v>Prospera Test 300420201 Sandbox</v>
      </c>
      <c r="B491" t="s">
        <v>2375</v>
      </c>
      <c r="C491" t="s">
        <v>2445</v>
      </c>
      <c r="D491" t="s">
        <v>2400</v>
      </c>
      <c r="E491" t="s">
        <v>2387</v>
      </c>
      <c r="F491" t="s">
        <v>2377</v>
      </c>
      <c r="G491" s="94" t="s">
        <v>2378</v>
      </c>
      <c r="H491" s="94" t="s">
        <v>2379</v>
      </c>
      <c r="I491" t="s">
        <v>2380</v>
      </c>
      <c r="J491" t="s">
        <v>2381</v>
      </c>
      <c r="K491">
        <v>5</v>
      </c>
      <c r="L491" s="95" t="str">
        <f t="shared" si="7"/>
        <v>Prospera Test 300420201 Sandbox^CanadianTaxes^VT^US^NT^CA^10/1/2016 0:00^12/31/2099 23:59^GST Tax^TAX:GST^5</v>
      </c>
    </row>
    <row r="492" spans="1:12" x14ac:dyDescent="0.25">
      <c r="A492" t="str">
        <f>EnterpriseData!$B$43</f>
        <v>Prospera Test 300420201 Sandbox</v>
      </c>
      <c r="B492" t="s">
        <v>2375</v>
      </c>
      <c r="C492" t="s">
        <v>2446</v>
      </c>
      <c r="D492" t="s">
        <v>2400</v>
      </c>
      <c r="E492" t="s">
        <v>2387</v>
      </c>
      <c r="F492" t="s">
        <v>2377</v>
      </c>
      <c r="G492" s="94" t="s">
        <v>2378</v>
      </c>
      <c r="H492" s="94" t="s">
        <v>2379</v>
      </c>
      <c r="I492" t="s">
        <v>2380</v>
      </c>
      <c r="J492" t="s">
        <v>2381</v>
      </c>
      <c r="K492">
        <v>5</v>
      </c>
      <c r="L492" s="95" t="str">
        <f t="shared" si="7"/>
        <v>Prospera Test 300420201 Sandbox^CanadianTaxes^WA^US^NT^CA^10/1/2016 0:00^12/31/2099 23:59^GST Tax^TAX:GST^5</v>
      </c>
    </row>
    <row r="493" spans="1:12" x14ac:dyDescent="0.25">
      <c r="A493" t="str">
        <f>EnterpriseData!$B$43</f>
        <v>Prospera Test 300420201 Sandbox</v>
      </c>
      <c r="B493" t="s">
        <v>2375</v>
      </c>
      <c r="C493" t="s">
        <v>2447</v>
      </c>
      <c r="D493" t="s">
        <v>2400</v>
      </c>
      <c r="E493" t="s">
        <v>2387</v>
      </c>
      <c r="F493" t="s">
        <v>2377</v>
      </c>
      <c r="G493" s="94" t="s">
        <v>2378</v>
      </c>
      <c r="H493" s="94" t="s">
        <v>2379</v>
      </c>
      <c r="I493" t="s">
        <v>2380</v>
      </c>
      <c r="J493" t="s">
        <v>2381</v>
      </c>
      <c r="K493">
        <v>5</v>
      </c>
      <c r="L493" s="95" t="str">
        <f t="shared" si="7"/>
        <v>Prospera Test 300420201 Sandbox^CanadianTaxes^WI^US^NT^CA^10/1/2016 0:00^12/31/2099 23:59^GST Tax^TAX:GST^5</v>
      </c>
    </row>
    <row r="494" spans="1:12" x14ac:dyDescent="0.25">
      <c r="A494" t="str">
        <f>EnterpriseData!$B$43</f>
        <v>Prospera Test 300420201 Sandbox</v>
      </c>
      <c r="B494" t="s">
        <v>2375</v>
      </c>
      <c r="C494" t="s">
        <v>2448</v>
      </c>
      <c r="D494" t="s">
        <v>2400</v>
      </c>
      <c r="E494" t="s">
        <v>2387</v>
      </c>
      <c r="F494" t="s">
        <v>2377</v>
      </c>
      <c r="G494" s="94" t="s">
        <v>2378</v>
      </c>
      <c r="H494" s="94" t="s">
        <v>2379</v>
      </c>
      <c r="I494" t="s">
        <v>2380</v>
      </c>
      <c r="J494" t="s">
        <v>2381</v>
      </c>
      <c r="K494">
        <v>5</v>
      </c>
      <c r="L494" s="95" t="str">
        <f t="shared" si="7"/>
        <v>Prospera Test 300420201 Sandbox^CanadianTaxes^WV^US^NT^CA^10/1/2016 0:00^12/31/2099 23:59^GST Tax^TAX:GST^5</v>
      </c>
    </row>
    <row r="495" spans="1:12" x14ac:dyDescent="0.25">
      <c r="A495" t="str">
        <f>EnterpriseData!$B$43</f>
        <v>Prospera Test 300420201 Sandbox</v>
      </c>
      <c r="B495" t="s">
        <v>2375</v>
      </c>
      <c r="C495" t="s">
        <v>2449</v>
      </c>
      <c r="D495" t="s">
        <v>2400</v>
      </c>
      <c r="E495" t="s">
        <v>2387</v>
      </c>
      <c r="F495" t="s">
        <v>2377</v>
      </c>
      <c r="G495" s="94" t="s">
        <v>2378</v>
      </c>
      <c r="H495" s="94" t="s">
        <v>2379</v>
      </c>
      <c r="I495" t="s">
        <v>2380</v>
      </c>
      <c r="J495" t="s">
        <v>2381</v>
      </c>
      <c r="K495">
        <v>5</v>
      </c>
      <c r="L495" s="95" t="str">
        <f t="shared" si="7"/>
        <v>Prospera Test 300420201 Sandbox^CanadianTaxes^WY^US^NT^CA^10/1/2016 0:00^12/31/2099 23:59^GST Tax^TAX:GST^5</v>
      </c>
    </row>
    <row r="496" spans="1:12" x14ac:dyDescent="0.25">
      <c r="A496" t="str">
        <f>EnterpriseData!$B$43</f>
        <v>Prospera Test 300420201 Sandbox</v>
      </c>
      <c r="B496" t="s">
        <v>2375</v>
      </c>
      <c r="C496" t="s">
        <v>2399</v>
      </c>
      <c r="D496" t="s">
        <v>2400</v>
      </c>
      <c r="E496" t="s">
        <v>2386</v>
      </c>
      <c r="F496" t="s">
        <v>2377</v>
      </c>
      <c r="G496" s="94" t="s">
        <v>2378</v>
      </c>
      <c r="H496" s="94" t="s">
        <v>2379</v>
      </c>
      <c r="I496" t="s">
        <v>2394</v>
      </c>
      <c r="J496" t="s">
        <v>2395</v>
      </c>
      <c r="K496">
        <v>15</v>
      </c>
      <c r="L496" s="95" t="str">
        <f t="shared" si="7"/>
        <v>Prospera Test 300420201 Sandbox^CanadianTaxes^AE^US^NS^CA^10/1/2016 0:00^12/31/2099 23:59^HST Tax^TAX:HST^15</v>
      </c>
    </row>
    <row r="497" spans="1:12" x14ac:dyDescent="0.25">
      <c r="A497" t="str">
        <f>EnterpriseData!$B$43</f>
        <v>Prospera Test 300420201 Sandbox</v>
      </c>
      <c r="B497" t="s">
        <v>2375</v>
      </c>
      <c r="C497" t="s">
        <v>2401</v>
      </c>
      <c r="D497" t="s">
        <v>2400</v>
      </c>
      <c r="E497" t="s">
        <v>2386</v>
      </c>
      <c r="F497" t="s">
        <v>2377</v>
      </c>
      <c r="G497" s="94" t="s">
        <v>2378</v>
      </c>
      <c r="H497" s="94" t="s">
        <v>2379</v>
      </c>
      <c r="I497" t="s">
        <v>2394</v>
      </c>
      <c r="J497" t="s">
        <v>2395</v>
      </c>
      <c r="K497">
        <v>15</v>
      </c>
      <c r="L497" s="95" t="str">
        <f t="shared" si="7"/>
        <v>Prospera Test 300420201 Sandbox^CanadianTaxes^AK^US^NS^CA^10/1/2016 0:00^12/31/2099 23:59^HST Tax^TAX:HST^15</v>
      </c>
    </row>
    <row r="498" spans="1:12" x14ac:dyDescent="0.25">
      <c r="A498" t="str">
        <f>EnterpriseData!$B$43</f>
        <v>Prospera Test 300420201 Sandbox</v>
      </c>
      <c r="B498" t="s">
        <v>2375</v>
      </c>
      <c r="C498" t="s">
        <v>2402</v>
      </c>
      <c r="D498" t="s">
        <v>2400</v>
      </c>
      <c r="E498" t="s">
        <v>2386</v>
      </c>
      <c r="F498" t="s">
        <v>2377</v>
      </c>
      <c r="G498" s="94" t="s">
        <v>2378</v>
      </c>
      <c r="H498" s="94" t="s">
        <v>2379</v>
      </c>
      <c r="I498" t="s">
        <v>2394</v>
      </c>
      <c r="J498" t="s">
        <v>2395</v>
      </c>
      <c r="K498">
        <v>15</v>
      </c>
      <c r="L498" s="95" t="str">
        <f t="shared" si="7"/>
        <v>Prospera Test 300420201 Sandbox^CanadianTaxes^AL^US^NS^CA^10/1/2016 0:00^12/31/2099 23:59^HST Tax^TAX:HST^15</v>
      </c>
    </row>
    <row r="499" spans="1:12" x14ac:dyDescent="0.25">
      <c r="A499" t="str">
        <f>EnterpriseData!$B$43</f>
        <v>Prospera Test 300420201 Sandbox</v>
      </c>
      <c r="B499" t="s">
        <v>2375</v>
      </c>
      <c r="C499" t="s">
        <v>412</v>
      </c>
      <c r="D499" t="s">
        <v>2400</v>
      </c>
      <c r="E499" t="s">
        <v>2386</v>
      </c>
      <c r="F499" t="s">
        <v>2377</v>
      </c>
      <c r="G499" s="94" t="s">
        <v>2378</v>
      </c>
      <c r="H499" s="94" t="s">
        <v>2379</v>
      </c>
      <c r="I499" t="s">
        <v>2394</v>
      </c>
      <c r="J499" t="s">
        <v>2395</v>
      </c>
      <c r="K499">
        <v>15</v>
      </c>
      <c r="L499" s="95" t="str">
        <f t="shared" si="7"/>
        <v>Prospera Test 300420201 Sandbox^CanadianTaxes^AR^US^NS^CA^10/1/2016 0:00^12/31/2099 23:59^HST Tax^TAX:HST^15</v>
      </c>
    </row>
    <row r="500" spans="1:12" x14ac:dyDescent="0.25">
      <c r="A500" t="str">
        <f>EnterpriseData!$B$43</f>
        <v>Prospera Test 300420201 Sandbox</v>
      </c>
      <c r="B500" t="s">
        <v>2375</v>
      </c>
      <c r="C500" t="s">
        <v>2403</v>
      </c>
      <c r="D500" t="s">
        <v>2400</v>
      </c>
      <c r="E500" t="s">
        <v>2386</v>
      </c>
      <c r="F500" t="s">
        <v>2377</v>
      </c>
      <c r="G500" s="94" t="s">
        <v>2378</v>
      </c>
      <c r="H500" s="94" t="s">
        <v>2379</v>
      </c>
      <c r="I500" t="s">
        <v>2394</v>
      </c>
      <c r="J500" t="s">
        <v>2395</v>
      </c>
      <c r="K500">
        <v>15</v>
      </c>
      <c r="L500" s="95" t="str">
        <f t="shared" si="7"/>
        <v>Prospera Test 300420201 Sandbox^CanadianTaxes^AZ^US^NS^CA^10/1/2016 0:00^12/31/2099 23:59^HST Tax^TAX:HST^15</v>
      </c>
    </row>
    <row r="501" spans="1:12" x14ac:dyDescent="0.25">
      <c r="A501" t="str">
        <f>EnterpriseData!$B$43</f>
        <v>Prospera Test 300420201 Sandbox</v>
      </c>
      <c r="B501" t="s">
        <v>2375</v>
      </c>
      <c r="C501" t="s">
        <v>2377</v>
      </c>
      <c r="D501" t="s">
        <v>2400</v>
      </c>
      <c r="E501" t="s">
        <v>2386</v>
      </c>
      <c r="F501" t="s">
        <v>2377</v>
      </c>
      <c r="G501" s="94" t="s">
        <v>2378</v>
      </c>
      <c r="H501" s="94" t="s">
        <v>2379</v>
      </c>
      <c r="I501" t="s">
        <v>2394</v>
      </c>
      <c r="J501" t="s">
        <v>2395</v>
      </c>
      <c r="K501">
        <v>15</v>
      </c>
      <c r="L501" s="95" t="str">
        <f t="shared" si="7"/>
        <v>Prospera Test 300420201 Sandbox^CanadianTaxes^CA^US^NS^CA^10/1/2016 0:00^12/31/2099 23:59^HST Tax^TAX:HST^15</v>
      </c>
    </row>
    <row r="502" spans="1:12" x14ac:dyDescent="0.25">
      <c r="A502" t="str">
        <f>EnterpriseData!$B$43</f>
        <v>Prospera Test 300420201 Sandbox</v>
      </c>
      <c r="B502" t="s">
        <v>2375</v>
      </c>
      <c r="C502" t="s">
        <v>2404</v>
      </c>
      <c r="D502" t="s">
        <v>2400</v>
      </c>
      <c r="E502" t="s">
        <v>2386</v>
      </c>
      <c r="F502" t="s">
        <v>2377</v>
      </c>
      <c r="G502" s="94" t="s">
        <v>2378</v>
      </c>
      <c r="H502" s="94" t="s">
        <v>2379</v>
      </c>
      <c r="I502" t="s">
        <v>2394</v>
      </c>
      <c r="J502" t="s">
        <v>2395</v>
      </c>
      <c r="K502">
        <v>15</v>
      </c>
      <c r="L502" s="95" t="str">
        <f t="shared" si="7"/>
        <v>Prospera Test 300420201 Sandbox^CanadianTaxes^CO^US^NS^CA^10/1/2016 0:00^12/31/2099 23:59^HST Tax^TAX:HST^15</v>
      </c>
    </row>
    <row r="503" spans="1:12" x14ac:dyDescent="0.25">
      <c r="A503" t="str">
        <f>EnterpriseData!$B$43</f>
        <v>Prospera Test 300420201 Sandbox</v>
      </c>
      <c r="B503" t="s">
        <v>2375</v>
      </c>
      <c r="C503" t="s">
        <v>2405</v>
      </c>
      <c r="D503" t="s">
        <v>2400</v>
      </c>
      <c r="E503" t="s">
        <v>2386</v>
      </c>
      <c r="F503" t="s">
        <v>2377</v>
      </c>
      <c r="G503" s="94" t="s">
        <v>2378</v>
      </c>
      <c r="H503" s="94" t="s">
        <v>2379</v>
      </c>
      <c r="I503" t="s">
        <v>2394</v>
      </c>
      <c r="J503" t="s">
        <v>2395</v>
      </c>
      <c r="K503">
        <v>15</v>
      </c>
      <c r="L503" s="95" t="str">
        <f t="shared" si="7"/>
        <v>Prospera Test 300420201 Sandbox^CanadianTaxes^CT^US^NS^CA^10/1/2016 0:00^12/31/2099 23:59^HST Tax^TAX:HST^15</v>
      </c>
    </row>
    <row r="504" spans="1:12" x14ac:dyDescent="0.25">
      <c r="A504" t="str">
        <f>EnterpriseData!$B$43</f>
        <v>Prospera Test 300420201 Sandbox</v>
      </c>
      <c r="B504" t="s">
        <v>2375</v>
      </c>
      <c r="C504" t="s">
        <v>2406</v>
      </c>
      <c r="D504" t="s">
        <v>2400</v>
      </c>
      <c r="E504" t="s">
        <v>2386</v>
      </c>
      <c r="F504" t="s">
        <v>2377</v>
      </c>
      <c r="G504" s="94" t="s">
        <v>2378</v>
      </c>
      <c r="H504" s="94" t="s">
        <v>2379</v>
      </c>
      <c r="I504" t="s">
        <v>2394</v>
      </c>
      <c r="J504" t="s">
        <v>2395</v>
      </c>
      <c r="K504">
        <v>15</v>
      </c>
      <c r="L504" s="95" t="str">
        <f t="shared" si="7"/>
        <v>Prospera Test 300420201 Sandbox^CanadianTaxes^DC^US^NS^CA^10/1/2016 0:00^12/31/2099 23:59^HST Tax^TAX:HST^15</v>
      </c>
    </row>
    <row r="505" spans="1:12" x14ac:dyDescent="0.25">
      <c r="A505" t="str">
        <f>EnterpriseData!$B$43</f>
        <v>Prospera Test 300420201 Sandbox</v>
      </c>
      <c r="B505" t="s">
        <v>2375</v>
      </c>
      <c r="C505" t="s">
        <v>2407</v>
      </c>
      <c r="D505" t="s">
        <v>2400</v>
      </c>
      <c r="E505" t="s">
        <v>2386</v>
      </c>
      <c r="F505" t="s">
        <v>2377</v>
      </c>
      <c r="G505" s="94" t="s">
        <v>2378</v>
      </c>
      <c r="H505" s="94" t="s">
        <v>2379</v>
      </c>
      <c r="I505" t="s">
        <v>2394</v>
      </c>
      <c r="J505" t="s">
        <v>2395</v>
      </c>
      <c r="K505">
        <v>15</v>
      </c>
      <c r="L505" s="95" t="str">
        <f t="shared" si="7"/>
        <v>Prospera Test 300420201 Sandbox^CanadianTaxes^DE^US^NS^CA^10/1/2016 0:00^12/31/2099 23:59^HST Tax^TAX:HST^15</v>
      </c>
    </row>
    <row r="506" spans="1:12" x14ac:dyDescent="0.25">
      <c r="A506" t="str">
        <f>EnterpriseData!$B$43</f>
        <v>Prospera Test 300420201 Sandbox</v>
      </c>
      <c r="B506" t="s">
        <v>2375</v>
      </c>
      <c r="C506" t="s">
        <v>2408</v>
      </c>
      <c r="D506" t="s">
        <v>2400</v>
      </c>
      <c r="E506" t="s">
        <v>2386</v>
      </c>
      <c r="F506" t="s">
        <v>2377</v>
      </c>
      <c r="G506" s="94" t="s">
        <v>2378</v>
      </c>
      <c r="H506" s="94" t="s">
        <v>2379</v>
      </c>
      <c r="I506" t="s">
        <v>2394</v>
      </c>
      <c r="J506" t="s">
        <v>2395</v>
      </c>
      <c r="K506">
        <v>15</v>
      </c>
      <c r="L506" s="95" t="str">
        <f t="shared" si="7"/>
        <v>Prospera Test 300420201 Sandbox^CanadianTaxes^FL^US^NS^CA^10/1/2016 0:00^12/31/2099 23:59^HST Tax^TAX:HST^15</v>
      </c>
    </row>
    <row r="507" spans="1:12" x14ac:dyDescent="0.25">
      <c r="A507" t="str">
        <f>EnterpriseData!$B$43</f>
        <v>Prospera Test 300420201 Sandbox</v>
      </c>
      <c r="B507" t="s">
        <v>2375</v>
      </c>
      <c r="C507" t="s">
        <v>2409</v>
      </c>
      <c r="D507" t="s">
        <v>2400</v>
      </c>
      <c r="E507" t="s">
        <v>2386</v>
      </c>
      <c r="F507" t="s">
        <v>2377</v>
      </c>
      <c r="G507" s="94" t="s">
        <v>2378</v>
      </c>
      <c r="H507" s="94" t="s">
        <v>2379</v>
      </c>
      <c r="I507" t="s">
        <v>2394</v>
      </c>
      <c r="J507" t="s">
        <v>2395</v>
      </c>
      <c r="K507">
        <v>15</v>
      </c>
      <c r="L507" s="95" t="str">
        <f t="shared" si="7"/>
        <v>Prospera Test 300420201 Sandbox^CanadianTaxes^GA^US^NS^CA^10/1/2016 0:00^12/31/2099 23:59^HST Tax^TAX:HST^15</v>
      </c>
    </row>
    <row r="508" spans="1:12" x14ac:dyDescent="0.25">
      <c r="A508" t="str">
        <f>EnterpriseData!$B$43</f>
        <v>Prospera Test 300420201 Sandbox</v>
      </c>
      <c r="B508" t="s">
        <v>2375</v>
      </c>
      <c r="C508" t="s">
        <v>2410</v>
      </c>
      <c r="D508" t="s">
        <v>2400</v>
      </c>
      <c r="E508" t="s">
        <v>2386</v>
      </c>
      <c r="F508" t="s">
        <v>2377</v>
      </c>
      <c r="G508" s="94" t="s">
        <v>2378</v>
      </c>
      <c r="H508" s="94" t="s">
        <v>2379</v>
      </c>
      <c r="I508" t="s">
        <v>2394</v>
      </c>
      <c r="J508" t="s">
        <v>2395</v>
      </c>
      <c r="K508">
        <v>15</v>
      </c>
      <c r="L508" s="95" t="str">
        <f t="shared" si="7"/>
        <v>Prospera Test 300420201 Sandbox^CanadianTaxes^HI^US^NS^CA^10/1/2016 0:00^12/31/2099 23:59^HST Tax^TAX:HST^15</v>
      </c>
    </row>
    <row r="509" spans="1:12" x14ac:dyDescent="0.25">
      <c r="A509" t="str">
        <f>EnterpriseData!$B$43</f>
        <v>Prospera Test 300420201 Sandbox</v>
      </c>
      <c r="B509" t="s">
        <v>2375</v>
      </c>
      <c r="C509" t="s">
        <v>2411</v>
      </c>
      <c r="D509" t="s">
        <v>2400</v>
      </c>
      <c r="E509" t="s">
        <v>2386</v>
      </c>
      <c r="F509" t="s">
        <v>2377</v>
      </c>
      <c r="G509" s="94" t="s">
        <v>2378</v>
      </c>
      <c r="H509" s="94" t="s">
        <v>2379</v>
      </c>
      <c r="I509" t="s">
        <v>2394</v>
      </c>
      <c r="J509" t="s">
        <v>2395</v>
      </c>
      <c r="K509">
        <v>15</v>
      </c>
      <c r="L509" s="95" t="str">
        <f t="shared" si="7"/>
        <v>Prospera Test 300420201 Sandbox^CanadianTaxes^IA^US^NS^CA^10/1/2016 0:00^12/31/2099 23:59^HST Tax^TAX:HST^15</v>
      </c>
    </row>
    <row r="510" spans="1:12" x14ac:dyDescent="0.25">
      <c r="A510" t="str">
        <f>EnterpriseData!$B$43</f>
        <v>Prospera Test 300420201 Sandbox</v>
      </c>
      <c r="B510" t="s">
        <v>2375</v>
      </c>
      <c r="C510" t="s">
        <v>2412</v>
      </c>
      <c r="D510" t="s">
        <v>2400</v>
      </c>
      <c r="E510" t="s">
        <v>2386</v>
      </c>
      <c r="F510" t="s">
        <v>2377</v>
      </c>
      <c r="G510" s="94" t="s">
        <v>2378</v>
      </c>
      <c r="H510" s="94" t="s">
        <v>2379</v>
      </c>
      <c r="I510" t="s">
        <v>2394</v>
      </c>
      <c r="J510" t="s">
        <v>2395</v>
      </c>
      <c r="K510">
        <v>15</v>
      </c>
      <c r="L510" s="95" t="str">
        <f t="shared" si="7"/>
        <v>Prospera Test 300420201 Sandbox^CanadianTaxes^ID^US^NS^CA^10/1/2016 0:00^12/31/2099 23:59^HST Tax^TAX:HST^15</v>
      </c>
    </row>
    <row r="511" spans="1:12" x14ac:dyDescent="0.25">
      <c r="A511" t="str">
        <f>EnterpriseData!$B$43</f>
        <v>Prospera Test 300420201 Sandbox</v>
      </c>
      <c r="B511" t="s">
        <v>2375</v>
      </c>
      <c r="C511" t="s">
        <v>2413</v>
      </c>
      <c r="D511" t="s">
        <v>2400</v>
      </c>
      <c r="E511" t="s">
        <v>2386</v>
      </c>
      <c r="F511" t="s">
        <v>2377</v>
      </c>
      <c r="G511" s="94" t="s">
        <v>2378</v>
      </c>
      <c r="H511" s="94" t="s">
        <v>2379</v>
      </c>
      <c r="I511" t="s">
        <v>2394</v>
      </c>
      <c r="J511" t="s">
        <v>2395</v>
      </c>
      <c r="K511">
        <v>15</v>
      </c>
      <c r="L511" s="95" t="str">
        <f t="shared" si="7"/>
        <v>Prospera Test 300420201 Sandbox^CanadianTaxes^IL^US^NS^CA^10/1/2016 0:00^12/31/2099 23:59^HST Tax^TAX:HST^15</v>
      </c>
    </row>
    <row r="512" spans="1:12" x14ac:dyDescent="0.25">
      <c r="A512" t="str">
        <f>EnterpriseData!$B$43</f>
        <v>Prospera Test 300420201 Sandbox</v>
      </c>
      <c r="B512" t="s">
        <v>2375</v>
      </c>
      <c r="C512" t="s">
        <v>2414</v>
      </c>
      <c r="D512" t="s">
        <v>2400</v>
      </c>
      <c r="E512" t="s">
        <v>2386</v>
      </c>
      <c r="F512" t="s">
        <v>2377</v>
      </c>
      <c r="G512" s="94" t="s">
        <v>2378</v>
      </c>
      <c r="H512" s="94" t="s">
        <v>2379</v>
      </c>
      <c r="I512" t="s">
        <v>2394</v>
      </c>
      <c r="J512" t="s">
        <v>2395</v>
      </c>
      <c r="K512">
        <v>15</v>
      </c>
      <c r="L512" s="95" t="str">
        <f t="shared" si="7"/>
        <v>Prospera Test 300420201 Sandbox^CanadianTaxes^IN^US^NS^CA^10/1/2016 0:00^12/31/2099 23:59^HST Tax^TAX:HST^15</v>
      </c>
    </row>
    <row r="513" spans="1:12" x14ac:dyDescent="0.25">
      <c r="A513" t="str">
        <f>EnterpriseData!$B$43</f>
        <v>Prospera Test 300420201 Sandbox</v>
      </c>
      <c r="B513" t="s">
        <v>2375</v>
      </c>
      <c r="C513" t="s">
        <v>2415</v>
      </c>
      <c r="D513" t="s">
        <v>2400</v>
      </c>
      <c r="E513" t="s">
        <v>2386</v>
      </c>
      <c r="F513" t="s">
        <v>2377</v>
      </c>
      <c r="G513" s="94" t="s">
        <v>2378</v>
      </c>
      <c r="H513" s="94" t="s">
        <v>2379</v>
      </c>
      <c r="I513" t="s">
        <v>2394</v>
      </c>
      <c r="J513" t="s">
        <v>2395</v>
      </c>
      <c r="K513">
        <v>15</v>
      </c>
      <c r="L513" s="95" t="str">
        <f t="shared" si="7"/>
        <v>Prospera Test 300420201 Sandbox^CanadianTaxes^KS^US^NS^CA^10/1/2016 0:00^12/31/2099 23:59^HST Tax^TAX:HST^15</v>
      </c>
    </row>
    <row r="514" spans="1:12" x14ac:dyDescent="0.25">
      <c r="A514" t="str">
        <f>EnterpriseData!$B$43</f>
        <v>Prospera Test 300420201 Sandbox</v>
      </c>
      <c r="B514" t="s">
        <v>2375</v>
      </c>
      <c r="C514" t="s">
        <v>2416</v>
      </c>
      <c r="D514" t="s">
        <v>2400</v>
      </c>
      <c r="E514" t="s">
        <v>2386</v>
      </c>
      <c r="F514" t="s">
        <v>2377</v>
      </c>
      <c r="G514" s="94" t="s">
        <v>2378</v>
      </c>
      <c r="H514" s="94" t="s">
        <v>2379</v>
      </c>
      <c r="I514" t="s">
        <v>2394</v>
      </c>
      <c r="J514" t="s">
        <v>2395</v>
      </c>
      <c r="K514">
        <v>15</v>
      </c>
      <c r="L514" s="95" t="str">
        <f t="shared" ref="L514:L577" si="8">A514&amp;"^"&amp;B514&amp;"^"&amp;C514&amp;"^"&amp;D514&amp;"^"&amp;E514&amp;"^"&amp;F514&amp;"^"&amp;G514&amp;"^"&amp;H514&amp;"^"&amp;I514&amp;"^TAX:"&amp;J514&amp;"^"&amp;K514</f>
        <v>Prospera Test 300420201 Sandbox^CanadianTaxes^KY^US^NS^CA^10/1/2016 0:00^12/31/2099 23:59^HST Tax^TAX:HST^15</v>
      </c>
    </row>
    <row r="515" spans="1:12" x14ac:dyDescent="0.25">
      <c r="A515" t="str">
        <f>EnterpriseData!$B$43</f>
        <v>Prospera Test 300420201 Sandbox</v>
      </c>
      <c r="B515" t="s">
        <v>2375</v>
      </c>
      <c r="C515" t="s">
        <v>2417</v>
      </c>
      <c r="D515" t="s">
        <v>2400</v>
      </c>
      <c r="E515" t="s">
        <v>2386</v>
      </c>
      <c r="F515" t="s">
        <v>2377</v>
      </c>
      <c r="G515" s="94" t="s">
        <v>2378</v>
      </c>
      <c r="H515" s="94" t="s">
        <v>2379</v>
      </c>
      <c r="I515" t="s">
        <v>2394</v>
      </c>
      <c r="J515" t="s">
        <v>2395</v>
      </c>
      <c r="K515">
        <v>15</v>
      </c>
      <c r="L515" s="95" t="str">
        <f t="shared" si="8"/>
        <v>Prospera Test 300420201 Sandbox^CanadianTaxes^LA^US^NS^CA^10/1/2016 0:00^12/31/2099 23:59^HST Tax^TAX:HST^15</v>
      </c>
    </row>
    <row r="516" spans="1:12" x14ac:dyDescent="0.25">
      <c r="A516" t="str">
        <f>EnterpriseData!$B$43</f>
        <v>Prospera Test 300420201 Sandbox</v>
      </c>
      <c r="B516" t="s">
        <v>2375</v>
      </c>
      <c r="C516" t="s">
        <v>2418</v>
      </c>
      <c r="D516" t="s">
        <v>2400</v>
      </c>
      <c r="E516" t="s">
        <v>2386</v>
      </c>
      <c r="F516" t="s">
        <v>2377</v>
      </c>
      <c r="G516" s="94" t="s">
        <v>2378</v>
      </c>
      <c r="H516" s="94" t="s">
        <v>2379</v>
      </c>
      <c r="I516" t="s">
        <v>2394</v>
      </c>
      <c r="J516" t="s">
        <v>2395</v>
      </c>
      <c r="K516">
        <v>15</v>
      </c>
      <c r="L516" s="95" t="str">
        <f t="shared" si="8"/>
        <v>Prospera Test 300420201 Sandbox^CanadianTaxes^MA^US^NS^CA^10/1/2016 0:00^12/31/2099 23:59^HST Tax^TAX:HST^15</v>
      </c>
    </row>
    <row r="517" spans="1:12" x14ac:dyDescent="0.25">
      <c r="A517" t="str">
        <f>EnterpriseData!$B$43</f>
        <v>Prospera Test 300420201 Sandbox</v>
      </c>
      <c r="B517" t="s">
        <v>2375</v>
      </c>
      <c r="C517" t="s">
        <v>2419</v>
      </c>
      <c r="D517" t="s">
        <v>2400</v>
      </c>
      <c r="E517" t="s">
        <v>2386</v>
      </c>
      <c r="F517" t="s">
        <v>2377</v>
      </c>
      <c r="G517" s="94" t="s">
        <v>2378</v>
      </c>
      <c r="H517" s="94" t="s">
        <v>2379</v>
      </c>
      <c r="I517" t="s">
        <v>2394</v>
      </c>
      <c r="J517" t="s">
        <v>2395</v>
      </c>
      <c r="K517">
        <v>15</v>
      </c>
      <c r="L517" s="95" t="str">
        <f t="shared" si="8"/>
        <v>Prospera Test 300420201 Sandbox^CanadianTaxes^MD^US^NS^CA^10/1/2016 0:00^12/31/2099 23:59^HST Tax^TAX:HST^15</v>
      </c>
    </row>
    <row r="518" spans="1:12" x14ac:dyDescent="0.25">
      <c r="A518" t="str">
        <f>EnterpriseData!$B$43</f>
        <v>Prospera Test 300420201 Sandbox</v>
      </c>
      <c r="B518" t="s">
        <v>2375</v>
      </c>
      <c r="C518" t="s">
        <v>2420</v>
      </c>
      <c r="D518" t="s">
        <v>2400</v>
      </c>
      <c r="E518" t="s">
        <v>2386</v>
      </c>
      <c r="F518" t="s">
        <v>2377</v>
      </c>
      <c r="G518" s="94" t="s">
        <v>2378</v>
      </c>
      <c r="H518" s="94" t="s">
        <v>2379</v>
      </c>
      <c r="I518" t="s">
        <v>2394</v>
      </c>
      <c r="J518" t="s">
        <v>2395</v>
      </c>
      <c r="K518">
        <v>15</v>
      </c>
      <c r="L518" s="95" t="str">
        <f t="shared" si="8"/>
        <v>Prospera Test 300420201 Sandbox^CanadianTaxes^ME^US^NS^CA^10/1/2016 0:00^12/31/2099 23:59^HST Tax^TAX:HST^15</v>
      </c>
    </row>
    <row r="519" spans="1:12" x14ac:dyDescent="0.25">
      <c r="A519" t="str">
        <f>EnterpriseData!$B$43</f>
        <v>Prospera Test 300420201 Sandbox</v>
      </c>
      <c r="B519" t="s">
        <v>2375</v>
      </c>
      <c r="C519" t="s">
        <v>2421</v>
      </c>
      <c r="D519" t="s">
        <v>2400</v>
      </c>
      <c r="E519" t="s">
        <v>2386</v>
      </c>
      <c r="F519" t="s">
        <v>2377</v>
      </c>
      <c r="G519" s="94" t="s">
        <v>2378</v>
      </c>
      <c r="H519" s="94" t="s">
        <v>2379</v>
      </c>
      <c r="I519" t="s">
        <v>2394</v>
      </c>
      <c r="J519" t="s">
        <v>2395</v>
      </c>
      <c r="K519">
        <v>15</v>
      </c>
      <c r="L519" s="95" t="str">
        <f t="shared" si="8"/>
        <v>Prospera Test 300420201 Sandbox^CanadianTaxes^MI^US^NS^CA^10/1/2016 0:00^12/31/2099 23:59^HST Tax^TAX:HST^15</v>
      </c>
    </row>
    <row r="520" spans="1:12" x14ac:dyDescent="0.25">
      <c r="A520" t="str">
        <f>EnterpriseData!$B$43</f>
        <v>Prospera Test 300420201 Sandbox</v>
      </c>
      <c r="B520" t="s">
        <v>2375</v>
      </c>
      <c r="C520" t="s">
        <v>2422</v>
      </c>
      <c r="D520" t="s">
        <v>2400</v>
      </c>
      <c r="E520" t="s">
        <v>2386</v>
      </c>
      <c r="F520" t="s">
        <v>2377</v>
      </c>
      <c r="G520" s="94" t="s">
        <v>2378</v>
      </c>
      <c r="H520" s="94" t="s">
        <v>2379</v>
      </c>
      <c r="I520" t="s">
        <v>2394</v>
      </c>
      <c r="J520" t="s">
        <v>2395</v>
      </c>
      <c r="K520">
        <v>15</v>
      </c>
      <c r="L520" s="95" t="str">
        <f t="shared" si="8"/>
        <v>Prospera Test 300420201 Sandbox^CanadianTaxes^MN^US^NS^CA^10/1/2016 0:00^12/31/2099 23:59^HST Tax^TAX:HST^15</v>
      </c>
    </row>
    <row r="521" spans="1:12" x14ac:dyDescent="0.25">
      <c r="A521" t="str">
        <f>EnterpriseData!$B$43</f>
        <v>Prospera Test 300420201 Sandbox</v>
      </c>
      <c r="B521" t="s">
        <v>2375</v>
      </c>
      <c r="C521" t="s">
        <v>2423</v>
      </c>
      <c r="D521" t="s">
        <v>2400</v>
      </c>
      <c r="E521" t="s">
        <v>2386</v>
      </c>
      <c r="F521" t="s">
        <v>2377</v>
      </c>
      <c r="G521" s="94" t="s">
        <v>2378</v>
      </c>
      <c r="H521" s="94" t="s">
        <v>2379</v>
      </c>
      <c r="I521" t="s">
        <v>2394</v>
      </c>
      <c r="J521" t="s">
        <v>2395</v>
      </c>
      <c r="K521">
        <v>15</v>
      </c>
      <c r="L521" s="95" t="str">
        <f t="shared" si="8"/>
        <v>Prospera Test 300420201 Sandbox^CanadianTaxes^MO^US^NS^CA^10/1/2016 0:00^12/31/2099 23:59^HST Tax^TAX:HST^15</v>
      </c>
    </row>
    <row r="522" spans="1:12" x14ac:dyDescent="0.25">
      <c r="A522" t="str">
        <f>EnterpriseData!$B$43</f>
        <v>Prospera Test 300420201 Sandbox</v>
      </c>
      <c r="B522" t="s">
        <v>2375</v>
      </c>
      <c r="C522" t="s">
        <v>2424</v>
      </c>
      <c r="D522" t="s">
        <v>2400</v>
      </c>
      <c r="E522" t="s">
        <v>2386</v>
      </c>
      <c r="F522" t="s">
        <v>2377</v>
      </c>
      <c r="G522" s="94" t="s">
        <v>2378</v>
      </c>
      <c r="H522" s="94" t="s">
        <v>2379</v>
      </c>
      <c r="I522" t="s">
        <v>2394</v>
      </c>
      <c r="J522" t="s">
        <v>2395</v>
      </c>
      <c r="K522">
        <v>15</v>
      </c>
      <c r="L522" s="95" t="str">
        <f t="shared" si="8"/>
        <v>Prospera Test 300420201 Sandbox^CanadianTaxes^MS^US^NS^CA^10/1/2016 0:00^12/31/2099 23:59^HST Tax^TAX:HST^15</v>
      </c>
    </row>
    <row r="523" spans="1:12" x14ac:dyDescent="0.25">
      <c r="A523" t="str">
        <f>EnterpriseData!$B$43</f>
        <v>Prospera Test 300420201 Sandbox</v>
      </c>
      <c r="B523" t="s">
        <v>2375</v>
      </c>
      <c r="C523" t="s">
        <v>2425</v>
      </c>
      <c r="D523" t="s">
        <v>2400</v>
      </c>
      <c r="E523" t="s">
        <v>2386</v>
      </c>
      <c r="F523" t="s">
        <v>2377</v>
      </c>
      <c r="G523" s="94" t="s">
        <v>2378</v>
      </c>
      <c r="H523" s="94" t="s">
        <v>2379</v>
      </c>
      <c r="I523" t="s">
        <v>2394</v>
      </c>
      <c r="J523" t="s">
        <v>2395</v>
      </c>
      <c r="K523">
        <v>15</v>
      </c>
      <c r="L523" s="95" t="str">
        <f t="shared" si="8"/>
        <v>Prospera Test 300420201 Sandbox^CanadianTaxes^MT^US^NS^CA^10/1/2016 0:00^12/31/2099 23:59^HST Tax^TAX:HST^15</v>
      </c>
    </row>
    <row r="524" spans="1:12" x14ac:dyDescent="0.25">
      <c r="A524" t="str">
        <f>EnterpriseData!$B$43</f>
        <v>Prospera Test 300420201 Sandbox</v>
      </c>
      <c r="B524" t="s">
        <v>2375</v>
      </c>
      <c r="C524" t="s">
        <v>2426</v>
      </c>
      <c r="D524" t="s">
        <v>2400</v>
      </c>
      <c r="E524" t="s">
        <v>2386</v>
      </c>
      <c r="F524" t="s">
        <v>2377</v>
      </c>
      <c r="G524" s="94" t="s">
        <v>2378</v>
      </c>
      <c r="H524" s="94" t="s">
        <v>2379</v>
      </c>
      <c r="I524" t="s">
        <v>2394</v>
      </c>
      <c r="J524" t="s">
        <v>2395</v>
      </c>
      <c r="K524">
        <v>15</v>
      </c>
      <c r="L524" s="95" t="str">
        <f t="shared" si="8"/>
        <v>Prospera Test 300420201 Sandbox^CanadianTaxes^NC^US^NS^CA^10/1/2016 0:00^12/31/2099 23:59^HST Tax^TAX:HST^15</v>
      </c>
    </row>
    <row r="525" spans="1:12" x14ac:dyDescent="0.25">
      <c r="A525" t="str">
        <f>EnterpriseData!$B$43</f>
        <v>Prospera Test 300420201 Sandbox</v>
      </c>
      <c r="B525" t="s">
        <v>2375</v>
      </c>
      <c r="C525" t="s">
        <v>2427</v>
      </c>
      <c r="D525" t="s">
        <v>2400</v>
      </c>
      <c r="E525" t="s">
        <v>2386</v>
      </c>
      <c r="F525" t="s">
        <v>2377</v>
      </c>
      <c r="G525" s="94" t="s">
        <v>2378</v>
      </c>
      <c r="H525" s="94" t="s">
        <v>2379</v>
      </c>
      <c r="I525" t="s">
        <v>2394</v>
      </c>
      <c r="J525" t="s">
        <v>2395</v>
      </c>
      <c r="K525">
        <v>15</v>
      </c>
      <c r="L525" s="95" t="str">
        <f t="shared" si="8"/>
        <v>Prospera Test 300420201 Sandbox^CanadianTaxes^ND^US^NS^CA^10/1/2016 0:00^12/31/2099 23:59^HST Tax^TAX:HST^15</v>
      </c>
    </row>
    <row r="526" spans="1:12" x14ac:dyDescent="0.25">
      <c r="A526" t="str">
        <f>EnterpriseData!$B$43</f>
        <v>Prospera Test 300420201 Sandbox</v>
      </c>
      <c r="B526" t="s">
        <v>2375</v>
      </c>
      <c r="C526" t="s">
        <v>2428</v>
      </c>
      <c r="D526" t="s">
        <v>2400</v>
      </c>
      <c r="E526" t="s">
        <v>2386</v>
      </c>
      <c r="F526" t="s">
        <v>2377</v>
      </c>
      <c r="G526" s="94" t="s">
        <v>2378</v>
      </c>
      <c r="H526" s="94" t="s">
        <v>2379</v>
      </c>
      <c r="I526" t="s">
        <v>2394</v>
      </c>
      <c r="J526" t="s">
        <v>2395</v>
      </c>
      <c r="K526">
        <v>15</v>
      </c>
      <c r="L526" s="95" t="str">
        <f t="shared" si="8"/>
        <v>Prospera Test 300420201 Sandbox^CanadianTaxes^NE^US^NS^CA^10/1/2016 0:00^12/31/2099 23:59^HST Tax^TAX:HST^15</v>
      </c>
    </row>
    <row r="527" spans="1:12" x14ac:dyDescent="0.25">
      <c r="A527" t="str">
        <f>EnterpriseData!$B$43</f>
        <v>Prospera Test 300420201 Sandbox</v>
      </c>
      <c r="B527" t="s">
        <v>2375</v>
      </c>
      <c r="C527" t="s">
        <v>2429</v>
      </c>
      <c r="D527" t="s">
        <v>2400</v>
      </c>
      <c r="E527" t="s">
        <v>2386</v>
      </c>
      <c r="F527" t="s">
        <v>2377</v>
      </c>
      <c r="G527" s="94" t="s">
        <v>2378</v>
      </c>
      <c r="H527" s="94" t="s">
        <v>2379</v>
      </c>
      <c r="I527" t="s">
        <v>2394</v>
      </c>
      <c r="J527" t="s">
        <v>2395</v>
      </c>
      <c r="K527">
        <v>15</v>
      </c>
      <c r="L527" s="95" t="str">
        <f t="shared" si="8"/>
        <v>Prospera Test 300420201 Sandbox^CanadianTaxes^NH^US^NS^CA^10/1/2016 0:00^12/31/2099 23:59^HST Tax^TAX:HST^15</v>
      </c>
    </row>
    <row r="528" spans="1:12" x14ac:dyDescent="0.25">
      <c r="A528" t="str">
        <f>EnterpriseData!$B$43</f>
        <v>Prospera Test 300420201 Sandbox</v>
      </c>
      <c r="B528" t="s">
        <v>2375</v>
      </c>
      <c r="C528" t="s">
        <v>2430</v>
      </c>
      <c r="D528" t="s">
        <v>2400</v>
      </c>
      <c r="E528" t="s">
        <v>2386</v>
      </c>
      <c r="F528" t="s">
        <v>2377</v>
      </c>
      <c r="G528" s="94" t="s">
        <v>2378</v>
      </c>
      <c r="H528" s="94" t="s">
        <v>2379</v>
      </c>
      <c r="I528" t="s">
        <v>2394</v>
      </c>
      <c r="J528" t="s">
        <v>2395</v>
      </c>
      <c r="K528">
        <v>15</v>
      </c>
      <c r="L528" s="95" t="str">
        <f t="shared" si="8"/>
        <v>Prospera Test 300420201 Sandbox^CanadianTaxes^NJ^US^NS^CA^10/1/2016 0:00^12/31/2099 23:59^HST Tax^TAX:HST^15</v>
      </c>
    </row>
    <row r="529" spans="1:12" x14ac:dyDescent="0.25">
      <c r="A529" t="str">
        <f>EnterpriseData!$B$43</f>
        <v>Prospera Test 300420201 Sandbox</v>
      </c>
      <c r="B529" t="s">
        <v>2375</v>
      </c>
      <c r="C529" t="s">
        <v>2431</v>
      </c>
      <c r="D529" t="s">
        <v>2400</v>
      </c>
      <c r="E529" t="s">
        <v>2386</v>
      </c>
      <c r="F529" t="s">
        <v>2377</v>
      </c>
      <c r="G529" s="94" t="s">
        <v>2378</v>
      </c>
      <c r="H529" s="94" t="s">
        <v>2379</v>
      </c>
      <c r="I529" t="s">
        <v>2394</v>
      </c>
      <c r="J529" t="s">
        <v>2395</v>
      </c>
      <c r="K529">
        <v>15</v>
      </c>
      <c r="L529" s="95" t="str">
        <f t="shared" si="8"/>
        <v>Prospera Test 300420201 Sandbox^CanadianTaxes^NM^US^NS^CA^10/1/2016 0:00^12/31/2099 23:59^HST Tax^TAX:HST^15</v>
      </c>
    </row>
    <row r="530" spans="1:12" x14ac:dyDescent="0.25">
      <c r="A530" t="str">
        <f>EnterpriseData!$B$43</f>
        <v>Prospera Test 300420201 Sandbox</v>
      </c>
      <c r="B530" t="s">
        <v>2375</v>
      </c>
      <c r="C530" t="s">
        <v>2432</v>
      </c>
      <c r="D530" t="s">
        <v>2400</v>
      </c>
      <c r="E530" t="s">
        <v>2386</v>
      </c>
      <c r="F530" t="s">
        <v>2377</v>
      </c>
      <c r="G530" s="94" t="s">
        <v>2378</v>
      </c>
      <c r="H530" s="94" t="s">
        <v>2379</v>
      </c>
      <c r="I530" t="s">
        <v>2394</v>
      </c>
      <c r="J530" t="s">
        <v>2395</v>
      </c>
      <c r="K530">
        <v>15</v>
      </c>
      <c r="L530" s="95" t="str">
        <f t="shared" si="8"/>
        <v>Prospera Test 300420201 Sandbox^CanadianTaxes^NV^US^NS^CA^10/1/2016 0:00^12/31/2099 23:59^HST Tax^TAX:HST^15</v>
      </c>
    </row>
    <row r="531" spans="1:12" x14ac:dyDescent="0.25">
      <c r="A531" t="str">
        <f>EnterpriseData!$B$43</f>
        <v>Prospera Test 300420201 Sandbox</v>
      </c>
      <c r="B531" t="s">
        <v>2375</v>
      </c>
      <c r="C531" t="s">
        <v>2433</v>
      </c>
      <c r="D531" t="s">
        <v>2400</v>
      </c>
      <c r="E531" t="s">
        <v>2386</v>
      </c>
      <c r="F531" t="s">
        <v>2377</v>
      </c>
      <c r="G531" s="94" t="s">
        <v>2378</v>
      </c>
      <c r="H531" s="94" t="s">
        <v>2379</v>
      </c>
      <c r="I531" t="s">
        <v>2394</v>
      </c>
      <c r="J531" t="s">
        <v>2395</v>
      </c>
      <c r="K531">
        <v>15</v>
      </c>
      <c r="L531" s="95" t="str">
        <f t="shared" si="8"/>
        <v>Prospera Test 300420201 Sandbox^CanadianTaxes^NY^US^NS^CA^10/1/2016 0:00^12/31/2099 23:59^HST Tax^TAX:HST^15</v>
      </c>
    </row>
    <row r="532" spans="1:12" x14ac:dyDescent="0.25">
      <c r="A532" t="str">
        <f>EnterpriseData!$B$43</f>
        <v>Prospera Test 300420201 Sandbox</v>
      </c>
      <c r="B532" t="s">
        <v>2375</v>
      </c>
      <c r="C532" t="s">
        <v>2434</v>
      </c>
      <c r="D532" t="s">
        <v>2400</v>
      </c>
      <c r="E532" t="s">
        <v>2386</v>
      </c>
      <c r="F532" t="s">
        <v>2377</v>
      </c>
      <c r="G532" s="94" t="s">
        <v>2378</v>
      </c>
      <c r="H532" s="94" t="s">
        <v>2379</v>
      </c>
      <c r="I532" t="s">
        <v>2394</v>
      </c>
      <c r="J532" t="s">
        <v>2395</v>
      </c>
      <c r="K532">
        <v>15</v>
      </c>
      <c r="L532" s="95" t="str">
        <f t="shared" si="8"/>
        <v>Prospera Test 300420201 Sandbox^CanadianTaxes^OH^US^NS^CA^10/1/2016 0:00^12/31/2099 23:59^HST Tax^TAX:HST^15</v>
      </c>
    </row>
    <row r="533" spans="1:12" x14ac:dyDescent="0.25">
      <c r="A533" t="str">
        <f>EnterpriseData!$B$43</f>
        <v>Prospera Test 300420201 Sandbox</v>
      </c>
      <c r="B533" t="s">
        <v>2375</v>
      </c>
      <c r="C533" t="s">
        <v>2435</v>
      </c>
      <c r="D533" t="s">
        <v>2400</v>
      </c>
      <c r="E533" t="s">
        <v>2386</v>
      </c>
      <c r="F533" t="s">
        <v>2377</v>
      </c>
      <c r="G533" s="94" t="s">
        <v>2378</v>
      </c>
      <c r="H533" s="94" t="s">
        <v>2379</v>
      </c>
      <c r="I533" t="s">
        <v>2394</v>
      </c>
      <c r="J533" t="s">
        <v>2395</v>
      </c>
      <c r="K533">
        <v>15</v>
      </c>
      <c r="L533" s="95" t="str">
        <f t="shared" si="8"/>
        <v>Prospera Test 300420201 Sandbox^CanadianTaxes^OK^US^NS^CA^10/1/2016 0:00^12/31/2099 23:59^HST Tax^TAX:HST^15</v>
      </c>
    </row>
    <row r="534" spans="1:12" x14ac:dyDescent="0.25">
      <c r="A534" t="str">
        <f>EnterpriseData!$B$43</f>
        <v>Prospera Test 300420201 Sandbox</v>
      </c>
      <c r="B534" t="s">
        <v>2375</v>
      </c>
      <c r="C534" t="s">
        <v>2436</v>
      </c>
      <c r="D534" t="s">
        <v>2400</v>
      </c>
      <c r="E534" t="s">
        <v>2386</v>
      </c>
      <c r="F534" t="s">
        <v>2377</v>
      </c>
      <c r="G534" s="94" t="s">
        <v>2378</v>
      </c>
      <c r="H534" s="94" t="s">
        <v>2379</v>
      </c>
      <c r="I534" t="s">
        <v>2394</v>
      </c>
      <c r="J534" t="s">
        <v>2395</v>
      </c>
      <c r="K534">
        <v>15</v>
      </c>
      <c r="L534" s="95" t="str">
        <f t="shared" si="8"/>
        <v>Prospera Test 300420201 Sandbox^CanadianTaxes^OR^US^NS^CA^10/1/2016 0:00^12/31/2099 23:59^HST Tax^TAX:HST^15</v>
      </c>
    </row>
    <row r="535" spans="1:12" x14ac:dyDescent="0.25">
      <c r="A535" t="str">
        <f>EnterpriseData!$B$43</f>
        <v>Prospera Test 300420201 Sandbox</v>
      </c>
      <c r="B535" t="s">
        <v>2375</v>
      </c>
      <c r="C535" t="s">
        <v>2437</v>
      </c>
      <c r="D535" t="s">
        <v>2400</v>
      </c>
      <c r="E535" t="s">
        <v>2386</v>
      </c>
      <c r="F535" t="s">
        <v>2377</v>
      </c>
      <c r="G535" s="94" t="s">
        <v>2378</v>
      </c>
      <c r="H535" s="94" t="s">
        <v>2379</v>
      </c>
      <c r="I535" t="s">
        <v>2394</v>
      </c>
      <c r="J535" t="s">
        <v>2395</v>
      </c>
      <c r="K535">
        <v>15</v>
      </c>
      <c r="L535" s="95" t="str">
        <f t="shared" si="8"/>
        <v>Prospera Test 300420201 Sandbox^CanadianTaxes^PA^US^NS^CA^10/1/2016 0:00^12/31/2099 23:59^HST Tax^TAX:HST^15</v>
      </c>
    </row>
    <row r="536" spans="1:12" x14ac:dyDescent="0.25">
      <c r="A536" t="str">
        <f>EnterpriseData!$B$43</f>
        <v>Prospera Test 300420201 Sandbox</v>
      </c>
      <c r="B536" t="s">
        <v>2375</v>
      </c>
      <c r="C536" t="s">
        <v>2438</v>
      </c>
      <c r="D536" t="s">
        <v>2400</v>
      </c>
      <c r="E536" t="s">
        <v>2386</v>
      </c>
      <c r="F536" t="s">
        <v>2377</v>
      </c>
      <c r="G536" s="94" t="s">
        <v>2378</v>
      </c>
      <c r="H536" s="94" t="s">
        <v>2379</v>
      </c>
      <c r="I536" t="s">
        <v>2394</v>
      </c>
      <c r="J536" t="s">
        <v>2395</v>
      </c>
      <c r="K536">
        <v>15</v>
      </c>
      <c r="L536" s="95" t="str">
        <f t="shared" si="8"/>
        <v>Prospera Test 300420201 Sandbox^CanadianTaxes^RI^US^NS^CA^10/1/2016 0:00^12/31/2099 23:59^HST Tax^TAX:HST^15</v>
      </c>
    </row>
    <row r="537" spans="1:12" x14ac:dyDescent="0.25">
      <c r="A537" t="str">
        <f>EnterpriseData!$B$43</f>
        <v>Prospera Test 300420201 Sandbox</v>
      </c>
      <c r="B537" t="s">
        <v>2375</v>
      </c>
      <c r="C537" t="s">
        <v>2439</v>
      </c>
      <c r="D537" t="s">
        <v>2400</v>
      </c>
      <c r="E537" t="s">
        <v>2386</v>
      </c>
      <c r="F537" t="s">
        <v>2377</v>
      </c>
      <c r="G537" s="94" t="s">
        <v>2378</v>
      </c>
      <c r="H537" s="94" t="s">
        <v>2379</v>
      </c>
      <c r="I537" t="s">
        <v>2394</v>
      </c>
      <c r="J537" t="s">
        <v>2395</v>
      </c>
      <c r="K537">
        <v>15</v>
      </c>
      <c r="L537" s="95" t="str">
        <f t="shared" si="8"/>
        <v>Prospera Test 300420201 Sandbox^CanadianTaxes^SC^US^NS^CA^10/1/2016 0:00^12/31/2099 23:59^HST Tax^TAX:HST^15</v>
      </c>
    </row>
    <row r="538" spans="1:12" x14ac:dyDescent="0.25">
      <c r="A538" t="str">
        <f>EnterpriseData!$B$43</f>
        <v>Prospera Test 300420201 Sandbox</v>
      </c>
      <c r="B538" t="s">
        <v>2375</v>
      </c>
      <c r="C538" t="s">
        <v>2440</v>
      </c>
      <c r="D538" t="s">
        <v>2400</v>
      </c>
      <c r="E538" t="s">
        <v>2386</v>
      </c>
      <c r="F538" t="s">
        <v>2377</v>
      </c>
      <c r="G538" s="94" t="s">
        <v>2378</v>
      </c>
      <c r="H538" s="94" t="s">
        <v>2379</v>
      </c>
      <c r="I538" t="s">
        <v>2394</v>
      </c>
      <c r="J538" t="s">
        <v>2395</v>
      </c>
      <c r="K538">
        <v>15</v>
      </c>
      <c r="L538" s="95" t="str">
        <f t="shared" si="8"/>
        <v>Prospera Test 300420201 Sandbox^CanadianTaxes^SD^US^NS^CA^10/1/2016 0:00^12/31/2099 23:59^HST Tax^TAX:HST^15</v>
      </c>
    </row>
    <row r="539" spans="1:12" x14ac:dyDescent="0.25">
      <c r="A539" t="str">
        <f>EnterpriseData!$B$43</f>
        <v>Prospera Test 300420201 Sandbox</v>
      </c>
      <c r="B539" t="s">
        <v>2375</v>
      </c>
      <c r="C539" t="s">
        <v>2441</v>
      </c>
      <c r="D539" t="s">
        <v>2400</v>
      </c>
      <c r="E539" t="s">
        <v>2386</v>
      </c>
      <c r="F539" t="s">
        <v>2377</v>
      </c>
      <c r="G539" s="94" t="s">
        <v>2378</v>
      </c>
      <c r="H539" s="94" t="s">
        <v>2379</v>
      </c>
      <c r="I539" t="s">
        <v>2394</v>
      </c>
      <c r="J539" t="s">
        <v>2395</v>
      </c>
      <c r="K539">
        <v>15</v>
      </c>
      <c r="L539" s="95" t="str">
        <f t="shared" si="8"/>
        <v>Prospera Test 300420201 Sandbox^CanadianTaxes^TN^US^NS^CA^10/1/2016 0:00^12/31/2099 23:59^HST Tax^TAX:HST^15</v>
      </c>
    </row>
    <row r="540" spans="1:12" x14ac:dyDescent="0.25">
      <c r="A540" t="str">
        <f>EnterpriseData!$B$43</f>
        <v>Prospera Test 300420201 Sandbox</v>
      </c>
      <c r="B540" t="s">
        <v>2375</v>
      </c>
      <c r="C540" t="s">
        <v>2442</v>
      </c>
      <c r="D540" t="s">
        <v>2400</v>
      </c>
      <c r="E540" t="s">
        <v>2386</v>
      </c>
      <c r="F540" t="s">
        <v>2377</v>
      </c>
      <c r="G540" s="94" t="s">
        <v>2378</v>
      </c>
      <c r="H540" s="94" t="s">
        <v>2379</v>
      </c>
      <c r="I540" t="s">
        <v>2394</v>
      </c>
      <c r="J540" t="s">
        <v>2395</v>
      </c>
      <c r="K540">
        <v>15</v>
      </c>
      <c r="L540" s="95" t="str">
        <f t="shared" si="8"/>
        <v>Prospera Test 300420201 Sandbox^CanadianTaxes^TX^US^NS^CA^10/1/2016 0:00^12/31/2099 23:59^HST Tax^TAX:HST^15</v>
      </c>
    </row>
    <row r="541" spans="1:12" x14ac:dyDescent="0.25">
      <c r="A541" t="str">
        <f>EnterpriseData!$B$43</f>
        <v>Prospera Test 300420201 Sandbox</v>
      </c>
      <c r="B541" t="s">
        <v>2375</v>
      </c>
      <c r="C541" t="s">
        <v>2443</v>
      </c>
      <c r="D541" t="s">
        <v>2400</v>
      </c>
      <c r="E541" t="s">
        <v>2386</v>
      </c>
      <c r="F541" t="s">
        <v>2377</v>
      </c>
      <c r="G541" s="94" t="s">
        <v>2378</v>
      </c>
      <c r="H541" s="94" t="s">
        <v>2379</v>
      </c>
      <c r="I541" t="s">
        <v>2394</v>
      </c>
      <c r="J541" t="s">
        <v>2395</v>
      </c>
      <c r="K541">
        <v>15</v>
      </c>
      <c r="L541" s="95" t="str">
        <f t="shared" si="8"/>
        <v>Prospera Test 300420201 Sandbox^CanadianTaxes^UT^US^NS^CA^10/1/2016 0:00^12/31/2099 23:59^HST Tax^TAX:HST^15</v>
      </c>
    </row>
    <row r="542" spans="1:12" x14ac:dyDescent="0.25">
      <c r="A542" t="str">
        <f>EnterpriseData!$B$43</f>
        <v>Prospera Test 300420201 Sandbox</v>
      </c>
      <c r="B542" t="s">
        <v>2375</v>
      </c>
      <c r="C542" t="s">
        <v>2444</v>
      </c>
      <c r="D542" t="s">
        <v>2400</v>
      </c>
      <c r="E542" t="s">
        <v>2386</v>
      </c>
      <c r="F542" t="s">
        <v>2377</v>
      </c>
      <c r="G542" s="94" t="s">
        <v>2378</v>
      </c>
      <c r="H542" s="94" t="s">
        <v>2379</v>
      </c>
      <c r="I542" t="s">
        <v>2394</v>
      </c>
      <c r="J542" t="s">
        <v>2395</v>
      </c>
      <c r="K542">
        <v>15</v>
      </c>
      <c r="L542" s="95" t="str">
        <f t="shared" si="8"/>
        <v>Prospera Test 300420201 Sandbox^CanadianTaxes^VA^US^NS^CA^10/1/2016 0:00^12/31/2099 23:59^HST Tax^TAX:HST^15</v>
      </c>
    </row>
    <row r="543" spans="1:12" x14ac:dyDescent="0.25">
      <c r="A543" t="str">
        <f>EnterpriseData!$B$43</f>
        <v>Prospera Test 300420201 Sandbox</v>
      </c>
      <c r="B543" t="s">
        <v>2375</v>
      </c>
      <c r="C543" t="s">
        <v>2445</v>
      </c>
      <c r="D543" t="s">
        <v>2400</v>
      </c>
      <c r="E543" t="s">
        <v>2386</v>
      </c>
      <c r="F543" t="s">
        <v>2377</v>
      </c>
      <c r="G543" s="94" t="s">
        <v>2378</v>
      </c>
      <c r="H543" s="94" t="s">
        <v>2379</v>
      </c>
      <c r="I543" t="s">
        <v>2394</v>
      </c>
      <c r="J543" t="s">
        <v>2395</v>
      </c>
      <c r="K543">
        <v>15</v>
      </c>
      <c r="L543" s="95" t="str">
        <f t="shared" si="8"/>
        <v>Prospera Test 300420201 Sandbox^CanadianTaxes^VT^US^NS^CA^10/1/2016 0:00^12/31/2099 23:59^HST Tax^TAX:HST^15</v>
      </c>
    </row>
    <row r="544" spans="1:12" x14ac:dyDescent="0.25">
      <c r="A544" t="str">
        <f>EnterpriseData!$B$43</f>
        <v>Prospera Test 300420201 Sandbox</v>
      </c>
      <c r="B544" t="s">
        <v>2375</v>
      </c>
      <c r="C544" t="s">
        <v>2446</v>
      </c>
      <c r="D544" t="s">
        <v>2400</v>
      </c>
      <c r="E544" t="s">
        <v>2386</v>
      </c>
      <c r="F544" t="s">
        <v>2377</v>
      </c>
      <c r="G544" s="94" t="s">
        <v>2378</v>
      </c>
      <c r="H544" s="94" t="s">
        <v>2379</v>
      </c>
      <c r="I544" t="s">
        <v>2394</v>
      </c>
      <c r="J544" t="s">
        <v>2395</v>
      </c>
      <c r="K544">
        <v>15</v>
      </c>
      <c r="L544" s="95" t="str">
        <f t="shared" si="8"/>
        <v>Prospera Test 300420201 Sandbox^CanadianTaxes^WA^US^NS^CA^10/1/2016 0:00^12/31/2099 23:59^HST Tax^TAX:HST^15</v>
      </c>
    </row>
    <row r="545" spans="1:12" x14ac:dyDescent="0.25">
      <c r="A545" t="str">
        <f>EnterpriseData!$B$43</f>
        <v>Prospera Test 300420201 Sandbox</v>
      </c>
      <c r="B545" t="s">
        <v>2375</v>
      </c>
      <c r="C545" t="s">
        <v>2447</v>
      </c>
      <c r="D545" t="s">
        <v>2400</v>
      </c>
      <c r="E545" t="s">
        <v>2386</v>
      </c>
      <c r="F545" t="s">
        <v>2377</v>
      </c>
      <c r="G545" s="94" t="s">
        <v>2378</v>
      </c>
      <c r="H545" s="94" t="s">
        <v>2379</v>
      </c>
      <c r="I545" t="s">
        <v>2394</v>
      </c>
      <c r="J545" t="s">
        <v>2395</v>
      </c>
      <c r="K545">
        <v>15</v>
      </c>
      <c r="L545" s="95" t="str">
        <f t="shared" si="8"/>
        <v>Prospera Test 300420201 Sandbox^CanadianTaxes^WI^US^NS^CA^10/1/2016 0:00^12/31/2099 23:59^HST Tax^TAX:HST^15</v>
      </c>
    </row>
    <row r="546" spans="1:12" x14ac:dyDescent="0.25">
      <c r="A546" t="str">
        <f>EnterpriseData!$B$43</f>
        <v>Prospera Test 300420201 Sandbox</v>
      </c>
      <c r="B546" t="s">
        <v>2375</v>
      </c>
      <c r="C546" t="s">
        <v>2448</v>
      </c>
      <c r="D546" t="s">
        <v>2400</v>
      </c>
      <c r="E546" t="s">
        <v>2386</v>
      </c>
      <c r="F546" t="s">
        <v>2377</v>
      </c>
      <c r="G546" s="94" t="s">
        <v>2378</v>
      </c>
      <c r="H546" s="94" t="s">
        <v>2379</v>
      </c>
      <c r="I546" t="s">
        <v>2394</v>
      </c>
      <c r="J546" t="s">
        <v>2395</v>
      </c>
      <c r="K546">
        <v>15</v>
      </c>
      <c r="L546" s="95" t="str">
        <f t="shared" si="8"/>
        <v>Prospera Test 300420201 Sandbox^CanadianTaxes^WV^US^NS^CA^10/1/2016 0:00^12/31/2099 23:59^HST Tax^TAX:HST^15</v>
      </c>
    </row>
    <row r="547" spans="1:12" x14ac:dyDescent="0.25">
      <c r="A547" t="str">
        <f>EnterpriseData!$B$43</f>
        <v>Prospera Test 300420201 Sandbox</v>
      </c>
      <c r="B547" t="s">
        <v>2375</v>
      </c>
      <c r="C547" t="s">
        <v>2449</v>
      </c>
      <c r="D547" t="s">
        <v>2400</v>
      </c>
      <c r="E547" t="s">
        <v>2386</v>
      </c>
      <c r="F547" t="s">
        <v>2377</v>
      </c>
      <c r="G547" s="94" t="s">
        <v>2378</v>
      </c>
      <c r="H547" s="94" t="s">
        <v>2379</v>
      </c>
      <c r="I547" t="s">
        <v>2394</v>
      </c>
      <c r="J547" t="s">
        <v>2395</v>
      </c>
      <c r="K547">
        <v>15</v>
      </c>
      <c r="L547" s="95" t="str">
        <f t="shared" si="8"/>
        <v>Prospera Test 300420201 Sandbox^CanadianTaxes^WY^US^NS^CA^10/1/2016 0:00^12/31/2099 23:59^HST Tax^TAX:HST^15</v>
      </c>
    </row>
    <row r="548" spans="1:12" x14ac:dyDescent="0.25">
      <c r="A548" t="str">
        <f>EnterpriseData!$B$43</f>
        <v>Prospera Test 300420201 Sandbox</v>
      </c>
      <c r="B548" t="s">
        <v>2375</v>
      </c>
      <c r="C548" t="s">
        <v>2399</v>
      </c>
      <c r="D548" t="s">
        <v>2400</v>
      </c>
      <c r="E548" t="s">
        <v>2388</v>
      </c>
      <c r="F548" t="s">
        <v>2377</v>
      </c>
      <c r="G548" s="94" t="s">
        <v>2378</v>
      </c>
      <c r="H548" s="94" t="s">
        <v>2379</v>
      </c>
      <c r="I548" t="s">
        <v>2380</v>
      </c>
      <c r="J548" t="s">
        <v>2381</v>
      </c>
      <c r="K548">
        <v>5</v>
      </c>
      <c r="L548" s="95" t="str">
        <f t="shared" si="8"/>
        <v>Prospera Test 300420201 Sandbox^CanadianTaxes^AE^US^NU^CA^10/1/2016 0:00^12/31/2099 23:59^GST Tax^TAX:GST^5</v>
      </c>
    </row>
    <row r="549" spans="1:12" x14ac:dyDescent="0.25">
      <c r="A549" t="str">
        <f>EnterpriseData!$B$43</f>
        <v>Prospera Test 300420201 Sandbox</v>
      </c>
      <c r="B549" t="s">
        <v>2375</v>
      </c>
      <c r="C549" t="s">
        <v>2401</v>
      </c>
      <c r="D549" t="s">
        <v>2400</v>
      </c>
      <c r="E549" t="s">
        <v>2388</v>
      </c>
      <c r="F549" t="s">
        <v>2377</v>
      </c>
      <c r="G549" s="94" t="s">
        <v>2378</v>
      </c>
      <c r="H549" s="94" t="s">
        <v>2379</v>
      </c>
      <c r="I549" t="s">
        <v>2380</v>
      </c>
      <c r="J549" t="s">
        <v>2381</v>
      </c>
      <c r="K549">
        <v>5</v>
      </c>
      <c r="L549" s="95" t="str">
        <f t="shared" si="8"/>
        <v>Prospera Test 300420201 Sandbox^CanadianTaxes^AK^US^NU^CA^10/1/2016 0:00^12/31/2099 23:59^GST Tax^TAX:GST^5</v>
      </c>
    </row>
    <row r="550" spans="1:12" x14ac:dyDescent="0.25">
      <c r="A550" t="str">
        <f>EnterpriseData!$B$43</f>
        <v>Prospera Test 300420201 Sandbox</v>
      </c>
      <c r="B550" t="s">
        <v>2375</v>
      </c>
      <c r="C550" t="s">
        <v>2402</v>
      </c>
      <c r="D550" t="s">
        <v>2400</v>
      </c>
      <c r="E550" t="s">
        <v>2388</v>
      </c>
      <c r="F550" t="s">
        <v>2377</v>
      </c>
      <c r="G550" s="94" t="s">
        <v>2378</v>
      </c>
      <c r="H550" s="94" t="s">
        <v>2379</v>
      </c>
      <c r="I550" t="s">
        <v>2380</v>
      </c>
      <c r="J550" t="s">
        <v>2381</v>
      </c>
      <c r="K550">
        <v>5</v>
      </c>
      <c r="L550" s="95" t="str">
        <f t="shared" si="8"/>
        <v>Prospera Test 300420201 Sandbox^CanadianTaxes^AL^US^NU^CA^10/1/2016 0:00^12/31/2099 23:59^GST Tax^TAX:GST^5</v>
      </c>
    </row>
    <row r="551" spans="1:12" x14ac:dyDescent="0.25">
      <c r="A551" t="str">
        <f>EnterpriseData!$B$43</f>
        <v>Prospera Test 300420201 Sandbox</v>
      </c>
      <c r="B551" t="s">
        <v>2375</v>
      </c>
      <c r="C551" t="s">
        <v>412</v>
      </c>
      <c r="D551" t="s">
        <v>2400</v>
      </c>
      <c r="E551" t="s">
        <v>2388</v>
      </c>
      <c r="F551" t="s">
        <v>2377</v>
      </c>
      <c r="G551" s="94" t="s">
        <v>2378</v>
      </c>
      <c r="H551" s="94" t="s">
        <v>2379</v>
      </c>
      <c r="I551" t="s">
        <v>2380</v>
      </c>
      <c r="J551" t="s">
        <v>2381</v>
      </c>
      <c r="K551">
        <v>5</v>
      </c>
      <c r="L551" s="95" t="str">
        <f t="shared" si="8"/>
        <v>Prospera Test 300420201 Sandbox^CanadianTaxes^AR^US^NU^CA^10/1/2016 0:00^12/31/2099 23:59^GST Tax^TAX:GST^5</v>
      </c>
    </row>
    <row r="552" spans="1:12" x14ac:dyDescent="0.25">
      <c r="A552" t="str">
        <f>EnterpriseData!$B$43</f>
        <v>Prospera Test 300420201 Sandbox</v>
      </c>
      <c r="B552" t="s">
        <v>2375</v>
      </c>
      <c r="C552" t="s">
        <v>2403</v>
      </c>
      <c r="D552" t="s">
        <v>2400</v>
      </c>
      <c r="E552" t="s">
        <v>2388</v>
      </c>
      <c r="F552" t="s">
        <v>2377</v>
      </c>
      <c r="G552" s="94" t="s">
        <v>2378</v>
      </c>
      <c r="H552" s="94" t="s">
        <v>2379</v>
      </c>
      <c r="I552" t="s">
        <v>2380</v>
      </c>
      <c r="J552" t="s">
        <v>2381</v>
      </c>
      <c r="K552">
        <v>5</v>
      </c>
      <c r="L552" s="95" t="str">
        <f t="shared" si="8"/>
        <v>Prospera Test 300420201 Sandbox^CanadianTaxes^AZ^US^NU^CA^10/1/2016 0:00^12/31/2099 23:59^GST Tax^TAX:GST^5</v>
      </c>
    </row>
    <row r="553" spans="1:12" x14ac:dyDescent="0.25">
      <c r="A553" t="str">
        <f>EnterpriseData!$B$43</f>
        <v>Prospera Test 300420201 Sandbox</v>
      </c>
      <c r="B553" t="s">
        <v>2375</v>
      </c>
      <c r="C553" t="s">
        <v>2377</v>
      </c>
      <c r="D553" t="s">
        <v>2400</v>
      </c>
      <c r="E553" t="s">
        <v>2388</v>
      </c>
      <c r="F553" t="s">
        <v>2377</v>
      </c>
      <c r="G553" s="94" t="s">
        <v>2378</v>
      </c>
      <c r="H553" s="94" t="s">
        <v>2379</v>
      </c>
      <c r="I553" t="s">
        <v>2380</v>
      </c>
      <c r="J553" t="s">
        <v>2381</v>
      </c>
      <c r="K553">
        <v>5</v>
      </c>
      <c r="L553" s="95" t="str">
        <f t="shared" si="8"/>
        <v>Prospera Test 300420201 Sandbox^CanadianTaxes^CA^US^NU^CA^10/1/2016 0:00^12/31/2099 23:59^GST Tax^TAX:GST^5</v>
      </c>
    </row>
    <row r="554" spans="1:12" x14ac:dyDescent="0.25">
      <c r="A554" t="str">
        <f>EnterpriseData!$B$43</f>
        <v>Prospera Test 300420201 Sandbox</v>
      </c>
      <c r="B554" t="s">
        <v>2375</v>
      </c>
      <c r="C554" t="s">
        <v>2404</v>
      </c>
      <c r="D554" t="s">
        <v>2400</v>
      </c>
      <c r="E554" t="s">
        <v>2388</v>
      </c>
      <c r="F554" t="s">
        <v>2377</v>
      </c>
      <c r="G554" s="94" t="s">
        <v>2378</v>
      </c>
      <c r="H554" s="94" t="s">
        <v>2379</v>
      </c>
      <c r="I554" t="s">
        <v>2380</v>
      </c>
      <c r="J554" t="s">
        <v>2381</v>
      </c>
      <c r="K554">
        <v>5</v>
      </c>
      <c r="L554" s="95" t="str">
        <f t="shared" si="8"/>
        <v>Prospera Test 300420201 Sandbox^CanadianTaxes^CO^US^NU^CA^10/1/2016 0:00^12/31/2099 23:59^GST Tax^TAX:GST^5</v>
      </c>
    </row>
    <row r="555" spans="1:12" x14ac:dyDescent="0.25">
      <c r="A555" t="str">
        <f>EnterpriseData!$B$43</f>
        <v>Prospera Test 300420201 Sandbox</v>
      </c>
      <c r="B555" t="s">
        <v>2375</v>
      </c>
      <c r="C555" t="s">
        <v>2405</v>
      </c>
      <c r="D555" t="s">
        <v>2400</v>
      </c>
      <c r="E555" t="s">
        <v>2388</v>
      </c>
      <c r="F555" t="s">
        <v>2377</v>
      </c>
      <c r="G555" s="94" t="s">
        <v>2378</v>
      </c>
      <c r="H555" s="94" t="s">
        <v>2379</v>
      </c>
      <c r="I555" t="s">
        <v>2380</v>
      </c>
      <c r="J555" t="s">
        <v>2381</v>
      </c>
      <c r="K555">
        <v>5</v>
      </c>
      <c r="L555" s="95" t="str">
        <f t="shared" si="8"/>
        <v>Prospera Test 300420201 Sandbox^CanadianTaxes^CT^US^NU^CA^10/1/2016 0:00^12/31/2099 23:59^GST Tax^TAX:GST^5</v>
      </c>
    </row>
    <row r="556" spans="1:12" x14ac:dyDescent="0.25">
      <c r="A556" t="str">
        <f>EnterpriseData!$B$43</f>
        <v>Prospera Test 300420201 Sandbox</v>
      </c>
      <c r="B556" t="s">
        <v>2375</v>
      </c>
      <c r="C556" t="s">
        <v>2406</v>
      </c>
      <c r="D556" t="s">
        <v>2400</v>
      </c>
      <c r="E556" t="s">
        <v>2388</v>
      </c>
      <c r="F556" t="s">
        <v>2377</v>
      </c>
      <c r="G556" s="94" t="s">
        <v>2378</v>
      </c>
      <c r="H556" s="94" t="s">
        <v>2379</v>
      </c>
      <c r="I556" t="s">
        <v>2380</v>
      </c>
      <c r="J556" t="s">
        <v>2381</v>
      </c>
      <c r="K556">
        <v>5</v>
      </c>
      <c r="L556" s="95" t="str">
        <f t="shared" si="8"/>
        <v>Prospera Test 300420201 Sandbox^CanadianTaxes^DC^US^NU^CA^10/1/2016 0:00^12/31/2099 23:59^GST Tax^TAX:GST^5</v>
      </c>
    </row>
    <row r="557" spans="1:12" x14ac:dyDescent="0.25">
      <c r="A557" t="str">
        <f>EnterpriseData!$B$43</f>
        <v>Prospera Test 300420201 Sandbox</v>
      </c>
      <c r="B557" t="s">
        <v>2375</v>
      </c>
      <c r="C557" t="s">
        <v>2407</v>
      </c>
      <c r="D557" t="s">
        <v>2400</v>
      </c>
      <c r="E557" t="s">
        <v>2388</v>
      </c>
      <c r="F557" t="s">
        <v>2377</v>
      </c>
      <c r="G557" s="94" t="s">
        <v>2378</v>
      </c>
      <c r="H557" s="94" t="s">
        <v>2379</v>
      </c>
      <c r="I557" t="s">
        <v>2380</v>
      </c>
      <c r="J557" t="s">
        <v>2381</v>
      </c>
      <c r="K557">
        <v>5</v>
      </c>
      <c r="L557" s="95" t="str">
        <f t="shared" si="8"/>
        <v>Prospera Test 300420201 Sandbox^CanadianTaxes^DE^US^NU^CA^10/1/2016 0:00^12/31/2099 23:59^GST Tax^TAX:GST^5</v>
      </c>
    </row>
    <row r="558" spans="1:12" x14ac:dyDescent="0.25">
      <c r="A558" t="str">
        <f>EnterpriseData!$B$43</f>
        <v>Prospera Test 300420201 Sandbox</v>
      </c>
      <c r="B558" t="s">
        <v>2375</v>
      </c>
      <c r="C558" t="s">
        <v>2408</v>
      </c>
      <c r="D558" t="s">
        <v>2400</v>
      </c>
      <c r="E558" t="s">
        <v>2388</v>
      </c>
      <c r="F558" t="s">
        <v>2377</v>
      </c>
      <c r="G558" s="94" t="s">
        <v>2378</v>
      </c>
      <c r="H558" s="94" t="s">
        <v>2379</v>
      </c>
      <c r="I558" t="s">
        <v>2380</v>
      </c>
      <c r="J558" t="s">
        <v>2381</v>
      </c>
      <c r="K558">
        <v>5</v>
      </c>
      <c r="L558" s="95" t="str">
        <f t="shared" si="8"/>
        <v>Prospera Test 300420201 Sandbox^CanadianTaxes^FL^US^NU^CA^10/1/2016 0:00^12/31/2099 23:59^GST Tax^TAX:GST^5</v>
      </c>
    </row>
    <row r="559" spans="1:12" x14ac:dyDescent="0.25">
      <c r="A559" t="str">
        <f>EnterpriseData!$B$43</f>
        <v>Prospera Test 300420201 Sandbox</v>
      </c>
      <c r="B559" t="s">
        <v>2375</v>
      </c>
      <c r="C559" t="s">
        <v>2409</v>
      </c>
      <c r="D559" t="s">
        <v>2400</v>
      </c>
      <c r="E559" t="s">
        <v>2388</v>
      </c>
      <c r="F559" t="s">
        <v>2377</v>
      </c>
      <c r="G559" s="94" t="s">
        <v>2378</v>
      </c>
      <c r="H559" s="94" t="s">
        <v>2379</v>
      </c>
      <c r="I559" t="s">
        <v>2380</v>
      </c>
      <c r="J559" t="s">
        <v>2381</v>
      </c>
      <c r="K559">
        <v>5</v>
      </c>
      <c r="L559" s="95" t="str">
        <f t="shared" si="8"/>
        <v>Prospera Test 300420201 Sandbox^CanadianTaxes^GA^US^NU^CA^10/1/2016 0:00^12/31/2099 23:59^GST Tax^TAX:GST^5</v>
      </c>
    </row>
    <row r="560" spans="1:12" x14ac:dyDescent="0.25">
      <c r="A560" t="str">
        <f>EnterpriseData!$B$43</f>
        <v>Prospera Test 300420201 Sandbox</v>
      </c>
      <c r="B560" t="s">
        <v>2375</v>
      </c>
      <c r="C560" t="s">
        <v>2410</v>
      </c>
      <c r="D560" t="s">
        <v>2400</v>
      </c>
      <c r="E560" t="s">
        <v>2388</v>
      </c>
      <c r="F560" t="s">
        <v>2377</v>
      </c>
      <c r="G560" s="94" t="s">
        <v>2378</v>
      </c>
      <c r="H560" s="94" t="s">
        <v>2379</v>
      </c>
      <c r="I560" t="s">
        <v>2380</v>
      </c>
      <c r="J560" t="s">
        <v>2381</v>
      </c>
      <c r="K560">
        <v>5</v>
      </c>
      <c r="L560" s="95" t="str">
        <f t="shared" si="8"/>
        <v>Prospera Test 300420201 Sandbox^CanadianTaxes^HI^US^NU^CA^10/1/2016 0:00^12/31/2099 23:59^GST Tax^TAX:GST^5</v>
      </c>
    </row>
    <row r="561" spans="1:12" x14ac:dyDescent="0.25">
      <c r="A561" t="str">
        <f>EnterpriseData!$B$43</f>
        <v>Prospera Test 300420201 Sandbox</v>
      </c>
      <c r="B561" t="s">
        <v>2375</v>
      </c>
      <c r="C561" t="s">
        <v>2411</v>
      </c>
      <c r="D561" t="s">
        <v>2400</v>
      </c>
      <c r="E561" t="s">
        <v>2388</v>
      </c>
      <c r="F561" t="s">
        <v>2377</v>
      </c>
      <c r="G561" s="94" t="s">
        <v>2378</v>
      </c>
      <c r="H561" s="94" t="s">
        <v>2379</v>
      </c>
      <c r="I561" t="s">
        <v>2380</v>
      </c>
      <c r="J561" t="s">
        <v>2381</v>
      </c>
      <c r="K561">
        <v>5</v>
      </c>
      <c r="L561" s="95" t="str">
        <f t="shared" si="8"/>
        <v>Prospera Test 300420201 Sandbox^CanadianTaxes^IA^US^NU^CA^10/1/2016 0:00^12/31/2099 23:59^GST Tax^TAX:GST^5</v>
      </c>
    </row>
    <row r="562" spans="1:12" x14ac:dyDescent="0.25">
      <c r="A562" t="str">
        <f>EnterpriseData!$B$43</f>
        <v>Prospera Test 300420201 Sandbox</v>
      </c>
      <c r="B562" t="s">
        <v>2375</v>
      </c>
      <c r="C562" t="s">
        <v>2412</v>
      </c>
      <c r="D562" t="s">
        <v>2400</v>
      </c>
      <c r="E562" t="s">
        <v>2388</v>
      </c>
      <c r="F562" t="s">
        <v>2377</v>
      </c>
      <c r="G562" s="94" t="s">
        <v>2378</v>
      </c>
      <c r="H562" s="94" t="s">
        <v>2379</v>
      </c>
      <c r="I562" t="s">
        <v>2380</v>
      </c>
      <c r="J562" t="s">
        <v>2381</v>
      </c>
      <c r="K562">
        <v>5</v>
      </c>
      <c r="L562" s="95" t="str">
        <f t="shared" si="8"/>
        <v>Prospera Test 300420201 Sandbox^CanadianTaxes^ID^US^NU^CA^10/1/2016 0:00^12/31/2099 23:59^GST Tax^TAX:GST^5</v>
      </c>
    </row>
    <row r="563" spans="1:12" x14ac:dyDescent="0.25">
      <c r="A563" t="str">
        <f>EnterpriseData!$B$43</f>
        <v>Prospera Test 300420201 Sandbox</v>
      </c>
      <c r="B563" t="s">
        <v>2375</v>
      </c>
      <c r="C563" t="s">
        <v>2413</v>
      </c>
      <c r="D563" t="s">
        <v>2400</v>
      </c>
      <c r="E563" t="s">
        <v>2388</v>
      </c>
      <c r="F563" t="s">
        <v>2377</v>
      </c>
      <c r="G563" s="94" t="s">
        <v>2378</v>
      </c>
      <c r="H563" s="94" t="s">
        <v>2379</v>
      </c>
      <c r="I563" t="s">
        <v>2380</v>
      </c>
      <c r="J563" t="s">
        <v>2381</v>
      </c>
      <c r="K563">
        <v>5</v>
      </c>
      <c r="L563" s="95" t="str">
        <f t="shared" si="8"/>
        <v>Prospera Test 300420201 Sandbox^CanadianTaxes^IL^US^NU^CA^10/1/2016 0:00^12/31/2099 23:59^GST Tax^TAX:GST^5</v>
      </c>
    </row>
    <row r="564" spans="1:12" x14ac:dyDescent="0.25">
      <c r="A564" t="str">
        <f>EnterpriseData!$B$43</f>
        <v>Prospera Test 300420201 Sandbox</v>
      </c>
      <c r="B564" t="s">
        <v>2375</v>
      </c>
      <c r="C564" t="s">
        <v>2414</v>
      </c>
      <c r="D564" t="s">
        <v>2400</v>
      </c>
      <c r="E564" t="s">
        <v>2388</v>
      </c>
      <c r="F564" t="s">
        <v>2377</v>
      </c>
      <c r="G564" s="94" t="s">
        <v>2378</v>
      </c>
      <c r="H564" s="94" t="s">
        <v>2379</v>
      </c>
      <c r="I564" t="s">
        <v>2380</v>
      </c>
      <c r="J564" t="s">
        <v>2381</v>
      </c>
      <c r="K564">
        <v>5</v>
      </c>
      <c r="L564" s="95" t="str">
        <f t="shared" si="8"/>
        <v>Prospera Test 300420201 Sandbox^CanadianTaxes^IN^US^NU^CA^10/1/2016 0:00^12/31/2099 23:59^GST Tax^TAX:GST^5</v>
      </c>
    </row>
    <row r="565" spans="1:12" x14ac:dyDescent="0.25">
      <c r="A565" t="str">
        <f>EnterpriseData!$B$43</f>
        <v>Prospera Test 300420201 Sandbox</v>
      </c>
      <c r="B565" t="s">
        <v>2375</v>
      </c>
      <c r="C565" t="s">
        <v>2415</v>
      </c>
      <c r="D565" t="s">
        <v>2400</v>
      </c>
      <c r="E565" t="s">
        <v>2388</v>
      </c>
      <c r="F565" t="s">
        <v>2377</v>
      </c>
      <c r="G565" s="94" t="s">
        <v>2378</v>
      </c>
      <c r="H565" s="94" t="s">
        <v>2379</v>
      </c>
      <c r="I565" t="s">
        <v>2380</v>
      </c>
      <c r="J565" t="s">
        <v>2381</v>
      </c>
      <c r="K565">
        <v>5</v>
      </c>
      <c r="L565" s="95" t="str">
        <f t="shared" si="8"/>
        <v>Prospera Test 300420201 Sandbox^CanadianTaxes^KS^US^NU^CA^10/1/2016 0:00^12/31/2099 23:59^GST Tax^TAX:GST^5</v>
      </c>
    </row>
    <row r="566" spans="1:12" x14ac:dyDescent="0.25">
      <c r="A566" t="str">
        <f>EnterpriseData!$B$43</f>
        <v>Prospera Test 300420201 Sandbox</v>
      </c>
      <c r="B566" t="s">
        <v>2375</v>
      </c>
      <c r="C566" t="s">
        <v>2416</v>
      </c>
      <c r="D566" t="s">
        <v>2400</v>
      </c>
      <c r="E566" t="s">
        <v>2388</v>
      </c>
      <c r="F566" t="s">
        <v>2377</v>
      </c>
      <c r="G566" s="94" t="s">
        <v>2378</v>
      </c>
      <c r="H566" s="94" t="s">
        <v>2379</v>
      </c>
      <c r="I566" t="s">
        <v>2380</v>
      </c>
      <c r="J566" t="s">
        <v>2381</v>
      </c>
      <c r="K566">
        <v>5</v>
      </c>
      <c r="L566" s="95" t="str">
        <f t="shared" si="8"/>
        <v>Prospera Test 300420201 Sandbox^CanadianTaxes^KY^US^NU^CA^10/1/2016 0:00^12/31/2099 23:59^GST Tax^TAX:GST^5</v>
      </c>
    </row>
    <row r="567" spans="1:12" x14ac:dyDescent="0.25">
      <c r="A567" t="str">
        <f>EnterpriseData!$B$43</f>
        <v>Prospera Test 300420201 Sandbox</v>
      </c>
      <c r="B567" t="s">
        <v>2375</v>
      </c>
      <c r="C567" t="s">
        <v>2417</v>
      </c>
      <c r="D567" t="s">
        <v>2400</v>
      </c>
      <c r="E567" t="s">
        <v>2388</v>
      </c>
      <c r="F567" t="s">
        <v>2377</v>
      </c>
      <c r="G567" s="94" t="s">
        <v>2378</v>
      </c>
      <c r="H567" s="94" t="s">
        <v>2379</v>
      </c>
      <c r="I567" t="s">
        <v>2380</v>
      </c>
      <c r="J567" t="s">
        <v>2381</v>
      </c>
      <c r="K567">
        <v>5</v>
      </c>
      <c r="L567" s="95" t="str">
        <f t="shared" si="8"/>
        <v>Prospera Test 300420201 Sandbox^CanadianTaxes^LA^US^NU^CA^10/1/2016 0:00^12/31/2099 23:59^GST Tax^TAX:GST^5</v>
      </c>
    </row>
    <row r="568" spans="1:12" x14ac:dyDescent="0.25">
      <c r="A568" t="str">
        <f>EnterpriseData!$B$43</f>
        <v>Prospera Test 300420201 Sandbox</v>
      </c>
      <c r="B568" t="s">
        <v>2375</v>
      </c>
      <c r="C568" t="s">
        <v>2418</v>
      </c>
      <c r="D568" t="s">
        <v>2400</v>
      </c>
      <c r="E568" t="s">
        <v>2388</v>
      </c>
      <c r="F568" t="s">
        <v>2377</v>
      </c>
      <c r="G568" s="94" t="s">
        <v>2378</v>
      </c>
      <c r="H568" s="94" t="s">
        <v>2379</v>
      </c>
      <c r="I568" t="s">
        <v>2380</v>
      </c>
      <c r="J568" t="s">
        <v>2381</v>
      </c>
      <c r="K568">
        <v>5</v>
      </c>
      <c r="L568" s="95" t="str">
        <f t="shared" si="8"/>
        <v>Prospera Test 300420201 Sandbox^CanadianTaxes^MA^US^NU^CA^10/1/2016 0:00^12/31/2099 23:59^GST Tax^TAX:GST^5</v>
      </c>
    </row>
    <row r="569" spans="1:12" x14ac:dyDescent="0.25">
      <c r="A569" t="str">
        <f>EnterpriseData!$B$43</f>
        <v>Prospera Test 300420201 Sandbox</v>
      </c>
      <c r="B569" t="s">
        <v>2375</v>
      </c>
      <c r="C569" t="s">
        <v>2419</v>
      </c>
      <c r="D569" t="s">
        <v>2400</v>
      </c>
      <c r="E569" t="s">
        <v>2388</v>
      </c>
      <c r="F569" t="s">
        <v>2377</v>
      </c>
      <c r="G569" s="94" t="s">
        <v>2378</v>
      </c>
      <c r="H569" s="94" t="s">
        <v>2379</v>
      </c>
      <c r="I569" t="s">
        <v>2380</v>
      </c>
      <c r="J569" t="s">
        <v>2381</v>
      </c>
      <c r="K569">
        <v>5</v>
      </c>
      <c r="L569" s="95" t="str">
        <f t="shared" si="8"/>
        <v>Prospera Test 300420201 Sandbox^CanadianTaxes^MD^US^NU^CA^10/1/2016 0:00^12/31/2099 23:59^GST Tax^TAX:GST^5</v>
      </c>
    </row>
    <row r="570" spans="1:12" x14ac:dyDescent="0.25">
      <c r="A570" t="str">
        <f>EnterpriseData!$B$43</f>
        <v>Prospera Test 300420201 Sandbox</v>
      </c>
      <c r="B570" t="s">
        <v>2375</v>
      </c>
      <c r="C570" t="s">
        <v>2420</v>
      </c>
      <c r="D570" t="s">
        <v>2400</v>
      </c>
      <c r="E570" t="s">
        <v>2388</v>
      </c>
      <c r="F570" t="s">
        <v>2377</v>
      </c>
      <c r="G570" s="94" t="s">
        <v>2378</v>
      </c>
      <c r="H570" s="94" t="s">
        <v>2379</v>
      </c>
      <c r="I570" t="s">
        <v>2380</v>
      </c>
      <c r="J570" t="s">
        <v>2381</v>
      </c>
      <c r="K570">
        <v>5</v>
      </c>
      <c r="L570" s="95" t="str">
        <f t="shared" si="8"/>
        <v>Prospera Test 300420201 Sandbox^CanadianTaxes^ME^US^NU^CA^10/1/2016 0:00^12/31/2099 23:59^GST Tax^TAX:GST^5</v>
      </c>
    </row>
    <row r="571" spans="1:12" x14ac:dyDescent="0.25">
      <c r="A571" t="str">
        <f>EnterpriseData!$B$43</f>
        <v>Prospera Test 300420201 Sandbox</v>
      </c>
      <c r="B571" t="s">
        <v>2375</v>
      </c>
      <c r="C571" t="s">
        <v>2421</v>
      </c>
      <c r="D571" t="s">
        <v>2400</v>
      </c>
      <c r="E571" t="s">
        <v>2388</v>
      </c>
      <c r="F571" t="s">
        <v>2377</v>
      </c>
      <c r="G571" s="94" t="s">
        <v>2378</v>
      </c>
      <c r="H571" s="94" t="s">
        <v>2379</v>
      </c>
      <c r="I571" t="s">
        <v>2380</v>
      </c>
      <c r="J571" t="s">
        <v>2381</v>
      </c>
      <c r="K571">
        <v>5</v>
      </c>
      <c r="L571" s="95" t="str">
        <f t="shared" si="8"/>
        <v>Prospera Test 300420201 Sandbox^CanadianTaxes^MI^US^NU^CA^10/1/2016 0:00^12/31/2099 23:59^GST Tax^TAX:GST^5</v>
      </c>
    </row>
    <row r="572" spans="1:12" x14ac:dyDescent="0.25">
      <c r="A572" t="str">
        <f>EnterpriseData!$B$43</f>
        <v>Prospera Test 300420201 Sandbox</v>
      </c>
      <c r="B572" t="s">
        <v>2375</v>
      </c>
      <c r="C572" t="s">
        <v>2422</v>
      </c>
      <c r="D572" t="s">
        <v>2400</v>
      </c>
      <c r="E572" t="s">
        <v>2388</v>
      </c>
      <c r="F572" t="s">
        <v>2377</v>
      </c>
      <c r="G572" s="94" t="s">
        <v>2378</v>
      </c>
      <c r="H572" s="94" t="s">
        <v>2379</v>
      </c>
      <c r="I572" t="s">
        <v>2380</v>
      </c>
      <c r="J572" t="s">
        <v>2381</v>
      </c>
      <c r="K572">
        <v>5</v>
      </c>
      <c r="L572" s="95" t="str">
        <f t="shared" si="8"/>
        <v>Prospera Test 300420201 Sandbox^CanadianTaxes^MN^US^NU^CA^10/1/2016 0:00^12/31/2099 23:59^GST Tax^TAX:GST^5</v>
      </c>
    </row>
    <row r="573" spans="1:12" x14ac:dyDescent="0.25">
      <c r="A573" t="str">
        <f>EnterpriseData!$B$43</f>
        <v>Prospera Test 300420201 Sandbox</v>
      </c>
      <c r="B573" t="s">
        <v>2375</v>
      </c>
      <c r="C573" t="s">
        <v>2423</v>
      </c>
      <c r="D573" t="s">
        <v>2400</v>
      </c>
      <c r="E573" t="s">
        <v>2388</v>
      </c>
      <c r="F573" t="s">
        <v>2377</v>
      </c>
      <c r="G573" s="94" t="s">
        <v>2378</v>
      </c>
      <c r="H573" s="94" t="s">
        <v>2379</v>
      </c>
      <c r="I573" t="s">
        <v>2380</v>
      </c>
      <c r="J573" t="s">
        <v>2381</v>
      </c>
      <c r="K573">
        <v>5</v>
      </c>
      <c r="L573" s="95" t="str">
        <f t="shared" si="8"/>
        <v>Prospera Test 300420201 Sandbox^CanadianTaxes^MO^US^NU^CA^10/1/2016 0:00^12/31/2099 23:59^GST Tax^TAX:GST^5</v>
      </c>
    </row>
    <row r="574" spans="1:12" x14ac:dyDescent="0.25">
      <c r="A574" t="str">
        <f>EnterpriseData!$B$43</f>
        <v>Prospera Test 300420201 Sandbox</v>
      </c>
      <c r="B574" t="s">
        <v>2375</v>
      </c>
      <c r="C574" t="s">
        <v>2424</v>
      </c>
      <c r="D574" t="s">
        <v>2400</v>
      </c>
      <c r="E574" t="s">
        <v>2388</v>
      </c>
      <c r="F574" t="s">
        <v>2377</v>
      </c>
      <c r="G574" s="94" t="s">
        <v>2378</v>
      </c>
      <c r="H574" s="94" t="s">
        <v>2379</v>
      </c>
      <c r="I574" t="s">
        <v>2380</v>
      </c>
      <c r="J574" t="s">
        <v>2381</v>
      </c>
      <c r="K574">
        <v>5</v>
      </c>
      <c r="L574" s="95" t="str">
        <f t="shared" si="8"/>
        <v>Prospera Test 300420201 Sandbox^CanadianTaxes^MS^US^NU^CA^10/1/2016 0:00^12/31/2099 23:59^GST Tax^TAX:GST^5</v>
      </c>
    </row>
    <row r="575" spans="1:12" x14ac:dyDescent="0.25">
      <c r="A575" t="str">
        <f>EnterpriseData!$B$43</f>
        <v>Prospera Test 300420201 Sandbox</v>
      </c>
      <c r="B575" t="s">
        <v>2375</v>
      </c>
      <c r="C575" t="s">
        <v>2425</v>
      </c>
      <c r="D575" t="s">
        <v>2400</v>
      </c>
      <c r="E575" t="s">
        <v>2388</v>
      </c>
      <c r="F575" t="s">
        <v>2377</v>
      </c>
      <c r="G575" s="94" t="s">
        <v>2378</v>
      </c>
      <c r="H575" s="94" t="s">
        <v>2379</v>
      </c>
      <c r="I575" t="s">
        <v>2380</v>
      </c>
      <c r="J575" t="s">
        <v>2381</v>
      </c>
      <c r="K575">
        <v>5</v>
      </c>
      <c r="L575" s="95" t="str">
        <f t="shared" si="8"/>
        <v>Prospera Test 300420201 Sandbox^CanadianTaxes^MT^US^NU^CA^10/1/2016 0:00^12/31/2099 23:59^GST Tax^TAX:GST^5</v>
      </c>
    </row>
    <row r="576" spans="1:12" x14ac:dyDescent="0.25">
      <c r="A576" t="str">
        <f>EnterpriseData!$B$43</f>
        <v>Prospera Test 300420201 Sandbox</v>
      </c>
      <c r="B576" t="s">
        <v>2375</v>
      </c>
      <c r="C576" t="s">
        <v>2426</v>
      </c>
      <c r="D576" t="s">
        <v>2400</v>
      </c>
      <c r="E576" t="s">
        <v>2388</v>
      </c>
      <c r="F576" t="s">
        <v>2377</v>
      </c>
      <c r="G576" s="94" t="s">
        <v>2378</v>
      </c>
      <c r="H576" s="94" t="s">
        <v>2379</v>
      </c>
      <c r="I576" t="s">
        <v>2380</v>
      </c>
      <c r="J576" t="s">
        <v>2381</v>
      </c>
      <c r="K576">
        <v>5</v>
      </c>
      <c r="L576" s="95" t="str">
        <f t="shared" si="8"/>
        <v>Prospera Test 300420201 Sandbox^CanadianTaxes^NC^US^NU^CA^10/1/2016 0:00^12/31/2099 23:59^GST Tax^TAX:GST^5</v>
      </c>
    </row>
    <row r="577" spans="1:12" x14ac:dyDescent="0.25">
      <c r="A577" t="str">
        <f>EnterpriseData!$B$43</f>
        <v>Prospera Test 300420201 Sandbox</v>
      </c>
      <c r="B577" t="s">
        <v>2375</v>
      </c>
      <c r="C577" t="s">
        <v>2427</v>
      </c>
      <c r="D577" t="s">
        <v>2400</v>
      </c>
      <c r="E577" t="s">
        <v>2388</v>
      </c>
      <c r="F577" t="s">
        <v>2377</v>
      </c>
      <c r="G577" s="94" t="s">
        <v>2378</v>
      </c>
      <c r="H577" s="94" t="s">
        <v>2379</v>
      </c>
      <c r="I577" t="s">
        <v>2380</v>
      </c>
      <c r="J577" t="s">
        <v>2381</v>
      </c>
      <c r="K577">
        <v>5</v>
      </c>
      <c r="L577" s="95" t="str">
        <f t="shared" si="8"/>
        <v>Prospera Test 300420201 Sandbox^CanadianTaxes^ND^US^NU^CA^10/1/2016 0:00^12/31/2099 23:59^GST Tax^TAX:GST^5</v>
      </c>
    </row>
    <row r="578" spans="1:12" x14ac:dyDescent="0.25">
      <c r="A578" t="str">
        <f>EnterpriseData!$B$43</f>
        <v>Prospera Test 300420201 Sandbox</v>
      </c>
      <c r="B578" t="s">
        <v>2375</v>
      </c>
      <c r="C578" t="s">
        <v>2428</v>
      </c>
      <c r="D578" t="s">
        <v>2400</v>
      </c>
      <c r="E578" t="s">
        <v>2388</v>
      </c>
      <c r="F578" t="s">
        <v>2377</v>
      </c>
      <c r="G578" s="94" t="s">
        <v>2378</v>
      </c>
      <c r="H578" s="94" t="s">
        <v>2379</v>
      </c>
      <c r="I578" t="s">
        <v>2380</v>
      </c>
      <c r="J578" t="s">
        <v>2381</v>
      </c>
      <c r="K578">
        <v>5</v>
      </c>
      <c r="L578" s="95" t="str">
        <f t="shared" ref="L578:L641" si="9">A578&amp;"^"&amp;B578&amp;"^"&amp;C578&amp;"^"&amp;D578&amp;"^"&amp;E578&amp;"^"&amp;F578&amp;"^"&amp;G578&amp;"^"&amp;H578&amp;"^"&amp;I578&amp;"^TAX:"&amp;J578&amp;"^"&amp;K578</f>
        <v>Prospera Test 300420201 Sandbox^CanadianTaxes^NE^US^NU^CA^10/1/2016 0:00^12/31/2099 23:59^GST Tax^TAX:GST^5</v>
      </c>
    </row>
    <row r="579" spans="1:12" x14ac:dyDescent="0.25">
      <c r="A579" t="str">
        <f>EnterpriseData!$B$43</f>
        <v>Prospera Test 300420201 Sandbox</v>
      </c>
      <c r="B579" t="s">
        <v>2375</v>
      </c>
      <c r="C579" t="s">
        <v>2429</v>
      </c>
      <c r="D579" t="s">
        <v>2400</v>
      </c>
      <c r="E579" t="s">
        <v>2388</v>
      </c>
      <c r="F579" t="s">
        <v>2377</v>
      </c>
      <c r="G579" s="94" t="s">
        <v>2378</v>
      </c>
      <c r="H579" s="94" t="s">
        <v>2379</v>
      </c>
      <c r="I579" t="s">
        <v>2380</v>
      </c>
      <c r="J579" t="s">
        <v>2381</v>
      </c>
      <c r="K579">
        <v>5</v>
      </c>
      <c r="L579" s="95" t="str">
        <f t="shared" si="9"/>
        <v>Prospera Test 300420201 Sandbox^CanadianTaxes^NH^US^NU^CA^10/1/2016 0:00^12/31/2099 23:59^GST Tax^TAX:GST^5</v>
      </c>
    </row>
    <row r="580" spans="1:12" x14ac:dyDescent="0.25">
      <c r="A580" t="str">
        <f>EnterpriseData!$B$43</f>
        <v>Prospera Test 300420201 Sandbox</v>
      </c>
      <c r="B580" t="s">
        <v>2375</v>
      </c>
      <c r="C580" t="s">
        <v>2430</v>
      </c>
      <c r="D580" t="s">
        <v>2400</v>
      </c>
      <c r="E580" t="s">
        <v>2388</v>
      </c>
      <c r="F580" t="s">
        <v>2377</v>
      </c>
      <c r="G580" s="94" t="s">
        <v>2378</v>
      </c>
      <c r="H580" s="94" t="s">
        <v>2379</v>
      </c>
      <c r="I580" t="s">
        <v>2380</v>
      </c>
      <c r="J580" t="s">
        <v>2381</v>
      </c>
      <c r="K580">
        <v>5</v>
      </c>
      <c r="L580" s="95" t="str">
        <f t="shared" si="9"/>
        <v>Prospera Test 300420201 Sandbox^CanadianTaxes^NJ^US^NU^CA^10/1/2016 0:00^12/31/2099 23:59^GST Tax^TAX:GST^5</v>
      </c>
    </row>
    <row r="581" spans="1:12" x14ac:dyDescent="0.25">
      <c r="A581" t="str">
        <f>EnterpriseData!$B$43</f>
        <v>Prospera Test 300420201 Sandbox</v>
      </c>
      <c r="B581" t="s">
        <v>2375</v>
      </c>
      <c r="C581" t="s">
        <v>2431</v>
      </c>
      <c r="D581" t="s">
        <v>2400</v>
      </c>
      <c r="E581" t="s">
        <v>2388</v>
      </c>
      <c r="F581" t="s">
        <v>2377</v>
      </c>
      <c r="G581" s="94" t="s">
        <v>2378</v>
      </c>
      <c r="H581" s="94" t="s">
        <v>2379</v>
      </c>
      <c r="I581" t="s">
        <v>2380</v>
      </c>
      <c r="J581" t="s">
        <v>2381</v>
      </c>
      <c r="K581">
        <v>5</v>
      </c>
      <c r="L581" s="95" t="str">
        <f t="shared" si="9"/>
        <v>Prospera Test 300420201 Sandbox^CanadianTaxes^NM^US^NU^CA^10/1/2016 0:00^12/31/2099 23:59^GST Tax^TAX:GST^5</v>
      </c>
    </row>
    <row r="582" spans="1:12" x14ac:dyDescent="0.25">
      <c r="A582" t="str">
        <f>EnterpriseData!$B$43</f>
        <v>Prospera Test 300420201 Sandbox</v>
      </c>
      <c r="B582" t="s">
        <v>2375</v>
      </c>
      <c r="C582" t="s">
        <v>2432</v>
      </c>
      <c r="D582" t="s">
        <v>2400</v>
      </c>
      <c r="E582" t="s">
        <v>2388</v>
      </c>
      <c r="F582" t="s">
        <v>2377</v>
      </c>
      <c r="G582" s="94" t="s">
        <v>2378</v>
      </c>
      <c r="H582" s="94" t="s">
        <v>2379</v>
      </c>
      <c r="I582" t="s">
        <v>2380</v>
      </c>
      <c r="J582" t="s">
        <v>2381</v>
      </c>
      <c r="K582">
        <v>5</v>
      </c>
      <c r="L582" s="95" t="str">
        <f t="shared" si="9"/>
        <v>Prospera Test 300420201 Sandbox^CanadianTaxes^NV^US^NU^CA^10/1/2016 0:00^12/31/2099 23:59^GST Tax^TAX:GST^5</v>
      </c>
    </row>
    <row r="583" spans="1:12" x14ac:dyDescent="0.25">
      <c r="A583" t="str">
        <f>EnterpriseData!$B$43</f>
        <v>Prospera Test 300420201 Sandbox</v>
      </c>
      <c r="B583" t="s">
        <v>2375</v>
      </c>
      <c r="C583" t="s">
        <v>2433</v>
      </c>
      <c r="D583" t="s">
        <v>2400</v>
      </c>
      <c r="E583" t="s">
        <v>2388</v>
      </c>
      <c r="F583" t="s">
        <v>2377</v>
      </c>
      <c r="G583" s="94" t="s">
        <v>2378</v>
      </c>
      <c r="H583" s="94" t="s">
        <v>2379</v>
      </c>
      <c r="I583" t="s">
        <v>2380</v>
      </c>
      <c r="J583" t="s">
        <v>2381</v>
      </c>
      <c r="K583">
        <v>5</v>
      </c>
      <c r="L583" s="95" t="str">
        <f t="shared" si="9"/>
        <v>Prospera Test 300420201 Sandbox^CanadianTaxes^NY^US^NU^CA^10/1/2016 0:00^12/31/2099 23:59^GST Tax^TAX:GST^5</v>
      </c>
    </row>
    <row r="584" spans="1:12" x14ac:dyDescent="0.25">
      <c r="A584" t="str">
        <f>EnterpriseData!$B$43</f>
        <v>Prospera Test 300420201 Sandbox</v>
      </c>
      <c r="B584" t="s">
        <v>2375</v>
      </c>
      <c r="C584" t="s">
        <v>2434</v>
      </c>
      <c r="D584" t="s">
        <v>2400</v>
      </c>
      <c r="E584" t="s">
        <v>2388</v>
      </c>
      <c r="F584" t="s">
        <v>2377</v>
      </c>
      <c r="G584" s="94" t="s">
        <v>2378</v>
      </c>
      <c r="H584" s="94" t="s">
        <v>2379</v>
      </c>
      <c r="I584" t="s">
        <v>2380</v>
      </c>
      <c r="J584" t="s">
        <v>2381</v>
      </c>
      <c r="K584">
        <v>5</v>
      </c>
      <c r="L584" s="95" t="str">
        <f t="shared" si="9"/>
        <v>Prospera Test 300420201 Sandbox^CanadianTaxes^OH^US^NU^CA^10/1/2016 0:00^12/31/2099 23:59^GST Tax^TAX:GST^5</v>
      </c>
    </row>
    <row r="585" spans="1:12" x14ac:dyDescent="0.25">
      <c r="A585" t="str">
        <f>EnterpriseData!$B$43</f>
        <v>Prospera Test 300420201 Sandbox</v>
      </c>
      <c r="B585" t="s">
        <v>2375</v>
      </c>
      <c r="C585" t="s">
        <v>2435</v>
      </c>
      <c r="D585" t="s">
        <v>2400</v>
      </c>
      <c r="E585" t="s">
        <v>2388</v>
      </c>
      <c r="F585" t="s">
        <v>2377</v>
      </c>
      <c r="G585" s="94" t="s">
        <v>2378</v>
      </c>
      <c r="H585" s="94" t="s">
        <v>2379</v>
      </c>
      <c r="I585" t="s">
        <v>2380</v>
      </c>
      <c r="J585" t="s">
        <v>2381</v>
      </c>
      <c r="K585">
        <v>5</v>
      </c>
      <c r="L585" s="95" t="str">
        <f t="shared" si="9"/>
        <v>Prospera Test 300420201 Sandbox^CanadianTaxes^OK^US^NU^CA^10/1/2016 0:00^12/31/2099 23:59^GST Tax^TAX:GST^5</v>
      </c>
    </row>
    <row r="586" spans="1:12" x14ac:dyDescent="0.25">
      <c r="A586" t="str">
        <f>EnterpriseData!$B$43</f>
        <v>Prospera Test 300420201 Sandbox</v>
      </c>
      <c r="B586" t="s">
        <v>2375</v>
      </c>
      <c r="C586" t="s">
        <v>2436</v>
      </c>
      <c r="D586" t="s">
        <v>2400</v>
      </c>
      <c r="E586" t="s">
        <v>2388</v>
      </c>
      <c r="F586" t="s">
        <v>2377</v>
      </c>
      <c r="G586" s="94" t="s">
        <v>2378</v>
      </c>
      <c r="H586" s="94" t="s">
        <v>2379</v>
      </c>
      <c r="I586" t="s">
        <v>2380</v>
      </c>
      <c r="J586" t="s">
        <v>2381</v>
      </c>
      <c r="K586">
        <v>5</v>
      </c>
      <c r="L586" s="95" t="str">
        <f t="shared" si="9"/>
        <v>Prospera Test 300420201 Sandbox^CanadianTaxes^OR^US^NU^CA^10/1/2016 0:00^12/31/2099 23:59^GST Tax^TAX:GST^5</v>
      </c>
    </row>
    <row r="587" spans="1:12" x14ac:dyDescent="0.25">
      <c r="A587" t="str">
        <f>EnterpriseData!$B$43</f>
        <v>Prospera Test 300420201 Sandbox</v>
      </c>
      <c r="B587" t="s">
        <v>2375</v>
      </c>
      <c r="C587" t="s">
        <v>2437</v>
      </c>
      <c r="D587" t="s">
        <v>2400</v>
      </c>
      <c r="E587" t="s">
        <v>2388</v>
      </c>
      <c r="F587" t="s">
        <v>2377</v>
      </c>
      <c r="G587" s="94" t="s">
        <v>2378</v>
      </c>
      <c r="H587" s="94" t="s">
        <v>2379</v>
      </c>
      <c r="I587" t="s">
        <v>2380</v>
      </c>
      <c r="J587" t="s">
        <v>2381</v>
      </c>
      <c r="K587">
        <v>5</v>
      </c>
      <c r="L587" s="95" t="str">
        <f t="shared" si="9"/>
        <v>Prospera Test 300420201 Sandbox^CanadianTaxes^PA^US^NU^CA^10/1/2016 0:00^12/31/2099 23:59^GST Tax^TAX:GST^5</v>
      </c>
    </row>
    <row r="588" spans="1:12" x14ac:dyDescent="0.25">
      <c r="A588" t="str">
        <f>EnterpriseData!$B$43</f>
        <v>Prospera Test 300420201 Sandbox</v>
      </c>
      <c r="B588" t="s">
        <v>2375</v>
      </c>
      <c r="C588" t="s">
        <v>2438</v>
      </c>
      <c r="D588" t="s">
        <v>2400</v>
      </c>
      <c r="E588" t="s">
        <v>2388</v>
      </c>
      <c r="F588" t="s">
        <v>2377</v>
      </c>
      <c r="G588" s="94" t="s">
        <v>2378</v>
      </c>
      <c r="H588" s="94" t="s">
        <v>2379</v>
      </c>
      <c r="I588" t="s">
        <v>2380</v>
      </c>
      <c r="J588" t="s">
        <v>2381</v>
      </c>
      <c r="K588">
        <v>5</v>
      </c>
      <c r="L588" s="95" t="str">
        <f t="shared" si="9"/>
        <v>Prospera Test 300420201 Sandbox^CanadianTaxes^RI^US^NU^CA^10/1/2016 0:00^12/31/2099 23:59^GST Tax^TAX:GST^5</v>
      </c>
    </row>
    <row r="589" spans="1:12" x14ac:dyDescent="0.25">
      <c r="A589" t="str">
        <f>EnterpriseData!$B$43</f>
        <v>Prospera Test 300420201 Sandbox</v>
      </c>
      <c r="B589" t="s">
        <v>2375</v>
      </c>
      <c r="C589" t="s">
        <v>2439</v>
      </c>
      <c r="D589" t="s">
        <v>2400</v>
      </c>
      <c r="E589" t="s">
        <v>2388</v>
      </c>
      <c r="F589" t="s">
        <v>2377</v>
      </c>
      <c r="G589" s="94" t="s">
        <v>2378</v>
      </c>
      <c r="H589" s="94" t="s">
        <v>2379</v>
      </c>
      <c r="I589" t="s">
        <v>2380</v>
      </c>
      <c r="J589" t="s">
        <v>2381</v>
      </c>
      <c r="K589">
        <v>5</v>
      </c>
      <c r="L589" s="95" t="str">
        <f t="shared" si="9"/>
        <v>Prospera Test 300420201 Sandbox^CanadianTaxes^SC^US^NU^CA^10/1/2016 0:00^12/31/2099 23:59^GST Tax^TAX:GST^5</v>
      </c>
    </row>
    <row r="590" spans="1:12" x14ac:dyDescent="0.25">
      <c r="A590" t="str">
        <f>EnterpriseData!$B$43</f>
        <v>Prospera Test 300420201 Sandbox</v>
      </c>
      <c r="B590" t="s">
        <v>2375</v>
      </c>
      <c r="C590" t="s">
        <v>2440</v>
      </c>
      <c r="D590" t="s">
        <v>2400</v>
      </c>
      <c r="E590" t="s">
        <v>2388</v>
      </c>
      <c r="F590" t="s">
        <v>2377</v>
      </c>
      <c r="G590" s="94" t="s">
        <v>2378</v>
      </c>
      <c r="H590" s="94" t="s">
        <v>2379</v>
      </c>
      <c r="I590" t="s">
        <v>2380</v>
      </c>
      <c r="J590" t="s">
        <v>2381</v>
      </c>
      <c r="K590">
        <v>5</v>
      </c>
      <c r="L590" s="95" t="str">
        <f t="shared" si="9"/>
        <v>Prospera Test 300420201 Sandbox^CanadianTaxes^SD^US^NU^CA^10/1/2016 0:00^12/31/2099 23:59^GST Tax^TAX:GST^5</v>
      </c>
    </row>
    <row r="591" spans="1:12" x14ac:dyDescent="0.25">
      <c r="A591" t="str">
        <f>EnterpriseData!$B$43</f>
        <v>Prospera Test 300420201 Sandbox</v>
      </c>
      <c r="B591" t="s">
        <v>2375</v>
      </c>
      <c r="C591" t="s">
        <v>2441</v>
      </c>
      <c r="D591" t="s">
        <v>2400</v>
      </c>
      <c r="E591" t="s">
        <v>2388</v>
      </c>
      <c r="F591" t="s">
        <v>2377</v>
      </c>
      <c r="G591" s="94" t="s">
        <v>2378</v>
      </c>
      <c r="H591" s="94" t="s">
        <v>2379</v>
      </c>
      <c r="I591" t="s">
        <v>2380</v>
      </c>
      <c r="J591" t="s">
        <v>2381</v>
      </c>
      <c r="K591">
        <v>5</v>
      </c>
      <c r="L591" s="95" t="str">
        <f t="shared" si="9"/>
        <v>Prospera Test 300420201 Sandbox^CanadianTaxes^TN^US^NU^CA^10/1/2016 0:00^12/31/2099 23:59^GST Tax^TAX:GST^5</v>
      </c>
    </row>
    <row r="592" spans="1:12" x14ac:dyDescent="0.25">
      <c r="A592" t="str">
        <f>EnterpriseData!$B$43</f>
        <v>Prospera Test 300420201 Sandbox</v>
      </c>
      <c r="B592" t="s">
        <v>2375</v>
      </c>
      <c r="C592" t="s">
        <v>2442</v>
      </c>
      <c r="D592" t="s">
        <v>2400</v>
      </c>
      <c r="E592" t="s">
        <v>2388</v>
      </c>
      <c r="F592" t="s">
        <v>2377</v>
      </c>
      <c r="G592" s="94" t="s">
        <v>2378</v>
      </c>
      <c r="H592" s="94" t="s">
        <v>2379</v>
      </c>
      <c r="I592" t="s">
        <v>2380</v>
      </c>
      <c r="J592" t="s">
        <v>2381</v>
      </c>
      <c r="K592">
        <v>5</v>
      </c>
      <c r="L592" s="95" t="str">
        <f t="shared" si="9"/>
        <v>Prospera Test 300420201 Sandbox^CanadianTaxes^TX^US^NU^CA^10/1/2016 0:00^12/31/2099 23:59^GST Tax^TAX:GST^5</v>
      </c>
    </row>
    <row r="593" spans="1:12" x14ac:dyDescent="0.25">
      <c r="A593" t="str">
        <f>EnterpriseData!$B$43</f>
        <v>Prospera Test 300420201 Sandbox</v>
      </c>
      <c r="B593" t="s">
        <v>2375</v>
      </c>
      <c r="C593" t="s">
        <v>2443</v>
      </c>
      <c r="D593" t="s">
        <v>2400</v>
      </c>
      <c r="E593" t="s">
        <v>2388</v>
      </c>
      <c r="F593" t="s">
        <v>2377</v>
      </c>
      <c r="G593" s="94" t="s">
        <v>2378</v>
      </c>
      <c r="H593" s="94" t="s">
        <v>2379</v>
      </c>
      <c r="I593" t="s">
        <v>2380</v>
      </c>
      <c r="J593" t="s">
        <v>2381</v>
      </c>
      <c r="K593">
        <v>5</v>
      </c>
      <c r="L593" s="95" t="str">
        <f t="shared" si="9"/>
        <v>Prospera Test 300420201 Sandbox^CanadianTaxes^UT^US^NU^CA^10/1/2016 0:00^12/31/2099 23:59^GST Tax^TAX:GST^5</v>
      </c>
    </row>
    <row r="594" spans="1:12" x14ac:dyDescent="0.25">
      <c r="A594" t="str">
        <f>EnterpriseData!$B$43</f>
        <v>Prospera Test 300420201 Sandbox</v>
      </c>
      <c r="B594" t="s">
        <v>2375</v>
      </c>
      <c r="C594" t="s">
        <v>2444</v>
      </c>
      <c r="D594" t="s">
        <v>2400</v>
      </c>
      <c r="E594" t="s">
        <v>2388</v>
      </c>
      <c r="F594" t="s">
        <v>2377</v>
      </c>
      <c r="G594" s="94" t="s">
        <v>2378</v>
      </c>
      <c r="H594" s="94" t="s">
        <v>2379</v>
      </c>
      <c r="I594" t="s">
        <v>2380</v>
      </c>
      <c r="J594" t="s">
        <v>2381</v>
      </c>
      <c r="K594">
        <v>5</v>
      </c>
      <c r="L594" s="95" t="str">
        <f t="shared" si="9"/>
        <v>Prospera Test 300420201 Sandbox^CanadianTaxes^VA^US^NU^CA^10/1/2016 0:00^12/31/2099 23:59^GST Tax^TAX:GST^5</v>
      </c>
    </row>
    <row r="595" spans="1:12" x14ac:dyDescent="0.25">
      <c r="A595" t="str">
        <f>EnterpriseData!$B$43</f>
        <v>Prospera Test 300420201 Sandbox</v>
      </c>
      <c r="B595" t="s">
        <v>2375</v>
      </c>
      <c r="C595" t="s">
        <v>2445</v>
      </c>
      <c r="D595" t="s">
        <v>2400</v>
      </c>
      <c r="E595" t="s">
        <v>2388</v>
      </c>
      <c r="F595" t="s">
        <v>2377</v>
      </c>
      <c r="G595" s="94" t="s">
        <v>2378</v>
      </c>
      <c r="H595" s="94" t="s">
        <v>2379</v>
      </c>
      <c r="I595" t="s">
        <v>2380</v>
      </c>
      <c r="J595" t="s">
        <v>2381</v>
      </c>
      <c r="K595">
        <v>5</v>
      </c>
      <c r="L595" s="95" t="str">
        <f t="shared" si="9"/>
        <v>Prospera Test 300420201 Sandbox^CanadianTaxes^VT^US^NU^CA^10/1/2016 0:00^12/31/2099 23:59^GST Tax^TAX:GST^5</v>
      </c>
    </row>
    <row r="596" spans="1:12" x14ac:dyDescent="0.25">
      <c r="A596" t="str">
        <f>EnterpriseData!$B$43</f>
        <v>Prospera Test 300420201 Sandbox</v>
      </c>
      <c r="B596" t="s">
        <v>2375</v>
      </c>
      <c r="C596" t="s">
        <v>2446</v>
      </c>
      <c r="D596" t="s">
        <v>2400</v>
      </c>
      <c r="E596" t="s">
        <v>2388</v>
      </c>
      <c r="F596" t="s">
        <v>2377</v>
      </c>
      <c r="G596" s="94" t="s">
        <v>2378</v>
      </c>
      <c r="H596" s="94" t="s">
        <v>2379</v>
      </c>
      <c r="I596" t="s">
        <v>2380</v>
      </c>
      <c r="J596" t="s">
        <v>2381</v>
      </c>
      <c r="K596">
        <v>5</v>
      </c>
      <c r="L596" s="95" t="str">
        <f t="shared" si="9"/>
        <v>Prospera Test 300420201 Sandbox^CanadianTaxes^WA^US^NU^CA^10/1/2016 0:00^12/31/2099 23:59^GST Tax^TAX:GST^5</v>
      </c>
    </row>
    <row r="597" spans="1:12" x14ac:dyDescent="0.25">
      <c r="A597" t="str">
        <f>EnterpriseData!$B$43</f>
        <v>Prospera Test 300420201 Sandbox</v>
      </c>
      <c r="B597" t="s">
        <v>2375</v>
      </c>
      <c r="C597" t="s">
        <v>2447</v>
      </c>
      <c r="D597" t="s">
        <v>2400</v>
      </c>
      <c r="E597" t="s">
        <v>2388</v>
      </c>
      <c r="F597" t="s">
        <v>2377</v>
      </c>
      <c r="G597" s="94" t="s">
        <v>2378</v>
      </c>
      <c r="H597" s="94" t="s">
        <v>2379</v>
      </c>
      <c r="I597" t="s">
        <v>2380</v>
      </c>
      <c r="J597" t="s">
        <v>2381</v>
      </c>
      <c r="K597">
        <v>5</v>
      </c>
      <c r="L597" s="95" t="str">
        <f t="shared" si="9"/>
        <v>Prospera Test 300420201 Sandbox^CanadianTaxes^WI^US^NU^CA^10/1/2016 0:00^12/31/2099 23:59^GST Tax^TAX:GST^5</v>
      </c>
    </row>
    <row r="598" spans="1:12" x14ac:dyDescent="0.25">
      <c r="A598" t="str">
        <f>EnterpriseData!$B$43</f>
        <v>Prospera Test 300420201 Sandbox</v>
      </c>
      <c r="B598" t="s">
        <v>2375</v>
      </c>
      <c r="C598" t="s">
        <v>2448</v>
      </c>
      <c r="D598" t="s">
        <v>2400</v>
      </c>
      <c r="E598" t="s">
        <v>2388</v>
      </c>
      <c r="F598" t="s">
        <v>2377</v>
      </c>
      <c r="G598" s="94" t="s">
        <v>2378</v>
      </c>
      <c r="H598" s="94" t="s">
        <v>2379</v>
      </c>
      <c r="I598" t="s">
        <v>2380</v>
      </c>
      <c r="J598" t="s">
        <v>2381</v>
      </c>
      <c r="K598">
        <v>5</v>
      </c>
      <c r="L598" s="95" t="str">
        <f t="shared" si="9"/>
        <v>Prospera Test 300420201 Sandbox^CanadianTaxes^WV^US^NU^CA^10/1/2016 0:00^12/31/2099 23:59^GST Tax^TAX:GST^5</v>
      </c>
    </row>
    <row r="599" spans="1:12" x14ac:dyDescent="0.25">
      <c r="A599" t="str">
        <f>EnterpriseData!$B$43</f>
        <v>Prospera Test 300420201 Sandbox</v>
      </c>
      <c r="B599" t="s">
        <v>2375</v>
      </c>
      <c r="C599" t="s">
        <v>2449</v>
      </c>
      <c r="D599" t="s">
        <v>2400</v>
      </c>
      <c r="E599" t="s">
        <v>2388</v>
      </c>
      <c r="F599" t="s">
        <v>2377</v>
      </c>
      <c r="G599" s="94" t="s">
        <v>2378</v>
      </c>
      <c r="H599" s="94" t="s">
        <v>2379</v>
      </c>
      <c r="I599" t="s">
        <v>2380</v>
      </c>
      <c r="J599" t="s">
        <v>2381</v>
      </c>
      <c r="K599">
        <v>5</v>
      </c>
      <c r="L599" s="95" t="str">
        <f t="shared" si="9"/>
        <v>Prospera Test 300420201 Sandbox^CanadianTaxes^WY^US^NU^CA^10/1/2016 0:00^12/31/2099 23:59^GST Tax^TAX:GST^5</v>
      </c>
    </row>
    <row r="600" spans="1:12" x14ac:dyDescent="0.25">
      <c r="A600" t="str">
        <f>EnterpriseData!$B$43</f>
        <v>Prospera Test 300420201 Sandbox</v>
      </c>
      <c r="B600" t="s">
        <v>2375</v>
      </c>
      <c r="C600" t="s">
        <v>2399</v>
      </c>
      <c r="D600" t="s">
        <v>2400</v>
      </c>
      <c r="E600" t="s">
        <v>2389</v>
      </c>
      <c r="F600" t="s">
        <v>2377</v>
      </c>
      <c r="G600" s="94" t="s">
        <v>2378</v>
      </c>
      <c r="H600" s="94" t="s">
        <v>2379</v>
      </c>
      <c r="I600" t="s">
        <v>2394</v>
      </c>
      <c r="J600" t="s">
        <v>2395</v>
      </c>
      <c r="K600">
        <v>13</v>
      </c>
      <c r="L600" s="95" t="str">
        <f t="shared" si="9"/>
        <v>Prospera Test 300420201 Sandbox^CanadianTaxes^AE^US^ON^CA^10/1/2016 0:00^12/31/2099 23:59^HST Tax^TAX:HST^13</v>
      </c>
    </row>
    <row r="601" spans="1:12" x14ac:dyDescent="0.25">
      <c r="A601" t="str">
        <f>EnterpriseData!$B$43</f>
        <v>Prospera Test 300420201 Sandbox</v>
      </c>
      <c r="B601" t="s">
        <v>2375</v>
      </c>
      <c r="C601" t="s">
        <v>2401</v>
      </c>
      <c r="D601" t="s">
        <v>2400</v>
      </c>
      <c r="E601" t="s">
        <v>2389</v>
      </c>
      <c r="F601" t="s">
        <v>2377</v>
      </c>
      <c r="G601" s="94" t="s">
        <v>2378</v>
      </c>
      <c r="H601" s="94" t="s">
        <v>2379</v>
      </c>
      <c r="I601" t="s">
        <v>2394</v>
      </c>
      <c r="J601" t="s">
        <v>2395</v>
      </c>
      <c r="K601">
        <v>13</v>
      </c>
      <c r="L601" s="95" t="str">
        <f t="shared" si="9"/>
        <v>Prospera Test 300420201 Sandbox^CanadianTaxes^AK^US^ON^CA^10/1/2016 0:00^12/31/2099 23:59^HST Tax^TAX:HST^13</v>
      </c>
    </row>
    <row r="602" spans="1:12" x14ac:dyDescent="0.25">
      <c r="A602" t="str">
        <f>EnterpriseData!$B$43</f>
        <v>Prospera Test 300420201 Sandbox</v>
      </c>
      <c r="B602" t="s">
        <v>2375</v>
      </c>
      <c r="C602" t="s">
        <v>2402</v>
      </c>
      <c r="D602" t="s">
        <v>2400</v>
      </c>
      <c r="E602" t="s">
        <v>2389</v>
      </c>
      <c r="F602" t="s">
        <v>2377</v>
      </c>
      <c r="G602" s="94" t="s">
        <v>2378</v>
      </c>
      <c r="H602" s="94" t="s">
        <v>2379</v>
      </c>
      <c r="I602" t="s">
        <v>2394</v>
      </c>
      <c r="J602" t="s">
        <v>2395</v>
      </c>
      <c r="K602">
        <v>13</v>
      </c>
      <c r="L602" s="95" t="str">
        <f t="shared" si="9"/>
        <v>Prospera Test 300420201 Sandbox^CanadianTaxes^AL^US^ON^CA^10/1/2016 0:00^12/31/2099 23:59^HST Tax^TAX:HST^13</v>
      </c>
    </row>
    <row r="603" spans="1:12" x14ac:dyDescent="0.25">
      <c r="A603" t="str">
        <f>EnterpriseData!$B$43</f>
        <v>Prospera Test 300420201 Sandbox</v>
      </c>
      <c r="B603" t="s">
        <v>2375</v>
      </c>
      <c r="C603" t="s">
        <v>412</v>
      </c>
      <c r="D603" t="s">
        <v>2400</v>
      </c>
      <c r="E603" t="s">
        <v>2389</v>
      </c>
      <c r="F603" t="s">
        <v>2377</v>
      </c>
      <c r="G603" s="94" t="s">
        <v>2378</v>
      </c>
      <c r="H603" s="94" t="s">
        <v>2379</v>
      </c>
      <c r="I603" t="s">
        <v>2394</v>
      </c>
      <c r="J603" t="s">
        <v>2395</v>
      </c>
      <c r="K603">
        <v>13</v>
      </c>
      <c r="L603" s="95" t="str">
        <f t="shared" si="9"/>
        <v>Prospera Test 300420201 Sandbox^CanadianTaxes^AR^US^ON^CA^10/1/2016 0:00^12/31/2099 23:59^HST Tax^TAX:HST^13</v>
      </c>
    </row>
    <row r="604" spans="1:12" x14ac:dyDescent="0.25">
      <c r="A604" t="str">
        <f>EnterpriseData!$B$43</f>
        <v>Prospera Test 300420201 Sandbox</v>
      </c>
      <c r="B604" t="s">
        <v>2375</v>
      </c>
      <c r="C604" t="s">
        <v>2403</v>
      </c>
      <c r="D604" t="s">
        <v>2400</v>
      </c>
      <c r="E604" t="s">
        <v>2389</v>
      </c>
      <c r="F604" t="s">
        <v>2377</v>
      </c>
      <c r="G604" s="94" t="s">
        <v>2378</v>
      </c>
      <c r="H604" s="94" t="s">
        <v>2379</v>
      </c>
      <c r="I604" t="s">
        <v>2394</v>
      </c>
      <c r="J604" t="s">
        <v>2395</v>
      </c>
      <c r="K604">
        <v>13</v>
      </c>
      <c r="L604" s="95" t="str">
        <f t="shared" si="9"/>
        <v>Prospera Test 300420201 Sandbox^CanadianTaxes^AZ^US^ON^CA^10/1/2016 0:00^12/31/2099 23:59^HST Tax^TAX:HST^13</v>
      </c>
    </row>
    <row r="605" spans="1:12" x14ac:dyDescent="0.25">
      <c r="A605" t="str">
        <f>EnterpriseData!$B$43</f>
        <v>Prospera Test 300420201 Sandbox</v>
      </c>
      <c r="B605" t="s">
        <v>2375</v>
      </c>
      <c r="C605" t="s">
        <v>2377</v>
      </c>
      <c r="D605" t="s">
        <v>2400</v>
      </c>
      <c r="E605" t="s">
        <v>2389</v>
      </c>
      <c r="F605" t="s">
        <v>2377</v>
      </c>
      <c r="G605" s="94" t="s">
        <v>2378</v>
      </c>
      <c r="H605" s="94" t="s">
        <v>2379</v>
      </c>
      <c r="I605" t="s">
        <v>2394</v>
      </c>
      <c r="J605" t="s">
        <v>2395</v>
      </c>
      <c r="K605">
        <v>13</v>
      </c>
      <c r="L605" s="95" t="str">
        <f t="shared" si="9"/>
        <v>Prospera Test 300420201 Sandbox^CanadianTaxes^CA^US^ON^CA^10/1/2016 0:00^12/31/2099 23:59^HST Tax^TAX:HST^13</v>
      </c>
    </row>
    <row r="606" spans="1:12" x14ac:dyDescent="0.25">
      <c r="A606" t="str">
        <f>EnterpriseData!$B$43</f>
        <v>Prospera Test 300420201 Sandbox</v>
      </c>
      <c r="B606" t="s">
        <v>2375</v>
      </c>
      <c r="C606" t="s">
        <v>2404</v>
      </c>
      <c r="D606" t="s">
        <v>2400</v>
      </c>
      <c r="E606" t="s">
        <v>2389</v>
      </c>
      <c r="F606" t="s">
        <v>2377</v>
      </c>
      <c r="G606" s="94" t="s">
        <v>2378</v>
      </c>
      <c r="H606" s="94" t="s">
        <v>2379</v>
      </c>
      <c r="I606" t="s">
        <v>2394</v>
      </c>
      <c r="J606" t="s">
        <v>2395</v>
      </c>
      <c r="K606">
        <v>13</v>
      </c>
      <c r="L606" s="95" t="str">
        <f t="shared" si="9"/>
        <v>Prospera Test 300420201 Sandbox^CanadianTaxes^CO^US^ON^CA^10/1/2016 0:00^12/31/2099 23:59^HST Tax^TAX:HST^13</v>
      </c>
    </row>
    <row r="607" spans="1:12" x14ac:dyDescent="0.25">
      <c r="A607" t="str">
        <f>EnterpriseData!$B$43</f>
        <v>Prospera Test 300420201 Sandbox</v>
      </c>
      <c r="B607" t="s">
        <v>2375</v>
      </c>
      <c r="C607" t="s">
        <v>2405</v>
      </c>
      <c r="D607" t="s">
        <v>2400</v>
      </c>
      <c r="E607" t="s">
        <v>2389</v>
      </c>
      <c r="F607" t="s">
        <v>2377</v>
      </c>
      <c r="G607" s="94" t="s">
        <v>2378</v>
      </c>
      <c r="H607" s="94" t="s">
        <v>2379</v>
      </c>
      <c r="I607" t="s">
        <v>2394</v>
      </c>
      <c r="J607" t="s">
        <v>2395</v>
      </c>
      <c r="K607">
        <v>13</v>
      </c>
      <c r="L607" s="95" t="str">
        <f t="shared" si="9"/>
        <v>Prospera Test 300420201 Sandbox^CanadianTaxes^CT^US^ON^CA^10/1/2016 0:00^12/31/2099 23:59^HST Tax^TAX:HST^13</v>
      </c>
    </row>
    <row r="608" spans="1:12" x14ac:dyDescent="0.25">
      <c r="A608" t="str">
        <f>EnterpriseData!$B$43</f>
        <v>Prospera Test 300420201 Sandbox</v>
      </c>
      <c r="B608" t="s">
        <v>2375</v>
      </c>
      <c r="C608" t="s">
        <v>2406</v>
      </c>
      <c r="D608" t="s">
        <v>2400</v>
      </c>
      <c r="E608" t="s">
        <v>2389</v>
      </c>
      <c r="F608" t="s">
        <v>2377</v>
      </c>
      <c r="G608" s="94" t="s">
        <v>2378</v>
      </c>
      <c r="H608" s="94" t="s">
        <v>2379</v>
      </c>
      <c r="I608" t="s">
        <v>2394</v>
      </c>
      <c r="J608" t="s">
        <v>2395</v>
      </c>
      <c r="K608">
        <v>13</v>
      </c>
      <c r="L608" s="95" t="str">
        <f t="shared" si="9"/>
        <v>Prospera Test 300420201 Sandbox^CanadianTaxes^DC^US^ON^CA^10/1/2016 0:00^12/31/2099 23:59^HST Tax^TAX:HST^13</v>
      </c>
    </row>
    <row r="609" spans="1:12" x14ac:dyDescent="0.25">
      <c r="A609" t="str">
        <f>EnterpriseData!$B$43</f>
        <v>Prospera Test 300420201 Sandbox</v>
      </c>
      <c r="B609" t="s">
        <v>2375</v>
      </c>
      <c r="C609" t="s">
        <v>2407</v>
      </c>
      <c r="D609" t="s">
        <v>2400</v>
      </c>
      <c r="E609" t="s">
        <v>2389</v>
      </c>
      <c r="F609" t="s">
        <v>2377</v>
      </c>
      <c r="G609" s="94" t="s">
        <v>2378</v>
      </c>
      <c r="H609" s="94" t="s">
        <v>2379</v>
      </c>
      <c r="I609" t="s">
        <v>2394</v>
      </c>
      <c r="J609" t="s">
        <v>2395</v>
      </c>
      <c r="K609">
        <v>13</v>
      </c>
      <c r="L609" s="95" t="str">
        <f t="shared" si="9"/>
        <v>Prospera Test 300420201 Sandbox^CanadianTaxes^DE^US^ON^CA^10/1/2016 0:00^12/31/2099 23:59^HST Tax^TAX:HST^13</v>
      </c>
    </row>
    <row r="610" spans="1:12" x14ac:dyDescent="0.25">
      <c r="A610" t="str">
        <f>EnterpriseData!$B$43</f>
        <v>Prospera Test 300420201 Sandbox</v>
      </c>
      <c r="B610" t="s">
        <v>2375</v>
      </c>
      <c r="C610" t="s">
        <v>2408</v>
      </c>
      <c r="D610" t="s">
        <v>2400</v>
      </c>
      <c r="E610" t="s">
        <v>2389</v>
      </c>
      <c r="F610" t="s">
        <v>2377</v>
      </c>
      <c r="G610" s="94" t="s">
        <v>2378</v>
      </c>
      <c r="H610" s="94" t="s">
        <v>2379</v>
      </c>
      <c r="I610" t="s">
        <v>2394</v>
      </c>
      <c r="J610" t="s">
        <v>2395</v>
      </c>
      <c r="K610">
        <v>13</v>
      </c>
      <c r="L610" s="95" t="str">
        <f t="shared" si="9"/>
        <v>Prospera Test 300420201 Sandbox^CanadianTaxes^FL^US^ON^CA^10/1/2016 0:00^12/31/2099 23:59^HST Tax^TAX:HST^13</v>
      </c>
    </row>
    <row r="611" spans="1:12" x14ac:dyDescent="0.25">
      <c r="A611" t="str">
        <f>EnterpriseData!$B$43</f>
        <v>Prospera Test 300420201 Sandbox</v>
      </c>
      <c r="B611" t="s">
        <v>2375</v>
      </c>
      <c r="C611" t="s">
        <v>2409</v>
      </c>
      <c r="D611" t="s">
        <v>2400</v>
      </c>
      <c r="E611" t="s">
        <v>2389</v>
      </c>
      <c r="F611" t="s">
        <v>2377</v>
      </c>
      <c r="G611" s="94" t="s">
        <v>2378</v>
      </c>
      <c r="H611" s="94" t="s">
        <v>2379</v>
      </c>
      <c r="I611" t="s">
        <v>2394</v>
      </c>
      <c r="J611" t="s">
        <v>2395</v>
      </c>
      <c r="K611">
        <v>13</v>
      </c>
      <c r="L611" s="95" t="str">
        <f t="shared" si="9"/>
        <v>Prospera Test 300420201 Sandbox^CanadianTaxes^GA^US^ON^CA^10/1/2016 0:00^12/31/2099 23:59^HST Tax^TAX:HST^13</v>
      </c>
    </row>
    <row r="612" spans="1:12" x14ac:dyDescent="0.25">
      <c r="A612" t="str">
        <f>EnterpriseData!$B$43</f>
        <v>Prospera Test 300420201 Sandbox</v>
      </c>
      <c r="B612" t="s">
        <v>2375</v>
      </c>
      <c r="C612" t="s">
        <v>2410</v>
      </c>
      <c r="D612" t="s">
        <v>2400</v>
      </c>
      <c r="E612" t="s">
        <v>2389</v>
      </c>
      <c r="F612" t="s">
        <v>2377</v>
      </c>
      <c r="G612" s="94" t="s">
        <v>2378</v>
      </c>
      <c r="H612" s="94" t="s">
        <v>2379</v>
      </c>
      <c r="I612" t="s">
        <v>2394</v>
      </c>
      <c r="J612" t="s">
        <v>2395</v>
      </c>
      <c r="K612">
        <v>13</v>
      </c>
      <c r="L612" s="95" t="str">
        <f t="shared" si="9"/>
        <v>Prospera Test 300420201 Sandbox^CanadianTaxes^HI^US^ON^CA^10/1/2016 0:00^12/31/2099 23:59^HST Tax^TAX:HST^13</v>
      </c>
    </row>
    <row r="613" spans="1:12" x14ac:dyDescent="0.25">
      <c r="A613" t="str">
        <f>EnterpriseData!$B$43</f>
        <v>Prospera Test 300420201 Sandbox</v>
      </c>
      <c r="B613" t="s">
        <v>2375</v>
      </c>
      <c r="C613" t="s">
        <v>2411</v>
      </c>
      <c r="D613" t="s">
        <v>2400</v>
      </c>
      <c r="E613" t="s">
        <v>2389</v>
      </c>
      <c r="F613" t="s">
        <v>2377</v>
      </c>
      <c r="G613" s="94" t="s">
        <v>2378</v>
      </c>
      <c r="H613" s="94" t="s">
        <v>2379</v>
      </c>
      <c r="I613" t="s">
        <v>2394</v>
      </c>
      <c r="J613" t="s">
        <v>2395</v>
      </c>
      <c r="K613">
        <v>13</v>
      </c>
      <c r="L613" s="95" t="str">
        <f t="shared" si="9"/>
        <v>Prospera Test 300420201 Sandbox^CanadianTaxes^IA^US^ON^CA^10/1/2016 0:00^12/31/2099 23:59^HST Tax^TAX:HST^13</v>
      </c>
    </row>
    <row r="614" spans="1:12" x14ac:dyDescent="0.25">
      <c r="A614" t="str">
        <f>EnterpriseData!$B$43</f>
        <v>Prospera Test 300420201 Sandbox</v>
      </c>
      <c r="B614" t="s">
        <v>2375</v>
      </c>
      <c r="C614" t="s">
        <v>2412</v>
      </c>
      <c r="D614" t="s">
        <v>2400</v>
      </c>
      <c r="E614" t="s">
        <v>2389</v>
      </c>
      <c r="F614" t="s">
        <v>2377</v>
      </c>
      <c r="G614" s="94" t="s">
        <v>2378</v>
      </c>
      <c r="H614" s="94" t="s">
        <v>2379</v>
      </c>
      <c r="I614" t="s">
        <v>2394</v>
      </c>
      <c r="J614" t="s">
        <v>2395</v>
      </c>
      <c r="K614">
        <v>13</v>
      </c>
      <c r="L614" s="95" t="str">
        <f t="shared" si="9"/>
        <v>Prospera Test 300420201 Sandbox^CanadianTaxes^ID^US^ON^CA^10/1/2016 0:00^12/31/2099 23:59^HST Tax^TAX:HST^13</v>
      </c>
    </row>
    <row r="615" spans="1:12" x14ac:dyDescent="0.25">
      <c r="A615" t="str">
        <f>EnterpriseData!$B$43</f>
        <v>Prospera Test 300420201 Sandbox</v>
      </c>
      <c r="B615" t="s">
        <v>2375</v>
      </c>
      <c r="C615" t="s">
        <v>2413</v>
      </c>
      <c r="D615" t="s">
        <v>2400</v>
      </c>
      <c r="E615" t="s">
        <v>2389</v>
      </c>
      <c r="F615" t="s">
        <v>2377</v>
      </c>
      <c r="G615" s="94" t="s">
        <v>2378</v>
      </c>
      <c r="H615" s="94" t="s">
        <v>2379</v>
      </c>
      <c r="I615" t="s">
        <v>2394</v>
      </c>
      <c r="J615" t="s">
        <v>2395</v>
      </c>
      <c r="K615">
        <v>13</v>
      </c>
      <c r="L615" s="95" t="str">
        <f t="shared" si="9"/>
        <v>Prospera Test 300420201 Sandbox^CanadianTaxes^IL^US^ON^CA^10/1/2016 0:00^12/31/2099 23:59^HST Tax^TAX:HST^13</v>
      </c>
    </row>
    <row r="616" spans="1:12" x14ac:dyDescent="0.25">
      <c r="A616" t="str">
        <f>EnterpriseData!$B$43</f>
        <v>Prospera Test 300420201 Sandbox</v>
      </c>
      <c r="B616" t="s">
        <v>2375</v>
      </c>
      <c r="C616" t="s">
        <v>2414</v>
      </c>
      <c r="D616" t="s">
        <v>2400</v>
      </c>
      <c r="E616" t="s">
        <v>2389</v>
      </c>
      <c r="F616" t="s">
        <v>2377</v>
      </c>
      <c r="G616" s="94" t="s">
        <v>2378</v>
      </c>
      <c r="H616" s="94" t="s">
        <v>2379</v>
      </c>
      <c r="I616" t="s">
        <v>2394</v>
      </c>
      <c r="J616" t="s">
        <v>2395</v>
      </c>
      <c r="K616">
        <v>13</v>
      </c>
      <c r="L616" s="95" t="str">
        <f t="shared" si="9"/>
        <v>Prospera Test 300420201 Sandbox^CanadianTaxes^IN^US^ON^CA^10/1/2016 0:00^12/31/2099 23:59^HST Tax^TAX:HST^13</v>
      </c>
    </row>
    <row r="617" spans="1:12" x14ac:dyDescent="0.25">
      <c r="A617" t="str">
        <f>EnterpriseData!$B$43</f>
        <v>Prospera Test 300420201 Sandbox</v>
      </c>
      <c r="B617" t="s">
        <v>2375</v>
      </c>
      <c r="C617" t="s">
        <v>2415</v>
      </c>
      <c r="D617" t="s">
        <v>2400</v>
      </c>
      <c r="E617" t="s">
        <v>2389</v>
      </c>
      <c r="F617" t="s">
        <v>2377</v>
      </c>
      <c r="G617" s="94" t="s">
        <v>2378</v>
      </c>
      <c r="H617" s="94" t="s">
        <v>2379</v>
      </c>
      <c r="I617" t="s">
        <v>2394</v>
      </c>
      <c r="J617" t="s">
        <v>2395</v>
      </c>
      <c r="K617">
        <v>13</v>
      </c>
      <c r="L617" s="95" t="str">
        <f t="shared" si="9"/>
        <v>Prospera Test 300420201 Sandbox^CanadianTaxes^KS^US^ON^CA^10/1/2016 0:00^12/31/2099 23:59^HST Tax^TAX:HST^13</v>
      </c>
    </row>
    <row r="618" spans="1:12" x14ac:dyDescent="0.25">
      <c r="A618" t="str">
        <f>EnterpriseData!$B$43</f>
        <v>Prospera Test 300420201 Sandbox</v>
      </c>
      <c r="B618" t="s">
        <v>2375</v>
      </c>
      <c r="C618" t="s">
        <v>2416</v>
      </c>
      <c r="D618" t="s">
        <v>2400</v>
      </c>
      <c r="E618" t="s">
        <v>2389</v>
      </c>
      <c r="F618" t="s">
        <v>2377</v>
      </c>
      <c r="G618" s="94" t="s">
        <v>2378</v>
      </c>
      <c r="H618" s="94" t="s">
        <v>2379</v>
      </c>
      <c r="I618" t="s">
        <v>2394</v>
      </c>
      <c r="J618" t="s">
        <v>2395</v>
      </c>
      <c r="K618">
        <v>13</v>
      </c>
      <c r="L618" s="95" t="str">
        <f t="shared" si="9"/>
        <v>Prospera Test 300420201 Sandbox^CanadianTaxes^KY^US^ON^CA^10/1/2016 0:00^12/31/2099 23:59^HST Tax^TAX:HST^13</v>
      </c>
    </row>
    <row r="619" spans="1:12" x14ac:dyDescent="0.25">
      <c r="A619" t="str">
        <f>EnterpriseData!$B$43</f>
        <v>Prospera Test 300420201 Sandbox</v>
      </c>
      <c r="B619" t="s">
        <v>2375</v>
      </c>
      <c r="C619" t="s">
        <v>2417</v>
      </c>
      <c r="D619" t="s">
        <v>2400</v>
      </c>
      <c r="E619" t="s">
        <v>2389</v>
      </c>
      <c r="F619" t="s">
        <v>2377</v>
      </c>
      <c r="G619" s="94" t="s">
        <v>2378</v>
      </c>
      <c r="H619" s="94" t="s">
        <v>2379</v>
      </c>
      <c r="I619" t="s">
        <v>2394</v>
      </c>
      <c r="J619" t="s">
        <v>2395</v>
      </c>
      <c r="K619">
        <v>13</v>
      </c>
      <c r="L619" s="95" t="str">
        <f t="shared" si="9"/>
        <v>Prospera Test 300420201 Sandbox^CanadianTaxes^LA^US^ON^CA^10/1/2016 0:00^12/31/2099 23:59^HST Tax^TAX:HST^13</v>
      </c>
    </row>
    <row r="620" spans="1:12" x14ac:dyDescent="0.25">
      <c r="A620" t="str">
        <f>EnterpriseData!$B$43</f>
        <v>Prospera Test 300420201 Sandbox</v>
      </c>
      <c r="B620" t="s">
        <v>2375</v>
      </c>
      <c r="C620" t="s">
        <v>2418</v>
      </c>
      <c r="D620" t="s">
        <v>2400</v>
      </c>
      <c r="E620" t="s">
        <v>2389</v>
      </c>
      <c r="F620" t="s">
        <v>2377</v>
      </c>
      <c r="G620" s="94" t="s">
        <v>2378</v>
      </c>
      <c r="H620" s="94" t="s">
        <v>2379</v>
      </c>
      <c r="I620" t="s">
        <v>2394</v>
      </c>
      <c r="J620" t="s">
        <v>2395</v>
      </c>
      <c r="K620">
        <v>13</v>
      </c>
      <c r="L620" s="95" t="str">
        <f t="shared" si="9"/>
        <v>Prospera Test 300420201 Sandbox^CanadianTaxes^MA^US^ON^CA^10/1/2016 0:00^12/31/2099 23:59^HST Tax^TAX:HST^13</v>
      </c>
    </row>
    <row r="621" spans="1:12" x14ac:dyDescent="0.25">
      <c r="A621" t="str">
        <f>EnterpriseData!$B$43</f>
        <v>Prospera Test 300420201 Sandbox</v>
      </c>
      <c r="B621" t="s">
        <v>2375</v>
      </c>
      <c r="C621" t="s">
        <v>2419</v>
      </c>
      <c r="D621" t="s">
        <v>2400</v>
      </c>
      <c r="E621" t="s">
        <v>2389</v>
      </c>
      <c r="F621" t="s">
        <v>2377</v>
      </c>
      <c r="G621" s="94" t="s">
        <v>2378</v>
      </c>
      <c r="H621" s="94" t="s">
        <v>2379</v>
      </c>
      <c r="I621" t="s">
        <v>2394</v>
      </c>
      <c r="J621" t="s">
        <v>2395</v>
      </c>
      <c r="K621">
        <v>13</v>
      </c>
      <c r="L621" s="95" t="str">
        <f t="shared" si="9"/>
        <v>Prospera Test 300420201 Sandbox^CanadianTaxes^MD^US^ON^CA^10/1/2016 0:00^12/31/2099 23:59^HST Tax^TAX:HST^13</v>
      </c>
    </row>
    <row r="622" spans="1:12" x14ac:dyDescent="0.25">
      <c r="A622" t="str">
        <f>EnterpriseData!$B$43</f>
        <v>Prospera Test 300420201 Sandbox</v>
      </c>
      <c r="B622" t="s">
        <v>2375</v>
      </c>
      <c r="C622" t="s">
        <v>2420</v>
      </c>
      <c r="D622" t="s">
        <v>2400</v>
      </c>
      <c r="E622" t="s">
        <v>2389</v>
      </c>
      <c r="F622" t="s">
        <v>2377</v>
      </c>
      <c r="G622" s="94" t="s">
        <v>2378</v>
      </c>
      <c r="H622" s="94" t="s">
        <v>2379</v>
      </c>
      <c r="I622" t="s">
        <v>2394</v>
      </c>
      <c r="J622" t="s">
        <v>2395</v>
      </c>
      <c r="K622">
        <v>13</v>
      </c>
      <c r="L622" s="95" t="str">
        <f t="shared" si="9"/>
        <v>Prospera Test 300420201 Sandbox^CanadianTaxes^ME^US^ON^CA^10/1/2016 0:00^12/31/2099 23:59^HST Tax^TAX:HST^13</v>
      </c>
    </row>
    <row r="623" spans="1:12" x14ac:dyDescent="0.25">
      <c r="A623" t="str">
        <f>EnterpriseData!$B$43</f>
        <v>Prospera Test 300420201 Sandbox</v>
      </c>
      <c r="B623" t="s">
        <v>2375</v>
      </c>
      <c r="C623" t="s">
        <v>2421</v>
      </c>
      <c r="D623" t="s">
        <v>2400</v>
      </c>
      <c r="E623" t="s">
        <v>2389</v>
      </c>
      <c r="F623" t="s">
        <v>2377</v>
      </c>
      <c r="G623" s="94" t="s">
        <v>2378</v>
      </c>
      <c r="H623" s="94" t="s">
        <v>2379</v>
      </c>
      <c r="I623" t="s">
        <v>2394</v>
      </c>
      <c r="J623" t="s">
        <v>2395</v>
      </c>
      <c r="K623">
        <v>13</v>
      </c>
      <c r="L623" s="95" t="str">
        <f t="shared" si="9"/>
        <v>Prospera Test 300420201 Sandbox^CanadianTaxes^MI^US^ON^CA^10/1/2016 0:00^12/31/2099 23:59^HST Tax^TAX:HST^13</v>
      </c>
    </row>
    <row r="624" spans="1:12" x14ac:dyDescent="0.25">
      <c r="A624" t="str">
        <f>EnterpriseData!$B$43</f>
        <v>Prospera Test 300420201 Sandbox</v>
      </c>
      <c r="B624" t="s">
        <v>2375</v>
      </c>
      <c r="C624" t="s">
        <v>2422</v>
      </c>
      <c r="D624" t="s">
        <v>2400</v>
      </c>
      <c r="E624" t="s">
        <v>2389</v>
      </c>
      <c r="F624" t="s">
        <v>2377</v>
      </c>
      <c r="G624" s="94" t="s">
        <v>2378</v>
      </c>
      <c r="H624" s="94" t="s">
        <v>2379</v>
      </c>
      <c r="I624" t="s">
        <v>2394</v>
      </c>
      <c r="J624" t="s">
        <v>2395</v>
      </c>
      <c r="K624">
        <v>13</v>
      </c>
      <c r="L624" s="95" t="str">
        <f t="shared" si="9"/>
        <v>Prospera Test 300420201 Sandbox^CanadianTaxes^MN^US^ON^CA^10/1/2016 0:00^12/31/2099 23:59^HST Tax^TAX:HST^13</v>
      </c>
    </row>
    <row r="625" spans="1:12" x14ac:dyDescent="0.25">
      <c r="A625" t="str">
        <f>EnterpriseData!$B$43</f>
        <v>Prospera Test 300420201 Sandbox</v>
      </c>
      <c r="B625" t="s">
        <v>2375</v>
      </c>
      <c r="C625" t="s">
        <v>2423</v>
      </c>
      <c r="D625" t="s">
        <v>2400</v>
      </c>
      <c r="E625" t="s">
        <v>2389</v>
      </c>
      <c r="F625" t="s">
        <v>2377</v>
      </c>
      <c r="G625" s="94" t="s">
        <v>2378</v>
      </c>
      <c r="H625" s="94" t="s">
        <v>2379</v>
      </c>
      <c r="I625" t="s">
        <v>2394</v>
      </c>
      <c r="J625" t="s">
        <v>2395</v>
      </c>
      <c r="K625">
        <v>13</v>
      </c>
      <c r="L625" s="95" t="str">
        <f t="shared" si="9"/>
        <v>Prospera Test 300420201 Sandbox^CanadianTaxes^MO^US^ON^CA^10/1/2016 0:00^12/31/2099 23:59^HST Tax^TAX:HST^13</v>
      </c>
    </row>
    <row r="626" spans="1:12" x14ac:dyDescent="0.25">
      <c r="A626" t="str">
        <f>EnterpriseData!$B$43</f>
        <v>Prospera Test 300420201 Sandbox</v>
      </c>
      <c r="B626" t="s">
        <v>2375</v>
      </c>
      <c r="C626" t="s">
        <v>2424</v>
      </c>
      <c r="D626" t="s">
        <v>2400</v>
      </c>
      <c r="E626" t="s">
        <v>2389</v>
      </c>
      <c r="F626" t="s">
        <v>2377</v>
      </c>
      <c r="G626" s="94" t="s">
        <v>2378</v>
      </c>
      <c r="H626" s="94" t="s">
        <v>2379</v>
      </c>
      <c r="I626" t="s">
        <v>2394</v>
      </c>
      <c r="J626" t="s">
        <v>2395</v>
      </c>
      <c r="K626">
        <v>13</v>
      </c>
      <c r="L626" s="95" t="str">
        <f t="shared" si="9"/>
        <v>Prospera Test 300420201 Sandbox^CanadianTaxes^MS^US^ON^CA^10/1/2016 0:00^12/31/2099 23:59^HST Tax^TAX:HST^13</v>
      </c>
    </row>
    <row r="627" spans="1:12" x14ac:dyDescent="0.25">
      <c r="A627" t="str">
        <f>EnterpriseData!$B$43</f>
        <v>Prospera Test 300420201 Sandbox</v>
      </c>
      <c r="B627" t="s">
        <v>2375</v>
      </c>
      <c r="C627" t="s">
        <v>2425</v>
      </c>
      <c r="D627" t="s">
        <v>2400</v>
      </c>
      <c r="E627" t="s">
        <v>2389</v>
      </c>
      <c r="F627" t="s">
        <v>2377</v>
      </c>
      <c r="G627" s="94" t="s">
        <v>2378</v>
      </c>
      <c r="H627" s="94" t="s">
        <v>2379</v>
      </c>
      <c r="I627" t="s">
        <v>2394</v>
      </c>
      <c r="J627" t="s">
        <v>2395</v>
      </c>
      <c r="K627">
        <v>13</v>
      </c>
      <c r="L627" s="95" t="str">
        <f t="shared" si="9"/>
        <v>Prospera Test 300420201 Sandbox^CanadianTaxes^MT^US^ON^CA^10/1/2016 0:00^12/31/2099 23:59^HST Tax^TAX:HST^13</v>
      </c>
    </row>
    <row r="628" spans="1:12" x14ac:dyDescent="0.25">
      <c r="A628" t="str">
        <f>EnterpriseData!$B$43</f>
        <v>Prospera Test 300420201 Sandbox</v>
      </c>
      <c r="B628" t="s">
        <v>2375</v>
      </c>
      <c r="C628" t="s">
        <v>2426</v>
      </c>
      <c r="D628" t="s">
        <v>2400</v>
      </c>
      <c r="E628" t="s">
        <v>2389</v>
      </c>
      <c r="F628" t="s">
        <v>2377</v>
      </c>
      <c r="G628" s="94" t="s">
        <v>2378</v>
      </c>
      <c r="H628" s="94" t="s">
        <v>2379</v>
      </c>
      <c r="I628" t="s">
        <v>2394</v>
      </c>
      <c r="J628" t="s">
        <v>2395</v>
      </c>
      <c r="K628">
        <v>13</v>
      </c>
      <c r="L628" s="95" t="str">
        <f t="shared" si="9"/>
        <v>Prospera Test 300420201 Sandbox^CanadianTaxes^NC^US^ON^CA^10/1/2016 0:00^12/31/2099 23:59^HST Tax^TAX:HST^13</v>
      </c>
    </row>
    <row r="629" spans="1:12" x14ac:dyDescent="0.25">
      <c r="A629" t="str">
        <f>EnterpriseData!$B$43</f>
        <v>Prospera Test 300420201 Sandbox</v>
      </c>
      <c r="B629" t="s">
        <v>2375</v>
      </c>
      <c r="C629" t="s">
        <v>2427</v>
      </c>
      <c r="D629" t="s">
        <v>2400</v>
      </c>
      <c r="E629" t="s">
        <v>2389</v>
      </c>
      <c r="F629" t="s">
        <v>2377</v>
      </c>
      <c r="G629" s="94" t="s">
        <v>2378</v>
      </c>
      <c r="H629" s="94" t="s">
        <v>2379</v>
      </c>
      <c r="I629" t="s">
        <v>2394</v>
      </c>
      <c r="J629" t="s">
        <v>2395</v>
      </c>
      <c r="K629">
        <v>13</v>
      </c>
      <c r="L629" s="95" t="str">
        <f t="shared" si="9"/>
        <v>Prospera Test 300420201 Sandbox^CanadianTaxes^ND^US^ON^CA^10/1/2016 0:00^12/31/2099 23:59^HST Tax^TAX:HST^13</v>
      </c>
    </row>
    <row r="630" spans="1:12" x14ac:dyDescent="0.25">
      <c r="A630" t="str">
        <f>EnterpriseData!$B$43</f>
        <v>Prospera Test 300420201 Sandbox</v>
      </c>
      <c r="B630" t="s">
        <v>2375</v>
      </c>
      <c r="C630" t="s">
        <v>2428</v>
      </c>
      <c r="D630" t="s">
        <v>2400</v>
      </c>
      <c r="E630" t="s">
        <v>2389</v>
      </c>
      <c r="F630" t="s">
        <v>2377</v>
      </c>
      <c r="G630" s="94" t="s">
        <v>2378</v>
      </c>
      <c r="H630" s="94" t="s">
        <v>2379</v>
      </c>
      <c r="I630" t="s">
        <v>2394</v>
      </c>
      <c r="J630" t="s">
        <v>2395</v>
      </c>
      <c r="K630">
        <v>13</v>
      </c>
      <c r="L630" s="95" t="str">
        <f t="shared" si="9"/>
        <v>Prospera Test 300420201 Sandbox^CanadianTaxes^NE^US^ON^CA^10/1/2016 0:00^12/31/2099 23:59^HST Tax^TAX:HST^13</v>
      </c>
    </row>
    <row r="631" spans="1:12" x14ac:dyDescent="0.25">
      <c r="A631" t="str">
        <f>EnterpriseData!$B$43</f>
        <v>Prospera Test 300420201 Sandbox</v>
      </c>
      <c r="B631" t="s">
        <v>2375</v>
      </c>
      <c r="C631" t="s">
        <v>2429</v>
      </c>
      <c r="D631" t="s">
        <v>2400</v>
      </c>
      <c r="E631" t="s">
        <v>2389</v>
      </c>
      <c r="F631" t="s">
        <v>2377</v>
      </c>
      <c r="G631" s="94" t="s">
        <v>2378</v>
      </c>
      <c r="H631" s="94" t="s">
        <v>2379</v>
      </c>
      <c r="I631" t="s">
        <v>2394</v>
      </c>
      <c r="J631" t="s">
        <v>2395</v>
      </c>
      <c r="K631">
        <v>13</v>
      </c>
      <c r="L631" s="95" t="str">
        <f t="shared" si="9"/>
        <v>Prospera Test 300420201 Sandbox^CanadianTaxes^NH^US^ON^CA^10/1/2016 0:00^12/31/2099 23:59^HST Tax^TAX:HST^13</v>
      </c>
    </row>
    <row r="632" spans="1:12" x14ac:dyDescent="0.25">
      <c r="A632" t="str">
        <f>EnterpriseData!$B$43</f>
        <v>Prospera Test 300420201 Sandbox</v>
      </c>
      <c r="B632" t="s">
        <v>2375</v>
      </c>
      <c r="C632" t="s">
        <v>2430</v>
      </c>
      <c r="D632" t="s">
        <v>2400</v>
      </c>
      <c r="E632" t="s">
        <v>2389</v>
      </c>
      <c r="F632" t="s">
        <v>2377</v>
      </c>
      <c r="G632" s="94" t="s">
        <v>2378</v>
      </c>
      <c r="H632" s="94" t="s">
        <v>2379</v>
      </c>
      <c r="I632" t="s">
        <v>2394</v>
      </c>
      <c r="J632" t="s">
        <v>2395</v>
      </c>
      <c r="K632">
        <v>13</v>
      </c>
      <c r="L632" s="95" t="str">
        <f t="shared" si="9"/>
        <v>Prospera Test 300420201 Sandbox^CanadianTaxes^NJ^US^ON^CA^10/1/2016 0:00^12/31/2099 23:59^HST Tax^TAX:HST^13</v>
      </c>
    </row>
    <row r="633" spans="1:12" x14ac:dyDescent="0.25">
      <c r="A633" t="str">
        <f>EnterpriseData!$B$43</f>
        <v>Prospera Test 300420201 Sandbox</v>
      </c>
      <c r="B633" t="s">
        <v>2375</v>
      </c>
      <c r="C633" t="s">
        <v>2431</v>
      </c>
      <c r="D633" t="s">
        <v>2400</v>
      </c>
      <c r="E633" t="s">
        <v>2389</v>
      </c>
      <c r="F633" t="s">
        <v>2377</v>
      </c>
      <c r="G633" s="94" t="s">
        <v>2378</v>
      </c>
      <c r="H633" s="94" t="s">
        <v>2379</v>
      </c>
      <c r="I633" t="s">
        <v>2394</v>
      </c>
      <c r="J633" t="s">
        <v>2395</v>
      </c>
      <c r="K633">
        <v>13</v>
      </c>
      <c r="L633" s="95" t="str">
        <f t="shared" si="9"/>
        <v>Prospera Test 300420201 Sandbox^CanadianTaxes^NM^US^ON^CA^10/1/2016 0:00^12/31/2099 23:59^HST Tax^TAX:HST^13</v>
      </c>
    </row>
    <row r="634" spans="1:12" x14ac:dyDescent="0.25">
      <c r="A634" t="str">
        <f>EnterpriseData!$B$43</f>
        <v>Prospera Test 300420201 Sandbox</v>
      </c>
      <c r="B634" t="s">
        <v>2375</v>
      </c>
      <c r="C634" t="s">
        <v>2432</v>
      </c>
      <c r="D634" t="s">
        <v>2400</v>
      </c>
      <c r="E634" t="s">
        <v>2389</v>
      </c>
      <c r="F634" t="s">
        <v>2377</v>
      </c>
      <c r="G634" s="94" t="s">
        <v>2378</v>
      </c>
      <c r="H634" s="94" t="s">
        <v>2379</v>
      </c>
      <c r="I634" t="s">
        <v>2394</v>
      </c>
      <c r="J634" t="s">
        <v>2395</v>
      </c>
      <c r="K634">
        <v>13</v>
      </c>
      <c r="L634" s="95" t="str">
        <f t="shared" si="9"/>
        <v>Prospera Test 300420201 Sandbox^CanadianTaxes^NV^US^ON^CA^10/1/2016 0:00^12/31/2099 23:59^HST Tax^TAX:HST^13</v>
      </c>
    </row>
    <row r="635" spans="1:12" x14ac:dyDescent="0.25">
      <c r="A635" t="str">
        <f>EnterpriseData!$B$43</f>
        <v>Prospera Test 300420201 Sandbox</v>
      </c>
      <c r="B635" t="s">
        <v>2375</v>
      </c>
      <c r="C635" t="s">
        <v>2433</v>
      </c>
      <c r="D635" t="s">
        <v>2400</v>
      </c>
      <c r="E635" t="s">
        <v>2389</v>
      </c>
      <c r="F635" t="s">
        <v>2377</v>
      </c>
      <c r="G635" s="94" t="s">
        <v>2378</v>
      </c>
      <c r="H635" s="94" t="s">
        <v>2379</v>
      </c>
      <c r="I635" t="s">
        <v>2394</v>
      </c>
      <c r="J635" t="s">
        <v>2395</v>
      </c>
      <c r="K635">
        <v>13</v>
      </c>
      <c r="L635" s="95" t="str">
        <f t="shared" si="9"/>
        <v>Prospera Test 300420201 Sandbox^CanadianTaxes^NY^US^ON^CA^10/1/2016 0:00^12/31/2099 23:59^HST Tax^TAX:HST^13</v>
      </c>
    </row>
    <row r="636" spans="1:12" x14ac:dyDescent="0.25">
      <c r="A636" t="str">
        <f>EnterpriseData!$B$43</f>
        <v>Prospera Test 300420201 Sandbox</v>
      </c>
      <c r="B636" t="s">
        <v>2375</v>
      </c>
      <c r="C636" t="s">
        <v>2434</v>
      </c>
      <c r="D636" t="s">
        <v>2400</v>
      </c>
      <c r="E636" t="s">
        <v>2389</v>
      </c>
      <c r="F636" t="s">
        <v>2377</v>
      </c>
      <c r="G636" s="94" t="s">
        <v>2378</v>
      </c>
      <c r="H636" s="94" t="s">
        <v>2379</v>
      </c>
      <c r="I636" t="s">
        <v>2394</v>
      </c>
      <c r="J636" t="s">
        <v>2395</v>
      </c>
      <c r="K636">
        <v>13</v>
      </c>
      <c r="L636" s="95" t="str">
        <f t="shared" si="9"/>
        <v>Prospera Test 300420201 Sandbox^CanadianTaxes^OH^US^ON^CA^10/1/2016 0:00^12/31/2099 23:59^HST Tax^TAX:HST^13</v>
      </c>
    </row>
    <row r="637" spans="1:12" x14ac:dyDescent="0.25">
      <c r="A637" t="str">
        <f>EnterpriseData!$B$43</f>
        <v>Prospera Test 300420201 Sandbox</v>
      </c>
      <c r="B637" t="s">
        <v>2375</v>
      </c>
      <c r="C637" t="s">
        <v>2435</v>
      </c>
      <c r="D637" t="s">
        <v>2400</v>
      </c>
      <c r="E637" t="s">
        <v>2389</v>
      </c>
      <c r="F637" t="s">
        <v>2377</v>
      </c>
      <c r="G637" s="94" t="s">
        <v>2378</v>
      </c>
      <c r="H637" s="94" t="s">
        <v>2379</v>
      </c>
      <c r="I637" t="s">
        <v>2394</v>
      </c>
      <c r="J637" t="s">
        <v>2395</v>
      </c>
      <c r="K637">
        <v>13</v>
      </c>
      <c r="L637" s="95" t="str">
        <f t="shared" si="9"/>
        <v>Prospera Test 300420201 Sandbox^CanadianTaxes^OK^US^ON^CA^10/1/2016 0:00^12/31/2099 23:59^HST Tax^TAX:HST^13</v>
      </c>
    </row>
    <row r="638" spans="1:12" x14ac:dyDescent="0.25">
      <c r="A638" t="str">
        <f>EnterpriseData!$B$43</f>
        <v>Prospera Test 300420201 Sandbox</v>
      </c>
      <c r="B638" t="s">
        <v>2375</v>
      </c>
      <c r="C638" t="s">
        <v>2436</v>
      </c>
      <c r="D638" t="s">
        <v>2400</v>
      </c>
      <c r="E638" t="s">
        <v>2389</v>
      </c>
      <c r="F638" t="s">
        <v>2377</v>
      </c>
      <c r="G638" s="94" t="s">
        <v>2378</v>
      </c>
      <c r="H638" s="94" t="s">
        <v>2379</v>
      </c>
      <c r="I638" t="s">
        <v>2394</v>
      </c>
      <c r="J638" t="s">
        <v>2395</v>
      </c>
      <c r="K638">
        <v>13</v>
      </c>
      <c r="L638" s="95" t="str">
        <f t="shared" si="9"/>
        <v>Prospera Test 300420201 Sandbox^CanadianTaxes^OR^US^ON^CA^10/1/2016 0:00^12/31/2099 23:59^HST Tax^TAX:HST^13</v>
      </c>
    </row>
    <row r="639" spans="1:12" x14ac:dyDescent="0.25">
      <c r="A639" t="str">
        <f>EnterpriseData!$B$43</f>
        <v>Prospera Test 300420201 Sandbox</v>
      </c>
      <c r="B639" t="s">
        <v>2375</v>
      </c>
      <c r="C639" t="s">
        <v>2437</v>
      </c>
      <c r="D639" t="s">
        <v>2400</v>
      </c>
      <c r="E639" t="s">
        <v>2389</v>
      </c>
      <c r="F639" t="s">
        <v>2377</v>
      </c>
      <c r="G639" s="94" t="s">
        <v>2378</v>
      </c>
      <c r="H639" s="94" t="s">
        <v>2379</v>
      </c>
      <c r="I639" t="s">
        <v>2394</v>
      </c>
      <c r="J639" t="s">
        <v>2395</v>
      </c>
      <c r="K639">
        <v>13</v>
      </c>
      <c r="L639" s="95" t="str">
        <f t="shared" si="9"/>
        <v>Prospera Test 300420201 Sandbox^CanadianTaxes^PA^US^ON^CA^10/1/2016 0:00^12/31/2099 23:59^HST Tax^TAX:HST^13</v>
      </c>
    </row>
    <row r="640" spans="1:12" x14ac:dyDescent="0.25">
      <c r="A640" t="str">
        <f>EnterpriseData!$B$43</f>
        <v>Prospera Test 300420201 Sandbox</v>
      </c>
      <c r="B640" t="s">
        <v>2375</v>
      </c>
      <c r="C640" t="s">
        <v>2438</v>
      </c>
      <c r="D640" t="s">
        <v>2400</v>
      </c>
      <c r="E640" t="s">
        <v>2389</v>
      </c>
      <c r="F640" t="s">
        <v>2377</v>
      </c>
      <c r="G640" s="94" t="s">
        <v>2378</v>
      </c>
      <c r="H640" s="94" t="s">
        <v>2379</v>
      </c>
      <c r="I640" t="s">
        <v>2394</v>
      </c>
      <c r="J640" t="s">
        <v>2395</v>
      </c>
      <c r="K640">
        <v>13</v>
      </c>
      <c r="L640" s="95" t="str">
        <f t="shared" si="9"/>
        <v>Prospera Test 300420201 Sandbox^CanadianTaxes^RI^US^ON^CA^10/1/2016 0:00^12/31/2099 23:59^HST Tax^TAX:HST^13</v>
      </c>
    </row>
    <row r="641" spans="1:12" x14ac:dyDescent="0.25">
      <c r="A641" t="str">
        <f>EnterpriseData!$B$43</f>
        <v>Prospera Test 300420201 Sandbox</v>
      </c>
      <c r="B641" t="s">
        <v>2375</v>
      </c>
      <c r="C641" t="s">
        <v>2439</v>
      </c>
      <c r="D641" t="s">
        <v>2400</v>
      </c>
      <c r="E641" t="s">
        <v>2389</v>
      </c>
      <c r="F641" t="s">
        <v>2377</v>
      </c>
      <c r="G641" s="94" t="s">
        <v>2378</v>
      </c>
      <c r="H641" s="94" t="s">
        <v>2379</v>
      </c>
      <c r="I641" t="s">
        <v>2394</v>
      </c>
      <c r="J641" t="s">
        <v>2395</v>
      </c>
      <c r="K641">
        <v>13</v>
      </c>
      <c r="L641" s="95" t="str">
        <f t="shared" si="9"/>
        <v>Prospera Test 300420201 Sandbox^CanadianTaxes^SC^US^ON^CA^10/1/2016 0:00^12/31/2099 23:59^HST Tax^TAX:HST^13</v>
      </c>
    </row>
    <row r="642" spans="1:12" x14ac:dyDescent="0.25">
      <c r="A642" t="str">
        <f>EnterpriseData!$B$43</f>
        <v>Prospera Test 300420201 Sandbox</v>
      </c>
      <c r="B642" t="s">
        <v>2375</v>
      </c>
      <c r="C642" t="s">
        <v>2440</v>
      </c>
      <c r="D642" t="s">
        <v>2400</v>
      </c>
      <c r="E642" t="s">
        <v>2389</v>
      </c>
      <c r="F642" t="s">
        <v>2377</v>
      </c>
      <c r="G642" s="94" t="s">
        <v>2378</v>
      </c>
      <c r="H642" s="94" t="s">
        <v>2379</v>
      </c>
      <c r="I642" t="s">
        <v>2394</v>
      </c>
      <c r="J642" t="s">
        <v>2395</v>
      </c>
      <c r="K642">
        <v>13</v>
      </c>
      <c r="L642" s="95" t="str">
        <f t="shared" ref="L642:L705" si="10">A642&amp;"^"&amp;B642&amp;"^"&amp;C642&amp;"^"&amp;D642&amp;"^"&amp;E642&amp;"^"&amp;F642&amp;"^"&amp;G642&amp;"^"&amp;H642&amp;"^"&amp;I642&amp;"^TAX:"&amp;J642&amp;"^"&amp;K642</f>
        <v>Prospera Test 300420201 Sandbox^CanadianTaxes^SD^US^ON^CA^10/1/2016 0:00^12/31/2099 23:59^HST Tax^TAX:HST^13</v>
      </c>
    </row>
    <row r="643" spans="1:12" x14ac:dyDescent="0.25">
      <c r="A643" t="str">
        <f>EnterpriseData!$B$43</f>
        <v>Prospera Test 300420201 Sandbox</v>
      </c>
      <c r="B643" t="s">
        <v>2375</v>
      </c>
      <c r="C643" t="s">
        <v>2441</v>
      </c>
      <c r="D643" t="s">
        <v>2400</v>
      </c>
      <c r="E643" t="s">
        <v>2389</v>
      </c>
      <c r="F643" t="s">
        <v>2377</v>
      </c>
      <c r="G643" s="94" t="s">
        <v>2378</v>
      </c>
      <c r="H643" s="94" t="s">
        <v>2379</v>
      </c>
      <c r="I643" t="s">
        <v>2394</v>
      </c>
      <c r="J643" t="s">
        <v>2395</v>
      </c>
      <c r="K643">
        <v>13</v>
      </c>
      <c r="L643" s="95" t="str">
        <f t="shared" si="10"/>
        <v>Prospera Test 300420201 Sandbox^CanadianTaxes^TN^US^ON^CA^10/1/2016 0:00^12/31/2099 23:59^HST Tax^TAX:HST^13</v>
      </c>
    </row>
    <row r="644" spans="1:12" x14ac:dyDescent="0.25">
      <c r="A644" t="str">
        <f>EnterpriseData!$B$43</f>
        <v>Prospera Test 300420201 Sandbox</v>
      </c>
      <c r="B644" t="s">
        <v>2375</v>
      </c>
      <c r="C644" t="s">
        <v>2442</v>
      </c>
      <c r="D644" t="s">
        <v>2400</v>
      </c>
      <c r="E644" t="s">
        <v>2389</v>
      </c>
      <c r="F644" t="s">
        <v>2377</v>
      </c>
      <c r="G644" s="94" t="s">
        <v>2378</v>
      </c>
      <c r="H644" s="94" t="s">
        <v>2379</v>
      </c>
      <c r="I644" t="s">
        <v>2394</v>
      </c>
      <c r="J644" t="s">
        <v>2395</v>
      </c>
      <c r="K644">
        <v>13</v>
      </c>
      <c r="L644" s="95" t="str">
        <f t="shared" si="10"/>
        <v>Prospera Test 300420201 Sandbox^CanadianTaxes^TX^US^ON^CA^10/1/2016 0:00^12/31/2099 23:59^HST Tax^TAX:HST^13</v>
      </c>
    </row>
    <row r="645" spans="1:12" x14ac:dyDescent="0.25">
      <c r="A645" t="str">
        <f>EnterpriseData!$B$43</f>
        <v>Prospera Test 300420201 Sandbox</v>
      </c>
      <c r="B645" t="s">
        <v>2375</v>
      </c>
      <c r="C645" t="s">
        <v>2443</v>
      </c>
      <c r="D645" t="s">
        <v>2400</v>
      </c>
      <c r="E645" t="s">
        <v>2389</v>
      </c>
      <c r="F645" t="s">
        <v>2377</v>
      </c>
      <c r="G645" s="94" t="s">
        <v>2378</v>
      </c>
      <c r="H645" s="94" t="s">
        <v>2379</v>
      </c>
      <c r="I645" t="s">
        <v>2394</v>
      </c>
      <c r="J645" t="s">
        <v>2395</v>
      </c>
      <c r="K645">
        <v>13</v>
      </c>
      <c r="L645" s="95" t="str">
        <f t="shared" si="10"/>
        <v>Prospera Test 300420201 Sandbox^CanadianTaxes^UT^US^ON^CA^10/1/2016 0:00^12/31/2099 23:59^HST Tax^TAX:HST^13</v>
      </c>
    </row>
    <row r="646" spans="1:12" x14ac:dyDescent="0.25">
      <c r="A646" t="str">
        <f>EnterpriseData!$B$43</f>
        <v>Prospera Test 300420201 Sandbox</v>
      </c>
      <c r="B646" t="s">
        <v>2375</v>
      </c>
      <c r="C646" t="s">
        <v>2444</v>
      </c>
      <c r="D646" t="s">
        <v>2400</v>
      </c>
      <c r="E646" t="s">
        <v>2389</v>
      </c>
      <c r="F646" t="s">
        <v>2377</v>
      </c>
      <c r="G646" s="94" t="s">
        <v>2378</v>
      </c>
      <c r="H646" s="94" t="s">
        <v>2379</v>
      </c>
      <c r="I646" t="s">
        <v>2394</v>
      </c>
      <c r="J646" t="s">
        <v>2395</v>
      </c>
      <c r="K646">
        <v>13</v>
      </c>
      <c r="L646" s="95" t="str">
        <f t="shared" si="10"/>
        <v>Prospera Test 300420201 Sandbox^CanadianTaxes^VA^US^ON^CA^10/1/2016 0:00^12/31/2099 23:59^HST Tax^TAX:HST^13</v>
      </c>
    </row>
    <row r="647" spans="1:12" x14ac:dyDescent="0.25">
      <c r="A647" t="str">
        <f>EnterpriseData!$B$43</f>
        <v>Prospera Test 300420201 Sandbox</v>
      </c>
      <c r="B647" t="s">
        <v>2375</v>
      </c>
      <c r="C647" t="s">
        <v>2445</v>
      </c>
      <c r="D647" t="s">
        <v>2400</v>
      </c>
      <c r="E647" t="s">
        <v>2389</v>
      </c>
      <c r="F647" t="s">
        <v>2377</v>
      </c>
      <c r="G647" s="94" t="s">
        <v>2378</v>
      </c>
      <c r="H647" s="94" t="s">
        <v>2379</v>
      </c>
      <c r="I647" t="s">
        <v>2394</v>
      </c>
      <c r="J647" t="s">
        <v>2395</v>
      </c>
      <c r="K647">
        <v>13</v>
      </c>
      <c r="L647" s="95" t="str">
        <f t="shared" si="10"/>
        <v>Prospera Test 300420201 Sandbox^CanadianTaxes^VT^US^ON^CA^10/1/2016 0:00^12/31/2099 23:59^HST Tax^TAX:HST^13</v>
      </c>
    </row>
    <row r="648" spans="1:12" x14ac:dyDescent="0.25">
      <c r="A648" t="str">
        <f>EnterpriseData!$B$43</f>
        <v>Prospera Test 300420201 Sandbox</v>
      </c>
      <c r="B648" t="s">
        <v>2375</v>
      </c>
      <c r="C648" t="s">
        <v>2446</v>
      </c>
      <c r="D648" t="s">
        <v>2400</v>
      </c>
      <c r="E648" t="s">
        <v>2389</v>
      </c>
      <c r="F648" t="s">
        <v>2377</v>
      </c>
      <c r="G648" s="94" t="s">
        <v>2378</v>
      </c>
      <c r="H648" s="94" t="s">
        <v>2379</v>
      </c>
      <c r="I648" t="s">
        <v>2394</v>
      </c>
      <c r="J648" t="s">
        <v>2395</v>
      </c>
      <c r="K648">
        <v>13</v>
      </c>
      <c r="L648" s="95" t="str">
        <f t="shared" si="10"/>
        <v>Prospera Test 300420201 Sandbox^CanadianTaxes^WA^US^ON^CA^10/1/2016 0:00^12/31/2099 23:59^HST Tax^TAX:HST^13</v>
      </c>
    </row>
    <row r="649" spans="1:12" x14ac:dyDescent="0.25">
      <c r="A649" t="str">
        <f>EnterpriseData!$B$43</f>
        <v>Prospera Test 300420201 Sandbox</v>
      </c>
      <c r="B649" t="s">
        <v>2375</v>
      </c>
      <c r="C649" t="s">
        <v>2447</v>
      </c>
      <c r="D649" t="s">
        <v>2400</v>
      </c>
      <c r="E649" t="s">
        <v>2389</v>
      </c>
      <c r="F649" t="s">
        <v>2377</v>
      </c>
      <c r="G649" s="94" t="s">
        <v>2378</v>
      </c>
      <c r="H649" s="94" t="s">
        <v>2379</v>
      </c>
      <c r="I649" t="s">
        <v>2394</v>
      </c>
      <c r="J649" t="s">
        <v>2395</v>
      </c>
      <c r="K649">
        <v>13</v>
      </c>
      <c r="L649" s="95" t="str">
        <f t="shared" si="10"/>
        <v>Prospera Test 300420201 Sandbox^CanadianTaxes^WI^US^ON^CA^10/1/2016 0:00^12/31/2099 23:59^HST Tax^TAX:HST^13</v>
      </c>
    </row>
    <row r="650" spans="1:12" x14ac:dyDescent="0.25">
      <c r="A650" t="str">
        <f>EnterpriseData!$B$43</f>
        <v>Prospera Test 300420201 Sandbox</v>
      </c>
      <c r="B650" t="s">
        <v>2375</v>
      </c>
      <c r="C650" t="s">
        <v>2448</v>
      </c>
      <c r="D650" t="s">
        <v>2400</v>
      </c>
      <c r="E650" t="s">
        <v>2389</v>
      </c>
      <c r="F650" t="s">
        <v>2377</v>
      </c>
      <c r="G650" s="94" t="s">
        <v>2378</v>
      </c>
      <c r="H650" s="94" t="s">
        <v>2379</v>
      </c>
      <c r="I650" t="s">
        <v>2394</v>
      </c>
      <c r="J650" t="s">
        <v>2395</v>
      </c>
      <c r="K650">
        <v>13</v>
      </c>
      <c r="L650" s="95" t="str">
        <f t="shared" si="10"/>
        <v>Prospera Test 300420201 Sandbox^CanadianTaxes^WV^US^ON^CA^10/1/2016 0:00^12/31/2099 23:59^HST Tax^TAX:HST^13</v>
      </c>
    </row>
    <row r="651" spans="1:12" x14ac:dyDescent="0.25">
      <c r="A651" t="str">
        <f>EnterpriseData!$B$43</f>
        <v>Prospera Test 300420201 Sandbox</v>
      </c>
      <c r="B651" t="s">
        <v>2375</v>
      </c>
      <c r="C651" t="s">
        <v>2449</v>
      </c>
      <c r="D651" t="s">
        <v>2400</v>
      </c>
      <c r="E651" t="s">
        <v>2389</v>
      </c>
      <c r="F651" t="s">
        <v>2377</v>
      </c>
      <c r="G651" s="94" t="s">
        <v>2378</v>
      </c>
      <c r="H651" s="94" t="s">
        <v>2379</v>
      </c>
      <c r="I651" t="s">
        <v>2394</v>
      </c>
      <c r="J651" t="s">
        <v>2395</v>
      </c>
      <c r="K651">
        <v>13</v>
      </c>
      <c r="L651" s="95" t="str">
        <f t="shared" si="10"/>
        <v>Prospera Test 300420201 Sandbox^CanadianTaxes^WY^US^ON^CA^10/1/2016 0:00^12/31/2099 23:59^HST Tax^TAX:HST^13</v>
      </c>
    </row>
    <row r="652" spans="1:12" x14ac:dyDescent="0.25">
      <c r="A652" t="str">
        <f>EnterpriseData!$B$43</f>
        <v>Prospera Test 300420201 Sandbox</v>
      </c>
      <c r="B652" t="s">
        <v>2375</v>
      </c>
      <c r="C652" t="s">
        <v>2399</v>
      </c>
      <c r="D652" t="s">
        <v>2400</v>
      </c>
      <c r="E652" t="s">
        <v>2390</v>
      </c>
      <c r="F652" t="s">
        <v>2377</v>
      </c>
      <c r="G652" s="94" t="s">
        <v>2378</v>
      </c>
      <c r="H652" s="94" t="s">
        <v>2379</v>
      </c>
      <c r="I652" t="s">
        <v>2394</v>
      </c>
      <c r="J652" t="s">
        <v>2395</v>
      </c>
      <c r="K652">
        <v>15</v>
      </c>
      <c r="L652" s="95" t="str">
        <f t="shared" si="10"/>
        <v>Prospera Test 300420201 Sandbox^CanadianTaxes^AE^US^PE^CA^10/1/2016 0:00^12/31/2099 23:59^HST Tax^TAX:HST^15</v>
      </c>
    </row>
    <row r="653" spans="1:12" x14ac:dyDescent="0.25">
      <c r="A653" t="str">
        <f>EnterpriseData!$B$43</f>
        <v>Prospera Test 300420201 Sandbox</v>
      </c>
      <c r="B653" t="s">
        <v>2375</v>
      </c>
      <c r="C653" t="s">
        <v>2401</v>
      </c>
      <c r="D653" t="s">
        <v>2400</v>
      </c>
      <c r="E653" t="s">
        <v>2390</v>
      </c>
      <c r="F653" t="s">
        <v>2377</v>
      </c>
      <c r="G653" s="94" t="s">
        <v>2378</v>
      </c>
      <c r="H653" s="94" t="s">
        <v>2379</v>
      </c>
      <c r="I653" t="s">
        <v>2394</v>
      </c>
      <c r="J653" t="s">
        <v>2395</v>
      </c>
      <c r="K653">
        <v>15</v>
      </c>
      <c r="L653" s="95" t="str">
        <f t="shared" si="10"/>
        <v>Prospera Test 300420201 Sandbox^CanadianTaxes^AK^US^PE^CA^10/1/2016 0:00^12/31/2099 23:59^HST Tax^TAX:HST^15</v>
      </c>
    </row>
    <row r="654" spans="1:12" x14ac:dyDescent="0.25">
      <c r="A654" t="str">
        <f>EnterpriseData!$B$43</f>
        <v>Prospera Test 300420201 Sandbox</v>
      </c>
      <c r="B654" t="s">
        <v>2375</v>
      </c>
      <c r="C654" t="s">
        <v>2402</v>
      </c>
      <c r="D654" t="s">
        <v>2400</v>
      </c>
      <c r="E654" t="s">
        <v>2390</v>
      </c>
      <c r="F654" t="s">
        <v>2377</v>
      </c>
      <c r="G654" s="94" t="s">
        <v>2378</v>
      </c>
      <c r="H654" s="94" t="s">
        <v>2379</v>
      </c>
      <c r="I654" t="s">
        <v>2394</v>
      </c>
      <c r="J654" t="s">
        <v>2395</v>
      </c>
      <c r="K654">
        <v>15</v>
      </c>
      <c r="L654" s="95" t="str">
        <f t="shared" si="10"/>
        <v>Prospera Test 300420201 Sandbox^CanadianTaxes^AL^US^PE^CA^10/1/2016 0:00^12/31/2099 23:59^HST Tax^TAX:HST^15</v>
      </c>
    </row>
    <row r="655" spans="1:12" x14ac:dyDescent="0.25">
      <c r="A655" t="str">
        <f>EnterpriseData!$B$43</f>
        <v>Prospera Test 300420201 Sandbox</v>
      </c>
      <c r="B655" t="s">
        <v>2375</v>
      </c>
      <c r="C655" t="s">
        <v>412</v>
      </c>
      <c r="D655" t="s">
        <v>2400</v>
      </c>
      <c r="E655" t="s">
        <v>2390</v>
      </c>
      <c r="F655" t="s">
        <v>2377</v>
      </c>
      <c r="G655" s="94" t="s">
        <v>2378</v>
      </c>
      <c r="H655" s="94" t="s">
        <v>2379</v>
      </c>
      <c r="I655" t="s">
        <v>2394</v>
      </c>
      <c r="J655" t="s">
        <v>2395</v>
      </c>
      <c r="K655">
        <v>15</v>
      </c>
      <c r="L655" s="95" t="str">
        <f t="shared" si="10"/>
        <v>Prospera Test 300420201 Sandbox^CanadianTaxes^AR^US^PE^CA^10/1/2016 0:00^12/31/2099 23:59^HST Tax^TAX:HST^15</v>
      </c>
    </row>
    <row r="656" spans="1:12" x14ac:dyDescent="0.25">
      <c r="A656" t="str">
        <f>EnterpriseData!$B$43</f>
        <v>Prospera Test 300420201 Sandbox</v>
      </c>
      <c r="B656" t="s">
        <v>2375</v>
      </c>
      <c r="C656" t="s">
        <v>2403</v>
      </c>
      <c r="D656" t="s">
        <v>2400</v>
      </c>
      <c r="E656" t="s">
        <v>2390</v>
      </c>
      <c r="F656" t="s">
        <v>2377</v>
      </c>
      <c r="G656" s="94" t="s">
        <v>2378</v>
      </c>
      <c r="H656" s="94" t="s">
        <v>2379</v>
      </c>
      <c r="I656" t="s">
        <v>2394</v>
      </c>
      <c r="J656" t="s">
        <v>2395</v>
      </c>
      <c r="K656">
        <v>15</v>
      </c>
      <c r="L656" s="95" t="str">
        <f t="shared" si="10"/>
        <v>Prospera Test 300420201 Sandbox^CanadianTaxes^AZ^US^PE^CA^10/1/2016 0:00^12/31/2099 23:59^HST Tax^TAX:HST^15</v>
      </c>
    </row>
    <row r="657" spans="1:12" x14ac:dyDescent="0.25">
      <c r="A657" t="str">
        <f>EnterpriseData!$B$43</f>
        <v>Prospera Test 300420201 Sandbox</v>
      </c>
      <c r="B657" t="s">
        <v>2375</v>
      </c>
      <c r="C657" t="s">
        <v>2377</v>
      </c>
      <c r="D657" t="s">
        <v>2400</v>
      </c>
      <c r="E657" t="s">
        <v>2390</v>
      </c>
      <c r="F657" t="s">
        <v>2377</v>
      </c>
      <c r="G657" s="94" t="s">
        <v>2378</v>
      </c>
      <c r="H657" s="94" t="s">
        <v>2379</v>
      </c>
      <c r="I657" t="s">
        <v>2394</v>
      </c>
      <c r="J657" t="s">
        <v>2395</v>
      </c>
      <c r="K657">
        <v>15</v>
      </c>
      <c r="L657" s="95" t="str">
        <f t="shared" si="10"/>
        <v>Prospera Test 300420201 Sandbox^CanadianTaxes^CA^US^PE^CA^10/1/2016 0:00^12/31/2099 23:59^HST Tax^TAX:HST^15</v>
      </c>
    </row>
    <row r="658" spans="1:12" x14ac:dyDescent="0.25">
      <c r="A658" t="str">
        <f>EnterpriseData!$B$43</f>
        <v>Prospera Test 300420201 Sandbox</v>
      </c>
      <c r="B658" t="s">
        <v>2375</v>
      </c>
      <c r="C658" t="s">
        <v>2404</v>
      </c>
      <c r="D658" t="s">
        <v>2400</v>
      </c>
      <c r="E658" t="s">
        <v>2390</v>
      </c>
      <c r="F658" t="s">
        <v>2377</v>
      </c>
      <c r="G658" s="94" t="s">
        <v>2378</v>
      </c>
      <c r="H658" s="94" t="s">
        <v>2379</v>
      </c>
      <c r="I658" t="s">
        <v>2394</v>
      </c>
      <c r="J658" t="s">
        <v>2395</v>
      </c>
      <c r="K658">
        <v>15</v>
      </c>
      <c r="L658" s="95" t="str">
        <f t="shared" si="10"/>
        <v>Prospera Test 300420201 Sandbox^CanadianTaxes^CO^US^PE^CA^10/1/2016 0:00^12/31/2099 23:59^HST Tax^TAX:HST^15</v>
      </c>
    </row>
    <row r="659" spans="1:12" x14ac:dyDescent="0.25">
      <c r="A659" t="str">
        <f>EnterpriseData!$B$43</f>
        <v>Prospera Test 300420201 Sandbox</v>
      </c>
      <c r="B659" t="s">
        <v>2375</v>
      </c>
      <c r="C659" t="s">
        <v>2405</v>
      </c>
      <c r="D659" t="s">
        <v>2400</v>
      </c>
      <c r="E659" t="s">
        <v>2390</v>
      </c>
      <c r="F659" t="s">
        <v>2377</v>
      </c>
      <c r="G659" s="94" t="s">
        <v>2378</v>
      </c>
      <c r="H659" s="94" t="s">
        <v>2379</v>
      </c>
      <c r="I659" t="s">
        <v>2394</v>
      </c>
      <c r="J659" t="s">
        <v>2395</v>
      </c>
      <c r="K659">
        <v>15</v>
      </c>
      <c r="L659" s="95" t="str">
        <f t="shared" si="10"/>
        <v>Prospera Test 300420201 Sandbox^CanadianTaxes^CT^US^PE^CA^10/1/2016 0:00^12/31/2099 23:59^HST Tax^TAX:HST^15</v>
      </c>
    </row>
    <row r="660" spans="1:12" x14ac:dyDescent="0.25">
      <c r="A660" t="str">
        <f>EnterpriseData!$B$43</f>
        <v>Prospera Test 300420201 Sandbox</v>
      </c>
      <c r="B660" t="s">
        <v>2375</v>
      </c>
      <c r="C660" t="s">
        <v>2406</v>
      </c>
      <c r="D660" t="s">
        <v>2400</v>
      </c>
      <c r="E660" t="s">
        <v>2390</v>
      </c>
      <c r="F660" t="s">
        <v>2377</v>
      </c>
      <c r="G660" s="94" t="s">
        <v>2378</v>
      </c>
      <c r="H660" s="94" t="s">
        <v>2379</v>
      </c>
      <c r="I660" t="s">
        <v>2394</v>
      </c>
      <c r="J660" t="s">
        <v>2395</v>
      </c>
      <c r="K660">
        <v>15</v>
      </c>
      <c r="L660" s="95" t="str">
        <f t="shared" si="10"/>
        <v>Prospera Test 300420201 Sandbox^CanadianTaxes^DC^US^PE^CA^10/1/2016 0:00^12/31/2099 23:59^HST Tax^TAX:HST^15</v>
      </c>
    </row>
    <row r="661" spans="1:12" x14ac:dyDescent="0.25">
      <c r="A661" t="str">
        <f>EnterpriseData!$B$43</f>
        <v>Prospera Test 300420201 Sandbox</v>
      </c>
      <c r="B661" t="s">
        <v>2375</v>
      </c>
      <c r="C661" t="s">
        <v>2407</v>
      </c>
      <c r="D661" t="s">
        <v>2400</v>
      </c>
      <c r="E661" t="s">
        <v>2390</v>
      </c>
      <c r="F661" t="s">
        <v>2377</v>
      </c>
      <c r="G661" s="94" t="s">
        <v>2378</v>
      </c>
      <c r="H661" s="94" t="s">
        <v>2379</v>
      </c>
      <c r="I661" t="s">
        <v>2394</v>
      </c>
      <c r="J661" t="s">
        <v>2395</v>
      </c>
      <c r="K661">
        <v>15</v>
      </c>
      <c r="L661" s="95" t="str">
        <f t="shared" si="10"/>
        <v>Prospera Test 300420201 Sandbox^CanadianTaxes^DE^US^PE^CA^10/1/2016 0:00^12/31/2099 23:59^HST Tax^TAX:HST^15</v>
      </c>
    </row>
    <row r="662" spans="1:12" x14ac:dyDescent="0.25">
      <c r="A662" t="str">
        <f>EnterpriseData!$B$43</f>
        <v>Prospera Test 300420201 Sandbox</v>
      </c>
      <c r="B662" t="s">
        <v>2375</v>
      </c>
      <c r="C662" t="s">
        <v>2408</v>
      </c>
      <c r="D662" t="s">
        <v>2400</v>
      </c>
      <c r="E662" t="s">
        <v>2390</v>
      </c>
      <c r="F662" t="s">
        <v>2377</v>
      </c>
      <c r="G662" s="94" t="s">
        <v>2378</v>
      </c>
      <c r="H662" s="94" t="s">
        <v>2379</v>
      </c>
      <c r="I662" t="s">
        <v>2394</v>
      </c>
      <c r="J662" t="s">
        <v>2395</v>
      </c>
      <c r="K662">
        <v>15</v>
      </c>
      <c r="L662" s="95" t="str">
        <f t="shared" si="10"/>
        <v>Prospera Test 300420201 Sandbox^CanadianTaxes^FL^US^PE^CA^10/1/2016 0:00^12/31/2099 23:59^HST Tax^TAX:HST^15</v>
      </c>
    </row>
    <row r="663" spans="1:12" x14ac:dyDescent="0.25">
      <c r="A663" t="str">
        <f>EnterpriseData!$B$43</f>
        <v>Prospera Test 300420201 Sandbox</v>
      </c>
      <c r="B663" t="s">
        <v>2375</v>
      </c>
      <c r="C663" t="s">
        <v>2409</v>
      </c>
      <c r="D663" t="s">
        <v>2400</v>
      </c>
      <c r="E663" t="s">
        <v>2390</v>
      </c>
      <c r="F663" t="s">
        <v>2377</v>
      </c>
      <c r="G663" s="94" t="s">
        <v>2378</v>
      </c>
      <c r="H663" s="94" t="s">
        <v>2379</v>
      </c>
      <c r="I663" t="s">
        <v>2394</v>
      </c>
      <c r="J663" t="s">
        <v>2395</v>
      </c>
      <c r="K663">
        <v>15</v>
      </c>
      <c r="L663" s="95" t="str">
        <f t="shared" si="10"/>
        <v>Prospera Test 300420201 Sandbox^CanadianTaxes^GA^US^PE^CA^10/1/2016 0:00^12/31/2099 23:59^HST Tax^TAX:HST^15</v>
      </c>
    </row>
    <row r="664" spans="1:12" x14ac:dyDescent="0.25">
      <c r="A664" t="str">
        <f>EnterpriseData!$B$43</f>
        <v>Prospera Test 300420201 Sandbox</v>
      </c>
      <c r="B664" t="s">
        <v>2375</v>
      </c>
      <c r="C664" t="s">
        <v>2410</v>
      </c>
      <c r="D664" t="s">
        <v>2400</v>
      </c>
      <c r="E664" t="s">
        <v>2390</v>
      </c>
      <c r="F664" t="s">
        <v>2377</v>
      </c>
      <c r="G664" s="94" t="s">
        <v>2378</v>
      </c>
      <c r="H664" s="94" t="s">
        <v>2379</v>
      </c>
      <c r="I664" t="s">
        <v>2394</v>
      </c>
      <c r="J664" t="s">
        <v>2395</v>
      </c>
      <c r="K664">
        <v>15</v>
      </c>
      <c r="L664" s="95" t="str">
        <f t="shared" si="10"/>
        <v>Prospera Test 300420201 Sandbox^CanadianTaxes^HI^US^PE^CA^10/1/2016 0:00^12/31/2099 23:59^HST Tax^TAX:HST^15</v>
      </c>
    </row>
    <row r="665" spans="1:12" x14ac:dyDescent="0.25">
      <c r="A665" t="str">
        <f>EnterpriseData!$B$43</f>
        <v>Prospera Test 300420201 Sandbox</v>
      </c>
      <c r="B665" t="s">
        <v>2375</v>
      </c>
      <c r="C665" t="s">
        <v>2411</v>
      </c>
      <c r="D665" t="s">
        <v>2400</v>
      </c>
      <c r="E665" t="s">
        <v>2390</v>
      </c>
      <c r="F665" t="s">
        <v>2377</v>
      </c>
      <c r="G665" s="94" t="s">
        <v>2378</v>
      </c>
      <c r="H665" s="94" t="s">
        <v>2379</v>
      </c>
      <c r="I665" t="s">
        <v>2394</v>
      </c>
      <c r="J665" t="s">
        <v>2395</v>
      </c>
      <c r="K665">
        <v>15</v>
      </c>
      <c r="L665" s="95" t="str">
        <f t="shared" si="10"/>
        <v>Prospera Test 300420201 Sandbox^CanadianTaxes^IA^US^PE^CA^10/1/2016 0:00^12/31/2099 23:59^HST Tax^TAX:HST^15</v>
      </c>
    </row>
    <row r="666" spans="1:12" x14ac:dyDescent="0.25">
      <c r="A666" t="str">
        <f>EnterpriseData!$B$43</f>
        <v>Prospera Test 300420201 Sandbox</v>
      </c>
      <c r="B666" t="s">
        <v>2375</v>
      </c>
      <c r="C666" t="s">
        <v>2412</v>
      </c>
      <c r="D666" t="s">
        <v>2400</v>
      </c>
      <c r="E666" t="s">
        <v>2390</v>
      </c>
      <c r="F666" t="s">
        <v>2377</v>
      </c>
      <c r="G666" s="94" t="s">
        <v>2378</v>
      </c>
      <c r="H666" s="94" t="s">
        <v>2379</v>
      </c>
      <c r="I666" t="s">
        <v>2394</v>
      </c>
      <c r="J666" t="s">
        <v>2395</v>
      </c>
      <c r="K666">
        <v>15</v>
      </c>
      <c r="L666" s="95" t="str">
        <f t="shared" si="10"/>
        <v>Prospera Test 300420201 Sandbox^CanadianTaxes^ID^US^PE^CA^10/1/2016 0:00^12/31/2099 23:59^HST Tax^TAX:HST^15</v>
      </c>
    </row>
    <row r="667" spans="1:12" x14ac:dyDescent="0.25">
      <c r="A667" t="str">
        <f>EnterpriseData!$B$43</f>
        <v>Prospera Test 300420201 Sandbox</v>
      </c>
      <c r="B667" t="s">
        <v>2375</v>
      </c>
      <c r="C667" t="s">
        <v>2413</v>
      </c>
      <c r="D667" t="s">
        <v>2400</v>
      </c>
      <c r="E667" t="s">
        <v>2390</v>
      </c>
      <c r="F667" t="s">
        <v>2377</v>
      </c>
      <c r="G667" s="94" t="s">
        <v>2378</v>
      </c>
      <c r="H667" s="94" t="s">
        <v>2379</v>
      </c>
      <c r="I667" t="s">
        <v>2394</v>
      </c>
      <c r="J667" t="s">
        <v>2395</v>
      </c>
      <c r="K667">
        <v>15</v>
      </c>
      <c r="L667" s="95" t="str">
        <f t="shared" si="10"/>
        <v>Prospera Test 300420201 Sandbox^CanadianTaxes^IL^US^PE^CA^10/1/2016 0:00^12/31/2099 23:59^HST Tax^TAX:HST^15</v>
      </c>
    </row>
    <row r="668" spans="1:12" x14ac:dyDescent="0.25">
      <c r="A668" t="str">
        <f>EnterpriseData!$B$43</f>
        <v>Prospera Test 300420201 Sandbox</v>
      </c>
      <c r="B668" t="s">
        <v>2375</v>
      </c>
      <c r="C668" t="s">
        <v>2414</v>
      </c>
      <c r="D668" t="s">
        <v>2400</v>
      </c>
      <c r="E668" t="s">
        <v>2390</v>
      </c>
      <c r="F668" t="s">
        <v>2377</v>
      </c>
      <c r="G668" s="94" t="s">
        <v>2378</v>
      </c>
      <c r="H668" s="94" t="s">
        <v>2379</v>
      </c>
      <c r="I668" t="s">
        <v>2394</v>
      </c>
      <c r="J668" t="s">
        <v>2395</v>
      </c>
      <c r="K668">
        <v>15</v>
      </c>
      <c r="L668" s="95" t="str">
        <f t="shared" si="10"/>
        <v>Prospera Test 300420201 Sandbox^CanadianTaxes^IN^US^PE^CA^10/1/2016 0:00^12/31/2099 23:59^HST Tax^TAX:HST^15</v>
      </c>
    </row>
    <row r="669" spans="1:12" x14ac:dyDescent="0.25">
      <c r="A669" t="str">
        <f>EnterpriseData!$B$43</f>
        <v>Prospera Test 300420201 Sandbox</v>
      </c>
      <c r="B669" t="s">
        <v>2375</v>
      </c>
      <c r="C669" t="s">
        <v>2415</v>
      </c>
      <c r="D669" t="s">
        <v>2400</v>
      </c>
      <c r="E669" t="s">
        <v>2390</v>
      </c>
      <c r="F669" t="s">
        <v>2377</v>
      </c>
      <c r="G669" s="94" t="s">
        <v>2378</v>
      </c>
      <c r="H669" s="94" t="s">
        <v>2379</v>
      </c>
      <c r="I669" t="s">
        <v>2394</v>
      </c>
      <c r="J669" t="s">
        <v>2395</v>
      </c>
      <c r="K669">
        <v>15</v>
      </c>
      <c r="L669" s="95" t="str">
        <f t="shared" si="10"/>
        <v>Prospera Test 300420201 Sandbox^CanadianTaxes^KS^US^PE^CA^10/1/2016 0:00^12/31/2099 23:59^HST Tax^TAX:HST^15</v>
      </c>
    </row>
    <row r="670" spans="1:12" x14ac:dyDescent="0.25">
      <c r="A670" t="str">
        <f>EnterpriseData!$B$43</f>
        <v>Prospera Test 300420201 Sandbox</v>
      </c>
      <c r="B670" t="s">
        <v>2375</v>
      </c>
      <c r="C670" t="s">
        <v>2416</v>
      </c>
      <c r="D670" t="s">
        <v>2400</v>
      </c>
      <c r="E670" t="s">
        <v>2390</v>
      </c>
      <c r="F670" t="s">
        <v>2377</v>
      </c>
      <c r="G670" s="94" t="s">
        <v>2378</v>
      </c>
      <c r="H670" s="94" t="s">
        <v>2379</v>
      </c>
      <c r="I670" t="s">
        <v>2394</v>
      </c>
      <c r="J670" t="s">
        <v>2395</v>
      </c>
      <c r="K670">
        <v>15</v>
      </c>
      <c r="L670" s="95" t="str">
        <f t="shared" si="10"/>
        <v>Prospera Test 300420201 Sandbox^CanadianTaxes^KY^US^PE^CA^10/1/2016 0:00^12/31/2099 23:59^HST Tax^TAX:HST^15</v>
      </c>
    </row>
    <row r="671" spans="1:12" x14ac:dyDescent="0.25">
      <c r="A671" t="str">
        <f>EnterpriseData!$B$43</f>
        <v>Prospera Test 300420201 Sandbox</v>
      </c>
      <c r="B671" t="s">
        <v>2375</v>
      </c>
      <c r="C671" t="s">
        <v>2417</v>
      </c>
      <c r="D671" t="s">
        <v>2400</v>
      </c>
      <c r="E671" t="s">
        <v>2390</v>
      </c>
      <c r="F671" t="s">
        <v>2377</v>
      </c>
      <c r="G671" s="94" t="s">
        <v>2378</v>
      </c>
      <c r="H671" s="94" t="s">
        <v>2379</v>
      </c>
      <c r="I671" t="s">
        <v>2394</v>
      </c>
      <c r="J671" t="s">
        <v>2395</v>
      </c>
      <c r="K671">
        <v>15</v>
      </c>
      <c r="L671" s="95" t="str">
        <f t="shared" si="10"/>
        <v>Prospera Test 300420201 Sandbox^CanadianTaxes^LA^US^PE^CA^10/1/2016 0:00^12/31/2099 23:59^HST Tax^TAX:HST^15</v>
      </c>
    </row>
    <row r="672" spans="1:12" x14ac:dyDescent="0.25">
      <c r="A672" t="str">
        <f>EnterpriseData!$B$43</f>
        <v>Prospera Test 300420201 Sandbox</v>
      </c>
      <c r="B672" t="s">
        <v>2375</v>
      </c>
      <c r="C672" t="s">
        <v>2418</v>
      </c>
      <c r="D672" t="s">
        <v>2400</v>
      </c>
      <c r="E672" t="s">
        <v>2390</v>
      </c>
      <c r="F672" t="s">
        <v>2377</v>
      </c>
      <c r="G672" s="94" t="s">
        <v>2378</v>
      </c>
      <c r="H672" s="94" t="s">
        <v>2379</v>
      </c>
      <c r="I672" t="s">
        <v>2394</v>
      </c>
      <c r="J672" t="s">
        <v>2395</v>
      </c>
      <c r="K672">
        <v>15</v>
      </c>
      <c r="L672" s="95" t="str">
        <f t="shared" si="10"/>
        <v>Prospera Test 300420201 Sandbox^CanadianTaxes^MA^US^PE^CA^10/1/2016 0:00^12/31/2099 23:59^HST Tax^TAX:HST^15</v>
      </c>
    </row>
    <row r="673" spans="1:12" x14ac:dyDescent="0.25">
      <c r="A673" t="str">
        <f>EnterpriseData!$B$43</f>
        <v>Prospera Test 300420201 Sandbox</v>
      </c>
      <c r="B673" t="s">
        <v>2375</v>
      </c>
      <c r="C673" t="s">
        <v>2419</v>
      </c>
      <c r="D673" t="s">
        <v>2400</v>
      </c>
      <c r="E673" t="s">
        <v>2390</v>
      </c>
      <c r="F673" t="s">
        <v>2377</v>
      </c>
      <c r="G673" s="94" t="s">
        <v>2378</v>
      </c>
      <c r="H673" s="94" t="s">
        <v>2379</v>
      </c>
      <c r="I673" t="s">
        <v>2394</v>
      </c>
      <c r="J673" t="s">
        <v>2395</v>
      </c>
      <c r="K673">
        <v>15</v>
      </c>
      <c r="L673" s="95" t="str">
        <f t="shared" si="10"/>
        <v>Prospera Test 300420201 Sandbox^CanadianTaxes^MD^US^PE^CA^10/1/2016 0:00^12/31/2099 23:59^HST Tax^TAX:HST^15</v>
      </c>
    </row>
    <row r="674" spans="1:12" x14ac:dyDescent="0.25">
      <c r="A674" t="str">
        <f>EnterpriseData!$B$43</f>
        <v>Prospera Test 300420201 Sandbox</v>
      </c>
      <c r="B674" t="s">
        <v>2375</v>
      </c>
      <c r="C674" t="s">
        <v>2420</v>
      </c>
      <c r="D674" t="s">
        <v>2400</v>
      </c>
      <c r="E674" t="s">
        <v>2390</v>
      </c>
      <c r="F674" t="s">
        <v>2377</v>
      </c>
      <c r="G674" s="94" t="s">
        <v>2378</v>
      </c>
      <c r="H674" s="94" t="s">
        <v>2379</v>
      </c>
      <c r="I674" t="s">
        <v>2394</v>
      </c>
      <c r="J674" t="s">
        <v>2395</v>
      </c>
      <c r="K674">
        <v>15</v>
      </c>
      <c r="L674" s="95" t="str">
        <f t="shared" si="10"/>
        <v>Prospera Test 300420201 Sandbox^CanadianTaxes^ME^US^PE^CA^10/1/2016 0:00^12/31/2099 23:59^HST Tax^TAX:HST^15</v>
      </c>
    </row>
    <row r="675" spans="1:12" x14ac:dyDescent="0.25">
      <c r="A675" t="str">
        <f>EnterpriseData!$B$43</f>
        <v>Prospera Test 300420201 Sandbox</v>
      </c>
      <c r="B675" t="s">
        <v>2375</v>
      </c>
      <c r="C675" t="s">
        <v>2421</v>
      </c>
      <c r="D675" t="s">
        <v>2400</v>
      </c>
      <c r="E675" t="s">
        <v>2390</v>
      </c>
      <c r="F675" t="s">
        <v>2377</v>
      </c>
      <c r="G675" s="94" t="s">
        <v>2378</v>
      </c>
      <c r="H675" s="94" t="s">
        <v>2379</v>
      </c>
      <c r="I675" t="s">
        <v>2394</v>
      </c>
      <c r="J675" t="s">
        <v>2395</v>
      </c>
      <c r="K675">
        <v>15</v>
      </c>
      <c r="L675" s="95" t="str">
        <f t="shared" si="10"/>
        <v>Prospera Test 300420201 Sandbox^CanadianTaxes^MI^US^PE^CA^10/1/2016 0:00^12/31/2099 23:59^HST Tax^TAX:HST^15</v>
      </c>
    </row>
    <row r="676" spans="1:12" x14ac:dyDescent="0.25">
      <c r="A676" t="str">
        <f>EnterpriseData!$B$43</f>
        <v>Prospera Test 300420201 Sandbox</v>
      </c>
      <c r="B676" t="s">
        <v>2375</v>
      </c>
      <c r="C676" t="s">
        <v>2422</v>
      </c>
      <c r="D676" t="s">
        <v>2400</v>
      </c>
      <c r="E676" t="s">
        <v>2390</v>
      </c>
      <c r="F676" t="s">
        <v>2377</v>
      </c>
      <c r="G676" s="94" t="s">
        <v>2378</v>
      </c>
      <c r="H676" s="94" t="s">
        <v>2379</v>
      </c>
      <c r="I676" t="s">
        <v>2394</v>
      </c>
      <c r="J676" t="s">
        <v>2395</v>
      </c>
      <c r="K676">
        <v>15</v>
      </c>
      <c r="L676" s="95" t="str">
        <f t="shared" si="10"/>
        <v>Prospera Test 300420201 Sandbox^CanadianTaxes^MN^US^PE^CA^10/1/2016 0:00^12/31/2099 23:59^HST Tax^TAX:HST^15</v>
      </c>
    </row>
    <row r="677" spans="1:12" x14ac:dyDescent="0.25">
      <c r="A677" t="str">
        <f>EnterpriseData!$B$43</f>
        <v>Prospera Test 300420201 Sandbox</v>
      </c>
      <c r="B677" t="s">
        <v>2375</v>
      </c>
      <c r="C677" t="s">
        <v>2423</v>
      </c>
      <c r="D677" t="s">
        <v>2400</v>
      </c>
      <c r="E677" t="s">
        <v>2390</v>
      </c>
      <c r="F677" t="s">
        <v>2377</v>
      </c>
      <c r="G677" s="94" t="s">
        <v>2378</v>
      </c>
      <c r="H677" s="94" t="s">
        <v>2379</v>
      </c>
      <c r="I677" t="s">
        <v>2394</v>
      </c>
      <c r="J677" t="s">
        <v>2395</v>
      </c>
      <c r="K677">
        <v>15</v>
      </c>
      <c r="L677" s="95" t="str">
        <f t="shared" si="10"/>
        <v>Prospera Test 300420201 Sandbox^CanadianTaxes^MO^US^PE^CA^10/1/2016 0:00^12/31/2099 23:59^HST Tax^TAX:HST^15</v>
      </c>
    </row>
    <row r="678" spans="1:12" x14ac:dyDescent="0.25">
      <c r="A678" t="str">
        <f>EnterpriseData!$B$43</f>
        <v>Prospera Test 300420201 Sandbox</v>
      </c>
      <c r="B678" t="s">
        <v>2375</v>
      </c>
      <c r="C678" t="s">
        <v>2424</v>
      </c>
      <c r="D678" t="s">
        <v>2400</v>
      </c>
      <c r="E678" t="s">
        <v>2390</v>
      </c>
      <c r="F678" t="s">
        <v>2377</v>
      </c>
      <c r="G678" s="94" t="s">
        <v>2378</v>
      </c>
      <c r="H678" s="94" t="s">
        <v>2379</v>
      </c>
      <c r="I678" t="s">
        <v>2394</v>
      </c>
      <c r="J678" t="s">
        <v>2395</v>
      </c>
      <c r="K678">
        <v>15</v>
      </c>
      <c r="L678" s="95" t="str">
        <f t="shared" si="10"/>
        <v>Prospera Test 300420201 Sandbox^CanadianTaxes^MS^US^PE^CA^10/1/2016 0:00^12/31/2099 23:59^HST Tax^TAX:HST^15</v>
      </c>
    </row>
    <row r="679" spans="1:12" x14ac:dyDescent="0.25">
      <c r="A679" t="str">
        <f>EnterpriseData!$B$43</f>
        <v>Prospera Test 300420201 Sandbox</v>
      </c>
      <c r="B679" t="s">
        <v>2375</v>
      </c>
      <c r="C679" t="s">
        <v>2425</v>
      </c>
      <c r="D679" t="s">
        <v>2400</v>
      </c>
      <c r="E679" t="s">
        <v>2390</v>
      </c>
      <c r="F679" t="s">
        <v>2377</v>
      </c>
      <c r="G679" s="94" t="s">
        <v>2378</v>
      </c>
      <c r="H679" s="94" t="s">
        <v>2379</v>
      </c>
      <c r="I679" t="s">
        <v>2394</v>
      </c>
      <c r="J679" t="s">
        <v>2395</v>
      </c>
      <c r="K679">
        <v>15</v>
      </c>
      <c r="L679" s="95" t="str">
        <f t="shared" si="10"/>
        <v>Prospera Test 300420201 Sandbox^CanadianTaxes^MT^US^PE^CA^10/1/2016 0:00^12/31/2099 23:59^HST Tax^TAX:HST^15</v>
      </c>
    </row>
    <row r="680" spans="1:12" x14ac:dyDescent="0.25">
      <c r="A680" t="str">
        <f>EnterpriseData!$B$43</f>
        <v>Prospera Test 300420201 Sandbox</v>
      </c>
      <c r="B680" t="s">
        <v>2375</v>
      </c>
      <c r="C680" t="s">
        <v>2426</v>
      </c>
      <c r="D680" t="s">
        <v>2400</v>
      </c>
      <c r="E680" t="s">
        <v>2390</v>
      </c>
      <c r="F680" t="s">
        <v>2377</v>
      </c>
      <c r="G680" s="94" t="s">
        <v>2378</v>
      </c>
      <c r="H680" s="94" t="s">
        <v>2379</v>
      </c>
      <c r="I680" t="s">
        <v>2394</v>
      </c>
      <c r="J680" t="s">
        <v>2395</v>
      </c>
      <c r="K680">
        <v>15</v>
      </c>
      <c r="L680" s="95" t="str">
        <f t="shared" si="10"/>
        <v>Prospera Test 300420201 Sandbox^CanadianTaxes^NC^US^PE^CA^10/1/2016 0:00^12/31/2099 23:59^HST Tax^TAX:HST^15</v>
      </c>
    </row>
    <row r="681" spans="1:12" x14ac:dyDescent="0.25">
      <c r="A681" t="str">
        <f>EnterpriseData!$B$43</f>
        <v>Prospera Test 300420201 Sandbox</v>
      </c>
      <c r="B681" t="s">
        <v>2375</v>
      </c>
      <c r="C681" t="s">
        <v>2427</v>
      </c>
      <c r="D681" t="s">
        <v>2400</v>
      </c>
      <c r="E681" t="s">
        <v>2390</v>
      </c>
      <c r="F681" t="s">
        <v>2377</v>
      </c>
      <c r="G681" s="94" t="s">
        <v>2378</v>
      </c>
      <c r="H681" s="94" t="s">
        <v>2379</v>
      </c>
      <c r="I681" t="s">
        <v>2394</v>
      </c>
      <c r="J681" t="s">
        <v>2395</v>
      </c>
      <c r="K681">
        <v>15</v>
      </c>
      <c r="L681" s="95" t="str">
        <f t="shared" si="10"/>
        <v>Prospera Test 300420201 Sandbox^CanadianTaxes^ND^US^PE^CA^10/1/2016 0:00^12/31/2099 23:59^HST Tax^TAX:HST^15</v>
      </c>
    </row>
    <row r="682" spans="1:12" x14ac:dyDescent="0.25">
      <c r="A682" t="str">
        <f>EnterpriseData!$B$43</f>
        <v>Prospera Test 300420201 Sandbox</v>
      </c>
      <c r="B682" t="s">
        <v>2375</v>
      </c>
      <c r="C682" t="s">
        <v>2428</v>
      </c>
      <c r="D682" t="s">
        <v>2400</v>
      </c>
      <c r="E682" t="s">
        <v>2390</v>
      </c>
      <c r="F682" t="s">
        <v>2377</v>
      </c>
      <c r="G682" s="94" t="s">
        <v>2378</v>
      </c>
      <c r="H682" s="94" t="s">
        <v>2379</v>
      </c>
      <c r="I682" t="s">
        <v>2394</v>
      </c>
      <c r="J682" t="s">
        <v>2395</v>
      </c>
      <c r="K682">
        <v>15</v>
      </c>
      <c r="L682" s="95" t="str">
        <f t="shared" si="10"/>
        <v>Prospera Test 300420201 Sandbox^CanadianTaxes^NE^US^PE^CA^10/1/2016 0:00^12/31/2099 23:59^HST Tax^TAX:HST^15</v>
      </c>
    </row>
    <row r="683" spans="1:12" x14ac:dyDescent="0.25">
      <c r="A683" t="str">
        <f>EnterpriseData!$B$43</f>
        <v>Prospera Test 300420201 Sandbox</v>
      </c>
      <c r="B683" t="s">
        <v>2375</v>
      </c>
      <c r="C683" t="s">
        <v>2429</v>
      </c>
      <c r="D683" t="s">
        <v>2400</v>
      </c>
      <c r="E683" t="s">
        <v>2390</v>
      </c>
      <c r="F683" t="s">
        <v>2377</v>
      </c>
      <c r="G683" s="94" t="s">
        <v>2378</v>
      </c>
      <c r="H683" s="94" t="s">
        <v>2379</v>
      </c>
      <c r="I683" t="s">
        <v>2394</v>
      </c>
      <c r="J683" t="s">
        <v>2395</v>
      </c>
      <c r="K683">
        <v>15</v>
      </c>
      <c r="L683" s="95" t="str">
        <f t="shared" si="10"/>
        <v>Prospera Test 300420201 Sandbox^CanadianTaxes^NH^US^PE^CA^10/1/2016 0:00^12/31/2099 23:59^HST Tax^TAX:HST^15</v>
      </c>
    </row>
    <row r="684" spans="1:12" x14ac:dyDescent="0.25">
      <c r="A684" t="str">
        <f>EnterpriseData!$B$43</f>
        <v>Prospera Test 300420201 Sandbox</v>
      </c>
      <c r="B684" t="s">
        <v>2375</v>
      </c>
      <c r="C684" t="s">
        <v>2430</v>
      </c>
      <c r="D684" t="s">
        <v>2400</v>
      </c>
      <c r="E684" t="s">
        <v>2390</v>
      </c>
      <c r="F684" t="s">
        <v>2377</v>
      </c>
      <c r="G684" s="94" t="s">
        <v>2378</v>
      </c>
      <c r="H684" s="94" t="s">
        <v>2379</v>
      </c>
      <c r="I684" t="s">
        <v>2394</v>
      </c>
      <c r="J684" t="s">
        <v>2395</v>
      </c>
      <c r="K684">
        <v>15</v>
      </c>
      <c r="L684" s="95" t="str">
        <f t="shared" si="10"/>
        <v>Prospera Test 300420201 Sandbox^CanadianTaxes^NJ^US^PE^CA^10/1/2016 0:00^12/31/2099 23:59^HST Tax^TAX:HST^15</v>
      </c>
    </row>
    <row r="685" spans="1:12" x14ac:dyDescent="0.25">
      <c r="A685" t="str">
        <f>EnterpriseData!$B$43</f>
        <v>Prospera Test 300420201 Sandbox</v>
      </c>
      <c r="B685" t="s">
        <v>2375</v>
      </c>
      <c r="C685" t="s">
        <v>2431</v>
      </c>
      <c r="D685" t="s">
        <v>2400</v>
      </c>
      <c r="E685" t="s">
        <v>2390</v>
      </c>
      <c r="F685" t="s">
        <v>2377</v>
      </c>
      <c r="G685" s="94" t="s">
        <v>2378</v>
      </c>
      <c r="H685" s="94" t="s">
        <v>2379</v>
      </c>
      <c r="I685" t="s">
        <v>2394</v>
      </c>
      <c r="J685" t="s">
        <v>2395</v>
      </c>
      <c r="K685">
        <v>15</v>
      </c>
      <c r="L685" s="95" t="str">
        <f t="shared" si="10"/>
        <v>Prospera Test 300420201 Sandbox^CanadianTaxes^NM^US^PE^CA^10/1/2016 0:00^12/31/2099 23:59^HST Tax^TAX:HST^15</v>
      </c>
    </row>
    <row r="686" spans="1:12" x14ac:dyDescent="0.25">
      <c r="A686" t="str">
        <f>EnterpriseData!$B$43</f>
        <v>Prospera Test 300420201 Sandbox</v>
      </c>
      <c r="B686" t="s">
        <v>2375</v>
      </c>
      <c r="C686" t="s">
        <v>2432</v>
      </c>
      <c r="D686" t="s">
        <v>2400</v>
      </c>
      <c r="E686" t="s">
        <v>2390</v>
      </c>
      <c r="F686" t="s">
        <v>2377</v>
      </c>
      <c r="G686" s="94" t="s">
        <v>2378</v>
      </c>
      <c r="H686" s="94" t="s">
        <v>2379</v>
      </c>
      <c r="I686" t="s">
        <v>2394</v>
      </c>
      <c r="J686" t="s">
        <v>2395</v>
      </c>
      <c r="K686">
        <v>15</v>
      </c>
      <c r="L686" s="95" t="str">
        <f t="shared" si="10"/>
        <v>Prospera Test 300420201 Sandbox^CanadianTaxes^NV^US^PE^CA^10/1/2016 0:00^12/31/2099 23:59^HST Tax^TAX:HST^15</v>
      </c>
    </row>
    <row r="687" spans="1:12" x14ac:dyDescent="0.25">
      <c r="A687" t="str">
        <f>EnterpriseData!$B$43</f>
        <v>Prospera Test 300420201 Sandbox</v>
      </c>
      <c r="B687" t="s">
        <v>2375</v>
      </c>
      <c r="C687" t="s">
        <v>2433</v>
      </c>
      <c r="D687" t="s">
        <v>2400</v>
      </c>
      <c r="E687" t="s">
        <v>2390</v>
      </c>
      <c r="F687" t="s">
        <v>2377</v>
      </c>
      <c r="G687" s="94" t="s">
        <v>2378</v>
      </c>
      <c r="H687" s="94" t="s">
        <v>2379</v>
      </c>
      <c r="I687" t="s">
        <v>2394</v>
      </c>
      <c r="J687" t="s">
        <v>2395</v>
      </c>
      <c r="K687">
        <v>15</v>
      </c>
      <c r="L687" s="95" t="str">
        <f t="shared" si="10"/>
        <v>Prospera Test 300420201 Sandbox^CanadianTaxes^NY^US^PE^CA^10/1/2016 0:00^12/31/2099 23:59^HST Tax^TAX:HST^15</v>
      </c>
    </row>
    <row r="688" spans="1:12" x14ac:dyDescent="0.25">
      <c r="A688" t="str">
        <f>EnterpriseData!$B$43</f>
        <v>Prospera Test 300420201 Sandbox</v>
      </c>
      <c r="B688" t="s">
        <v>2375</v>
      </c>
      <c r="C688" t="s">
        <v>2434</v>
      </c>
      <c r="D688" t="s">
        <v>2400</v>
      </c>
      <c r="E688" t="s">
        <v>2390</v>
      </c>
      <c r="F688" t="s">
        <v>2377</v>
      </c>
      <c r="G688" s="94" t="s">
        <v>2378</v>
      </c>
      <c r="H688" s="94" t="s">
        <v>2379</v>
      </c>
      <c r="I688" t="s">
        <v>2394</v>
      </c>
      <c r="J688" t="s">
        <v>2395</v>
      </c>
      <c r="K688">
        <v>15</v>
      </c>
      <c r="L688" s="95" t="str">
        <f t="shared" si="10"/>
        <v>Prospera Test 300420201 Sandbox^CanadianTaxes^OH^US^PE^CA^10/1/2016 0:00^12/31/2099 23:59^HST Tax^TAX:HST^15</v>
      </c>
    </row>
    <row r="689" spans="1:12" x14ac:dyDescent="0.25">
      <c r="A689" t="str">
        <f>EnterpriseData!$B$43</f>
        <v>Prospera Test 300420201 Sandbox</v>
      </c>
      <c r="B689" t="s">
        <v>2375</v>
      </c>
      <c r="C689" t="s">
        <v>2435</v>
      </c>
      <c r="D689" t="s">
        <v>2400</v>
      </c>
      <c r="E689" t="s">
        <v>2390</v>
      </c>
      <c r="F689" t="s">
        <v>2377</v>
      </c>
      <c r="G689" s="94" t="s">
        <v>2378</v>
      </c>
      <c r="H689" s="94" t="s">
        <v>2379</v>
      </c>
      <c r="I689" t="s">
        <v>2394</v>
      </c>
      <c r="J689" t="s">
        <v>2395</v>
      </c>
      <c r="K689">
        <v>15</v>
      </c>
      <c r="L689" s="95" t="str">
        <f t="shared" si="10"/>
        <v>Prospera Test 300420201 Sandbox^CanadianTaxes^OK^US^PE^CA^10/1/2016 0:00^12/31/2099 23:59^HST Tax^TAX:HST^15</v>
      </c>
    </row>
    <row r="690" spans="1:12" x14ac:dyDescent="0.25">
      <c r="A690" t="str">
        <f>EnterpriseData!$B$43</f>
        <v>Prospera Test 300420201 Sandbox</v>
      </c>
      <c r="B690" t="s">
        <v>2375</v>
      </c>
      <c r="C690" t="s">
        <v>2436</v>
      </c>
      <c r="D690" t="s">
        <v>2400</v>
      </c>
      <c r="E690" t="s">
        <v>2390</v>
      </c>
      <c r="F690" t="s">
        <v>2377</v>
      </c>
      <c r="G690" s="94" t="s">
        <v>2378</v>
      </c>
      <c r="H690" s="94" t="s">
        <v>2379</v>
      </c>
      <c r="I690" t="s">
        <v>2394</v>
      </c>
      <c r="J690" t="s">
        <v>2395</v>
      </c>
      <c r="K690">
        <v>15</v>
      </c>
      <c r="L690" s="95" t="str">
        <f t="shared" si="10"/>
        <v>Prospera Test 300420201 Sandbox^CanadianTaxes^OR^US^PE^CA^10/1/2016 0:00^12/31/2099 23:59^HST Tax^TAX:HST^15</v>
      </c>
    </row>
    <row r="691" spans="1:12" x14ac:dyDescent="0.25">
      <c r="A691" t="str">
        <f>EnterpriseData!$B$43</f>
        <v>Prospera Test 300420201 Sandbox</v>
      </c>
      <c r="B691" t="s">
        <v>2375</v>
      </c>
      <c r="C691" t="s">
        <v>2437</v>
      </c>
      <c r="D691" t="s">
        <v>2400</v>
      </c>
      <c r="E691" t="s">
        <v>2390</v>
      </c>
      <c r="F691" t="s">
        <v>2377</v>
      </c>
      <c r="G691" s="94" t="s">
        <v>2378</v>
      </c>
      <c r="H691" s="94" t="s">
        <v>2379</v>
      </c>
      <c r="I691" t="s">
        <v>2394</v>
      </c>
      <c r="J691" t="s">
        <v>2395</v>
      </c>
      <c r="K691">
        <v>15</v>
      </c>
      <c r="L691" s="95" t="str">
        <f t="shared" si="10"/>
        <v>Prospera Test 300420201 Sandbox^CanadianTaxes^PA^US^PE^CA^10/1/2016 0:00^12/31/2099 23:59^HST Tax^TAX:HST^15</v>
      </c>
    </row>
    <row r="692" spans="1:12" x14ac:dyDescent="0.25">
      <c r="A692" t="str">
        <f>EnterpriseData!$B$43</f>
        <v>Prospera Test 300420201 Sandbox</v>
      </c>
      <c r="B692" t="s">
        <v>2375</v>
      </c>
      <c r="C692" t="s">
        <v>2438</v>
      </c>
      <c r="D692" t="s">
        <v>2400</v>
      </c>
      <c r="E692" t="s">
        <v>2390</v>
      </c>
      <c r="F692" t="s">
        <v>2377</v>
      </c>
      <c r="G692" s="94" t="s">
        <v>2378</v>
      </c>
      <c r="H692" s="94" t="s">
        <v>2379</v>
      </c>
      <c r="I692" t="s">
        <v>2394</v>
      </c>
      <c r="J692" t="s">
        <v>2395</v>
      </c>
      <c r="K692">
        <v>15</v>
      </c>
      <c r="L692" s="95" t="str">
        <f t="shared" si="10"/>
        <v>Prospera Test 300420201 Sandbox^CanadianTaxes^RI^US^PE^CA^10/1/2016 0:00^12/31/2099 23:59^HST Tax^TAX:HST^15</v>
      </c>
    </row>
    <row r="693" spans="1:12" x14ac:dyDescent="0.25">
      <c r="A693" t="str">
        <f>EnterpriseData!$B$43</f>
        <v>Prospera Test 300420201 Sandbox</v>
      </c>
      <c r="B693" t="s">
        <v>2375</v>
      </c>
      <c r="C693" t="s">
        <v>2439</v>
      </c>
      <c r="D693" t="s">
        <v>2400</v>
      </c>
      <c r="E693" t="s">
        <v>2390</v>
      </c>
      <c r="F693" t="s">
        <v>2377</v>
      </c>
      <c r="G693" s="94" t="s">
        <v>2378</v>
      </c>
      <c r="H693" s="94" t="s">
        <v>2379</v>
      </c>
      <c r="I693" t="s">
        <v>2394</v>
      </c>
      <c r="J693" t="s">
        <v>2395</v>
      </c>
      <c r="K693">
        <v>15</v>
      </c>
      <c r="L693" s="95" t="str">
        <f t="shared" si="10"/>
        <v>Prospera Test 300420201 Sandbox^CanadianTaxes^SC^US^PE^CA^10/1/2016 0:00^12/31/2099 23:59^HST Tax^TAX:HST^15</v>
      </c>
    </row>
    <row r="694" spans="1:12" x14ac:dyDescent="0.25">
      <c r="A694" t="str">
        <f>EnterpriseData!$B$43</f>
        <v>Prospera Test 300420201 Sandbox</v>
      </c>
      <c r="B694" t="s">
        <v>2375</v>
      </c>
      <c r="C694" t="s">
        <v>2440</v>
      </c>
      <c r="D694" t="s">
        <v>2400</v>
      </c>
      <c r="E694" t="s">
        <v>2390</v>
      </c>
      <c r="F694" t="s">
        <v>2377</v>
      </c>
      <c r="G694" s="94" t="s">
        <v>2378</v>
      </c>
      <c r="H694" s="94" t="s">
        <v>2379</v>
      </c>
      <c r="I694" t="s">
        <v>2394</v>
      </c>
      <c r="J694" t="s">
        <v>2395</v>
      </c>
      <c r="K694">
        <v>15</v>
      </c>
      <c r="L694" s="95" t="str">
        <f t="shared" si="10"/>
        <v>Prospera Test 300420201 Sandbox^CanadianTaxes^SD^US^PE^CA^10/1/2016 0:00^12/31/2099 23:59^HST Tax^TAX:HST^15</v>
      </c>
    </row>
    <row r="695" spans="1:12" x14ac:dyDescent="0.25">
      <c r="A695" t="str">
        <f>EnterpriseData!$B$43</f>
        <v>Prospera Test 300420201 Sandbox</v>
      </c>
      <c r="B695" t="s">
        <v>2375</v>
      </c>
      <c r="C695" t="s">
        <v>2441</v>
      </c>
      <c r="D695" t="s">
        <v>2400</v>
      </c>
      <c r="E695" t="s">
        <v>2390</v>
      </c>
      <c r="F695" t="s">
        <v>2377</v>
      </c>
      <c r="G695" s="94" t="s">
        <v>2378</v>
      </c>
      <c r="H695" s="94" t="s">
        <v>2379</v>
      </c>
      <c r="I695" t="s">
        <v>2394</v>
      </c>
      <c r="J695" t="s">
        <v>2395</v>
      </c>
      <c r="K695">
        <v>15</v>
      </c>
      <c r="L695" s="95" t="str">
        <f t="shared" si="10"/>
        <v>Prospera Test 300420201 Sandbox^CanadianTaxes^TN^US^PE^CA^10/1/2016 0:00^12/31/2099 23:59^HST Tax^TAX:HST^15</v>
      </c>
    </row>
    <row r="696" spans="1:12" x14ac:dyDescent="0.25">
      <c r="A696" t="str">
        <f>EnterpriseData!$B$43</f>
        <v>Prospera Test 300420201 Sandbox</v>
      </c>
      <c r="B696" t="s">
        <v>2375</v>
      </c>
      <c r="C696" t="s">
        <v>2442</v>
      </c>
      <c r="D696" t="s">
        <v>2400</v>
      </c>
      <c r="E696" t="s">
        <v>2390</v>
      </c>
      <c r="F696" t="s">
        <v>2377</v>
      </c>
      <c r="G696" s="94" t="s">
        <v>2378</v>
      </c>
      <c r="H696" s="94" t="s">
        <v>2379</v>
      </c>
      <c r="I696" t="s">
        <v>2394</v>
      </c>
      <c r="J696" t="s">
        <v>2395</v>
      </c>
      <c r="K696">
        <v>15</v>
      </c>
      <c r="L696" s="95" t="str">
        <f t="shared" si="10"/>
        <v>Prospera Test 300420201 Sandbox^CanadianTaxes^TX^US^PE^CA^10/1/2016 0:00^12/31/2099 23:59^HST Tax^TAX:HST^15</v>
      </c>
    </row>
    <row r="697" spans="1:12" x14ac:dyDescent="0.25">
      <c r="A697" t="str">
        <f>EnterpriseData!$B$43</f>
        <v>Prospera Test 300420201 Sandbox</v>
      </c>
      <c r="B697" t="s">
        <v>2375</v>
      </c>
      <c r="C697" t="s">
        <v>2443</v>
      </c>
      <c r="D697" t="s">
        <v>2400</v>
      </c>
      <c r="E697" t="s">
        <v>2390</v>
      </c>
      <c r="F697" t="s">
        <v>2377</v>
      </c>
      <c r="G697" s="94" t="s">
        <v>2378</v>
      </c>
      <c r="H697" s="94" t="s">
        <v>2379</v>
      </c>
      <c r="I697" t="s">
        <v>2394</v>
      </c>
      <c r="J697" t="s">
        <v>2395</v>
      </c>
      <c r="K697">
        <v>15</v>
      </c>
      <c r="L697" s="95" t="str">
        <f t="shared" si="10"/>
        <v>Prospera Test 300420201 Sandbox^CanadianTaxes^UT^US^PE^CA^10/1/2016 0:00^12/31/2099 23:59^HST Tax^TAX:HST^15</v>
      </c>
    </row>
    <row r="698" spans="1:12" x14ac:dyDescent="0.25">
      <c r="A698" t="str">
        <f>EnterpriseData!$B$43</f>
        <v>Prospera Test 300420201 Sandbox</v>
      </c>
      <c r="B698" t="s">
        <v>2375</v>
      </c>
      <c r="C698" t="s">
        <v>2444</v>
      </c>
      <c r="D698" t="s">
        <v>2400</v>
      </c>
      <c r="E698" t="s">
        <v>2390</v>
      </c>
      <c r="F698" t="s">
        <v>2377</v>
      </c>
      <c r="G698" s="94" t="s">
        <v>2378</v>
      </c>
      <c r="H698" s="94" t="s">
        <v>2379</v>
      </c>
      <c r="I698" t="s">
        <v>2394</v>
      </c>
      <c r="J698" t="s">
        <v>2395</v>
      </c>
      <c r="K698">
        <v>15</v>
      </c>
      <c r="L698" s="95" t="str">
        <f t="shared" si="10"/>
        <v>Prospera Test 300420201 Sandbox^CanadianTaxes^VA^US^PE^CA^10/1/2016 0:00^12/31/2099 23:59^HST Tax^TAX:HST^15</v>
      </c>
    </row>
    <row r="699" spans="1:12" x14ac:dyDescent="0.25">
      <c r="A699" t="str">
        <f>EnterpriseData!$B$43</f>
        <v>Prospera Test 300420201 Sandbox</v>
      </c>
      <c r="B699" t="s">
        <v>2375</v>
      </c>
      <c r="C699" t="s">
        <v>2445</v>
      </c>
      <c r="D699" t="s">
        <v>2400</v>
      </c>
      <c r="E699" t="s">
        <v>2390</v>
      </c>
      <c r="F699" t="s">
        <v>2377</v>
      </c>
      <c r="G699" s="94" t="s">
        <v>2378</v>
      </c>
      <c r="H699" s="94" t="s">
        <v>2379</v>
      </c>
      <c r="I699" t="s">
        <v>2394</v>
      </c>
      <c r="J699" t="s">
        <v>2395</v>
      </c>
      <c r="K699">
        <v>15</v>
      </c>
      <c r="L699" s="95" t="str">
        <f t="shared" si="10"/>
        <v>Prospera Test 300420201 Sandbox^CanadianTaxes^VT^US^PE^CA^10/1/2016 0:00^12/31/2099 23:59^HST Tax^TAX:HST^15</v>
      </c>
    </row>
    <row r="700" spans="1:12" x14ac:dyDescent="0.25">
      <c r="A700" t="str">
        <f>EnterpriseData!$B$43</f>
        <v>Prospera Test 300420201 Sandbox</v>
      </c>
      <c r="B700" t="s">
        <v>2375</v>
      </c>
      <c r="C700" t="s">
        <v>2446</v>
      </c>
      <c r="D700" t="s">
        <v>2400</v>
      </c>
      <c r="E700" t="s">
        <v>2390</v>
      </c>
      <c r="F700" t="s">
        <v>2377</v>
      </c>
      <c r="G700" s="94" t="s">
        <v>2378</v>
      </c>
      <c r="H700" s="94" t="s">
        <v>2379</v>
      </c>
      <c r="I700" t="s">
        <v>2394</v>
      </c>
      <c r="J700" t="s">
        <v>2395</v>
      </c>
      <c r="K700">
        <v>15</v>
      </c>
      <c r="L700" s="95" t="str">
        <f t="shared" si="10"/>
        <v>Prospera Test 300420201 Sandbox^CanadianTaxes^WA^US^PE^CA^10/1/2016 0:00^12/31/2099 23:59^HST Tax^TAX:HST^15</v>
      </c>
    </row>
    <row r="701" spans="1:12" x14ac:dyDescent="0.25">
      <c r="A701" t="str">
        <f>EnterpriseData!$B$43</f>
        <v>Prospera Test 300420201 Sandbox</v>
      </c>
      <c r="B701" t="s">
        <v>2375</v>
      </c>
      <c r="C701" t="s">
        <v>2447</v>
      </c>
      <c r="D701" t="s">
        <v>2400</v>
      </c>
      <c r="E701" t="s">
        <v>2390</v>
      </c>
      <c r="F701" t="s">
        <v>2377</v>
      </c>
      <c r="G701" s="94" t="s">
        <v>2378</v>
      </c>
      <c r="H701" s="94" t="s">
        <v>2379</v>
      </c>
      <c r="I701" t="s">
        <v>2394</v>
      </c>
      <c r="J701" t="s">
        <v>2395</v>
      </c>
      <c r="K701">
        <v>15</v>
      </c>
      <c r="L701" s="95" t="str">
        <f t="shared" si="10"/>
        <v>Prospera Test 300420201 Sandbox^CanadianTaxes^WI^US^PE^CA^10/1/2016 0:00^12/31/2099 23:59^HST Tax^TAX:HST^15</v>
      </c>
    </row>
    <row r="702" spans="1:12" x14ac:dyDescent="0.25">
      <c r="A702" t="str">
        <f>EnterpriseData!$B$43</f>
        <v>Prospera Test 300420201 Sandbox</v>
      </c>
      <c r="B702" t="s">
        <v>2375</v>
      </c>
      <c r="C702" t="s">
        <v>2448</v>
      </c>
      <c r="D702" t="s">
        <v>2400</v>
      </c>
      <c r="E702" t="s">
        <v>2390</v>
      </c>
      <c r="F702" t="s">
        <v>2377</v>
      </c>
      <c r="G702" s="94" t="s">
        <v>2378</v>
      </c>
      <c r="H702" s="94" t="s">
        <v>2379</v>
      </c>
      <c r="I702" t="s">
        <v>2394</v>
      </c>
      <c r="J702" t="s">
        <v>2395</v>
      </c>
      <c r="K702">
        <v>15</v>
      </c>
      <c r="L702" s="95" t="str">
        <f t="shared" si="10"/>
        <v>Prospera Test 300420201 Sandbox^CanadianTaxes^WV^US^PE^CA^10/1/2016 0:00^12/31/2099 23:59^HST Tax^TAX:HST^15</v>
      </c>
    </row>
    <row r="703" spans="1:12" x14ac:dyDescent="0.25">
      <c r="A703" t="str">
        <f>EnterpriseData!$B$43</f>
        <v>Prospera Test 300420201 Sandbox</v>
      </c>
      <c r="B703" t="s">
        <v>2375</v>
      </c>
      <c r="C703" t="s">
        <v>2449</v>
      </c>
      <c r="D703" t="s">
        <v>2400</v>
      </c>
      <c r="E703" t="s">
        <v>2390</v>
      </c>
      <c r="F703" t="s">
        <v>2377</v>
      </c>
      <c r="G703" s="94" t="s">
        <v>2378</v>
      </c>
      <c r="H703" s="94" t="s">
        <v>2379</v>
      </c>
      <c r="I703" t="s">
        <v>2394</v>
      </c>
      <c r="J703" t="s">
        <v>2395</v>
      </c>
      <c r="K703">
        <v>15</v>
      </c>
      <c r="L703" s="95" t="str">
        <f t="shared" si="10"/>
        <v>Prospera Test 300420201 Sandbox^CanadianTaxes^WY^US^PE^CA^10/1/2016 0:00^12/31/2099 23:59^HST Tax^TAX:HST^15</v>
      </c>
    </row>
    <row r="704" spans="1:12" x14ac:dyDescent="0.25">
      <c r="A704" t="str">
        <f>EnterpriseData!$B$43</f>
        <v>Prospera Test 300420201 Sandbox</v>
      </c>
      <c r="B704" t="s">
        <v>2375</v>
      </c>
      <c r="C704" t="s">
        <v>2399</v>
      </c>
      <c r="D704" t="s">
        <v>2400</v>
      </c>
      <c r="E704" t="s">
        <v>2391</v>
      </c>
      <c r="F704" t="s">
        <v>2377</v>
      </c>
      <c r="G704" s="94" t="s">
        <v>2378</v>
      </c>
      <c r="H704" s="94" t="s">
        <v>2379</v>
      </c>
      <c r="I704" t="s">
        <v>2380</v>
      </c>
      <c r="J704" t="s">
        <v>2381</v>
      </c>
      <c r="K704">
        <v>5</v>
      </c>
      <c r="L704" s="95" t="str">
        <f t="shared" si="10"/>
        <v>Prospera Test 300420201 Sandbox^CanadianTaxes^AE^US^QC^CA^10/1/2016 0:00^12/31/2099 23:59^GST Tax^TAX:GST^5</v>
      </c>
    </row>
    <row r="705" spans="1:12" x14ac:dyDescent="0.25">
      <c r="A705" t="str">
        <f>EnterpriseData!$B$43</f>
        <v>Prospera Test 300420201 Sandbox</v>
      </c>
      <c r="B705" t="s">
        <v>2375</v>
      </c>
      <c r="C705" t="s">
        <v>2401</v>
      </c>
      <c r="D705" t="s">
        <v>2400</v>
      </c>
      <c r="E705" t="s">
        <v>2391</v>
      </c>
      <c r="F705" t="s">
        <v>2377</v>
      </c>
      <c r="G705" s="94" t="s">
        <v>2378</v>
      </c>
      <c r="H705" s="94" t="s">
        <v>2379</v>
      </c>
      <c r="I705" t="s">
        <v>2380</v>
      </c>
      <c r="J705" t="s">
        <v>2381</v>
      </c>
      <c r="K705">
        <v>5</v>
      </c>
      <c r="L705" s="95" t="str">
        <f t="shared" si="10"/>
        <v>Prospera Test 300420201 Sandbox^CanadianTaxes^AK^US^QC^CA^10/1/2016 0:00^12/31/2099 23:59^GST Tax^TAX:GST^5</v>
      </c>
    </row>
    <row r="706" spans="1:12" x14ac:dyDescent="0.25">
      <c r="A706" t="str">
        <f>EnterpriseData!$B$43</f>
        <v>Prospera Test 300420201 Sandbox</v>
      </c>
      <c r="B706" t="s">
        <v>2375</v>
      </c>
      <c r="C706" t="s">
        <v>2402</v>
      </c>
      <c r="D706" t="s">
        <v>2400</v>
      </c>
      <c r="E706" t="s">
        <v>2391</v>
      </c>
      <c r="F706" t="s">
        <v>2377</v>
      </c>
      <c r="G706" s="94" t="s">
        <v>2378</v>
      </c>
      <c r="H706" s="94" t="s">
        <v>2379</v>
      </c>
      <c r="I706" t="s">
        <v>2380</v>
      </c>
      <c r="J706" t="s">
        <v>2381</v>
      </c>
      <c r="K706">
        <v>5</v>
      </c>
      <c r="L706" s="95" t="str">
        <f t="shared" ref="L706:L769" si="11">A706&amp;"^"&amp;B706&amp;"^"&amp;C706&amp;"^"&amp;D706&amp;"^"&amp;E706&amp;"^"&amp;F706&amp;"^"&amp;G706&amp;"^"&amp;H706&amp;"^"&amp;I706&amp;"^TAX:"&amp;J706&amp;"^"&amp;K706</f>
        <v>Prospera Test 300420201 Sandbox^CanadianTaxes^AL^US^QC^CA^10/1/2016 0:00^12/31/2099 23:59^GST Tax^TAX:GST^5</v>
      </c>
    </row>
    <row r="707" spans="1:12" x14ac:dyDescent="0.25">
      <c r="A707" t="str">
        <f>EnterpriseData!$B$43</f>
        <v>Prospera Test 300420201 Sandbox</v>
      </c>
      <c r="B707" t="s">
        <v>2375</v>
      </c>
      <c r="C707" t="s">
        <v>412</v>
      </c>
      <c r="D707" t="s">
        <v>2400</v>
      </c>
      <c r="E707" t="s">
        <v>2391</v>
      </c>
      <c r="F707" t="s">
        <v>2377</v>
      </c>
      <c r="G707" s="94" t="s">
        <v>2378</v>
      </c>
      <c r="H707" s="94" t="s">
        <v>2379</v>
      </c>
      <c r="I707" t="s">
        <v>2380</v>
      </c>
      <c r="J707" t="s">
        <v>2381</v>
      </c>
      <c r="K707">
        <v>5</v>
      </c>
      <c r="L707" s="95" t="str">
        <f t="shared" si="11"/>
        <v>Prospera Test 300420201 Sandbox^CanadianTaxes^AR^US^QC^CA^10/1/2016 0:00^12/31/2099 23:59^GST Tax^TAX:GST^5</v>
      </c>
    </row>
    <row r="708" spans="1:12" x14ac:dyDescent="0.25">
      <c r="A708" t="str">
        <f>EnterpriseData!$B$43</f>
        <v>Prospera Test 300420201 Sandbox</v>
      </c>
      <c r="B708" t="s">
        <v>2375</v>
      </c>
      <c r="C708" t="s">
        <v>2403</v>
      </c>
      <c r="D708" t="s">
        <v>2400</v>
      </c>
      <c r="E708" t="s">
        <v>2391</v>
      </c>
      <c r="F708" t="s">
        <v>2377</v>
      </c>
      <c r="G708" s="94" t="s">
        <v>2378</v>
      </c>
      <c r="H708" s="94" t="s">
        <v>2379</v>
      </c>
      <c r="I708" t="s">
        <v>2380</v>
      </c>
      <c r="J708" t="s">
        <v>2381</v>
      </c>
      <c r="K708">
        <v>5</v>
      </c>
      <c r="L708" s="95" t="str">
        <f t="shared" si="11"/>
        <v>Prospera Test 300420201 Sandbox^CanadianTaxes^AZ^US^QC^CA^10/1/2016 0:00^12/31/2099 23:59^GST Tax^TAX:GST^5</v>
      </c>
    </row>
    <row r="709" spans="1:12" x14ac:dyDescent="0.25">
      <c r="A709" t="str">
        <f>EnterpriseData!$B$43</f>
        <v>Prospera Test 300420201 Sandbox</v>
      </c>
      <c r="B709" t="s">
        <v>2375</v>
      </c>
      <c r="C709" t="s">
        <v>2377</v>
      </c>
      <c r="D709" t="s">
        <v>2400</v>
      </c>
      <c r="E709" t="s">
        <v>2391</v>
      </c>
      <c r="F709" t="s">
        <v>2377</v>
      </c>
      <c r="G709" s="94" t="s">
        <v>2378</v>
      </c>
      <c r="H709" s="94" t="s">
        <v>2379</v>
      </c>
      <c r="I709" t="s">
        <v>2380</v>
      </c>
      <c r="J709" t="s">
        <v>2381</v>
      </c>
      <c r="K709">
        <v>5</v>
      </c>
      <c r="L709" s="95" t="str">
        <f t="shared" si="11"/>
        <v>Prospera Test 300420201 Sandbox^CanadianTaxes^CA^US^QC^CA^10/1/2016 0:00^12/31/2099 23:59^GST Tax^TAX:GST^5</v>
      </c>
    </row>
    <row r="710" spans="1:12" x14ac:dyDescent="0.25">
      <c r="A710" t="str">
        <f>EnterpriseData!$B$43</f>
        <v>Prospera Test 300420201 Sandbox</v>
      </c>
      <c r="B710" t="s">
        <v>2375</v>
      </c>
      <c r="C710" t="s">
        <v>2404</v>
      </c>
      <c r="D710" t="s">
        <v>2400</v>
      </c>
      <c r="E710" t="s">
        <v>2391</v>
      </c>
      <c r="F710" t="s">
        <v>2377</v>
      </c>
      <c r="G710" s="94" t="s">
        <v>2378</v>
      </c>
      <c r="H710" s="94" t="s">
        <v>2379</v>
      </c>
      <c r="I710" t="s">
        <v>2380</v>
      </c>
      <c r="J710" t="s">
        <v>2381</v>
      </c>
      <c r="K710">
        <v>5</v>
      </c>
      <c r="L710" s="95" t="str">
        <f t="shared" si="11"/>
        <v>Prospera Test 300420201 Sandbox^CanadianTaxes^CO^US^QC^CA^10/1/2016 0:00^12/31/2099 23:59^GST Tax^TAX:GST^5</v>
      </c>
    </row>
    <row r="711" spans="1:12" x14ac:dyDescent="0.25">
      <c r="A711" t="str">
        <f>EnterpriseData!$B$43</f>
        <v>Prospera Test 300420201 Sandbox</v>
      </c>
      <c r="B711" t="s">
        <v>2375</v>
      </c>
      <c r="C711" t="s">
        <v>2405</v>
      </c>
      <c r="D711" t="s">
        <v>2400</v>
      </c>
      <c r="E711" t="s">
        <v>2391</v>
      </c>
      <c r="F711" t="s">
        <v>2377</v>
      </c>
      <c r="G711" s="94" t="s">
        <v>2378</v>
      </c>
      <c r="H711" s="94" t="s">
        <v>2379</v>
      </c>
      <c r="I711" t="s">
        <v>2380</v>
      </c>
      <c r="J711" t="s">
        <v>2381</v>
      </c>
      <c r="K711">
        <v>5</v>
      </c>
      <c r="L711" s="95" t="str">
        <f t="shared" si="11"/>
        <v>Prospera Test 300420201 Sandbox^CanadianTaxes^CT^US^QC^CA^10/1/2016 0:00^12/31/2099 23:59^GST Tax^TAX:GST^5</v>
      </c>
    </row>
    <row r="712" spans="1:12" x14ac:dyDescent="0.25">
      <c r="A712" t="str">
        <f>EnterpriseData!$B$43</f>
        <v>Prospera Test 300420201 Sandbox</v>
      </c>
      <c r="B712" t="s">
        <v>2375</v>
      </c>
      <c r="C712" t="s">
        <v>2406</v>
      </c>
      <c r="D712" t="s">
        <v>2400</v>
      </c>
      <c r="E712" t="s">
        <v>2391</v>
      </c>
      <c r="F712" t="s">
        <v>2377</v>
      </c>
      <c r="G712" s="94" t="s">
        <v>2378</v>
      </c>
      <c r="H712" s="94" t="s">
        <v>2379</v>
      </c>
      <c r="I712" t="s">
        <v>2380</v>
      </c>
      <c r="J712" t="s">
        <v>2381</v>
      </c>
      <c r="K712">
        <v>5</v>
      </c>
      <c r="L712" s="95" t="str">
        <f t="shared" si="11"/>
        <v>Prospera Test 300420201 Sandbox^CanadianTaxes^DC^US^QC^CA^10/1/2016 0:00^12/31/2099 23:59^GST Tax^TAX:GST^5</v>
      </c>
    </row>
    <row r="713" spans="1:12" x14ac:dyDescent="0.25">
      <c r="A713" t="str">
        <f>EnterpriseData!$B$43</f>
        <v>Prospera Test 300420201 Sandbox</v>
      </c>
      <c r="B713" t="s">
        <v>2375</v>
      </c>
      <c r="C713" t="s">
        <v>2407</v>
      </c>
      <c r="D713" t="s">
        <v>2400</v>
      </c>
      <c r="E713" t="s">
        <v>2391</v>
      </c>
      <c r="F713" t="s">
        <v>2377</v>
      </c>
      <c r="G713" s="94" t="s">
        <v>2378</v>
      </c>
      <c r="H713" s="94" t="s">
        <v>2379</v>
      </c>
      <c r="I713" t="s">
        <v>2380</v>
      </c>
      <c r="J713" t="s">
        <v>2381</v>
      </c>
      <c r="K713">
        <v>5</v>
      </c>
      <c r="L713" s="95" t="str">
        <f t="shared" si="11"/>
        <v>Prospera Test 300420201 Sandbox^CanadianTaxes^DE^US^QC^CA^10/1/2016 0:00^12/31/2099 23:59^GST Tax^TAX:GST^5</v>
      </c>
    </row>
    <row r="714" spans="1:12" x14ac:dyDescent="0.25">
      <c r="A714" t="str">
        <f>EnterpriseData!$B$43</f>
        <v>Prospera Test 300420201 Sandbox</v>
      </c>
      <c r="B714" t="s">
        <v>2375</v>
      </c>
      <c r="C714" t="s">
        <v>2408</v>
      </c>
      <c r="D714" t="s">
        <v>2400</v>
      </c>
      <c r="E714" t="s">
        <v>2391</v>
      </c>
      <c r="F714" t="s">
        <v>2377</v>
      </c>
      <c r="G714" s="94" t="s">
        <v>2378</v>
      </c>
      <c r="H714" s="94" t="s">
        <v>2379</v>
      </c>
      <c r="I714" t="s">
        <v>2380</v>
      </c>
      <c r="J714" t="s">
        <v>2381</v>
      </c>
      <c r="K714">
        <v>5</v>
      </c>
      <c r="L714" s="95" t="str">
        <f t="shared" si="11"/>
        <v>Prospera Test 300420201 Sandbox^CanadianTaxes^FL^US^QC^CA^10/1/2016 0:00^12/31/2099 23:59^GST Tax^TAX:GST^5</v>
      </c>
    </row>
    <row r="715" spans="1:12" x14ac:dyDescent="0.25">
      <c r="A715" t="str">
        <f>EnterpriseData!$B$43</f>
        <v>Prospera Test 300420201 Sandbox</v>
      </c>
      <c r="B715" t="s">
        <v>2375</v>
      </c>
      <c r="C715" t="s">
        <v>2409</v>
      </c>
      <c r="D715" t="s">
        <v>2400</v>
      </c>
      <c r="E715" t="s">
        <v>2391</v>
      </c>
      <c r="F715" t="s">
        <v>2377</v>
      </c>
      <c r="G715" s="94" t="s">
        <v>2378</v>
      </c>
      <c r="H715" s="94" t="s">
        <v>2379</v>
      </c>
      <c r="I715" t="s">
        <v>2380</v>
      </c>
      <c r="J715" t="s">
        <v>2381</v>
      </c>
      <c r="K715">
        <v>5</v>
      </c>
      <c r="L715" s="95" t="str">
        <f t="shared" si="11"/>
        <v>Prospera Test 300420201 Sandbox^CanadianTaxes^GA^US^QC^CA^10/1/2016 0:00^12/31/2099 23:59^GST Tax^TAX:GST^5</v>
      </c>
    </row>
    <row r="716" spans="1:12" x14ac:dyDescent="0.25">
      <c r="A716" t="str">
        <f>EnterpriseData!$B$43</f>
        <v>Prospera Test 300420201 Sandbox</v>
      </c>
      <c r="B716" t="s">
        <v>2375</v>
      </c>
      <c r="C716" t="s">
        <v>2410</v>
      </c>
      <c r="D716" t="s">
        <v>2400</v>
      </c>
      <c r="E716" t="s">
        <v>2391</v>
      </c>
      <c r="F716" t="s">
        <v>2377</v>
      </c>
      <c r="G716" s="94" t="s">
        <v>2378</v>
      </c>
      <c r="H716" s="94" t="s">
        <v>2379</v>
      </c>
      <c r="I716" t="s">
        <v>2380</v>
      </c>
      <c r="J716" t="s">
        <v>2381</v>
      </c>
      <c r="K716">
        <v>5</v>
      </c>
      <c r="L716" s="95" t="str">
        <f t="shared" si="11"/>
        <v>Prospera Test 300420201 Sandbox^CanadianTaxes^HI^US^QC^CA^10/1/2016 0:00^12/31/2099 23:59^GST Tax^TAX:GST^5</v>
      </c>
    </row>
    <row r="717" spans="1:12" x14ac:dyDescent="0.25">
      <c r="A717" t="str">
        <f>EnterpriseData!$B$43</f>
        <v>Prospera Test 300420201 Sandbox</v>
      </c>
      <c r="B717" t="s">
        <v>2375</v>
      </c>
      <c r="C717" t="s">
        <v>2411</v>
      </c>
      <c r="D717" t="s">
        <v>2400</v>
      </c>
      <c r="E717" t="s">
        <v>2391</v>
      </c>
      <c r="F717" t="s">
        <v>2377</v>
      </c>
      <c r="G717" s="94" t="s">
        <v>2378</v>
      </c>
      <c r="H717" s="94" t="s">
        <v>2379</v>
      </c>
      <c r="I717" t="s">
        <v>2380</v>
      </c>
      <c r="J717" t="s">
        <v>2381</v>
      </c>
      <c r="K717">
        <v>5</v>
      </c>
      <c r="L717" s="95" t="str">
        <f t="shared" si="11"/>
        <v>Prospera Test 300420201 Sandbox^CanadianTaxes^IA^US^QC^CA^10/1/2016 0:00^12/31/2099 23:59^GST Tax^TAX:GST^5</v>
      </c>
    </row>
    <row r="718" spans="1:12" x14ac:dyDescent="0.25">
      <c r="A718" t="str">
        <f>EnterpriseData!$B$43</f>
        <v>Prospera Test 300420201 Sandbox</v>
      </c>
      <c r="B718" t="s">
        <v>2375</v>
      </c>
      <c r="C718" t="s">
        <v>2412</v>
      </c>
      <c r="D718" t="s">
        <v>2400</v>
      </c>
      <c r="E718" t="s">
        <v>2391</v>
      </c>
      <c r="F718" t="s">
        <v>2377</v>
      </c>
      <c r="G718" s="94" t="s">
        <v>2378</v>
      </c>
      <c r="H718" s="94" t="s">
        <v>2379</v>
      </c>
      <c r="I718" t="s">
        <v>2380</v>
      </c>
      <c r="J718" t="s">
        <v>2381</v>
      </c>
      <c r="K718">
        <v>5</v>
      </c>
      <c r="L718" s="95" t="str">
        <f t="shared" si="11"/>
        <v>Prospera Test 300420201 Sandbox^CanadianTaxes^ID^US^QC^CA^10/1/2016 0:00^12/31/2099 23:59^GST Tax^TAX:GST^5</v>
      </c>
    </row>
    <row r="719" spans="1:12" x14ac:dyDescent="0.25">
      <c r="A719" t="str">
        <f>EnterpriseData!$B$43</f>
        <v>Prospera Test 300420201 Sandbox</v>
      </c>
      <c r="B719" t="s">
        <v>2375</v>
      </c>
      <c r="C719" t="s">
        <v>2413</v>
      </c>
      <c r="D719" t="s">
        <v>2400</v>
      </c>
      <c r="E719" t="s">
        <v>2391</v>
      </c>
      <c r="F719" t="s">
        <v>2377</v>
      </c>
      <c r="G719" s="94" t="s">
        <v>2378</v>
      </c>
      <c r="H719" s="94" t="s">
        <v>2379</v>
      </c>
      <c r="I719" t="s">
        <v>2380</v>
      </c>
      <c r="J719" t="s">
        <v>2381</v>
      </c>
      <c r="K719">
        <v>5</v>
      </c>
      <c r="L719" s="95" t="str">
        <f t="shared" si="11"/>
        <v>Prospera Test 300420201 Sandbox^CanadianTaxes^IL^US^QC^CA^10/1/2016 0:00^12/31/2099 23:59^GST Tax^TAX:GST^5</v>
      </c>
    </row>
    <row r="720" spans="1:12" x14ac:dyDescent="0.25">
      <c r="A720" t="str">
        <f>EnterpriseData!$B$43</f>
        <v>Prospera Test 300420201 Sandbox</v>
      </c>
      <c r="B720" t="s">
        <v>2375</v>
      </c>
      <c r="C720" t="s">
        <v>2414</v>
      </c>
      <c r="D720" t="s">
        <v>2400</v>
      </c>
      <c r="E720" t="s">
        <v>2391</v>
      </c>
      <c r="F720" t="s">
        <v>2377</v>
      </c>
      <c r="G720" s="94" t="s">
        <v>2378</v>
      </c>
      <c r="H720" s="94" t="s">
        <v>2379</v>
      </c>
      <c r="I720" t="s">
        <v>2380</v>
      </c>
      <c r="J720" t="s">
        <v>2381</v>
      </c>
      <c r="K720">
        <v>5</v>
      </c>
      <c r="L720" s="95" t="str">
        <f t="shared" si="11"/>
        <v>Prospera Test 300420201 Sandbox^CanadianTaxes^IN^US^QC^CA^10/1/2016 0:00^12/31/2099 23:59^GST Tax^TAX:GST^5</v>
      </c>
    </row>
    <row r="721" spans="1:12" x14ac:dyDescent="0.25">
      <c r="A721" t="str">
        <f>EnterpriseData!$B$43</f>
        <v>Prospera Test 300420201 Sandbox</v>
      </c>
      <c r="B721" t="s">
        <v>2375</v>
      </c>
      <c r="C721" t="s">
        <v>2415</v>
      </c>
      <c r="D721" t="s">
        <v>2400</v>
      </c>
      <c r="E721" t="s">
        <v>2391</v>
      </c>
      <c r="F721" t="s">
        <v>2377</v>
      </c>
      <c r="G721" s="94" t="s">
        <v>2378</v>
      </c>
      <c r="H721" s="94" t="s">
        <v>2379</v>
      </c>
      <c r="I721" t="s">
        <v>2380</v>
      </c>
      <c r="J721" t="s">
        <v>2381</v>
      </c>
      <c r="K721">
        <v>5</v>
      </c>
      <c r="L721" s="95" t="str">
        <f t="shared" si="11"/>
        <v>Prospera Test 300420201 Sandbox^CanadianTaxes^KS^US^QC^CA^10/1/2016 0:00^12/31/2099 23:59^GST Tax^TAX:GST^5</v>
      </c>
    </row>
    <row r="722" spans="1:12" x14ac:dyDescent="0.25">
      <c r="A722" t="str">
        <f>EnterpriseData!$B$43</f>
        <v>Prospera Test 300420201 Sandbox</v>
      </c>
      <c r="B722" t="s">
        <v>2375</v>
      </c>
      <c r="C722" t="s">
        <v>2416</v>
      </c>
      <c r="D722" t="s">
        <v>2400</v>
      </c>
      <c r="E722" t="s">
        <v>2391</v>
      </c>
      <c r="F722" t="s">
        <v>2377</v>
      </c>
      <c r="G722" s="94" t="s">
        <v>2378</v>
      </c>
      <c r="H722" s="94" t="s">
        <v>2379</v>
      </c>
      <c r="I722" t="s">
        <v>2380</v>
      </c>
      <c r="J722" t="s">
        <v>2381</v>
      </c>
      <c r="K722">
        <v>5</v>
      </c>
      <c r="L722" s="95" t="str">
        <f t="shared" si="11"/>
        <v>Prospera Test 300420201 Sandbox^CanadianTaxes^KY^US^QC^CA^10/1/2016 0:00^12/31/2099 23:59^GST Tax^TAX:GST^5</v>
      </c>
    </row>
    <row r="723" spans="1:12" x14ac:dyDescent="0.25">
      <c r="A723" t="str">
        <f>EnterpriseData!$B$43</f>
        <v>Prospera Test 300420201 Sandbox</v>
      </c>
      <c r="B723" t="s">
        <v>2375</v>
      </c>
      <c r="C723" t="s">
        <v>2417</v>
      </c>
      <c r="D723" t="s">
        <v>2400</v>
      </c>
      <c r="E723" t="s">
        <v>2391</v>
      </c>
      <c r="F723" t="s">
        <v>2377</v>
      </c>
      <c r="G723" s="94" t="s">
        <v>2378</v>
      </c>
      <c r="H723" s="94" t="s">
        <v>2379</v>
      </c>
      <c r="I723" t="s">
        <v>2380</v>
      </c>
      <c r="J723" t="s">
        <v>2381</v>
      </c>
      <c r="K723">
        <v>5</v>
      </c>
      <c r="L723" s="95" t="str">
        <f t="shared" si="11"/>
        <v>Prospera Test 300420201 Sandbox^CanadianTaxes^LA^US^QC^CA^10/1/2016 0:00^12/31/2099 23:59^GST Tax^TAX:GST^5</v>
      </c>
    </row>
    <row r="724" spans="1:12" x14ac:dyDescent="0.25">
      <c r="A724" t="str">
        <f>EnterpriseData!$B$43</f>
        <v>Prospera Test 300420201 Sandbox</v>
      </c>
      <c r="B724" t="s">
        <v>2375</v>
      </c>
      <c r="C724" t="s">
        <v>2418</v>
      </c>
      <c r="D724" t="s">
        <v>2400</v>
      </c>
      <c r="E724" t="s">
        <v>2391</v>
      </c>
      <c r="F724" t="s">
        <v>2377</v>
      </c>
      <c r="G724" s="94" t="s">
        <v>2378</v>
      </c>
      <c r="H724" s="94" t="s">
        <v>2379</v>
      </c>
      <c r="I724" t="s">
        <v>2380</v>
      </c>
      <c r="J724" t="s">
        <v>2381</v>
      </c>
      <c r="K724">
        <v>5</v>
      </c>
      <c r="L724" s="95" t="str">
        <f t="shared" si="11"/>
        <v>Prospera Test 300420201 Sandbox^CanadianTaxes^MA^US^QC^CA^10/1/2016 0:00^12/31/2099 23:59^GST Tax^TAX:GST^5</v>
      </c>
    </row>
    <row r="725" spans="1:12" x14ac:dyDescent="0.25">
      <c r="A725" t="str">
        <f>EnterpriseData!$B$43</f>
        <v>Prospera Test 300420201 Sandbox</v>
      </c>
      <c r="B725" t="s">
        <v>2375</v>
      </c>
      <c r="C725" t="s">
        <v>2419</v>
      </c>
      <c r="D725" t="s">
        <v>2400</v>
      </c>
      <c r="E725" t="s">
        <v>2391</v>
      </c>
      <c r="F725" t="s">
        <v>2377</v>
      </c>
      <c r="G725" s="94" t="s">
        <v>2378</v>
      </c>
      <c r="H725" s="94" t="s">
        <v>2379</v>
      </c>
      <c r="I725" t="s">
        <v>2380</v>
      </c>
      <c r="J725" t="s">
        <v>2381</v>
      </c>
      <c r="K725">
        <v>5</v>
      </c>
      <c r="L725" s="95" t="str">
        <f t="shared" si="11"/>
        <v>Prospera Test 300420201 Sandbox^CanadianTaxes^MD^US^QC^CA^10/1/2016 0:00^12/31/2099 23:59^GST Tax^TAX:GST^5</v>
      </c>
    </row>
    <row r="726" spans="1:12" x14ac:dyDescent="0.25">
      <c r="A726" t="str">
        <f>EnterpriseData!$B$43</f>
        <v>Prospera Test 300420201 Sandbox</v>
      </c>
      <c r="B726" t="s">
        <v>2375</v>
      </c>
      <c r="C726" t="s">
        <v>2420</v>
      </c>
      <c r="D726" t="s">
        <v>2400</v>
      </c>
      <c r="E726" t="s">
        <v>2391</v>
      </c>
      <c r="F726" t="s">
        <v>2377</v>
      </c>
      <c r="G726" s="94" t="s">
        <v>2378</v>
      </c>
      <c r="H726" s="94" t="s">
        <v>2379</v>
      </c>
      <c r="I726" t="s">
        <v>2380</v>
      </c>
      <c r="J726" t="s">
        <v>2381</v>
      </c>
      <c r="K726">
        <v>5</v>
      </c>
      <c r="L726" s="95" t="str">
        <f t="shared" si="11"/>
        <v>Prospera Test 300420201 Sandbox^CanadianTaxes^ME^US^QC^CA^10/1/2016 0:00^12/31/2099 23:59^GST Tax^TAX:GST^5</v>
      </c>
    </row>
    <row r="727" spans="1:12" x14ac:dyDescent="0.25">
      <c r="A727" t="str">
        <f>EnterpriseData!$B$43</f>
        <v>Prospera Test 300420201 Sandbox</v>
      </c>
      <c r="B727" t="s">
        <v>2375</v>
      </c>
      <c r="C727" t="s">
        <v>2421</v>
      </c>
      <c r="D727" t="s">
        <v>2400</v>
      </c>
      <c r="E727" t="s">
        <v>2391</v>
      </c>
      <c r="F727" t="s">
        <v>2377</v>
      </c>
      <c r="G727" s="94" t="s">
        <v>2378</v>
      </c>
      <c r="H727" s="94" t="s">
        <v>2379</v>
      </c>
      <c r="I727" t="s">
        <v>2380</v>
      </c>
      <c r="J727" t="s">
        <v>2381</v>
      </c>
      <c r="K727">
        <v>5</v>
      </c>
      <c r="L727" s="95" t="str">
        <f t="shared" si="11"/>
        <v>Prospera Test 300420201 Sandbox^CanadianTaxes^MI^US^QC^CA^10/1/2016 0:00^12/31/2099 23:59^GST Tax^TAX:GST^5</v>
      </c>
    </row>
    <row r="728" spans="1:12" x14ac:dyDescent="0.25">
      <c r="A728" t="str">
        <f>EnterpriseData!$B$43</f>
        <v>Prospera Test 300420201 Sandbox</v>
      </c>
      <c r="B728" t="s">
        <v>2375</v>
      </c>
      <c r="C728" t="s">
        <v>2422</v>
      </c>
      <c r="D728" t="s">
        <v>2400</v>
      </c>
      <c r="E728" t="s">
        <v>2391</v>
      </c>
      <c r="F728" t="s">
        <v>2377</v>
      </c>
      <c r="G728" s="94" t="s">
        <v>2378</v>
      </c>
      <c r="H728" s="94" t="s">
        <v>2379</v>
      </c>
      <c r="I728" t="s">
        <v>2380</v>
      </c>
      <c r="J728" t="s">
        <v>2381</v>
      </c>
      <c r="K728">
        <v>5</v>
      </c>
      <c r="L728" s="95" t="str">
        <f t="shared" si="11"/>
        <v>Prospera Test 300420201 Sandbox^CanadianTaxes^MN^US^QC^CA^10/1/2016 0:00^12/31/2099 23:59^GST Tax^TAX:GST^5</v>
      </c>
    </row>
    <row r="729" spans="1:12" x14ac:dyDescent="0.25">
      <c r="A729" t="str">
        <f>EnterpriseData!$B$43</f>
        <v>Prospera Test 300420201 Sandbox</v>
      </c>
      <c r="B729" t="s">
        <v>2375</v>
      </c>
      <c r="C729" t="s">
        <v>2423</v>
      </c>
      <c r="D729" t="s">
        <v>2400</v>
      </c>
      <c r="E729" t="s">
        <v>2391</v>
      </c>
      <c r="F729" t="s">
        <v>2377</v>
      </c>
      <c r="G729" s="94" t="s">
        <v>2378</v>
      </c>
      <c r="H729" s="94" t="s">
        <v>2379</v>
      </c>
      <c r="I729" t="s">
        <v>2380</v>
      </c>
      <c r="J729" t="s">
        <v>2381</v>
      </c>
      <c r="K729">
        <v>5</v>
      </c>
      <c r="L729" s="95" t="str">
        <f t="shared" si="11"/>
        <v>Prospera Test 300420201 Sandbox^CanadianTaxes^MO^US^QC^CA^10/1/2016 0:00^12/31/2099 23:59^GST Tax^TAX:GST^5</v>
      </c>
    </row>
    <row r="730" spans="1:12" x14ac:dyDescent="0.25">
      <c r="A730" t="str">
        <f>EnterpriseData!$B$43</f>
        <v>Prospera Test 300420201 Sandbox</v>
      </c>
      <c r="B730" t="s">
        <v>2375</v>
      </c>
      <c r="C730" t="s">
        <v>2424</v>
      </c>
      <c r="D730" t="s">
        <v>2400</v>
      </c>
      <c r="E730" t="s">
        <v>2391</v>
      </c>
      <c r="F730" t="s">
        <v>2377</v>
      </c>
      <c r="G730" s="94" t="s">
        <v>2378</v>
      </c>
      <c r="H730" s="94" t="s">
        <v>2379</v>
      </c>
      <c r="I730" t="s">
        <v>2380</v>
      </c>
      <c r="J730" t="s">
        <v>2381</v>
      </c>
      <c r="K730">
        <v>5</v>
      </c>
      <c r="L730" s="95" t="str">
        <f t="shared" si="11"/>
        <v>Prospera Test 300420201 Sandbox^CanadianTaxes^MS^US^QC^CA^10/1/2016 0:00^12/31/2099 23:59^GST Tax^TAX:GST^5</v>
      </c>
    </row>
    <row r="731" spans="1:12" x14ac:dyDescent="0.25">
      <c r="A731" t="str">
        <f>EnterpriseData!$B$43</f>
        <v>Prospera Test 300420201 Sandbox</v>
      </c>
      <c r="B731" t="s">
        <v>2375</v>
      </c>
      <c r="C731" t="s">
        <v>2425</v>
      </c>
      <c r="D731" t="s">
        <v>2400</v>
      </c>
      <c r="E731" t="s">
        <v>2391</v>
      </c>
      <c r="F731" t="s">
        <v>2377</v>
      </c>
      <c r="G731" s="94" t="s">
        <v>2378</v>
      </c>
      <c r="H731" s="94" t="s">
        <v>2379</v>
      </c>
      <c r="I731" t="s">
        <v>2380</v>
      </c>
      <c r="J731" t="s">
        <v>2381</v>
      </c>
      <c r="K731">
        <v>5</v>
      </c>
      <c r="L731" s="95" t="str">
        <f t="shared" si="11"/>
        <v>Prospera Test 300420201 Sandbox^CanadianTaxes^MT^US^QC^CA^10/1/2016 0:00^12/31/2099 23:59^GST Tax^TAX:GST^5</v>
      </c>
    </row>
    <row r="732" spans="1:12" x14ac:dyDescent="0.25">
      <c r="A732" t="str">
        <f>EnterpriseData!$B$43</f>
        <v>Prospera Test 300420201 Sandbox</v>
      </c>
      <c r="B732" t="s">
        <v>2375</v>
      </c>
      <c r="C732" t="s">
        <v>2426</v>
      </c>
      <c r="D732" t="s">
        <v>2400</v>
      </c>
      <c r="E732" t="s">
        <v>2391</v>
      </c>
      <c r="F732" t="s">
        <v>2377</v>
      </c>
      <c r="G732" s="94" t="s">
        <v>2378</v>
      </c>
      <c r="H732" s="94" t="s">
        <v>2379</v>
      </c>
      <c r="I732" t="s">
        <v>2380</v>
      </c>
      <c r="J732" t="s">
        <v>2381</v>
      </c>
      <c r="K732">
        <v>5</v>
      </c>
      <c r="L732" s="95" t="str">
        <f t="shared" si="11"/>
        <v>Prospera Test 300420201 Sandbox^CanadianTaxes^NC^US^QC^CA^10/1/2016 0:00^12/31/2099 23:59^GST Tax^TAX:GST^5</v>
      </c>
    </row>
    <row r="733" spans="1:12" x14ac:dyDescent="0.25">
      <c r="A733" t="str">
        <f>EnterpriseData!$B$43</f>
        <v>Prospera Test 300420201 Sandbox</v>
      </c>
      <c r="B733" t="s">
        <v>2375</v>
      </c>
      <c r="C733" t="s">
        <v>2427</v>
      </c>
      <c r="D733" t="s">
        <v>2400</v>
      </c>
      <c r="E733" t="s">
        <v>2391</v>
      </c>
      <c r="F733" t="s">
        <v>2377</v>
      </c>
      <c r="G733" s="94" t="s">
        <v>2378</v>
      </c>
      <c r="H733" s="94" t="s">
        <v>2379</v>
      </c>
      <c r="I733" t="s">
        <v>2380</v>
      </c>
      <c r="J733" t="s">
        <v>2381</v>
      </c>
      <c r="K733">
        <v>5</v>
      </c>
      <c r="L733" s="95" t="str">
        <f t="shared" si="11"/>
        <v>Prospera Test 300420201 Sandbox^CanadianTaxes^ND^US^QC^CA^10/1/2016 0:00^12/31/2099 23:59^GST Tax^TAX:GST^5</v>
      </c>
    </row>
    <row r="734" spans="1:12" x14ac:dyDescent="0.25">
      <c r="A734" t="str">
        <f>EnterpriseData!$B$43</f>
        <v>Prospera Test 300420201 Sandbox</v>
      </c>
      <c r="B734" t="s">
        <v>2375</v>
      </c>
      <c r="C734" t="s">
        <v>2428</v>
      </c>
      <c r="D734" t="s">
        <v>2400</v>
      </c>
      <c r="E734" t="s">
        <v>2391</v>
      </c>
      <c r="F734" t="s">
        <v>2377</v>
      </c>
      <c r="G734" s="94" t="s">
        <v>2378</v>
      </c>
      <c r="H734" s="94" t="s">
        <v>2379</v>
      </c>
      <c r="I734" t="s">
        <v>2380</v>
      </c>
      <c r="J734" t="s">
        <v>2381</v>
      </c>
      <c r="K734">
        <v>5</v>
      </c>
      <c r="L734" s="95" t="str">
        <f t="shared" si="11"/>
        <v>Prospera Test 300420201 Sandbox^CanadianTaxes^NE^US^QC^CA^10/1/2016 0:00^12/31/2099 23:59^GST Tax^TAX:GST^5</v>
      </c>
    </row>
    <row r="735" spans="1:12" x14ac:dyDescent="0.25">
      <c r="A735" t="str">
        <f>EnterpriseData!$B$43</f>
        <v>Prospera Test 300420201 Sandbox</v>
      </c>
      <c r="B735" t="s">
        <v>2375</v>
      </c>
      <c r="C735" t="s">
        <v>2429</v>
      </c>
      <c r="D735" t="s">
        <v>2400</v>
      </c>
      <c r="E735" t="s">
        <v>2391</v>
      </c>
      <c r="F735" t="s">
        <v>2377</v>
      </c>
      <c r="G735" s="94" t="s">
        <v>2378</v>
      </c>
      <c r="H735" s="94" t="s">
        <v>2379</v>
      </c>
      <c r="I735" t="s">
        <v>2380</v>
      </c>
      <c r="J735" t="s">
        <v>2381</v>
      </c>
      <c r="K735">
        <v>5</v>
      </c>
      <c r="L735" s="95" t="str">
        <f t="shared" si="11"/>
        <v>Prospera Test 300420201 Sandbox^CanadianTaxes^NH^US^QC^CA^10/1/2016 0:00^12/31/2099 23:59^GST Tax^TAX:GST^5</v>
      </c>
    </row>
    <row r="736" spans="1:12" x14ac:dyDescent="0.25">
      <c r="A736" t="str">
        <f>EnterpriseData!$B$43</f>
        <v>Prospera Test 300420201 Sandbox</v>
      </c>
      <c r="B736" t="s">
        <v>2375</v>
      </c>
      <c r="C736" t="s">
        <v>2430</v>
      </c>
      <c r="D736" t="s">
        <v>2400</v>
      </c>
      <c r="E736" t="s">
        <v>2391</v>
      </c>
      <c r="F736" t="s">
        <v>2377</v>
      </c>
      <c r="G736" s="94" t="s">
        <v>2378</v>
      </c>
      <c r="H736" s="94" t="s">
        <v>2379</v>
      </c>
      <c r="I736" t="s">
        <v>2380</v>
      </c>
      <c r="J736" t="s">
        <v>2381</v>
      </c>
      <c r="K736">
        <v>5</v>
      </c>
      <c r="L736" s="95" t="str">
        <f t="shared" si="11"/>
        <v>Prospera Test 300420201 Sandbox^CanadianTaxes^NJ^US^QC^CA^10/1/2016 0:00^12/31/2099 23:59^GST Tax^TAX:GST^5</v>
      </c>
    </row>
    <row r="737" spans="1:12" x14ac:dyDescent="0.25">
      <c r="A737" t="str">
        <f>EnterpriseData!$B$43</f>
        <v>Prospera Test 300420201 Sandbox</v>
      </c>
      <c r="B737" t="s">
        <v>2375</v>
      </c>
      <c r="C737" t="s">
        <v>2431</v>
      </c>
      <c r="D737" t="s">
        <v>2400</v>
      </c>
      <c r="E737" t="s">
        <v>2391</v>
      </c>
      <c r="F737" t="s">
        <v>2377</v>
      </c>
      <c r="G737" s="94" t="s">
        <v>2378</v>
      </c>
      <c r="H737" s="94" t="s">
        <v>2379</v>
      </c>
      <c r="I737" t="s">
        <v>2380</v>
      </c>
      <c r="J737" t="s">
        <v>2381</v>
      </c>
      <c r="K737">
        <v>5</v>
      </c>
      <c r="L737" s="95" t="str">
        <f t="shared" si="11"/>
        <v>Prospera Test 300420201 Sandbox^CanadianTaxes^NM^US^QC^CA^10/1/2016 0:00^12/31/2099 23:59^GST Tax^TAX:GST^5</v>
      </c>
    </row>
    <row r="738" spans="1:12" x14ac:dyDescent="0.25">
      <c r="A738" t="str">
        <f>EnterpriseData!$B$43</f>
        <v>Prospera Test 300420201 Sandbox</v>
      </c>
      <c r="B738" t="s">
        <v>2375</v>
      </c>
      <c r="C738" t="s">
        <v>2432</v>
      </c>
      <c r="D738" t="s">
        <v>2400</v>
      </c>
      <c r="E738" t="s">
        <v>2391</v>
      </c>
      <c r="F738" t="s">
        <v>2377</v>
      </c>
      <c r="G738" s="94" t="s">
        <v>2378</v>
      </c>
      <c r="H738" s="94" t="s">
        <v>2379</v>
      </c>
      <c r="I738" t="s">
        <v>2380</v>
      </c>
      <c r="J738" t="s">
        <v>2381</v>
      </c>
      <c r="K738">
        <v>5</v>
      </c>
      <c r="L738" s="95" t="str">
        <f t="shared" si="11"/>
        <v>Prospera Test 300420201 Sandbox^CanadianTaxes^NV^US^QC^CA^10/1/2016 0:00^12/31/2099 23:59^GST Tax^TAX:GST^5</v>
      </c>
    </row>
    <row r="739" spans="1:12" x14ac:dyDescent="0.25">
      <c r="A739" t="str">
        <f>EnterpriseData!$B$43</f>
        <v>Prospera Test 300420201 Sandbox</v>
      </c>
      <c r="B739" t="s">
        <v>2375</v>
      </c>
      <c r="C739" t="s">
        <v>2433</v>
      </c>
      <c r="D739" t="s">
        <v>2400</v>
      </c>
      <c r="E739" t="s">
        <v>2391</v>
      </c>
      <c r="F739" t="s">
        <v>2377</v>
      </c>
      <c r="G739" s="94" t="s">
        <v>2378</v>
      </c>
      <c r="H739" s="94" t="s">
        <v>2379</v>
      </c>
      <c r="I739" t="s">
        <v>2380</v>
      </c>
      <c r="J739" t="s">
        <v>2381</v>
      </c>
      <c r="K739">
        <v>5</v>
      </c>
      <c r="L739" s="95" t="str">
        <f t="shared" si="11"/>
        <v>Prospera Test 300420201 Sandbox^CanadianTaxes^NY^US^QC^CA^10/1/2016 0:00^12/31/2099 23:59^GST Tax^TAX:GST^5</v>
      </c>
    </row>
    <row r="740" spans="1:12" x14ac:dyDescent="0.25">
      <c r="A740" t="str">
        <f>EnterpriseData!$B$43</f>
        <v>Prospera Test 300420201 Sandbox</v>
      </c>
      <c r="B740" t="s">
        <v>2375</v>
      </c>
      <c r="C740" t="s">
        <v>2434</v>
      </c>
      <c r="D740" t="s">
        <v>2400</v>
      </c>
      <c r="E740" t="s">
        <v>2391</v>
      </c>
      <c r="F740" t="s">
        <v>2377</v>
      </c>
      <c r="G740" s="94" t="s">
        <v>2378</v>
      </c>
      <c r="H740" s="94" t="s">
        <v>2379</v>
      </c>
      <c r="I740" t="s">
        <v>2380</v>
      </c>
      <c r="J740" t="s">
        <v>2381</v>
      </c>
      <c r="K740">
        <v>5</v>
      </c>
      <c r="L740" s="95" t="str">
        <f t="shared" si="11"/>
        <v>Prospera Test 300420201 Sandbox^CanadianTaxes^OH^US^QC^CA^10/1/2016 0:00^12/31/2099 23:59^GST Tax^TAX:GST^5</v>
      </c>
    </row>
    <row r="741" spans="1:12" x14ac:dyDescent="0.25">
      <c r="A741" t="str">
        <f>EnterpriseData!$B$43</f>
        <v>Prospera Test 300420201 Sandbox</v>
      </c>
      <c r="B741" t="s">
        <v>2375</v>
      </c>
      <c r="C741" t="s">
        <v>2435</v>
      </c>
      <c r="D741" t="s">
        <v>2400</v>
      </c>
      <c r="E741" t="s">
        <v>2391</v>
      </c>
      <c r="F741" t="s">
        <v>2377</v>
      </c>
      <c r="G741" s="94" t="s">
        <v>2378</v>
      </c>
      <c r="H741" s="94" t="s">
        <v>2379</v>
      </c>
      <c r="I741" t="s">
        <v>2380</v>
      </c>
      <c r="J741" t="s">
        <v>2381</v>
      </c>
      <c r="K741">
        <v>5</v>
      </c>
      <c r="L741" s="95" t="str">
        <f t="shared" si="11"/>
        <v>Prospera Test 300420201 Sandbox^CanadianTaxes^OK^US^QC^CA^10/1/2016 0:00^12/31/2099 23:59^GST Tax^TAX:GST^5</v>
      </c>
    </row>
    <row r="742" spans="1:12" x14ac:dyDescent="0.25">
      <c r="A742" t="str">
        <f>EnterpriseData!$B$43</f>
        <v>Prospera Test 300420201 Sandbox</v>
      </c>
      <c r="B742" t="s">
        <v>2375</v>
      </c>
      <c r="C742" t="s">
        <v>2436</v>
      </c>
      <c r="D742" t="s">
        <v>2400</v>
      </c>
      <c r="E742" t="s">
        <v>2391</v>
      </c>
      <c r="F742" t="s">
        <v>2377</v>
      </c>
      <c r="G742" s="94" t="s">
        <v>2378</v>
      </c>
      <c r="H742" s="94" t="s">
        <v>2379</v>
      </c>
      <c r="I742" t="s">
        <v>2380</v>
      </c>
      <c r="J742" t="s">
        <v>2381</v>
      </c>
      <c r="K742">
        <v>5</v>
      </c>
      <c r="L742" s="95" t="str">
        <f t="shared" si="11"/>
        <v>Prospera Test 300420201 Sandbox^CanadianTaxes^OR^US^QC^CA^10/1/2016 0:00^12/31/2099 23:59^GST Tax^TAX:GST^5</v>
      </c>
    </row>
    <row r="743" spans="1:12" x14ac:dyDescent="0.25">
      <c r="A743" t="str">
        <f>EnterpriseData!$B$43</f>
        <v>Prospera Test 300420201 Sandbox</v>
      </c>
      <c r="B743" t="s">
        <v>2375</v>
      </c>
      <c r="C743" t="s">
        <v>2437</v>
      </c>
      <c r="D743" t="s">
        <v>2400</v>
      </c>
      <c r="E743" t="s">
        <v>2391</v>
      </c>
      <c r="F743" t="s">
        <v>2377</v>
      </c>
      <c r="G743" s="94" t="s">
        <v>2378</v>
      </c>
      <c r="H743" s="94" t="s">
        <v>2379</v>
      </c>
      <c r="I743" t="s">
        <v>2380</v>
      </c>
      <c r="J743" t="s">
        <v>2381</v>
      </c>
      <c r="K743">
        <v>5</v>
      </c>
      <c r="L743" s="95" t="str">
        <f t="shared" si="11"/>
        <v>Prospera Test 300420201 Sandbox^CanadianTaxes^PA^US^QC^CA^10/1/2016 0:00^12/31/2099 23:59^GST Tax^TAX:GST^5</v>
      </c>
    </row>
    <row r="744" spans="1:12" x14ac:dyDescent="0.25">
      <c r="A744" t="str">
        <f>EnterpriseData!$B$43</f>
        <v>Prospera Test 300420201 Sandbox</v>
      </c>
      <c r="B744" t="s">
        <v>2375</v>
      </c>
      <c r="C744" t="s">
        <v>2438</v>
      </c>
      <c r="D744" t="s">
        <v>2400</v>
      </c>
      <c r="E744" t="s">
        <v>2391</v>
      </c>
      <c r="F744" t="s">
        <v>2377</v>
      </c>
      <c r="G744" s="94" t="s">
        <v>2378</v>
      </c>
      <c r="H744" s="94" t="s">
        <v>2379</v>
      </c>
      <c r="I744" t="s">
        <v>2380</v>
      </c>
      <c r="J744" t="s">
        <v>2381</v>
      </c>
      <c r="K744">
        <v>5</v>
      </c>
      <c r="L744" s="95" t="str">
        <f t="shared" si="11"/>
        <v>Prospera Test 300420201 Sandbox^CanadianTaxes^RI^US^QC^CA^10/1/2016 0:00^12/31/2099 23:59^GST Tax^TAX:GST^5</v>
      </c>
    </row>
    <row r="745" spans="1:12" x14ac:dyDescent="0.25">
      <c r="A745" t="str">
        <f>EnterpriseData!$B$43</f>
        <v>Prospera Test 300420201 Sandbox</v>
      </c>
      <c r="B745" t="s">
        <v>2375</v>
      </c>
      <c r="C745" t="s">
        <v>2439</v>
      </c>
      <c r="D745" t="s">
        <v>2400</v>
      </c>
      <c r="E745" t="s">
        <v>2391</v>
      </c>
      <c r="F745" t="s">
        <v>2377</v>
      </c>
      <c r="G745" s="94" t="s">
        <v>2378</v>
      </c>
      <c r="H745" s="94" t="s">
        <v>2379</v>
      </c>
      <c r="I745" t="s">
        <v>2380</v>
      </c>
      <c r="J745" t="s">
        <v>2381</v>
      </c>
      <c r="K745">
        <v>5</v>
      </c>
      <c r="L745" s="95" t="str">
        <f t="shared" si="11"/>
        <v>Prospera Test 300420201 Sandbox^CanadianTaxes^SC^US^QC^CA^10/1/2016 0:00^12/31/2099 23:59^GST Tax^TAX:GST^5</v>
      </c>
    </row>
    <row r="746" spans="1:12" x14ac:dyDescent="0.25">
      <c r="A746" t="str">
        <f>EnterpriseData!$B$43</f>
        <v>Prospera Test 300420201 Sandbox</v>
      </c>
      <c r="B746" t="s">
        <v>2375</v>
      </c>
      <c r="C746" t="s">
        <v>2440</v>
      </c>
      <c r="D746" t="s">
        <v>2400</v>
      </c>
      <c r="E746" t="s">
        <v>2391</v>
      </c>
      <c r="F746" t="s">
        <v>2377</v>
      </c>
      <c r="G746" s="94" t="s">
        <v>2378</v>
      </c>
      <c r="H746" s="94" t="s">
        <v>2379</v>
      </c>
      <c r="I746" t="s">
        <v>2380</v>
      </c>
      <c r="J746" t="s">
        <v>2381</v>
      </c>
      <c r="K746">
        <v>5</v>
      </c>
      <c r="L746" s="95" t="str">
        <f t="shared" si="11"/>
        <v>Prospera Test 300420201 Sandbox^CanadianTaxes^SD^US^QC^CA^10/1/2016 0:00^12/31/2099 23:59^GST Tax^TAX:GST^5</v>
      </c>
    </row>
    <row r="747" spans="1:12" x14ac:dyDescent="0.25">
      <c r="A747" t="str">
        <f>EnterpriseData!$B$43</f>
        <v>Prospera Test 300420201 Sandbox</v>
      </c>
      <c r="B747" t="s">
        <v>2375</v>
      </c>
      <c r="C747" t="s">
        <v>2441</v>
      </c>
      <c r="D747" t="s">
        <v>2400</v>
      </c>
      <c r="E747" t="s">
        <v>2391</v>
      </c>
      <c r="F747" t="s">
        <v>2377</v>
      </c>
      <c r="G747" s="94" t="s">
        <v>2378</v>
      </c>
      <c r="H747" s="94" t="s">
        <v>2379</v>
      </c>
      <c r="I747" t="s">
        <v>2380</v>
      </c>
      <c r="J747" t="s">
        <v>2381</v>
      </c>
      <c r="K747">
        <v>5</v>
      </c>
      <c r="L747" s="95" t="str">
        <f t="shared" si="11"/>
        <v>Prospera Test 300420201 Sandbox^CanadianTaxes^TN^US^QC^CA^10/1/2016 0:00^12/31/2099 23:59^GST Tax^TAX:GST^5</v>
      </c>
    </row>
    <row r="748" spans="1:12" x14ac:dyDescent="0.25">
      <c r="A748" t="str">
        <f>EnterpriseData!$B$43</f>
        <v>Prospera Test 300420201 Sandbox</v>
      </c>
      <c r="B748" t="s">
        <v>2375</v>
      </c>
      <c r="C748" t="s">
        <v>2442</v>
      </c>
      <c r="D748" t="s">
        <v>2400</v>
      </c>
      <c r="E748" t="s">
        <v>2391</v>
      </c>
      <c r="F748" t="s">
        <v>2377</v>
      </c>
      <c r="G748" s="94" t="s">
        <v>2378</v>
      </c>
      <c r="H748" s="94" t="s">
        <v>2379</v>
      </c>
      <c r="I748" t="s">
        <v>2380</v>
      </c>
      <c r="J748" t="s">
        <v>2381</v>
      </c>
      <c r="K748">
        <v>5</v>
      </c>
      <c r="L748" s="95" t="str">
        <f t="shared" si="11"/>
        <v>Prospera Test 300420201 Sandbox^CanadianTaxes^TX^US^QC^CA^10/1/2016 0:00^12/31/2099 23:59^GST Tax^TAX:GST^5</v>
      </c>
    </row>
    <row r="749" spans="1:12" x14ac:dyDescent="0.25">
      <c r="A749" t="str">
        <f>EnterpriseData!$B$43</f>
        <v>Prospera Test 300420201 Sandbox</v>
      </c>
      <c r="B749" t="s">
        <v>2375</v>
      </c>
      <c r="C749" t="s">
        <v>2443</v>
      </c>
      <c r="D749" t="s">
        <v>2400</v>
      </c>
      <c r="E749" t="s">
        <v>2391</v>
      </c>
      <c r="F749" t="s">
        <v>2377</v>
      </c>
      <c r="G749" s="94" t="s">
        <v>2378</v>
      </c>
      <c r="H749" s="94" t="s">
        <v>2379</v>
      </c>
      <c r="I749" t="s">
        <v>2380</v>
      </c>
      <c r="J749" t="s">
        <v>2381</v>
      </c>
      <c r="K749">
        <v>5</v>
      </c>
      <c r="L749" s="95" t="str">
        <f t="shared" si="11"/>
        <v>Prospera Test 300420201 Sandbox^CanadianTaxes^UT^US^QC^CA^10/1/2016 0:00^12/31/2099 23:59^GST Tax^TAX:GST^5</v>
      </c>
    </row>
    <row r="750" spans="1:12" x14ac:dyDescent="0.25">
      <c r="A750" t="str">
        <f>EnterpriseData!$B$43</f>
        <v>Prospera Test 300420201 Sandbox</v>
      </c>
      <c r="B750" t="s">
        <v>2375</v>
      </c>
      <c r="C750" t="s">
        <v>2444</v>
      </c>
      <c r="D750" t="s">
        <v>2400</v>
      </c>
      <c r="E750" t="s">
        <v>2391</v>
      </c>
      <c r="F750" t="s">
        <v>2377</v>
      </c>
      <c r="G750" s="94" t="s">
        <v>2378</v>
      </c>
      <c r="H750" s="94" t="s">
        <v>2379</v>
      </c>
      <c r="I750" t="s">
        <v>2380</v>
      </c>
      <c r="J750" t="s">
        <v>2381</v>
      </c>
      <c r="K750">
        <v>5</v>
      </c>
      <c r="L750" s="95" t="str">
        <f t="shared" si="11"/>
        <v>Prospera Test 300420201 Sandbox^CanadianTaxes^VA^US^QC^CA^10/1/2016 0:00^12/31/2099 23:59^GST Tax^TAX:GST^5</v>
      </c>
    </row>
    <row r="751" spans="1:12" x14ac:dyDescent="0.25">
      <c r="A751" t="str">
        <f>EnterpriseData!$B$43</f>
        <v>Prospera Test 300420201 Sandbox</v>
      </c>
      <c r="B751" t="s">
        <v>2375</v>
      </c>
      <c r="C751" t="s">
        <v>2445</v>
      </c>
      <c r="D751" t="s">
        <v>2400</v>
      </c>
      <c r="E751" t="s">
        <v>2391</v>
      </c>
      <c r="F751" t="s">
        <v>2377</v>
      </c>
      <c r="G751" s="94" t="s">
        <v>2378</v>
      </c>
      <c r="H751" s="94" t="s">
        <v>2379</v>
      </c>
      <c r="I751" t="s">
        <v>2380</v>
      </c>
      <c r="J751" t="s">
        <v>2381</v>
      </c>
      <c r="K751">
        <v>5</v>
      </c>
      <c r="L751" s="95" t="str">
        <f t="shared" si="11"/>
        <v>Prospera Test 300420201 Sandbox^CanadianTaxes^VT^US^QC^CA^10/1/2016 0:00^12/31/2099 23:59^GST Tax^TAX:GST^5</v>
      </c>
    </row>
    <row r="752" spans="1:12" x14ac:dyDescent="0.25">
      <c r="A752" t="str">
        <f>EnterpriseData!$B$43</f>
        <v>Prospera Test 300420201 Sandbox</v>
      </c>
      <c r="B752" t="s">
        <v>2375</v>
      </c>
      <c r="C752" t="s">
        <v>2446</v>
      </c>
      <c r="D752" t="s">
        <v>2400</v>
      </c>
      <c r="E752" t="s">
        <v>2391</v>
      </c>
      <c r="F752" t="s">
        <v>2377</v>
      </c>
      <c r="G752" s="94" t="s">
        <v>2378</v>
      </c>
      <c r="H752" s="94" t="s">
        <v>2379</v>
      </c>
      <c r="I752" t="s">
        <v>2380</v>
      </c>
      <c r="J752" t="s">
        <v>2381</v>
      </c>
      <c r="K752">
        <v>5</v>
      </c>
      <c r="L752" s="95" t="str">
        <f t="shared" si="11"/>
        <v>Prospera Test 300420201 Sandbox^CanadianTaxes^WA^US^QC^CA^10/1/2016 0:00^12/31/2099 23:59^GST Tax^TAX:GST^5</v>
      </c>
    </row>
    <row r="753" spans="1:12" x14ac:dyDescent="0.25">
      <c r="A753" t="str">
        <f>EnterpriseData!$B$43</f>
        <v>Prospera Test 300420201 Sandbox</v>
      </c>
      <c r="B753" t="s">
        <v>2375</v>
      </c>
      <c r="C753" t="s">
        <v>2447</v>
      </c>
      <c r="D753" t="s">
        <v>2400</v>
      </c>
      <c r="E753" t="s">
        <v>2391</v>
      </c>
      <c r="F753" t="s">
        <v>2377</v>
      </c>
      <c r="G753" s="94" t="s">
        <v>2378</v>
      </c>
      <c r="H753" s="94" t="s">
        <v>2379</v>
      </c>
      <c r="I753" t="s">
        <v>2380</v>
      </c>
      <c r="J753" t="s">
        <v>2381</v>
      </c>
      <c r="K753">
        <v>5</v>
      </c>
      <c r="L753" s="95" t="str">
        <f t="shared" si="11"/>
        <v>Prospera Test 300420201 Sandbox^CanadianTaxes^WI^US^QC^CA^10/1/2016 0:00^12/31/2099 23:59^GST Tax^TAX:GST^5</v>
      </c>
    </row>
    <row r="754" spans="1:12" x14ac:dyDescent="0.25">
      <c r="A754" t="str">
        <f>EnterpriseData!$B$43</f>
        <v>Prospera Test 300420201 Sandbox</v>
      </c>
      <c r="B754" t="s">
        <v>2375</v>
      </c>
      <c r="C754" t="s">
        <v>2448</v>
      </c>
      <c r="D754" t="s">
        <v>2400</v>
      </c>
      <c r="E754" t="s">
        <v>2391</v>
      </c>
      <c r="F754" t="s">
        <v>2377</v>
      </c>
      <c r="G754" s="94" t="s">
        <v>2378</v>
      </c>
      <c r="H754" s="94" t="s">
        <v>2379</v>
      </c>
      <c r="I754" t="s">
        <v>2380</v>
      </c>
      <c r="J754" t="s">
        <v>2381</v>
      </c>
      <c r="K754">
        <v>5</v>
      </c>
      <c r="L754" s="95" t="str">
        <f t="shared" si="11"/>
        <v>Prospera Test 300420201 Sandbox^CanadianTaxes^WV^US^QC^CA^10/1/2016 0:00^12/31/2099 23:59^GST Tax^TAX:GST^5</v>
      </c>
    </row>
    <row r="755" spans="1:12" x14ac:dyDescent="0.25">
      <c r="A755" t="str">
        <f>EnterpriseData!$B$43</f>
        <v>Prospera Test 300420201 Sandbox</v>
      </c>
      <c r="B755" t="s">
        <v>2375</v>
      </c>
      <c r="C755" t="s">
        <v>2449</v>
      </c>
      <c r="D755" t="s">
        <v>2400</v>
      </c>
      <c r="E755" t="s">
        <v>2391</v>
      </c>
      <c r="F755" t="s">
        <v>2377</v>
      </c>
      <c r="G755" s="94" t="s">
        <v>2378</v>
      </c>
      <c r="H755" s="94" t="s">
        <v>2379</v>
      </c>
      <c r="I755" t="s">
        <v>2380</v>
      </c>
      <c r="J755" t="s">
        <v>2381</v>
      </c>
      <c r="K755">
        <v>5</v>
      </c>
      <c r="L755" s="95" t="str">
        <f t="shared" si="11"/>
        <v>Prospera Test 300420201 Sandbox^CanadianTaxes^WY^US^QC^CA^10/1/2016 0:00^12/31/2099 23:59^GST Tax^TAX:GST^5</v>
      </c>
    </row>
    <row r="756" spans="1:12" x14ac:dyDescent="0.25">
      <c r="A756" t="str">
        <f>EnterpriseData!$B$43</f>
        <v>Prospera Test 300420201 Sandbox</v>
      </c>
      <c r="B756" t="s">
        <v>2375</v>
      </c>
      <c r="C756" t="s">
        <v>2399</v>
      </c>
      <c r="D756" t="s">
        <v>2400</v>
      </c>
      <c r="E756" t="s">
        <v>2392</v>
      </c>
      <c r="F756" t="s">
        <v>2377</v>
      </c>
      <c r="G756" s="94" t="s">
        <v>2378</v>
      </c>
      <c r="H756" s="94" t="s">
        <v>2379</v>
      </c>
      <c r="I756" t="s">
        <v>2380</v>
      </c>
      <c r="J756" t="s">
        <v>2381</v>
      </c>
      <c r="K756">
        <v>5</v>
      </c>
      <c r="L756" s="95" t="str">
        <f t="shared" si="11"/>
        <v>Prospera Test 300420201 Sandbox^CanadianTaxes^AE^US^SK^CA^10/1/2016 0:00^12/31/2099 23:59^GST Tax^TAX:GST^5</v>
      </c>
    </row>
    <row r="757" spans="1:12" x14ac:dyDescent="0.25">
      <c r="A757" t="str">
        <f>EnterpriseData!$B$43</f>
        <v>Prospera Test 300420201 Sandbox</v>
      </c>
      <c r="B757" t="s">
        <v>2375</v>
      </c>
      <c r="C757" t="s">
        <v>2401</v>
      </c>
      <c r="D757" t="s">
        <v>2400</v>
      </c>
      <c r="E757" t="s">
        <v>2392</v>
      </c>
      <c r="F757" t="s">
        <v>2377</v>
      </c>
      <c r="G757" s="94" t="s">
        <v>2378</v>
      </c>
      <c r="H757" s="94" t="s">
        <v>2379</v>
      </c>
      <c r="I757" t="s">
        <v>2380</v>
      </c>
      <c r="J757" t="s">
        <v>2381</v>
      </c>
      <c r="K757">
        <v>5</v>
      </c>
      <c r="L757" s="95" t="str">
        <f t="shared" si="11"/>
        <v>Prospera Test 300420201 Sandbox^CanadianTaxes^AK^US^SK^CA^10/1/2016 0:00^12/31/2099 23:59^GST Tax^TAX:GST^5</v>
      </c>
    </row>
    <row r="758" spans="1:12" x14ac:dyDescent="0.25">
      <c r="A758" t="str">
        <f>EnterpriseData!$B$43</f>
        <v>Prospera Test 300420201 Sandbox</v>
      </c>
      <c r="B758" t="s">
        <v>2375</v>
      </c>
      <c r="C758" t="s">
        <v>2402</v>
      </c>
      <c r="D758" t="s">
        <v>2400</v>
      </c>
      <c r="E758" t="s">
        <v>2392</v>
      </c>
      <c r="F758" t="s">
        <v>2377</v>
      </c>
      <c r="G758" s="94" t="s">
        <v>2378</v>
      </c>
      <c r="H758" s="94" t="s">
        <v>2379</v>
      </c>
      <c r="I758" t="s">
        <v>2380</v>
      </c>
      <c r="J758" t="s">
        <v>2381</v>
      </c>
      <c r="K758">
        <v>5</v>
      </c>
      <c r="L758" s="95" t="str">
        <f t="shared" si="11"/>
        <v>Prospera Test 300420201 Sandbox^CanadianTaxes^AL^US^SK^CA^10/1/2016 0:00^12/31/2099 23:59^GST Tax^TAX:GST^5</v>
      </c>
    </row>
    <row r="759" spans="1:12" x14ac:dyDescent="0.25">
      <c r="A759" t="str">
        <f>EnterpriseData!$B$43</f>
        <v>Prospera Test 300420201 Sandbox</v>
      </c>
      <c r="B759" t="s">
        <v>2375</v>
      </c>
      <c r="C759" t="s">
        <v>412</v>
      </c>
      <c r="D759" t="s">
        <v>2400</v>
      </c>
      <c r="E759" t="s">
        <v>2392</v>
      </c>
      <c r="F759" t="s">
        <v>2377</v>
      </c>
      <c r="G759" s="94" t="s">
        <v>2378</v>
      </c>
      <c r="H759" s="94" t="s">
        <v>2379</v>
      </c>
      <c r="I759" t="s">
        <v>2380</v>
      </c>
      <c r="J759" t="s">
        <v>2381</v>
      </c>
      <c r="K759">
        <v>5</v>
      </c>
      <c r="L759" s="95" t="str">
        <f t="shared" si="11"/>
        <v>Prospera Test 300420201 Sandbox^CanadianTaxes^AR^US^SK^CA^10/1/2016 0:00^12/31/2099 23:59^GST Tax^TAX:GST^5</v>
      </c>
    </row>
    <row r="760" spans="1:12" x14ac:dyDescent="0.25">
      <c r="A760" t="str">
        <f>EnterpriseData!$B$43</f>
        <v>Prospera Test 300420201 Sandbox</v>
      </c>
      <c r="B760" t="s">
        <v>2375</v>
      </c>
      <c r="C760" t="s">
        <v>2403</v>
      </c>
      <c r="D760" t="s">
        <v>2400</v>
      </c>
      <c r="E760" t="s">
        <v>2392</v>
      </c>
      <c r="F760" t="s">
        <v>2377</v>
      </c>
      <c r="G760" s="94" t="s">
        <v>2378</v>
      </c>
      <c r="H760" s="94" t="s">
        <v>2379</v>
      </c>
      <c r="I760" t="s">
        <v>2380</v>
      </c>
      <c r="J760" t="s">
        <v>2381</v>
      </c>
      <c r="K760">
        <v>5</v>
      </c>
      <c r="L760" s="95" t="str">
        <f t="shared" si="11"/>
        <v>Prospera Test 300420201 Sandbox^CanadianTaxes^AZ^US^SK^CA^10/1/2016 0:00^12/31/2099 23:59^GST Tax^TAX:GST^5</v>
      </c>
    </row>
    <row r="761" spans="1:12" x14ac:dyDescent="0.25">
      <c r="A761" t="str">
        <f>EnterpriseData!$B$43</f>
        <v>Prospera Test 300420201 Sandbox</v>
      </c>
      <c r="B761" t="s">
        <v>2375</v>
      </c>
      <c r="C761" t="s">
        <v>2377</v>
      </c>
      <c r="D761" t="s">
        <v>2400</v>
      </c>
      <c r="E761" t="s">
        <v>2392</v>
      </c>
      <c r="F761" t="s">
        <v>2377</v>
      </c>
      <c r="G761" s="94" t="s">
        <v>2378</v>
      </c>
      <c r="H761" s="94" t="s">
        <v>2379</v>
      </c>
      <c r="I761" t="s">
        <v>2380</v>
      </c>
      <c r="J761" t="s">
        <v>2381</v>
      </c>
      <c r="K761">
        <v>5</v>
      </c>
      <c r="L761" s="95" t="str">
        <f t="shared" si="11"/>
        <v>Prospera Test 300420201 Sandbox^CanadianTaxes^CA^US^SK^CA^10/1/2016 0:00^12/31/2099 23:59^GST Tax^TAX:GST^5</v>
      </c>
    </row>
    <row r="762" spans="1:12" x14ac:dyDescent="0.25">
      <c r="A762" t="str">
        <f>EnterpriseData!$B$43</f>
        <v>Prospera Test 300420201 Sandbox</v>
      </c>
      <c r="B762" t="s">
        <v>2375</v>
      </c>
      <c r="C762" t="s">
        <v>2404</v>
      </c>
      <c r="D762" t="s">
        <v>2400</v>
      </c>
      <c r="E762" t="s">
        <v>2392</v>
      </c>
      <c r="F762" t="s">
        <v>2377</v>
      </c>
      <c r="G762" s="94" t="s">
        <v>2378</v>
      </c>
      <c r="H762" s="94" t="s">
        <v>2379</v>
      </c>
      <c r="I762" t="s">
        <v>2380</v>
      </c>
      <c r="J762" t="s">
        <v>2381</v>
      </c>
      <c r="K762">
        <v>5</v>
      </c>
      <c r="L762" s="95" t="str">
        <f t="shared" si="11"/>
        <v>Prospera Test 300420201 Sandbox^CanadianTaxes^CO^US^SK^CA^10/1/2016 0:00^12/31/2099 23:59^GST Tax^TAX:GST^5</v>
      </c>
    </row>
    <row r="763" spans="1:12" x14ac:dyDescent="0.25">
      <c r="A763" t="str">
        <f>EnterpriseData!$B$43</f>
        <v>Prospera Test 300420201 Sandbox</v>
      </c>
      <c r="B763" t="s">
        <v>2375</v>
      </c>
      <c r="C763" t="s">
        <v>2405</v>
      </c>
      <c r="D763" t="s">
        <v>2400</v>
      </c>
      <c r="E763" t="s">
        <v>2392</v>
      </c>
      <c r="F763" t="s">
        <v>2377</v>
      </c>
      <c r="G763" s="94" t="s">
        <v>2378</v>
      </c>
      <c r="H763" s="94" t="s">
        <v>2379</v>
      </c>
      <c r="I763" t="s">
        <v>2380</v>
      </c>
      <c r="J763" t="s">
        <v>2381</v>
      </c>
      <c r="K763">
        <v>5</v>
      </c>
      <c r="L763" s="95" t="str">
        <f t="shared" si="11"/>
        <v>Prospera Test 300420201 Sandbox^CanadianTaxes^CT^US^SK^CA^10/1/2016 0:00^12/31/2099 23:59^GST Tax^TAX:GST^5</v>
      </c>
    </row>
    <row r="764" spans="1:12" x14ac:dyDescent="0.25">
      <c r="A764" t="str">
        <f>EnterpriseData!$B$43</f>
        <v>Prospera Test 300420201 Sandbox</v>
      </c>
      <c r="B764" t="s">
        <v>2375</v>
      </c>
      <c r="C764" t="s">
        <v>2406</v>
      </c>
      <c r="D764" t="s">
        <v>2400</v>
      </c>
      <c r="E764" t="s">
        <v>2392</v>
      </c>
      <c r="F764" t="s">
        <v>2377</v>
      </c>
      <c r="G764" s="94" t="s">
        <v>2378</v>
      </c>
      <c r="H764" s="94" t="s">
        <v>2379</v>
      </c>
      <c r="I764" t="s">
        <v>2380</v>
      </c>
      <c r="J764" t="s">
        <v>2381</v>
      </c>
      <c r="K764">
        <v>5</v>
      </c>
      <c r="L764" s="95" t="str">
        <f t="shared" si="11"/>
        <v>Prospera Test 300420201 Sandbox^CanadianTaxes^DC^US^SK^CA^10/1/2016 0:00^12/31/2099 23:59^GST Tax^TAX:GST^5</v>
      </c>
    </row>
    <row r="765" spans="1:12" x14ac:dyDescent="0.25">
      <c r="A765" t="str">
        <f>EnterpriseData!$B$43</f>
        <v>Prospera Test 300420201 Sandbox</v>
      </c>
      <c r="B765" t="s">
        <v>2375</v>
      </c>
      <c r="C765" t="s">
        <v>2407</v>
      </c>
      <c r="D765" t="s">
        <v>2400</v>
      </c>
      <c r="E765" t="s">
        <v>2392</v>
      </c>
      <c r="F765" t="s">
        <v>2377</v>
      </c>
      <c r="G765" s="94" t="s">
        <v>2378</v>
      </c>
      <c r="H765" s="94" t="s">
        <v>2379</v>
      </c>
      <c r="I765" t="s">
        <v>2380</v>
      </c>
      <c r="J765" t="s">
        <v>2381</v>
      </c>
      <c r="K765">
        <v>5</v>
      </c>
      <c r="L765" s="95" t="str">
        <f t="shared" si="11"/>
        <v>Prospera Test 300420201 Sandbox^CanadianTaxes^DE^US^SK^CA^10/1/2016 0:00^12/31/2099 23:59^GST Tax^TAX:GST^5</v>
      </c>
    </row>
    <row r="766" spans="1:12" x14ac:dyDescent="0.25">
      <c r="A766" t="str">
        <f>EnterpriseData!$B$43</f>
        <v>Prospera Test 300420201 Sandbox</v>
      </c>
      <c r="B766" t="s">
        <v>2375</v>
      </c>
      <c r="C766" t="s">
        <v>2408</v>
      </c>
      <c r="D766" t="s">
        <v>2400</v>
      </c>
      <c r="E766" t="s">
        <v>2392</v>
      </c>
      <c r="F766" t="s">
        <v>2377</v>
      </c>
      <c r="G766" s="94" t="s">
        <v>2378</v>
      </c>
      <c r="H766" s="94" t="s">
        <v>2379</v>
      </c>
      <c r="I766" t="s">
        <v>2380</v>
      </c>
      <c r="J766" t="s">
        <v>2381</v>
      </c>
      <c r="K766">
        <v>5</v>
      </c>
      <c r="L766" s="95" t="str">
        <f t="shared" si="11"/>
        <v>Prospera Test 300420201 Sandbox^CanadianTaxes^FL^US^SK^CA^10/1/2016 0:00^12/31/2099 23:59^GST Tax^TAX:GST^5</v>
      </c>
    </row>
    <row r="767" spans="1:12" x14ac:dyDescent="0.25">
      <c r="A767" t="str">
        <f>EnterpriseData!$B$43</f>
        <v>Prospera Test 300420201 Sandbox</v>
      </c>
      <c r="B767" t="s">
        <v>2375</v>
      </c>
      <c r="C767" t="s">
        <v>2409</v>
      </c>
      <c r="D767" t="s">
        <v>2400</v>
      </c>
      <c r="E767" t="s">
        <v>2392</v>
      </c>
      <c r="F767" t="s">
        <v>2377</v>
      </c>
      <c r="G767" s="94" t="s">
        <v>2378</v>
      </c>
      <c r="H767" s="94" t="s">
        <v>2379</v>
      </c>
      <c r="I767" t="s">
        <v>2380</v>
      </c>
      <c r="J767" t="s">
        <v>2381</v>
      </c>
      <c r="K767">
        <v>5</v>
      </c>
      <c r="L767" s="95" t="str">
        <f t="shared" si="11"/>
        <v>Prospera Test 300420201 Sandbox^CanadianTaxes^GA^US^SK^CA^10/1/2016 0:00^12/31/2099 23:59^GST Tax^TAX:GST^5</v>
      </c>
    </row>
    <row r="768" spans="1:12" x14ac:dyDescent="0.25">
      <c r="A768" t="str">
        <f>EnterpriseData!$B$43</f>
        <v>Prospera Test 300420201 Sandbox</v>
      </c>
      <c r="B768" t="s">
        <v>2375</v>
      </c>
      <c r="C768" t="s">
        <v>2410</v>
      </c>
      <c r="D768" t="s">
        <v>2400</v>
      </c>
      <c r="E768" t="s">
        <v>2392</v>
      </c>
      <c r="F768" t="s">
        <v>2377</v>
      </c>
      <c r="G768" s="94" t="s">
        <v>2378</v>
      </c>
      <c r="H768" s="94" t="s">
        <v>2379</v>
      </c>
      <c r="I768" t="s">
        <v>2380</v>
      </c>
      <c r="J768" t="s">
        <v>2381</v>
      </c>
      <c r="K768">
        <v>5</v>
      </c>
      <c r="L768" s="95" t="str">
        <f t="shared" si="11"/>
        <v>Prospera Test 300420201 Sandbox^CanadianTaxes^HI^US^SK^CA^10/1/2016 0:00^12/31/2099 23:59^GST Tax^TAX:GST^5</v>
      </c>
    </row>
    <row r="769" spans="1:12" x14ac:dyDescent="0.25">
      <c r="A769" t="str">
        <f>EnterpriseData!$B$43</f>
        <v>Prospera Test 300420201 Sandbox</v>
      </c>
      <c r="B769" t="s">
        <v>2375</v>
      </c>
      <c r="C769" t="s">
        <v>2411</v>
      </c>
      <c r="D769" t="s">
        <v>2400</v>
      </c>
      <c r="E769" t="s">
        <v>2392</v>
      </c>
      <c r="F769" t="s">
        <v>2377</v>
      </c>
      <c r="G769" s="94" t="s">
        <v>2378</v>
      </c>
      <c r="H769" s="94" t="s">
        <v>2379</v>
      </c>
      <c r="I769" t="s">
        <v>2380</v>
      </c>
      <c r="J769" t="s">
        <v>2381</v>
      </c>
      <c r="K769">
        <v>5</v>
      </c>
      <c r="L769" s="95" t="str">
        <f t="shared" si="11"/>
        <v>Prospera Test 300420201 Sandbox^CanadianTaxes^IA^US^SK^CA^10/1/2016 0:00^12/31/2099 23:59^GST Tax^TAX:GST^5</v>
      </c>
    </row>
    <row r="770" spans="1:12" x14ac:dyDescent="0.25">
      <c r="A770" t="str">
        <f>EnterpriseData!$B$43</f>
        <v>Prospera Test 300420201 Sandbox</v>
      </c>
      <c r="B770" t="s">
        <v>2375</v>
      </c>
      <c r="C770" t="s">
        <v>2412</v>
      </c>
      <c r="D770" t="s">
        <v>2400</v>
      </c>
      <c r="E770" t="s">
        <v>2392</v>
      </c>
      <c r="F770" t="s">
        <v>2377</v>
      </c>
      <c r="G770" s="94" t="s">
        <v>2378</v>
      </c>
      <c r="H770" s="94" t="s">
        <v>2379</v>
      </c>
      <c r="I770" t="s">
        <v>2380</v>
      </c>
      <c r="J770" t="s">
        <v>2381</v>
      </c>
      <c r="K770">
        <v>5</v>
      </c>
      <c r="L770" s="95" t="str">
        <f t="shared" ref="L770:L833" si="12">A770&amp;"^"&amp;B770&amp;"^"&amp;C770&amp;"^"&amp;D770&amp;"^"&amp;E770&amp;"^"&amp;F770&amp;"^"&amp;G770&amp;"^"&amp;H770&amp;"^"&amp;I770&amp;"^TAX:"&amp;J770&amp;"^"&amp;K770</f>
        <v>Prospera Test 300420201 Sandbox^CanadianTaxes^ID^US^SK^CA^10/1/2016 0:00^12/31/2099 23:59^GST Tax^TAX:GST^5</v>
      </c>
    </row>
    <row r="771" spans="1:12" x14ac:dyDescent="0.25">
      <c r="A771" t="str">
        <f>EnterpriseData!$B$43</f>
        <v>Prospera Test 300420201 Sandbox</v>
      </c>
      <c r="B771" t="s">
        <v>2375</v>
      </c>
      <c r="C771" t="s">
        <v>2413</v>
      </c>
      <c r="D771" t="s">
        <v>2400</v>
      </c>
      <c r="E771" t="s">
        <v>2392</v>
      </c>
      <c r="F771" t="s">
        <v>2377</v>
      </c>
      <c r="G771" s="94" t="s">
        <v>2378</v>
      </c>
      <c r="H771" s="94" t="s">
        <v>2379</v>
      </c>
      <c r="I771" t="s">
        <v>2380</v>
      </c>
      <c r="J771" t="s">
        <v>2381</v>
      </c>
      <c r="K771">
        <v>5</v>
      </c>
      <c r="L771" s="95" t="str">
        <f t="shared" si="12"/>
        <v>Prospera Test 300420201 Sandbox^CanadianTaxes^IL^US^SK^CA^10/1/2016 0:00^12/31/2099 23:59^GST Tax^TAX:GST^5</v>
      </c>
    </row>
    <row r="772" spans="1:12" x14ac:dyDescent="0.25">
      <c r="A772" t="str">
        <f>EnterpriseData!$B$43</f>
        <v>Prospera Test 300420201 Sandbox</v>
      </c>
      <c r="B772" t="s">
        <v>2375</v>
      </c>
      <c r="C772" t="s">
        <v>2414</v>
      </c>
      <c r="D772" t="s">
        <v>2400</v>
      </c>
      <c r="E772" t="s">
        <v>2392</v>
      </c>
      <c r="F772" t="s">
        <v>2377</v>
      </c>
      <c r="G772" s="94" t="s">
        <v>2378</v>
      </c>
      <c r="H772" s="94" t="s">
        <v>2379</v>
      </c>
      <c r="I772" t="s">
        <v>2380</v>
      </c>
      <c r="J772" t="s">
        <v>2381</v>
      </c>
      <c r="K772">
        <v>5</v>
      </c>
      <c r="L772" s="95" t="str">
        <f t="shared" si="12"/>
        <v>Prospera Test 300420201 Sandbox^CanadianTaxes^IN^US^SK^CA^10/1/2016 0:00^12/31/2099 23:59^GST Tax^TAX:GST^5</v>
      </c>
    </row>
    <row r="773" spans="1:12" x14ac:dyDescent="0.25">
      <c r="A773" t="str">
        <f>EnterpriseData!$B$43</f>
        <v>Prospera Test 300420201 Sandbox</v>
      </c>
      <c r="B773" t="s">
        <v>2375</v>
      </c>
      <c r="C773" t="s">
        <v>2415</v>
      </c>
      <c r="D773" t="s">
        <v>2400</v>
      </c>
      <c r="E773" t="s">
        <v>2392</v>
      </c>
      <c r="F773" t="s">
        <v>2377</v>
      </c>
      <c r="G773" s="94" t="s">
        <v>2378</v>
      </c>
      <c r="H773" s="94" t="s">
        <v>2379</v>
      </c>
      <c r="I773" t="s">
        <v>2380</v>
      </c>
      <c r="J773" t="s">
        <v>2381</v>
      </c>
      <c r="K773">
        <v>5</v>
      </c>
      <c r="L773" s="95" t="str">
        <f t="shared" si="12"/>
        <v>Prospera Test 300420201 Sandbox^CanadianTaxes^KS^US^SK^CA^10/1/2016 0:00^12/31/2099 23:59^GST Tax^TAX:GST^5</v>
      </c>
    </row>
    <row r="774" spans="1:12" x14ac:dyDescent="0.25">
      <c r="A774" t="str">
        <f>EnterpriseData!$B$43</f>
        <v>Prospera Test 300420201 Sandbox</v>
      </c>
      <c r="B774" t="s">
        <v>2375</v>
      </c>
      <c r="C774" t="s">
        <v>2416</v>
      </c>
      <c r="D774" t="s">
        <v>2400</v>
      </c>
      <c r="E774" t="s">
        <v>2392</v>
      </c>
      <c r="F774" t="s">
        <v>2377</v>
      </c>
      <c r="G774" s="94" t="s">
        <v>2378</v>
      </c>
      <c r="H774" s="94" t="s">
        <v>2379</v>
      </c>
      <c r="I774" t="s">
        <v>2380</v>
      </c>
      <c r="J774" t="s">
        <v>2381</v>
      </c>
      <c r="K774">
        <v>5</v>
      </c>
      <c r="L774" s="95" t="str">
        <f t="shared" si="12"/>
        <v>Prospera Test 300420201 Sandbox^CanadianTaxes^KY^US^SK^CA^10/1/2016 0:00^12/31/2099 23:59^GST Tax^TAX:GST^5</v>
      </c>
    </row>
    <row r="775" spans="1:12" x14ac:dyDescent="0.25">
      <c r="A775" t="str">
        <f>EnterpriseData!$B$43</f>
        <v>Prospera Test 300420201 Sandbox</v>
      </c>
      <c r="B775" t="s">
        <v>2375</v>
      </c>
      <c r="C775" t="s">
        <v>2417</v>
      </c>
      <c r="D775" t="s">
        <v>2400</v>
      </c>
      <c r="E775" t="s">
        <v>2392</v>
      </c>
      <c r="F775" t="s">
        <v>2377</v>
      </c>
      <c r="G775" s="94" t="s">
        <v>2378</v>
      </c>
      <c r="H775" s="94" t="s">
        <v>2379</v>
      </c>
      <c r="I775" t="s">
        <v>2380</v>
      </c>
      <c r="J775" t="s">
        <v>2381</v>
      </c>
      <c r="K775">
        <v>5</v>
      </c>
      <c r="L775" s="95" t="str">
        <f t="shared" si="12"/>
        <v>Prospera Test 300420201 Sandbox^CanadianTaxes^LA^US^SK^CA^10/1/2016 0:00^12/31/2099 23:59^GST Tax^TAX:GST^5</v>
      </c>
    </row>
    <row r="776" spans="1:12" x14ac:dyDescent="0.25">
      <c r="A776" t="str">
        <f>EnterpriseData!$B$43</f>
        <v>Prospera Test 300420201 Sandbox</v>
      </c>
      <c r="B776" t="s">
        <v>2375</v>
      </c>
      <c r="C776" t="s">
        <v>2418</v>
      </c>
      <c r="D776" t="s">
        <v>2400</v>
      </c>
      <c r="E776" t="s">
        <v>2392</v>
      </c>
      <c r="F776" t="s">
        <v>2377</v>
      </c>
      <c r="G776" s="94" t="s">
        <v>2378</v>
      </c>
      <c r="H776" s="94" t="s">
        <v>2379</v>
      </c>
      <c r="I776" t="s">
        <v>2380</v>
      </c>
      <c r="J776" t="s">
        <v>2381</v>
      </c>
      <c r="K776">
        <v>5</v>
      </c>
      <c r="L776" s="95" t="str">
        <f t="shared" si="12"/>
        <v>Prospera Test 300420201 Sandbox^CanadianTaxes^MA^US^SK^CA^10/1/2016 0:00^12/31/2099 23:59^GST Tax^TAX:GST^5</v>
      </c>
    </row>
    <row r="777" spans="1:12" x14ac:dyDescent="0.25">
      <c r="A777" t="str">
        <f>EnterpriseData!$B$43</f>
        <v>Prospera Test 300420201 Sandbox</v>
      </c>
      <c r="B777" t="s">
        <v>2375</v>
      </c>
      <c r="C777" t="s">
        <v>2419</v>
      </c>
      <c r="D777" t="s">
        <v>2400</v>
      </c>
      <c r="E777" t="s">
        <v>2392</v>
      </c>
      <c r="F777" t="s">
        <v>2377</v>
      </c>
      <c r="G777" s="94" t="s">
        <v>2378</v>
      </c>
      <c r="H777" s="94" t="s">
        <v>2379</v>
      </c>
      <c r="I777" t="s">
        <v>2380</v>
      </c>
      <c r="J777" t="s">
        <v>2381</v>
      </c>
      <c r="K777">
        <v>5</v>
      </c>
      <c r="L777" s="95" t="str">
        <f t="shared" si="12"/>
        <v>Prospera Test 300420201 Sandbox^CanadianTaxes^MD^US^SK^CA^10/1/2016 0:00^12/31/2099 23:59^GST Tax^TAX:GST^5</v>
      </c>
    </row>
    <row r="778" spans="1:12" x14ac:dyDescent="0.25">
      <c r="A778" t="str">
        <f>EnterpriseData!$B$43</f>
        <v>Prospera Test 300420201 Sandbox</v>
      </c>
      <c r="B778" t="s">
        <v>2375</v>
      </c>
      <c r="C778" t="s">
        <v>2420</v>
      </c>
      <c r="D778" t="s">
        <v>2400</v>
      </c>
      <c r="E778" t="s">
        <v>2392</v>
      </c>
      <c r="F778" t="s">
        <v>2377</v>
      </c>
      <c r="G778" s="94" t="s">
        <v>2378</v>
      </c>
      <c r="H778" s="94" t="s">
        <v>2379</v>
      </c>
      <c r="I778" t="s">
        <v>2380</v>
      </c>
      <c r="J778" t="s">
        <v>2381</v>
      </c>
      <c r="K778">
        <v>5</v>
      </c>
      <c r="L778" s="95" t="str">
        <f t="shared" si="12"/>
        <v>Prospera Test 300420201 Sandbox^CanadianTaxes^ME^US^SK^CA^10/1/2016 0:00^12/31/2099 23:59^GST Tax^TAX:GST^5</v>
      </c>
    </row>
    <row r="779" spans="1:12" x14ac:dyDescent="0.25">
      <c r="A779" t="str">
        <f>EnterpriseData!$B$43</f>
        <v>Prospera Test 300420201 Sandbox</v>
      </c>
      <c r="B779" t="s">
        <v>2375</v>
      </c>
      <c r="C779" t="s">
        <v>2421</v>
      </c>
      <c r="D779" t="s">
        <v>2400</v>
      </c>
      <c r="E779" t="s">
        <v>2392</v>
      </c>
      <c r="F779" t="s">
        <v>2377</v>
      </c>
      <c r="G779" s="94" t="s">
        <v>2378</v>
      </c>
      <c r="H779" s="94" t="s">
        <v>2379</v>
      </c>
      <c r="I779" t="s">
        <v>2380</v>
      </c>
      <c r="J779" t="s">
        <v>2381</v>
      </c>
      <c r="K779">
        <v>5</v>
      </c>
      <c r="L779" s="95" t="str">
        <f t="shared" si="12"/>
        <v>Prospera Test 300420201 Sandbox^CanadianTaxes^MI^US^SK^CA^10/1/2016 0:00^12/31/2099 23:59^GST Tax^TAX:GST^5</v>
      </c>
    </row>
    <row r="780" spans="1:12" x14ac:dyDescent="0.25">
      <c r="A780" t="str">
        <f>EnterpriseData!$B$43</f>
        <v>Prospera Test 300420201 Sandbox</v>
      </c>
      <c r="B780" t="s">
        <v>2375</v>
      </c>
      <c r="C780" t="s">
        <v>2422</v>
      </c>
      <c r="D780" t="s">
        <v>2400</v>
      </c>
      <c r="E780" t="s">
        <v>2392</v>
      </c>
      <c r="F780" t="s">
        <v>2377</v>
      </c>
      <c r="G780" s="94" t="s">
        <v>2378</v>
      </c>
      <c r="H780" s="94" t="s">
        <v>2379</v>
      </c>
      <c r="I780" t="s">
        <v>2380</v>
      </c>
      <c r="J780" t="s">
        <v>2381</v>
      </c>
      <c r="K780">
        <v>5</v>
      </c>
      <c r="L780" s="95" t="str">
        <f t="shared" si="12"/>
        <v>Prospera Test 300420201 Sandbox^CanadianTaxes^MN^US^SK^CA^10/1/2016 0:00^12/31/2099 23:59^GST Tax^TAX:GST^5</v>
      </c>
    </row>
    <row r="781" spans="1:12" x14ac:dyDescent="0.25">
      <c r="A781" t="str">
        <f>EnterpriseData!$B$43</f>
        <v>Prospera Test 300420201 Sandbox</v>
      </c>
      <c r="B781" t="s">
        <v>2375</v>
      </c>
      <c r="C781" t="s">
        <v>2423</v>
      </c>
      <c r="D781" t="s">
        <v>2400</v>
      </c>
      <c r="E781" t="s">
        <v>2392</v>
      </c>
      <c r="F781" t="s">
        <v>2377</v>
      </c>
      <c r="G781" s="94" t="s">
        <v>2378</v>
      </c>
      <c r="H781" s="94" t="s">
        <v>2379</v>
      </c>
      <c r="I781" t="s">
        <v>2380</v>
      </c>
      <c r="J781" t="s">
        <v>2381</v>
      </c>
      <c r="K781">
        <v>5</v>
      </c>
      <c r="L781" s="95" t="str">
        <f t="shared" si="12"/>
        <v>Prospera Test 300420201 Sandbox^CanadianTaxes^MO^US^SK^CA^10/1/2016 0:00^12/31/2099 23:59^GST Tax^TAX:GST^5</v>
      </c>
    </row>
    <row r="782" spans="1:12" x14ac:dyDescent="0.25">
      <c r="A782" t="str">
        <f>EnterpriseData!$B$43</f>
        <v>Prospera Test 300420201 Sandbox</v>
      </c>
      <c r="B782" t="s">
        <v>2375</v>
      </c>
      <c r="C782" t="s">
        <v>2424</v>
      </c>
      <c r="D782" t="s">
        <v>2400</v>
      </c>
      <c r="E782" t="s">
        <v>2392</v>
      </c>
      <c r="F782" t="s">
        <v>2377</v>
      </c>
      <c r="G782" s="94" t="s">
        <v>2378</v>
      </c>
      <c r="H782" s="94" t="s">
        <v>2379</v>
      </c>
      <c r="I782" t="s">
        <v>2380</v>
      </c>
      <c r="J782" t="s">
        <v>2381</v>
      </c>
      <c r="K782">
        <v>5</v>
      </c>
      <c r="L782" s="95" t="str">
        <f t="shared" si="12"/>
        <v>Prospera Test 300420201 Sandbox^CanadianTaxes^MS^US^SK^CA^10/1/2016 0:00^12/31/2099 23:59^GST Tax^TAX:GST^5</v>
      </c>
    </row>
    <row r="783" spans="1:12" x14ac:dyDescent="0.25">
      <c r="A783" t="str">
        <f>EnterpriseData!$B$43</f>
        <v>Prospera Test 300420201 Sandbox</v>
      </c>
      <c r="B783" t="s">
        <v>2375</v>
      </c>
      <c r="C783" t="s">
        <v>2425</v>
      </c>
      <c r="D783" t="s">
        <v>2400</v>
      </c>
      <c r="E783" t="s">
        <v>2392</v>
      </c>
      <c r="F783" t="s">
        <v>2377</v>
      </c>
      <c r="G783" s="94" t="s">
        <v>2378</v>
      </c>
      <c r="H783" s="94" t="s">
        <v>2379</v>
      </c>
      <c r="I783" t="s">
        <v>2380</v>
      </c>
      <c r="J783" t="s">
        <v>2381</v>
      </c>
      <c r="K783">
        <v>5</v>
      </c>
      <c r="L783" s="95" t="str">
        <f t="shared" si="12"/>
        <v>Prospera Test 300420201 Sandbox^CanadianTaxes^MT^US^SK^CA^10/1/2016 0:00^12/31/2099 23:59^GST Tax^TAX:GST^5</v>
      </c>
    </row>
    <row r="784" spans="1:12" x14ac:dyDescent="0.25">
      <c r="A784" t="str">
        <f>EnterpriseData!$B$43</f>
        <v>Prospera Test 300420201 Sandbox</v>
      </c>
      <c r="B784" t="s">
        <v>2375</v>
      </c>
      <c r="C784" t="s">
        <v>2426</v>
      </c>
      <c r="D784" t="s">
        <v>2400</v>
      </c>
      <c r="E784" t="s">
        <v>2392</v>
      </c>
      <c r="F784" t="s">
        <v>2377</v>
      </c>
      <c r="G784" s="94" t="s">
        <v>2378</v>
      </c>
      <c r="H784" s="94" t="s">
        <v>2379</v>
      </c>
      <c r="I784" t="s">
        <v>2380</v>
      </c>
      <c r="J784" t="s">
        <v>2381</v>
      </c>
      <c r="K784">
        <v>5</v>
      </c>
      <c r="L784" s="95" t="str">
        <f t="shared" si="12"/>
        <v>Prospera Test 300420201 Sandbox^CanadianTaxes^NC^US^SK^CA^10/1/2016 0:00^12/31/2099 23:59^GST Tax^TAX:GST^5</v>
      </c>
    </row>
    <row r="785" spans="1:12" x14ac:dyDescent="0.25">
      <c r="A785" t="str">
        <f>EnterpriseData!$B$43</f>
        <v>Prospera Test 300420201 Sandbox</v>
      </c>
      <c r="B785" t="s">
        <v>2375</v>
      </c>
      <c r="C785" t="s">
        <v>2427</v>
      </c>
      <c r="D785" t="s">
        <v>2400</v>
      </c>
      <c r="E785" t="s">
        <v>2392</v>
      </c>
      <c r="F785" t="s">
        <v>2377</v>
      </c>
      <c r="G785" s="94" t="s">
        <v>2378</v>
      </c>
      <c r="H785" s="94" t="s">
        <v>2379</v>
      </c>
      <c r="I785" t="s">
        <v>2380</v>
      </c>
      <c r="J785" t="s">
        <v>2381</v>
      </c>
      <c r="K785">
        <v>5</v>
      </c>
      <c r="L785" s="95" t="str">
        <f t="shared" si="12"/>
        <v>Prospera Test 300420201 Sandbox^CanadianTaxes^ND^US^SK^CA^10/1/2016 0:00^12/31/2099 23:59^GST Tax^TAX:GST^5</v>
      </c>
    </row>
    <row r="786" spans="1:12" x14ac:dyDescent="0.25">
      <c r="A786" t="str">
        <f>EnterpriseData!$B$43</f>
        <v>Prospera Test 300420201 Sandbox</v>
      </c>
      <c r="B786" t="s">
        <v>2375</v>
      </c>
      <c r="C786" t="s">
        <v>2428</v>
      </c>
      <c r="D786" t="s">
        <v>2400</v>
      </c>
      <c r="E786" t="s">
        <v>2392</v>
      </c>
      <c r="F786" t="s">
        <v>2377</v>
      </c>
      <c r="G786" s="94" t="s">
        <v>2378</v>
      </c>
      <c r="H786" s="94" t="s">
        <v>2379</v>
      </c>
      <c r="I786" t="s">
        <v>2380</v>
      </c>
      <c r="J786" t="s">
        <v>2381</v>
      </c>
      <c r="K786">
        <v>5</v>
      </c>
      <c r="L786" s="95" t="str">
        <f t="shared" si="12"/>
        <v>Prospera Test 300420201 Sandbox^CanadianTaxes^NE^US^SK^CA^10/1/2016 0:00^12/31/2099 23:59^GST Tax^TAX:GST^5</v>
      </c>
    </row>
    <row r="787" spans="1:12" x14ac:dyDescent="0.25">
      <c r="A787" t="str">
        <f>EnterpriseData!$B$43</f>
        <v>Prospera Test 300420201 Sandbox</v>
      </c>
      <c r="B787" t="s">
        <v>2375</v>
      </c>
      <c r="C787" t="s">
        <v>2429</v>
      </c>
      <c r="D787" t="s">
        <v>2400</v>
      </c>
      <c r="E787" t="s">
        <v>2392</v>
      </c>
      <c r="F787" t="s">
        <v>2377</v>
      </c>
      <c r="G787" s="94" t="s">
        <v>2378</v>
      </c>
      <c r="H787" s="94" t="s">
        <v>2379</v>
      </c>
      <c r="I787" t="s">
        <v>2380</v>
      </c>
      <c r="J787" t="s">
        <v>2381</v>
      </c>
      <c r="K787">
        <v>5</v>
      </c>
      <c r="L787" s="95" t="str">
        <f t="shared" si="12"/>
        <v>Prospera Test 300420201 Sandbox^CanadianTaxes^NH^US^SK^CA^10/1/2016 0:00^12/31/2099 23:59^GST Tax^TAX:GST^5</v>
      </c>
    </row>
    <row r="788" spans="1:12" x14ac:dyDescent="0.25">
      <c r="A788" t="str">
        <f>EnterpriseData!$B$43</f>
        <v>Prospera Test 300420201 Sandbox</v>
      </c>
      <c r="B788" t="s">
        <v>2375</v>
      </c>
      <c r="C788" t="s">
        <v>2430</v>
      </c>
      <c r="D788" t="s">
        <v>2400</v>
      </c>
      <c r="E788" t="s">
        <v>2392</v>
      </c>
      <c r="F788" t="s">
        <v>2377</v>
      </c>
      <c r="G788" s="94" t="s">
        <v>2378</v>
      </c>
      <c r="H788" s="94" t="s">
        <v>2379</v>
      </c>
      <c r="I788" t="s">
        <v>2380</v>
      </c>
      <c r="J788" t="s">
        <v>2381</v>
      </c>
      <c r="K788">
        <v>5</v>
      </c>
      <c r="L788" s="95" t="str">
        <f t="shared" si="12"/>
        <v>Prospera Test 300420201 Sandbox^CanadianTaxes^NJ^US^SK^CA^10/1/2016 0:00^12/31/2099 23:59^GST Tax^TAX:GST^5</v>
      </c>
    </row>
    <row r="789" spans="1:12" x14ac:dyDescent="0.25">
      <c r="A789" t="str">
        <f>EnterpriseData!$B$43</f>
        <v>Prospera Test 300420201 Sandbox</v>
      </c>
      <c r="B789" t="s">
        <v>2375</v>
      </c>
      <c r="C789" t="s">
        <v>2431</v>
      </c>
      <c r="D789" t="s">
        <v>2400</v>
      </c>
      <c r="E789" t="s">
        <v>2392</v>
      </c>
      <c r="F789" t="s">
        <v>2377</v>
      </c>
      <c r="G789" s="94" t="s">
        <v>2378</v>
      </c>
      <c r="H789" s="94" t="s">
        <v>2379</v>
      </c>
      <c r="I789" t="s">
        <v>2380</v>
      </c>
      <c r="J789" t="s">
        <v>2381</v>
      </c>
      <c r="K789">
        <v>5</v>
      </c>
      <c r="L789" s="95" t="str">
        <f t="shared" si="12"/>
        <v>Prospera Test 300420201 Sandbox^CanadianTaxes^NM^US^SK^CA^10/1/2016 0:00^12/31/2099 23:59^GST Tax^TAX:GST^5</v>
      </c>
    </row>
    <row r="790" spans="1:12" x14ac:dyDescent="0.25">
      <c r="A790" t="str">
        <f>EnterpriseData!$B$43</f>
        <v>Prospera Test 300420201 Sandbox</v>
      </c>
      <c r="B790" t="s">
        <v>2375</v>
      </c>
      <c r="C790" t="s">
        <v>2432</v>
      </c>
      <c r="D790" t="s">
        <v>2400</v>
      </c>
      <c r="E790" t="s">
        <v>2392</v>
      </c>
      <c r="F790" t="s">
        <v>2377</v>
      </c>
      <c r="G790" s="94" t="s">
        <v>2378</v>
      </c>
      <c r="H790" s="94" t="s">
        <v>2379</v>
      </c>
      <c r="I790" t="s">
        <v>2380</v>
      </c>
      <c r="J790" t="s">
        <v>2381</v>
      </c>
      <c r="K790">
        <v>5</v>
      </c>
      <c r="L790" s="95" t="str">
        <f t="shared" si="12"/>
        <v>Prospera Test 300420201 Sandbox^CanadianTaxes^NV^US^SK^CA^10/1/2016 0:00^12/31/2099 23:59^GST Tax^TAX:GST^5</v>
      </c>
    </row>
    <row r="791" spans="1:12" x14ac:dyDescent="0.25">
      <c r="A791" t="str">
        <f>EnterpriseData!$B$43</f>
        <v>Prospera Test 300420201 Sandbox</v>
      </c>
      <c r="B791" t="s">
        <v>2375</v>
      </c>
      <c r="C791" t="s">
        <v>2433</v>
      </c>
      <c r="D791" t="s">
        <v>2400</v>
      </c>
      <c r="E791" t="s">
        <v>2392</v>
      </c>
      <c r="F791" t="s">
        <v>2377</v>
      </c>
      <c r="G791" s="94" t="s">
        <v>2378</v>
      </c>
      <c r="H791" s="94" t="s">
        <v>2379</v>
      </c>
      <c r="I791" t="s">
        <v>2380</v>
      </c>
      <c r="J791" t="s">
        <v>2381</v>
      </c>
      <c r="K791">
        <v>5</v>
      </c>
      <c r="L791" s="95" t="str">
        <f t="shared" si="12"/>
        <v>Prospera Test 300420201 Sandbox^CanadianTaxes^NY^US^SK^CA^10/1/2016 0:00^12/31/2099 23:59^GST Tax^TAX:GST^5</v>
      </c>
    </row>
    <row r="792" spans="1:12" x14ac:dyDescent="0.25">
      <c r="A792" t="str">
        <f>EnterpriseData!$B$43</f>
        <v>Prospera Test 300420201 Sandbox</v>
      </c>
      <c r="B792" t="s">
        <v>2375</v>
      </c>
      <c r="C792" t="s">
        <v>2434</v>
      </c>
      <c r="D792" t="s">
        <v>2400</v>
      </c>
      <c r="E792" t="s">
        <v>2392</v>
      </c>
      <c r="F792" t="s">
        <v>2377</v>
      </c>
      <c r="G792" s="94" t="s">
        <v>2378</v>
      </c>
      <c r="H792" s="94" t="s">
        <v>2379</v>
      </c>
      <c r="I792" t="s">
        <v>2380</v>
      </c>
      <c r="J792" t="s">
        <v>2381</v>
      </c>
      <c r="K792">
        <v>5</v>
      </c>
      <c r="L792" s="95" t="str">
        <f t="shared" si="12"/>
        <v>Prospera Test 300420201 Sandbox^CanadianTaxes^OH^US^SK^CA^10/1/2016 0:00^12/31/2099 23:59^GST Tax^TAX:GST^5</v>
      </c>
    </row>
    <row r="793" spans="1:12" x14ac:dyDescent="0.25">
      <c r="A793" t="str">
        <f>EnterpriseData!$B$43</f>
        <v>Prospera Test 300420201 Sandbox</v>
      </c>
      <c r="B793" t="s">
        <v>2375</v>
      </c>
      <c r="C793" t="s">
        <v>2435</v>
      </c>
      <c r="D793" t="s">
        <v>2400</v>
      </c>
      <c r="E793" t="s">
        <v>2392</v>
      </c>
      <c r="F793" t="s">
        <v>2377</v>
      </c>
      <c r="G793" s="94" t="s">
        <v>2378</v>
      </c>
      <c r="H793" s="94" t="s">
        <v>2379</v>
      </c>
      <c r="I793" t="s">
        <v>2380</v>
      </c>
      <c r="J793" t="s">
        <v>2381</v>
      </c>
      <c r="K793">
        <v>5</v>
      </c>
      <c r="L793" s="95" t="str">
        <f t="shared" si="12"/>
        <v>Prospera Test 300420201 Sandbox^CanadianTaxes^OK^US^SK^CA^10/1/2016 0:00^12/31/2099 23:59^GST Tax^TAX:GST^5</v>
      </c>
    </row>
    <row r="794" spans="1:12" x14ac:dyDescent="0.25">
      <c r="A794" t="str">
        <f>EnterpriseData!$B$43</f>
        <v>Prospera Test 300420201 Sandbox</v>
      </c>
      <c r="B794" t="s">
        <v>2375</v>
      </c>
      <c r="C794" t="s">
        <v>2436</v>
      </c>
      <c r="D794" t="s">
        <v>2400</v>
      </c>
      <c r="E794" t="s">
        <v>2392</v>
      </c>
      <c r="F794" t="s">
        <v>2377</v>
      </c>
      <c r="G794" s="94" t="s">
        <v>2378</v>
      </c>
      <c r="H794" s="94" t="s">
        <v>2379</v>
      </c>
      <c r="I794" t="s">
        <v>2380</v>
      </c>
      <c r="J794" t="s">
        <v>2381</v>
      </c>
      <c r="K794">
        <v>5</v>
      </c>
      <c r="L794" s="95" t="str">
        <f t="shared" si="12"/>
        <v>Prospera Test 300420201 Sandbox^CanadianTaxes^OR^US^SK^CA^10/1/2016 0:00^12/31/2099 23:59^GST Tax^TAX:GST^5</v>
      </c>
    </row>
    <row r="795" spans="1:12" x14ac:dyDescent="0.25">
      <c r="A795" t="str">
        <f>EnterpriseData!$B$43</f>
        <v>Prospera Test 300420201 Sandbox</v>
      </c>
      <c r="B795" t="s">
        <v>2375</v>
      </c>
      <c r="C795" t="s">
        <v>2437</v>
      </c>
      <c r="D795" t="s">
        <v>2400</v>
      </c>
      <c r="E795" t="s">
        <v>2392</v>
      </c>
      <c r="F795" t="s">
        <v>2377</v>
      </c>
      <c r="G795" s="94" t="s">
        <v>2378</v>
      </c>
      <c r="H795" s="94" t="s">
        <v>2379</v>
      </c>
      <c r="I795" t="s">
        <v>2380</v>
      </c>
      <c r="J795" t="s">
        <v>2381</v>
      </c>
      <c r="K795">
        <v>5</v>
      </c>
      <c r="L795" s="95" t="str">
        <f t="shared" si="12"/>
        <v>Prospera Test 300420201 Sandbox^CanadianTaxes^PA^US^SK^CA^10/1/2016 0:00^12/31/2099 23:59^GST Tax^TAX:GST^5</v>
      </c>
    </row>
    <row r="796" spans="1:12" x14ac:dyDescent="0.25">
      <c r="A796" t="str">
        <f>EnterpriseData!$B$43</f>
        <v>Prospera Test 300420201 Sandbox</v>
      </c>
      <c r="B796" t="s">
        <v>2375</v>
      </c>
      <c r="C796" t="s">
        <v>2438</v>
      </c>
      <c r="D796" t="s">
        <v>2400</v>
      </c>
      <c r="E796" t="s">
        <v>2392</v>
      </c>
      <c r="F796" t="s">
        <v>2377</v>
      </c>
      <c r="G796" s="94" t="s">
        <v>2378</v>
      </c>
      <c r="H796" s="94" t="s">
        <v>2379</v>
      </c>
      <c r="I796" t="s">
        <v>2380</v>
      </c>
      <c r="J796" t="s">
        <v>2381</v>
      </c>
      <c r="K796">
        <v>5</v>
      </c>
      <c r="L796" s="95" t="str">
        <f t="shared" si="12"/>
        <v>Prospera Test 300420201 Sandbox^CanadianTaxes^RI^US^SK^CA^10/1/2016 0:00^12/31/2099 23:59^GST Tax^TAX:GST^5</v>
      </c>
    </row>
    <row r="797" spans="1:12" x14ac:dyDescent="0.25">
      <c r="A797" t="str">
        <f>EnterpriseData!$B$43</f>
        <v>Prospera Test 300420201 Sandbox</v>
      </c>
      <c r="B797" t="s">
        <v>2375</v>
      </c>
      <c r="C797" t="s">
        <v>2439</v>
      </c>
      <c r="D797" t="s">
        <v>2400</v>
      </c>
      <c r="E797" t="s">
        <v>2392</v>
      </c>
      <c r="F797" t="s">
        <v>2377</v>
      </c>
      <c r="G797" s="94" t="s">
        <v>2378</v>
      </c>
      <c r="H797" s="94" t="s">
        <v>2379</v>
      </c>
      <c r="I797" t="s">
        <v>2380</v>
      </c>
      <c r="J797" t="s">
        <v>2381</v>
      </c>
      <c r="K797">
        <v>5</v>
      </c>
      <c r="L797" s="95" t="str">
        <f t="shared" si="12"/>
        <v>Prospera Test 300420201 Sandbox^CanadianTaxes^SC^US^SK^CA^10/1/2016 0:00^12/31/2099 23:59^GST Tax^TAX:GST^5</v>
      </c>
    </row>
    <row r="798" spans="1:12" x14ac:dyDescent="0.25">
      <c r="A798" t="str">
        <f>EnterpriseData!$B$43</f>
        <v>Prospera Test 300420201 Sandbox</v>
      </c>
      <c r="B798" t="s">
        <v>2375</v>
      </c>
      <c r="C798" t="s">
        <v>2440</v>
      </c>
      <c r="D798" t="s">
        <v>2400</v>
      </c>
      <c r="E798" t="s">
        <v>2392</v>
      </c>
      <c r="F798" t="s">
        <v>2377</v>
      </c>
      <c r="G798" s="94" t="s">
        <v>2378</v>
      </c>
      <c r="H798" s="94" t="s">
        <v>2379</v>
      </c>
      <c r="I798" t="s">
        <v>2380</v>
      </c>
      <c r="J798" t="s">
        <v>2381</v>
      </c>
      <c r="K798">
        <v>5</v>
      </c>
      <c r="L798" s="95" t="str">
        <f t="shared" si="12"/>
        <v>Prospera Test 300420201 Sandbox^CanadianTaxes^SD^US^SK^CA^10/1/2016 0:00^12/31/2099 23:59^GST Tax^TAX:GST^5</v>
      </c>
    </row>
    <row r="799" spans="1:12" x14ac:dyDescent="0.25">
      <c r="A799" t="str">
        <f>EnterpriseData!$B$43</f>
        <v>Prospera Test 300420201 Sandbox</v>
      </c>
      <c r="B799" t="s">
        <v>2375</v>
      </c>
      <c r="C799" t="s">
        <v>2441</v>
      </c>
      <c r="D799" t="s">
        <v>2400</v>
      </c>
      <c r="E799" t="s">
        <v>2392</v>
      </c>
      <c r="F799" t="s">
        <v>2377</v>
      </c>
      <c r="G799" s="94" t="s">
        <v>2378</v>
      </c>
      <c r="H799" s="94" t="s">
        <v>2379</v>
      </c>
      <c r="I799" t="s">
        <v>2380</v>
      </c>
      <c r="J799" t="s">
        <v>2381</v>
      </c>
      <c r="K799">
        <v>5</v>
      </c>
      <c r="L799" s="95" t="str">
        <f t="shared" si="12"/>
        <v>Prospera Test 300420201 Sandbox^CanadianTaxes^TN^US^SK^CA^10/1/2016 0:00^12/31/2099 23:59^GST Tax^TAX:GST^5</v>
      </c>
    </row>
    <row r="800" spans="1:12" x14ac:dyDescent="0.25">
      <c r="A800" t="str">
        <f>EnterpriseData!$B$43</f>
        <v>Prospera Test 300420201 Sandbox</v>
      </c>
      <c r="B800" t="s">
        <v>2375</v>
      </c>
      <c r="C800" t="s">
        <v>2442</v>
      </c>
      <c r="D800" t="s">
        <v>2400</v>
      </c>
      <c r="E800" t="s">
        <v>2392</v>
      </c>
      <c r="F800" t="s">
        <v>2377</v>
      </c>
      <c r="G800" s="94" t="s">
        <v>2378</v>
      </c>
      <c r="H800" s="94" t="s">
        <v>2379</v>
      </c>
      <c r="I800" t="s">
        <v>2380</v>
      </c>
      <c r="J800" t="s">
        <v>2381</v>
      </c>
      <c r="K800">
        <v>5</v>
      </c>
      <c r="L800" s="95" t="str">
        <f t="shared" si="12"/>
        <v>Prospera Test 300420201 Sandbox^CanadianTaxes^TX^US^SK^CA^10/1/2016 0:00^12/31/2099 23:59^GST Tax^TAX:GST^5</v>
      </c>
    </row>
    <row r="801" spans="1:12" x14ac:dyDescent="0.25">
      <c r="A801" t="str">
        <f>EnterpriseData!$B$43</f>
        <v>Prospera Test 300420201 Sandbox</v>
      </c>
      <c r="B801" t="s">
        <v>2375</v>
      </c>
      <c r="C801" t="s">
        <v>2443</v>
      </c>
      <c r="D801" t="s">
        <v>2400</v>
      </c>
      <c r="E801" t="s">
        <v>2392</v>
      </c>
      <c r="F801" t="s">
        <v>2377</v>
      </c>
      <c r="G801" s="94" t="s">
        <v>2378</v>
      </c>
      <c r="H801" s="94" t="s">
        <v>2379</v>
      </c>
      <c r="I801" t="s">
        <v>2380</v>
      </c>
      <c r="J801" t="s">
        <v>2381</v>
      </c>
      <c r="K801">
        <v>5</v>
      </c>
      <c r="L801" s="95" t="str">
        <f t="shared" si="12"/>
        <v>Prospera Test 300420201 Sandbox^CanadianTaxes^UT^US^SK^CA^10/1/2016 0:00^12/31/2099 23:59^GST Tax^TAX:GST^5</v>
      </c>
    </row>
    <row r="802" spans="1:12" x14ac:dyDescent="0.25">
      <c r="A802" t="str">
        <f>EnterpriseData!$B$43</f>
        <v>Prospera Test 300420201 Sandbox</v>
      </c>
      <c r="B802" t="s">
        <v>2375</v>
      </c>
      <c r="C802" t="s">
        <v>2444</v>
      </c>
      <c r="D802" t="s">
        <v>2400</v>
      </c>
      <c r="E802" t="s">
        <v>2392</v>
      </c>
      <c r="F802" t="s">
        <v>2377</v>
      </c>
      <c r="G802" s="94" t="s">
        <v>2378</v>
      </c>
      <c r="H802" s="94" t="s">
        <v>2379</v>
      </c>
      <c r="I802" t="s">
        <v>2380</v>
      </c>
      <c r="J802" t="s">
        <v>2381</v>
      </c>
      <c r="K802">
        <v>5</v>
      </c>
      <c r="L802" s="95" t="str">
        <f t="shared" si="12"/>
        <v>Prospera Test 300420201 Sandbox^CanadianTaxes^VA^US^SK^CA^10/1/2016 0:00^12/31/2099 23:59^GST Tax^TAX:GST^5</v>
      </c>
    </row>
    <row r="803" spans="1:12" x14ac:dyDescent="0.25">
      <c r="A803" t="str">
        <f>EnterpriseData!$B$43</f>
        <v>Prospera Test 300420201 Sandbox</v>
      </c>
      <c r="B803" t="s">
        <v>2375</v>
      </c>
      <c r="C803" t="s">
        <v>2445</v>
      </c>
      <c r="D803" t="s">
        <v>2400</v>
      </c>
      <c r="E803" t="s">
        <v>2392</v>
      </c>
      <c r="F803" t="s">
        <v>2377</v>
      </c>
      <c r="G803" s="94" t="s">
        <v>2378</v>
      </c>
      <c r="H803" s="94" t="s">
        <v>2379</v>
      </c>
      <c r="I803" t="s">
        <v>2380</v>
      </c>
      <c r="J803" t="s">
        <v>2381</v>
      </c>
      <c r="K803">
        <v>5</v>
      </c>
      <c r="L803" s="95" t="str">
        <f t="shared" si="12"/>
        <v>Prospera Test 300420201 Sandbox^CanadianTaxes^VT^US^SK^CA^10/1/2016 0:00^12/31/2099 23:59^GST Tax^TAX:GST^5</v>
      </c>
    </row>
    <row r="804" spans="1:12" x14ac:dyDescent="0.25">
      <c r="A804" t="str">
        <f>EnterpriseData!$B$43</f>
        <v>Prospera Test 300420201 Sandbox</v>
      </c>
      <c r="B804" t="s">
        <v>2375</v>
      </c>
      <c r="C804" t="s">
        <v>2446</v>
      </c>
      <c r="D804" t="s">
        <v>2400</v>
      </c>
      <c r="E804" t="s">
        <v>2392</v>
      </c>
      <c r="F804" t="s">
        <v>2377</v>
      </c>
      <c r="G804" s="94" t="s">
        <v>2378</v>
      </c>
      <c r="H804" s="94" t="s">
        <v>2379</v>
      </c>
      <c r="I804" t="s">
        <v>2380</v>
      </c>
      <c r="J804" t="s">
        <v>2381</v>
      </c>
      <c r="K804">
        <v>5</v>
      </c>
      <c r="L804" s="95" t="str">
        <f t="shared" si="12"/>
        <v>Prospera Test 300420201 Sandbox^CanadianTaxes^WA^US^SK^CA^10/1/2016 0:00^12/31/2099 23:59^GST Tax^TAX:GST^5</v>
      </c>
    </row>
    <row r="805" spans="1:12" x14ac:dyDescent="0.25">
      <c r="A805" t="str">
        <f>EnterpriseData!$B$43</f>
        <v>Prospera Test 300420201 Sandbox</v>
      </c>
      <c r="B805" t="s">
        <v>2375</v>
      </c>
      <c r="C805" t="s">
        <v>2447</v>
      </c>
      <c r="D805" t="s">
        <v>2400</v>
      </c>
      <c r="E805" t="s">
        <v>2392</v>
      </c>
      <c r="F805" t="s">
        <v>2377</v>
      </c>
      <c r="G805" s="94" t="s">
        <v>2378</v>
      </c>
      <c r="H805" s="94" t="s">
        <v>2379</v>
      </c>
      <c r="I805" t="s">
        <v>2380</v>
      </c>
      <c r="J805" t="s">
        <v>2381</v>
      </c>
      <c r="K805">
        <v>5</v>
      </c>
      <c r="L805" s="95" t="str">
        <f t="shared" si="12"/>
        <v>Prospera Test 300420201 Sandbox^CanadianTaxes^WI^US^SK^CA^10/1/2016 0:00^12/31/2099 23:59^GST Tax^TAX:GST^5</v>
      </c>
    </row>
    <row r="806" spans="1:12" x14ac:dyDescent="0.25">
      <c r="A806" t="str">
        <f>EnterpriseData!$B$43</f>
        <v>Prospera Test 300420201 Sandbox</v>
      </c>
      <c r="B806" t="s">
        <v>2375</v>
      </c>
      <c r="C806" t="s">
        <v>2448</v>
      </c>
      <c r="D806" t="s">
        <v>2400</v>
      </c>
      <c r="E806" t="s">
        <v>2392</v>
      </c>
      <c r="F806" t="s">
        <v>2377</v>
      </c>
      <c r="G806" s="94" t="s">
        <v>2378</v>
      </c>
      <c r="H806" s="94" t="s">
        <v>2379</v>
      </c>
      <c r="I806" t="s">
        <v>2380</v>
      </c>
      <c r="J806" t="s">
        <v>2381</v>
      </c>
      <c r="K806">
        <v>5</v>
      </c>
      <c r="L806" s="95" t="str">
        <f t="shared" si="12"/>
        <v>Prospera Test 300420201 Sandbox^CanadianTaxes^WV^US^SK^CA^10/1/2016 0:00^12/31/2099 23:59^GST Tax^TAX:GST^5</v>
      </c>
    </row>
    <row r="807" spans="1:12" x14ac:dyDescent="0.25">
      <c r="A807" t="str">
        <f>EnterpriseData!$B$43</f>
        <v>Prospera Test 300420201 Sandbox</v>
      </c>
      <c r="B807" t="s">
        <v>2375</v>
      </c>
      <c r="C807" t="s">
        <v>2449</v>
      </c>
      <c r="D807" t="s">
        <v>2400</v>
      </c>
      <c r="E807" t="s">
        <v>2392</v>
      </c>
      <c r="F807" t="s">
        <v>2377</v>
      </c>
      <c r="G807" s="94" t="s">
        <v>2378</v>
      </c>
      <c r="H807" s="94" t="s">
        <v>2379</v>
      </c>
      <c r="I807" t="s">
        <v>2380</v>
      </c>
      <c r="J807" t="s">
        <v>2381</v>
      </c>
      <c r="K807">
        <v>5</v>
      </c>
      <c r="L807" s="95" t="str">
        <f t="shared" si="12"/>
        <v>Prospera Test 300420201 Sandbox^CanadianTaxes^WY^US^SK^CA^10/1/2016 0:00^12/31/2099 23:59^GST Tax^TAX:GST^5</v>
      </c>
    </row>
    <row r="808" spans="1:12" x14ac:dyDescent="0.25">
      <c r="A808" t="str">
        <f>EnterpriseData!$B$43</f>
        <v>Prospera Test 300420201 Sandbox</v>
      </c>
      <c r="B808" t="s">
        <v>2375</v>
      </c>
      <c r="C808" t="s">
        <v>2399</v>
      </c>
      <c r="D808" t="s">
        <v>2400</v>
      </c>
      <c r="E808" t="s">
        <v>2393</v>
      </c>
      <c r="F808" t="s">
        <v>2377</v>
      </c>
      <c r="G808" s="94" t="s">
        <v>2378</v>
      </c>
      <c r="H808" s="94" t="s">
        <v>2379</v>
      </c>
      <c r="I808" t="s">
        <v>2380</v>
      </c>
      <c r="J808" t="s">
        <v>2381</v>
      </c>
      <c r="K808">
        <v>5</v>
      </c>
      <c r="L808" s="95" t="str">
        <f t="shared" si="12"/>
        <v>Prospera Test 300420201 Sandbox^CanadianTaxes^AE^US^YT^CA^10/1/2016 0:00^12/31/2099 23:59^GST Tax^TAX:GST^5</v>
      </c>
    </row>
    <row r="809" spans="1:12" x14ac:dyDescent="0.25">
      <c r="A809" t="str">
        <f>EnterpriseData!$B$43</f>
        <v>Prospera Test 300420201 Sandbox</v>
      </c>
      <c r="B809" t="s">
        <v>2375</v>
      </c>
      <c r="C809" t="s">
        <v>2401</v>
      </c>
      <c r="D809" t="s">
        <v>2400</v>
      </c>
      <c r="E809" t="s">
        <v>2393</v>
      </c>
      <c r="F809" t="s">
        <v>2377</v>
      </c>
      <c r="G809" s="94" t="s">
        <v>2378</v>
      </c>
      <c r="H809" s="94" t="s">
        <v>2379</v>
      </c>
      <c r="I809" t="s">
        <v>2380</v>
      </c>
      <c r="J809" t="s">
        <v>2381</v>
      </c>
      <c r="K809">
        <v>5</v>
      </c>
      <c r="L809" s="95" t="str">
        <f t="shared" si="12"/>
        <v>Prospera Test 300420201 Sandbox^CanadianTaxes^AK^US^YT^CA^10/1/2016 0:00^12/31/2099 23:59^GST Tax^TAX:GST^5</v>
      </c>
    </row>
    <row r="810" spans="1:12" x14ac:dyDescent="0.25">
      <c r="A810" t="str">
        <f>EnterpriseData!$B$43</f>
        <v>Prospera Test 300420201 Sandbox</v>
      </c>
      <c r="B810" t="s">
        <v>2375</v>
      </c>
      <c r="C810" t="s">
        <v>2402</v>
      </c>
      <c r="D810" t="s">
        <v>2400</v>
      </c>
      <c r="E810" t="s">
        <v>2393</v>
      </c>
      <c r="F810" t="s">
        <v>2377</v>
      </c>
      <c r="G810" s="94" t="s">
        <v>2378</v>
      </c>
      <c r="H810" s="94" t="s">
        <v>2379</v>
      </c>
      <c r="I810" t="s">
        <v>2380</v>
      </c>
      <c r="J810" t="s">
        <v>2381</v>
      </c>
      <c r="K810">
        <v>5</v>
      </c>
      <c r="L810" s="95" t="str">
        <f t="shared" si="12"/>
        <v>Prospera Test 300420201 Sandbox^CanadianTaxes^AL^US^YT^CA^10/1/2016 0:00^12/31/2099 23:59^GST Tax^TAX:GST^5</v>
      </c>
    </row>
    <row r="811" spans="1:12" x14ac:dyDescent="0.25">
      <c r="A811" t="str">
        <f>EnterpriseData!$B$43</f>
        <v>Prospera Test 300420201 Sandbox</v>
      </c>
      <c r="B811" t="s">
        <v>2375</v>
      </c>
      <c r="C811" t="s">
        <v>412</v>
      </c>
      <c r="D811" t="s">
        <v>2400</v>
      </c>
      <c r="E811" t="s">
        <v>2393</v>
      </c>
      <c r="F811" t="s">
        <v>2377</v>
      </c>
      <c r="G811" s="94" t="s">
        <v>2378</v>
      </c>
      <c r="H811" s="94" t="s">
        <v>2379</v>
      </c>
      <c r="I811" t="s">
        <v>2380</v>
      </c>
      <c r="J811" t="s">
        <v>2381</v>
      </c>
      <c r="K811">
        <v>5</v>
      </c>
      <c r="L811" s="95" t="str">
        <f t="shared" si="12"/>
        <v>Prospera Test 300420201 Sandbox^CanadianTaxes^AR^US^YT^CA^10/1/2016 0:00^12/31/2099 23:59^GST Tax^TAX:GST^5</v>
      </c>
    </row>
    <row r="812" spans="1:12" x14ac:dyDescent="0.25">
      <c r="A812" t="str">
        <f>EnterpriseData!$B$43</f>
        <v>Prospera Test 300420201 Sandbox</v>
      </c>
      <c r="B812" t="s">
        <v>2375</v>
      </c>
      <c r="C812" t="s">
        <v>2403</v>
      </c>
      <c r="D812" t="s">
        <v>2400</v>
      </c>
      <c r="E812" t="s">
        <v>2393</v>
      </c>
      <c r="F812" t="s">
        <v>2377</v>
      </c>
      <c r="G812" s="94" t="s">
        <v>2378</v>
      </c>
      <c r="H812" s="94" t="s">
        <v>2379</v>
      </c>
      <c r="I812" t="s">
        <v>2380</v>
      </c>
      <c r="J812" t="s">
        <v>2381</v>
      </c>
      <c r="K812">
        <v>5</v>
      </c>
      <c r="L812" s="95" t="str">
        <f t="shared" si="12"/>
        <v>Prospera Test 300420201 Sandbox^CanadianTaxes^AZ^US^YT^CA^10/1/2016 0:00^12/31/2099 23:59^GST Tax^TAX:GST^5</v>
      </c>
    </row>
    <row r="813" spans="1:12" x14ac:dyDescent="0.25">
      <c r="A813" t="str">
        <f>EnterpriseData!$B$43</f>
        <v>Prospera Test 300420201 Sandbox</v>
      </c>
      <c r="B813" t="s">
        <v>2375</v>
      </c>
      <c r="C813" t="s">
        <v>2377</v>
      </c>
      <c r="D813" t="s">
        <v>2400</v>
      </c>
      <c r="E813" t="s">
        <v>2393</v>
      </c>
      <c r="F813" t="s">
        <v>2377</v>
      </c>
      <c r="G813" s="94" t="s">
        <v>2378</v>
      </c>
      <c r="H813" s="94" t="s">
        <v>2379</v>
      </c>
      <c r="I813" t="s">
        <v>2380</v>
      </c>
      <c r="J813" t="s">
        <v>2381</v>
      </c>
      <c r="K813">
        <v>5</v>
      </c>
      <c r="L813" s="95" t="str">
        <f t="shared" si="12"/>
        <v>Prospera Test 300420201 Sandbox^CanadianTaxes^CA^US^YT^CA^10/1/2016 0:00^12/31/2099 23:59^GST Tax^TAX:GST^5</v>
      </c>
    </row>
    <row r="814" spans="1:12" x14ac:dyDescent="0.25">
      <c r="A814" t="str">
        <f>EnterpriseData!$B$43</f>
        <v>Prospera Test 300420201 Sandbox</v>
      </c>
      <c r="B814" t="s">
        <v>2375</v>
      </c>
      <c r="C814" t="s">
        <v>2404</v>
      </c>
      <c r="D814" t="s">
        <v>2400</v>
      </c>
      <c r="E814" t="s">
        <v>2393</v>
      </c>
      <c r="F814" t="s">
        <v>2377</v>
      </c>
      <c r="G814" s="94" t="s">
        <v>2378</v>
      </c>
      <c r="H814" s="94" t="s">
        <v>2379</v>
      </c>
      <c r="I814" t="s">
        <v>2380</v>
      </c>
      <c r="J814" t="s">
        <v>2381</v>
      </c>
      <c r="K814">
        <v>5</v>
      </c>
      <c r="L814" s="95" t="str">
        <f t="shared" si="12"/>
        <v>Prospera Test 300420201 Sandbox^CanadianTaxes^CO^US^YT^CA^10/1/2016 0:00^12/31/2099 23:59^GST Tax^TAX:GST^5</v>
      </c>
    </row>
    <row r="815" spans="1:12" x14ac:dyDescent="0.25">
      <c r="A815" t="str">
        <f>EnterpriseData!$B$43</f>
        <v>Prospera Test 300420201 Sandbox</v>
      </c>
      <c r="B815" t="s">
        <v>2375</v>
      </c>
      <c r="C815" t="s">
        <v>2405</v>
      </c>
      <c r="D815" t="s">
        <v>2400</v>
      </c>
      <c r="E815" t="s">
        <v>2393</v>
      </c>
      <c r="F815" t="s">
        <v>2377</v>
      </c>
      <c r="G815" s="94" t="s">
        <v>2378</v>
      </c>
      <c r="H815" s="94" t="s">
        <v>2379</v>
      </c>
      <c r="I815" t="s">
        <v>2380</v>
      </c>
      <c r="J815" t="s">
        <v>2381</v>
      </c>
      <c r="K815">
        <v>5</v>
      </c>
      <c r="L815" s="95" t="str">
        <f t="shared" si="12"/>
        <v>Prospera Test 300420201 Sandbox^CanadianTaxes^CT^US^YT^CA^10/1/2016 0:00^12/31/2099 23:59^GST Tax^TAX:GST^5</v>
      </c>
    </row>
    <row r="816" spans="1:12" x14ac:dyDescent="0.25">
      <c r="A816" t="str">
        <f>EnterpriseData!$B$43</f>
        <v>Prospera Test 300420201 Sandbox</v>
      </c>
      <c r="B816" t="s">
        <v>2375</v>
      </c>
      <c r="C816" t="s">
        <v>2406</v>
      </c>
      <c r="D816" t="s">
        <v>2400</v>
      </c>
      <c r="E816" t="s">
        <v>2393</v>
      </c>
      <c r="F816" t="s">
        <v>2377</v>
      </c>
      <c r="G816" s="94" t="s">
        <v>2378</v>
      </c>
      <c r="H816" s="94" t="s">
        <v>2379</v>
      </c>
      <c r="I816" t="s">
        <v>2380</v>
      </c>
      <c r="J816" t="s">
        <v>2381</v>
      </c>
      <c r="K816">
        <v>5</v>
      </c>
      <c r="L816" s="95" t="str">
        <f t="shared" si="12"/>
        <v>Prospera Test 300420201 Sandbox^CanadianTaxes^DC^US^YT^CA^10/1/2016 0:00^12/31/2099 23:59^GST Tax^TAX:GST^5</v>
      </c>
    </row>
    <row r="817" spans="1:12" x14ac:dyDescent="0.25">
      <c r="A817" t="str">
        <f>EnterpriseData!$B$43</f>
        <v>Prospera Test 300420201 Sandbox</v>
      </c>
      <c r="B817" t="s">
        <v>2375</v>
      </c>
      <c r="C817" t="s">
        <v>2407</v>
      </c>
      <c r="D817" t="s">
        <v>2400</v>
      </c>
      <c r="E817" t="s">
        <v>2393</v>
      </c>
      <c r="F817" t="s">
        <v>2377</v>
      </c>
      <c r="G817" s="94" t="s">
        <v>2378</v>
      </c>
      <c r="H817" s="94" t="s">
        <v>2379</v>
      </c>
      <c r="I817" t="s">
        <v>2380</v>
      </c>
      <c r="J817" t="s">
        <v>2381</v>
      </c>
      <c r="K817">
        <v>5</v>
      </c>
      <c r="L817" s="95" t="str">
        <f t="shared" si="12"/>
        <v>Prospera Test 300420201 Sandbox^CanadianTaxes^DE^US^YT^CA^10/1/2016 0:00^12/31/2099 23:59^GST Tax^TAX:GST^5</v>
      </c>
    </row>
    <row r="818" spans="1:12" x14ac:dyDescent="0.25">
      <c r="A818" t="str">
        <f>EnterpriseData!$B$43</f>
        <v>Prospera Test 300420201 Sandbox</v>
      </c>
      <c r="B818" t="s">
        <v>2375</v>
      </c>
      <c r="C818" t="s">
        <v>2408</v>
      </c>
      <c r="D818" t="s">
        <v>2400</v>
      </c>
      <c r="E818" t="s">
        <v>2393</v>
      </c>
      <c r="F818" t="s">
        <v>2377</v>
      </c>
      <c r="G818" s="94" t="s">
        <v>2378</v>
      </c>
      <c r="H818" s="94" t="s">
        <v>2379</v>
      </c>
      <c r="I818" t="s">
        <v>2380</v>
      </c>
      <c r="J818" t="s">
        <v>2381</v>
      </c>
      <c r="K818">
        <v>5</v>
      </c>
      <c r="L818" s="95" t="str">
        <f t="shared" si="12"/>
        <v>Prospera Test 300420201 Sandbox^CanadianTaxes^FL^US^YT^CA^10/1/2016 0:00^12/31/2099 23:59^GST Tax^TAX:GST^5</v>
      </c>
    </row>
    <row r="819" spans="1:12" x14ac:dyDescent="0.25">
      <c r="A819" t="str">
        <f>EnterpriseData!$B$43</f>
        <v>Prospera Test 300420201 Sandbox</v>
      </c>
      <c r="B819" t="s">
        <v>2375</v>
      </c>
      <c r="C819" t="s">
        <v>2409</v>
      </c>
      <c r="D819" t="s">
        <v>2400</v>
      </c>
      <c r="E819" t="s">
        <v>2393</v>
      </c>
      <c r="F819" t="s">
        <v>2377</v>
      </c>
      <c r="G819" s="94" t="s">
        <v>2378</v>
      </c>
      <c r="H819" s="94" t="s">
        <v>2379</v>
      </c>
      <c r="I819" t="s">
        <v>2380</v>
      </c>
      <c r="J819" t="s">
        <v>2381</v>
      </c>
      <c r="K819">
        <v>5</v>
      </c>
      <c r="L819" s="95" t="str">
        <f t="shared" si="12"/>
        <v>Prospera Test 300420201 Sandbox^CanadianTaxes^GA^US^YT^CA^10/1/2016 0:00^12/31/2099 23:59^GST Tax^TAX:GST^5</v>
      </c>
    </row>
    <row r="820" spans="1:12" x14ac:dyDescent="0.25">
      <c r="A820" t="str">
        <f>EnterpriseData!$B$43</f>
        <v>Prospera Test 300420201 Sandbox</v>
      </c>
      <c r="B820" t="s">
        <v>2375</v>
      </c>
      <c r="C820" t="s">
        <v>2410</v>
      </c>
      <c r="D820" t="s">
        <v>2400</v>
      </c>
      <c r="E820" t="s">
        <v>2393</v>
      </c>
      <c r="F820" t="s">
        <v>2377</v>
      </c>
      <c r="G820" s="94" t="s">
        <v>2378</v>
      </c>
      <c r="H820" s="94" t="s">
        <v>2379</v>
      </c>
      <c r="I820" t="s">
        <v>2380</v>
      </c>
      <c r="J820" t="s">
        <v>2381</v>
      </c>
      <c r="K820">
        <v>5</v>
      </c>
      <c r="L820" s="95" t="str">
        <f t="shared" si="12"/>
        <v>Prospera Test 300420201 Sandbox^CanadianTaxes^HI^US^YT^CA^10/1/2016 0:00^12/31/2099 23:59^GST Tax^TAX:GST^5</v>
      </c>
    </row>
    <row r="821" spans="1:12" x14ac:dyDescent="0.25">
      <c r="A821" t="str">
        <f>EnterpriseData!$B$43</f>
        <v>Prospera Test 300420201 Sandbox</v>
      </c>
      <c r="B821" t="s">
        <v>2375</v>
      </c>
      <c r="C821" t="s">
        <v>2411</v>
      </c>
      <c r="D821" t="s">
        <v>2400</v>
      </c>
      <c r="E821" t="s">
        <v>2393</v>
      </c>
      <c r="F821" t="s">
        <v>2377</v>
      </c>
      <c r="G821" s="94" t="s">
        <v>2378</v>
      </c>
      <c r="H821" s="94" t="s">
        <v>2379</v>
      </c>
      <c r="I821" t="s">
        <v>2380</v>
      </c>
      <c r="J821" t="s">
        <v>2381</v>
      </c>
      <c r="K821">
        <v>5</v>
      </c>
      <c r="L821" s="95" t="str">
        <f t="shared" si="12"/>
        <v>Prospera Test 300420201 Sandbox^CanadianTaxes^IA^US^YT^CA^10/1/2016 0:00^12/31/2099 23:59^GST Tax^TAX:GST^5</v>
      </c>
    </row>
    <row r="822" spans="1:12" x14ac:dyDescent="0.25">
      <c r="A822" t="str">
        <f>EnterpriseData!$B$43</f>
        <v>Prospera Test 300420201 Sandbox</v>
      </c>
      <c r="B822" t="s">
        <v>2375</v>
      </c>
      <c r="C822" t="s">
        <v>2412</v>
      </c>
      <c r="D822" t="s">
        <v>2400</v>
      </c>
      <c r="E822" t="s">
        <v>2393</v>
      </c>
      <c r="F822" t="s">
        <v>2377</v>
      </c>
      <c r="G822" s="94" t="s">
        <v>2378</v>
      </c>
      <c r="H822" s="94" t="s">
        <v>2379</v>
      </c>
      <c r="I822" t="s">
        <v>2380</v>
      </c>
      <c r="J822" t="s">
        <v>2381</v>
      </c>
      <c r="K822">
        <v>5</v>
      </c>
      <c r="L822" s="95" t="str">
        <f t="shared" si="12"/>
        <v>Prospera Test 300420201 Sandbox^CanadianTaxes^ID^US^YT^CA^10/1/2016 0:00^12/31/2099 23:59^GST Tax^TAX:GST^5</v>
      </c>
    </row>
    <row r="823" spans="1:12" x14ac:dyDescent="0.25">
      <c r="A823" t="str">
        <f>EnterpriseData!$B$43</f>
        <v>Prospera Test 300420201 Sandbox</v>
      </c>
      <c r="B823" t="s">
        <v>2375</v>
      </c>
      <c r="C823" t="s">
        <v>2413</v>
      </c>
      <c r="D823" t="s">
        <v>2400</v>
      </c>
      <c r="E823" t="s">
        <v>2393</v>
      </c>
      <c r="F823" t="s">
        <v>2377</v>
      </c>
      <c r="G823" s="94" t="s">
        <v>2378</v>
      </c>
      <c r="H823" s="94" t="s">
        <v>2379</v>
      </c>
      <c r="I823" t="s">
        <v>2380</v>
      </c>
      <c r="J823" t="s">
        <v>2381</v>
      </c>
      <c r="K823">
        <v>5</v>
      </c>
      <c r="L823" s="95" t="str">
        <f t="shared" si="12"/>
        <v>Prospera Test 300420201 Sandbox^CanadianTaxes^IL^US^YT^CA^10/1/2016 0:00^12/31/2099 23:59^GST Tax^TAX:GST^5</v>
      </c>
    </row>
    <row r="824" spans="1:12" x14ac:dyDescent="0.25">
      <c r="A824" t="str">
        <f>EnterpriseData!$B$43</f>
        <v>Prospera Test 300420201 Sandbox</v>
      </c>
      <c r="B824" t="s">
        <v>2375</v>
      </c>
      <c r="C824" t="s">
        <v>2414</v>
      </c>
      <c r="D824" t="s">
        <v>2400</v>
      </c>
      <c r="E824" t="s">
        <v>2393</v>
      </c>
      <c r="F824" t="s">
        <v>2377</v>
      </c>
      <c r="G824" s="94" t="s">
        <v>2378</v>
      </c>
      <c r="H824" s="94" t="s">
        <v>2379</v>
      </c>
      <c r="I824" t="s">
        <v>2380</v>
      </c>
      <c r="J824" t="s">
        <v>2381</v>
      </c>
      <c r="K824">
        <v>5</v>
      </c>
      <c r="L824" s="95" t="str">
        <f t="shared" si="12"/>
        <v>Prospera Test 300420201 Sandbox^CanadianTaxes^IN^US^YT^CA^10/1/2016 0:00^12/31/2099 23:59^GST Tax^TAX:GST^5</v>
      </c>
    </row>
    <row r="825" spans="1:12" x14ac:dyDescent="0.25">
      <c r="A825" t="str">
        <f>EnterpriseData!$B$43</f>
        <v>Prospera Test 300420201 Sandbox</v>
      </c>
      <c r="B825" t="s">
        <v>2375</v>
      </c>
      <c r="C825" t="s">
        <v>2415</v>
      </c>
      <c r="D825" t="s">
        <v>2400</v>
      </c>
      <c r="E825" t="s">
        <v>2393</v>
      </c>
      <c r="F825" t="s">
        <v>2377</v>
      </c>
      <c r="G825" s="94" t="s">
        <v>2378</v>
      </c>
      <c r="H825" s="94" t="s">
        <v>2379</v>
      </c>
      <c r="I825" t="s">
        <v>2380</v>
      </c>
      <c r="J825" t="s">
        <v>2381</v>
      </c>
      <c r="K825">
        <v>5</v>
      </c>
      <c r="L825" s="95" t="str">
        <f t="shared" si="12"/>
        <v>Prospera Test 300420201 Sandbox^CanadianTaxes^KS^US^YT^CA^10/1/2016 0:00^12/31/2099 23:59^GST Tax^TAX:GST^5</v>
      </c>
    </row>
    <row r="826" spans="1:12" x14ac:dyDescent="0.25">
      <c r="A826" t="str">
        <f>EnterpriseData!$B$43</f>
        <v>Prospera Test 300420201 Sandbox</v>
      </c>
      <c r="B826" t="s">
        <v>2375</v>
      </c>
      <c r="C826" t="s">
        <v>2416</v>
      </c>
      <c r="D826" t="s">
        <v>2400</v>
      </c>
      <c r="E826" t="s">
        <v>2393</v>
      </c>
      <c r="F826" t="s">
        <v>2377</v>
      </c>
      <c r="G826" s="94" t="s">
        <v>2378</v>
      </c>
      <c r="H826" s="94" t="s">
        <v>2379</v>
      </c>
      <c r="I826" t="s">
        <v>2380</v>
      </c>
      <c r="J826" t="s">
        <v>2381</v>
      </c>
      <c r="K826">
        <v>5</v>
      </c>
      <c r="L826" s="95" t="str">
        <f t="shared" si="12"/>
        <v>Prospera Test 300420201 Sandbox^CanadianTaxes^KY^US^YT^CA^10/1/2016 0:00^12/31/2099 23:59^GST Tax^TAX:GST^5</v>
      </c>
    </row>
    <row r="827" spans="1:12" x14ac:dyDescent="0.25">
      <c r="A827" t="str">
        <f>EnterpriseData!$B$43</f>
        <v>Prospera Test 300420201 Sandbox</v>
      </c>
      <c r="B827" t="s">
        <v>2375</v>
      </c>
      <c r="C827" t="s">
        <v>2417</v>
      </c>
      <c r="D827" t="s">
        <v>2400</v>
      </c>
      <c r="E827" t="s">
        <v>2393</v>
      </c>
      <c r="F827" t="s">
        <v>2377</v>
      </c>
      <c r="G827" s="94" t="s">
        <v>2378</v>
      </c>
      <c r="H827" s="94" t="s">
        <v>2379</v>
      </c>
      <c r="I827" t="s">
        <v>2380</v>
      </c>
      <c r="J827" t="s">
        <v>2381</v>
      </c>
      <c r="K827">
        <v>5</v>
      </c>
      <c r="L827" s="95" t="str">
        <f t="shared" si="12"/>
        <v>Prospera Test 300420201 Sandbox^CanadianTaxes^LA^US^YT^CA^10/1/2016 0:00^12/31/2099 23:59^GST Tax^TAX:GST^5</v>
      </c>
    </row>
    <row r="828" spans="1:12" x14ac:dyDescent="0.25">
      <c r="A828" t="str">
        <f>EnterpriseData!$B$43</f>
        <v>Prospera Test 300420201 Sandbox</v>
      </c>
      <c r="B828" t="s">
        <v>2375</v>
      </c>
      <c r="C828" t="s">
        <v>2418</v>
      </c>
      <c r="D828" t="s">
        <v>2400</v>
      </c>
      <c r="E828" t="s">
        <v>2393</v>
      </c>
      <c r="F828" t="s">
        <v>2377</v>
      </c>
      <c r="G828" s="94" t="s">
        <v>2378</v>
      </c>
      <c r="H828" s="94" t="s">
        <v>2379</v>
      </c>
      <c r="I828" t="s">
        <v>2380</v>
      </c>
      <c r="J828" t="s">
        <v>2381</v>
      </c>
      <c r="K828">
        <v>5</v>
      </c>
      <c r="L828" s="95" t="str">
        <f t="shared" si="12"/>
        <v>Prospera Test 300420201 Sandbox^CanadianTaxes^MA^US^YT^CA^10/1/2016 0:00^12/31/2099 23:59^GST Tax^TAX:GST^5</v>
      </c>
    </row>
    <row r="829" spans="1:12" x14ac:dyDescent="0.25">
      <c r="A829" t="str">
        <f>EnterpriseData!$B$43</f>
        <v>Prospera Test 300420201 Sandbox</v>
      </c>
      <c r="B829" t="s">
        <v>2375</v>
      </c>
      <c r="C829" t="s">
        <v>2419</v>
      </c>
      <c r="D829" t="s">
        <v>2400</v>
      </c>
      <c r="E829" t="s">
        <v>2393</v>
      </c>
      <c r="F829" t="s">
        <v>2377</v>
      </c>
      <c r="G829" s="94" t="s">
        <v>2378</v>
      </c>
      <c r="H829" s="94" t="s">
        <v>2379</v>
      </c>
      <c r="I829" t="s">
        <v>2380</v>
      </c>
      <c r="J829" t="s">
        <v>2381</v>
      </c>
      <c r="K829">
        <v>5</v>
      </c>
      <c r="L829" s="95" t="str">
        <f t="shared" si="12"/>
        <v>Prospera Test 300420201 Sandbox^CanadianTaxes^MD^US^YT^CA^10/1/2016 0:00^12/31/2099 23:59^GST Tax^TAX:GST^5</v>
      </c>
    </row>
    <row r="830" spans="1:12" x14ac:dyDescent="0.25">
      <c r="A830" t="str">
        <f>EnterpriseData!$B$43</f>
        <v>Prospera Test 300420201 Sandbox</v>
      </c>
      <c r="B830" t="s">
        <v>2375</v>
      </c>
      <c r="C830" t="s">
        <v>2420</v>
      </c>
      <c r="D830" t="s">
        <v>2400</v>
      </c>
      <c r="E830" t="s">
        <v>2393</v>
      </c>
      <c r="F830" t="s">
        <v>2377</v>
      </c>
      <c r="G830" s="94" t="s">
        <v>2378</v>
      </c>
      <c r="H830" s="94" t="s">
        <v>2379</v>
      </c>
      <c r="I830" t="s">
        <v>2380</v>
      </c>
      <c r="J830" t="s">
        <v>2381</v>
      </c>
      <c r="K830">
        <v>5</v>
      </c>
      <c r="L830" s="95" t="str">
        <f t="shared" si="12"/>
        <v>Prospera Test 300420201 Sandbox^CanadianTaxes^ME^US^YT^CA^10/1/2016 0:00^12/31/2099 23:59^GST Tax^TAX:GST^5</v>
      </c>
    </row>
    <row r="831" spans="1:12" x14ac:dyDescent="0.25">
      <c r="A831" t="str">
        <f>EnterpriseData!$B$43</f>
        <v>Prospera Test 300420201 Sandbox</v>
      </c>
      <c r="B831" t="s">
        <v>2375</v>
      </c>
      <c r="C831" t="s">
        <v>2421</v>
      </c>
      <c r="D831" t="s">
        <v>2400</v>
      </c>
      <c r="E831" t="s">
        <v>2393</v>
      </c>
      <c r="F831" t="s">
        <v>2377</v>
      </c>
      <c r="G831" s="94" t="s">
        <v>2378</v>
      </c>
      <c r="H831" s="94" t="s">
        <v>2379</v>
      </c>
      <c r="I831" t="s">
        <v>2380</v>
      </c>
      <c r="J831" t="s">
        <v>2381</v>
      </c>
      <c r="K831">
        <v>5</v>
      </c>
      <c r="L831" s="95" t="str">
        <f t="shared" si="12"/>
        <v>Prospera Test 300420201 Sandbox^CanadianTaxes^MI^US^YT^CA^10/1/2016 0:00^12/31/2099 23:59^GST Tax^TAX:GST^5</v>
      </c>
    </row>
    <row r="832" spans="1:12" x14ac:dyDescent="0.25">
      <c r="A832" t="str">
        <f>EnterpriseData!$B$43</f>
        <v>Prospera Test 300420201 Sandbox</v>
      </c>
      <c r="B832" t="s">
        <v>2375</v>
      </c>
      <c r="C832" t="s">
        <v>2422</v>
      </c>
      <c r="D832" t="s">
        <v>2400</v>
      </c>
      <c r="E832" t="s">
        <v>2393</v>
      </c>
      <c r="F832" t="s">
        <v>2377</v>
      </c>
      <c r="G832" s="94" t="s">
        <v>2378</v>
      </c>
      <c r="H832" s="94" t="s">
        <v>2379</v>
      </c>
      <c r="I832" t="s">
        <v>2380</v>
      </c>
      <c r="J832" t="s">
        <v>2381</v>
      </c>
      <c r="K832">
        <v>5</v>
      </c>
      <c r="L832" s="95" t="str">
        <f t="shared" si="12"/>
        <v>Prospera Test 300420201 Sandbox^CanadianTaxes^MN^US^YT^CA^10/1/2016 0:00^12/31/2099 23:59^GST Tax^TAX:GST^5</v>
      </c>
    </row>
    <row r="833" spans="1:12" x14ac:dyDescent="0.25">
      <c r="A833" t="str">
        <f>EnterpriseData!$B$43</f>
        <v>Prospera Test 300420201 Sandbox</v>
      </c>
      <c r="B833" t="s">
        <v>2375</v>
      </c>
      <c r="C833" t="s">
        <v>2423</v>
      </c>
      <c r="D833" t="s">
        <v>2400</v>
      </c>
      <c r="E833" t="s">
        <v>2393</v>
      </c>
      <c r="F833" t="s">
        <v>2377</v>
      </c>
      <c r="G833" s="94" t="s">
        <v>2378</v>
      </c>
      <c r="H833" s="94" t="s">
        <v>2379</v>
      </c>
      <c r="I833" t="s">
        <v>2380</v>
      </c>
      <c r="J833" t="s">
        <v>2381</v>
      </c>
      <c r="K833">
        <v>5</v>
      </c>
      <c r="L833" s="95" t="str">
        <f t="shared" si="12"/>
        <v>Prospera Test 300420201 Sandbox^CanadianTaxes^MO^US^YT^CA^10/1/2016 0:00^12/31/2099 23:59^GST Tax^TAX:GST^5</v>
      </c>
    </row>
    <row r="834" spans="1:12" x14ac:dyDescent="0.25">
      <c r="A834" t="str">
        <f>EnterpriseData!$B$43</f>
        <v>Prospera Test 300420201 Sandbox</v>
      </c>
      <c r="B834" t="s">
        <v>2375</v>
      </c>
      <c r="C834" t="s">
        <v>2424</v>
      </c>
      <c r="D834" t="s">
        <v>2400</v>
      </c>
      <c r="E834" t="s">
        <v>2393</v>
      </c>
      <c r="F834" t="s">
        <v>2377</v>
      </c>
      <c r="G834" s="94" t="s">
        <v>2378</v>
      </c>
      <c r="H834" s="94" t="s">
        <v>2379</v>
      </c>
      <c r="I834" t="s">
        <v>2380</v>
      </c>
      <c r="J834" t="s">
        <v>2381</v>
      </c>
      <c r="K834">
        <v>5</v>
      </c>
      <c r="L834" s="95" t="str">
        <f t="shared" ref="L834:L897" si="13">A834&amp;"^"&amp;B834&amp;"^"&amp;C834&amp;"^"&amp;D834&amp;"^"&amp;E834&amp;"^"&amp;F834&amp;"^"&amp;G834&amp;"^"&amp;H834&amp;"^"&amp;I834&amp;"^TAX:"&amp;J834&amp;"^"&amp;K834</f>
        <v>Prospera Test 300420201 Sandbox^CanadianTaxes^MS^US^YT^CA^10/1/2016 0:00^12/31/2099 23:59^GST Tax^TAX:GST^5</v>
      </c>
    </row>
    <row r="835" spans="1:12" x14ac:dyDescent="0.25">
      <c r="A835" t="str">
        <f>EnterpriseData!$B$43</f>
        <v>Prospera Test 300420201 Sandbox</v>
      </c>
      <c r="B835" t="s">
        <v>2375</v>
      </c>
      <c r="C835" t="s">
        <v>2425</v>
      </c>
      <c r="D835" t="s">
        <v>2400</v>
      </c>
      <c r="E835" t="s">
        <v>2393</v>
      </c>
      <c r="F835" t="s">
        <v>2377</v>
      </c>
      <c r="G835" s="94" t="s">
        <v>2378</v>
      </c>
      <c r="H835" s="94" t="s">
        <v>2379</v>
      </c>
      <c r="I835" t="s">
        <v>2380</v>
      </c>
      <c r="J835" t="s">
        <v>2381</v>
      </c>
      <c r="K835">
        <v>5</v>
      </c>
      <c r="L835" s="95" t="str">
        <f t="shared" si="13"/>
        <v>Prospera Test 300420201 Sandbox^CanadianTaxes^MT^US^YT^CA^10/1/2016 0:00^12/31/2099 23:59^GST Tax^TAX:GST^5</v>
      </c>
    </row>
    <row r="836" spans="1:12" x14ac:dyDescent="0.25">
      <c r="A836" t="str">
        <f>EnterpriseData!$B$43</f>
        <v>Prospera Test 300420201 Sandbox</v>
      </c>
      <c r="B836" t="s">
        <v>2375</v>
      </c>
      <c r="C836" t="s">
        <v>2426</v>
      </c>
      <c r="D836" t="s">
        <v>2400</v>
      </c>
      <c r="E836" t="s">
        <v>2393</v>
      </c>
      <c r="F836" t="s">
        <v>2377</v>
      </c>
      <c r="G836" s="94" t="s">
        <v>2378</v>
      </c>
      <c r="H836" s="94" t="s">
        <v>2379</v>
      </c>
      <c r="I836" t="s">
        <v>2380</v>
      </c>
      <c r="J836" t="s">
        <v>2381</v>
      </c>
      <c r="K836">
        <v>5</v>
      </c>
      <c r="L836" s="95" t="str">
        <f t="shared" si="13"/>
        <v>Prospera Test 300420201 Sandbox^CanadianTaxes^NC^US^YT^CA^10/1/2016 0:00^12/31/2099 23:59^GST Tax^TAX:GST^5</v>
      </c>
    </row>
    <row r="837" spans="1:12" x14ac:dyDescent="0.25">
      <c r="A837" t="str">
        <f>EnterpriseData!$B$43</f>
        <v>Prospera Test 300420201 Sandbox</v>
      </c>
      <c r="B837" t="s">
        <v>2375</v>
      </c>
      <c r="C837" t="s">
        <v>2427</v>
      </c>
      <c r="D837" t="s">
        <v>2400</v>
      </c>
      <c r="E837" t="s">
        <v>2393</v>
      </c>
      <c r="F837" t="s">
        <v>2377</v>
      </c>
      <c r="G837" s="94" t="s">
        <v>2378</v>
      </c>
      <c r="H837" s="94" t="s">
        <v>2379</v>
      </c>
      <c r="I837" t="s">
        <v>2380</v>
      </c>
      <c r="J837" t="s">
        <v>2381</v>
      </c>
      <c r="K837">
        <v>5</v>
      </c>
      <c r="L837" s="95" t="str">
        <f t="shared" si="13"/>
        <v>Prospera Test 300420201 Sandbox^CanadianTaxes^ND^US^YT^CA^10/1/2016 0:00^12/31/2099 23:59^GST Tax^TAX:GST^5</v>
      </c>
    </row>
    <row r="838" spans="1:12" x14ac:dyDescent="0.25">
      <c r="A838" t="str">
        <f>EnterpriseData!$B$43</f>
        <v>Prospera Test 300420201 Sandbox</v>
      </c>
      <c r="B838" t="s">
        <v>2375</v>
      </c>
      <c r="C838" t="s">
        <v>2428</v>
      </c>
      <c r="D838" t="s">
        <v>2400</v>
      </c>
      <c r="E838" t="s">
        <v>2393</v>
      </c>
      <c r="F838" t="s">
        <v>2377</v>
      </c>
      <c r="G838" s="94" t="s">
        <v>2378</v>
      </c>
      <c r="H838" s="94" t="s">
        <v>2379</v>
      </c>
      <c r="I838" t="s">
        <v>2380</v>
      </c>
      <c r="J838" t="s">
        <v>2381</v>
      </c>
      <c r="K838">
        <v>5</v>
      </c>
      <c r="L838" s="95" t="str">
        <f t="shared" si="13"/>
        <v>Prospera Test 300420201 Sandbox^CanadianTaxes^NE^US^YT^CA^10/1/2016 0:00^12/31/2099 23:59^GST Tax^TAX:GST^5</v>
      </c>
    </row>
    <row r="839" spans="1:12" x14ac:dyDescent="0.25">
      <c r="A839" t="str">
        <f>EnterpriseData!$B$43</f>
        <v>Prospera Test 300420201 Sandbox</v>
      </c>
      <c r="B839" t="s">
        <v>2375</v>
      </c>
      <c r="C839" t="s">
        <v>2429</v>
      </c>
      <c r="D839" t="s">
        <v>2400</v>
      </c>
      <c r="E839" t="s">
        <v>2393</v>
      </c>
      <c r="F839" t="s">
        <v>2377</v>
      </c>
      <c r="G839" s="94" t="s">
        <v>2378</v>
      </c>
      <c r="H839" s="94" t="s">
        <v>2379</v>
      </c>
      <c r="I839" t="s">
        <v>2380</v>
      </c>
      <c r="J839" t="s">
        <v>2381</v>
      </c>
      <c r="K839">
        <v>5</v>
      </c>
      <c r="L839" s="95" t="str">
        <f t="shared" si="13"/>
        <v>Prospera Test 300420201 Sandbox^CanadianTaxes^NH^US^YT^CA^10/1/2016 0:00^12/31/2099 23:59^GST Tax^TAX:GST^5</v>
      </c>
    </row>
    <row r="840" spans="1:12" x14ac:dyDescent="0.25">
      <c r="A840" t="str">
        <f>EnterpriseData!$B$43</f>
        <v>Prospera Test 300420201 Sandbox</v>
      </c>
      <c r="B840" t="s">
        <v>2375</v>
      </c>
      <c r="C840" t="s">
        <v>2430</v>
      </c>
      <c r="D840" t="s">
        <v>2400</v>
      </c>
      <c r="E840" t="s">
        <v>2393</v>
      </c>
      <c r="F840" t="s">
        <v>2377</v>
      </c>
      <c r="G840" s="94" t="s">
        <v>2378</v>
      </c>
      <c r="H840" s="94" t="s">
        <v>2379</v>
      </c>
      <c r="I840" t="s">
        <v>2380</v>
      </c>
      <c r="J840" t="s">
        <v>2381</v>
      </c>
      <c r="K840">
        <v>5</v>
      </c>
      <c r="L840" s="95" t="str">
        <f t="shared" si="13"/>
        <v>Prospera Test 300420201 Sandbox^CanadianTaxes^NJ^US^YT^CA^10/1/2016 0:00^12/31/2099 23:59^GST Tax^TAX:GST^5</v>
      </c>
    </row>
    <row r="841" spans="1:12" x14ac:dyDescent="0.25">
      <c r="A841" t="str">
        <f>EnterpriseData!$B$43</f>
        <v>Prospera Test 300420201 Sandbox</v>
      </c>
      <c r="B841" t="s">
        <v>2375</v>
      </c>
      <c r="C841" t="s">
        <v>2431</v>
      </c>
      <c r="D841" t="s">
        <v>2400</v>
      </c>
      <c r="E841" t="s">
        <v>2393</v>
      </c>
      <c r="F841" t="s">
        <v>2377</v>
      </c>
      <c r="G841" s="94" t="s">
        <v>2378</v>
      </c>
      <c r="H841" s="94" t="s">
        <v>2379</v>
      </c>
      <c r="I841" t="s">
        <v>2380</v>
      </c>
      <c r="J841" t="s">
        <v>2381</v>
      </c>
      <c r="K841">
        <v>5</v>
      </c>
      <c r="L841" s="95" t="str">
        <f t="shared" si="13"/>
        <v>Prospera Test 300420201 Sandbox^CanadianTaxes^NM^US^YT^CA^10/1/2016 0:00^12/31/2099 23:59^GST Tax^TAX:GST^5</v>
      </c>
    </row>
    <row r="842" spans="1:12" x14ac:dyDescent="0.25">
      <c r="A842" t="str">
        <f>EnterpriseData!$B$43</f>
        <v>Prospera Test 300420201 Sandbox</v>
      </c>
      <c r="B842" t="s">
        <v>2375</v>
      </c>
      <c r="C842" t="s">
        <v>2432</v>
      </c>
      <c r="D842" t="s">
        <v>2400</v>
      </c>
      <c r="E842" t="s">
        <v>2393</v>
      </c>
      <c r="F842" t="s">
        <v>2377</v>
      </c>
      <c r="G842" s="94" t="s">
        <v>2378</v>
      </c>
      <c r="H842" s="94" t="s">
        <v>2379</v>
      </c>
      <c r="I842" t="s">
        <v>2380</v>
      </c>
      <c r="J842" t="s">
        <v>2381</v>
      </c>
      <c r="K842">
        <v>5</v>
      </c>
      <c r="L842" s="95" t="str">
        <f t="shared" si="13"/>
        <v>Prospera Test 300420201 Sandbox^CanadianTaxes^NV^US^YT^CA^10/1/2016 0:00^12/31/2099 23:59^GST Tax^TAX:GST^5</v>
      </c>
    </row>
    <row r="843" spans="1:12" x14ac:dyDescent="0.25">
      <c r="A843" t="str">
        <f>EnterpriseData!$B$43</f>
        <v>Prospera Test 300420201 Sandbox</v>
      </c>
      <c r="B843" t="s">
        <v>2375</v>
      </c>
      <c r="C843" t="s">
        <v>2433</v>
      </c>
      <c r="D843" t="s">
        <v>2400</v>
      </c>
      <c r="E843" t="s">
        <v>2393</v>
      </c>
      <c r="F843" t="s">
        <v>2377</v>
      </c>
      <c r="G843" s="94" t="s">
        <v>2378</v>
      </c>
      <c r="H843" s="94" t="s">
        <v>2379</v>
      </c>
      <c r="I843" t="s">
        <v>2380</v>
      </c>
      <c r="J843" t="s">
        <v>2381</v>
      </c>
      <c r="K843">
        <v>5</v>
      </c>
      <c r="L843" s="95" t="str">
        <f t="shared" si="13"/>
        <v>Prospera Test 300420201 Sandbox^CanadianTaxes^NY^US^YT^CA^10/1/2016 0:00^12/31/2099 23:59^GST Tax^TAX:GST^5</v>
      </c>
    </row>
    <row r="844" spans="1:12" x14ac:dyDescent="0.25">
      <c r="A844" t="str">
        <f>EnterpriseData!$B$43</f>
        <v>Prospera Test 300420201 Sandbox</v>
      </c>
      <c r="B844" t="s">
        <v>2375</v>
      </c>
      <c r="C844" t="s">
        <v>2434</v>
      </c>
      <c r="D844" t="s">
        <v>2400</v>
      </c>
      <c r="E844" t="s">
        <v>2393</v>
      </c>
      <c r="F844" t="s">
        <v>2377</v>
      </c>
      <c r="G844" s="94" t="s">
        <v>2378</v>
      </c>
      <c r="H844" s="94" t="s">
        <v>2379</v>
      </c>
      <c r="I844" t="s">
        <v>2380</v>
      </c>
      <c r="J844" t="s">
        <v>2381</v>
      </c>
      <c r="K844">
        <v>5</v>
      </c>
      <c r="L844" s="95" t="str">
        <f t="shared" si="13"/>
        <v>Prospera Test 300420201 Sandbox^CanadianTaxes^OH^US^YT^CA^10/1/2016 0:00^12/31/2099 23:59^GST Tax^TAX:GST^5</v>
      </c>
    </row>
    <row r="845" spans="1:12" x14ac:dyDescent="0.25">
      <c r="A845" t="str">
        <f>EnterpriseData!$B$43</f>
        <v>Prospera Test 300420201 Sandbox</v>
      </c>
      <c r="B845" t="s">
        <v>2375</v>
      </c>
      <c r="C845" t="s">
        <v>2435</v>
      </c>
      <c r="D845" t="s">
        <v>2400</v>
      </c>
      <c r="E845" t="s">
        <v>2393</v>
      </c>
      <c r="F845" t="s">
        <v>2377</v>
      </c>
      <c r="G845" s="94" t="s">
        <v>2378</v>
      </c>
      <c r="H845" s="94" t="s">
        <v>2379</v>
      </c>
      <c r="I845" t="s">
        <v>2380</v>
      </c>
      <c r="J845" t="s">
        <v>2381</v>
      </c>
      <c r="K845">
        <v>5</v>
      </c>
      <c r="L845" s="95" t="str">
        <f t="shared" si="13"/>
        <v>Prospera Test 300420201 Sandbox^CanadianTaxes^OK^US^YT^CA^10/1/2016 0:00^12/31/2099 23:59^GST Tax^TAX:GST^5</v>
      </c>
    </row>
    <row r="846" spans="1:12" x14ac:dyDescent="0.25">
      <c r="A846" t="str">
        <f>EnterpriseData!$B$43</f>
        <v>Prospera Test 300420201 Sandbox</v>
      </c>
      <c r="B846" t="s">
        <v>2375</v>
      </c>
      <c r="C846" t="s">
        <v>2436</v>
      </c>
      <c r="D846" t="s">
        <v>2400</v>
      </c>
      <c r="E846" t="s">
        <v>2393</v>
      </c>
      <c r="F846" t="s">
        <v>2377</v>
      </c>
      <c r="G846" s="94" t="s">
        <v>2378</v>
      </c>
      <c r="H846" s="94" t="s">
        <v>2379</v>
      </c>
      <c r="I846" t="s">
        <v>2380</v>
      </c>
      <c r="J846" t="s">
        <v>2381</v>
      </c>
      <c r="K846">
        <v>5</v>
      </c>
      <c r="L846" s="95" t="str">
        <f t="shared" si="13"/>
        <v>Prospera Test 300420201 Sandbox^CanadianTaxes^OR^US^YT^CA^10/1/2016 0:00^12/31/2099 23:59^GST Tax^TAX:GST^5</v>
      </c>
    </row>
    <row r="847" spans="1:12" x14ac:dyDescent="0.25">
      <c r="A847" t="str">
        <f>EnterpriseData!$B$43</f>
        <v>Prospera Test 300420201 Sandbox</v>
      </c>
      <c r="B847" t="s">
        <v>2375</v>
      </c>
      <c r="C847" t="s">
        <v>2437</v>
      </c>
      <c r="D847" t="s">
        <v>2400</v>
      </c>
      <c r="E847" t="s">
        <v>2393</v>
      </c>
      <c r="F847" t="s">
        <v>2377</v>
      </c>
      <c r="G847" s="94" t="s">
        <v>2378</v>
      </c>
      <c r="H847" s="94" t="s">
        <v>2379</v>
      </c>
      <c r="I847" t="s">
        <v>2380</v>
      </c>
      <c r="J847" t="s">
        <v>2381</v>
      </c>
      <c r="K847">
        <v>5</v>
      </c>
      <c r="L847" s="95" t="str">
        <f t="shared" si="13"/>
        <v>Prospera Test 300420201 Sandbox^CanadianTaxes^PA^US^YT^CA^10/1/2016 0:00^12/31/2099 23:59^GST Tax^TAX:GST^5</v>
      </c>
    </row>
    <row r="848" spans="1:12" x14ac:dyDescent="0.25">
      <c r="A848" t="str">
        <f>EnterpriseData!$B$43</f>
        <v>Prospera Test 300420201 Sandbox</v>
      </c>
      <c r="B848" t="s">
        <v>2375</v>
      </c>
      <c r="C848" t="s">
        <v>2438</v>
      </c>
      <c r="D848" t="s">
        <v>2400</v>
      </c>
      <c r="E848" t="s">
        <v>2393</v>
      </c>
      <c r="F848" t="s">
        <v>2377</v>
      </c>
      <c r="G848" s="94" t="s">
        <v>2378</v>
      </c>
      <c r="H848" s="94" t="s">
        <v>2379</v>
      </c>
      <c r="I848" t="s">
        <v>2380</v>
      </c>
      <c r="J848" t="s">
        <v>2381</v>
      </c>
      <c r="K848">
        <v>5</v>
      </c>
      <c r="L848" s="95" t="str">
        <f t="shared" si="13"/>
        <v>Prospera Test 300420201 Sandbox^CanadianTaxes^RI^US^YT^CA^10/1/2016 0:00^12/31/2099 23:59^GST Tax^TAX:GST^5</v>
      </c>
    </row>
    <row r="849" spans="1:12" x14ac:dyDescent="0.25">
      <c r="A849" t="str">
        <f>EnterpriseData!$B$43</f>
        <v>Prospera Test 300420201 Sandbox</v>
      </c>
      <c r="B849" t="s">
        <v>2375</v>
      </c>
      <c r="C849" t="s">
        <v>2439</v>
      </c>
      <c r="D849" t="s">
        <v>2400</v>
      </c>
      <c r="E849" t="s">
        <v>2393</v>
      </c>
      <c r="F849" t="s">
        <v>2377</v>
      </c>
      <c r="G849" s="94" t="s">
        <v>2378</v>
      </c>
      <c r="H849" s="94" t="s">
        <v>2379</v>
      </c>
      <c r="I849" t="s">
        <v>2380</v>
      </c>
      <c r="J849" t="s">
        <v>2381</v>
      </c>
      <c r="K849">
        <v>5</v>
      </c>
      <c r="L849" s="95" t="str">
        <f t="shared" si="13"/>
        <v>Prospera Test 300420201 Sandbox^CanadianTaxes^SC^US^YT^CA^10/1/2016 0:00^12/31/2099 23:59^GST Tax^TAX:GST^5</v>
      </c>
    </row>
    <row r="850" spans="1:12" x14ac:dyDescent="0.25">
      <c r="A850" t="str">
        <f>EnterpriseData!$B$43</f>
        <v>Prospera Test 300420201 Sandbox</v>
      </c>
      <c r="B850" t="s">
        <v>2375</v>
      </c>
      <c r="C850" t="s">
        <v>2440</v>
      </c>
      <c r="D850" t="s">
        <v>2400</v>
      </c>
      <c r="E850" t="s">
        <v>2393</v>
      </c>
      <c r="F850" t="s">
        <v>2377</v>
      </c>
      <c r="G850" s="94" t="s">
        <v>2378</v>
      </c>
      <c r="H850" s="94" t="s">
        <v>2379</v>
      </c>
      <c r="I850" t="s">
        <v>2380</v>
      </c>
      <c r="J850" t="s">
        <v>2381</v>
      </c>
      <c r="K850">
        <v>5</v>
      </c>
      <c r="L850" s="95" t="str">
        <f t="shared" si="13"/>
        <v>Prospera Test 300420201 Sandbox^CanadianTaxes^SD^US^YT^CA^10/1/2016 0:00^12/31/2099 23:59^GST Tax^TAX:GST^5</v>
      </c>
    </row>
    <row r="851" spans="1:12" x14ac:dyDescent="0.25">
      <c r="A851" t="str">
        <f>EnterpriseData!$B$43</f>
        <v>Prospera Test 300420201 Sandbox</v>
      </c>
      <c r="B851" t="s">
        <v>2375</v>
      </c>
      <c r="C851" t="s">
        <v>2441</v>
      </c>
      <c r="D851" t="s">
        <v>2400</v>
      </c>
      <c r="E851" t="s">
        <v>2393</v>
      </c>
      <c r="F851" t="s">
        <v>2377</v>
      </c>
      <c r="G851" s="94" t="s">
        <v>2378</v>
      </c>
      <c r="H851" s="94" t="s">
        <v>2379</v>
      </c>
      <c r="I851" t="s">
        <v>2380</v>
      </c>
      <c r="J851" t="s">
        <v>2381</v>
      </c>
      <c r="K851">
        <v>5</v>
      </c>
      <c r="L851" s="95" t="str">
        <f t="shared" si="13"/>
        <v>Prospera Test 300420201 Sandbox^CanadianTaxes^TN^US^YT^CA^10/1/2016 0:00^12/31/2099 23:59^GST Tax^TAX:GST^5</v>
      </c>
    </row>
    <row r="852" spans="1:12" x14ac:dyDescent="0.25">
      <c r="A852" t="str">
        <f>EnterpriseData!$B$43</f>
        <v>Prospera Test 300420201 Sandbox</v>
      </c>
      <c r="B852" t="s">
        <v>2375</v>
      </c>
      <c r="C852" t="s">
        <v>2442</v>
      </c>
      <c r="D852" t="s">
        <v>2400</v>
      </c>
      <c r="E852" t="s">
        <v>2393</v>
      </c>
      <c r="F852" t="s">
        <v>2377</v>
      </c>
      <c r="G852" s="94" t="s">
        <v>2378</v>
      </c>
      <c r="H852" s="94" t="s">
        <v>2379</v>
      </c>
      <c r="I852" t="s">
        <v>2380</v>
      </c>
      <c r="J852" t="s">
        <v>2381</v>
      </c>
      <c r="K852">
        <v>5</v>
      </c>
      <c r="L852" s="95" t="str">
        <f t="shared" si="13"/>
        <v>Prospera Test 300420201 Sandbox^CanadianTaxes^TX^US^YT^CA^10/1/2016 0:00^12/31/2099 23:59^GST Tax^TAX:GST^5</v>
      </c>
    </row>
    <row r="853" spans="1:12" x14ac:dyDescent="0.25">
      <c r="A853" t="str">
        <f>EnterpriseData!$B$43</f>
        <v>Prospera Test 300420201 Sandbox</v>
      </c>
      <c r="B853" t="s">
        <v>2375</v>
      </c>
      <c r="C853" t="s">
        <v>2443</v>
      </c>
      <c r="D853" t="s">
        <v>2400</v>
      </c>
      <c r="E853" t="s">
        <v>2393</v>
      </c>
      <c r="F853" t="s">
        <v>2377</v>
      </c>
      <c r="G853" s="94" t="s">
        <v>2378</v>
      </c>
      <c r="H853" s="94" t="s">
        <v>2379</v>
      </c>
      <c r="I853" t="s">
        <v>2380</v>
      </c>
      <c r="J853" t="s">
        <v>2381</v>
      </c>
      <c r="K853">
        <v>5</v>
      </c>
      <c r="L853" s="95" t="str">
        <f t="shared" si="13"/>
        <v>Prospera Test 300420201 Sandbox^CanadianTaxes^UT^US^YT^CA^10/1/2016 0:00^12/31/2099 23:59^GST Tax^TAX:GST^5</v>
      </c>
    </row>
    <row r="854" spans="1:12" x14ac:dyDescent="0.25">
      <c r="A854" t="str">
        <f>EnterpriseData!$B$43</f>
        <v>Prospera Test 300420201 Sandbox</v>
      </c>
      <c r="B854" t="s">
        <v>2375</v>
      </c>
      <c r="C854" t="s">
        <v>2444</v>
      </c>
      <c r="D854" t="s">
        <v>2400</v>
      </c>
      <c r="E854" t="s">
        <v>2393</v>
      </c>
      <c r="F854" t="s">
        <v>2377</v>
      </c>
      <c r="G854" s="94" t="s">
        <v>2378</v>
      </c>
      <c r="H854" s="94" t="s">
        <v>2379</v>
      </c>
      <c r="I854" t="s">
        <v>2380</v>
      </c>
      <c r="J854" t="s">
        <v>2381</v>
      </c>
      <c r="K854">
        <v>5</v>
      </c>
      <c r="L854" s="95" t="str">
        <f t="shared" si="13"/>
        <v>Prospera Test 300420201 Sandbox^CanadianTaxes^VA^US^YT^CA^10/1/2016 0:00^12/31/2099 23:59^GST Tax^TAX:GST^5</v>
      </c>
    </row>
    <row r="855" spans="1:12" x14ac:dyDescent="0.25">
      <c r="A855" t="str">
        <f>EnterpriseData!$B$43</f>
        <v>Prospera Test 300420201 Sandbox</v>
      </c>
      <c r="B855" t="s">
        <v>2375</v>
      </c>
      <c r="C855" t="s">
        <v>2445</v>
      </c>
      <c r="D855" t="s">
        <v>2400</v>
      </c>
      <c r="E855" t="s">
        <v>2393</v>
      </c>
      <c r="F855" t="s">
        <v>2377</v>
      </c>
      <c r="G855" s="94" t="s">
        <v>2378</v>
      </c>
      <c r="H855" s="94" t="s">
        <v>2379</v>
      </c>
      <c r="I855" t="s">
        <v>2380</v>
      </c>
      <c r="J855" t="s">
        <v>2381</v>
      </c>
      <c r="K855">
        <v>5</v>
      </c>
      <c r="L855" s="95" t="str">
        <f t="shared" si="13"/>
        <v>Prospera Test 300420201 Sandbox^CanadianTaxes^VT^US^YT^CA^10/1/2016 0:00^12/31/2099 23:59^GST Tax^TAX:GST^5</v>
      </c>
    </row>
    <row r="856" spans="1:12" x14ac:dyDescent="0.25">
      <c r="A856" t="str">
        <f>EnterpriseData!$B$43</f>
        <v>Prospera Test 300420201 Sandbox</v>
      </c>
      <c r="B856" t="s">
        <v>2375</v>
      </c>
      <c r="C856" t="s">
        <v>2446</v>
      </c>
      <c r="D856" t="s">
        <v>2400</v>
      </c>
      <c r="E856" t="s">
        <v>2393</v>
      </c>
      <c r="F856" t="s">
        <v>2377</v>
      </c>
      <c r="G856" s="94" t="s">
        <v>2378</v>
      </c>
      <c r="H856" s="94" t="s">
        <v>2379</v>
      </c>
      <c r="I856" t="s">
        <v>2380</v>
      </c>
      <c r="J856" t="s">
        <v>2381</v>
      </c>
      <c r="K856">
        <v>5</v>
      </c>
      <c r="L856" s="95" t="str">
        <f t="shared" si="13"/>
        <v>Prospera Test 300420201 Sandbox^CanadianTaxes^WA^US^YT^CA^10/1/2016 0:00^12/31/2099 23:59^GST Tax^TAX:GST^5</v>
      </c>
    </row>
    <row r="857" spans="1:12" x14ac:dyDescent="0.25">
      <c r="A857" t="str">
        <f>EnterpriseData!$B$43</f>
        <v>Prospera Test 300420201 Sandbox</v>
      </c>
      <c r="B857" t="s">
        <v>2375</v>
      </c>
      <c r="C857" t="s">
        <v>2447</v>
      </c>
      <c r="D857" t="s">
        <v>2400</v>
      </c>
      <c r="E857" t="s">
        <v>2393</v>
      </c>
      <c r="F857" t="s">
        <v>2377</v>
      </c>
      <c r="G857" s="94" t="s">
        <v>2378</v>
      </c>
      <c r="H857" s="94" t="s">
        <v>2379</v>
      </c>
      <c r="I857" t="s">
        <v>2380</v>
      </c>
      <c r="J857" t="s">
        <v>2381</v>
      </c>
      <c r="K857">
        <v>5</v>
      </c>
      <c r="L857" s="95" t="str">
        <f t="shared" si="13"/>
        <v>Prospera Test 300420201 Sandbox^CanadianTaxes^WI^US^YT^CA^10/1/2016 0:00^12/31/2099 23:59^GST Tax^TAX:GST^5</v>
      </c>
    </row>
    <row r="858" spans="1:12" x14ac:dyDescent="0.25">
      <c r="A858" t="str">
        <f>EnterpriseData!$B$43</f>
        <v>Prospera Test 300420201 Sandbox</v>
      </c>
      <c r="B858" t="s">
        <v>2375</v>
      </c>
      <c r="C858" t="s">
        <v>2448</v>
      </c>
      <c r="D858" t="s">
        <v>2400</v>
      </c>
      <c r="E858" t="s">
        <v>2393</v>
      </c>
      <c r="F858" t="s">
        <v>2377</v>
      </c>
      <c r="G858" s="94" t="s">
        <v>2378</v>
      </c>
      <c r="H858" s="94" t="s">
        <v>2379</v>
      </c>
      <c r="I858" t="s">
        <v>2380</v>
      </c>
      <c r="J858" t="s">
        <v>2381</v>
      </c>
      <c r="K858">
        <v>5</v>
      </c>
      <c r="L858" s="95" t="str">
        <f t="shared" si="13"/>
        <v>Prospera Test 300420201 Sandbox^CanadianTaxes^WV^US^YT^CA^10/1/2016 0:00^12/31/2099 23:59^GST Tax^TAX:GST^5</v>
      </c>
    </row>
    <row r="859" spans="1:12" x14ac:dyDescent="0.25">
      <c r="A859" t="str">
        <f>EnterpriseData!$B$43</f>
        <v>Prospera Test 300420201 Sandbox</v>
      </c>
      <c r="B859" t="s">
        <v>2375</v>
      </c>
      <c r="C859" t="s">
        <v>2449</v>
      </c>
      <c r="D859" t="s">
        <v>2400</v>
      </c>
      <c r="E859" t="s">
        <v>2393</v>
      </c>
      <c r="F859" t="s">
        <v>2377</v>
      </c>
      <c r="G859" s="94" t="s">
        <v>2378</v>
      </c>
      <c r="H859" s="94" t="s">
        <v>2379</v>
      </c>
      <c r="I859" t="s">
        <v>2380</v>
      </c>
      <c r="J859" t="s">
        <v>2381</v>
      </c>
      <c r="K859">
        <v>5</v>
      </c>
      <c r="L859" s="95" t="str">
        <f t="shared" si="13"/>
        <v>Prospera Test 300420201 Sandbox^CanadianTaxes^WY^US^YT^CA^10/1/2016 0:00^12/31/2099 23:59^GST Tax^TAX:GST^5</v>
      </c>
    </row>
  </sheetData>
  <conditionalFormatting sqref="L2:L183">
    <cfRule type="duplicateValues" dxfId="9" priority="2"/>
  </conditionalFormatting>
  <conditionalFormatting sqref="L184:L339">
    <cfRule type="duplicateValues" dxfId="8" priority="3"/>
  </conditionalFormatting>
  <conditionalFormatting sqref="L340:L443">
    <cfRule type="duplicateValues" dxfId="7" priority="4"/>
  </conditionalFormatting>
  <conditionalFormatting sqref="L496:L547">
    <cfRule type="duplicateValues" dxfId="6" priority="5"/>
  </conditionalFormatting>
  <conditionalFormatting sqref="L444:L495">
    <cfRule type="duplicateValues" dxfId="5" priority="6"/>
  </conditionalFormatting>
  <conditionalFormatting sqref="L548:L599">
    <cfRule type="duplicateValues" dxfId="4" priority="7"/>
  </conditionalFormatting>
  <conditionalFormatting sqref="L600:L651">
    <cfRule type="duplicateValues" dxfId="3" priority="8"/>
  </conditionalFormatting>
  <conditionalFormatting sqref="L652:L703">
    <cfRule type="duplicateValues" dxfId="2" priority="9"/>
  </conditionalFormatting>
  <conditionalFormatting sqref="L704:L755">
    <cfRule type="duplicateValues" dxfId="1" priority="10"/>
  </conditionalFormatting>
  <conditionalFormatting sqref="L756:L859">
    <cfRule type="duplicateValues" dxfId="0" priority="11"/>
  </conditionalFormatting>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MJ55"/>
  <sheetViews>
    <sheetView topLeftCell="A4" zoomScaleNormal="100" workbookViewId="0">
      <selection activeCell="B37" sqref="B37"/>
    </sheetView>
  </sheetViews>
  <sheetFormatPr defaultColWidth="33.42578125" defaultRowHeight="15" x14ac:dyDescent="0.25"/>
  <cols>
    <col min="1" max="2" width="33.42578125" style="54"/>
    <col min="3" max="3" width="56.85546875" style="96" customWidth="1"/>
    <col min="4" max="4" width="10.28515625" style="54" customWidth="1"/>
    <col min="5" max="5" width="46.7109375" style="54" customWidth="1"/>
    <col min="6" max="6" width="46.85546875" style="54" customWidth="1"/>
    <col min="7" max="1024" width="33.42578125" style="54"/>
  </cols>
  <sheetData>
    <row r="1" spans="1:6" ht="15" customHeight="1" x14ac:dyDescent="0.25">
      <c r="A1" s="97" t="s">
        <v>2450</v>
      </c>
      <c r="B1" s="97" t="s">
        <v>2344</v>
      </c>
      <c r="C1" s="98" t="s">
        <v>2451</v>
      </c>
      <c r="E1" s="54" t="s">
        <v>1088</v>
      </c>
      <c r="F1" s="98" t="s">
        <v>2452</v>
      </c>
    </row>
    <row r="2" spans="1:6" ht="15" customHeight="1" x14ac:dyDescent="0.25">
      <c r="A2" s="99" t="s">
        <v>2453</v>
      </c>
      <c r="B2" s="100" t="s">
        <v>2454</v>
      </c>
      <c r="C2" s="101" t="s">
        <v>2455</v>
      </c>
      <c r="E2" s="2" t="s">
        <v>2456</v>
      </c>
      <c r="F2" s="101" t="s">
        <v>533</v>
      </c>
    </row>
    <row r="3" spans="1:6" ht="15" customHeight="1" x14ac:dyDescent="0.25">
      <c r="A3" s="99" t="s">
        <v>2457</v>
      </c>
      <c r="B3" s="100" t="s">
        <v>2454</v>
      </c>
      <c r="C3" s="101" t="s">
        <v>2455</v>
      </c>
      <c r="E3" s="2"/>
      <c r="F3" s="101" t="s">
        <v>533</v>
      </c>
    </row>
    <row r="4" spans="1:6" ht="15" customHeight="1" x14ac:dyDescent="0.25">
      <c r="A4" s="99" t="s">
        <v>2458</v>
      </c>
      <c r="B4" s="100" t="s">
        <v>2459</v>
      </c>
      <c r="C4" s="101" t="s">
        <v>2455</v>
      </c>
      <c r="E4" s="2"/>
      <c r="F4" s="101" t="s">
        <v>2460</v>
      </c>
    </row>
    <row r="5" spans="1:6" ht="15" customHeight="1" x14ac:dyDescent="0.25">
      <c r="A5" s="99" t="s">
        <v>2461</v>
      </c>
      <c r="B5" s="100" t="s">
        <v>2462</v>
      </c>
      <c r="C5" s="101" t="s">
        <v>2455</v>
      </c>
      <c r="E5" s="2"/>
      <c r="F5" s="101" t="s">
        <v>538</v>
      </c>
    </row>
    <row r="6" spans="1:6" ht="15" customHeight="1" x14ac:dyDescent="0.25">
      <c r="A6" s="99" t="s">
        <v>2463</v>
      </c>
      <c r="B6" s="100" t="s">
        <v>2454</v>
      </c>
      <c r="C6" s="101" t="s">
        <v>2455</v>
      </c>
      <c r="F6" s="101" t="s">
        <v>533</v>
      </c>
    </row>
    <row r="7" spans="1:6" ht="15" customHeight="1" x14ac:dyDescent="0.25">
      <c r="A7" s="99" t="s">
        <v>2464</v>
      </c>
      <c r="B7" s="100" t="s">
        <v>2454</v>
      </c>
      <c r="C7" s="101" t="s">
        <v>2455</v>
      </c>
      <c r="F7" s="101" t="s">
        <v>533</v>
      </c>
    </row>
    <row r="8" spans="1:6" ht="15" customHeight="1" x14ac:dyDescent="0.25">
      <c r="A8" s="99" t="s">
        <v>2465</v>
      </c>
      <c r="B8" s="100" t="s">
        <v>2466</v>
      </c>
      <c r="C8" s="101" t="s">
        <v>2455</v>
      </c>
      <c r="F8" s="101" t="s">
        <v>2467</v>
      </c>
    </row>
    <row r="9" spans="1:6" ht="15" customHeight="1" x14ac:dyDescent="0.25">
      <c r="A9" s="99" t="s">
        <v>2468</v>
      </c>
      <c r="B9" s="100" t="s">
        <v>2454</v>
      </c>
      <c r="C9" s="101" t="s">
        <v>2455</v>
      </c>
      <c r="F9" s="101" t="s">
        <v>2469</v>
      </c>
    </row>
    <row r="10" spans="1:6" ht="15" customHeight="1" x14ac:dyDescent="0.25">
      <c r="A10" s="99" t="s">
        <v>2470</v>
      </c>
      <c r="B10" s="100" t="s">
        <v>2454</v>
      </c>
      <c r="C10" s="101" t="s">
        <v>2455</v>
      </c>
      <c r="F10" s="101" t="s">
        <v>533</v>
      </c>
    </row>
    <row r="11" spans="1:6" ht="15" customHeight="1" x14ac:dyDescent="0.25">
      <c r="A11" s="99" t="s">
        <v>2471</v>
      </c>
      <c r="B11" s="100" t="s">
        <v>2454</v>
      </c>
      <c r="C11" s="101" t="s">
        <v>2455</v>
      </c>
      <c r="F11" s="101" t="s">
        <v>533</v>
      </c>
    </row>
    <row r="12" spans="1:6" ht="15" customHeight="1" x14ac:dyDescent="0.25">
      <c r="A12" s="99" t="s">
        <v>2472</v>
      </c>
      <c r="B12" s="100" t="s">
        <v>2473</v>
      </c>
      <c r="C12" s="101" t="s">
        <v>2455</v>
      </c>
      <c r="F12" s="101" t="s">
        <v>533</v>
      </c>
    </row>
    <row r="13" spans="1:6" ht="15" customHeight="1" x14ac:dyDescent="0.25">
      <c r="A13" s="99" t="s">
        <v>2474</v>
      </c>
      <c r="B13" s="100" t="s">
        <v>2466</v>
      </c>
      <c r="C13" s="101" t="s">
        <v>2455</v>
      </c>
      <c r="F13" s="101" t="s">
        <v>533</v>
      </c>
    </row>
    <row r="14" spans="1:6" ht="15" customHeight="1" x14ac:dyDescent="0.25">
      <c r="A14" s="99" t="s">
        <v>2475</v>
      </c>
      <c r="B14" s="100" t="s">
        <v>2454</v>
      </c>
      <c r="C14" s="101" t="s">
        <v>2455</v>
      </c>
      <c r="F14" s="101" t="s">
        <v>533</v>
      </c>
    </row>
    <row r="15" spans="1:6" ht="15" customHeight="1" x14ac:dyDescent="0.25">
      <c r="A15" s="99" t="s">
        <v>2476</v>
      </c>
      <c r="B15" s="100" t="s">
        <v>2454</v>
      </c>
      <c r="C15" s="101" t="s">
        <v>2455</v>
      </c>
      <c r="F15" s="101" t="s">
        <v>533</v>
      </c>
    </row>
    <row r="16" spans="1:6" ht="15" customHeight="1" x14ac:dyDescent="0.25">
      <c r="A16" s="99" t="s">
        <v>2477</v>
      </c>
      <c r="B16" s="100" t="s">
        <v>2454</v>
      </c>
      <c r="C16" s="101" t="s">
        <v>2455</v>
      </c>
      <c r="F16" s="101" t="s">
        <v>533</v>
      </c>
    </row>
    <row r="17" spans="1:6" ht="15" customHeight="1" x14ac:dyDescent="0.25">
      <c r="A17" s="99" t="s">
        <v>2478</v>
      </c>
      <c r="B17" s="100" t="s">
        <v>2454</v>
      </c>
      <c r="C17" s="101" t="s">
        <v>2455</v>
      </c>
      <c r="F17" s="101" t="s">
        <v>533</v>
      </c>
    </row>
    <row r="18" spans="1:6" ht="15" customHeight="1" x14ac:dyDescent="0.25">
      <c r="A18" s="99" t="s">
        <v>2479</v>
      </c>
      <c r="B18" s="100" t="s">
        <v>2454</v>
      </c>
      <c r="C18" s="101" t="s">
        <v>2455</v>
      </c>
      <c r="F18" s="101" t="s">
        <v>533</v>
      </c>
    </row>
    <row r="19" spans="1:6" ht="15" customHeight="1" x14ac:dyDescent="0.25">
      <c r="A19" s="99" t="s">
        <v>2480</v>
      </c>
      <c r="B19" s="100" t="s">
        <v>2454</v>
      </c>
      <c r="C19" s="101" t="s">
        <v>2455</v>
      </c>
      <c r="F19" s="101" t="s">
        <v>533</v>
      </c>
    </row>
    <row r="20" spans="1:6" ht="15" customHeight="1" x14ac:dyDescent="0.25">
      <c r="A20" s="99" t="s">
        <v>2481</v>
      </c>
      <c r="B20" s="100" t="s">
        <v>2454</v>
      </c>
      <c r="C20" s="101" t="s">
        <v>2455</v>
      </c>
      <c r="F20" s="101" t="s">
        <v>533</v>
      </c>
    </row>
    <row r="21" spans="1:6" ht="15" customHeight="1" x14ac:dyDescent="0.25">
      <c r="A21" s="99" t="s">
        <v>2482</v>
      </c>
      <c r="B21" s="100" t="s">
        <v>2454</v>
      </c>
      <c r="C21" s="101" t="s">
        <v>2455</v>
      </c>
      <c r="F21" s="101" t="s">
        <v>533</v>
      </c>
    </row>
    <row r="22" spans="1:6" ht="15" customHeight="1" x14ac:dyDescent="0.25">
      <c r="A22" s="99" t="s">
        <v>2483</v>
      </c>
      <c r="B22" s="100" t="s">
        <v>2454</v>
      </c>
      <c r="C22" s="101" t="s">
        <v>2455</v>
      </c>
      <c r="F22" s="101" t="s">
        <v>533</v>
      </c>
    </row>
    <row r="23" spans="1:6" ht="15" customHeight="1" x14ac:dyDescent="0.25">
      <c r="A23" s="99" t="s">
        <v>2484</v>
      </c>
      <c r="B23" s="100" t="s">
        <v>2485</v>
      </c>
      <c r="C23" s="101" t="s">
        <v>2486</v>
      </c>
      <c r="F23" s="101" t="s">
        <v>566</v>
      </c>
    </row>
    <row r="24" spans="1:6" ht="15" customHeight="1" x14ac:dyDescent="0.25">
      <c r="A24" s="99" t="s">
        <v>2487</v>
      </c>
      <c r="B24" s="100" t="s">
        <v>2485</v>
      </c>
      <c r="C24" s="101" t="s">
        <v>2486</v>
      </c>
      <c r="F24" s="101" t="s">
        <v>566</v>
      </c>
    </row>
    <row r="25" spans="1:6" ht="15" customHeight="1" x14ac:dyDescent="0.25">
      <c r="A25" s="99" t="s">
        <v>2488</v>
      </c>
      <c r="B25" s="100" t="s">
        <v>2454</v>
      </c>
      <c r="C25" s="101" t="s">
        <v>2455</v>
      </c>
      <c r="F25" s="101" t="s">
        <v>533</v>
      </c>
    </row>
    <row r="26" spans="1:6" ht="15" customHeight="1" x14ac:dyDescent="0.25">
      <c r="A26" s="99" t="s">
        <v>2489</v>
      </c>
      <c r="B26" s="100" t="s">
        <v>2454</v>
      </c>
      <c r="C26" s="101" t="s">
        <v>2455</v>
      </c>
      <c r="F26" s="101" t="s">
        <v>533</v>
      </c>
    </row>
    <row r="27" spans="1:6" ht="15" customHeight="1" x14ac:dyDescent="0.25">
      <c r="A27" s="99" t="s">
        <v>2490</v>
      </c>
      <c r="B27" s="100" t="s">
        <v>2454</v>
      </c>
      <c r="C27" s="101" t="s">
        <v>2491</v>
      </c>
      <c r="F27" s="101" t="s">
        <v>2492</v>
      </c>
    </row>
    <row r="28" spans="1:6" ht="15" customHeight="1" x14ac:dyDescent="0.25">
      <c r="A28" s="99" t="s">
        <v>2493</v>
      </c>
      <c r="B28" s="100" t="s">
        <v>2485</v>
      </c>
      <c r="C28" s="101" t="s">
        <v>2494</v>
      </c>
      <c r="F28" s="101" t="s">
        <v>566</v>
      </c>
    </row>
    <row r="29" spans="1:6" ht="15" customHeight="1" x14ac:dyDescent="0.25">
      <c r="A29" s="99" t="s">
        <v>2495</v>
      </c>
      <c r="B29" s="100" t="s">
        <v>2496</v>
      </c>
      <c r="C29" s="101" t="s">
        <v>2497</v>
      </c>
      <c r="F29" s="101" t="s">
        <v>566</v>
      </c>
    </row>
    <row r="30" spans="1:6" ht="15" customHeight="1" x14ac:dyDescent="0.25">
      <c r="A30" s="99" t="s">
        <v>2498</v>
      </c>
      <c r="B30" s="100" t="s">
        <v>2496</v>
      </c>
      <c r="C30" s="101" t="s">
        <v>2499</v>
      </c>
      <c r="F30" s="101" t="s">
        <v>566</v>
      </c>
    </row>
    <row r="31" spans="1:6" ht="60" x14ac:dyDescent="0.25">
      <c r="A31" s="99" t="s">
        <v>2500</v>
      </c>
      <c r="B31" s="100" t="s">
        <v>2501</v>
      </c>
      <c r="C31" s="101" t="s">
        <v>2502</v>
      </c>
    </row>
    <row r="32" spans="1:6" x14ac:dyDescent="0.25">
      <c r="A32" s="100" t="s">
        <v>2503</v>
      </c>
      <c r="B32" s="100" t="s">
        <v>2501</v>
      </c>
      <c r="C32" s="101" t="s">
        <v>2504</v>
      </c>
    </row>
    <row r="33" spans="1:3" ht="15" customHeight="1" x14ac:dyDescent="0.25">
      <c r="A33" s="100" t="s">
        <v>2505</v>
      </c>
      <c r="B33" s="100" t="s">
        <v>2501</v>
      </c>
      <c r="C33" s="101" t="s">
        <v>2506</v>
      </c>
    </row>
    <row r="34" spans="1:3" ht="15" customHeight="1" x14ac:dyDescent="0.25">
      <c r="A34" s="100" t="s">
        <v>2507</v>
      </c>
      <c r="B34" s="100" t="s">
        <v>2501</v>
      </c>
      <c r="C34" s="101" t="s">
        <v>2508</v>
      </c>
    </row>
    <row r="35" spans="1:3" ht="15" customHeight="1" x14ac:dyDescent="0.25">
      <c r="A35" s="100" t="s">
        <v>2509</v>
      </c>
      <c r="B35" s="100" t="s">
        <v>2501</v>
      </c>
      <c r="C35" s="101" t="s">
        <v>2510</v>
      </c>
    </row>
    <row r="36" spans="1:3" ht="15" customHeight="1" x14ac:dyDescent="0.25">
      <c r="A36" s="100" t="s">
        <v>2511</v>
      </c>
      <c r="B36" s="100" t="s">
        <v>2501</v>
      </c>
      <c r="C36" s="101" t="s">
        <v>2512</v>
      </c>
    </row>
    <row r="37" spans="1:3" ht="15" customHeight="1" x14ac:dyDescent="0.25">
      <c r="A37" s="100" t="s">
        <v>2513</v>
      </c>
      <c r="B37" s="100" t="s">
        <v>2514</v>
      </c>
      <c r="C37" s="101" t="s">
        <v>2514</v>
      </c>
    </row>
    <row r="38" spans="1:3" ht="15" customHeight="1" x14ac:dyDescent="0.25">
      <c r="A38" s="100" t="s">
        <v>2515</v>
      </c>
      <c r="B38" s="100" t="s">
        <v>2514</v>
      </c>
      <c r="C38" s="101" t="s">
        <v>2514</v>
      </c>
    </row>
    <row r="39" spans="1:3" ht="15" customHeight="1" x14ac:dyDescent="0.25">
      <c r="A39" s="100" t="s">
        <v>2516</v>
      </c>
      <c r="B39" s="100" t="s">
        <v>2514</v>
      </c>
      <c r="C39" s="101" t="s">
        <v>2514</v>
      </c>
    </row>
    <row r="40" spans="1:3" ht="15" customHeight="1" x14ac:dyDescent="0.25">
      <c r="A40" s="100" t="s">
        <v>2517</v>
      </c>
      <c r="B40" s="100" t="s">
        <v>2514</v>
      </c>
      <c r="C40" s="101" t="s">
        <v>2514</v>
      </c>
    </row>
    <row r="41" spans="1:3" ht="15" customHeight="1" x14ac:dyDescent="0.25">
      <c r="A41" s="100" t="s">
        <v>2518</v>
      </c>
      <c r="B41" s="100" t="s">
        <v>2514</v>
      </c>
      <c r="C41" s="101" t="s">
        <v>2514</v>
      </c>
    </row>
    <row r="42" spans="1:3" ht="15" customHeight="1" x14ac:dyDescent="0.25">
      <c r="A42" s="100" t="s">
        <v>2519</v>
      </c>
      <c r="B42" s="100" t="s">
        <v>2514</v>
      </c>
      <c r="C42" s="101" t="s">
        <v>2514</v>
      </c>
    </row>
    <row r="43" spans="1:3" ht="15" customHeight="1" x14ac:dyDescent="0.25">
      <c r="A43" s="100" t="s">
        <v>2520</v>
      </c>
      <c r="B43" s="100" t="s">
        <v>2514</v>
      </c>
      <c r="C43" s="101" t="s">
        <v>2514</v>
      </c>
    </row>
    <row r="44" spans="1:3" ht="15" customHeight="1" x14ac:dyDescent="0.25">
      <c r="A44" s="100" t="s">
        <v>2521</v>
      </c>
      <c r="B44" s="100" t="s">
        <v>2514</v>
      </c>
      <c r="C44" s="101" t="s">
        <v>2514</v>
      </c>
    </row>
    <row r="45" spans="1:3" ht="15" customHeight="1" x14ac:dyDescent="0.25">
      <c r="A45" s="100" t="s">
        <v>2522</v>
      </c>
      <c r="B45" s="100" t="s">
        <v>2514</v>
      </c>
      <c r="C45" s="101" t="s">
        <v>2514</v>
      </c>
    </row>
    <row r="46" spans="1:3" ht="15" customHeight="1" x14ac:dyDescent="0.25">
      <c r="A46" s="100" t="s">
        <v>2523</v>
      </c>
      <c r="B46" s="100" t="s">
        <v>2514</v>
      </c>
      <c r="C46" s="101" t="s">
        <v>2514</v>
      </c>
    </row>
    <row r="47" spans="1:3" ht="15" customHeight="1" x14ac:dyDescent="0.25">
      <c r="A47" s="100" t="s">
        <v>2524</v>
      </c>
      <c r="B47" s="100" t="s">
        <v>2514</v>
      </c>
      <c r="C47" s="101" t="s">
        <v>2514</v>
      </c>
    </row>
    <row r="48" spans="1:3" ht="15" customHeight="1" x14ac:dyDescent="0.25">
      <c r="A48" s="100" t="s">
        <v>2525</v>
      </c>
      <c r="B48" s="100" t="s">
        <v>2514</v>
      </c>
      <c r="C48" s="101" t="s">
        <v>2514</v>
      </c>
    </row>
    <row r="49" spans="1:3" ht="15" customHeight="1" x14ac:dyDescent="0.25">
      <c r="A49" s="100" t="s">
        <v>2526</v>
      </c>
      <c r="B49" s="100" t="s">
        <v>2514</v>
      </c>
      <c r="C49" s="101" t="s">
        <v>2514</v>
      </c>
    </row>
    <row r="50" spans="1:3" ht="15" customHeight="1" x14ac:dyDescent="0.25">
      <c r="A50" s="100" t="s">
        <v>2527</v>
      </c>
      <c r="B50" s="100" t="s">
        <v>2514</v>
      </c>
      <c r="C50" s="101" t="s">
        <v>2514</v>
      </c>
    </row>
    <row r="51" spans="1:3" ht="15" customHeight="1" x14ac:dyDescent="0.25">
      <c r="A51" s="100" t="s">
        <v>2528</v>
      </c>
      <c r="B51" s="100" t="s">
        <v>2514</v>
      </c>
      <c r="C51" s="101" t="s">
        <v>2514</v>
      </c>
    </row>
    <row r="52" spans="1:3" ht="15" customHeight="1" x14ac:dyDescent="0.25">
      <c r="A52" s="100" t="s">
        <v>2529</v>
      </c>
      <c r="B52" s="100" t="s">
        <v>2514</v>
      </c>
      <c r="C52" s="101" t="s">
        <v>2514</v>
      </c>
    </row>
    <row r="53" spans="1:3" ht="15" customHeight="1" x14ac:dyDescent="0.25">
      <c r="A53" s="100" t="s">
        <v>2530</v>
      </c>
      <c r="B53" s="100" t="s">
        <v>2514</v>
      </c>
      <c r="C53" s="101" t="s">
        <v>2514</v>
      </c>
    </row>
    <row r="54" spans="1:3" ht="15" customHeight="1" x14ac:dyDescent="0.25">
      <c r="A54" s="100" t="s">
        <v>2531</v>
      </c>
      <c r="B54" s="100" t="s">
        <v>2514</v>
      </c>
      <c r="C54" s="101" t="s">
        <v>2514</v>
      </c>
    </row>
    <row r="55" spans="1:3" ht="15" customHeight="1" x14ac:dyDescent="0.25">
      <c r="A55" s="100" t="s">
        <v>2532</v>
      </c>
      <c r="B55" s="100" t="s">
        <v>2514</v>
      </c>
      <c r="C55" s="101" t="s">
        <v>2514</v>
      </c>
    </row>
  </sheetData>
  <mergeCells count="1">
    <mergeCell ref="E2:E5"/>
  </mergeCells>
  <pageMargins left="0.7" right="0.7" top="0.75" bottom="0.75" header="0.51180555555555496" footer="0.51180555555555496"/>
  <pageSetup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26"/>
  <sheetViews>
    <sheetView zoomScaleNormal="100" workbookViewId="0">
      <selection activeCell="G5" sqref="G5"/>
    </sheetView>
  </sheetViews>
  <sheetFormatPr defaultColWidth="8.7109375" defaultRowHeight="15" x14ac:dyDescent="0.25"/>
  <cols>
    <col min="1" max="1" width="14.85546875" customWidth="1"/>
    <col min="2" max="2" width="14.28515625" customWidth="1"/>
    <col min="3" max="3" width="29.42578125" customWidth="1"/>
    <col min="4" max="4" width="26.5703125" customWidth="1"/>
    <col min="5" max="5" width="23" hidden="1" customWidth="1"/>
    <col min="6" max="6" width="10" hidden="1" customWidth="1"/>
    <col min="7" max="7" width="40.28515625" customWidth="1"/>
    <col min="8" max="8" width="47.85546875" customWidth="1"/>
    <col min="9" max="9" width="24.28515625" customWidth="1"/>
  </cols>
  <sheetData>
    <row r="1" spans="1:9" x14ac:dyDescent="0.25">
      <c r="A1" s="42" t="s">
        <v>381</v>
      </c>
      <c r="B1" s="42" t="s">
        <v>994</v>
      </c>
      <c r="C1" s="42" t="s">
        <v>995</v>
      </c>
      <c r="D1" s="42" t="s">
        <v>996</v>
      </c>
      <c r="E1" s="42" t="s">
        <v>997</v>
      </c>
      <c r="F1" s="42" t="s">
        <v>941</v>
      </c>
      <c r="G1" s="42" t="s">
        <v>997</v>
      </c>
      <c r="H1" s="42" t="s">
        <v>941</v>
      </c>
      <c r="I1" s="42" t="s">
        <v>998</v>
      </c>
    </row>
    <row r="2" spans="1:9" x14ac:dyDescent="0.25">
      <c r="A2" t="s">
        <v>385</v>
      </c>
      <c r="B2" t="s">
        <v>439</v>
      </c>
      <c r="C2" t="s">
        <v>1010</v>
      </c>
      <c r="D2" t="s">
        <v>78</v>
      </c>
      <c r="E2" s="64"/>
      <c r="F2" s="64"/>
      <c r="G2" t="s">
        <v>2533</v>
      </c>
      <c r="H2" t="s">
        <v>2534</v>
      </c>
      <c r="I2" t="s">
        <v>1002</v>
      </c>
    </row>
    <row r="3" spans="1:9" x14ac:dyDescent="0.25">
      <c r="A3" t="s">
        <v>385</v>
      </c>
      <c r="B3" t="s">
        <v>439</v>
      </c>
      <c r="C3" t="s">
        <v>1010</v>
      </c>
      <c r="D3" t="s">
        <v>78</v>
      </c>
      <c r="E3" s="64"/>
      <c r="F3" s="64"/>
      <c r="G3" t="s">
        <v>1011</v>
      </c>
      <c r="H3" t="s">
        <v>2535</v>
      </c>
      <c r="I3" t="s">
        <v>1002</v>
      </c>
    </row>
    <row r="4" spans="1:9" x14ac:dyDescent="0.25">
      <c r="A4" t="s">
        <v>385</v>
      </c>
      <c r="B4" t="s">
        <v>439</v>
      </c>
      <c r="C4" t="s">
        <v>1010</v>
      </c>
      <c r="D4" t="s">
        <v>78</v>
      </c>
      <c r="E4" s="64"/>
      <c r="F4" s="64"/>
      <c r="G4" s="37" t="s">
        <v>2536</v>
      </c>
      <c r="H4" t="s">
        <v>2537</v>
      </c>
      <c r="I4" t="s">
        <v>1002</v>
      </c>
    </row>
    <row r="5" spans="1:9" x14ac:dyDescent="0.25">
      <c r="A5" t="s">
        <v>385</v>
      </c>
      <c r="B5" t="s">
        <v>439</v>
      </c>
      <c r="C5" t="s">
        <v>1010</v>
      </c>
      <c r="D5" t="s">
        <v>78</v>
      </c>
      <c r="E5" s="64"/>
      <c r="F5" s="64"/>
      <c r="G5" s="37" t="s">
        <v>2538</v>
      </c>
      <c r="H5" t="s">
        <v>2539</v>
      </c>
      <c r="I5" t="s">
        <v>1002</v>
      </c>
    </row>
    <row r="6" spans="1:9" x14ac:dyDescent="0.25">
      <c r="A6" t="s">
        <v>385</v>
      </c>
      <c r="B6" t="s">
        <v>439</v>
      </c>
      <c r="C6" t="s">
        <v>1010</v>
      </c>
      <c r="D6" t="s">
        <v>78</v>
      </c>
      <c r="E6" s="64"/>
      <c r="F6" s="64"/>
      <c r="G6" s="37" t="s">
        <v>2540</v>
      </c>
      <c r="H6" t="s">
        <v>2541</v>
      </c>
      <c r="I6" t="s">
        <v>1002</v>
      </c>
    </row>
    <row r="7" spans="1:9" x14ac:dyDescent="0.25">
      <c r="A7" t="s">
        <v>385</v>
      </c>
      <c r="B7" t="s">
        <v>439</v>
      </c>
      <c r="C7" t="s">
        <v>1013</v>
      </c>
      <c r="D7" t="s">
        <v>78</v>
      </c>
      <c r="E7" s="64"/>
      <c r="F7" s="64"/>
      <c r="G7" t="s">
        <v>2542</v>
      </c>
      <c r="H7" t="s">
        <v>2534</v>
      </c>
      <c r="I7" t="s">
        <v>1002</v>
      </c>
    </row>
    <row r="8" spans="1:9" x14ac:dyDescent="0.25">
      <c r="A8" t="s">
        <v>385</v>
      </c>
      <c r="B8" t="s">
        <v>439</v>
      </c>
      <c r="C8" t="s">
        <v>1013</v>
      </c>
      <c r="D8" t="s">
        <v>78</v>
      </c>
      <c r="E8" s="64"/>
      <c r="F8" s="64"/>
      <c r="G8" t="s">
        <v>1014</v>
      </c>
      <c r="H8" t="s">
        <v>2535</v>
      </c>
      <c r="I8" t="s">
        <v>1002</v>
      </c>
    </row>
    <row r="9" spans="1:9" x14ac:dyDescent="0.25">
      <c r="A9" t="s">
        <v>385</v>
      </c>
      <c r="B9" t="s">
        <v>439</v>
      </c>
      <c r="C9" t="s">
        <v>1013</v>
      </c>
      <c r="D9" t="s">
        <v>78</v>
      </c>
      <c r="E9" s="64"/>
      <c r="F9" s="64"/>
      <c r="G9" s="37" t="s">
        <v>2536</v>
      </c>
      <c r="H9" t="s">
        <v>2537</v>
      </c>
      <c r="I9" t="s">
        <v>1002</v>
      </c>
    </row>
    <row r="10" spans="1:9" x14ac:dyDescent="0.25">
      <c r="A10" t="s">
        <v>385</v>
      </c>
      <c r="B10" t="s">
        <v>439</v>
      </c>
      <c r="C10" t="s">
        <v>1013</v>
      </c>
      <c r="D10" t="s">
        <v>78</v>
      </c>
      <c r="E10" s="64"/>
      <c r="F10" s="64"/>
      <c r="G10" s="37" t="s">
        <v>2538</v>
      </c>
      <c r="H10" t="s">
        <v>2539</v>
      </c>
      <c r="I10" t="s">
        <v>1002</v>
      </c>
    </row>
    <row r="11" spans="1:9" x14ac:dyDescent="0.25">
      <c r="A11" t="s">
        <v>385</v>
      </c>
      <c r="B11" t="s">
        <v>439</v>
      </c>
      <c r="C11" t="s">
        <v>1013</v>
      </c>
      <c r="D11" t="s">
        <v>78</v>
      </c>
      <c r="E11" s="64"/>
      <c r="F11" s="64"/>
      <c r="G11" s="37" t="s">
        <v>2540</v>
      </c>
      <c r="H11" t="s">
        <v>2541</v>
      </c>
      <c r="I11" t="s">
        <v>1002</v>
      </c>
    </row>
    <row r="12" spans="1:9" x14ac:dyDescent="0.25">
      <c r="A12" t="s">
        <v>385</v>
      </c>
      <c r="B12" t="s">
        <v>439</v>
      </c>
      <c r="C12" t="s">
        <v>1013</v>
      </c>
      <c r="D12" t="s">
        <v>78</v>
      </c>
      <c r="E12" s="64"/>
      <c r="F12" s="64"/>
      <c r="G12" t="s">
        <v>2543</v>
      </c>
      <c r="H12" t="s">
        <v>2544</v>
      </c>
      <c r="I12" t="s">
        <v>1002</v>
      </c>
    </row>
    <row r="13" spans="1:9" x14ac:dyDescent="0.25">
      <c r="A13" t="s">
        <v>385</v>
      </c>
      <c r="B13" t="s">
        <v>439</v>
      </c>
      <c r="C13" t="s">
        <v>1020</v>
      </c>
      <c r="D13" t="s">
        <v>1021</v>
      </c>
      <c r="E13" s="64"/>
      <c r="F13" s="64"/>
      <c r="G13" t="s">
        <v>2545</v>
      </c>
      <c r="H13" t="s">
        <v>2534</v>
      </c>
      <c r="I13" t="s">
        <v>1002</v>
      </c>
    </row>
    <row r="14" spans="1:9" x14ac:dyDescent="0.25">
      <c r="A14" t="s">
        <v>385</v>
      </c>
      <c r="B14" t="s">
        <v>439</v>
      </c>
      <c r="C14" t="s">
        <v>1020</v>
      </c>
      <c r="D14" t="s">
        <v>1021</v>
      </c>
      <c r="E14" s="64"/>
      <c r="F14" s="64"/>
      <c r="G14" t="s">
        <v>1011</v>
      </c>
      <c r="H14" t="s">
        <v>2535</v>
      </c>
      <c r="I14" t="s">
        <v>1002</v>
      </c>
    </row>
    <row r="15" spans="1:9" x14ac:dyDescent="0.25">
      <c r="A15" t="s">
        <v>385</v>
      </c>
      <c r="B15" t="s">
        <v>439</v>
      </c>
      <c r="C15" t="s">
        <v>1020</v>
      </c>
      <c r="D15" t="s">
        <v>1021</v>
      </c>
      <c r="E15" s="64"/>
      <c r="F15" s="64"/>
      <c r="G15" s="37" t="s">
        <v>2536</v>
      </c>
      <c r="H15" t="s">
        <v>2537</v>
      </c>
      <c r="I15" t="s">
        <v>1002</v>
      </c>
    </row>
    <row r="16" spans="1:9" x14ac:dyDescent="0.25">
      <c r="A16" t="s">
        <v>385</v>
      </c>
      <c r="B16" t="s">
        <v>439</v>
      </c>
      <c r="C16" t="s">
        <v>1020</v>
      </c>
      <c r="D16" t="s">
        <v>1021</v>
      </c>
      <c r="E16" s="64"/>
      <c r="F16" s="64"/>
      <c r="G16" s="37" t="s">
        <v>2538</v>
      </c>
      <c r="H16" t="s">
        <v>2539</v>
      </c>
      <c r="I16" t="s">
        <v>1002</v>
      </c>
    </row>
    <row r="17" spans="1:9" x14ac:dyDescent="0.25">
      <c r="A17" t="s">
        <v>385</v>
      </c>
      <c r="B17" t="s">
        <v>439</v>
      </c>
      <c r="C17" t="s">
        <v>1020</v>
      </c>
      <c r="D17" t="s">
        <v>1021</v>
      </c>
      <c r="E17" s="64"/>
      <c r="F17" s="64"/>
      <c r="G17" s="37" t="s">
        <v>2540</v>
      </c>
      <c r="H17" t="s">
        <v>2541</v>
      </c>
      <c r="I17" t="s">
        <v>1002</v>
      </c>
    </row>
    <row r="18" spans="1:9" x14ac:dyDescent="0.25">
      <c r="A18" t="s">
        <v>385</v>
      </c>
      <c r="B18" t="s">
        <v>439</v>
      </c>
      <c r="C18" t="s">
        <v>1020</v>
      </c>
      <c r="D18" t="s">
        <v>1021</v>
      </c>
      <c r="E18" s="64"/>
      <c r="F18" s="64"/>
      <c r="G18" t="s">
        <v>2543</v>
      </c>
      <c r="H18" t="s">
        <v>2544</v>
      </c>
      <c r="I18" t="s">
        <v>1002</v>
      </c>
    </row>
    <row r="19" spans="1:9" x14ac:dyDescent="0.25">
      <c r="A19" t="s">
        <v>385</v>
      </c>
      <c r="B19" t="s">
        <v>439</v>
      </c>
      <c r="C19" t="s">
        <v>1024</v>
      </c>
      <c r="D19" t="s">
        <v>1025</v>
      </c>
      <c r="E19" s="64"/>
      <c r="F19" s="64"/>
      <c r="G19" t="s">
        <v>2545</v>
      </c>
      <c r="H19" t="s">
        <v>2534</v>
      </c>
      <c r="I19" t="s">
        <v>1002</v>
      </c>
    </row>
    <row r="20" spans="1:9" x14ac:dyDescent="0.25">
      <c r="A20" t="s">
        <v>385</v>
      </c>
      <c r="B20" t="s">
        <v>439</v>
      </c>
      <c r="C20" t="s">
        <v>1024</v>
      </c>
      <c r="D20" t="s">
        <v>1025</v>
      </c>
      <c r="E20" s="64"/>
      <c r="F20" s="64"/>
      <c r="G20" t="s">
        <v>1011</v>
      </c>
      <c r="H20" t="s">
        <v>2535</v>
      </c>
      <c r="I20" t="s">
        <v>1002</v>
      </c>
    </row>
    <row r="21" spans="1:9" x14ac:dyDescent="0.25">
      <c r="A21" t="s">
        <v>385</v>
      </c>
      <c r="B21" t="s">
        <v>439</v>
      </c>
      <c r="C21" t="s">
        <v>1024</v>
      </c>
      <c r="D21" t="s">
        <v>1025</v>
      </c>
      <c r="E21" s="64"/>
      <c r="F21" s="64"/>
      <c r="G21" s="37" t="s">
        <v>2536</v>
      </c>
      <c r="H21" t="s">
        <v>2537</v>
      </c>
      <c r="I21" t="s">
        <v>1002</v>
      </c>
    </row>
    <row r="22" spans="1:9" x14ac:dyDescent="0.25">
      <c r="A22" t="s">
        <v>385</v>
      </c>
      <c r="B22" t="s">
        <v>439</v>
      </c>
      <c r="C22" t="s">
        <v>1024</v>
      </c>
      <c r="D22" t="s">
        <v>1025</v>
      </c>
      <c r="E22" s="64"/>
      <c r="F22" s="64"/>
      <c r="G22" s="37" t="s">
        <v>2538</v>
      </c>
      <c r="H22" t="s">
        <v>2539</v>
      </c>
      <c r="I22" t="s">
        <v>1002</v>
      </c>
    </row>
    <row r="23" spans="1:9" x14ac:dyDescent="0.25">
      <c r="A23" t="s">
        <v>385</v>
      </c>
      <c r="B23" t="s">
        <v>439</v>
      </c>
      <c r="C23" t="s">
        <v>1024</v>
      </c>
      <c r="D23" t="s">
        <v>1025</v>
      </c>
      <c r="E23" s="64"/>
      <c r="F23" s="64"/>
      <c r="G23" s="37" t="s">
        <v>2540</v>
      </c>
      <c r="H23" t="s">
        <v>2546</v>
      </c>
      <c r="I23" t="s">
        <v>1002</v>
      </c>
    </row>
    <row r="24" spans="1:9" x14ac:dyDescent="0.25">
      <c r="A24" t="s">
        <v>385</v>
      </c>
      <c r="B24" t="s">
        <v>439</v>
      </c>
      <c r="C24" t="s">
        <v>1024</v>
      </c>
      <c r="D24" t="s">
        <v>1026</v>
      </c>
      <c r="E24" s="64"/>
      <c r="F24" s="64"/>
      <c r="G24" t="s">
        <v>2545</v>
      </c>
      <c r="H24" t="s">
        <v>2534</v>
      </c>
      <c r="I24" t="s">
        <v>1002</v>
      </c>
    </row>
    <row r="25" spans="1:9" x14ac:dyDescent="0.25">
      <c r="A25" t="s">
        <v>385</v>
      </c>
      <c r="B25" t="s">
        <v>439</v>
      </c>
      <c r="C25" t="s">
        <v>1024</v>
      </c>
      <c r="D25" t="s">
        <v>1026</v>
      </c>
      <c r="E25" s="64"/>
      <c r="F25" s="64"/>
      <c r="G25" t="s">
        <v>1011</v>
      </c>
      <c r="H25" t="s">
        <v>2535</v>
      </c>
      <c r="I25" t="s">
        <v>1002</v>
      </c>
    </row>
    <row r="26" spans="1:9" x14ac:dyDescent="0.25">
      <c r="A26" t="s">
        <v>385</v>
      </c>
      <c r="B26" t="s">
        <v>439</v>
      </c>
      <c r="C26" t="s">
        <v>1024</v>
      </c>
      <c r="D26" t="s">
        <v>1026</v>
      </c>
      <c r="E26" s="64"/>
      <c r="F26" s="64"/>
      <c r="G26" t="s">
        <v>2540</v>
      </c>
      <c r="H26" t="s">
        <v>2541</v>
      </c>
      <c r="I26" t="s">
        <v>1002</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J20"/>
  <sheetViews>
    <sheetView topLeftCell="M1" zoomScaleNormal="100" workbookViewId="0"/>
  </sheetViews>
  <sheetFormatPr defaultColWidth="8.85546875" defaultRowHeight="15" x14ac:dyDescent="0.25"/>
  <cols>
    <col min="1" max="1" width="22.5703125" style="54" customWidth="1"/>
    <col min="2" max="2" width="13.5703125" style="54" customWidth="1"/>
    <col min="3" max="3" width="13.28515625" style="54" customWidth="1"/>
    <col min="4" max="4" width="39.5703125" style="54" customWidth="1"/>
    <col min="5" max="5" width="39.7109375" style="54" customWidth="1"/>
    <col min="6" max="6" width="23.140625" style="54" customWidth="1"/>
    <col min="7" max="7" width="16.28515625" style="54" customWidth="1"/>
    <col min="8" max="8" width="13.5703125" style="54" customWidth="1"/>
    <col min="9" max="9" width="19.5703125" style="102" customWidth="1"/>
    <col min="10" max="10" width="16" style="54" customWidth="1"/>
    <col min="11" max="11" width="21.7109375" style="54" customWidth="1"/>
    <col min="12" max="12" width="22.140625" style="54" customWidth="1"/>
    <col min="13" max="13" width="19.28515625" style="54" customWidth="1"/>
    <col min="14" max="14" width="21.140625" style="54" customWidth="1"/>
    <col min="15" max="15" width="25.5703125" style="54" customWidth="1"/>
    <col min="16" max="16" width="24.5703125" style="54" customWidth="1"/>
    <col min="17" max="17" width="25.5703125" style="54" customWidth="1"/>
    <col min="18" max="18" width="24.5703125" style="54" customWidth="1"/>
    <col min="19" max="19" width="25.5703125" style="54" customWidth="1"/>
    <col min="20" max="20" width="24.5703125" style="54" customWidth="1"/>
    <col min="21" max="21" width="18.7109375" style="54" customWidth="1"/>
    <col min="22" max="22" width="5.5703125" style="54" customWidth="1"/>
    <col min="23" max="1024" width="8.85546875" style="54"/>
  </cols>
  <sheetData>
    <row r="1" spans="1:22" x14ac:dyDescent="0.25">
      <c r="A1" s="103" t="s">
        <v>2547</v>
      </c>
      <c r="B1" s="103" t="s">
        <v>417</v>
      </c>
      <c r="C1" s="103" t="s">
        <v>2548</v>
      </c>
      <c r="D1" s="103" t="s">
        <v>2549</v>
      </c>
      <c r="E1" s="103" t="s">
        <v>2550</v>
      </c>
      <c r="F1" s="103" t="s">
        <v>2551</v>
      </c>
      <c r="G1" s="103" t="s">
        <v>2552</v>
      </c>
      <c r="H1" s="103" t="s">
        <v>2553</v>
      </c>
      <c r="I1" s="104" t="s">
        <v>2554</v>
      </c>
      <c r="J1" s="103" t="s">
        <v>2555</v>
      </c>
      <c r="K1" s="103" t="s">
        <v>2556</v>
      </c>
      <c r="L1" s="103" t="s">
        <v>2557</v>
      </c>
      <c r="M1" s="103" t="s">
        <v>2558</v>
      </c>
      <c r="N1" s="103" t="s">
        <v>2559</v>
      </c>
      <c r="O1" s="103" t="s">
        <v>2560</v>
      </c>
      <c r="P1" s="103" t="s">
        <v>2561</v>
      </c>
      <c r="Q1" s="103" t="s">
        <v>2562</v>
      </c>
      <c r="R1" s="103" t="s">
        <v>2563</v>
      </c>
      <c r="S1" s="103" t="s">
        <v>2564</v>
      </c>
      <c r="T1" s="103" t="s">
        <v>2565</v>
      </c>
      <c r="U1" s="103" t="s">
        <v>2566</v>
      </c>
      <c r="V1" s="103" t="s">
        <v>2567</v>
      </c>
    </row>
    <row r="2" spans="1:22" x14ac:dyDescent="0.25">
      <c r="A2" s="54" t="str">
        <f>EnterpriseData!B44</f>
        <v>ProTes300420201Sand</v>
      </c>
      <c r="B2" s="102" t="s">
        <v>2541</v>
      </c>
      <c r="C2" s="54" t="s">
        <v>2568</v>
      </c>
      <c r="D2" s="54" t="str">
        <f>CONCATENATE("Receivables c/o ",EnterpriseData!B8)</f>
        <v>Receivables c/o Prospera Test 300420201</v>
      </c>
      <c r="E2" s="54" t="s">
        <v>2569</v>
      </c>
      <c r="G2" s="54" t="s">
        <v>2570</v>
      </c>
      <c r="H2" s="54" t="s">
        <v>2413</v>
      </c>
      <c r="I2" s="102">
        <v>60139</v>
      </c>
      <c r="J2" s="54" t="s">
        <v>2400</v>
      </c>
      <c r="K2" s="54" t="s">
        <v>2571</v>
      </c>
      <c r="L2" s="54">
        <v>8005551212</v>
      </c>
      <c r="N2" s="54" t="s">
        <v>2572</v>
      </c>
      <c r="V2" s="54" t="s">
        <v>2573</v>
      </c>
    </row>
    <row r="3" spans="1:22" x14ac:dyDescent="0.25">
      <c r="A3" s="54" t="str">
        <f>EnterpriseData!B44</f>
        <v>ProTes300420201Sand</v>
      </c>
      <c r="B3" s="102" t="s">
        <v>2546</v>
      </c>
      <c r="C3" s="54" t="s">
        <v>2568</v>
      </c>
      <c r="D3" s="54" t="str">
        <f>CONCATENATE("Payables c/o ",EnterpriseData!B8)</f>
        <v>Payables c/o Prospera Test 300420201</v>
      </c>
      <c r="E3" s="54" t="s">
        <v>2569</v>
      </c>
      <c r="G3" s="54" t="s">
        <v>2570</v>
      </c>
      <c r="H3" s="54" t="s">
        <v>2413</v>
      </c>
      <c r="I3" s="102">
        <v>60139</v>
      </c>
      <c r="J3" s="54" t="s">
        <v>2400</v>
      </c>
      <c r="K3" s="54" t="s">
        <v>2571</v>
      </c>
      <c r="L3" s="54">
        <v>8005551212</v>
      </c>
      <c r="N3" s="54" t="s">
        <v>2572</v>
      </c>
      <c r="V3" s="54" t="s">
        <v>2573</v>
      </c>
    </row>
    <row r="4" spans="1:22" x14ac:dyDescent="0.25">
      <c r="A4" s="54" t="str">
        <f>EnterpriseData!B44</f>
        <v>ProTes300420201Sand</v>
      </c>
      <c r="B4" s="102" t="s">
        <v>2539</v>
      </c>
      <c r="C4" s="54" t="s">
        <v>2574</v>
      </c>
      <c r="D4" s="54" t="s">
        <v>2575</v>
      </c>
      <c r="E4" s="54" t="s">
        <v>2576</v>
      </c>
      <c r="G4" s="54" t="s">
        <v>2570</v>
      </c>
      <c r="H4" s="54" t="s">
        <v>2413</v>
      </c>
      <c r="I4" s="102">
        <v>60139</v>
      </c>
      <c r="J4" s="54" t="s">
        <v>2400</v>
      </c>
      <c r="K4" s="54" t="s">
        <v>2571</v>
      </c>
      <c r="L4" s="54">
        <v>8005551212</v>
      </c>
      <c r="N4" s="54" t="s">
        <v>2572</v>
      </c>
      <c r="V4" s="54" t="s">
        <v>2573</v>
      </c>
    </row>
    <row r="5" spans="1:22" x14ac:dyDescent="0.25">
      <c r="A5" s="54" t="str">
        <f>EnterpriseData!B44</f>
        <v>ProTes300420201Sand</v>
      </c>
      <c r="B5" s="102" t="s">
        <v>2537</v>
      </c>
      <c r="C5" s="54" t="s">
        <v>2574</v>
      </c>
      <c r="D5" s="54" t="s">
        <v>2577</v>
      </c>
      <c r="E5" s="54" t="s">
        <v>2578</v>
      </c>
      <c r="G5" s="54" t="s">
        <v>2579</v>
      </c>
      <c r="H5" s="54" t="s">
        <v>2409</v>
      </c>
      <c r="I5" s="102">
        <v>30331</v>
      </c>
      <c r="J5" s="54" t="s">
        <v>2400</v>
      </c>
      <c r="K5" s="54" t="s">
        <v>2571</v>
      </c>
      <c r="L5" s="54">
        <v>8005551212</v>
      </c>
      <c r="N5" s="54" t="s">
        <v>2572</v>
      </c>
      <c r="V5" s="54" t="s">
        <v>2573</v>
      </c>
    </row>
    <row r="6" spans="1:22" x14ac:dyDescent="0.25">
      <c r="A6" s="54" t="str">
        <f>EnterpriseData!B44</f>
        <v>ProTes300420201Sand</v>
      </c>
      <c r="B6" s="102" t="s">
        <v>2580</v>
      </c>
      <c r="C6" s="54" t="s">
        <v>2581</v>
      </c>
      <c r="D6" s="54" t="s">
        <v>2582</v>
      </c>
      <c r="E6" s="54" t="s">
        <v>2583</v>
      </c>
      <c r="G6" s="54" t="s">
        <v>2584</v>
      </c>
      <c r="H6" s="54" t="s">
        <v>2426</v>
      </c>
      <c r="I6" s="102">
        <v>27513</v>
      </c>
      <c r="J6" s="54" t="s">
        <v>2400</v>
      </c>
      <c r="K6" s="54" t="s">
        <v>2571</v>
      </c>
      <c r="L6" s="54">
        <v>8005551212</v>
      </c>
      <c r="N6" s="54" t="s">
        <v>2572</v>
      </c>
      <c r="V6" s="54" t="s">
        <v>2573</v>
      </c>
    </row>
    <row r="7" spans="1:22" x14ac:dyDescent="0.25">
      <c r="A7" s="54" t="str">
        <f>EnterpriseData!B44</f>
        <v>ProTes300420201Sand</v>
      </c>
      <c r="B7" s="102" t="s">
        <v>2585</v>
      </c>
      <c r="C7" s="54" t="s">
        <v>2574</v>
      </c>
      <c r="D7" s="54" t="s">
        <v>2586</v>
      </c>
      <c r="E7" s="54" t="s">
        <v>2587</v>
      </c>
      <c r="F7" s="54" t="s">
        <v>2588</v>
      </c>
      <c r="G7" s="54" t="s">
        <v>2589</v>
      </c>
      <c r="H7" s="54" t="s">
        <v>2590</v>
      </c>
      <c r="I7" s="102">
        <v>315311</v>
      </c>
      <c r="J7" s="54" t="s">
        <v>2591</v>
      </c>
      <c r="V7" s="54" t="s">
        <v>2573</v>
      </c>
    </row>
    <row r="8" spans="1:22" x14ac:dyDescent="0.25">
      <c r="A8" s="54" t="str">
        <f>EnterpriseData!B44</f>
        <v>ProTes300420201Sand</v>
      </c>
      <c r="B8" s="102" t="s">
        <v>2592</v>
      </c>
      <c r="C8" s="54" t="s">
        <v>2574</v>
      </c>
      <c r="D8" s="54" t="s">
        <v>2593</v>
      </c>
      <c r="E8" s="54" t="s">
        <v>2594</v>
      </c>
      <c r="G8" s="54" t="s">
        <v>2595</v>
      </c>
      <c r="H8" s="54" t="s">
        <v>2410</v>
      </c>
      <c r="I8" s="102">
        <v>96720</v>
      </c>
      <c r="J8" s="54" t="s">
        <v>2400</v>
      </c>
      <c r="V8" s="54" t="s">
        <v>2573</v>
      </c>
    </row>
    <row r="9" spans="1:22" x14ac:dyDescent="0.25">
      <c r="A9" s="54" t="str">
        <f>EnterpriseData!B44</f>
        <v>ProTes300420201Sand</v>
      </c>
      <c r="B9" s="102" t="s">
        <v>2596</v>
      </c>
      <c r="C9" s="54" t="s">
        <v>2574</v>
      </c>
      <c r="D9" s="54" t="s">
        <v>2597</v>
      </c>
      <c r="E9" s="54" t="s">
        <v>2598</v>
      </c>
      <c r="G9" s="54" t="s">
        <v>2599</v>
      </c>
      <c r="H9" s="54" t="s">
        <v>2383</v>
      </c>
      <c r="I9" s="102" t="s">
        <v>2600</v>
      </c>
      <c r="J9" s="54" t="s">
        <v>2377</v>
      </c>
      <c r="V9" s="54" t="s">
        <v>2573</v>
      </c>
    </row>
    <row r="10" spans="1:22" x14ac:dyDescent="0.25">
      <c r="A10" s="54" t="str">
        <f>EnterpriseData!B44</f>
        <v>ProTes300420201Sand</v>
      </c>
      <c r="B10" s="102" t="s">
        <v>2601</v>
      </c>
      <c r="C10" s="54" t="s">
        <v>2602</v>
      </c>
      <c r="D10" s="54" t="s">
        <v>2603</v>
      </c>
      <c r="E10" s="54" t="s">
        <v>2604</v>
      </c>
      <c r="F10" s="54" t="s">
        <v>2605</v>
      </c>
      <c r="G10" s="54" t="s">
        <v>2606</v>
      </c>
      <c r="H10" s="54" t="s">
        <v>2590</v>
      </c>
      <c r="I10" s="102" t="s">
        <v>2607</v>
      </c>
      <c r="J10" s="54" t="s">
        <v>2591</v>
      </c>
      <c r="V10" s="54" t="s">
        <v>2573</v>
      </c>
    </row>
    <row r="11" spans="1:22" x14ac:dyDescent="0.25">
      <c r="A11" s="54" t="str">
        <f>EnterpriseData!B44</f>
        <v>ProTes300420201Sand</v>
      </c>
      <c r="B11" s="102" t="s">
        <v>2608</v>
      </c>
      <c r="C11" s="54" t="s">
        <v>2609</v>
      </c>
      <c r="D11" s="54" t="s">
        <v>2610</v>
      </c>
      <c r="E11" s="54" t="s">
        <v>2611</v>
      </c>
      <c r="G11" s="54" t="s">
        <v>2612</v>
      </c>
      <c r="H11" s="54" t="s">
        <v>2413</v>
      </c>
      <c r="I11" s="102" t="s">
        <v>2613</v>
      </c>
      <c r="J11" s="54" t="s">
        <v>2400</v>
      </c>
      <c r="V11" s="54" t="s">
        <v>2573</v>
      </c>
    </row>
    <row r="12" spans="1:22" x14ac:dyDescent="0.25">
      <c r="A12" s="54" t="str">
        <f>EnterpriseData!B44</f>
        <v>ProTes300420201Sand</v>
      </c>
      <c r="B12" s="102" t="s">
        <v>2614</v>
      </c>
      <c r="C12" s="54" t="s">
        <v>2602</v>
      </c>
      <c r="D12" s="54" t="s">
        <v>2615</v>
      </c>
      <c r="E12" s="54" t="s">
        <v>2616</v>
      </c>
      <c r="G12" s="54" t="s">
        <v>2617</v>
      </c>
      <c r="H12" s="54" t="s">
        <v>2433</v>
      </c>
      <c r="I12" s="102" t="s">
        <v>2618</v>
      </c>
      <c r="J12" s="54" t="s">
        <v>2400</v>
      </c>
      <c r="V12" s="54" t="s">
        <v>2573</v>
      </c>
    </row>
    <row r="13" spans="1:22" x14ac:dyDescent="0.25">
      <c r="A13" s="54" t="str">
        <f>EnterpriseData!B44</f>
        <v>ProTes300420201Sand</v>
      </c>
      <c r="B13" s="102" t="s">
        <v>2619</v>
      </c>
      <c r="C13" s="54" t="s">
        <v>2609</v>
      </c>
      <c r="D13" s="54" t="s">
        <v>2620</v>
      </c>
      <c r="E13" s="54" t="s">
        <v>2621</v>
      </c>
      <c r="G13" s="54" t="s">
        <v>2579</v>
      </c>
      <c r="H13" s="54" t="s">
        <v>2409</v>
      </c>
      <c r="I13" s="102" t="s">
        <v>2622</v>
      </c>
      <c r="J13" s="54" t="s">
        <v>2400</v>
      </c>
      <c r="V13" s="54" t="s">
        <v>2573</v>
      </c>
    </row>
    <row r="14" spans="1:22" x14ac:dyDescent="0.25">
      <c r="A14" s="54" t="str">
        <f>EnterpriseData!B44</f>
        <v>ProTes300420201Sand</v>
      </c>
      <c r="B14" s="102" t="s">
        <v>2623</v>
      </c>
      <c r="C14" s="54" t="s">
        <v>2609</v>
      </c>
      <c r="D14" s="54" t="s">
        <v>2624</v>
      </c>
      <c r="E14" s="54" t="s">
        <v>2625</v>
      </c>
      <c r="G14" s="54" t="s">
        <v>2606</v>
      </c>
      <c r="H14" s="54" t="s">
        <v>2590</v>
      </c>
      <c r="I14" s="102" t="s">
        <v>2626</v>
      </c>
      <c r="J14" s="54" t="s">
        <v>2591</v>
      </c>
      <c r="V14" s="54" t="s">
        <v>2573</v>
      </c>
    </row>
    <row r="15" spans="1:22" x14ac:dyDescent="0.25">
      <c r="A15" s="54" t="str">
        <f>EnterpriseData!B44</f>
        <v>ProTes300420201Sand</v>
      </c>
      <c r="B15" s="102" t="s">
        <v>2627</v>
      </c>
      <c r="C15" s="54" t="s">
        <v>2602</v>
      </c>
      <c r="D15" s="54" t="s">
        <v>2628</v>
      </c>
      <c r="E15" s="54" t="s">
        <v>2629</v>
      </c>
      <c r="G15" s="54" t="s">
        <v>2595</v>
      </c>
      <c r="H15" s="54" t="s">
        <v>2410</v>
      </c>
      <c r="I15" s="102" t="s">
        <v>2630</v>
      </c>
      <c r="J15" s="54" t="s">
        <v>2400</v>
      </c>
      <c r="V15" s="54" t="s">
        <v>2573</v>
      </c>
    </row>
    <row r="16" spans="1:22" x14ac:dyDescent="0.25">
      <c r="A16" s="54" t="str">
        <f>EnterpriseData!B44</f>
        <v>ProTes300420201Sand</v>
      </c>
      <c r="B16" s="102" t="s">
        <v>2631</v>
      </c>
      <c r="C16" s="54" t="s">
        <v>2632</v>
      </c>
      <c r="D16" s="54" t="s">
        <v>2633</v>
      </c>
      <c r="E16" s="54" t="s">
        <v>2634</v>
      </c>
      <c r="G16" s="54" t="s">
        <v>2612</v>
      </c>
      <c r="H16" s="54" t="s">
        <v>2413</v>
      </c>
      <c r="I16" s="102" t="s">
        <v>2635</v>
      </c>
      <c r="J16" s="54" t="s">
        <v>2400</v>
      </c>
      <c r="V16" s="54" t="s">
        <v>2573</v>
      </c>
    </row>
    <row r="17" spans="1:22" x14ac:dyDescent="0.25">
      <c r="A17" s="54" t="str">
        <f>EnterpriseData!B44</f>
        <v>ProTes300420201Sand</v>
      </c>
      <c r="B17" s="102" t="s">
        <v>2636</v>
      </c>
      <c r="C17" s="54" t="s">
        <v>2632</v>
      </c>
      <c r="D17" s="54" t="s">
        <v>2637</v>
      </c>
      <c r="E17" s="54" t="s">
        <v>2638</v>
      </c>
      <c r="G17" s="54" t="s">
        <v>2579</v>
      </c>
      <c r="H17" s="54" t="s">
        <v>2409</v>
      </c>
      <c r="I17" s="102" t="s">
        <v>2639</v>
      </c>
      <c r="J17" s="54" t="s">
        <v>2400</v>
      </c>
      <c r="V17" s="54" t="s">
        <v>2573</v>
      </c>
    </row>
    <row r="18" spans="1:22" x14ac:dyDescent="0.25">
      <c r="A18" s="54" t="str">
        <f>EnterpriseData!B44</f>
        <v>ProTes300420201Sand</v>
      </c>
      <c r="B18" s="102" t="s">
        <v>2640</v>
      </c>
      <c r="C18" s="54" t="s">
        <v>2632</v>
      </c>
      <c r="D18" s="54" t="s">
        <v>2641</v>
      </c>
      <c r="E18" s="54" t="s">
        <v>2642</v>
      </c>
      <c r="G18" s="54" t="s">
        <v>2599</v>
      </c>
      <c r="H18" s="54" t="s">
        <v>2383</v>
      </c>
      <c r="I18" s="102" t="s">
        <v>2643</v>
      </c>
      <c r="J18" s="54" t="s">
        <v>2377</v>
      </c>
      <c r="V18" s="54" t="s">
        <v>2573</v>
      </c>
    </row>
    <row r="19" spans="1:22" x14ac:dyDescent="0.25">
      <c r="A19" s="54" t="str">
        <f>EnterpriseData!B44</f>
        <v>ProTes300420201Sand</v>
      </c>
      <c r="B19" s="102" t="s">
        <v>2644</v>
      </c>
      <c r="C19" s="54" t="s">
        <v>2602</v>
      </c>
      <c r="D19" s="54" t="s">
        <v>2645</v>
      </c>
      <c r="E19" s="54" t="s">
        <v>2646</v>
      </c>
      <c r="G19" s="54" t="s">
        <v>2647</v>
      </c>
      <c r="H19" s="54" t="s">
        <v>2377</v>
      </c>
      <c r="I19" s="102" t="s">
        <v>2648</v>
      </c>
      <c r="J19" s="54" t="s">
        <v>2400</v>
      </c>
      <c r="V19" s="54" t="s">
        <v>2573</v>
      </c>
    </row>
    <row r="20" spans="1:22" x14ac:dyDescent="0.25">
      <c r="A20" s="105" t="str">
        <f>IF(VLOOKUP("Sandbox Sub Hierarchy",'Option List'!$A$1:$B$51,2,0)=1,EnterpriseData!B52,"")</f>
        <v>ProTes300420201CWHA</v>
      </c>
      <c r="B20" s="106" t="str">
        <f>IF(VLOOKUP("Sandbox Sub Hierarchy",'Option List'!$A$1:$B$51,2,0)=1,"LOC23","")</f>
        <v>LOC23</v>
      </c>
      <c r="C20" s="105" t="str">
        <f>IF(VLOOKUP("Sandbox Sub Hierarchy",'Option List'!$A$1:$B$51,2,0)=1,"ShipTo/From","")</f>
        <v>ShipTo/From</v>
      </c>
      <c r="D20" s="105" t="str">
        <f>IF(VLOOKUP("Sandbox Sub Hierarchy",'Option List'!$A$1:$B$51,2,0)=1,EnterpriseData!B51,"")</f>
        <v>Prospera Test 300420201 Cust WH A</v>
      </c>
      <c r="E20" s="105" t="str">
        <f>IF(VLOOKUP("Sandbox Sub Hierarchy",'Option List'!$A$1:$B$51,2,0)=1,"5617 N Michigan Rd","")</f>
        <v>5617 N Michigan Rd</v>
      </c>
      <c r="F20" s="105"/>
      <c r="G20" s="105" t="str">
        <f>IF(VLOOKUP("Sandbox Sub Hierarchy",'Option List'!$A$1:$B$51,2,0)=1,"Indianapolis","")</f>
        <v>Indianapolis</v>
      </c>
      <c r="H20" s="105" t="str">
        <f>IF(VLOOKUP("Sandbox Sub Hierarchy",'Option List'!$A$1:$B$51,2,0)=1,"IN","")</f>
        <v>IN</v>
      </c>
      <c r="I20" s="106" t="str">
        <f>IF(VLOOKUP("Sandbox Sub Hierarchy",'Option List'!$A$1:$B$51,2,0)=1,"46228","")</f>
        <v>46228</v>
      </c>
      <c r="J20" s="105" t="str">
        <f>IF(VLOOKUP("Sandbox Sub Hierarchy",'Option List'!$A$1:$B$51,2,0)=1,"US","")</f>
        <v>US</v>
      </c>
      <c r="K20" s="105"/>
      <c r="L20" s="105"/>
      <c r="M20" s="105"/>
      <c r="N20" s="105"/>
      <c r="O20" s="105"/>
      <c r="P20" s="105"/>
      <c r="Q20" s="105"/>
      <c r="R20" s="105"/>
      <c r="S20" s="105"/>
      <c r="T20" s="105"/>
      <c r="U20" s="105"/>
      <c r="V20" s="105" t="str">
        <f>IF(VLOOKUP("Sandbox Sub Hierarchy",'Option List'!$A$1:$B$51,2,0)=1,"#end","")</f>
        <v>#end</v>
      </c>
    </row>
  </sheetData>
  <pageMargins left="0.7" right="0.7" top="0.75" bottom="0.75" header="0.51180555555555496" footer="0.51180555555555496"/>
  <pageSetup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MJ2"/>
  <sheetViews>
    <sheetView zoomScaleNormal="100" workbookViewId="0">
      <selection activeCell="S3" sqref="S3"/>
    </sheetView>
  </sheetViews>
  <sheetFormatPr defaultColWidth="9.140625" defaultRowHeight="15" x14ac:dyDescent="0.25"/>
  <cols>
    <col min="1" max="1" width="10.140625" style="54" customWidth="1"/>
    <col min="2" max="2" width="6.5703125" style="54" customWidth="1"/>
    <col min="3" max="3" width="7.42578125" style="54" customWidth="1"/>
    <col min="4" max="4" width="12.140625" style="54" customWidth="1"/>
    <col min="5" max="5" width="7.42578125" style="54" customWidth="1"/>
    <col min="6" max="6" width="12.28515625" style="54" customWidth="1"/>
    <col min="7" max="7" width="4.42578125" style="54" customWidth="1"/>
    <col min="8" max="8" width="12.85546875" style="54" customWidth="1"/>
    <col min="9" max="11" width="5.5703125" style="54" customWidth="1"/>
    <col min="12" max="12" width="9.42578125" style="54" customWidth="1"/>
    <col min="13" max="13" width="14.7109375" style="54" customWidth="1"/>
    <col min="14" max="14" width="11.28515625" style="54" customWidth="1"/>
    <col min="15" max="15" width="15.28515625" style="54" customWidth="1"/>
    <col min="16" max="16" width="5.5703125" style="54" customWidth="1"/>
    <col min="17" max="17" width="10.42578125" style="54" customWidth="1"/>
    <col min="18" max="18" width="11.140625" style="54" customWidth="1"/>
    <col min="19" max="19" width="38.28515625" style="54" customWidth="1"/>
    <col min="20" max="1024" width="9.140625" style="54"/>
  </cols>
  <sheetData>
    <row r="1" spans="1:19" x14ac:dyDescent="0.25">
      <c r="A1" s="54" t="s">
        <v>994</v>
      </c>
      <c r="B1" s="54" t="s">
        <v>2649</v>
      </c>
      <c r="C1" s="54" t="s">
        <v>2650</v>
      </c>
      <c r="D1" s="54" t="s">
        <v>505</v>
      </c>
      <c r="E1" s="54" t="s">
        <v>2651</v>
      </c>
      <c r="F1" s="54" t="s">
        <v>2652</v>
      </c>
      <c r="G1" s="54" t="s">
        <v>2653</v>
      </c>
      <c r="H1" s="54" t="s">
        <v>2654</v>
      </c>
      <c r="I1" s="54" t="s">
        <v>2655</v>
      </c>
      <c r="J1" s="54" t="s">
        <v>2656</v>
      </c>
      <c r="K1" s="54" t="s">
        <v>2657</v>
      </c>
      <c r="L1" s="54" t="s">
        <v>2658</v>
      </c>
      <c r="M1" s="54" t="s">
        <v>188</v>
      </c>
      <c r="N1" s="54" t="s">
        <v>2659</v>
      </c>
      <c r="O1" s="54" t="s">
        <v>2660</v>
      </c>
      <c r="P1" s="54" t="s">
        <v>2661</v>
      </c>
      <c r="Q1" s="54" t="s">
        <v>2662</v>
      </c>
      <c r="R1" s="54" t="s">
        <v>2663</v>
      </c>
      <c r="S1" s="54" t="s">
        <v>1088</v>
      </c>
    </row>
    <row r="2" spans="1:19" x14ac:dyDescent="0.25">
      <c r="A2" s="54" t="s">
        <v>439</v>
      </c>
      <c r="B2" s="54" t="s">
        <v>2664</v>
      </c>
      <c r="C2" s="54" t="s">
        <v>2544</v>
      </c>
      <c r="D2" s="54">
        <v>85</v>
      </c>
      <c r="E2" s="54">
        <v>3500</v>
      </c>
      <c r="F2" s="54" t="s">
        <v>2665</v>
      </c>
      <c r="G2" s="54">
        <v>1</v>
      </c>
      <c r="H2" s="54" t="s">
        <v>2666</v>
      </c>
      <c r="I2" s="54">
        <v>48</v>
      </c>
      <c r="J2" s="54">
        <v>48</v>
      </c>
      <c r="K2" s="54">
        <v>48</v>
      </c>
      <c r="L2" s="54" t="s">
        <v>2667</v>
      </c>
      <c r="M2" s="54" t="s">
        <v>2668</v>
      </c>
      <c r="N2" s="54" t="s">
        <v>2669</v>
      </c>
      <c r="O2" s="54">
        <v>0</v>
      </c>
      <c r="P2" s="54">
        <v>0</v>
      </c>
      <c r="Q2" s="54" t="s">
        <v>2670</v>
      </c>
      <c r="S2" s="54" t="s">
        <v>2671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MJ7"/>
  <sheetViews>
    <sheetView zoomScaleNormal="100" workbookViewId="0">
      <selection activeCell="E2" sqref="E2"/>
    </sheetView>
  </sheetViews>
  <sheetFormatPr defaultColWidth="33.42578125" defaultRowHeight="15" x14ac:dyDescent="0.25"/>
  <cols>
    <col min="1" max="2" width="33.42578125" style="54"/>
    <col min="3" max="3" width="56.85546875" style="96" customWidth="1"/>
    <col min="4" max="4" width="10.28515625" style="54" customWidth="1"/>
    <col min="5" max="1024" width="33.42578125" style="54"/>
  </cols>
  <sheetData>
    <row r="1" spans="1:5" ht="15" customHeight="1" x14ac:dyDescent="0.25">
      <c r="A1" s="97" t="s">
        <v>2450</v>
      </c>
      <c r="B1" s="97" t="s">
        <v>2344</v>
      </c>
      <c r="C1" s="98" t="s">
        <v>2451</v>
      </c>
      <c r="E1" s="54" t="s">
        <v>1088</v>
      </c>
    </row>
    <row r="2" spans="1:5" ht="15" customHeight="1" x14ac:dyDescent="0.25">
      <c r="A2" s="101" t="s">
        <v>2672</v>
      </c>
      <c r="B2" s="100"/>
      <c r="C2" s="101" t="s">
        <v>2673</v>
      </c>
      <c r="E2" s="1" t="s">
        <v>2456</v>
      </c>
    </row>
    <row r="3" spans="1:5" ht="15" customHeight="1" x14ac:dyDescent="0.25">
      <c r="A3" s="101" t="s">
        <v>2674</v>
      </c>
      <c r="B3" s="100"/>
      <c r="C3" s="101" t="s">
        <v>2673</v>
      </c>
      <c r="E3" s="1"/>
    </row>
    <row r="4" spans="1:5" ht="15" customHeight="1" x14ac:dyDescent="0.25">
      <c r="A4" s="101" t="s">
        <v>2675</v>
      </c>
      <c r="B4" s="100"/>
      <c r="C4" s="101" t="s">
        <v>2673</v>
      </c>
      <c r="E4" s="1"/>
    </row>
    <row r="5" spans="1:5" ht="15" customHeight="1" x14ac:dyDescent="0.25">
      <c r="A5" s="101" t="s">
        <v>2676</v>
      </c>
      <c r="B5" s="100"/>
      <c r="C5" s="101" t="s">
        <v>2673</v>
      </c>
      <c r="E5" s="1"/>
    </row>
    <row r="6" spans="1:5" ht="15" customHeight="1" x14ac:dyDescent="0.25">
      <c r="A6" s="101" t="s">
        <v>2677</v>
      </c>
      <c r="B6" s="100"/>
      <c r="C6" s="101" t="s">
        <v>2673</v>
      </c>
    </row>
    <row r="7" spans="1:5" ht="15" customHeight="1" x14ac:dyDescent="0.25">
      <c r="A7" s="101" t="s">
        <v>2678</v>
      </c>
      <c r="B7" s="100"/>
      <c r="C7" s="101" t="s">
        <v>2673</v>
      </c>
    </row>
  </sheetData>
  <mergeCells count="1">
    <mergeCell ref="E2:E5"/>
  </mergeCells>
  <pageMargins left="0.7" right="0.7" top="0.75" bottom="0.75" header="0.51180555555555496" footer="0.51180555555555496"/>
  <pageSetup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O8370"/>
  <sheetViews>
    <sheetView zoomScaleNormal="100" workbookViewId="0"/>
  </sheetViews>
  <sheetFormatPr defaultColWidth="8.7109375" defaultRowHeight="15" x14ac:dyDescent="0.25"/>
  <cols>
    <col min="1" max="1" width="20.85546875" customWidth="1"/>
    <col min="2" max="2" width="12.7109375" customWidth="1"/>
    <col min="3" max="3" width="12.42578125" customWidth="1"/>
    <col min="4" max="4" width="13.5703125" customWidth="1"/>
    <col min="5" max="6" width="16" customWidth="1"/>
    <col min="7" max="7" width="11.7109375" customWidth="1"/>
    <col min="8" max="8" width="12.7109375" customWidth="1"/>
    <col min="9" max="9" width="18.42578125" customWidth="1"/>
    <col min="10" max="10" width="15.140625" customWidth="1"/>
    <col min="11" max="11" width="20.5703125" customWidth="1"/>
    <col min="12" max="12" width="20.7109375" customWidth="1"/>
    <col min="13" max="13" width="18.42578125" customWidth="1"/>
    <col min="14" max="14" width="20.140625" customWidth="1"/>
    <col min="15" max="15" width="23.7109375" customWidth="1"/>
    <col min="16" max="16" width="23" customWidth="1"/>
    <col min="17" max="17" width="23.7109375" customWidth="1"/>
    <col min="18" max="18" width="23" customWidth="1"/>
    <col min="19" max="19" width="23.7109375" customWidth="1"/>
    <col min="20" max="20" width="23" customWidth="1"/>
    <col min="21" max="21" width="17.5703125" customWidth="1"/>
    <col min="22" max="22" width="5.140625" customWidth="1"/>
  </cols>
  <sheetData>
    <row r="1" spans="1:15" x14ac:dyDescent="0.25">
      <c r="A1" s="107" t="s">
        <v>2547</v>
      </c>
      <c r="B1" s="107" t="s">
        <v>417</v>
      </c>
      <c r="C1" s="107" t="s">
        <v>2548</v>
      </c>
      <c r="D1" s="107" t="s">
        <v>2549</v>
      </c>
      <c r="E1" s="107" t="s">
        <v>2550</v>
      </c>
      <c r="F1" s="107" t="s">
        <v>2551</v>
      </c>
      <c r="G1" s="107" t="s">
        <v>2552</v>
      </c>
      <c r="H1" s="107" t="s">
        <v>2553</v>
      </c>
      <c r="I1" s="107" t="s">
        <v>2554</v>
      </c>
      <c r="J1" s="107" t="s">
        <v>2555</v>
      </c>
      <c r="K1" s="107" t="s">
        <v>2556</v>
      </c>
      <c r="L1" s="107" t="s">
        <v>2557</v>
      </c>
      <c r="M1" s="107" t="s">
        <v>2558</v>
      </c>
      <c r="N1" s="107" t="s">
        <v>2559</v>
      </c>
      <c r="O1" s="107" t="s">
        <v>2567</v>
      </c>
    </row>
    <row r="2" spans="1:15" s="108" customFormat="1" ht="12.75" x14ac:dyDescent="0.2">
      <c r="A2" s="108" t="str">
        <f>EnterpriseData!$B$38</f>
        <v>ProTes300420201Adm</v>
      </c>
      <c r="B2" s="108" t="s">
        <v>2679</v>
      </c>
      <c r="C2" s="108" t="s">
        <v>2602</v>
      </c>
      <c r="D2" s="108" t="s">
        <v>2680</v>
      </c>
      <c r="E2" s="109" t="s">
        <v>2681</v>
      </c>
      <c r="G2" s="108" t="s">
        <v>2682</v>
      </c>
      <c r="H2" s="109" t="s">
        <v>2683</v>
      </c>
      <c r="I2" s="110" t="s">
        <v>2684</v>
      </c>
      <c r="J2" s="108" t="s">
        <v>2404</v>
      </c>
      <c r="O2" s="108" t="s">
        <v>2573</v>
      </c>
    </row>
    <row r="3" spans="1:15" s="108" customFormat="1" ht="12.75" x14ac:dyDescent="0.2">
      <c r="A3" s="108" t="str">
        <f>EnterpriseData!$B$38</f>
        <v>ProTes300420201Adm</v>
      </c>
      <c r="B3" s="108" t="s">
        <v>2685</v>
      </c>
      <c r="C3" s="108" t="s">
        <v>2602</v>
      </c>
      <c r="D3" s="108" t="s">
        <v>2686</v>
      </c>
      <c r="E3" s="109" t="s">
        <v>2687</v>
      </c>
      <c r="F3" s="109" t="s">
        <v>2688</v>
      </c>
      <c r="G3" s="108" t="s">
        <v>2689</v>
      </c>
      <c r="H3" s="109" t="s">
        <v>2683</v>
      </c>
      <c r="I3" s="110" t="s">
        <v>2690</v>
      </c>
      <c r="J3" s="108" t="s">
        <v>412</v>
      </c>
      <c r="O3" s="108" t="s">
        <v>2573</v>
      </c>
    </row>
    <row r="4" spans="1:15" s="108" customFormat="1" ht="12.75" x14ac:dyDescent="0.2">
      <c r="A4" s="108" t="str">
        <f>EnterpriseData!$B$38</f>
        <v>ProTes300420201Adm</v>
      </c>
      <c r="B4" s="108" t="s">
        <v>2691</v>
      </c>
      <c r="C4" s="108" t="s">
        <v>2602</v>
      </c>
      <c r="D4" s="108" t="s">
        <v>2692</v>
      </c>
      <c r="E4" s="109" t="s">
        <v>2693</v>
      </c>
      <c r="F4" s="109" t="s">
        <v>2694</v>
      </c>
      <c r="G4" s="108" t="s">
        <v>2695</v>
      </c>
      <c r="H4" s="109" t="s">
        <v>2683</v>
      </c>
      <c r="I4" s="110" t="s">
        <v>2696</v>
      </c>
      <c r="J4" s="108" t="s">
        <v>2404</v>
      </c>
      <c r="O4" s="108" t="s">
        <v>2573</v>
      </c>
    </row>
    <row r="5" spans="1:15" s="108" customFormat="1" ht="12.75" x14ac:dyDescent="0.2">
      <c r="A5" s="108" t="str">
        <f>EnterpriseData!$B$38</f>
        <v>ProTes300420201Adm</v>
      </c>
      <c r="B5" s="108" t="s">
        <v>2697</v>
      </c>
      <c r="C5" s="108" t="s">
        <v>2602</v>
      </c>
      <c r="D5" s="108" t="s">
        <v>2698</v>
      </c>
      <c r="E5" s="109" t="s">
        <v>2699</v>
      </c>
      <c r="F5" s="109" t="s">
        <v>2700</v>
      </c>
      <c r="G5" s="108" t="s">
        <v>2701</v>
      </c>
      <c r="H5" s="109" t="s">
        <v>2683</v>
      </c>
      <c r="I5" s="110" t="s">
        <v>2702</v>
      </c>
      <c r="J5" s="108" t="s">
        <v>412</v>
      </c>
      <c r="O5" s="108" t="s">
        <v>2573</v>
      </c>
    </row>
    <row r="6" spans="1:15" s="108" customFormat="1" ht="12.75" x14ac:dyDescent="0.2">
      <c r="A6" s="108" t="str">
        <f>EnterpriseData!$B$38</f>
        <v>ProTes300420201Adm</v>
      </c>
      <c r="B6" s="108" t="s">
        <v>2703</v>
      </c>
      <c r="C6" s="108" t="s">
        <v>2602</v>
      </c>
      <c r="D6" s="108" t="s">
        <v>2704</v>
      </c>
      <c r="E6" s="109" t="s">
        <v>2705</v>
      </c>
      <c r="F6" s="109" t="s">
        <v>2706</v>
      </c>
      <c r="G6" s="108" t="s">
        <v>2707</v>
      </c>
      <c r="H6" s="109" t="s">
        <v>2683</v>
      </c>
      <c r="I6" s="110" t="s">
        <v>2708</v>
      </c>
      <c r="J6" s="108" t="s">
        <v>2399</v>
      </c>
      <c r="O6" s="108" t="s">
        <v>2573</v>
      </c>
    </row>
    <row r="7" spans="1:15" s="108" customFormat="1" ht="12.75" x14ac:dyDescent="0.2">
      <c r="A7" s="108" t="str">
        <f>EnterpriseData!$B$38</f>
        <v>ProTes300420201Adm</v>
      </c>
      <c r="B7" s="108" t="s">
        <v>2709</v>
      </c>
      <c r="C7" s="108" t="s">
        <v>2602</v>
      </c>
      <c r="D7" s="108" t="s">
        <v>2710</v>
      </c>
      <c r="E7" s="109" t="s">
        <v>2711</v>
      </c>
      <c r="G7" s="108" t="s">
        <v>2712</v>
      </c>
      <c r="H7" s="109" t="s">
        <v>2683</v>
      </c>
      <c r="I7" s="110" t="s">
        <v>2713</v>
      </c>
      <c r="J7" s="108" t="s">
        <v>2714</v>
      </c>
      <c r="O7" s="108" t="s">
        <v>2573</v>
      </c>
    </row>
    <row r="8" spans="1:15" s="108" customFormat="1" ht="12.75" x14ac:dyDescent="0.2">
      <c r="A8" s="108" t="str">
        <f>EnterpriseData!$B$38</f>
        <v>ProTes300420201Adm</v>
      </c>
      <c r="B8" s="108" t="s">
        <v>2715</v>
      </c>
      <c r="C8" s="108" t="s">
        <v>2602</v>
      </c>
      <c r="D8" s="108" t="s">
        <v>2716</v>
      </c>
      <c r="E8" s="109" t="s">
        <v>2717</v>
      </c>
      <c r="G8" s="108" t="s">
        <v>2718</v>
      </c>
      <c r="H8" s="109" t="s">
        <v>2683</v>
      </c>
      <c r="I8" s="110" t="s">
        <v>2719</v>
      </c>
      <c r="J8" s="108" t="s">
        <v>2720</v>
      </c>
      <c r="O8" s="108" t="s">
        <v>2573</v>
      </c>
    </row>
    <row r="9" spans="1:15" s="108" customFormat="1" ht="12.75" x14ac:dyDescent="0.2">
      <c r="A9" s="108" t="str">
        <f>EnterpriseData!$B$38</f>
        <v>ProTes300420201Adm</v>
      </c>
      <c r="B9" s="108" t="s">
        <v>2721</v>
      </c>
      <c r="C9" s="108" t="s">
        <v>2602</v>
      </c>
      <c r="D9" s="108" t="s">
        <v>2722</v>
      </c>
      <c r="E9" s="109" t="s">
        <v>2723</v>
      </c>
      <c r="F9" s="109" t="s">
        <v>2724</v>
      </c>
      <c r="G9" s="108" t="s">
        <v>2725</v>
      </c>
      <c r="H9" s="109" t="s">
        <v>2683</v>
      </c>
      <c r="I9" s="110" t="s">
        <v>2726</v>
      </c>
      <c r="J9" s="108" t="s">
        <v>2727</v>
      </c>
      <c r="O9" s="108" t="s">
        <v>2573</v>
      </c>
    </row>
    <row r="10" spans="1:15" s="108" customFormat="1" ht="12.75" x14ac:dyDescent="0.2">
      <c r="A10" s="108" t="str">
        <f>EnterpriseData!$B$38</f>
        <v>ProTes300420201Adm</v>
      </c>
      <c r="B10" s="108" t="s">
        <v>2728</v>
      </c>
      <c r="C10" s="108" t="s">
        <v>2602</v>
      </c>
      <c r="D10" s="108" t="s">
        <v>2729</v>
      </c>
      <c r="E10" s="109" t="s">
        <v>2730</v>
      </c>
      <c r="F10" s="109" t="s">
        <v>2731</v>
      </c>
      <c r="G10" s="108" t="s">
        <v>2732</v>
      </c>
      <c r="H10" s="109" t="s">
        <v>2683</v>
      </c>
      <c r="I10" s="110" t="s">
        <v>2733</v>
      </c>
      <c r="J10" s="108" t="s">
        <v>2734</v>
      </c>
      <c r="O10" s="108" t="s">
        <v>2573</v>
      </c>
    </row>
    <row r="11" spans="1:15" s="108" customFormat="1" ht="12.75" x14ac:dyDescent="0.2">
      <c r="A11" s="108" t="str">
        <f>EnterpriseData!$B$38</f>
        <v>ProTes300420201Adm</v>
      </c>
      <c r="B11" s="108" t="s">
        <v>2735</v>
      </c>
      <c r="C11" s="108" t="s">
        <v>2602</v>
      </c>
      <c r="D11" s="108" t="s">
        <v>2736</v>
      </c>
      <c r="E11" s="109" t="s">
        <v>2737</v>
      </c>
      <c r="F11" s="109" t="s">
        <v>2738</v>
      </c>
      <c r="G11" s="108" t="s">
        <v>2739</v>
      </c>
      <c r="H11" s="109" t="s">
        <v>2683</v>
      </c>
      <c r="I11" s="110" t="s">
        <v>2740</v>
      </c>
      <c r="J11" s="108" t="s">
        <v>2734</v>
      </c>
      <c r="O11" s="108" t="s">
        <v>2573</v>
      </c>
    </row>
    <row r="12" spans="1:15" s="108" customFormat="1" ht="12.75" x14ac:dyDescent="0.2">
      <c r="A12" s="108" t="str">
        <f>EnterpriseData!$B$38</f>
        <v>ProTes300420201Adm</v>
      </c>
      <c r="B12" s="108" t="s">
        <v>2741</v>
      </c>
      <c r="C12" s="108" t="s">
        <v>2602</v>
      </c>
      <c r="D12" s="108" t="s">
        <v>2742</v>
      </c>
      <c r="E12" s="109" t="s">
        <v>2743</v>
      </c>
      <c r="F12" s="109" t="s">
        <v>2744</v>
      </c>
      <c r="G12" s="108" t="s">
        <v>2745</v>
      </c>
      <c r="H12" s="109" t="s">
        <v>2683</v>
      </c>
      <c r="I12" s="110" t="s">
        <v>2746</v>
      </c>
      <c r="J12" s="108" t="s">
        <v>2747</v>
      </c>
      <c r="O12" s="108" t="s">
        <v>2573</v>
      </c>
    </row>
    <row r="13" spans="1:15" s="108" customFormat="1" ht="12.75" x14ac:dyDescent="0.2">
      <c r="A13" s="108" t="str">
        <f>EnterpriseData!$B$38</f>
        <v>ProTes300420201Adm</v>
      </c>
      <c r="B13" s="108" t="s">
        <v>2748</v>
      </c>
      <c r="C13" s="108" t="s">
        <v>2602</v>
      </c>
      <c r="D13" s="108" t="s">
        <v>2749</v>
      </c>
      <c r="E13" s="109" t="s">
        <v>2750</v>
      </c>
      <c r="G13" s="108" t="s">
        <v>2751</v>
      </c>
      <c r="H13" s="109" t="s">
        <v>2683</v>
      </c>
      <c r="I13" s="110" t="s">
        <v>2683</v>
      </c>
      <c r="J13" s="108" t="s">
        <v>2399</v>
      </c>
      <c r="O13" s="108" t="s">
        <v>2573</v>
      </c>
    </row>
    <row r="14" spans="1:15" s="108" customFormat="1" ht="12.75" x14ac:dyDescent="0.2">
      <c r="A14" s="108" t="str">
        <f>EnterpriseData!$B$38</f>
        <v>ProTes300420201Adm</v>
      </c>
      <c r="B14" s="108" t="s">
        <v>2752</v>
      </c>
      <c r="C14" s="108" t="s">
        <v>2602</v>
      </c>
      <c r="D14" s="108" t="s">
        <v>2753</v>
      </c>
      <c r="E14" s="109" t="s">
        <v>2754</v>
      </c>
      <c r="G14" s="108" t="s">
        <v>2755</v>
      </c>
      <c r="H14" s="109" t="s">
        <v>2683</v>
      </c>
      <c r="I14" s="110" t="s">
        <v>2683</v>
      </c>
      <c r="J14" s="108" t="s">
        <v>2399</v>
      </c>
      <c r="O14" s="108" t="s">
        <v>2573</v>
      </c>
    </row>
    <row r="15" spans="1:15" s="108" customFormat="1" ht="12.75" x14ac:dyDescent="0.2">
      <c r="A15" s="108" t="str">
        <f>EnterpriseData!$B$38</f>
        <v>ProTes300420201Adm</v>
      </c>
      <c r="B15" s="108" t="s">
        <v>2756</v>
      </c>
      <c r="C15" s="108" t="s">
        <v>2602</v>
      </c>
      <c r="D15" s="108" t="s">
        <v>2757</v>
      </c>
      <c r="E15" s="109" t="s">
        <v>2758</v>
      </c>
      <c r="G15" s="108" t="s">
        <v>2759</v>
      </c>
      <c r="H15" s="109" t="s">
        <v>2683</v>
      </c>
      <c r="I15" s="110" t="s">
        <v>2683</v>
      </c>
      <c r="J15" s="108" t="s">
        <v>2399</v>
      </c>
      <c r="O15" s="108" t="s">
        <v>2573</v>
      </c>
    </row>
    <row r="16" spans="1:15" s="108" customFormat="1" ht="12.75" x14ac:dyDescent="0.2">
      <c r="A16" s="108" t="str">
        <f>EnterpriseData!$B$38</f>
        <v>ProTes300420201Adm</v>
      </c>
      <c r="B16" s="108" t="s">
        <v>2760</v>
      </c>
      <c r="C16" s="108" t="s">
        <v>2602</v>
      </c>
      <c r="D16" s="108" t="s">
        <v>2761</v>
      </c>
      <c r="E16" s="109" t="s">
        <v>2762</v>
      </c>
      <c r="G16" s="108" t="s">
        <v>2763</v>
      </c>
      <c r="H16" s="109" t="s">
        <v>2683</v>
      </c>
      <c r="I16" s="110" t="s">
        <v>2683</v>
      </c>
      <c r="J16" s="108" t="s">
        <v>2399</v>
      </c>
      <c r="O16" s="108" t="s">
        <v>2573</v>
      </c>
    </row>
    <row r="17" spans="1:15" s="108" customFormat="1" ht="12.75" x14ac:dyDescent="0.2">
      <c r="A17" s="108" t="str">
        <f>EnterpriseData!$B$38</f>
        <v>ProTes300420201Adm</v>
      </c>
      <c r="B17" s="108" t="s">
        <v>2764</v>
      </c>
      <c r="C17" s="108" t="s">
        <v>2602</v>
      </c>
      <c r="D17" s="108" t="s">
        <v>2765</v>
      </c>
      <c r="E17" s="109" t="s">
        <v>2766</v>
      </c>
      <c r="G17" s="108" t="s">
        <v>2767</v>
      </c>
      <c r="H17" s="109" t="s">
        <v>2683</v>
      </c>
      <c r="I17" s="110" t="s">
        <v>2683</v>
      </c>
      <c r="J17" s="108" t="s">
        <v>2399</v>
      </c>
      <c r="O17" s="108" t="s">
        <v>2573</v>
      </c>
    </row>
    <row r="18" spans="1:15" s="108" customFormat="1" ht="12.75" x14ac:dyDescent="0.2">
      <c r="A18" s="108" t="str">
        <f>EnterpriseData!$B$38</f>
        <v>ProTes300420201Adm</v>
      </c>
      <c r="B18" s="108" t="s">
        <v>2768</v>
      </c>
      <c r="C18" s="108" t="s">
        <v>2602</v>
      </c>
      <c r="D18" s="108" t="s">
        <v>2769</v>
      </c>
      <c r="E18" s="109" t="s">
        <v>2770</v>
      </c>
      <c r="G18" s="108" t="s">
        <v>2771</v>
      </c>
      <c r="H18" s="109" t="s">
        <v>2683</v>
      </c>
      <c r="I18" s="110" t="s">
        <v>2683</v>
      </c>
      <c r="J18" s="108" t="s">
        <v>2399</v>
      </c>
      <c r="O18" s="108" t="s">
        <v>2573</v>
      </c>
    </row>
    <row r="19" spans="1:15" s="108" customFormat="1" ht="12.75" x14ac:dyDescent="0.2">
      <c r="A19" s="108" t="str">
        <f>EnterpriseData!$B$38</f>
        <v>ProTes300420201Adm</v>
      </c>
      <c r="B19" s="108" t="s">
        <v>2772</v>
      </c>
      <c r="C19" s="108" t="s">
        <v>2602</v>
      </c>
      <c r="D19" s="108" t="s">
        <v>2773</v>
      </c>
      <c r="E19" s="109" t="s">
        <v>2766</v>
      </c>
      <c r="G19" s="108" t="s">
        <v>2774</v>
      </c>
      <c r="H19" s="109" t="s">
        <v>2683</v>
      </c>
      <c r="I19" s="110" t="s">
        <v>2683</v>
      </c>
      <c r="J19" s="108" t="s">
        <v>2399</v>
      </c>
      <c r="O19" s="108" t="s">
        <v>2573</v>
      </c>
    </row>
    <row r="20" spans="1:15" s="108" customFormat="1" ht="12.75" x14ac:dyDescent="0.2">
      <c r="A20" s="108" t="str">
        <f>EnterpriseData!$B$38</f>
        <v>ProTes300420201Adm</v>
      </c>
      <c r="B20" s="108" t="s">
        <v>2775</v>
      </c>
      <c r="C20" s="108" t="s">
        <v>2602</v>
      </c>
      <c r="D20" s="108" t="s">
        <v>2776</v>
      </c>
      <c r="E20" s="109" t="s">
        <v>2777</v>
      </c>
      <c r="G20" s="108" t="s">
        <v>2778</v>
      </c>
      <c r="H20" s="109" t="s">
        <v>2683</v>
      </c>
      <c r="I20" s="110" t="s">
        <v>2683</v>
      </c>
      <c r="J20" s="108" t="s">
        <v>2399</v>
      </c>
      <c r="O20" s="108" t="s">
        <v>2573</v>
      </c>
    </row>
    <row r="21" spans="1:15" s="108" customFormat="1" ht="12.75" x14ac:dyDescent="0.2">
      <c r="A21" s="108" t="str">
        <f>EnterpriseData!$B$38</f>
        <v>ProTes300420201Adm</v>
      </c>
      <c r="B21" s="108" t="s">
        <v>2779</v>
      </c>
      <c r="C21" s="108" t="s">
        <v>2602</v>
      </c>
      <c r="D21" s="108" t="s">
        <v>2780</v>
      </c>
      <c r="E21" s="109" t="s">
        <v>2781</v>
      </c>
      <c r="F21" s="109" t="s">
        <v>2782</v>
      </c>
      <c r="G21" s="108" t="s">
        <v>2783</v>
      </c>
      <c r="H21" s="109" t="s">
        <v>2683</v>
      </c>
      <c r="I21" s="110" t="s">
        <v>2683</v>
      </c>
      <c r="J21" s="108" t="s">
        <v>2784</v>
      </c>
      <c r="O21" s="108" t="s">
        <v>2573</v>
      </c>
    </row>
    <row r="22" spans="1:15" s="108" customFormat="1" ht="12.75" x14ac:dyDescent="0.2">
      <c r="A22" s="108" t="str">
        <f>EnterpriseData!$B$38</f>
        <v>ProTes300420201Adm</v>
      </c>
      <c r="B22" s="108" t="s">
        <v>2785</v>
      </c>
      <c r="C22" s="108" t="s">
        <v>2602</v>
      </c>
      <c r="D22" s="108" t="s">
        <v>2786</v>
      </c>
      <c r="E22" s="109" t="s">
        <v>2787</v>
      </c>
      <c r="G22" s="109" t="s">
        <v>2788</v>
      </c>
      <c r="H22" s="109" t="s">
        <v>2683</v>
      </c>
      <c r="I22" s="110" t="s">
        <v>2683</v>
      </c>
      <c r="J22" s="108" t="s">
        <v>2789</v>
      </c>
      <c r="O22" s="108" t="s">
        <v>2573</v>
      </c>
    </row>
    <row r="23" spans="1:15" s="108" customFormat="1" ht="12.75" x14ac:dyDescent="0.2">
      <c r="A23" s="108" t="str">
        <f>EnterpriseData!$B$38</f>
        <v>ProTes300420201Adm</v>
      </c>
      <c r="B23" s="108" t="s">
        <v>2790</v>
      </c>
      <c r="C23" s="108" t="s">
        <v>2602</v>
      </c>
      <c r="D23" s="108" t="s">
        <v>2791</v>
      </c>
      <c r="E23" s="109" t="s">
        <v>2792</v>
      </c>
      <c r="G23" s="108" t="s">
        <v>2793</v>
      </c>
      <c r="H23" s="109" t="s">
        <v>2683</v>
      </c>
      <c r="I23" s="110" t="s">
        <v>2683</v>
      </c>
      <c r="J23" s="108" t="s">
        <v>2794</v>
      </c>
      <c r="O23" s="108" t="s">
        <v>2573</v>
      </c>
    </row>
    <row r="24" spans="1:15" s="108" customFormat="1" ht="12.75" x14ac:dyDescent="0.2">
      <c r="A24" s="108" t="str">
        <f>EnterpriseData!$B$38</f>
        <v>ProTes300420201Adm</v>
      </c>
      <c r="B24" s="108" t="s">
        <v>2795</v>
      </c>
      <c r="C24" s="108" t="s">
        <v>2602</v>
      </c>
      <c r="D24" s="108" t="s">
        <v>2796</v>
      </c>
      <c r="E24" s="109" t="s">
        <v>2797</v>
      </c>
      <c r="G24" s="108" t="s">
        <v>2798</v>
      </c>
      <c r="H24" s="109" t="s">
        <v>2683</v>
      </c>
      <c r="I24" s="110" t="s">
        <v>2683</v>
      </c>
      <c r="J24" s="108" t="s">
        <v>2794</v>
      </c>
      <c r="O24" s="108" t="s">
        <v>2573</v>
      </c>
    </row>
    <row r="25" spans="1:15" s="108" customFormat="1" ht="12.75" x14ac:dyDescent="0.2">
      <c r="A25" s="108" t="str">
        <f>EnterpriseData!$B$38</f>
        <v>ProTes300420201Adm</v>
      </c>
      <c r="B25" s="108" t="s">
        <v>2799</v>
      </c>
      <c r="C25" s="108" t="s">
        <v>2602</v>
      </c>
      <c r="D25" s="108" t="s">
        <v>2800</v>
      </c>
      <c r="E25" s="109" t="s">
        <v>2801</v>
      </c>
      <c r="F25" s="109" t="s">
        <v>2802</v>
      </c>
      <c r="G25" s="108" t="s">
        <v>2803</v>
      </c>
      <c r="H25" s="109" t="s">
        <v>2683</v>
      </c>
      <c r="I25" s="110" t="s">
        <v>2683</v>
      </c>
      <c r="J25" s="108" t="s">
        <v>2794</v>
      </c>
      <c r="O25" s="108" t="s">
        <v>2573</v>
      </c>
    </row>
    <row r="26" spans="1:15" s="108" customFormat="1" ht="12.75" x14ac:dyDescent="0.2">
      <c r="A26" s="108" t="str">
        <f>EnterpriseData!$B$38</f>
        <v>ProTes300420201Adm</v>
      </c>
      <c r="B26" s="108" t="s">
        <v>2804</v>
      </c>
      <c r="C26" s="108" t="s">
        <v>2602</v>
      </c>
      <c r="D26" s="108" t="s">
        <v>2805</v>
      </c>
      <c r="E26" s="109" t="s">
        <v>2802</v>
      </c>
      <c r="G26" s="108" t="s">
        <v>2806</v>
      </c>
      <c r="H26" s="109" t="s">
        <v>2683</v>
      </c>
      <c r="I26" s="110" t="s">
        <v>2683</v>
      </c>
      <c r="J26" s="108" t="s">
        <v>2794</v>
      </c>
      <c r="O26" s="108" t="s">
        <v>2573</v>
      </c>
    </row>
    <row r="27" spans="1:15" s="108" customFormat="1" ht="12.75" x14ac:dyDescent="0.2">
      <c r="A27" s="108" t="str">
        <f>EnterpriseData!$B$38</f>
        <v>ProTes300420201Adm</v>
      </c>
      <c r="B27" s="108" t="s">
        <v>2807</v>
      </c>
      <c r="C27" s="108" t="s">
        <v>2602</v>
      </c>
      <c r="D27" s="108" t="s">
        <v>2808</v>
      </c>
      <c r="E27" s="108" t="s">
        <v>2683</v>
      </c>
      <c r="G27" s="108" t="s">
        <v>2809</v>
      </c>
      <c r="H27" s="109" t="s">
        <v>2683</v>
      </c>
      <c r="I27" s="110" t="s">
        <v>2683</v>
      </c>
      <c r="J27" s="108" t="s">
        <v>2794</v>
      </c>
      <c r="O27" s="108" t="s">
        <v>2573</v>
      </c>
    </row>
    <row r="28" spans="1:15" s="108" customFormat="1" ht="12.75" x14ac:dyDescent="0.2">
      <c r="A28" s="108" t="str">
        <f>EnterpriseData!$B$38</f>
        <v>ProTes300420201Adm</v>
      </c>
      <c r="B28" s="108" t="s">
        <v>2810</v>
      </c>
      <c r="C28" s="108" t="s">
        <v>2602</v>
      </c>
      <c r="D28" s="108" t="s">
        <v>2811</v>
      </c>
      <c r="E28" s="109" t="s">
        <v>2812</v>
      </c>
      <c r="F28" s="109" t="s">
        <v>2813</v>
      </c>
      <c r="G28" s="108" t="s">
        <v>2814</v>
      </c>
      <c r="H28" s="109" t="s">
        <v>2683</v>
      </c>
      <c r="I28" s="110" t="s">
        <v>2683</v>
      </c>
      <c r="J28" s="108" t="s">
        <v>412</v>
      </c>
      <c r="O28" s="108" t="s">
        <v>2573</v>
      </c>
    </row>
    <row r="29" spans="1:15" s="108" customFormat="1" ht="12.75" x14ac:dyDescent="0.2">
      <c r="A29" s="108" t="str">
        <f>EnterpriseData!$B$38</f>
        <v>ProTes300420201Adm</v>
      </c>
      <c r="B29" s="108" t="s">
        <v>2815</v>
      </c>
      <c r="C29" s="108" t="s">
        <v>2602</v>
      </c>
      <c r="D29" s="108" t="s">
        <v>2816</v>
      </c>
      <c r="E29" s="109" t="s">
        <v>2817</v>
      </c>
      <c r="G29" s="108" t="s">
        <v>2688</v>
      </c>
      <c r="H29" s="109" t="s">
        <v>2683</v>
      </c>
      <c r="I29" s="110" t="s">
        <v>2683</v>
      </c>
      <c r="J29" s="108" t="s">
        <v>412</v>
      </c>
      <c r="O29" s="108" t="s">
        <v>2573</v>
      </c>
    </row>
    <row r="30" spans="1:15" s="108" customFormat="1" ht="12.75" x14ac:dyDescent="0.2">
      <c r="A30" s="108" t="str">
        <f>EnterpriseData!$B$38</f>
        <v>ProTes300420201Adm</v>
      </c>
      <c r="B30" s="108" t="s">
        <v>2818</v>
      </c>
      <c r="C30" s="108" t="s">
        <v>2602</v>
      </c>
      <c r="D30" s="108" t="s">
        <v>2819</v>
      </c>
      <c r="E30" s="109" t="s">
        <v>2820</v>
      </c>
      <c r="F30" s="109" t="s">
        <v>2821</v>
      </c>
      <c r="G30" s="108" t="s">
        <v>2822</v>
      </c>
      <c r="H30" s="109" t="s">
        <v>2683</v>
      </c>
      <c r="I30" s="110" t="s">
        <v>2683</v>
      </c>
      <c r="J30" s="108" t="s">
        <v>2823</v>
      </c>
      <c r="O30" s="108" t="s">
        <v>2573</v>
      </c>
    </row>
    <row r="31" spans="1:15" s="108" customFormat="1" ht="12.75" x14ac:dyDescent="0.2">
      <c r="A31" s="108" t="str">
        <f>EnterpriseData!$B$38</f>
        <v>ProTes300420201Adm</v>
      </c>
      <c r="B31" s="108" t="s">
        <v>2824</v>
      </c>
      <c r="C31" s="108" t="s">
        <v>2602</v>
      </c>
      <c r="D31" s="108" t="s">
        <v>2825</v>
      </c>
      <c r="E31" s="109" t="s">
        <v>2826</v>
      </c>
      <c r="F31" s="109" t="s">
        <v>2827</v>
      </c>
      <c r="G31" s="108" t="s">
        <v>2828</v>
      </c>
      <c r="H31" s="109" t="s">
        <v>2683</v>
      </c>
      <c r="I31" s="110" t="s">
        <v>2683</v>
      </c>
      <c r="J31" s="108" t="s">
        <v>2829</v>
      </c>
      <c r="O31" s="108" t="s">
        <v>2573</v>
      </c>
    </row>
    <row r="32" spans="1:15" s="108" customFormat="1" ht="12.75" x14ac:dyDescent="0.2">
      <c r="A32" s="108" t="str">
        <f>EnterpriseData!$B$38</f>
        <v>ProTes300420201Adm</v>
      </c>
      <c r="B32" s="108" t="s">
        <v>2830</v>
      </c>
      <c r="C32" s="108" t="s">
        <v>2602</v>
      </c>
      <c r="D32" s="108" t="s">
        <v>2831</v>
      </c>
      <c r="E32" s="109" t="s">
        <v>2832</v>
      </c>
      <c r="G32" s="108" t="s">
        <v>2833</v>
      </c>
      <c r="H32" s="109" t="s">
        <v>2683</v>
      </c>
      <c r="I32" s="110" t="s">
        <v>2683</v>
      </c>
      <c r="J32" s="108" t="s">
        <v>2834</v>
      </c>
      <c r="O32" s="108" t="s">
        <v>2573</v>
      </c>
    </row>
    <row r="33" spans="1:15" s="108" customFormat="1" ht="12.75" x14ac:dyDescent="0.2">
      <c r="A33" s="108" t="str">
        <f>EnterpriseData!$B$38</f>
        <v>ProTes300420201Adm</v>
      </c>
      <c r="B33" s="108" t="s">
        <v>2835</v>
      </c>
      <c r="C33" s="108" t="s">
        <v>2602</v>
      </c>
      <c r="D33" s="108" t="s">
        <v>2836</v>
      </c>
      <c r="E33" s="108" t="s">
        <v>2683</v>
      </c>
      <c r="G33" s="108" t="s">
        <v>2837</v>
      </c>
      <c r="H33" s="109" t="s">
        <v>2683</v>
      </c>
      <c r="I33" s="110" t="s">
        <v>2683</v>
      </c>
      <c r="J33" s="108" t="s">
        <v>2838</v>
      </c>
      <c r="O33" s="108" t="s">
        <v>2573</v>
      </c>
    </row>
    <row r="34" spans="1:15" s="108" customFormat="1" ht="12.75" x14ac:dyDescent="0.2">
      <c r="A34" s="108" t="str">
        <f>EnterpriseData!$B$38</f>
        <v>ProTes300420201Adm</v>
      </c>
      <c r="B34" s="108" t="s">
        <v>2839</v>
      </c>
      <c r="C34" s="108" t="s">
        <v>2602</v>
      </c>
      <c r="D34" s="108" t="s">
        <v>2840</v>
      </c>
      <c r="E34" s="109" t="s">
        <v>2841</v>
      </c>
      <c r="G34" s="108" t="s">
        <v>2842</v>
      </c>
      <c r="H34" s="109" t="s">
        <v>2683</v>
      </c>
      <c r="I34" s="110" t="s">
        <v>2683</v>
      </c>
      <c r="J34" s="108" t="s">
        <v>2838</v>
      </c>
      <c r="O34" s="108" t="s">
        <v>2573</v>
      </c>
    </row>
    <row r="35" spans="1:15" s="108" customFormat="1" ht="12.75" x14ac:dyDescent="0.2">
      <c r="A35" s="108" t="str">
        <f>EnterpriseData!$B$38</f>
        <v>ProTes300420201Adm</v>
      </c>
      <c r="B35" s="108" t="s">
        <v>2843</v>
      </c>
      <c r="C35" s="108" t="s">
        <v>2602</v>
      </c>
      <c r="D35" s="108" t="s">
        <v>2844</v>
      </c>
      <c r="E35" s="109" t="s">
        <v>2845</v>
      </c>
      <c r="G35" s="108" t="s">
        <v>2846</v>
      </c>
      <c r="H35" s="109" t="s">
        <v>2683</v>
      </c>
      <c r="I35" s="110" t="s">
        <v>2683</v>
      </c>
      <c r="J35" s="108" t="s">
        <v>2838</v>
      </c>
      <c r="O35" s="108" t="s">
        <v>2573</v>
      </c>
    </row>
    <row r="36" spans="1:15" s="108" customFormat="1" ht="12.75" x14ac:dyDescent="0.2">
      <c r="A36" s="108" t="str">
        <f>EnterpriseData!$B$38</f>
        <v>ProTes300420201Adm</v>
      </c>
      <c r="B36" s="108" t="s">
        <v>2847</v>
      </c>
      <c r="C36" s="108" t="s">
        <v>2602</v>
      </c>
      <c r="D36" s="108" t="s">
        <v>2848</v>
      </c>
      <c r="E36" s="109" t="s">
        <v>2849</v>
      </c>
      <c r="F36" s="109"/>
      <c r="G36" s="108" t="s">
        <v>2849</v>
      </c>
      <c r="H36" s="109" t="s">
        <v>2683</v>
      </c>
      <c r="I36" s="110" t="s">
        <v>2683</v>
      </c>
      <c r="J36" s="108" t="s">
        <v>2850</v>
      </c>
      <c r="O36" s="108" t="s">
        <v>2573</v>
      </c>
    </row>
    <row r="37" spans="1:15" s="108" customFormat="1" ht="12.75" x14ac:dyDescent="0.2">
      <c r="A37" s="108" t="str">
        <f>EnterpriseData!$B$38</f>
        <v>ProTes300420201Adm</v>
      </c>
      <c r="B37" s="108" t="s">
        <v>2851</v>
      </c>
      <c r="C37" s="108" t="s">
        <v>2602</v>
      </c>
      <c r="D37" s="108" t="s">
        <v>2852</v>
      </c>
      <c r="E37" s="109" t="s">
        <v>2853</v>
      </c>
      <c r="G37" s="108" t="s">
        <v>2854</v>
      </c>
      <c r="H37" s="109" t="s">
        <v>2683</v>
      </c>
      <c r="I37" s="110" t="s">
        <v>2683</v>
      </c>
      <c r="J37" s="108" t="s">
        <v>2855</v>
      </c>
      <c r="O37" s="108" t="s">
        <v>2573</v>
      </c>
    </row>
    <row r="38" spans="1:15" s="108" customFormat="1" ht="12.75" x14ac:dyDescent="0.2">
      <c r="A38" s="108" t="str">
        <f>EnterpriseData!$B$38</f>
        <v>ProTes300420201Adm</v>
      </c>
      <c r="B38" s="108" t="s">
        <v>2856</v>
      </c>
      <c r="C38" s="108" t="s">
        <v>2602</v>
      </c>
      <c r="D38" s="108" t="s">
        <v>2857</v>
      </c>
      <c r="E38" s="109" t="s">
        <v>2858</v>
      </c>
      <c r="F38" s="109"/>
      <c r="G38" s="108" t="s">
        <v>2859</v>
      </c>
      <c r="H38" s="109" t="s">
        <v>2683</v>
      </c>
      <c r="I38" s="110" t="s">
        <v>2683</v>
      </c>
      <c r="J38" s="108" t="s">
        <v>2860</v>
      </c>
      <c r="O38" s="108" t="s">
        <v>2573</v>
      </c>
    </row>
    <row r="39" spans="1:15" s="108" customFormat="1" ht="12.75" x14ac:dyDescent="0.2">
      <c r="A39" s="108" t="str">
        <f>EnterpriseData!$B$38</f>
        <v>ProTes300420201Adm</v>
      </c>
      <c r="B39" s="108" t="s">
        <v>2861</v>
      </c>
      <c r="C39" s="108" t="s">
        <v>2602</v>
      </c>
      <c r="D39" s="108" t="s">
        <v>2862</v>
      </c>
      <c r="E39" s="109" t="s">
        <v>2863</v>
      </c>
      <c r="G39" s="108" t="s">
        <v>2864</v>
      </c>
      <c r="H39" s="109" t="s">
        <v>2683</v>
      </c>
      <c r="I39" s="110" t="s">
        <v>2683</v>
      </c>
      <c r="J39" s="108" t="s">
        <v>2865</v>
      </c>
      <c r="O39" s="108" t="s">
        <v>2573</v>
      </c>
    </row>
    <row r="40" spans="1:15" s="108" customFormat="1" ht="12.75" x14ac:dyDescent="0.2">
      <c r="A40" s="108" t="str">
        <f>EnterpriseData!$B$38</f>
        <v>ProTes300420201Adm</v>
      </c>
      <c r="B40" s="108" t="s">
        <v>2866</v>
      </c>
      <c r="C40" s="108" t="s">
        <v>2602</v>
      </c>
      <c r="D40" s="108" t="s">
        <v>2867</v>
      </c>
      <c r="E40" s="109" t="s">
        <v>2868</v>
      </c>
      <c r="F40" s="109" t="s">
        <v>2869</v>
      </c>
      <c r="G40" s="108" t="s">
        <v>2870</v>
      </c>
      <c r="H40" s="109" t="s">
        <v>2683</v>
      </c>
      <c r="I40" s="110" t="s">
        <v>2683</v>
      </c>
      <c r="J40" s="108" t="s">
        <v>2871</v>
      </c>
      <c r="O40" s="108" t="s">
        <v>2573</v>
      </c>
    </row>
    <row r="41" spans="1:15" s="108" customFormat="1" ht="12.75" x14ac:dyDescent="0.2">
      <c r="A41" s="108" t="str">
        <f>EnterpriseData!$B$38</f>
        <v>ProTes300420201Adm</v>
      </c>
      <c r="B41" s="108" t="s">
        <v>2872</v>
      </c>
      <c r="C41" s="108" t="s">
        <v>2602</v>
      </c>
      <c r="D41" s="108" t="s">
        <v>2873</v>
      </c>
      <c r="E41" s="109" t="s">
        <v>2874</v>
      </c>
      <c r="G41" s="108" t="s">
        <v>2875</v>
      </c>
      <c r="H41" s="109" t="s">
        <v>2683</v>
      </c>
      <c r="I41" s="110" t="s">
        <v>2683</v>
      </c>
      <c r="J41" s="108" t="s">
        <v>2876</v>
      </c>
      <c r="O41" s="108" t="s">
        <v>2573</v>
      </c>
    </row>
    <row r="42" spans="1:15" s="108" customFormat="1" ht="12.75" x14ac:dyDescent="0.2">
      <c r="A42" s="108" t="str">
        <f>EnterpriseData!$B$38</f>
        <v>ProTes300420201Adm</v>
      </c>
      <c r="B42" s="108" t="s">
        <v>2877</v>
      </c>
      <c r="C42" s="108" t="s">
        <v>2602</v>
      </c>
      <c r="D42" s="108" t="s">
        <v>2878</v>
      </c>
      <c r="E42" s="109" t="s">
        <v>2879</v>
      </c>
      <c r="G42" s="108" t="s">
        <v>2880</v>
      </c>
      <c r="H42" s="109" t="s">
        <v>2683</v>
      </c>
      <c r="I42" s="110" t="s">
        <v>2683</v>
      </c>
      <c r="J42" s="108" t="s">
        <v>2720</v>
      </c>
      <c r="O42" s="108" t="s">
        <v>2573</v>
      </c>
    </row>
    <row r="43" spans="1:15" s="108" customFormat="1" ht="12.75" x14ac:dyDescent="0.2">
      <c r="A43" s="108" t="str">
        <f>EnterpriseData!$B$38</f>
        <v>ProTes300420201Adm</v>
      </c>
      <c r="B43" s="108" t="s">
        <v>2881</v>
      </c>
      <c r="C43" s="108" t="s">
        <v>2602</v>
      </c>
      <c r="D43" s="108" t="s">
        <v>2882</v>
      </c>
      <c r="E43" s="109" t="s">
        <v>2883</v>
      </c>
      <c r="F43" s="109" t="s">
        <v>2884</v>
      </c>
      <c r="G43" s="108" t="s">
        <v>2885</v>
      </c>
      <c r="H43" s="109" t="s">
        <v>2683</v>
      </c>
      <c r="I43" s="110" t="s">
        <v>2683</v>
      </c>
      <c r="J43" s="108" t="s">
        <v>2412</v>
      </c>
      <c r="O43" s="108" t="s">
        <v>2573</v>
      </c>
    </row>
    <row r="44" spans="1:15" s="108" customFormat="1" ht="12.75" x14ac:dyDescent="0.2">
      <c r="A44" s="108" t="str">
        <f>EnterpriseData!$B$38</f>
        <v>ProTes300420201Adm</v>
      </c>
      <c r="B44" s="108" t="s">
        <v>2886</v>
      </c>
      <c r="C44" s="108" t="s">
        <v>2602</v>
      </c>
      <c r="D44" s="108" t="s">
        <v>2887</v>
      </c>
      <c r="E44" s="109" t="s">
        <v>2888</v>
      </c>
      <c r="F44" s="109" t="s">
        <v>2889</v>
      </c>
      <c r="G44" s="108" t="s">
        <v>2890</v>
      </c>
      <c r="H44" s="109" t="s">
        <v>2683</v>
      </c>
      <c r="I44" s="110" t="s">
        <v>2683</v>
      </c>
      <c r="J44" s="108" t="s">
        <v>2891</v>
      </c>
      <c r="O44" s="108" t="s">
        <v>2573</v>
      </c>
    </row>
    <row r="45" spans="1:15" s="108" customFormat="1" ht="12.75" x14ac:dyDescent="0.2">
      <c r="A45" s="108" t="str">
        <f>EnterpriseData!$B$38</f>
        <v>ProTes300420201Adm</v>
      </c>
      <c r="B45" s="108" t="s">
        <v>2892</v>
      </c>
      <c r="C45" s="108" t="s">
        <v>2602</v>
      </c>
      <c r="D45" s="108" t="s">
        <v>2893</v>
      </c>
      <c r="E45" s="108" t="s">
        <v>2683</v>
      </c>
      <c r="G45" s="108" t="s">
        <v>2894</v>
      </c>
      <c r="H45" s="109" t="s">
        <v>2895</v>
      </c>
      <c r="I45" s="110" t="s">
        <v>2683</v>
      </c>
      <c r="J45" s="108" t="s">
        <v>2896</v>
      </c>
      <c r="O45" s="108" t="s">
        <v>2573</v>
      </c>
    </row>
    <row r="46" spans="1:15" s="108" customFormat="1" ht="12.75" x14ac:dyDescent="0.2">
      <c r="A46" s="108" t="str">
        <f>EnterpriseData!$B$38</f>
        <v>ProTes300420201Adm</v>
      </c>
      <c r="B46" s="108" t="s">
        <v>2897</v>
      </c>
      <c r="C46" s="108" t="s">
        <v>2602</v>
      </c>
      <c r="D46" s="108" t="s">
        <v>2898</v>
      </c>
      <c r="E46" s="109" t="s">
        <v>2899</v>
      </c>
      <c r="G46" s="108" t="s">
        <v>2900</v>
      </c>
      <c r="H46" s="109" t="s">
        <v>2401</v>
      </c>
      <c r="I46" s="110" t="s">
        <v>2901</v>
      </c>
      <c r="J46" s="108" t="s">
        <v>2400</v>
      </c>
      <c r="O46" s="108" t="s">
        <v>2573</v>
      </c>
    </row>
    <row r="47" spans="1:15" s="108" customFormat="1" ht="12.75" x14ac:dyDescent="0.2">
      <c r="A47" s="108" t="str">
        <f>EnterpriseData!$B$38</f>
        <v>ProTes300420201Adm</v>
      </c>
      <c r="B47" s="108" t="s">
        <v>2902</v>
      </c>
      <c r="C47" s="108" t="s">
        <v>2602</v>
      </c>
      <c r="D47" s="108" t="s">
        <v>2903</v>
      </c>
      <c r="E47" s="109" t="s">
        <v>2904</v>
      </c>
      <c r="G47" s="108" t="s">
        <v>2905</v>
      </c>
      <c r="H47" s="109" t="s">
        <v>2401</v>
      </c>
      <c r="I47" s="110" t="s">
        <v>2906</v>
      </c>
      <c r="J47" s="108" t="s">
        <v>2400</v>
      </c>
      <c r="O47" s="108" t="s">
        <v>2573</v>
      </c>
    </row>
    <row r="48" spans="1:15" s="108" customFormat="1" ht="12.75" x14ac:dyDescent="0.2">
      <c r="A48" s="108" t="str">
        <f>EnterpriseData!$B$38</f>
        <v>ProTes300420201Adm</v>
      </c>
      <c r="B48" s="108" t="s">
        <v>2907</v>
      </c>
      <c r="C48" s="108" t="s">
        <v>2602</v>
      </c>
      <c r="D48" s="108" t="s">
        <v>2908</v>
      </c>
      <c r="E48" s="108" t="s">
        <v>2909</v>
      </c>
      <c r="G48" s="108" t="s">
        <v>2910</v>
      </c>
      <c r="H48" s="109" t="s">
        <v>2401</v>
      </c>
      <c r="I48" s="110" t="s">
        <v>2911</v>
      </c>
      <c r="J48" s="108" t="s">
        <v>2400</v>
      </c>
      <c r="O48" s="108" t="s">
        <v>2573</v>
      </c>
    </row>
    <row r="49" spans="1:15" s="108" customFormat="1" ht="12.75" x14ac:dyDescent="0.2">
      <c r="A49" s="108" t="str">
        <f>EnterpriseData!$B$38</f>
        <v>ProTes300420201Adm</v>
      </c>
      <c r="B49" s="108" t="s">
        <v>2912</v>
      </c>
      <c r="C49" s="108" t="s">
        <v>2602</v>
      </c>
      <c r="D49" s="108" t="s">
        <v>2913</v>
      </c>
      <c r="E49" s="109" t="s">
        <v>2914</v>
      </c>
      <c r="G49" s="108" t="s">
        <v>2915</v>
      </c>
      <c r="H49" s="109" t="s">
        <v>2402</v>
      </c>
      <c r="I49" s="110" t="s">
        <v>2916</v>
      </c>
      <c r="J49" s="108" t="s">
        <v>2400</v>
      </c>
      <c r="O49" s="108" t="s">
        <v>2573</v>
      </c>
    </row>
    <row r="50" spans="1:15" s="108" customFormat="1" ht="12.75" x14ac:dyDescent="0.2">
      <c r="A50" s="108" t="str">
        <f>EnterpriseData!$B$38</f>
        <v>ProTes300420201Adm</v>
      </c>
      <c r="B50" s="108" t="s">
        <v>2917</v>
      </c>
      <c r="C50" s="108" t="s">
        <v>2602</v>
      </c>
      <c r="D50" s="108" t="s">
        <v>2918</v>
      </c>
      <c r="E50" s="109" t="s">
        <v>2919</v>
      </c>
      <c r="F50" s="109" t="s">
        <v>2920</v>
      </c>
      <c r="G50" s="108" t="s">
        <v>2921</v>
      </c>
      <c r="H50" s="109" t="s">
        <v>2922</v>
      </c>
      <c r="I50" s="110" t="s">
        <v>2923</v>
      </c>
      <c r="J50" s="108" t="s">
        <v>2727</v>
      </c>
      <c r="O50" s="108" t="s">
        <v>2573</v>
      </c>
    </row>
    <row r="51" spans="1:15" s="108" customFormat="1" ht="12.75" x14ac:dyDescent="0.2">
      <c r="A51" s="108" t="str">
        <f>EnterpriseData!$B$38</f>
        <v>ProTes300420201Adm</v>
      </c>
      <c r="B51" s="108" t="s">
        <v>2924</v>
      </c>
      <c r="C51" s="108" t="s">
        <v>2602</v>
      </c>
      <c r="D51" s="108" t="s">
        <v>2925</v>
      </c>
      <c r="E51" s="109" t="s">
        <v>2926</v>
      </c>
      <c r="G51" s="108" t="s">
        <v>2927</v>
      </c>
      <c r="H51" s="109" t="s">
        <v>2928</v>
      </c>
      <c r="I51" s="110" t="s">
        <v>2929</v>
      </c>
      <c r="J51" s="108" t="s">
        <v>2930</v>
      </c>
      <c r="O51" s="108" t="s">
        <v>2573</v>
      </c>
    </row>
    <row r="52" spans="1:15" s="108" customFormat="1" ht="12.75" x14ac:dyDescent="0.2">
      <c r="A52" s="108" t="str">
        <f>EnterpriseData!$B$38</f>
        <v>ProTes300420201Adm</v>
      </c>
      <c r="B52" s="108" t="s">
        <v>2931</v>
      </c>
      <c r="C52" s="108" t="s">
        <v>2602</v>
      </c>
      <c r="D52" s="108" t="s">
        <v>2932</v>
      </c>
      <c r="E52" s="108" t="s">
        <v>2683</v>
      </c>
      <c r="G52" s="108" t="s">
        <v>2933</v>
      </c>
      <c r="H52" s="109" t="s">
        <v>2934</v>
      </c>
      <c r="I52" s="110" t="s">
        <v>2935</v>
      </c>
      <c r="J52" s="108" t="s">
        <v>2414</v>
      </c>
      <c r="O52" s="108" t="s">
        <v>2573</v>
      </c>
    </row>
    <row r="53" spans="1:15" s="108" customFormat="1" ht="12.75" x14ac:dyDescent="0.2">
      <c r="A53" s="108" t="str">
        <f>EnterpriseData!$B$38</f>
        <v>ProTes300420201Adm</v>
      </c>
      <c r="B53" s="108" t="s">
        <v>2936</v>
      </c>
      <c r="C53" s="108" t="s">
        <v>2602</v>
      </c>
      <c r="D53" s="108" t="s">
        <v>2937</v>
      </c>
      <c r="E53" s="109" t="s">
        <v>2938</v>
      </c>
      <c r="G53" s="108" t="s">
        <v>2939</v>
      </c>
      <c r="H53" s="109" t="s">
        <v>2939</v>
      </c>
      <c r="I53" s="110" t="s">
        <v>2683</v>
      </c>
      <c r="J53" s="108" t="s">
        <v>2940</v>
      </c>
      <c r="O53" s="108" t="s">
        <v>2573</v>
      </c>
    </row>
    <row r="54" spans="1:15" s="108" customFormat="1" ht="12.75" x14ac:dyDescent="0.2">
      <c r="A54" s="108" t="str">
        <f>EnterpriseData!$B$38</f>
        <v>ProTes300420201Adm</v>
      </c>
      <c r="B54" s="108" t="s">
        <v>2941</v>
      </c>
      <c r="C54" s="108" t="s">
        <v>2602</v>
      </c>
      <c r="D54" s="108" t="s">
        <v>2942</v>
      </c>
      <c r="E54" s="109" t="s">
        <v>2943</v>
      </c>
      <c r="G54" s="108" t="s">
        <v>2944</v>
      </c>
      <c r="H54" s="109" t="s">
        <v>2939</v>
      </c>
      <c r="I54" s="110" t="s">
        <v>2683</v>
      </c>
      <c r="J54" s="108" t="s">
        <v>2940</v>
      </c>
      <c r="O54" s="108" t="s">
        <v>2573</v>
      </c>
    </row>
    <row r="55" spans="1:15" s="108" customFormat="1" ht="12.75" x14ac:dyDescent="0.2">
      <c r="A55" s="108" t="str">
        <f>EnterpriseData!$B$38</f>
        <v>ProTes300420201Adm</v>
      </c>
      <c r="B55" s="108" t="s">
        <v>2945</v>
      </c>
      <c r="C55" s="108" t="s">
        <v>2602</v>
      </c>
      <c r="D55" s="108" t="s">
        <v>2946</v>
      </c>
      <c r="E55" s="109" t="s">
        <v>2947</v>
      </c>
      <c r="F55" s="109" t="s">
        <v>2948</v>
      </c>
      <c r="G55" s="108" t="s">
        <v>2949</v>
      </c>
      <c r="H55" s="109" t="s">
        <v>2950</v>
      </c>
      <c r="I55" s="110" t="s">
        <v>2951</v>
      </c>
      <c r="J55" s="108" t="s">
        <v>2952</v>
      </c>
      <c r="O55" s="108" t="s">
        <v>2573</v>
      </c>
    </row>
    <row r="56" spans="1:15" s="108" customFormat="1" ht="12.75" x14ac:dyDescent="0.2">
      <c r="A56" s="108" t="str">
        <f>EnterpriseData!$B$38</f>
        <v>ProTes300420201Adm</v>
      </c>
      <c r="B56" s="108" t="s">
        <v>2953</v>
      </c>
      <c r="C56" s="108" t="s">
        <v>2602</v>
      </c>
      <c r="D56" s="108" t="s">
        <v>2954</v>
      </c>
      <c r="E56" s="109" t="s">
        <v>2955</v>
      </c>
      <c r="F56" s="109" t="s">
        <v>2956</v>
      </c>
      <c r="G56" s="108" t="s">
        <v>2957</v>
      </c>
      <c r="H56" s="109" t="s">
        <v>2957</v>
      </c>
      <c r="I56" s="110" t="s">
        <v>2683</v>
      </c>
      <c r="J56" s="108" t="s">
        <v>2958</v>
      </c>
      <c r="O56" s="108" t="s">
        <v>2573</v>
      </c>
    </row>
    <row r="57" spans="1:15" s="108" customFormat="1" ht="12.75" x14ac:dyDescent="0.2">
      <c r="A57" s="108" t="str">
        <f>EnterpriseData!$B$38</f>
        <v>ProTes300420201Adm</v>
      </c>
      <c r="B57" s="108" t="s">
        <v>2959</v>
      </c>
      <c r="C57" s="108" t="s">
        <v>2602</v>
      </c>
      <c r="D57" s="108" t="s">
        <v>2960</v>
      </c>
      <c r="E57" s="109" t="s">
        <v>2961</v>
      </c>
      <c r="G57" s="108" t="s">
        <v>2962</v>
      </c>
      <c r="H57" s="109" t="s">
        <v>2962</v>
      </c>
      <c r="I57" s="110" t="s">
        <v>2683</v>
      </c>
      <c r="J57" s="108" t="s">
        <v>2940</v>
      </c>
      <c r="O57" s="108" t="s">
        <v>2573</v>
      </c>
    </row>
    <row r="58" spans="1:15" s="108" customFormat="1" ht="12.75" x14ac:dyDescent="0.2">
      <c r="A58" s="108" t="str">
        <f>EnterpriseData!$B$38</f>
        <v>ProTes300420201Adm</v>
      </c>
      <c r="B58" s="108" t="s">
        <v>2963</v>
      </c>
      <c r="C58" s="108" t="s">
        <v>2602</v>
      </c>
      <c r="D58" s="108" t="s">
        <v>2964</v>
      </c>
      <c r="E58" s="109" t="s">
        <v>2965</v>
      </c>
      <c r="G58" s="108" t="s">
        <v>2966</v>
      </c>
      <c r="H58" s="109" t="s">
        <v>2967</v>
      </c>
      <c r="I58" s="110" t="s">
        <v>2683</v>
      </c>
      <c r="J58" s="108" t="s">
        <v>2404</v>
      </c>
      <c r="O58" s="108" t="s">
        <v>2573</v>
      </c>
    </row>
    <row r="59" spans="1:15" s="108" customFormat="1" ht="12.75" x14ac:dyDescent="0.2">
      <c r="A59" s="108" t="str">
        <f>EnterpriseData!$B$38</f>
        <v>ProTes300420201Adm</v>
      </c>
      <c r="B59" s="108" t="s">
        <v>2968</v>
      </c>
      <c r="C59" s="108" t="s">
        <v>2602</v>
      </c>
      <c r="D59" s="108" t="s">
        <v>2969</v>
      </c>
      <c r="E59" s="109" t="s">
        <v>2970</v>
      </c>
      <c r="G59" s="108" t="s">
        <v>2971</v>
      </c>
      <c r="H59" s="109" t="s">
        <v>2972</v>
      </c>
      <c r="I59" s="110" t="s">
        <v>2683</v>
      </c>
      <c r="J59" s="108" t="s">
        <v>2940</v>
      </c>
      <c r="O59" s="108" t="s">
        <v>2573</v>
      </c>
    </row>
    <row r="60" spans="1:15" s="108" customFormat="1" ht="12.75" x14ac:dyDescent="0.2">
      <c r="A60" s="108" t="str">
        <f>EnterpriseData!$B$38</f>
        <v>ProTes300420201Adm</v>
      </c>
      <c r="B60" s="108" t="s">
        <v>2973</v>
      </c>
      <c r="C60" s="108" t="s">
        <v>2602</v>
      </c>
      <c r="D60" s="108" t="s">
        <v>2974</v>
      </c>
      <c r="E60" s="109" t="s">
        <v>2975</v>
      </c>
      <c r="F60" s="109" t="s">
        <v>2976</v>
      </c>
      <c r="G60" s="108" t="s">
        <v>2977</v>
      </c>
      <c r="H60" s="109" t="s">
        <v>2978</v>
      </c>
      <c r="I60" s="110" t="s">
        <v>2979</v>
      </c>
      <c r="J60" s="108" t="s">
        <v>2727</v>
      </c>
      <c r="O60" s="108" t="s">
        <v>2573</v>
      </c>
    </row>
    <row r="61" spans="1:15" s="108" customFormat="1" ht="12.75" x14ac:dyDescent="0.2">
      <c r="A61" s="108" t="str">
        <f>EnterpriseData!$B$38</f>
        <v>ProTes300420201Adm</v>
      </c>
      <c r="B61" s="108" t="s">
        <v>2980</v>
      </c>
      <c r="C61" s="108" t="s">
        <v>2602</v>
      </c>
      <c r="D61" s="108" t="s">
        <v>2981</v>
      </c>
      <c r="E61" s="109" t="s">
        <v>2982</v>
      </c>
      <c r="F61" s="109" t="s">
        <v>2983</v>
      </c>
      <c r="G61" s="108" t="s">
        <v>2984</v>
      </c>
      <c r="H61" s="109" t="s">
        <v>2978</v>
      </c>
      <c r="I61" s="110" t="s">
        <v>2683</v>
      </c>
      <c r="J61" s="108" t="s">
        <v>2727</v>
      </c>
      <c r="O61" s="108" t="s">
        <v>2573</v>
      </c>
    </row>
    <row r="62" spans="1:15" s="108" customFormat="1" ht="12.75" x14ac:dyDescent="0.2">
      <c r="A62" s="108" t="str">
        <f>EnterpriseData!$B$38</f>
        <v>ProTes300420201Adm</v>
      </c>
      <c r="B62" s="108" t="s">
        <v>2985</v>
      </c>
      <c r="C62" s="108" t="s">
        <v>2602</v>
      </c>
      <c r="D62" s="108" t="s">
        <v>2986</v>
      </c>
      <c r="E62" s="109" t="s">
        <v>2987</v>
      </c>
      <c r="F62" s="109" t="s">
        <v>2988</v>
      </c>
      <c r="G62" s="108" t="s">
        <v>2989</v>
      </c>
      <c r="H62" s="109" t="s">
        <v>2990</v>
      </c>
      <c r="I62" s="110" t="s">
        <v>2683</v>
      </c>
      <c r="J62" s="108" t="s">
        <v>2991</v>
      </c>
      <c r="O62" s="108" t="s">
        <v>2573</v>
      </c>
    </row>
    <row r="63" spans="1:15" s="108" customFormat="1" ht="12.75" x14ac:dyDescent="0.2">
      <c r="A63" s="108" t="str">
        <f>EnterpriseData!$B$38</f>
        <v>ProTes300420201Adm</v>
      </c>
      <c r="B63" s="108" t="s">
        <v>2992</v>
      </c>
      <c r="C63" s="108" t="s">
        <v>2602</v>
      </c>
      <c r="D63" s="108" t="s">
        <v>2993</v>
      </c>
      <c r="E63" s="109" t="s">
        <v>2987</v>
      </c>
      <c r="F63" s="109" t="s">
        <v>2988</v>
      </c>
      <c r="G63" s="108" t="s">
        <v>2994</v>
      </c>
      <c r="H63" s="109" t="s">
        <v>2990</v>
      </c>
      <c r="I63" s="110" t="s">
        <v>2683</v>
      </c>
      <c r="J63" s="108" t="s">
        <v>2991</v>
      </c>
      <c r="O63" s="108" t="s">
        <v>2573</v>
      </c>
    </row>
    <row r="64" spans="1:15" s="108" customFormat="1" ht="12.75" x14ac:dyDescent="0.2">
      <c r="A64" s="108" t="str">
        <f>EnterpriseData!$B$38</f>
        <v>ProTes300420201Adm</v>
      </c>
      <c r="B64" s="108" t="s">
        <v>2995</v>
      </c>
      <c r="C64" s="108" t="s">
        <v>2602</v>
      </c>
      <c r="D64" s="108" t="s">
        <v>2996</v>
      </c>
      <c r="E64" s="109" t="s">
        <v>2987</v>
      </c>
      <c r="F64" s="109" t="s">
        <v>2988</v>
      </c>
      <c r="G64" s="108" t="s">
        <v>2997</v>
      </c>
      <c r="H64" s="109" t="s">
        <v>2990</v>
      </c>
      <c r="I64" s="110" t="s">
        <v>2683</v>
      </c>
      <c r="J64" s="108" t="s">
        <v>2991</v>
      </c>
      <c r="O64" s="108" t="s">
        <v>2573</v>
      </c>
    </row>
    <row r="65" spans="1:15" s="108" customFormat="1" ht="12.75" x14ac:dyDescent="0.2">
      <c r="A65" s="108" t="str">
        <f>EnterpriseData!$B$38</f>
        <v>ProTes300420201Adm</v>
      </c>
      <c r="B65" s="108" t="s">
        <v>2998</v>
      </c>
      <c r="C65" s="108" t="s">
        <v>2602</v>
      </c>
      <c r="D65" s="108" t="s">
        <v>2999</v>
      </c>
      <c r="E65" s="109" t="s">
        <v>3000</v>
      </c>
      <c r="G65" s="108" t="s">
        <v>3001</v>
      </c>
      <c r="H65" s="109" t="s">
        <v>3002</v>
      </c>
      <c r="I65" s="110" t="s">
        <v>2683</v>
      </c>
      <c r="J65" s="108" t="s">
        <v>3003</v>
      </c>
      <c r="O65" s="108" t="s">
        <v>2573</v>
      </c>
    </row>
    <row r="66" spans="1:15" s="108" customFormat="1" ht="12.75" x14ac:dyDescent="0.2">
      <c r="A66" s="108" t="str">
        <f>EnterpriseData!$B$38</f>
        <v>ProTes300420201Adm</v>
      </c>
      <c r="B66" s="108" t="s">
        <v>3004</v>
      </c>
      <c r="C66" s="108" t="s">
        <v>2602</v>
      </c>
      <c r="D66" s="108" t="s">
        <v>3005</v>
      </c>
      <c r="E66" s="109" t="s">
        <v>3006</v>
      </c>
      <c r="G66" s="108" t="s">
        <v>3007</v>
      </c>
      <c r="H66" s="109" t="s">
        <v>3008</v>
      </c>
      <c r="I66" s="110" t="s">
        <v>3009</v>
      </c>
      <c r="J66" s="108" t="s">
        <v>2425</v>
      </c>
      <c r="O66" s="108" t="s">
        <v>2573</v>
      </c>
    </row>
    <row r="67" spans="1:15" s="108" customFormat="1" ht="12.75" x14ac:dyDescent="0.2">
      <c r="A67" s="108" t="str">
        <f>EnterpriseData!$B$38</f>
        <v>ProTes300420201Adm</v>
      </c>
      <c r="B67" s="108" t="s">
        <v>3010</v>
      </c>
      <c r="C67" s="108" t="s">
        <v>2602</v>
      </c>
      <c r="D67" s="108" t="s">
        <v>3011</v>
      </c>
      <c r="E67" s="109" t="s">
        <v>3012</v>
      </c>
      <c r="F67" s="109" t="s">
        <v>3013</v>
      </c>
      <c r="G67" s="108" t="s">
        <v>3014</v>
      </c>
      <c r="H67" s="109" t="s">
        <v>2382</v>
      </c>
      <c r="I67" s="110" t="s">
        <v>3015</v>
      </c>
      <c r="J67" s="108" t="s">
        <v>3016</v>
      </c>
      <c r="O67" s="108" t="s">
        <v>2573</v>
      </c>
    </row>
    <row r="68" spans="1:15" s="108" customFormat="1" ht="12.75" x14ac:dyDescent="0.2">
      <c r="A68" s="108" t="str">
        <f>EnterpriseData!$B$38</f>
        <v>ProTes300420201Adm</v>
      </c>
      <c r="B68" s="108" t="s">
        <v>3017</v>
      </c>
      <c r="C68" s="108" t="s">
        <v>2602</v>
      </c>
      <c r="D68" s="108" t="s">
        <v>3018</v>
      </c>
      <c r="E68" s="109" t="s">
        <v>3019</v>
      </c>
      <c r="F68" s="109" t="s">
        <v>3020</v>
      </c>
      <c r="G68" s="108" t="s">
        <v>3021</v>
      </c>
      <c r="H68" s="109" t="s">
        <v>2382</v>
      </c>
      <c r="I68" s="110" t="s">
        <v>3022</v>
      </c>
      <c r="J68" s="108" t="s">
        <v>2377</v>
      </c>
      <c r="O68" s="108" t="s">
        <v>2573</v>
      </c>
    </row>
    <row r="69" spans="1:15" s="108" customFormat="1" ht="12.75" x14ac:dyDescent="0.2">
      <c r="A69" s="108" t="str">
        <f>EnterpriseData!$B$38</f>
        <v>ProTes300420201Adm</v>
      </c>
      <c r="B69" s="108" t="s">
        <v>3023</v>
      </c>
      <c r="C69" s="108" t="s">
        <v>2602</v>
      </c>
      <c r="D69" s="108" t="s">
        <v>3024</v>
      </c>
      <c r="E69" s="109" t="s">
        <v>3025</v>
      </c>
      <c r="G69" s="108" t="s">
        <v>3026</v>
      </c>
      <c r="H69" s="109" t="s">
        <v>2382</v>
      </c>
      <c r="I69" s="110" t="s">
        <v>3027</v>
      </c>
      <c r="J69" s="108" t="s">
        <v>2377</v>
      </c>
      <c r="O69" s="108" t="s">
        <v>2573</v>
      </c>
    </row>
    <row r="70" spans="1:15" s="108" customFormat="1" ht="12.75" x14ac:dyDescent="0.2">
      <c r="A70" s="108" t="str">
        <f>EnterpriseData!$B$38</f>
        <v>ProTes300420201Adm</v>
      </c>
      <c r="B70" s="108" t="s">
        <v>3028</v>
      </c>
      <c r="C70" s="108" t="s">
        <v>2602</v>
      </c>
      <c r="D70" s="108" t="s">
        <v>3029</v>
      </c>
      <c r="E70" s="108" t="s">
        <v>2683</v>
      </c>
      <c r="G70" s="108" t="s">
        <v>3030</v>
      </c>
      <c r="H70" s="108" t="s">
        <v>2382</v>
      </c>
      <c r="I70" s="110" t="s">
        <v>2683</v>
      </c>
      <c r="J70" s="108" t="s">
        <v>2377</v>
      </c>
      <c r="O70" s="108" t="s">
        <v>2573</v>
      </c>
    </row>
    <row r="71" spans="1:15" s="108" customFormat="1" ht="12.75" x14ac:dyDescent="0.2">
      <c r="A71" s="108" t="str">
        <f>EnterpriseData!$B$38</f>
        <v>ProTes300420201Adm</v>
      </c>
      <c r="B71" s="108" t="s">
        <v>3031</v>
      </c>
      <c r="C71" s="108" t="s">
        <v>2602</v>
      </c>
      <c r="D71" s="108" t="s">
        <v>3032</v>
      </c>
      <c r="E71" s="109" t="s">
        <v>3033</v>
      </c>
      <c r="G71" s="108" t="s">
        <v>3034</v>
      </c>
      <c r="H71" s="109" t="s">
        <v>3034</v>
      </c>
      <c r="I71" s="110" t="s">
        <v>3035</v>
      </c>
      <c r="J71" s="108" t="s">
        <v>3036</v>
      </c>
      <c r="O71" s="108" t="s">
        <v>2573</v>
      </c>
    </row>
    <row r="72" spans="1:15" s="108" customFormat="1" ht="12.75" x14ac:dyDescent="0.2">
      <c r="A72" s="108" t="str">
        <f>EnterpriseData!$B$38</f>
        <v>ProTes300420201Adm</v>
      </c>
      <c r="B72" s="108" t="s">
        <v>3037</v>
      </c>
      <c r="C72" s="108" t="s">
        <v>2602</v>
      </c>
      <c r="D72" s="108" t="s">
        <v>3038</v>
      </c>
      <c r="E72" s="109" t="s">
        <v>3039</v>
      </c>
      <c r="G72" s="108" t="s">
        <v>3040</v>
      </c>
      <c r="H72" s="109" t="s">
        <v>3041</v>
      </c>
      <c r="I72" s="110" t="s">
        <v>2683</v>
      </c>
      <c r="J72" s="108" t="s">
        <v>2940</v>
      </c>
      <c r="O72" s="108" t="s">
        <v>2573</v>
      </c>
    </row>
    <row r="73" spans="1:15" s="108" customFormat="1" ht="12.75" x14ac:dyDescent="0.2">
      <c r="A73" s="108" t="str">
        <f>EnterpriseData!$B$38</f>
        <v>ProTes300420201Adm</v>
      </c>
      <c r="B73" s="108" t="s">
        <v>3042</v>
      </c>
      <c r="C73" s="108" t="s">
        <v>2602</v>
      </c>
      <c r="D73" s="108" t="s">
        <v>3043</v>
      </c>
      <c r="E73" s="108" t="s">
        <v>3044</v>
      </c>
      <c r="G73" s="108" t="s">
        <v>3045</v>
      </c>
      <c r="H73" s="109" t="s">
        <v>3045</v>
      </c>
      <c r="I73" s="110" t="s">
        <v>3046</v>
      </c>
      <c r="J73" s="108" t="s">
        <v>3047</v>
      </c>
      <c r="O73" s="108" t="s">
        <v>2573</v>
      </c>
    </row>
    <row r="74" spans="1:15" s="108" customFormat="1" ht="12.75" x14ac:dyDescent="0.2">
      <c r="A74" s="108" t="str">
        <f>EnterpriseData!$B$38</f>
        <v>ProTes300420201Adm</v>
      </c>
      <c r="B74" s="108" t="s">
        <v>3048</v>
      </c>
      <c r="C74" s="108" t="s">
        <v>2602</v>
      </c>
      <c r="D74" s="108" t="s">
        <v>3049</v>
      </c>
      <c r="E74" s="109" t="s">
        <v>3050</v>
      </c>
      <c r="G74" s="108" t="s">
        <v>3051</v>
      </c>
      <c r="H74" s="109" t="s">
        <v>2377</v>
      </c>
      <c r="I74" s="110" t="s">
        <v>3052</v>
      </c>
      <c r="J74" s="108" t="s">
        <v>2400</v>
      </c>
      <c r="O74" s="108" t="s">
        <v>2573</v>
      </c>
    </row>
    <row r="75" spans="1:15" s="108" customFormat="1" ht="12.75" x14ac:dyDescent="0.2">
      <c r="A75" s="108" t="str">
        <f>EnterpriseData!$B$38</f>
        <v>ProTes300420201Adm</v>
      </c>
      <c r="B75" s="108" t="s">
        <v>3053</v>
      </c>
      <c r="C75" s="108" t="s">
        <v>2602</v>
      </c>
      <c r="D75" s="108" t="s">
        <v>3054</v>
      </c>
      <c r="E75" s="109" t="s">
        <v>3050</v>
      </c>
      <c r="G75" s="108" t="s">
        <v>3055</v>
      </c>
      <c r="H75" s="109" t="s">
        <v>2377</v>
      </c>
      <c r="I75" s="110" t="s">
        <v>3052</v>
      </c>
      <c r="J75" s="108" t="s">
        <v>2400</v>
      </c>
      <c r="O75" s="108" t="s">
        <v>2573</v>
      </c>
    </row>
    <row r="76" spans="1:15" s="108" customFormat="1" ht="12.75" x14ac:dyDescent="0.2">
      <c r="A76" s="108" t="str">
        <f>EnterpriseData!$B$38</f>
        <v>ProTes300420201Adm</v>
      </c>
      <c r="B76" s="108" t="s">
        <v>3056</v>
      </c>
      <c r="C76" s="108" t="s">
        <v>2602</v>
      </c>
      <c r="D76" s="108" t="s">
        <v>3057</v>
      </c>
      <c r="E76" s="109" t="s">
        <v>3058</v>
      </c>
      <c r="G76" s="108" t="s">
        <v>3059</v>
      </c>
      <c r="H76" s="109" t="s">
        <v>2377</v>
      </c>
      <c r="I76" s="110" t="s">
        <v>3060</v>
      </c>
      <c r="J76" s="108" t="s">
        <v>2400</v>
      </c>
      <c r="O76" s="108" t="s">
        <v>2573</v>
      </c>
    </row>
    <row r="77" spans="1:15" s="108" customFormat="1" ht="12.75" x14ac:dyDescent="0.2">
      <c r="A77" s="108" t="str">
        <f>EnterpriseData!$B$38</f>
        <v>ProTes300420201Adm</v>
      </c>
      <c r="B77" s="108" t="s">
        <v>2644</v>
      </c>
      <c r="C77" s="108" t="s">
        <v>2602</v>
      </c>
      <c r="D77" s="108" t="s">
        <v>2645</v>
      </c>
      <c r="E77" s="109" t="s">
        <v>2646</v>
      </c>
      <c r="G77" s="108" t="s">
        <v>2647</v>
      </c>
      <c r="H77" s="109" t="s">
        <v>2377</v>
      </c>
      <c r="I77" s="110" t="s">
        <v>2648</v>
      </c>
      <c r="J77" s="108" t="s">
        <v>2400</v>
      </c>
      <c r="O77" s="108" t="s">
        <v>2573</v>
      </c>
    </row>
    <row r="78" spans="1:15" s="108" customFormat="1" ht="12.75" x14ac:dyDescent="0.2">
      <c r="A78" s="108" t="str">
        <f>EnterpriseData!$B$38</f>
        <v>ProTes300420201Adm</v>
      </c>
      <c r="B78" s="108" t="s">
        <v>3061</v>
      </c>
      <c r="C78" s="108" t="s">
        <v>2602</v>
      </c>
      <c r="D78" s="108" t="s">
        <v>3062</v>
      </c>
      <c r="E78" s="109" t="s">
        <v>3063</v>
      </c>
      <c r="G78" s="108" t="s">
        <v>3064</v>
      </c>
      <c r="H78" s="109" t="s">
        <v>2377</v>
      </c>
      <c r="I78" s="110" t="s">
        <v>3065</v>
      </c>
      <c r="J78" s="108" t="s">
        <v>2400</v>
      </c>
      <c r="O78" s="108" t="s">
        <v>2573</v>
      </c>
    </row>
    <row r="79" spans="1:15" s="108" customFormat="1" ht="12.75" x14ac:dyDescent="0.2">
      <c r="A79" s="108" t="str">
        <f>EnterpriseData!$B$38</f>
        <v>ProTes300420201Adm</v>
      </c>
      <c r="B79" s="108" t="s">
        <v>3066</v>
      </c>
      <c r="C79" s="108" t="s">
        <v>2602</v>
      </c>
      <c r="D79" s="108" t="s">
        <v>3067</v>
      </c>
      <c r="E79" s="109" t="s">
        <v>3068</v>
      </c>
      <c r="G79" s="108" t="s">
        <v>3069</v>
      </c>
      <c r="H79" s="109" t="s">
        <v>2377</v>
      </c>
      <c r="I79" s="110" t="s">
        <v>3070</v>
      </c>
      <c r="J79" s="108" t="s">
        <v>2400</v>
      </c>
      <c r="O79" s="108" t="s">
        <v>2573</v>
      </c>
    </row>
    <row r="80" spans="1:15" s="108" customFormat="1" ht="12.75" x14ac:dyDescent="0.2">
      <c r="A80" s="108" t="str">
        <f>EnterpriseData!$B$38</f>
        <v>ProTes300420201Adm</v>
      </c>
      <c r="B80" s="108" t="s">
        <v>3071</v>
      </c>
      <c r="C80" s="108" t="s">
        <v>2602</v>
      </c>
      <c r="D80" s="108" t="s">
        <v>3072</v>
      </c>
      <c r="E80" s="109" t="s">
        <v>3073</v>
      </c>
      <c r="F80" s="109" t="s">
        <v>3074</v>
      </c>
      <c r="G80" s="108" t="s">
        <v>3075</v>
      </c>
      <c r="H80" s="109" t="s">
        <v>3076</v>
      </c>
      <c r="I80" s="110" t="s">
        <v>3077</v>
      </c>
      <c r="J80" s="108" t="s">
        <v>3078</v>
      </c>
      <c r="O80" s="108" t="s">
        <v>2573</v>
      </c>
    </row>
    <row r="81" spans="1:15" s="108" customFormat="1" ht="12.75" x14ac:dyDescent="0.2">
      <c r="A81" s="108" t="str">
        <f>EnterpriseData!$B$38</f>
        <v>ProTes300420201Adm</v>
      </c>
      <c r="B81" s="108" t="s">
        <v>3079</v>
      </c>
      <c r="C81" s="108" t="s">
        <v>2602</v>
      </c>
      <c r="D81" s="108" t="s">
        <v>3080</v>
      </c>
      <c r="E81" s="109" t="s">
        <v>3081</v>
      </c>
      <c r="F81" s="109" t="s">
        <v>3082</v>
      </c>
      <c r="G81" s="108" t="s">
        <v>3083</v>
      </c>
      <c r="H81" s="109" t="s">
        <v>3084</v>
      </c>
      <c r="I81" s="110" t="s">
        <v>3085</v>
      </c>
      <c r="J81" s="108" t="s">
        <v>2727</v>
      </c>
      <c r="O81" s="108" t="s">
        <v>2573</v>
      </c>
    </row>
    <row r="82" spans="1:15" s="108" customFormat="1" ht="12.75" x14ac:dyDescent="0.2">
      <c r="A82" s="108" t="str">
        <f>EnterpriseData!$B$38</f>
        <v>ProTes300420201Adm</v>
      </c>
      <c r="B82" s="108" t="s">
        <v>3086</v>
      </c>
      <c r="C82" s="108" t="s">
        <v>2602</v>
      </c>
      <c r="D82" s="108" t="s">
        <v>3087</v>
      </c>
      <c r="E82" s="109" t="s">
        <v>3088</v>
      </c>
      <c r="F82" s="109" t="s">
        <v>3089</v>
      </c>
      <c r="G82" s="108" t="s">
        <v>3090</v>
      </c>
      <c r="H82" s="109" t="s">
        <v>3091</v>
      </c>
      <c r="I82" s="110" t="s">
        <v>3092</v>
      </c>
      <c r="J82" s="108" t="s">
        <v>2727</v>
      </c>
      <c r="O82" s="108" t="s">
        <v>2573</v>
      </c>
    </row>
    <row r="83" spans="1:15" s="108" customFormat="1" ht="12.75" x14ac:dyDescent="0.2">
      <c r="A83" s="108" t="str">
        <f>EnterpriseData!$B$38</f>
        <v>ProTes300420201Adm</v>
      </c>
      <c r="B83" s="108" t="s">
        <v>3093</v>
      </c>
      <c r="C83" s="108" t="s">
        <v>2602</v>
      </c>
      <c r="D83" s="108" t="s">
        <v>3094</v>
      </c>
      <c r="E83" s="109" t="s">
        <v>3095</v>
      </c>
      <c r="F83" s="109" t="s">
        <v>3096</v>
      </c>
      <c r="G83" s="108" t="s">
        <v>3097</v>
      </c>
      <c r="H83" s="109" t="s">
        <v>3098</v>
      </c>
      <c r="I83" s="110" t="s">
        <v>3099</v>
      </c>
      <c r="J83" s="108" t="s">
        <v>3100</v>
      </c>
      <c r="O83" s="108" t="s">
        <v>2573</v>
      </c>
    </row>
    <row r="84" spans="1:15" s="108" customFormat="1" ht="12.75" x14ac:dyDescent="0.2">
      <c r="A84" s="108" t="str">
        <f>EnterpriseData!$B$38</f>
        <v>ProTes300420201Adm</v>
      </c>
      <c r="B84" s="108" t="s">
        <v>3101</v>
      </c>
      <c r="C84" s="108" t="s">
        <v>2602</v>
      </c>
      <c r="D84" s="108" t="s">
        <v>3102</v>
      </c>
      <c r="E84" s="109" t="s">
        <v>3103</v>
      </c>
      <c r="F84" s="109" t="s">
        <v>3104</v>
      </c>
      <c r="G84" s="108" t="s">
        <v>3105</v>
      </c>
      <c r="H84" s="109" t="s">
        <v>3098</v>
      </c>
      <c r="I84" s="110" t="s">
        <v>3106</v>
      </c>
      <c r="J84" s="108" t="s">
        <v>3100</v>
      </c>
      <c r="O84" s="108" t="s">
        <v>2573</v>
      </c>
    </row>
    <row r="85" spans="1:15" s="108" customFormat="1" ht="12.75" x14ac:dyDescent="0.2">
      <c r="A85" s="108" t="str">
        <f>EnterpriseData!$B$38</f>
        <v>ProTes300420201Adm</v>
      </c>
      <c r="B85" s="108" t="s">
        <v>3107</v>
      </c>
      <c r="C85" s="108" t="s">
        <v>2602</v>
      </c>
      <c r="D85" s="108" t="s">
        <v>3108</v>
      </c>
      <c r="E85" s="109" t="s">
        <v>3109</v>
      </c>
      <c r="F85" s="109" t="s">
        <v>3110</v>
      </c>
      <c r="G85" s="108" t="s">
        <v>3111</v>
      </c>
      <c r="H85" s="109" t="s">
        <v>3098</v>
      </c>
      <c r="I85" s="110" t="s">
        <v>3112</v>
      </c>
      <c r="J85" s="108" t="s">
        <v>3113</v>
      </c>
      <c r="O85" s="108" t="s">
        <v>2573</v>
      </c>
    </row>
    <row r="86" spans="1:15" s="108" customFormat="1" ht="12.75" x14ac:dyDescent="0.2">
      <c r="A86" s="108" t="str">
        <f>EnterpriseData!$B$38</f>
        <v>ProTes300420201Adm</v>
      </c>
      <c r="B86" s="108" t="s">
        <v>3114</v>
      </c>
      <c r="C86" s="108" t="s">
        <v>2602</v>
      </c>
      <c r="D86" s="108" t="s">
        <v>3115</v>
      </c>
      <c r="E86" s="109" t="s">
        <v>3116</v>
      </c>
      <c r="F86" s="109" t="s">
        <v>3117</v>
      </c>
      <c r="G86" s="108" t="s">
        <v>3118</v>
      </c>
      <c r="H86" s="109" t="s">
        <v>3119</v>
      </c>
      <c r="I86" s="110" t="s">
        <v>3120</v>
      </c>
      <c r="J86" s="108" t="s">
        <v>3100</v>
      </c>
      <c r="O86" s="108" t="s">
        <v>2573</v>
      </c>
    </row>
    <row r="87" spans="1:15" s="108" customFormat="1" ht="12.75" x14ac:dyDescent="0.2">
      <c r="A87" s="108" t="str">
        <f>EnterpriseData!$B$38</f>
        <v>ProTes300420201Adm</v>
      </c>
      <c r="B87" s="108" t="s">
        <v>3121</v>
      </c>
      <c r="C87" s="108" t="s">
        <v>2602</v>
      </c>
      <c r="D87" s="108" t="s">
        <v>3122</v>
      </c>
      <c r="E87" s="109" t="s">
        <v>3123</v>
      </c>
      <c r="F87" s="109" t="s">
        <v>3124</v>
      </c>
      <c r="G87" s="108" t="s">
        <v>3125</v>
      </c>
      <c r="H87" s="109" t="s">
        <v>3126</v>
      </c>
      <c r="I87" s="110" t="s">
        <v>3127</v>
      </c>
      <c r="J87" s="108" t="s">
        <v>3100</v>
      </c>
      <c r="O87" s="108" t="s">
        <v>2573</v>
      </c>
    </row>
    <row r="88" spans="1:15" s="108" customFormat="1" ht="12.75" x14ac:dyDescent="0.2">
      <c r="A88" s="108" t="str">
        <f>EnterpriseData!$B$38</f>
        <v>ProTes300420201Adm</v>
      </c>
      <c r="B88" s="108" t="s">
        <v>3128</v>
      </c>
      <c r="C88" s="108" t="s">
        <v>2602</v>
      </c>
      <c r="D88" s="108" t="s">
        <v>3129</v>
      </c>
      <c r="E88" s="109" t="s">
        <v>3123</v>
      </c>
      <c r="F88" s="109" t="s">
        <v>3124</v>
      </c>
      <c r="G88" s="108" t="s">
        <v>3130</v>
      </c>
      <c r="H88" s="109" t="s">
        <v>3126</v>
      </c>
      <c r="I88" s="110" t="s">
        <v>3127</v>
      </c>
      <c r="J88" s="108" t="s">
        <v>3100</v>
      </c>
      <c r="O88" s="108" t="s">
        <v>2573</v>
      </c>
    </row>
    <row r="89" spans="1:15" s="108" customFormat="1" ht="12.75" x14ac:dyDescent="0.2">
      <c r="A89" s="108" t="str">
        <f>EnterpriseData!$B$38</f>
        <v>ProTes300420201Adm</v>
      </c>
      <c r="B89" s="108" t="s">
        <v>3131</v>
      </c>
      <c r="C89" s="108" t="s">
        <v>2602</v>
      </c>
      <c r="D89" s="108" t="s">
        <v>3132</v>
      </c>
      <c r="E89" s="109" t="s">
        <v>3133</v>
      </c>
      <c r="F89" s="109" t="s">
        <v>3134</v>
      </c>
      <c r="G89" s="108" t="s">
        <v>3135</v>
      </c>
      <c r="H89" s="109" t="s">
        <v>3136</v>
      </c>
      <c r="I89" s="110" t="s">
        <v>3137</v>
      </c>
      <c r="J89" s="108" t="s">
        <v>3100</v>
      </c>
      <c r="O89" s="108" t="s">
        <v>2573</v>
      </c>
    </row>
    <row r="90" spans="1:15" s="108" customFormat="1" ht="12.75" x14ac:dyDescent="0.2">
      <c r="A90" s="108" t="str">
        <f>EnterpriseData!$B$38</f>
        <v>ProTes300420201Adm</v>
      </c>
      <c r="B90" s="108" t="s">
        <v>3138</v>
      </c>
      <c r="C90" s="108" t="s">
        <v>2602</v>
      </c>
      <c r="D90" s="108" t="s">
        <v>3139</v>
      </c>
      <c r="E90" s="109" t="s">
        <v>3140</v>
      </c>
      <c r="F90" s="109" t="s">
        <v>3141</v>
      </c>
      <c r="G90" s="108" t="s">
        <v>3142</v>
      </c>
      <c r="H90" s="109" t="s">
        <v>3143</v>
      </c>
      <c r="I90" s="110" t="s">
        <v>3144</v>
      </c>
      <c r="J90" s="108" t="s">
        <v>2952</v>
      </c>
      <c r="O90" s="108" t="s">
        <v>2573</v>
      </c>
    </row>
    <row r="91" spans="1:15" s="108" customFormat="1" ht="12.75" x14ac:dyDescent="0.2">
      <c r="A91" s="108" t="str">
        <f>EnterpriseData!$B$38</f>
        <v>ProTes300420201Adm</v>
      </c>
      <c r="B91" s="108" t="s">
        <v>3145</v>
      </c>
      <c r="C91" s="108" t="s">
        <v>2602</v>
      </c>
      <c r="D91" s="108" t="s">
        <v>3146</v>
      </c>
      <c r="E91" s="109" t="s">
        <v>3147</v>
      </c>
      <c r="G91" s="108" t="s">
        <v>3148</v>
      </c>
      <c r="H91" s="109" t="s">
        <v>3149</v>
      </c>
      <c r="I91" s="110" t="s">
        <v>3150</v>
      </c>
      <c r="J91" s="108" t="s">
        <v>3151</v>
      </c>
      <c r="O91" s="108" t="s">
        <v>2573</v>
      </c>
    </row>
    <row r="92" spans="1:15" s="108" customFormat="1" ht="12.75" x14ac:dyDescent="0.2">
      <c r="A92" s="108" t="str">
        <f>EnterpriseData!$B$38</f>
        <v>ProTes300420201Adm</v>
      </c>
      <c r="B92" s="108" t="s">
        <v>3152</v>
      </c>
      <c r="C92" s="108" t="s">
        <v>2602</v>
      </c>
      <c r="D92" s="108" t="s">
        <v>3153</v>
      </c>
      <c r="E92" s="109" t="s">
        <v>3154</v>
      </c>
      <c r="F92" s="109" t="s">
        <v>3155</v>
      </c>
      <c r="G92" s="108" t="s">
        <v>3156</v>
      </c>
      <c r="H92" s="109" t="s">
        <v>2940</v>
      </c>
      <c r="I92" s="110" t="s">
        <v>3157</v>
      </c>
      <c r="J92" s="108" t="s">
        <v>3016</v>
      </c>
      <c r="O92" s="108" t="s">
        <v>2573</v>
      </c>
    </row>
    <row r="93" spans="1:15" s="108" customFormat="1" ht="12.75" x14ac:dyDescent="0.2">
      <c r="A93" s="108" t="str">
        <f>EnterpriseData!$B$38</f>
        <v>ProTes300420201Adm</v>
      </c>
      <c r="B93" s="108" t="s">
        <v>3158</v>
      </c>
      <c r="C93" s="108" t="s">
        <v>2602</v>
      </c>
      <c r="D93" s="108" t="s">
        <v>3159</v>
      </c>
      <c r="E93" s="108" t="s">
        <v>2683</v>
      </c>
      <c r="G93" s="108" t="s">
        <v>3160</v>
      </c>
      <c r="H93" s="109" t="s">
        <v>3161</v>
      </c>
      <c r="I93" s="110" t="s">
        <v>2683</v>
      </c>
      <c r="J93" s="108" t="s">
        <v>3162</v>
      </c>
      <c r="O93" s="108" t="s">
        <v>2573</v>
      </c>
    </row>
    <row r="94" spans="1:15" s="108" customFormat="1" ht="12.75" x14ac:dyDescent="0.2">
      <c r="A94" s="108" t="str">
        <f>EnterpriseData!$B$38</f>
        <v>ProTes300420201Adm</v>
      </c>
      <c r="B94" s="108" t="s">
        <v>3163</v>
      </c>
      <c r="C94" s="108" t="s">
        <v>2602</v>
      </c>
      <c r="D94" s="108" t="s">
        <v>3164</v>
      </c>
      <c r="E94" s="108" t="s">
        <v>2683</v>
      </c>
      <c r="F94" s="109"/>
      <c r="G94" s="108" t="s">
        <v>3165</v>
      </c>
      <c r="H94" s="109" t="s">
        <v>3161</v>
      </c>
      <c r="I94" s="110" t="s">
        <v>2683</v>
      </c>
      <c r="J94" s="108" t="s">
        <v>3162</v>
      </c>
      <c r="O94" s="108" t="s">
        <v>2573</v>
      </c>
    </row>
    <row r="95" spans="1:15" s="108" customFormat="1" ht="12.75" x14ac:dyDescent="0.2">
      <c r="A95" s="108" t="str">
        <f>EnterpriseData!$B$38</f>
        <v>ProTes300420201Adm</v>
      </c>
      <c r="B95" s="108" t="s">
        <v>3166</v>
      </c>
      <c r="C95" s="108" t="s">
        <v>2602</v>
      </c>
      <c r="D95" s="108" t="s">
        <v>3167</v>
      </c>
      <c r="E95" s="108" t="s">
        <v>2683</v>
      </c>
      <c r="G95" s="108" t="s">
        <v>3168</v>
      </c>
      <c r="H95" s="109" t="s">
        <v>3161</v>
      </c>
      <c r="I95" s="110" t="s">
        <v>2683</v>
      </c>
      <c r="J95" s="108" t="s">
        <v>3162</v>
      </c>
      <c r="O95" s="108" t="s">
        <v>2573</v>
      </c>
    </row>
    <row r="96" spans="1:15" s="108" customFormat="1" ht="12.75" x14ac:dyDescent="0.2">
      <c r="A96" s="108" t="str">
        <f>EnterpriseData!$B$38</f>
        <v>ProTes300420201Adm</v>
      </c>
      <c r="B96" s="108" t="s">
        <v>3169</v>
      </c>
      <c r="C96" s="108" t="s">
        <v>2602</v>
      </c>
      <c r="D96" s="108" t="s">
        <v>3170</v>
      </c>
      <c r="E96" s="109" t="s">
        <v>3171</v>
      </c>
      <c r="G96" s="108" t="s">
        <v>3172</v>
      </c>
      <c r="H96" s="109" t="s">
        <v>3173</v>
      </c>
      <c r="I96" s="110" t="s">
        <v>2683</v>
      </c>
      <c r="J96" s="108" t="s">
        <v>2940</v>
      </c>
      <c r="O96" s="108" t="s">
        <v>2573</v>
      </c>
    </row>
    <row r="97" spans="1:15" s="108" customFormat="1" ht="12.75" x14ac:dyDescent="0.2">
      <c r="A97" s="108" t="str">
        <f>EnterpriseData!$B$38</f>
        <v>ProTes300420201Adm</v>
      </c>
      <c r="B97" s="108" t="s">
        <v>3174</v>
      </c>
      <c r="C97" s="108" t="s">
        <v>2602</v>
      </c>
      <c r="D97" s="108" t="s">
        <v>3175</v>
      </c>
      <c r="E97" s="109" t="s">
        <v>3176</v>
      </c>
      <c r="F97" s="109" t="s">
        <v>3177</v>
      </c>
      <c r="G97" s="108" t="s">
        <v>3178</v>
      </c>
      <c r="H97" s="109" t="s">
        <v>3173</v>
      </c>
      <c r="I97" s="110" t="s">
        <v>2683</v>
      </c>
      <c r="J97" s="108" t="s">
        <v>2940</v>
      </c>
      <c r="O97" s="108" t="s">
        <v>2573</v>
      </c>
    </row>
    <row r="98" spans="1:15" s="108" customFormat="1" ht="12.75" x14ac:dyDescent="0.2">
      <c r="A98" s="108" t="str">
        <f>EnterpriseData!$B$38</f>
        <v>ProTes300420201Adm</v>
      </c>
      <c r="B98" s="108" t="s">
        <v>3179</v>
      </c>
      <c r="C98" s="108" t="s">
        <v>2602</v>
      </c>
      <c r="D98" s="108" t="s">
        <v>3180</v>
      </c>
      <c r="E98" s="109" t="s">
        <v>3181</v>
      </c>
      <c r="G98" s="108" t="s">
        <v>3182</v>
      </c>
      <c r="H98" s="109" t="s">
        <v>2405</v>
      </c>
      <c r="I98" s="110" t="s">
        <v>3183</v>
      </c>
      <c r="J98" s="108" t="s">
        <v>2930</v>
      </c>
      <c r="O98" s="108" t="s">
        <v>2573</v>
      </c>
    </row>
    <row r="99" spans="1:15" s="108" customFormat="1" ht="12.75" x14ac:dyDescent="0.2">
      <c r="A99" s="108" t="str">
        <f>EnterpriseData!$B$38</f>
        <v>ProTes300420201Adm</v>
      </c>
      <c r="B99" s="108" t="s">
        <v>3184</v>
      </c>
      <c r="C99" s="108" t="s">
        <v>2602</v>
      </c>
      <c r="D99" s="108" t="s">
        <v>3185</v>
      </c>
      <c r="E99" s="109" t="s">
        <v>3186</v>
      </c>
      <c r="G99" s="108" t="s">
        <v>3187</v>
      </c>
      <c r="H99" s="109" t="s">
        <v>2407</v>
      </c>
      <c r="I99" s="110" t="s">
        <v>3188</v>
      </c>
      <c r="J99" s="108" t="s">
        <v>2400</v>
      </c>
      <c r="O99" s="108" t="s">
        <v>2573</v>
      </c>
    </row>
    <row r="100" spans="1:15" s="108" customFormat="1" ht="12.75" x14ac:dyDescent="0.2">
      <c r="A100" s="108" t="str">
        <f>EnterpriseData!$B$38</f>
        <v>ProTes300420201Adm</v>
      </c>
      <c r="B100" s="108" t="s">
        <v>3189</v>
      </c>
      <c r="C100" s="108" t="s">
        <v>2602</v>
      </c>
      <c r="D100" s="108" t="s">
        <v>3190</v>
      </c>
      <c r="E100" s="109" t="s">
        <v>3191</v>
      </c>
      <c r="G100" s="108" t="s">
        <v>3192</v>
      </c>
      <c r="H100" s="109" t="s">
        <v>3193</v>
      </c>
      <c r="I100" s="110" t="s">
        <v>3194</v>
      </c>
      <c r="J100" s="108" t="s">
        <v>3195</v>
      </c>
      <c r="O100" s="108" t="s">
        <v>2573</v>
      </c>
    </row>
    <row r="101" spans="1:15" s="108" customFormat="1" ht="12.75" x14ac:dyDescent="0.2">
      <c r="A101" s="108" t="str">
        <f>EnterpriseData!$B$38</f>
        <v>ProTes300420201Adm</v>
      </c>
      <c r="B101" s="108" t="s">
        <v>3196</v>
      </c>
      <c r="C101" s="108" t="s">
        <v>2602</v>
      </c>
      <c r="D101" s="108" t="s">
        <v>3197</v>
      </c>
      <c r="E101" s="109" t="s">
        <v>3198</v>
      </c>
      <c r="F101" s="109" t="s">
        <v>3199</v>
      </c>
      <c r="G101" s="108" t="s">
        <v>3200</v>
      </c>
      <c r="H101" s="109" t="s">
        <v>3201</v>
      </c>
      <c r="I101" s="110" t="s">
        <v>2683</v>
      </c>
      <c r="J101" s="108" t="s">
        <v>3202</v>
      </c>
      <c r="O101" s="108" t="s">
        <v>2573</v>
      </c>
    </row>
    <row r="102" spans="1:15" s="108" customFormat="1" ht="12.75" x14ac:dyDescent="0.2">
      <c r="A102" s="108" t="str">
        <f>EnterpriseData!$B$38</f>
        <v>ProTes300420201Adm</v>
      </c>
      <c r="B102" s="108" t="s">
        <v>3203</v>
      </c>
      <c r="C102" s="108" t="s">
        <v>2602</v>
      </c>
      <c r="D102" s="108" t="s">
        <v>3204</v>
      </c>
      <c r="E102" s="109" t="s">
        <v>3205</v>
      </c>
      <c r="G102" s="108" t="s">
        <v>3206</v>
      </c>
      <c r="H102" s="109" t="s">
        <v>3207</v>
      </c>
      <c r="I102" s="110" t="s">
        <v>2683</v>
      </c>
      <c r="J102" s="108" t="s">
        <v>3202</v>
      </c>
      <c r="O102" s="108" t="s">
        <v>2573</v>
      </c>
    </row>
    <row r="103" spans="1:15" s="108" customFormat="1" ht="12.75" x14ac:dyDescent="0.2">
      <c r="A103" s="108" t="str">
        <f>EnterpriseData!$B$38</f>
        <v>ProTes300420201Adm</v>
      </c>
      <c r="B103" s="108" t="s">
        <v>3208</v>
      </c>
      <c r="C103" s="108" t="s">
        <v>2602</v>
      </c>
      <c r="D103" s="108" t="s">
        <v>3209</v>
      </c>
      <c r="E103" s="109" t="s">
        <v>3210</v>
      </c>
      <c r="F103" s="109" t="s">
        <v>3211</v>
      </c>
      <c r="G103" s="108" t="s">
        <v>3212</v>
      </c>
      <c r="H103" s="109" t="s">
        <v>3211</v>
      </c>
      <c r="I103" s="110" t="s">
        <v>2683</v>
      </c>
      <c r="J103" s="108" t="s">
        <v>3202</v>
      </c>
      <c r="O103" s="108" t="s">
        <v>2573</v>
      </c>
    </row>
    <row r="104" spans="1:15" s="108" customFormat="1" ht="12.75" x14ac:dyDescent="0.2">
      <c r="A104" s="108" t="str">
        <f>EnterpriseData!$B$38</f>
        <v>ProTes300420201Adm</v>
      </c>
      <c r="B104" s="108" t="s">
        <v>3213</v>
      </c>
      <c r="C104" s="108" t="s">
        <v>2602</v>
      </c>
      <c r="D104" s="108" t="s">
        <v>3214</v>
      </c>
      <c r="E104" s="109" t="s">
        <v>3215</v>
      </c>
      <c r="F104" s="109" t="s">
        <v>3216</v>
      </c>
      <c r="G104" s="108" t="s">
        <v>3217</v>
      </c>
      <c r="H104" s="109" t="s">
        <v>3218</v>
      </c>
      <c r="I104" s="110" t="s">
        <v>3219</v>
      </c>
      <c r="J104" s="108" t="s">
        <v>2952</v>
      </c>
      <c r="O104" s="108" t="s">
        <v>2573</v>
      </c>
    </row>
    <row r="105" spans="1:15" s="108" customFormat="1" ht="12.75" x14ac:dyDescent="0.2">
      <c r="A105" s="108" t="str">
        <f>EnterpriseData!$B$38</f>
        <v>ProTes300420201Adm</v>
      </c>
      <c r="B105" s="108" t="s">
        <v>3220</v>
      </c>
      <c r="C105" s="108" t="s">
        <v>2602</v>
      </c>
      <c r="D105" s="108" t="s">
        <v>3221</v>
      </c>
      <c r="E105" s="109" t="s">
        <v>3222</v>
      </c>
      <c r="F105" s="109" t="s">
        <v>3223</v>
      </c>
      <c r="G105" s="108" t="s">
        <v>3224</v>
      </c>
      <c r="H105" s="109" t="s">
        <v>3218</v>
      </c>
      <c r="I105" s="110" t="s">
        <v>3225</v>
      </c>
      <c r="J105" s="108" t="s">
        <v>2952</v>
      </c>
      <c r="O105" s="108" t="s">
        <v>2573</v>
      </c>
    </row>
    <row r="106" spans="1:15" s="108" customFormat="1" ht="12.75" x14ac:dyDescent="0.2">
      <c r="A106" s="108" t="str">
        <f>EnterpriseData!$B$38</f>
        <v>ProTes300420201Adm</v>
      </c>
      <c r="B106" s="108" t="s">
        <v>3226</v>
      </c>
      <c r="C106" s="108" t="s">
        <v>2602</v>
      </c>
      <c r="D106" s="108" t="s">
        <v>3227</v>
      </c>
      <c r="E106" s="109" t="s">
        <v>3228</v>
      </c>
      <c r="G106" s="108" t="s">
        <v>3229</v>
      </c>
      <c r="H106" s="109" t="s">
        <v>3230</v>
      </c>
      <c r="I106" s="110" t="s">
        <v>2683</v>
      </c>
      <c r="J106" s="108" t="s">
        <v>2940</v>
      </c>
      <c r="O106" s="108" t="s">
        <v>2573</v>
      </c>
    </row>
    <row r="107" spans="1:15" s="108" customFormat="1" ht="12.75" x14ac:dyDescent="0.2">
      <c r="A107" s="108" t="str">
        <f>EnterpriseData!$B$38</f>
        <v>ProTes300420201Adm</v>
      </c>
      <c r="B107" s="108" t="s">
        <v>3231</v>
      </c>
      <c r="C107" s="108" t="s">
        <v>2602</v>
      </c>
      <c r="D107" s="108" t="s">
        <v>3232</v>
      </c>
      <c r="E107" s="109" t="s">
        <v>3233</v>
      </c>
      <c r="F107" s="109" t="s">
        <v>3234</v>
      </c>
      <c r="G107" s="108" t="s">
        <v>3235</v>
      </c>
      <c r="H107" s="109" t="s">
        <v>3236</v>
      </c>
      <c r="I107" s="110" t="s">
        <v>3237</v>
      </c>
      <c r="J107" s="108" t="s">
        <v>2727</v>
      </c>
      <c r="O107" s="108" t="s">
        <v>2573</v>
      </c>
    </row>
    <row r="108" spans="1:15" s="108" customFormat="1" ht="12.75" x14ac:dyDescent="0.2">
      <c r="A108" s="108" t="str">
        <f>EnterpriseData!$B$38</f>
        <v>ProTes300420201Adm</v>
      </c>
      <c r="B108" s="108" t="s">
        <v>3238</v>
      </c>
      <c r="C108" s="108" t="s">
        <v>2602</v>
      </c>
      <c r="D108" s="108" t="s">
        <v>3239</v>
      </c>
      <c r="E108" s="109" t="s">
        <v>3240</v>
      </c>
      <c r="F108" s="109" t="s">
        <v>3241</v>
      </c>
      <c r="G108" s="108" t="s">
        <v>3242</v>
      </c>
      <c r="H108" s="109" t="s">
        <v>3243</v>
      </c>
      <c r="I108" s="110" t="s">
        <v>3244</v>
      </c>
      <c r="J108" s="108" t="s">
        <v>3047</v>
      </c>
      <c r="O108" s="108" t="s">
        <v>2573</v>
      </c>
    </row>
    <row r="109" spans="1:15" s="108" customFormat="1" ht="12.75" x14ac:dyDescent="0.2">
      <c r="A109" s="108" t="str">
        <f>EnterpriseData!$B$38</f>
        <v>ProTes300420201Adm</v>
      </c>
      <c r="B109" s="108" t="s">
        <v>3245</v>
      </c>
      <c r="C109" s="108" t="s">
        <v>2602</v>
      </c>
      <c r="D109" s="108" t="s">
        <v>3246</v>
      </c>
      <c r="E109" s="109" t="s">
        <v>3247</v>
      </c>
      <c r="F109" s="109" t="s">
        <v>3248</v>
      </c>
      <c r="G109" s="108" t="s">
        <v>3249</v>
      </c>
      <c r="H109" s="109" t="s">
        <v>3243</v>
      </c>
      <c r="I109" s="110" t="s">
        <v>3250</v>
      </c>
      <c r="J109" s="108" t="s">
        <v>3047</v>
      </c>
      <c r="O109" s="108" t="s">
        <v>2573</v>
      </c>
    </row>
    <row r="110" spans="1:15" s="108" customFormat="1" ht="12.75" x14ac:dyDescent="0.2">
      <c r="A110" s="108" t="str">
        <f>EnterpriseData!$B$38</f>
        <v>ProTes300420201Adm</v>
      </c>
      <c r="B110" s="108" t="s">
        <v>3251</v>
      </c>
      <c r="C110" s="108" t="s">
        <v>2602</v>
      </c>
      <c r="D110" s="108" t="s">
        <v>3252</v>
      </c>
      <c r="E110" s="109" t="s">
        <v>3253</v>
      </c>
      <c r="G110" s="108" t="s">
        <v>3254</v>
      </c>
      <c r="H110" s="109" t="s">
        <v>3255</v>
      </c>
      <c r="I110" s="110" t="s">
        <v>3256</v>
      </c>
      <c r="J110" s="108" t="s">
        <v>3202</v>
      </c>
      <c r="O110" s="108" t="s">
        <v>2573</v>
      </c>
    </row>
    <row r="111" spans="1:15" s="108" customFormat="1" ht="12.75" x14ac:dyDescent="0.2">
      <c r="A111" s="108" t="str">
        <f>EnterpriseData!$B$38</f>
        <v>ProTes300420201Adm</v>
      </c>
      <c r="B111" s="108" t="s">
        <v>3257</v>
      </c>
      <c r="C111" s="108" t="s">
        <v>2602</v>
      </c>
      <c r="D111" s="108" t="s">
        <v>3258</v>
      </c>
      <c r="E111" s="109" t="s">
        <v>3259</v>
      </c>
      <c r="F111" s="109" t="s">
        <v>3260</v>
      </c>
      <c r="G111" s="108" t="s">
        <v>3261</v>
      </c>
      <c r="H111" s="109" t="s">
        <v>3262</v>
      </c>
      <c r="I111" s="110" t="s">
        <v>2683</v>
      </c>
      <c r="J111" s="108" t="s">
        <v>3202</v>
      </c>
      <c r="O111" s="108" t="s">
        <v>2573</v>
      </c>
    </row>
    <row r="112" spans="1:15" s="108" customFormat="1" ht="12.75" x14ac:dyDescent="0.2">
      <c r="A112" s="108" t="str">
        <f>EnterpriseData!$B$38</f>
        <v>ProTes300420201Adm</v>
      </c>
      <c r="B112" s="108" t="s">
        <v>3263</v>
      </c>
      <c r="C112" s="108" t="s">
        <v>2602</v>
      </c>
      <c r="D112" s="108" t="s">
        <v>3264</v>
      </c>
      <c r="E112" s="109" t="s">
        <v>3265</v>
      </c>
      <c r="G112" s="108" t="s">
        <v>3266</v>
      </c>
      <c r="H112" s="109" t="s">
        <v>2408</v>
      </c>
      <c r="I112" s="110" t="s">
        <v>3267</v>
      </c>
      <c r="J112" s="108" t="s">
        <v>2400</v>
      </c>
      <c r="O112" s="108" t="s">
        <v>2573</v>
      </c>
    </row>
    <row r="113" spans="1:15" s="108" customFormat="1" ht="12.75" x14ac:dyDescent="0.2">
      <c r="A113" s="108" t="str">
        <f>EnterpriseData!$B$38</f>
        <v>ProTes300420201Adm</v>
      </c>
      <c r="B113" s="108" t="s">
        <v>3268</v>
      </c>
      <c r="C113" s="108" t="s">
        <v>2602</v>
      </c>
      <c r="D113" s="108" t="s">
        <v>3269</v>
      </c>
      <c r="E113" s="109" t="s">
        <v>3270</v>
      </c>
      <c r="G113" s="108" t="s">
        <v>3271</v>
      </c>
      <c r="H113" s="109" t="s">
        <v>2408</v>
      </c>
      <c r="I113" s="110" t="s">
        <v>3272</v>
      </c>
      <c r="J113" s="108" t="s">
        <v>2400</v>
      </c>
      <c r="O113" s="108" t="s">
        <v>2573</v>
      </c>
    </row>
    <row r="114" spans="1:15" s="108" customFormat="1" ht="12.75" x14ac:dyDescent="0.2">
      <c r="A114" s="108" t="str">
        <f>EnterpriseData!$B$38</f>
        <v>ProTes300420201Adm</v>
      </c>
      <c r="B114" s="108" t="s">
        <v>3273</v>
      </c>
      <c r="C114" s="108" t="s">
        <v>2602</v>
      </c>
      <c r="D114" s="108" t="s">
        <v>3274</v>
      </c>
      <c r="E114" s="109" t="s">
        <v>3275</v>
      </c>
      <c r="G114" s="108" t="s">
        <v>3276</v>
      </c>
      <c r="H114" s="109" t="s">
        <v>2408</v>
      </c>
      <c r="I114" s="110" t="s">
        <v>3277</v>
      </c>
      <c r="J114" s="108" t="s">
        <v>2400</v>
      </c>
      <c r="O114" s="108" t="s">
        <v>2573</v>
      </c>
    </row>
    <row r="115" spans="1:15" s="108" customFormat="1" ht="12.75" x14ac:dyDescent="0.2">
      <c r="A115" s="108" t="str">
        <f>EnterpriseData!$B$38</f>
        <v>ProTes300420201Adm</v>
      </c>
      <c r="B115" s="108" t="s">
        <v>3278</v>
      </c>
      <c r="C115" s="108" t="s">
        <v>2602</v>
      </c>
      <c r="D115" s="108" t="s">
        <v>3279</v>
      </c>
      <c r="E115" s="109" t="s">
        <v>3280</v>
      </c>
      <c r="G115" s="108" t="s">
        <v>3281</v>
      </c>
      <c r="H115" s="109" t="s">
        <v>2408</v>
      </c>
      <c r="I115" s="110" t="s">
        <v>3282</v>
      </c>
      <c r="J115" s="108" t="s">
        <v>2400</v>
      </c>
      <c r="O115" s="108" t="s">
        <v>2573</v>
      </c>
    </row>
    <row r="116" spans="1:15" s="108" customFormat="1" ht="12.75" x14ac:dyDescent="0.2">
      <c r="A116" s="108" t="str">
        <f>EnterpriseData!$B$38</f>
        <v>ProTes300420201Adm</v>
      </c>
      <c r="B116" s="108" t="s">
        <v>3283</v>
      </c>
      <c r="C116" s="108" t="s">
        <v>2602</v>
      </c>
      <c r="D116" s="108" t="s">
        <v>3284</v>
      </c>
      <c r="E116" s="109" t="s">
        <v>3285</v>
      </c>
      <c r="G116" s="108" t="s">
        <v>3286</v>
      </c>
      <c r="H116" s="109" t="s">
        <v>2408</v>
      </c>
      <c r="I116" s="110" t="s">
        <v>3287</v>
      </c>
      <c r="J116" s="108" t="s">
        <v>2400</v>
      </c>
      <c r="O116" s="108" t="s">
        <v>2573</v>
      </c>
    </row>
    <row r="117" spans="1:15" s="108" customFormat="1" ht="12.75" x14ac:dyDescent="0.2">
      <c r="A117" s="108" t="str">
        <f>EnterpriseData!$B$38</f>
        <v>ProTes300420201Adm</v>
      </c>
      <c r="B117" s="108" t="s">
        <v>3288</v>
      </c>
      <c r="C117" s="108" t="s">
        <v>2602</v>
      </c>
      <c r="D117" s="108" t="s">
        <v>3289</v>
      </c>
      <c r="E117" s="109" t="s">
        <v>2604</v>
      </c>
      <c r="F117" s="109" t="s">
        <v>3290</v>
      </c>
      <c r="G117" s="108" t="s">
        <v>3291</v>
      </c>
      <c r="H117" s="109" t="s">
        <v>3292</v>
      </c>
      <c r="I117" s="110" t="s">
        <v>3293</v>
      </c>
      <c r="J117" s="108" t="s">
        <v>2591</v>
      </c>
      <c r="O117" s="108" t="s">
        <v>2573</v>
      </c>
    </row>
    <row r="118" spans="1:15" s="108" customFormat="1" ht="12.75" x14ac:dyDescent="0.2">
      <c r="A118" s="108" t="str">
        <f>EnterpriseData!$B$38</f>
        <v>ProTes300420201Adm</v>
      </c>
      <c r="B118" s="108" t="s">
        <v>3294</v>
      </c>
      <c r="C118" s="108" t="s">
        <v>2602</v>
      </c>
      <c r="D118" s="108" t="s">
        <v>3295</v>
      </c>
      <c r="E118" s="109" t="s">
        <v>3296</v>
      </c>
      <c r="F118" s="109" t="s">
        <v>3297</v>
      </c>
      <c r="G118" s="108" t="s">
        <v>3298</v>
      </c>
      <c r="H118" s="109" t="s">
        <v>3292</v>
      </c>
      <c r="I118" s="110" t="s">
        <v>3299</v>
      </c>
      <c r="J118" s="108" t="s">
        <v>2591</v>
      </c>
      <c r="O118" s="108" t="s">
        <v>2573</v>
      </c>
    </row>
    <row r="119" spans="1:15" s="108" customFormat="1" ht="12.75" x14ac:dyDescent="0.2">
      <c r="A119" s="108" t="str">
        <f>EnterpriseData!$B$38</f>
        <v>ProTes300420201Adm</v>
      </c>
      <c r="B119" s="108" t="s">
        <v>3300</v>
      </c>
      <c r="C119" s="108" t="s">
        <v>2602</v>
      </c>
      <c r="D119" s="108" t="s">
        <v>3301</v>
      </c>
      <c r="E119" s="109" t="s">
        <v>2604</v>
      </c>
      <c r="F119" s="109" t="s">
        <v>3302</v>
      </c>
      <c r="G119" s="108" t="s">
        <v>3303</v>
      </c>
      <c r="H119" s="109" t="s">
        <v>3292</v>
      </c>
      <c r="I119" s="110" t="s">
        <v>3304</v>
      </c>
      <c r="J119" s="108" t="s">
        <v>2591</v>
      </c>
      <c r="O119" s="108" t="s">
        <v>2573</v>
      </c>
    </row>
    <row r="120" spans="1:15" s="108" customFormat="1" ht="12.75" x14ac:dyDescent="0.2">
      <c r="A120" s="108" t="str">
        <f>EnterpriseData!$B$38</f>
        <v>ProTes300420201Adm</v>
      </c>
      <c r="B120" s="108" t="s">
        <v>3305</v>
      </c>
      <c r="C120" s="108" t="s">
        <v>2602</v>
      </c>
      <c r="D120" s="108" t="s">
        <v>3306</v>
      </c>
      <c r="E120" s="108" t="s">
        <v>2683</v>
      </c>
      <c r="G120" s="108" t="s">
        <v>3307</v>
      </c>
      <c r="H120" s="109" t="s">
        <v>3292</v>
      </c>
      <c r="I120" s="110" t="s">
        <v>2683</v>
      </c>
      <c r="J120" s="108" t="s">
        <v>2591</v>
      </c>
      <c r="O120" s="108" t="s">
        <v>2573</v>
      </c>
    </row>
    <row r="121" spans="1:15" s="108" customFormat="1" ht="12.75" x14ac:dyDescent="0.2">
      <c r="A121" s="108" t="str">
        <f>EnterpriseData!$B$38</f>
        <v>ProTes300420201Adm</v>
      </c>
      <c r="B121" s="108" t="s">
        <v>3308</v>
      </c>
      <c r="C121" s="108" t="s">
        <v>2602</v>
      </c>
      <c r="D121" s="108" t="s">
        <v>3309</v>
      </c>
      <c r="E121" s="109" t="s">
        <v>3310</v>
      </c>
      <c r="F121" s="109" t="s">
        <v>3311</v>
      </c>
      <c r="G121" s="108" t="s">
        <v>3312</v>
      </c>
      <c r="H121" s="109" t="s">
        <v>3313</v>
      </c>
      <c r="I121" s="110" t="s">
        <v>3314</v>
      </c>
      <c r="J121" s="108" t="s">
        <v>2952</v>
      </c>
      <c r="O121" s="108" t="s">
        <v>2573</v>
      </c>
    </row>
    <row r="122" spans="1:15" s="108" customFormat="1" ht="12.75" x14ac:dyDescent="0.2">
      <c r="A122" s="108" t="str">
        <f>EnterpriseData!$B$38</f>
        <v>ProTes300420201Adm</v>
      </c>
      <c r="B122" s="108" t="s">
        <v>3315</v>
      </c>
      <c r="C122" s="108" t="s">
        <v>2602</v>
      </c>
      <c r="D122" s="108" t="s">
        <v>3316</v>
      </c>
      <c r="E122" s="109" t="s">
        <v>3317</v>
      </c>
      <c r="G122" s="108" t="s">
        <v>3318</v>
      </c>
      <c r="H122" s="109" t="s">
        <v>3319</v>
      </c>
      <c r="I122" s="110" t="s">
        <v>3320</v>
      </c>
      <c r="J122" s="108" t="s">
        <v>2952</v>
      </c>
      <c r="O122" s="108" t="s">
        <v>2573</v>
      </c>
    </row>
    <row r="123" spans="1:15" s="108" customFormat="1" ht="12.75" x14ac:dyDescent="0.2">
      <c r="A123" s="108" t="str">
        <f>EnterpriseData!$B$38</f>
        <v>ProTes300420201Adm</v>
      </c>
      <c r="B123" s="108" t="s">
        <v>3321</v>
      </c>
      <c r="C123" s="108" t="s">
        <v>2602</v>
      </c>
      <c r="D123" s="108" t="s">
        <v>3322</v>
      </c>
      <c r="E123" s="109" t="s">
        <v>3323</v>
      </c>
      <c r="G123" s="108" t="s">
        <v>3324</v>
      </c>
      <c r="H123" s="109" t="s">
        <v>2409</v>
      </c>
      <c r="I123" s="110" t="s">
        <v>3325</v>
      </c>
      <c r="J123" s="108" t="s">
        <v>2400</v>
      </c>
      <c r="O123" s="108" t="s">
        <v>2573</v>
      </c>
    </row>
    <row r="124" spans="1:15" s="108" customFormat="1" ht="12.75" x14ac:dyDescent="0.2">
      <c r="A124" s="108" t="str">
        <f>EnterpriseData!$B$38</f>
        <v>ProTes300420201Adm</v>
      </c>
      <c r="B124" s="108" t="s">
        <v>3326</v>
      </c>
      <c r="C124" s="108" t="s">
        <v>2602</v>
      </c>
      <c r="D124" s="108" t="s">
        <v>3327</v>
      </c>
      <c r="E124" s="109" t="s">
        <v>3328</v>
      </c>
      <c r="F124" s="109" t="s">
        <v>3329</v>
      </c>
      <c r="G124" s="108" t="s">
        <v>3330</v>
      </c>
      <c r="H124" s="109" t="s">
        <v>3331</v>
      </c>
      <c r="I124" s="110" t="s">
        <v>3332</v>
      </c>
      <c r="J124" s="108" t="s">
        <v>3036</v>
      </c>
      <c r="O124" s="108" t="s">
        <v>2573</v>
      </c>
    </row>
    <row r="125" spans="1:15" s="108" customFormat="1" ht="12.75" x14ac:dyDescent="0.2">
      <c r="A125" s="108" t="str">
        <f>EnterpriseData!$B$38</f>
        <v>ProTes300420201Adm</v>
      </c>
      <c r="B125" s="108" t="s">
        <v>3333</v>
      </c>
      <c r="C125" s="108" t="s">
        <v>2602</v>
      </c>
      <c r="D125" s="108" t="s">
        <v>3334</v>
      </c>
      <c r="E125" s="109" t="s">
        <v>3335</v>
      </c>
      <c r="F125" s="109" t="s">
        <v>3336</v>
      </c>
      <c r="G125" s="108" t="s">
        <v>3337</v>
      </c>
      <c r="H125" s="109" t="s">
        <v>3338</v>
      </c>
      <c r="I125" s="110" t="s">
        <v>3339</v>
      </c>
      <c r="J125" s="108" t="s">
        <v>2930</v>
      </c>
      <c r="O125" s="108" t="s">
        <v>2573</v>
      </c>
    </row>
    <row r="126" spans="1:15" s="108" customFormat="1" ht="12.75" x14ac:dyDescent="0.2">
      <c r="A126" s="108" t="str">
        <f>EnterpriseData!$B$38</f>
        <v>ProTes300420201Adm</v>
      </c>
      <c r="B126" s="108" t="s">
        <v>3340</v>
      </c>
      <c r="C126" s="108" t="s">
        <v>2602</v>
      </c>
      <c r="D126" s="108" t="s">
        <v>3341</v>
      </c>
      <c r="E126" s="109" t="s">
        <v>3342</v>
      </c>
      <c r="G126" s="108" t="s">
        <v>3343</v>
      </c>
      <c r="H126" s="109" t="s">
        <v>3344</v>
      </c>
      <c r="I126" s="110" t="s">
        <v>3345</v>
      </c>
      <c r="J126" s="108" t="s">
        <v>3346</v>
      </c>
      <c r="O126" s="108" t="s">
        <v>2573</v>
      </c>
    </row>
    <row r="127" spans="1:15" s="108" customFormat="1" ht="12.75" x14ac:dyDescent="0.2">
      <c r="A127" s="108" t="str">
        <f>EnterpriseData!$B$38</f>
        <v>ProTes300420201Adm</v>
      </c>
      <c r="B127" s="108" t="s">
        <v>3347</v>
      </c>
      <c r="C127" s="108" t="s">
        <v>2602</v>
      </c>
      <c r="D127" s="108" t="s">
        <v>3348</v>
      </c>
      <c r="E127" s="109" t="s">
        <v>3349</v>
      </c>
      <c r="G127" s="108" t="s">
        <v>3350</v>
      </c>
      <c r="H127" s="109" t="s">
        <v>3351</v>
      </c>
      <c r="I127" s="110" t="s">
        <v>3352</v>
      </c>
      <c r="J127" s="108" t="s">
        <v>2414</v>
      </c>
      <c r="O127" s="108" t="s">
        <v>2573</v>
      </c>
    </row>
    <row r="128" spans="1:15" s="108" customFormat="1" ht="12.75" x14ac:dyDescent="0.2">
      <c r="A128" s="108" t="str">
        <f>EnterpriseData!$B$38</f>
        <v>ProTes300420201Adm</v>
      </c>
      <c r="B128" s="108" t="s">
        <v>3353</v>
      </c>
      <c r="C128" s="108" t="s">
        <v>2602</v>
      </c>
      <c r="D128" s="108" t="s">
        <v>3354</v>
      </c>
      <c r="E128" s="109" t="s">
        <v>3355</v>
      </c>
      <c r="F128" s="109" t="s">
        <v>3356</v>
      </c>
      <c r="G128" s="108" t="s">
        <v>3357</v>
      </c>
      <c r="H128" s="108" t="s">
        <v>3358</v>
      </c>
      <c r="I128" s="110" t="s">
        <v>3359</v>
      </c>
      <c r="J128" s="108" t="s">
        <v>3016</v>
      </c>
      <c r="O128" s="108" t="s">
        <v>2573</v>
      </c>
    </row>
    <row r="129" spans="1:15" s="108" customFormat="1" ht="12.75" x14ac:dyDescent="0.2">
      <c r="A129" s="108" t="str">
        <f>EnterpriseData!$B$38</f>
        <v>ProTes300420201Adm</v>
      </c>
      <c r="B129" s="108" t="s">
        <v>3360</v>
      </c>
      <c r="C129" s="108" t="s">
        <v>2602</v>
      </c>
      <c r="D129" s="108" t="s">
        <v>3361</v>
      </c>
      <c r="E129" s="109" t="s">
        <v>3362</v>
      </c>
      <c r="F129" s="109" t="s">
        <v>3363</v>
      </c>
      <c r="G129" s="108" t="s">
        <v>3364</v>
      </c>
      <c r="H129" s="109" t="s">
        <v>3365</v>
      </c>
      <c r="I129" s="110" t="s">
        <v>2683</v>
      </c>
      <c r="J129" s="108" t="s">
        <v>2416</v>
      </c>
      <c r="O129" s="108" t="s">
        <v>2573</v>
      </c>
    </row>
    <row r="130" spans="1:15" s="108" customFormat="1" ht="12.75" x14ac:dyDescent="0.2">
      <c r="A130" s="108" t="str">
        <f>EnterpriseData!$B$38</f>
        <v>ProTes300420201Adm</v>
      </c>
      <c r="B130" s="108" t="s">
        <v>3366</v>
      </c>
      <c r="C130" s="108" t="s">
        <v>2602</v>
      </c>
      <c r="D130" s="108" t="s">
        <v>3367</v>
      </c>
      <c r="E130" s="109" t="s">
        <v>3368</v>
      </c>
      <c r="F130" s="109" t="s">
        <v>3369</v>
      </c>
      <c r="G130" s="108" t="s">
        <v>3370</v>
      </c>
      <c r="H130" s="109" t="s">
        <v>3369</v>
      </c>
      <c r="I130" s="110" t="s">
        <v>2683</v>
      </c>
      <c r="J130" s="108" t="s">
        <v>2534</v>
      </c>
      <c r="O130" s="108" t="s">
        <v>2573</v>
      </c>
    </row>
    <row r="131" spans="1:15" s="108" customFormat="1" ht="12.75" x14ac:dyDescent="0.2">
      <c r="A131" s="108" t="str">
        <f>EnterpriseData!$B$38</f>
        <v>ProTes300420201Adm</v>
      </c>
      <c r="B131" s="108" t="s">
        <v>3371</v>
      </c>
      <c r="C131" s="108" t="s">
        <v>2602</v>
      </c>
      <c r="D131" s="108" t="s">
        <v>3372</v>
      </c>
      <c r="E131" s="109" t="s">
        <v>3373</v>
      </c>
      <c r="G131" s="108" t="s">
        <v>3374</v>
      </c>
      <c r="H131" s="109" t="s">
        <v>3375</v>
      </c>
      <c r="I131" s="110" t="s">
        <v>3376</v>
      </c>
      <c r="J131" s="108" t="s">
        <v>2591</v>
      </c>
      <c r="O131" s="108" t="s">
        <v>2573</v>
      </c>
    </row>
    <row r="132" spans="1:15" s="108" customFormat="1" ht="12.75" x14ac:dyDescent="0.2">
      <c r="A132" s="108" t="str">
        <f>EnterpriseData!$B$38</f>
        <v>ProTes300420201Adm</v>
      </c>
      <c r="B132" s="108" t="s">
        <v>3377</v>
      </c>
      <c r="C132" s="108" t="s">
        <v>2602</v>
      </c>
      <c r="D132" s="108" t="s">
        <v>3378</v>
      </c>
      <c r="E132" s="109" t="s">
        <v>3379</v>
      </c>
      <c r="F132" s="109" t="s">
        <v>3380</v>
      </c>
      <c r="G132" s="108" t="s">
        <v>3381</v>
      </c>
      <c r="H132" s="109" t="s">
        <v>3375</v>
      </c>
      <c r="I132" s="110" t="s">
        <v>3382</v>
      </c>
      <c r="J132" s="108" t="s">
        <v>2591</v>
      </c>
      <c r="O132" s="108" t="s">
        <v>2573</v>
      </c>
    </row>
    <row r="133" spans="1:15" s="108" customFormat="1" ht="12.75" x14ac:dyDescent="0.2">
      <c r="A133" s="108" t="str">
        <f>EnterpriseData!$B$38</f>
        <v>ProTes300420201Adm</v>
      </c>
      <c r="B133" s="108" t="s">
        <v>3383</v>
      </c>
      <c r="C133" s="108" t="s">
        <v>2602</v>
      </c>
      <c r="D133" s="108" t="s">
        <v>3384</v>
      </c>
      <c r="E133" s="109" t="s">
        <v>3385</v>
      </c>
      <c r="G133" s="108" t="s">
        <v>3386</v>
      </c>
      <c r="H133" s="109" t="s">
        <v>3375</v>
      </c>
      <c r="I133" s="110" t="s">
        <v>3387</v>
      </c>
      <c r="J133" s="108" t="s">
        <v>2591</v>
      </c>
      <c r="O133" s="108" t="s">
        <v>2573</v>
      </c>
    </row>
    <row r="134" spans="1:15" s="108" customFormat="1" ht="12.75" x14ac:dyDescent="0.2">
      <c r="A134" s="108" t="str">
        <f>EnterpriseData!$B$38</f>
        <v>ProTes300420201Adm</v>
      </c>
      <c r="B134" s="108" t="s">
        <v>3388</v>
      </c>
      <c r="C134" s="108" t="s">
        <v>2602</v>
      </c>
      <c r="D134" s="108" t="s">
        <v>3389</v>
      </c>
      <c r="E134" s="109" t="s">
        <v>3390</v>
      </c>
      <c r="F134" s="109" t="s">
        <v>3391</v>
      </c>
      <c r="G134" s="108" t="s">
        <v>3392</v>
      </c>
      <c r="H134" s="109" t="s">
        <v>3375</v>
      </c>
      <c r="I134" s="110" t="s">
        <v>3393</v>
      </c>
      <c r="J134" s="108" t="s">
        <v>2591</v>
      </c>
      <c r="O134" s="108" t="s">
        <v>2573</v>
      </c>
    </row>
    <row r="135" spans="1:15" s="108" customFormat="1" ht="12.75" x14ac:dyDescent="0.2">
      <c r="A135" s="108" t="str">
        <f>EnterpriseData!$B$38</f>
        <v>ProTes300420201Adm</v>
      </c>
      <c r="B135" s="108" t="s">
        <v>3394</v>
      </c>
      <c r="C135" s="108" t="s">
        <v>2602</v>
      </c>
      <c r="D135" s="108" t="s">
        <v>3395</v>
      </c>
      <c r="E135" s="109" t="s">
        <v>3396</v>
      </c>
      <c r="F135" s="109" t="s">
        <v>3397</v>
      </c>
      <c r="G135" s="108" t="s">
        <v>3398</v>
      </c>
      <c r="H135" s="109" t="s">
        <v>3375</v>
      </c>
      <c r="I135" s="110" t="s">
        <v>3393</v>
      </c>
      <c r="J135" s="108" t="s">
        <v>2591</v>
      </c>
      <c r="O135" s="108" t="s">
        <v>2573</v>
      </c>
    </row>
    <row r="136" spans="1:15" s="108" customFormat="1" ht="12.75" x14ac:dyDescent="0.2">
      <c r="A136" s="108" t="str">
        <f>EnterpriseData!$B$38</f>
        <v>ProTes300420201Adm</v>
      </c>
      <c r="B136" s="108" t="s">
        <v>3399</v>
      </c>
      <c r="C136" s="108" t="s">
        <v>2602</v>
      </c>
      <c r="D136" s="108" t="s">
        <v>3400</v>
      </c>
      <c r="E136" s="108" t="s">
        <v>2683</v>
      </c>
      <c r="G136" s="108" t="s">
        <v>3401</v>
      </c>
      <c r="H136" s="109" t="s">
        <v>3375</v>
      </c>
      <c r="I136" s="110" t="s">
        <v>3402</v>
      </c>
      <c r="J136" s="108" t="s">
        <v>2591</v>
      </c>
      <c r="O136" s="108" t="s">
        <v>2573</v>
      </c>
    </row>
    <row r="137" spans="1:15" s="108" customFormat="1" ht="12.75" x14ac:dyDescent="0.2">
      <c r="A137" s="108" t="str">
        <f>EnterpriseData!$B$38</f>
        <v>ProTes300420201Adm</v>
      </c>
      <c r="B137" s="108" t="s">
        <v>3403</v>
      </c>
      <c r="C137" s="108" t="s">
        <v>2602</v>
      </c>
      <c r="D137" s="108" t="s">
        <v>3404</v>
      </c>
      <c r="E137" s="109" t="s">
        <v>3405</v>
      </c>
      <c r="F137" s="109" t="s">
        <v>3406</v>
      </c>
      <c r="G137" s="108" t="s">
        <v>3407</v>
      </c>
      <c r="H137" s="109" t="s">
        <v>3375</v>
      </c>
      <c r="I137" s="110" t="s">
        <v>3408</v>
      </c>
      <c r="J137" s="108" t="s">
        <v>2591</v>
      </c>
      <c r="O137" s="108" t="s">
        <v>2573</v>
      </c>
    </row>
    <row r="138" spans="1:15" s="108" customFormat="1" ht="12.75" x14ac:dyDescent="0.2">
      <c r="A138" s="108" t="str">
        <f>EnterpriseData!$B$38</f>
        <v>ProTes300420201Adm</v>
      </c>
      <c r="B138" s="108" t="s">
        <v>3409</v>
      </c>
      <c r="C138" s="108" t="s">
        <v>2602</v>
      </c>
      <c r="D138" s="108" t="s">
        <v>3410</v>
      </c>
      <c r="E138" s="109" t="s">
        <v>3411</v>
      </c>
      <c r="F138" s="109" t="s">
        <v>3412</v>
      </c>
      <c r="G138" s="108" t="s">
        <v>3413</v>
      </c>
      <c r="H138" s="109" t="s">
        <v>3375</v>
      </c>
      <c r="I138" s="110" t="s">
        <v>3414</v>
      </c>
      <c r="J138" s="108" t="s">
        <v>2591</v>
      </c>
      <c r="O138" s="108" t="s">
        <v>2573</v>
      </c>
    </row>
    <row r="139" spans="1:15" s="108" customFormat="1" ht="12.75" x14ac:dyDescent="0.2">
      <c r="A139" s="108" t="str">
        <f>EnterpriseData!$B$38</f>
        <v>ProTes300420201Adm</v>
      </c>
      <c r="B139" s="108" t="s">
        <v>3415</v>
      </c>
      <c r="C139" s="108" t="s">
        <v>2602</v>
      </c>
      <c r="D139" s="108" t="s">
        <v>3416</v>
      </c>
      <c r="E139" s="109" t="s">
        <v>3411</v>
      </c>
      <c r="F139" s="109" t="s">
        <v>3417</v>
      </c>
      <c r="G139" s="108" t="s">
        <v>3418</v>
      </c>
      <c r="H139" s="109" t="s">
        <v>3375</v>
      </c>
      <c r="I139" s="110" t="s">
        <v>3419</v>
      </c>
      <c r="J139" s="108" t="s">
        <v>2591</v>
      </c>
      <c r="O139" s="108" t="s">
        <v>2573</v>
      </c>
    </row>
    <row r="140" spans="1:15" s="108" customFormat="1" ht="12.75" x14ac:dyDescent="0.2">
      <c r="A140" s="108" t="str">
        <f>EnterpriseData!$B$38</f>
        <v>ProTes300420201Adm</v>
      </c>
      <c r="B140" s="108" t="s">
        <v>3420</v>
      </c>
      <c r="C140" s="108" t="s">
        <v>2602</v>
      </c>
      <c r="D140" s="108" t="s">
        <v>3421</v>
      </c>
      <c r="E140" s="109" t="s">
        <v>2604</v>
      </c>
      <c r="F140" s="109" t="s">
        <v>3422</v>
      </c>
      <c r="G140" s="108" t="s">
        <v>3423</v>
      </c>
      <c r="H140" s="109" t="s">
        <v>3375</v>
      </c>
      <c r="I140" s="110" t="s">
        <v>3424</v>
      </c>
      <c r="J140" s="108" t="s">
        <v>2591</v>
      </c>
      <c r="O140" s="108" t="s">
        <v>2573</v>
      </c>
    </row>
    <row r="141" spans="1:15" s="108" customFormat="1" ht="12.75" x14ac:dyDescent="0.2">
      <c r="A141" s="108" t="str">
        <f>EnterpriseData!$B$38</f>
        <v>ProTes300420201Adm</v>
      </c>
      <c r="B141" s="108" t="s">
        <v>3425</v>
      </c>
      <c r="C141" s="108" t="s">
        <v>2602</v>
      </c>
      <c r="D141" s="108" t="s">
        <v>3410</v>
      </c>
      <c r="E141" s="108" t="s">
        <v>2683</v>
      </c>
      <c r="G141" s="108" t="s">
        <v>3413</v>
      </c>
      <c r="H141" s="109" t="s">
        <v>3375</v>
      </c>
      <c r="I141" s="110" t="s">
        <v>2683</v>
      </c>
      <c r="J141" s="108" t="s">
        <v>2591</v>
      </c>
      <c r="O141" s="108" t="s">
        <v>2573</v>
      </c>
    </row>
    <row r="142" spans="1:15" s="108" customFormat="1" ht="12.75" x14ac:dyDescent="0.2">
      <c r="A142" s="108" t="str">
        <f>EnterpriseData!$B$38</f>
        <v>ProTes300420201Adm</v>
      </c>
      <c r="B142" s="108" t="s">
        <v>3426</v>
      </c>
      <c r="C142" s="108" t="s">
        <v>2602</v>
      </c>
      <c r="D142" s="108" t="s">
        <v>3427</v>
      </c>
      <c r="E142" s="109" t="s">
        <v>3428</v>
      </c>
      <c r="G142" s="108" t="s">
        <v>3428</v>
      </c>
      <c r="H142" s="109" t="s">
        <v>3375</v>
      </c>
      <c r="I142" s="110" t="s">
        <v>2683</v>
      </c>
      <c r="J142" s="108" t="s">
        <v>2591</v>
      </c>
      <c r="O142" s="108" t="s">
        <v>2573</v>
      </c>
    </row>
    <row r="143" spans="1:15" s="108" customFormat="1" ht="12.75" x14ac:dyDescent="0.2">
      <c r="A143" s="108" t="str">
        <f>EnterpriseData!$B$38</f>
        <v>ProTes300420201Adm</v>
      </c>
      <c r="B143" s="108" t="s">
        <v>3429</v>
      </c>
      <c r="C143" s="108" t="s">
        <v>2602</v>
      </c>
      <c r="D143" s="108" t="s">
        <v>3430</v>
      </c>
      <c r="E143" s="108" t="s">
        <v>2683</v>
      </c>
      <c r="G143" s="108" t="s">
        <v>3431</v>
      </c>
      <c r="H143" s="109" t="s">
        <v>3375</v>
      </c>
      <c r="I143" s="110" t="s">
        <v>2683</v>
      </c>
      <c r="J143" s="108" t="s">
        <v>2591</v>
      </c>
      <c r="O143" s="108" t="s">
        <v>2573</v>
      </c>
    </row>
    <row r="144" spans="1:15" s="108" customFormat="1" ht="12.75" x14ac:dyDescent="0.2">
      <c r="A144" s="108" t="str">
        <f>EnterpriseData!$B$38</f>
        <v>ProTes300420201Adm</v>
      </c>
      <c r="B144" s="108" t="s">
        <v>3432</v>
      </c>
      <c r="C144" s="108" t="s">
        <v>2602</v>
      </c>
      <c r="D144" s="108" t="s">
        <v>3433</v>
      </c>
      <c r="E144" s="109" t="s">
        <v>2604</v>
      </c>
      <c r="F144" s="109" t="s">
        <v>3434</v>
      </c>
      <c r="G144" s="108" t="s">
        <v>3435</v>
      </c>
      <c r="H144" s="109" t="s">
        <v>3436</v>
      </c>
      <c r="I144" s="110" t="s">
        <v>3437</v>
      </c>
      <c r="J144" s="108" t="s">
        <v>2591</v>
      </c>
      <c r="O144" s="108" t="s">
        <v>2573</v>
      </c>
    </row>
    <row r="145" spans="1:15" s="108" customFormat="1" ht="12.75" x14ac:dyDescent="0.2">
      <c r="A145" s="108" t="str">
        <f>EnterpriseData!$B$38</f>
        <v>ProTes300420201Adm</v>
      </c>
      <c r="B145" s="108" t="s">
        <v>3438</v>
      </c>
      <c r="C145" s="108" t="s">
        <v>2602</v>
      </c>
      <c r="D145" s="108" t="s">
        <v>3439</v>
      </c>
      <c r="E145" s="109" t="s">
        <v>3440</v>
      </c>
      <c r="G145" s="108" t="s">
        <v>3441</v>
      </c>
      <c r="H145" s="109" t="s">
        <v>3442</v>
      </c>
      <c r="I145" s="110" t="s">
        <v>3443</v>
      </c>
      <c r="J145" s="108" t="s">
        <v>2414</v>
      </c>
      <c r="O145" s="108" t="s">
        <v>2573</v>
      </c>
    </row>
    <row r="146" spans="1:15" s="108" customFormat="1" ht="12.75" x14ac:dyDescent="0.2">
      <c r="A146" s="108" t="str">
        <f>EnterpriseData!$B$38</f>
        <v>ProTes300420201Adm</v>
      </c>
      <c r="B146" s="108" t="s">
        <v>3444</v>
      </c>
      <c r="C146" s="108" t="s">
        <v>2602</v>
      </c>
      <c r="D146" s="108" t="s">
        <v>3445</v>
      </c>
      <c r="E146" s="109" t="s">
        <v>3446</v>
      </c>
      <c r="F146" s="109" t="s">
        <v>3447</v>
      </c>
      <c r="G146" s="108" t="s">
        <v>3448</v>
      </c>
      <c r="H146" s="109" t="s">
        <v>3442</v>
      </c>
      <c r="I146" s="110" t="s">
        <v>3449</v>
      </c>
      <c r="J146" s="108" t="s">
        <v>2414</v>
      </c>
      <c r="O146" s="108" t="s">
        <v>2573</v>
      </c>
    </row>
    <row r="147" spans="1:15" s="108" customFormat="1" ht="12.75" x14ac:dyDescent="0.2">
      <c r="A147" s="108" t="str">
        <f>EnterpriseData!$B$38</f>
        <v>ProTes300420201Adm</v>
      </c>
      <c r="B147" s="108" t="s">
        <v>3450</v>
      </c>
      <c r="C147" s="108" t="s">
        <v>2602</v>
      </c>
      <c r="D147" s="108" t="s">
        <v>3451</v>
      </c>
      <c r="E147" s="109" t="s">
        <v>3452</v>
      </c>
      <c r="G147" s="108" t="s">
        <v>3453</v>
      </c>
      <c r="H147" s="109" t="s">
        <v>3454</v>
      </c>
      <c r="I147" s="110" t="s">
        <v>3455</v>
      </c>
      <c r="J147" s="108" t="s">
        <v>3456</v>
      </c>
      <c r="O147" s="108" t="s">
        <v>2573</v>
      </c>
    </row>
    <row r="148" spans="1:15" s="108" customFormat="1" ht="12.75" x14ac:dyDescent="0.2">
      <c r="A148" s="108" t="str">
        <f>EnterpriseData!$B$38</f>
        <v>ProTes300420201Adm</v>
      </c>
      <c r="B148" s="108" t="s">
        <v>3457</v>
      </c>
      <c r="C148" s="108" t="s">
        <v>2602</v>
      </c>
      <c r="D148" s="108" t="s">
        <v>3458</v>
      </c>
      <c r="E148" s="109" t="s">
        <v>3459</v>
      </c>
      <c r="F148" s="109" t="s">
        <v>3460</v>
      </c>
      <c r="G148" s="108" t="s">
        <v>3461</v>
      </c>
      <c r="H148" s="109" t="s">
        <v>3462</v>
      </c>
      <c r="I148" s="110" t="s">
        <v>2683</v>
      </c>
      <c r="J148" s="108" t="s">
        <v>2591</v>
      </c>
      <c r="O148" s="108" t="s">
        <v>2573</v>
      </c>
    </row>
    <row r="149" spans="1:15" s="108" customFormat="1" ht="12.75" x14ac:dyDescent="0.2">
      <c r="A149" s="108" t="str">
        <f>EnterpriseData!$B$38</f>
        <v>ProTes300420201Adm</v>
      </c>
      <c r="B149" s="108" t="s">
        <v>3463</v>
      </c>
      <c r="C149" s="108" t="s">
        <v>2602</v>
      </c>
      <c r="D149" s="108" t="s">
        <v>3464</v>
      </c>
      <c r="E149" s="108" t="s">
        <v>3465</v>
      </c>
      <c r="F149" s="109" t="s">
        <v>3466</v>
      </c>
      <c r="G149" s="108" t="s">
        <v>3467</v>
      </c>
      <c r="H149" s="109" t="s">
        <v>3468</v>
      </c>
      <c r="I149" s="110" t="s">
        <v>3469</v>
      </c>
      <c r="J149" s="108" t="s">
        <v>3047</v>
      </c>
      <c r="O149" s="108" t="s">
        <v>2573</v>
      </c>
    </row>
    <row r="150" spans="1:15" s="108" customFormat="1" ht="12.75" x14ac:dyDescent="0.2">
      <c r="A150" s="108" t="str">
        <f>EnterpriseData!$B$38</f>
        <v>ProTes300420201Adm</v>
      </c>
      <c r="B150" s="108" t="s">
        <v>3470</v>
      </c>
      <c r="C150" s="108" t="s">
        <v>2602</v>
      </c>
      <c r="D150" s="108" t="s">
        <v>3471</v>
      </c>
      <c r="E150" s="109" t="s">
        <v>3472</v>
      </c>
      <c r="F150" s="109" t="s">
        <v>3473</v>
      </c>
      <c r="G150" s="108" t="s">
        <v>3474</v>
      </c>
      <c r="H150" s="109" t="s">
        <v>3468</v>
      </c>
      <c r="I150" s="110" t="s">
        <v>3475</v>
      </c>
      <c r="J150" s="108" t="s">
        <v>3047</v>
      </c>
      <c r="O150" s="108" t="s">
        <v>2573</v>
      </c>
    </row>
    <row r="151" spans="1:15" s="108" customFormat="1" ht="12.75" x14ac:dyDescent="0.2">
      <c r="A151" s="108" t="str">
        <f>EnterpriseData!$B$38</f>
        <v>ProTes300420201Adm</v>
      </c>
      <c r="B151" s="108" t="s">
        <v>3476</v>
      </c>
      <c r="C151" s="108" t="s">
        <v>2602</v>
      </c>
      <c r="D151" s="108" t="s">
        <v>3477</v>
      </c>
      <c r="E151" s="109" t="s">
        <v>3478</v>
      </c>
      <c r="G151" s="108" t="s">
        <v>3479</v>
      </c>
      <c r="H151" s="109" t="s">
        <v>3480</v>
      </c>
      <c r="I151" s="110" t="s">
        <v>3481</v>
      </c>
      <c r="J151" s="108" t="s">
        <v>3482</v>
      </c>
      <c r="O151" s="108" t="s">
        <v>2573</v>
      </c>
    </row>
    <row r="152" spans="1:15" s="108" customFormat="1" ht="12.75" x14ac:dyDescent="0.2">
      <c r="A152" s="108" t="str">
        <f>EnterpriseData!$B$38</f>
        <v>ProTes300420201Adm</v>
      </c>
      <c r="B152" s="108" t="s">
        <v>3483</v>
      </c>
      <c r="C152" s="108" t="s">
        <v>2602</v>
      </c>
      <c r="D152" s="108" t="s">
        <v>3484</v>
      </c>
      <c r="E152" s="109" t="s">
        <v>3485</v>
      </c>
      <c r="F152" s="109" t="s">
        <v>3486</v>
      </c>
      <c r="G152" s="108" t="s">
        <v>3487</v>
      </c>
      <c r="H152" s="109" t="s">
        <v>3488</v>
      </c>
      <c r="I152" s="110" t="s">
        <v>3489</v>
      </c>
      <c r="J152" s="108" t="s">
        <v>2591</v>
      </c>
      <c r="O152" s="108" t="s">
        <v>2573</v>
      </c>
    </row>
    <row r="153" spans="1:15" s="108" customFormat="1" ht="12.75" x14ac:dyDescent="0.2">
      <c r="A153" s="108" t="str">
        <f>EnterpriseData!$B$38</f>
        <v>ProTes300420201Adm</v>
      </c>
      <c r="B153" s="108" t="s">
        <v>2627</v>
      </c>
      <c r="C153" s="108" t="s">
        <v>2602</v>
      </c>
      <c r="D153" s="108" t="s">
        <v>2628</v>
      </c>
      <c r="E153" s="108" t="s">
        <v>2629</v>
      </c>
      <c r="G153" s="108" t="s">
        <v>2595</v>
      </c>
      <c r="H153" s="109" t="s">
        <v>2410</v>
      </c>
      <c r="I153" s="110" t="s">
        <v>2630</v>
      </c>
      <c r="J153" s="108" t="s">
        <v>2400</v>
      </c>
      <c r="O153" s="108" t="s">
        <v>2573</v>
      </c>
    </row>
    <row r="154" spans="1:15" s="108" customFormat="1" ht="12.75" x14ac:dyDescent="0.2">
      <c r="A154" s="108" t="str">
        <f>EnterpriseData!$B$38</f>
        <v>ProTes300420201Adm</v>
      </c>
      <c r="B154" s="108" t="s">
        <v>3490</v>
      </c>
      <c r="C154" s="108" t="s">
        <v>2602</v>
      </c>
      <c r="D154" s="108" t="s">
        <v>3491</v>
      </c>
      <c r="E154" s="109" t="s">
        <v>3492</v>
      </c>
      <c r="G154" s="108" t="s">
        <v>3493</v>
      </c>
      <c r="H154" s="109" t="s">
        <v>2410</v>
      </c>
      <c r="I154" s="110" t="s">
        <v>3494</v>
      </c>
      <c r="J154" s="108" t="s">
        <v>2400</v>
      </c>
      <c r="O154" s="108" t="s">
        <v>2573</v>
      </c>
    </row>
    <row r="155" spans="1:15" s="108" customFormat="1" ht="12.75" x14ac:dyDescent="0.2">
      <c r="A155" s="108" t="str">
        <f>EnterpriseData!$B$38</f>
        <v>ProTes300420201Adm</v>
      </c>
      <c r="B155" s="108" t="s">
        <v>3495</v>
      </c>
      <c r="C155" s="108" t="s">
        <v>2602</v>
      </c>
      <c r="D155" s="108" t="s">
        <v>3496</v>
      </c>
      <c r="E155" s="109" t="s">
        <v>3492</v>
      </c>
      <c r="G155" s="108" t="s">
        <v>3497</v>
      </c>
      <c r="H155" s="109" t="s">
        <v>2410</v>
      </c>
      <c r="I155" s="110" t="s">
        <v>3494</v>
      </c>
      <c r="J155" s="108" t="s">
        <v>2400</v>
      </c>
      <c r="O155" s="108" t="s">
        <v>2573</v>
      </c>
    </row>
    <row r="156" spans="1:15" s="108" customFormat="1" ht="12.75" x14ac:dyDescent="0.2">
      <c r="A156" s="108" t="str">
        <f>EnterpriseData!$B$38</f>
        <v>ProTes300420201Adm</v>
      </c>
      <c r="B156" s="108" t="s">
        <v>3498</v>
      </c>
      <c r="C156" s="108" t="s">
        <v>2602</v>
      </c>
      <c r="D156" s="108" t="s">
        <v>3499</v>
      </c>
      <c r="E156" s="109" t="s">
        <v>3500</v>
      </c>
      <c r="G156" s="108" t="s">
        <v>3501</v>
      </c>
      <c r="H156" s="109" t="s">
        <v>2410</v>
      </c>
      <c r="I156" s="110" t="s">
        <v>3502</v>
      </c>
      <c r="J156" s="108" t="s">
        <v>2400</v>
      </c>
      <c r="O156" s="108" t="s">
        <v>2573</v>
      </c>
    </row>
    <row r="157" spans="1:15" s="108" customFormat="1" ht="12.75" x14ac:dyDescent="0.2">
      <c r="A157" s="108" t="str">
        <f>EnterpriseData!$B$38</f>
        <v>ProTes300420201Adm</v>
      </c>
      <c r="B157" s="108" t="s">
        <v>3503</v>
      </c>
      <c r="C157" s="108" t="s">
        <v>2602</v>
      </c>
      <c r="D157" s="108" t="s">
        <v>3504</v>
      </c>
      <c r="E157" s="109" t="s">
        <v>3505</v>
      </c>
      <c r="G157" s="108" t="s">
        <v>3506</v>
      </c>
      <c r="H157" s="109" t="s">
        <v>2410</v>
      </c>
      <c r="I157" s="110" t="s">
        <v>3507</v>
      </c>
      <c r="J157" s="108" t="s">
        <v>2400</v>
      </c>
      <c r="O157" s="108" t="s">
        <v>2573</v>
      </c>
    </row>
    <row r="158" spans="1:15" s="108" customFormat="1" ht="12.75" x14ac:dyDescent="0.2">
      <c r="A158" s="108" t="str">
        <f>EnterpriseData!$B$38</f>
        <v>ProTes300420201Adm</v>
      </c>
      <c r="B158" s="108" t="s">
        <v>3508</v>
      </c>
      <c r="C158" s="108" t="s">
        <v>2602</v>
      </c>
      <c r="D158" s="108" t="s">
        <v>3509</v>
      </c>
      <c r="E158" s="109" t="s">
        <v>3510</v>
      </c>
      <c r="G158" s="108" t="s">
        <v>3511</v>
      </c>
      <c r="H158" s="109" t="s">
        <v>2410</v>
      </c>
      <c r="I158" s="110" t="s">
        <v>3512</v>
      </c>
      <c r="J158" s="108" t="s">
        <v>2400</v>
      </c>
      <c r="O158" s="108" t="s">
        <v>2573</v>
      </c>
    </row>
    <row r="159" spans="1:15" s="108" customFormat="1" ht="12.75" x14ac:dyDescent="0.2">
      <c r="A159" s="108" t="str">
        <f>EnterpriseData!$B$38</f>
        <v>ProTes300420201Adm</v>
      </c>
      <c r="B159" s="108" t="s">
        <v>3513</v>
      </c>
      <c r="C159" s="108" t="s">
        <v>2602</v>
      </c>
      <c r="D159" s="108" t="s">
        <v>3514</v>
      </c>
      <c r="E159" s="109" t="s">
        <v>3515</v>
      </c>
      <c r="G159" s="108" t="s">
        <v>3516</v>
      </c>
      <c r="H159" s="109" t="s">
        <v>2410</v>
      </c>
      <c r="I159" s="110" t="s">
        <v>3517</v>
      </c>
      <c r="J159" s="108" t="s">
        <v>2400</v>
      </c>
      <c r="O159" s="108" t="s">
        <v>2573</v>
      </c>
    </row>
    <row r="160" spans="1:15" s="108" customFormat="1" ht="12.75" x14ac:dyDescent="0.2">
      <c r="A160" s="108" t="str">
        <f>EnterpriseData!$B$38</f>
        <v>ProTes300420201Adm</v>
      </c>
      <c r="B160" s="108" t="s">
        <v>3518</v>
      </c>
      <c r="C160" s="108" t="s">
        <v>2602</v>
      </c>
      <c r="D160" s="108" t="s">
        <v>3519</v>
      </c>
      <c r="E160" s="109" t="s">
        <v>3520</v>
      </c>
      <c r="F160" s="109" t="s">
        <v>3521</v>
      </c>
      <c r="G160" s="108" t="s">
        <v>3522</v>
      </c>
      <c r="H160" s="109" t="s">
        <v>3522</v>
      </c>
      <c r="I160" s="110" t="s">
        <v>3523</v>
      </c>
      <c r="J160" s="108" t="s">
        <v>2952</v>
      </c>
      <c r="O160" s="108" t="s">
        <v>2573</v>
      </c>
    </row>
    <row r="161" spans="1:15" s="108" customFormat="1" ht="12.75" x14ac:dyDescent="0.2">
      <c r="A161" s="108" t="str">
        <f>EnterpriseData!$B$38</f>
        <v>ProTes300420201Adm</v>
      </c>
      <c r="B161" s="108" t="s">
        <v>3524</v>
      </c>
      <c r="C161" s="108" t="s">
        <v>2602</v>
      </c>
      <c r="D161" s="108" t="s">
        <v>3525</v>
      </c>
      <c r="E161" s="109" t="s">
        <v>3526</v>
      </c>
      <c r="G161" s="108" t="s">
        <v>3527</v>
      </c>
      <c r="H161" s="109" t="s">
        <v>3528</v>
      </c>
      <c r="I161" s="110" t="s">
        <v>3529</v>
      </c>
      <c r="J161" s="108" t="s">
        <v>2952</v>
      </c>
      <c r="O161" s="108" t="s">
        <v>2573</v>
      </c>
    </row>
    <row r="162" spans="1:15" s="108" customFormat="1" ht="12.75" x14ac:dyDescent="0.2">
      <c r="A162" s="108" t="str">
        <f>EnterpriseData!$B$38</f>
        <v>ProTes300420201Adm</v>
      </c>
      <c r="B162" s="108" t="s">
        <v>3530</v>
      </c>
      <c r="C162" s="108" t="s">
        <v>2602</v>
      </c>
      <c r="D162" s="108" t="s">
        <v>3531</v>
      </c>
      <c r="E162" s="109" t="s">
        <v>3532</v>
      </c>
      <c r="F162" s="109" t="s">
        <v>3533</v>
      </c>
      <c r="G162" s="108" t="s">
        <v>3534</v>
      </c>
      <c r="H162" s="109" t="s">
        <v>3528</v>
      </c>
      <c r="I162" s="110" t="s">
        <v>3535</v>
      </c>
      <c r="J162" s="108" t="s">
        <v>2952</v>
      </c>
      <c r="O162" s="108" t="s">
        <v>2573</v>
      </c>
    </row>
    <row r="163" spans="1:15" s="108" customFormat="1" ht="12.75" x14ac:dyDescent="0.2">
      <c r="A163" s="108" t="str">
        <f>EnterpriseData!$B$38</f>
        <v>ProTes300420201Adm</v>
      </c>
      <c r="B163" s="108" t="s">
        <v>3536</v>
      </c>
      <c r="C163" s="108" t="s">
        <v>2602</v>
      </c>
      <c r="D163" s="108" t="s">
        <v>3537</v>
      </c>
      <c r="E163" s="109" t="s">
        <v>3538</v>
      </c>
      <c r="F163" s="109" t="s">
        <v>3539</v>
      </c>
      <c r="G163" s="108" t="s">
        <v>3540</v>
      </c>
      <c r="H163" s="109" t="s">
        <v>3528</v>
      </c>
      <c r="I163" s="110" t="s">
        <v>3541</v>
      </c>
      <c r="J163" s="108" t="s">
        <v>2952</v>
      </c>
      <c r="O163" s="108" t="s">
        <v>2573</v>
      </c>
    </row>
    <row r="164" spans="1:15" s="108" customFormat="1" ht="12.75" x14ac:dyDescent="0.2">
      <c r="A164" s="108" t="str">
        <f>EnterpriseData!$B$38</f>
        <v>ProTes300420201Adm</v>
      </c>
      <c r="B164" s="108" t="s">
        <v>3542</v>
      </c>
      <c r="C164" s="108" t="s">
        <v>2602</v>
      </c>
      <c r="D164" s="108" t="s">
        <v>3543</v>
      </c>
      <c r="E164" s="109" t="s">
        <v>3544</v>
      </c>
      <c r="G164" s="108" t="s">
        <v>3545</v>
      </c>
      <c r="H164" s="109" t="s">
        <v>3528</v>
      </c>
      <c r="I164" s="110" t="s">
        <v>3546</v>
      </c>
      <c r="J164" s="108" t="s">
        <v>2952</v>
      </c>
      <c r="O164" s="108" t="s">
        <v>2573</v>
      </c>
    </row>
    <row r="165" spans="1:15" s="108" customFormat="1" ht="12.75" x14ac:dyDescent="0.2">
      <c r="A165" s="108" t="str">
        <f>EnterpriseData!$B$38</f>
        <v>ProTes300420201Adm</v>
      </c>
      <c r="B165" s="108" t="s">
        <v>3547</v>
      </c>
      <c r="C165" s="108" t="s">
        <v>2602</v>
      </c>
      <c r="D165" s="108" t="s">
        <v>3548</v>
      </c>
      <c r="E165" s="109" t="s">
        <v>3549</v>
      </c>
      <c r="F165" s="109" t="s">
        <v>3550</v>
      </c>
      <c r="G165" s="108" t="s">
        <v>3551</v>
      </c>
      <c r="H165" s="109" t="s">
        <v>3528</v>
      </c>
      <c r="I165" s="110" t="s">
        <v>2683</v>
      </c>
      <c r="J165" s="108" t="s">
        <v>2952</v>
      </c>
      <c r="O165" s="108" t="s">
        <v>2573</v>
      </c>
    </row>
    <row r="166" spans="1:15" s="108" customFormat="1" ht="12.75" x14ac:dyDescent="0.2">
      <c r="A166" s="108" t="str">
        <f>EnterpriseData!$B$38</f>
        <v>ProTes300420201Adm</v>
      </c>
      <c r="B166" s="108" t="s">
        <v>3552</v>
      </c>
      <c r="C166" s="108" t="s">
        <v>2602</v>
      </c>
      <c r="D166" s="108" t="s">
        <v>3553</v>
      </c>
      <c r="E166" s="109" t="s">
        <v>3302</v>
      </c>
      <c r="F166" s="109" t="s">
        <v>3554</v>
      </c>
      <c r="G166" s="108" t="s">
        <v>3555</v>
      </c>
      <c r="H166" s="109" t="s">
        <v>3555</v>
      </c>
      <c r="I166" s="110" t="s">
        <v>2683</v>
      </c>
      <c r="J166" s="108" t="s">
        <v>3556</v>
      </c>
      <c r="O166" s="108" t="s">
        <v>2573</v>
      </c>
    </row>
    <row r="167" spans="1:15" s="108" customFormat="1" ht="12.75" x14ac:dyDescent="0.2">
      <c r="A167" s="108" t="str">
        <f>EnterpriseData!$B$38</f>
        <v>ProTes300420201Adm</v>
      </c>
      <c r="B167" s="108" t="s">
        <v>3557</v>
      </c>
      <c r="C167" s="108" t="s">
        <v>2602</v>
      </c>
      <c r="D167" s="108" t="s">
        <v>3558</v>
      </c>
      <c r="E167" s="109" t="s">
        <v>3559</v>
      </c>
      <c r="G167" s="108" t="s">
        <v>3560</v>
      </c>
      <c r="H167" s="109" t="s">
        <v>3561</v>
      </c>
      <c r="I167" s="110" t="s">
        <v>3562</v>
      </c>
      <c r="J167" s="108" t="s">
        <v>2952</v>
      </c>
      <c r="O167" s="108" t="s">
        <v>2573</v>
      </c>
    </row>
    <row r="168" spans="1:15" s="108" customFormat="1" ht="12.75" x14ac:dyDescent="0.2">
      <c r="A168" s="108" t="str">
        <f>EnterpriseData!$B$38</f>
        <v>ProTes300420201Adm</v>
      </c>
      <c r="B168" s="108" t="s">
        <v>3563</v>
      </c>
      <c r="C168" s="108" t="s">
        <v>2602</v>
      </c>
      <c r="D168" s="108" t="s">
        <v>3564</v>
      </c>
      <c r="E168" s="109" t="s">
        <v>3565</v>
      </c>
      <c r="G168" s="108" t="s">
        <v>3566</v>
      </c>
      <c r="H168" s="109" t="s">
        <v>3566</v>
      </c>
      <c r="I168" s="110" t="s">
        <v>2683</v>
      </c>
      <c r="J168" s="108" t="s">
        <v>2940</v>
      </c>
      <c r="O168" s="108" t="s">
        <v>2573</v>
      </c>
    </row>
    <row r="169" spans="1:15" s="108" customFormat="1" ht="12.75" x14ac:dyDescent="0.2">
      <c r="A169" s="108" t="str">
        <f>EnterpriseData!$B$38</f>
        <v>ProTes300420201Adm</v>
      </c>
      <c r="B169" s="108" t="s">
        <v>3567</v>
      </c>
      <c r="C169" s="108" t="s">
        <v>2602</v>
      </c>
      <c r="D169" s="108" t="s">
        <v>3568</v>
      </c>
      <c r="E169" s="109" t="s">
        <v>2604</v>
      </c>
      <c r="F169" s="109" t="s">
        <v>3569</v>
      </c>
      <c r="G169" s="108" t="s">
        <v>3570</v>
      </c>
      <c r="H169" s="109" t="s">
        <v>3571</v>
      </c>
      <c r="I169" s="110" t="s">
        <v>3572</v>
      </c>
      <c r="J169" s="108" t="s">
        <v>2952</v>
      </c>
      <c r="O169" s="108" t="s">
        <v>2573</v>
      </c>
    </row>
    <row r="170" spans="1:15" s="108" customFormat="1" ht="12.75" x14ac:dyDescent="0.2">
      <c r="A170" s="108" t="str">
        <f>EnterpriseData!$B$38</f>
        <v>ProTes300420201Adm</v>
      </c>
      <c r="B170" s="108" t="s">
        <v>3573</v>
      </c>
      <c r="C170" s="108" t="s">
        <v>2602</v>
      </c>
      <c r="D170" s="108" t="s">
        <v>3574</v>
      </c>
      <c r="E170" s="109" t="s">
        <v>3575</v>
      </c>
      <c r="G170" s="108" t="s">
        <v>3576</v>
      </c>
      <c r="H170" s="109" t="s">
        <v>3577</v>
      </c>
      <c r="I170" s="110" t="s">
        <v>2683</v>
      </c>
      <c r="J170" s="108" t="s">
        <v>3578</v>
      </c>
      <c r="O170" s="108" t="s">
        <v>2573</v>
      </c>
    </row>
    <row r="171" spans="1:15" s="108" customFormat="1" ht="12.75" x14ac:dyDescent="0.2">
      <c r="A171" s="108" t="str">
        <f>EnterpriseData!$B$38</f>
        <v>ProTes300420201Adm</v>
      </c>
      <c r="B171" s="108" t="s">
        <v>3579</v>
      </c>
      <c r="C171" s="108" t="s">
        <v>2602</v>
      </c>
      <c r="D171" s="108" t="s">
        <v>3580</v>
      </c>
      <c r="E171" s="109" t="s">
        <v>3581</v>
      </c>
      <c r="G171" s="108" t="s">
        <v>3582</v>
      </c>
      <c r="H171" s="109" t="s">
        <v>3583</v>
      </c>
      <c r="I171" s="110" t="s">
        <v>3584</v>
      </c>
      <c r="J171" s="108" t="s">
        <v>2412</v>
      </c>
      <c r="O171" s="108" t="s">
        <v>2573</v>
      </c>
    </row>
    <row r="172" spans="1:15" s="108" customFormat="1" ht="12.75" x14ac:dyDescent="0.2">
      <c r="A172" s="108" t="str">
        <f>EnterpriseData!$B$38</f>
        <v>ProTes300420201Adm</v>
      </c>
      <c r="B172" s="108" t="s">
        <v>3585</v>
      </c>
      <c r="C172" s="108" t="s">
        <v>2602</v>
      </c>
      <c r="D172" s="108" t="s">
        <v>3586</v>
      </c>
      <c r="E172" s="109" t="s">
        <v>3587</v>
      </c>
      <c r="F172" s="109" t="s">
        <v>3582</v>
      </c>
      <c r="G172" s="108" t="s">
        <v>3588</v>
      </c>
      <c r="H172" s="109" t="s">
        <v>3589</v>
      </c>
      <c r="I172" s="110" t="s">
        <v>3584</v>
      </c>
      <c r="J172" s="108" t="s">
        <v>2412</v>
      </c>
      <c r="O172" s="108" t="s">
        <v>2573</v>
      </c>
    </row>
    <row r="173" spans="1:15" s="108" customFormat="1" ht="12.75" x14ac:dyDescent="0.2">
      <c r="A173" s="108" t="str">
        <f>EnterpriseData!$B$38</f>
        <v>ProTes300420201Adm</v>
      </c>
      <c r="B173" s="108" t="s">
        <v>3590</v>
      </c>
      <c r="C173" s="108" t="s">
        <v>2602</v>
      </c>
      <c r="D173" s="108" t="s">
        <v>3591</v>
      </c>
      <c r="E173" s="109" t="s">
        <v>3592</v>
      </c>
      <c r="F173" s="109" t="s">
        <v>3593</v>
      </c>
      <c r="G173" s="108" t="s">
        <v>3594</v>
      </c>
      <c r="H173" s="109" t="s">
        <v>3595</v>
      </c>
      <c r="I173" s="110" t="s">
        <v>2683</v>
      </c>
      <c r="J173" s="108" t="s">
        <v>2412</v>
      </c>
      <c r="O173" s="108" t="s">
        <v>2573</v>
      </c>
    </row>
    <row r="174" spans="1:15" s="108" customFormat="1" ht="12.75" x14ac:dyDescent="0.2">
      <c r="A174" s="108" t="str">
        <f>EnterpriseData!$B$38</f>
        <v>ProTes300420201Adm</v>
      </c>
      <c r="B174" s="108" t="s">
        <v>3596</v>
      </c>
      <c r="C174" s="108" t="s">
        <v>2602</v>
      </c>
      <c r="D174" s="108" t="s">
        <v>3597</v>
      </c>
      <c r="E174" s="109" t="s">
        <v>3411</v>
      </c>
      <c r="F174" s="109" t="s">
        <v>3598</v>
      </c>
      <c r="G174" s="108" t="s">
        <v>3599</v>
      </c>
      <c r="H174" s="109" t="s">
        <v>3600</v>
      </c>
      <c r="I174" s="110" t="s">
        <v>3601</v>
      </c>
      <c r="J174" s="108" t="s">
        <v>2591</v>
      </c>
      <c r="O174" s="108" t="s">
        <v>2573</v>
      </c>
    </row>
    <row r="175" spans="1:15" s="108" customFormat="1" ht="12.75" x14ac:dyDescent="0.2">
      <c r="A175" s="108" t="str">
        <f>EnterpriseData!$B$38</f>
        <v>ProTes300420201Adm</v>
      </c>
      <c r="B175" s="108" t="s">
        <v>3602</v>
      </c>
      <c r="C175" s="108" t="s">
        <v>2602</v>
      </c>
      <c r="D175" s="108" t="s">
        <v>3603</v>
      </c>
      <c r="E175" s="109" t="s">
        <v>3604</v>
      </c>
      <c r="F175" s="109" t="s">
        <v>3605</v>
      </c>
      <c r="G175" s="108" t="s">
        <v>3606</v>
      </c>
      <c r="H175" s="109" t="s">
        <v>3600</v>
      </c>
      <c r="I175" s="110" t="s">
        <v>3607</v>
      </c>
      <c r="J175" s="108" t="s">
        <v>2591</v>
      </c>
      <c r="O175" s="108" t="s">
        <v>2573</v>
      </c>
    </row>
    <row r="176" spans="1:15" s="108" customFormat="1" ht="12.75" x14ac:dyDescent="0.2">
      <c r="A176" s="108" t="str">
        <f>EnterpriseData!$B$38</f>
        <v>ProTes300420201Adm</v>
      </c>
      <c r="B176" s="108" t="s">
        <v>3608</v>
      </c>
      <c r="C176" s="108" t="s">
        <v>2602</v>
      </c>
      <c r="D176" s="108" t="s">
        <v>3609</v>
      </c>
      <c r="E176" s="109" t="s">
        <v>3610</v>
      </c>
      <c r="G176" s="108" t="s">
        <v>3611</v>
      </c>
      <c r="H176" s="109" t="s">
        <v>3612</v>
      </c>
      <c r="I176" s="110" t="s">
        <v>3613</v>
      </c>
      <c r="J176" s="108" t="s">
        <v>3614</v>
      </c>
      <c r="O176" s="108" t="s">
        <v>2573</v>
      </c>
    </row>
    <row r="177" spans="1:15" s="108" customFormat="1" ht="12.75" x14ac:dyDescent="0.2">
      <c r="A177" s="108" t="str">
        <f>EnterpriseData!$B$38</f>
        <v>ProTes300420201Adm</v>
      </c>
      <c r="B177" s="108" t="s">
        <v>3615</v>
      </c>
      <c r="C177" s="108" t="s">
        <v>2602</v>
      </c>
      <c r="D177" s="108" t="s">
        <v>3616</v>
      </c>
      <c r="E177" s="109" t="s">
        <v>3617</v>
      </c>
      <c r="F177" s="109" t="s">
        <v>3618</v>
      </c>
      <c r="G177" s="108" t="s">
        <v>3619</v>
      </c>
      <c r="H177" s="109" t="s">
        <v>3620</v>
      </c>
      <c r="I177" s="110" t="s">
        <v>3621</v>
      </c>
      <c r="J177" s="108" t="s">
        <v>3614</v>
      </c>
      <c r="O177" s="108" t="s">
        <v>2573</v>
      </c>
    </row>
    <row r="178" spans="1:15" s="108" customFormat="1" ht="12.75" x14ac:dyDescent="0.2">
      <c r="A178" s="108" t="str">
        <f>EnterpriseData!$B$38</f>
        <v>ProTes300420201Adm</v>
      </c>
      <c r="B178" s="108" t="s">
        <v>3622</v>
      </c>
      <c r="C178" s="108" t="s">
        <v>2602</v>
      </c>
      <c r="D178" s="108" t="s">
        <v>3623</v>
      </c>
      <c r="E178" s="109" t="s">
        <v>3624</v>
      </c>
      <c r="F178" s="109" t="s">
        <v>3625</v>
      </c>
      <c r="G178" s="108" t="s">
        <v>3626</v>
      </c>
      <c r="H178" s="109" t="s">
        <v>3627</v>
      </c>
      <c r="I178" s="110" t="s">
        <v>3628</v>
      </c>
      <c r="J178" s="108" t="s">
        <v>3629</v>
      </c>
      <c r="O178" s="108" t="s">
        <v>2573</v>
      </c>
    </row>
    <row r="179" spans="1:15" s="108" customFormat="1" ht="12.75" x14ac:dyDescent="0.2">
      <c r="A179" s="108" t="str">
        <f>EnterpriseData!$B$38</f>
        <v>ProTes300420201Adm</v>
      </c>
      <c r="B179" s="108" t="s">
        <v>3630</v>
      </c>
      <c r="C179" s="108" t="s">
        <v>2602</v>
      </c>
      <c r="D179" s="108" t="s">
        <v>3631</v>
      </c>
      <c r="E179" s="109" t="s">
        <v>2604</v>
      </c>
      <c r="F179" s="109" t="s">
        <v>3632</v>
      </c>
      <c r="G179" s="108" t="s">
        <v>3633</v>
      </c>
      <c r="H179" s="109" t="s">
        <v>3634</v>
      </c>
      <c r="I179" s="110" t="s">
        <v>3635</v>
      </c>
      <c r="J179" s="108" t="s">
        <v>2952</v>
      </c>
      <c r="O179" s="108" t="s">
        <v>2573</v>
      </c>
    </row>
    <row r="180" spans="1:15" s="108" customFormat="1" ht="12.75" x14ac:dyDescent="0.2">
      <c r="A180" s="108" t="str">
        <f>EnterpriseData!$B$38</f>
        <v>ProTes300420201Adm</v>
      </c>
      <c r="B180" s="108" t="s">
        <v>3636</v>
      </c>
      <c r="C180" s="108" t="s">
        <v>2602</v>
      </c>
      <c r="D180" s="108" t="s">
        <v>3637</v>
      </c>
      <c r="E180" s="109" t="s">
        <v>3638</v>
      </c>
      <c r="F180" s="109" t="s">
        <v>3639</v>
      </c>
      <c r="G180" s="108" t="s">
        <v>3640</v>
      </c>
      <c r="H180" s="109" t="s">
        <v>3641</v>
      </c>
      <c r="I180" s="110" t="s">
        <v>3642</v>
      </c>
      <c r="J180" s="108" t="s">
        <v>2952</v>
      </c>
      <c r="O180" s="108" t="s">
        <v>2573</v>
      </c>
    </row>
    <row r="181" spans="1:15" s="108" customFormat="1" ht="12.75" x14ac:dyDescent="0.2">
      <c r="A181" s="108" t="str">
        <f>EnterpriseData!$B$38</f>
        <v>ProTes300420201Adm</v>
      </c>
      <c r="B181" s="108" t="s">
        <v>3643</v>
      </c>
      <c r="C181" s="108" t="s">
        <v>2602</v>
      </c>
      <c r="D181" s="108" t="s">
        <v>3644</v>
      </c>
      <c r="E181" s="109" t="s">
        <v>3645</v>
      </c>
      <c r="F181" s="109" t="s">
        <v>3646</v>
      </c>
      <c r="G181" s="108" t="s">
        <v>3647</v>
      </c>
      <c r="H181" s="109" t="s">
        <v>3648</v>
      </c>
      <c r="I181" s="110" t="s">
        <v>3649</v>
      </c>
      <c r="J181" s="108" t="s">
        <v>2952</v>
      </c>
      <c r="O181" s="108" t="s">
        <v>2573</v>
      </c>
    </row>
    <row r="182" spans="1:15" s="108" customFormat="1" ht="12.75" x14ac:dyDescent="0.2">
      <c r="A182" s="108" t="str">
        <f>EnterpriseData!$B$38</f>
        <v>ProTes300420201Adm</v>
      </c>
      <c r="B182" s="108" t="s">
        <v>3650</v>
      </c>
      <c r="C182" s="108" t="s">
        <v>2602</v>
      </c>
      <c r="D182" s="108" t="s">
        <v>3651</v>
      </c>
      <c r="E182" s="109" t="s">
        <v>3652</v>
      </c>
      <c r="F182" s="109" t="s">
        <v>3653</v>
      </c>
      <c r="G182" s="108" t="s">
        <v>3654</v>
      </c>
      <c r="H182" s="109" t="s">
        <v>3655</v>
      </c>
      <c r="I182" s="110" t="s">
        <v>3656</v>
      </c>
      <c r="J182" s="108" t="s">
        <v>3047</v>
      </c>
      <c r="O182" s="108" t="s">
        <v>2573</v>
      </c>
    </row>
    <row r="183" spans="1:15" s="108" customFormat="1" ht="12.75" x14ac:dyDescent="0.2">
      <c r="A183" s="108" t="str">
        <f>EnterpriseData!$B$38</f>
        <v>ProTes300420201Adm</v>
      </c>
      <c r="B183" s="108" t="s">
        <v>3657</v>
      </c>
      <c r="C183" s="108" t="s">
        <v>2602</v>
      </c>
      <c r="D183" s="108" t="s">
        <v>3658</v>
      </c>
      <c r="E183" s="109" t="s">
        <v>3659</v>
      </c>
      <c r="F183" s="109" t="s">
        <v>3660</v>
      </c>
      <c r="G183" s="108" t="s">
        <v>3661</v>
      </c>
      <c r="H183" s="109" t="s">
        <v>3662</v>
      </c>
      <c r="I183" s="110" t="s">
        <v>2683</v>
      </c>
      <c r="J183" s="108" t="s">
        <v>3663</v>
      </c>
      <c r="O183" s="108" t="s">
        <v>2573</v>
      </c>
    </row>
    <row r="184" spans="1:15" s="108" customFormat="1" ht="12.75" x14ac:dyDescent="0.2">
      <c r="A184" s="108" t="str">
        <f>EnterpriseData!$B$38</f>
        <v>ProTes300420201Adm</v>
      </c>
      <c r="B184" s="108" t="s">
        <v>3664</v>
      </c>
      <c r="C184" s="108" t="s">
        <v>2602</v>
      </c>
      <c r="D184" s="108" t="s">
        <v>3665</v>
      </c>
      <c r="E184" s="109" t="s">
        <v>3666</v>
      </c>
      <c r="G184" s="108" t="s">
        <v>3667</v>
      </c>
      <c r="H184" s="109" t="s">
        <v>3668</v>
      </c>
      <c r="I184" s="110" t="s">
        <v>3669</v>
      </c>
      <c r="J184" s="108" t="s">
        <v>3346</v>
      </c>
      <c r="O184" s="108" t="s">
        <v>2573</v>
      </c>
    </row>
    <row r="185" spans="1:15" s="108" customFormat="1" ht="12.75" x14ac:dyDescent="0.2">
      <c r="A185" s="108" t="str">
        <f>EnterpriseData!$B$38</f>
        <v>ProTes300420201Adm</v>
      </c>
      <c r="B185" s="108" t="s">
        <v>3670</v>
      </c>
      <c r="C185" s="108" t="s">
        <v>2602</v>
      </c>
      <c r="D185" s="108" t="s">
        <v>3671</v>
      </c>
      <c r="E185" s="109" t="s">
        <v>3672</v>
      </c>
      <c r="G185" s="108" t="s">
        <v>3673</v>
      </c>
      <c r="H185" s="109" t="s">
        <v>3673</v>
      </c>
      <c r="I185" s="110" t="s">
        <v>3674</v>
      </c>
      <c r="J185" s="108" t="s">
        <v>2952</v>
      </c>
      <c r="O185" s="108" t="s">
        <v>2573</v>
      </c>
    </row>
    <row r="186" spans="1:15" s="108" customFormat="1" ht="12.75" x14ac:dyDescent="0.2">
      <c r="A186" s="108" t="str">
        <f>EnterpriseData!$B$38</f>
        <v>ProTes300420201Adm</v>
      </c>
      <c r="B186" s="108" t="s">
        <v>3675</v>
      </c>
      <c r="C186" s="108" t="s">
        <v>2602</v>
      </c>
      <c r="D186" s="108" t="s">
        <v>3676</v>
      </c>
      <c r="E186" s="109" t="s">
        <v>3677</v>
      </c>
      <c r="G186" s="108" t="s">
        <v>3678</v>
      </c>
      <c r="H186" s="109" t="s">
        <v>3679</v>
      </c>
      <c r="I186" s="110" t="s">
        <v>3680</v>
      </c>
      <c r="J186" s="108" t="s">
        <v>3681</v>
      </c>
      <c r="O186" s="108" t="s">
        <v>2573</v>
      </c>
    </row>
    <row r="187" spans="1:15" s="108" customFormat="1" ht="12.75" x14ac:dyDescent="0.2">
      <c r="A187" s="108" t="str">
        <f>EnterpriseData!$B$38</f>
        <v>ProTes300420201Adm</v>
      </c>
      <c r="B187" s="108" t="s">
        <v>3682</v>
      </c>
      <c r="C187" s="108" t="s">
        <v>2602</v>
      </c>
      <c r="D187" s="108" t="s">
        <v>3683</v>
      </c>
      <c r="E187" s="109" t="s">
        <v>3684</v>
      </c>
      <c r="G187" s="108" t="s">
        <v>3685</v>
      </c>
      <c r="H187" s="109" t="s">
        <v>2417</v>
      </c>
      <c r="I187" s="110" t="s">
        <v>3686</v>
      </c>
      <c r="J187" s="108" t="s">
        <v>2400</v>
      </c>
      <c r="O187" s="108" t="s">
        <v>2573</v>
      </c>
    </row>
    <row r="188" spans="1:15" s="108" customFormat="1" ht="12.75" x14ac:dyDescent="0.2">
      <c r="A188" s="108" t="str">
        <f>EnterpriseData!$B$38</f>
        <v>ProTes300420201Adm</v>
      </c>
      <c r="B188" s="108" t="s">
        <v>3687</v>
      </c>
      <c r="C188" s="108" t="s">
        <v>2602</v>
      </c>
      <c r="D188" s="108" t="s">
        <v>3688</v>
      </c>
      <c r="E188" s="109" t="s">
        <v>3689</v>
      </c>
      <c r="G188" s="108" t="s">
        <v>3690</v>
      </c>
      <c r="H188" s="109" t="s">
        <v>3691</v>
      </c>
      <c r="I188" s="110" t="s">
        <v>2683</v>
      </c>
      <c r="J188" s="108" t="s">
        <v>3692</v>
      </c>
      <c r="O188" s="108" t="s">
        <v>2573</v>
      </c>
    </row>
    <row r="189" spans="1:15" s="108" customFormat="1" ht="12.75" x14ac:dyDescent="0.2">
      <c r="A189" s="108" t="str">
        <f>EnterpriseData!$B$38</f>
        <v>ProTes300420201Adm</v>
      </c>
      <c r="B189" s="108" t="s">
        <v>3693</v>
      </c>
      <c r="C189" s="108" t="s">
        <v>2602</v>
      </c>
      <c r="D189" s="108" t="s">
        <v>3694</v>
      </c>
      <c r="E189" s="109" t="s">
        <v>3695</v>
      </c>
      <c r="G189" s="108" t="s">
        <v>3696</v>
      </c>
      <c r="H189" s="109" t="s">
        <v>3697</v>
      </c>
      <c r="I189" s="110" t="s">
        <v>2683</v>
      </c>
      <c r="J189" s="108" t="s">
        <v>3003</v>
      </c>
      <c r="O189" s="108" t="s">
        <v>2573</v>
      </c>
    </row>
    <row r="190" spans="1:15" s="108" customFormat="1" ht="12.75" x14ac:dyDescent="0.2">
      <c r="A190" s="108" t="str">
        <f>EnterpriseData!$B$38</f>
        <v>ProTes300420201Adm</v>
      </c>
      <c r="B190" s="108" t="s">
        <v>3698</v>
      </c>
      <c r="C190" s="108" t="s">
        <v>2602</v>
      </c>
      <c r="D190" s="108" t="s">
        <v>3699</v>
      </c>
      <c r="E190" s="109" t="s">
        <v>3700</v>
      </c>
      <c r="G190" s="108" t="s">
        <v>3701</v>
      </c>
      <c r="H190" s="109" t="s">
        <v>3702</v>
      </c>
      <c r="I190" s="110" t="s">
        <v>3703</v>
      </c>
      <c r="J190" s="108" t="s">
        <v>2930</v>
      </c>
      <c r="O190" s="108" t="s">
        <v>2573</v>
      </c>
    </row>
    <row r="191" spans="1:15" s="108" customFormat="1" ht="12.75" x14ac:dyDescent="0.2">
      <c r="A191" s="108" t="str">
        <f>EnterpriseData!$B$38</f>
        <v>ProTes300420201Adm</v>
      </c>
      <c r="B191" s="108" t="s">
        <v>3704</v>
      </c>
      <c r="C191" s="108" t="s">
        <v>2602</v>
      </c>
      <c r="D191" s="108" t="s">
        <v>3705</v>
      </c>
      <c r="E191" s="109" t="s">
        <v>3706</v>
      </c>
      <c r="F191" s="109" t="s">
        <v>3707</v>
      </c>
      <c r="G191" s="108" t="s">
        <v>3708</v>
      </c>
      <c r="H191" s="109" t="s">
        <v>3709</v>
      </c>
      <c r="I191" s="110" t="s">
        <v>3710</v>
      </c>
      <c r="J191" s="108" t="s">
        <v>2591</v>
      </c>
      <c r="O191" s="108" t="s">
        <v>2573</v>
      </c>
    </row>
    <row r="192" spans="1:15" s="108" customFormat="1" ht="12.75" x14ac:dyDescent="0.2">
      <c r="A192" s="108" t="str">
        <f>EnterpriseData!$B$38</f>
        <v>ProTes300420201Adm</v>
      </c>
      <c r="B192" s="108" t="s">
        <v>3711</v>
      </c>
      <c r="C192" s="108" t="s">
        <v>2602</v>
      </c>
      <c r="D192" s="108" t="s">
        <v>3712</v>
      </c>
      <c r="E192" s="109" t="s">
        <v>3713</v>
      </c>
      <c r="G192" s="108" t="s">
        <v>3714</v>
      </c>
      <c r="H192" s="109" t="s">
        <v>3715</v>
      </c>
      <c r="I192" s="110" t="s">
        <v>3716</v>
      </c>
      <c r="J192" s="108" t="s">
        <v>3047</v>
      </c>
      <c r="O192" s="108" t="s">
        <v>2573</v>
      </c>
    </row>
    <row r="193" spans="1:15" s="108" customFormat="1" ht="12.75" x14ac:dyDescent="0.2">
      <c r="A193" s="108" t="str">
        <f>EnterpriseData!$B$38</f>
        <v>ProTes300420201Adm</v>
      </c>
      <c r="B193" s="108" t="s">
        <v>3717</v>
      </c>
      <c r="C193" s="108" t="s">
        <v>2602</v>
      </c>
      <c r="D193" s="108" t="s">
        <v>3718</v>
      </c>
      <c r="E193" s="109" t="s">
        <v>3719</v>
      </c>
      <c r="G193" s="108" t="s">
        <v>3720</v>
      </c>
      <c r="H193" s="109" t="s">
        <v>3721</v>
      </c>
      <c r="I193" s="110" t="s">
        <v>3722</v>
      </c>
      <c r="J193" s="108" t="s">
        <v>3723</v>
      </c>
      <c r="O193" s="108" t="s">
        <v>2573</v>
      </c>
    </row>
    <row r="194" spans="1:15" s="108" customFormat="1" ht="12.75" x14ac:dyDescent="0.2">
      <c r="A194" s="108" t="str">
        <f>EnterpriseData!$B$38</f>
        <v>ProTes300420201Adm</v>
      </c>
      <c r="B194" s="108" t="s">
        <v>3724</v>
      </c>
      <c r="C194" s="108" t="s">
        <v>2602</v>
      </c>
      <c r="D194" s="108" t="s">
        <v>3725</v>
      </c>
      <c r="E194" s="109" t="s">
        <v>3726</v>
      </c>
      <c r="F194" s="109" t="s">
        <v>3727</v>
      </c>
      <c r="G194" s="108" t="s">
        <v>3728</v>
      </c>
      <c r="H194" s="109" t="s">
        <v>3729</v>
      </c>
      <c r="I194" s="110" t="s">
        <v>2683</v>
      </c>
      <c r="J194" s="108" t="s">
        <v>3730</v>
      </c>
      <c r="O194" s="108" t="s">
        <v>2573</v>
      </c>
    </row>
    <row r="195" spans="1:15" s="108" customFormat="1" ht="12.75" x14ac:dyDescent="0.2">
      <c r="A195" s="108" t="str">
        <f>EnterpriseData!$B$38</f>
        <v>ProTes300420201Adm</v>
      </c>
      <c r="B195" s="108" t="s">
        <v>3731</v>
      </c>
      <c r="C195" s="108" t="s">
        <v>2602</v>
      </c>
      <c r="D195" s="108" t="s">
        <v>3732</v>
      </c>
      <c r="E195" s="109" t="s">
        <v>3733</v>
      </c>
      <c r="G195" s="108" t="s">
        <v>3734</v>
      </c>
      <c r="H195" s="109" t="s">
        <v>3735</v>
      </c>
      <c r="I195" s="110" t="s">
        <v>3736</v>
      </c>
      <c r="J195" s="108" t="s">
        <v>3735</v>
      </c>
      <c r="O195" s="108" t="s">
        <v>2573</v>
      </c>
    </row>
    <row r="196" spans="1:15" s="108" customFormat="1" ht="12.75" x14ac:dyDescent="0.2">
      <c r="A196" s="108" t="str">
        <f>EnterpriseData!$B$38</f>
        <v>ProTes300420201Adm</v>
      </c>
      <c r="B196" s="108" t="s">
        <v>3737</v>
      </c>
      <c r="C196" s="108" t="s">
        <v>2602</v>
      </c>
      <c r="D196" s="108" t="s">
        <v>3738</v>
      </c>
      <c r="E196" s="109" t="s">
        <v>3739</v>
      </c>
      <c r="G196" s="108" t="s">
        <v>3740</v>
      </c>
      <c r="H196" s="109" t="s">
        <v>2418</v>
      </c>
      <c r="I196" s="110" t="s">
        <v>3741</v>
      </c>
      <c r="J196" s="108" t="s">
        <v>2400</v>
      </c>
      <c r="O196" s="108" t="s">
        <v>2573</v>
      </c>
    </row>
    <row r="197" spans="1:15" s="108" customFormat="1" ht="12.75" x14ac:dyDescent="0.2">
      <c r="A197" s="108" t="str">
        <f>EnterpriseData!$B$38</f>
        <v>ProTes300420201Adm</v>
      </c>
      <c r="B197" s="108" t="s">
        <v>3742</v>
      </c>
      <c r="C197" s="108" t="s">
        <v>2602</v>
      </c>
      <c r="D197" s="108" t="s">
        <v>3743</v>
      </c>
      <c r="E197" s="109" t="s">
        <v>3744</v>
      </c>
      <c r="F197" s="109" t="s">
        <v>3745</v>
      </c>
      <c r="G197" s="108" t="s">
        <v>3746</v>
      </c>
      <c r="H197" s="109" t="s">
        <v>3747</v>
      </c>
      <c r="I197" s="110" t="s">
        <v>2683</v>
      </c>
      <c r="J197" s="108" t="s">
        <v>2940</v>
      </c>
      <c r="O197" s="108" t="s">
        <v>2573</v>
      </c>
    </row>
    <row r="198" spans="1:15" s="108" customFormat="1" ht="12.75" x14ac:dyDescent="0.2">
      <c r="A198" s="108" t="str">
        <f>EnterpriseData!$B$38</f>
        <v>ProTes300420201Adm</v>
      </c>
      <c r="B198" s="108" t="s">
        <v>3748</v>
      </c>
      <c r="C198" s="108" t="s">
        <v>2602</v>
      </c>
      <c r="D198" s="108" t="s">
        <v>3749</v>
      </c>
      <c r="E198" s="109" t="s">
        <v>3750</v>
      </c>
      <c r="F198" s="109" t="s">
        <v>3751</v>
      </c>
      <c r="G198" s="108" t="s">
        <v>3752</v>
      </c>
      <c r="H198" s="109" t="s">
        <v>3751</v>
      </c>
      <c r="I198" s="110" t="s">
        <v>2683</v>
      </c>
      <c r="J198" s="108" t="s">
        <v>2439</v>
      </c>
      <c r="O198" s="108" t="s">
        <v>2573</v>
      </c>
    </row>
    <row r="199" spans="1:15" s="108" customFormat="1" ht="12.75" x14ac:dyDescent="0.2">
      <c r="A199" s="108" t="str">
        <f>EnterpriseData!$B$38</f>
        <v>ProTes300420201Adm</v>
      </c>
      <c r="B199" s="108" t="s">
        <v>3753</v>
      </c>
      <c r="C199" s="108" t="s">
        <v>2602</v>
      </c>
      <c r="D199" s="108" t="s">
        <v>3754</v>
      </c>
      <c r="E199" s="109" t="s">
        <v>3755</v>
      </c>
      <c r="G199" s="108" t="s">
        <v>3756</v>
      </c>
      <c r="H199" s="109" t="s">
        <v>2419</v>
      </c>
      <c r="I199" s="110" t="s">
        <v>3757</v>
      </c>
      <c r="J199" s="108" t="s">
        <v>2400</v>
      </c>
      <c r="O199" s="108" t="s">
        <v>2573</v>
      </c>
    </row>
    <row r="200" spans="1:15" s="108" customFormat="1" ht="12.75" x14ac:dyDescent="0.2">
      <c r="A200" s="108" t="str">
        <f>EnterpriseData!$B$38</f>
        <v>ProTes300420201Adm</v>
      </c>
      <c r="B200" s="108" t="s">
        <v>3758</v>
      </c>
      <c r="C200" s="108" t="s">
        <v>2602</v>
      </c>
      <c r="D200" s="108" t="s">
        <v>2852</v>
      </c>
      <c r="E200" s="109" t="s">
        <v>3759</v>
      </c>
      <c r="G200" s="108" t="s">
        <v>2854</v>
      </c>
      <c r="H200" s="109" t="s">
        <v>2420</v>
      </c>
      <c r="I200" s="110" t="s">
        <v>3760</v>
      </c>
      <c r="J200" s="108" t="s">
        <v>2400</v>
      </c>
      <c r="O200" s="108" t="s">
        <v>2573</v>
      </c>
    </row>
    <row r="201" spans="1:15" s="108" customFormat="1" ht="12.75" x14ac:dyDescent="0.2">
      <c r="A201" s="108" t="str">
        <f>EnterpriseData!$B$38</f>
        <v>ProTes300420201Adm</v>
      </c>
      <c r="B201" s="108" t="s">
        <v>3761</v>
      </c>
      <c r="C201" s="108" t="s">
        <v>2602</v>
      </c>
      <c r="D201" s="108" t="s">
        <v>3762</v>
      </c>
      <c r="E201" s="109" t="s">
        <v>3763</v>
      </c>
      <c r="G201" s="108" t="s">
        <v>3764</v>
      </c>
      <c r="H201" s="109" t="s">
        <v>3765</v>
      </c>
      <c r="I201" s="110" t="s">
        <v>3766</v>
      </c>
      <c r="J201" s="108" t="s">
        <v>3047</v>
      </c>
      <c r="O201" s="108" t="s">
        <v>2573</v>
      </c>
    </row>
    <row r="202" spans="1:15" s="108" customFormat="1" ht="12.75" x14ac:dyDescent="0.2">
      <c r="A202" s="108" t="str">
        <f>EnterpriseData!$B$38</f>
        <v>ProTes300420201Adm</v>
      </c>
      <c r="B202" s="108" t="s">
        <v>3767</v>
      </c>
      <c r="C202" s="108" t="s">
        <v>2602</v>
      </c>
      <c r="D202" s="108" t="s">
        <v>3768</v>
      </c>
      <c r="E202" s="109" t="s">
        <v>3769</v>
      </c>
      <c r="F202" s="109" t="s">
        <v>3770</v>
      </c>
      <c r="G202" s="108" t="s">
        <v>3771</v>
      </c>
      <c r="H202" s="109" t="s">
        <v>2421</v>
      </c>
      <c r="I202" s="110" t="s">
        <v>3772</v>
      </c>
      <c r="J202" s="108" t="s">
        <v>3016</v>
      </c>
      <c r="O202" s="108" t="s">
        <v>2573</v>
      </c>
    </row>
    <row r="203" spans="1:15" s="108" customFormat="1" ht="12.75" x14ac:dyDescent="0.2">
      <c r="A203" s="108" t="str">
        <f>EnterpriseData!$B$38</f>
        <v>ProTes300420201Adm</v>
      </c>
      <c r="B203" s="108" t="s">
        <v>3773</v>
      </c>
      <c r="C203" s="108" t="s">
        <v>2602</v>
      </c>
      <c r="D203" s="108" t="s">
        <v>3774</v>
      </c>
      <c r="E203" s="109" t="s">
        <v>3775</v>
      </c>
      <c r="G203" s="108" t="s">
        <v>3776</v>
      </c>
      <c r="H203" s="109" t="s">
        <v>3777</v>
      </c>
      <c r="I203" s="110" t="s">
        <v>3778</v>
      </c>
      <c r="J203" s="108" t="s">
        <v>2952</v>
      </c>
      <c r="O203" s="108" t="s">
        <v>2573</v>
      </c>
    </row>
    <row r="204" spans="1:15" s="108" customFormat="1" ht="12.75" x14ac:dyDescent="0.2">
      <c r="A204" s="108" t="str">
        <f>EnterpriseData!$B$38</f>
        <v>ProTes300420201Adm</v>
      </c>
      <c r="B204" s="108" t="s">
        <v>3779</v>
      </c>
      <c r="C204" s="108" t="s">
        <v>2602</v>
      </c>
      <c r="D204" s="108" t="s">
        <v>3780</v>
      </c>
      <c r="E204" s="109" t="s">
        <v>2604</v>
      </c>
      <c r="F204" s="109" t="s">
        <v>3781</v>
      </c>
      <c r="G204" s="108" t="s">
        <v>3782</v>
      </c>
      <c r="H204" s="109" t="s">
        <v>3783</v>
      </c>
      <c r="I204" s="110" t="s">
        <v>3784</v>
      </c>
      <c r="J204" s="108" t="s">
        <v>2952</v>
      </c>
      <c r="O204" s="108" t="s">
        <v>2573</v>
      </c>
    </row>
    <row r="205" spans="1:15" s="108" customFormat="1" ht="12.75" x14ac:dyDescent="0.2">
      <c r="A205" s="108" t="str">
        <f>EnterpriseData!$B$38</f>
        <v>ProTes300420201Adm</v>
      </c>
      <c r="B205" s="108" t="s">
        <v>3785</v>
      </c>
      <c r="C205" s="108" t="s">
        <v>2602</v>
      </c>
      <c r="D205" s="108" t="s">
        <v>3786</v>
      </c>
      <c r="E205" s="109" t="s">
        <v>3787</v>
      </c>
      <c r="G205" s="108" t="s">
        <v>3788</v>
      </c>
      <c r="H205" s="109" t="s">
        <v>3788</v>
      </c>
      <c r="I205" s="110" t="s">
        <v>3789</v>
      </c>
      <c r="J205" s="108" t="s">
        <v>3036</v>
      </c>
      <c r="O205" s="108" t="s">
        <v>2573</v>
      </c>
    </row>
    <row r="206" spans="1:15" s="108" customFormat="1" ht="12.75" x14ac:dyDescent="0.2">
      <c r="A206" s="108" t="str">
        <f>EnterpriseData!$B$38</f>
        <v>ProTes300420201Adm</v>
      </c>
      <c r="B206" s="108" t="s">
        <v>3790</v>
      </c>
      <c r="C206" s="108" t="s">
        <v>2602</v>
      </c>
      <c r="D206" s="108" t="s">
        <v>3791</v>
      </c>
      <c r="E206" s="109" t="s">
        <v>3792</v>
      </c>
      <c r="G206" s="108" t="s">
        <v>3793</v>
      </c>
      <c r="H206" s="109" t="s">
        <v>2424</v>
      </c>
      <c r="I206" s="110" t="s">
        <v>3794</v>
      </c>
      <c r="J206" s="108" t="s">
        <v>2400</v>
      </c>
      <c r="O206" s="108" t="s">
        <v>2573</v>
      </c>
    </row>
    <row r="207" spans="1:15" s="108" customFormat="1" ht="12.75" x14ac:dyDescent="0.2">
      <c r="A207" s="108" t="str">
        <f>EnterpriseData!$B$38</f>
        <v>ProTes300420201Adm</v>
      </c>
      <c r="B207" s="108" t="s">
        <v>3795</v>
      </c>
      <c r="C207" s="108" t="s">
        <v>2602</v>
      </c>
      <c r="D207" s="108" t="s">
        <v>3796</v>
      </c>
      <c r="E207" s="109" t="s">
        <v>3797</v>
      </c>
      <c r="G207" s="108" t="s">
        <v>3798</v>
      </c>
      <c r="H207" s="109" t="s">
        <v>3799</v>
      </c>
      <c r="I207" s="110" t="s">
        <v>3800</v>
      </c>
      <c r="J207" s="108" t="s">
        <v>2930</v>
      </c>
      <c r="O207" s="108" t="s">
        <v>2573</v>
      </c>
    </row>
    <row r="208" spans="1:15" s="108" customFormat="1" ht="12.75" x14ac:dyDescent="0.2">
      <c r="A208" s="108" t="str">
        <f>EnterpriseData!$B$38</f>
        <v>ProTes300420201Adm</v>
      </c>
      <c r="B208" s="108" t="s">
        <v>3801</v>
      </c>
      <c r="C208" s="108" t="s">
        <v>2602</v>
      </c>
      <c r="D208" s="108" t="s">
        <v>3802</v>
      </c>
      <c r="E208" s="109" t="s">
        <v>3803</v>
      </c>
      <c r="G208" s="108" t="s">
        <v>3804</v>
      </c>
      <c r="H208" s="109" t="s">
        <v>3804</v>
      </c>
      <c r="I208" s="110" t="s">
        <v>3805</v>
      </c>
      <c r="J208" s="108" t="s">
        <v>2952</v>
      </c>
      <c r="O208" s="108" t="s">
        <v>2573</v>
      </c>
    </row>
    <row r="209" spans="1:15" s="108" customFormat="1" ht="12.75" x14ac:dyDescent="0.2">
      <c r="A209" s="108" t="str">
        <f>EnterpriseData!$B$38</f>
        <v>ProTes300420201Adm</v>
      </c>
      <c r="B209" s="108" t="s">
        <v>3806</v>
      </c>
      <c r="C209" s="108" t="s">
        <v>2602</v>
      </c>
      <c r="D209" s="108" t="s">
        <v>3807</v>
      </c>
      <c r="E209" s="109" t="s">
        <v>3808</v>
      </c>
      <c r="G209" s="108" t="s">
        <v>3809</v>
      </c>
      <c r="H209" s="109" t="s">
        <v>2384</v>
      </c>
      <c r="I209" s="110" t="s">
        <v>3810</v>
      </c>
      <c r="J209" s="108" t="s">
        <v>2377</v>
      </c>
      <c r="O209" s="108" t="s">
        <v>2573</v>
      </c>
    </row>
    <row r="210" spans="1:15" s="108" customFormat="1" ht="12.75" x14ac:dyDescent="0.2">
      <c r="A210" s="108" t="str">
        <f>EnterpriseData!$B$38</f>
        <v>ProTes300420201Adm</v>
      </c>
      <c r="B210" s="108" t="s">
        <v>3811</v>
      </c>
      <c r="C210" s="108" t="s">
        <v>2602</v>
      </c>
      <c r="D210" s="108" t="s">
        <v>3185</v>
      </c>
      <c r="E210" s="109" t="s">
        <v>3812</v>
      </c>
      <c r="G210" s="108" t="s">
        <v>3187</v>
      </c>
      <c r="H210" s="109" t="s">
        <v>2426</v>
      </c>
      <c r="I210" s="110" t="s">
        <v>3813</v>
      </c>
      <c r="J210" s="108" t="s">
        <v>2400</v>
      </c>
      <c r="O210" s="108" t="s">
        <v>2573</v>
      </c>
    </row>
    <row r="211" spans="1:15" s="108" customFormat="1" ht="12.75" x14ac:dyDescent="0.2">
      <c r="A211" s="108" t="str">
        <f>EnterpriseData!$B$38</f>
        <v>ProTes300420201Adm</v>
      </c>
      <c r="B211" s="108" t="s">
        <v>3814</v>
      </c>
      <c r="C211" s="108" t="s">
        <v>2602</v>
      </c>
      <c r="D211" s="108" t="s">
        <v>3815</v>
      </c>
      <c r="E211" s="109" t="s">
        <v>3816</v>
      </c>
      <c r="G211" s="108" t="s">
        <v>3817</v>
      </c>
      <c r="H211" s="109" t="s">
        <v>3818</v>
      </c>
      <c r="I211" s="110" t="s">
        <v>2683</v>
      </c>
      <c r="J211" s="108" t="s">
        <v>2896</v>
      </c>
      <c r="O211" s="108" t="s">
        <v>2573</v>
      </c>
    </row>
    <row r="212" spans="1:15" s="108" customFormat="1" ht="12.75" x14ac:dyDescent="0.2">
      <c r="A212" s="108" t="str">
        <f>EnterpriseData!$B$38</f>
        <v>ProTes300420201Adm</v>
      </c>
      <c r="B212" s="108" t="s">
        <v>3819</v>
      </c>
      <c r="C212" s="108" t="s">
        <v>2602</v>
      </c>
      <c r="D212" s="108" t="s">
        <v>3820</v>
      </c>
      <c r="E212" s="109" t="s">
        <v>3821</v>
      </c>
      <c r="G212" s="108" t="s">
        <v>3822</v>
      </c>
      <c r="H212" s="109" t="s">
        <v>3823</v>
      </c>
      <c r="I212" s="110" t="s">
        <v>3824</v>
      </c>
      <c r="J212" s="108" t="s">
        <v>3825</v>
      </c>
      <c r="O212" s="108" t="s">
        <v>2573</v>
      </c>
    </row>
    <row r="213" spans="1:15" s="108" customFormat="1" ht="12.75" x14ac:dyDescent="0.2">
      <c r="A213" s="108" t="str">
        <f>EnterpriseData!$B$38</f>
        <v>ProTes300420201Adm</v>
      </c>
      <c r="B213" s="108" t="s">
        <v>3826</v>
      </c>
      <c r="C213" s="108" t="s">
        <v>2602</v>
      </c>
      <c r="D213" s="108" t="s">
        <v>3827</v>
      </c>
      <c r="E213" s="109" t="s">
        <v>3828</v>
      </c>
      <c r="F213" s="109" t="s">
        <v>3829</v>
      </c>
      <c r="G213" s="108" t="s">
        <v>3830</v>
      </c>
      <c r="H213" s="109" t="s">
        <v>3831</v>
      </c>
      <c r="I213" s="110" t="s">
        <v>3832</v>
      </c>
      <c r="J213" s="108" t="s">
        <v>3833</v>
      </c>
      <c r="O213" s="108" t="s">
        <v>2573</v>
      </c>
    </row>
    <row r="214" spans="1:15" s="108" customFormat="1" ht="12.75" x14ac:dyDescent="0.2">
      <c r="A214" s="108" t="str">
        <f>EnterpriseData!$B$38</f>
        <v>ProTes300420201Adm</v>
      </c>
      <c r="B214" s="108" t="s">
        <v>3834</v>
      </c>
      <c r="C214" s="108" t="s">
        <v>2602</v>
      </c>
      <c r="D214" s="108" t="s">
        <v>3835</v>
      </c>
      <c r="E214" s="109" t="s">
        <v>3836</v>
      </c>
      <c r="G214" s="108" t="s">
        <v>3837</v>
      </c>
      <c r="H214" s="109" t="s">
        <v>3837</v>
      </c>
      <c r="I214" s="110" t="s">
        <v>3838</v>
      </c>
      <c r="J214" s="108" t="s">
        <v>2952</v>
      </c>
      <c r="O214" s="108" t="s">
        <v>2573</v>
      </c>
    </row>
    <row r="215" spans="1:15" s="108" customFormat="1" ht="12.75" x14ac:dyDescent="0.2">
      <c r="A215" s="108" t="str">
        <f>EnterpriseData!$B$38</f>
        <v>ProTes300420201Adm</v>
      </c>
      <c r="B215" s="108" t="s">
        <v>3839</v>
      </c>
      <c r="C215" s="108" t="s">
        <v>2602</v>
      </c>
      <c r="D215" s="108" t="s">
        <v>3840</v>
      </c>
      <c r="E215" s="109" t="s">
        <v>3841</v>
      </c>
      <c r="G215" s="108" t="s">
        <v>3842</v>
      </c>
      <c r="H215" s="109" t="s">
        <v>2430</v>
      </c>
      <c r="I215" s="110" t="s">
        <v>3843</v>
      </c>
      <c r="J215" s="108" t="s">
        <v>2400</v>
      </c>
      <c r="O215" s="108" t="s">
        <v>2573</v>
      </c>
    </row>
    <row r="216" spans="1:15" s="108" customFormat="1" ht="12.75" x14ac:dyDescent="0.2">
      <c r="A216" s="108" t="str">
        <f>EnterpriseData!$B$38</f>
        <v>ProTes300420201Adm</v>
      </c>
      <c r="B216" s="108" t="s">
        <v>3844</v>
      </c>
      <c r="C216" s="108" t="s">
        <v>2602</v>
      </c>
      <c r="D216" s="108" t="s">
        <v>3845</v>
      </c>
      <c r="E216" s="109" t="s">
        <v>3846</v>
      </c>
      <c r="G216" s="108" t="s">
        <v>3847</v>
      </c>
      <c r="H216" s="109" t="s">
        <v>2430</v>
      </c>
      <c r="I216" s="110" t="s">
        <v>3848</v>
      </c>
      <c r="J216" s="108" t="s">
        <v>2400</v>
      </c>
      <c r="O216" s="108" t="s">
        <v>2573</v>
      </c>
    </row>
    <row r="217" spans="1:15" s="108" customFormat="1" ht="12.75" x14ac:dyDescent="0.2">
      <c r="A217" s="108" t="str">
        <f>EnterpriseData!$B$38</f>
        <v>ProTes300420201Adm</v>
      </c>
      <c r="B217" s="108" t="s">
        <v>3849</v>
      </c>
      <c r="C217" s="108" t="s">
        <v>2602</v>
      </c>
      <c r="D217" s="108" t="s">
        <v>3850</v>
      </c>
      <c r="E217" s="109" t="s">
        <v>3851</v>
      </c>
      <c r="G217" s="108" t="s">
        <v>3852</v>
      </c>
      <c r="H217" s="109" t="s">
        <v>2430</v>
      </c>
      <c r="I217" s="110" t="s">
        <v>3853</v>
      </c>
      <c r="J217" s="108" t="s">
        <v>2400</v>
      </c>
      <c r="O217" s="108" t="s">
        <v>2573</v>
      </c>
    </row>
    <row r="218" spans="1:15" s="108" customFormat="1" ht="12.75" x14ac:dyDescent="0.2">
      <c r="A218" s="108" t="str">
        <f>EnterpriseData!$B$38</f>
        <v>ProTes300420201Adm</v>
      </c>
      <c r="B218" s="108" t="s">
        <v>3854</v>
      </c>
      <c r="C218" s="108" t="s">
        <v>2602</v>
      </c>
      <c r="D218" s="108" t="s">
        <v>3855</v>
      </c>
      <c r="E218" s="109" t="s">
        <v>3856</v>
      </c>
      <c r="F218" s="109" t="s">
        <v>3857</v>
      </c>
      <c r="G218" s="108" t="s">
        <v>3858</v>
      </c>
      <c r="H218" s="109" t="s">
        <v>3859</v>
      </c>
      <c r="I218" s="110" t="s">
        <v>3860</v>
      </c>
      <c r="J218" s="108" t="s">
        <v>2385</v>
      </c>
      <c r="O218" s="108" t="s">
        <v>2573</v>
      </c>
    </row>
    <row r="219" spans="1:15" s="108" customFormat="1" ht="12.75" x14ac:dyDescent="0.2">
      <c r="A219" s="108" t="str">
        <f>EnterpriseData!$B$38</f>
        <v>ProTes300420201Adm</v>
      </c>
      <c r="B219" s="108" t="s">
        <v>3861</v>
      </c>
      <c r="C219" s="108" t="s">
        <v>2602</v>
      </c>
      <c r="D219" s="108" t="s">
        <v>3862</v>
      </c>
      <c r="E219" s="109" t="s">
        <v>3863</v>
      </c>
      <c r="G219" s="108" t="s">
        <v>3864</v>
      </c>
      <c r="H219" s="109" t="s">
        <v>3865</v>
      </c>
      <c r="I219" s="110" t="s">
        <v>3866</v>
      </c>
      <c r="J219" s="108" t="s">
        <v>3047</v>
      </c>
      <c r="O219" s="108" t="s">
        <v>2573</v>
      </c>
    </row>
    <row r="220" spans="1:15" s="108" customFormat="1" ht="12.75" x14ac:dyDescent="0.2">
      <c r="A220" s="108" t="str">
        <f>EnterpriseData!$B$38</f>
        <v>ProTes300420201Adm</v>
      </c>
      <c r="B220" s="108" t="s">
        <v>3867</v>
      </c>
      <c r="C220" s="108" t="s">
        <v>2602</v>
      </c>
      <c r="D220" s="108" t="s">
        <v>3868</v>
      </c>
      <c r="E220" s="109" t="s">
        <v>3869</v>
      </c>
      <c r="F220" s="109" t="s">
        <v>3870</v>
      </c>
      <c r="G220" s="108" t="s">
        <v>3871</v>
      </c>
      <c r="H220" s="109" t="s">
        <v>3872</v>
      </c>
      <c r="I220" s="110" t="s">
        <v>3873</v>
      </c>
      <c r="J220" s="108" t="s">
        <v>3047</v>
      </c>
      <c r="O220" s="108" t="s">
        <v>2573</v>
      </c>
    </row>
    <row r="221" spans="1:15" s="108" customFormat="1" ht="12.75" x14ac:dyDescent="0.2">
      <c r="A221" s="108" t="str">
        <f>EnterpriseData!$B$38</f>
        <v>ProTes300420201Adm</v>
      </c>
      <c r="B221" s="108" t="s">
        <v>3874</v>
      </c>
      <c r="C221" s="108" t="s">
        <v>2602</v>
      </c>
      <c r="D221" s="108" t="s">
        <v>3875</v>
      </c>
      <c r="E221" s="109" t="s">
        <v>3876</v>
      </c>
      <c r="G221" s="108" t="s">
        <v>3877</v>
      </c>
      <c r="H221" s="109" t="s">
        <v>3878</v>
      </c>
      <c r="I221" s="110" t="s">
        <v>3879</v>
      </c>
      <c r="J221" s="108" t="s">
        <v>3825</v>
      </c>
      <c r="O221" s="108" t="s">
        <v>2573</v>
      </c>
    </row>
    <row r="222" spans="1:15" s="108" customFormat="1" ht="12.75" x14ac:dyDescent="0.2">
      <c r="A222" s="108" t="str">
        <f>EnterpriseData!$B$38</f>
        <v>ProTes300420201Adm</v>
      </c>
      <c r="B222" s="108" t="s">
        <v>3880</v>
      </c>
      <c r="C222" s="108" t="s">
        <v>2602</v>
      </c>
      <c r="D222" s="108" t="s">
        <v>3881</v>
      </c>
      <c r="E222" s="109" t="s">
        <v>3882</v>
      </c>
      <c r="G222" s="108" t="s">
        <v>3883</v>
      </c>
      <c r="H222" s="109" t="s">
        <v>2386</v>
      </c>
      <c r="I222" s="110" t="s">
        <v>3884</v>
      </c>
      <c r="J222" s="108" t="s">
        <v>2377</v>
      </c>
      <c r="O222" s="108" t="s">
        <v>2573</v>
      </c>
    </row>
    <row r="223" spans="1:15" s="108" customFormat="1" ht="12.75" x14ac:dyDescent="0.2">
      <c r="A223" s="108" t="str">
        <f>EnterpriseData!$B$38</f>
        <v>ProTes300420201Adm</v>
      </c>
      <c r="B223" s="108" t="s">
        <v>3885</v>
      </c>
      <c r="C223" s="108" t="s">
        <v>2602</v>
      </c>
      <c r="D223" s="108" t="s">
        <v>3886</v>
      </c>
      <c r="E223" s="108" t="s">
        <v>2683</v>
      </c>
      <c r="G223" s="108" t="s">
        <v>3887</v>
      </c>
      <c r="H223" s="109" t="s">
        <v>2386</v>
      </c>
      <c r="I223" s="110" t="s">
        <v>2683</v>
      </c>
      <c r="J223" s="108" t="s">
        <v>2377</v>
      </c>
      <c r="O223" s="108" t="s">
        <v>2573</v>
      </c>
    </row>
    <row r="224" spans="1:15" s="108" customFormat="1" ht="12.75" x14ac:dyDescent="0.2">
      <c r="A224" s="108" t="str">
        <f>EnterpriseData!$B$38</f>
        <v>ProTes300420201Adm</v>
      </c>
      <c r="B224" s="108" t="s">
        <v>2614</v>
      </c>
      <c r="C224" s="108" t="s">
        <v>2602</v>
      </c>
      <c r="D224" s="108" t="s">
        <v>2615</v>
      </c>
      <c r="E224" s="109" t="s">
        <v>2616</v>
      </c>
      <c r="G224" s="108" t="s">
        <v>2617</v>
      </c>
      <c r="H224" s="109" t="s">
        <v>2433</v>
      </c>
      <c r="I224" s="110" t="s">
        <v>2618</v>
      </c>
      <c r="J224" s="108" t="s">
        <v>2400</v>
      </c>
      <c r="O224" s="108" t="s">
        <v>2573</v>
      </c>
    </row>
    <row r="225" spans="1:15" s="108" customFormat="1" ht="12.75" x14ac:dyDescent="0.2">
      <c r="A225" s="108" t="str">
        <f>EnterpriseData!$B$38</f>
        <v>ProTes300420201Adm</v>
      </c>
      <c r="B225" s="108" t="s">
        <v>3888</v>
      </c>
      <c r="C225" s="108" t="s">
        <v>2602</v>
      </c>
      <c r="D225" s="108" t="s">
        <v>3889</v>
      </c>
      <c r="E225" s="109" t="s">
        <v>3890</v>
      </c>
      <c r="G225" s="108" t="s">
        <v>3891</v>
      </c>
      <c r="H225" s="109" t="s">
        <v>2433</v>
      </c>
      <c r="I225" s="110" t="s">
        <v>3892</v>
      </c>
      <c r="J225" s="108" t="s">
        <v>2400</v>
      </c>
      <c r="O225" s="108" t="s">
        <v>2573</v>
      </c>
    </row>
    <row r="226" spans="1:15" s="108" customFormat="1" ht="12.75" x14ac:dyDescent="0.2">
      <c r="A226" s="108" t="str">
        <f>EnterpriseData!$B$38</f>
        <v>ProTes300420201Adm</v>
      </c>
      <c r="B226" s="108" t="s">
        <v>3893</v>
      </c>
      <c r="C226" s="108" t="s">
        <v>2602</v>
      </c>
      <c r="D226" s="108" t="s">
        <v>3894</v>
      </c>
      <c r="E226" s="108" t="s">
        <v>2683</v>
      </c>
      <c r="G226" s="108" t="s">
        <v>3895</v>
      </c>
      <c r="H226" s="109" t="s">
        <v>3896</v>
      </c>
      <c r="I226" s="110" t="s">
        <v>3897</v>
      </c>
      <c r="J226" s="108" t="s">
        <v>3195</v>
      </c>
      <c r="O226" s="108" t="s">
        <v>2573</v>
      </c>
    </row>
    <row r="227" spans="1:15" s="108" customFormat="1" ht="12.75" x14ac:dyDescent="0.2">
      <c r="A227" s="108" t="str">
        <f>EnterpriseData!$B$38</f>
        <v>ProTes300420201Adm</v>
      </c>
      <c r="B227" s="108" t="s">
        <v>3898</v>
      </c>
      <c r="C227" s="108" t="s">
        <v>2602</v>
      </c>
      <c r="D227" s="108" t="s">
        <v>3899</v>
      </c>
      <c r="E227" s="109" t="s">
        <v>3900</v>
      </c>
      <c r="G227" s="108" t="s">
        <v>3901</v>
      </c>
      <c r="H227" s="109" t="s">
        <v>3896</v>
      </c>
      <c r="I227" s="110" t="s">
        <v>3902</v>
      </c>
      <c r="J227" s="108" t="s">
        <v>3195</v>
      </c>
      <c r="O227" s="108" t="s">
        <v>2573</v>
      </c>
    </row>
    <row r="228" spans="1:15" s="108" customFormat="1" ht="12.75" x14ac:dyDescent="0.2">
      <c r="A228" s="108" t="str">
        <f>EnterpriseData!$B$38</f>
        <v>ProTes300420201Adm</v>
      </c>
      <c r="B228" s="108" t="s">
        <v>3903</v>
      </c>
      <c r="C228" s="108" t="s">
        <v>2602</v>
      </c>
      <c r="D228" s="108" t="s">
        <v>3904</v>
      </c>
      <c r="E228" s="109" t="s">
        <v>3905</v>
      </c>
      <c r="F228" s="109" t="s">
        <v>3906</v>
      </c>
      <c r="G228" s="108" t="s">
        <v>3907</v>
      </c>
      <c r="H228" s="109" t="s">
        <v>3907</v>
      </c>
      <c r="I228" s="110" t="s">
        <v>3908</v>
      </c>
      <c r="J228" s="108" t="s">
        <v>2952</v>
      </c>
      <c r="O228" s="108" t="s">
        <v>2573</v>
      </c>
    </row>
    <row r="229" spans="1:15" s="108" customFormat="1" ht="12.75" x14ac:dyDescent="0.2">
      <c r="A229" s="108" t="str">
        <f>EnterpriseData!$B$38</f>
        <v>ProTes300420201Adm</v>
      </c>
      <c r="B229" s="108" t="s">
        <v>3909</v>
      </c>
      <c r="C229" s="108" t="s">
        <v>2602</v>
      </c>
      <c r="D229" s="108" t="s">
        <v>3910</v>
      </c>
      <c r="E229" s="109" t="s">
        <v>3911</v>
      </c>
      <c r="F229" s="109" t="s">
        <v>3912</v>
      </c>
      <c r="G229" s="108" t="s">
        <v>3913</v>
      </c>
      <c r="H229" s="109" t="s">
        <v>3914</v>
      </c>
      <c r="I229" s="110" t="s">
        <v>3915</v>
      </c>
      <c r="J229" s="108" t="s">
        <v>2952</v>
      </c>
      <c r="O229" s="108" t="s">
        <v>2573</v>
      </c>
    </row>
    <row r="230" spans="1:15" s="108" customFormat="1" ht="12.75" x14ac:dyDescent="0.2">
      <c r="A230" s="108" t="str">
        <f>EnterpriseData!$B$38</f>
        <v>ProTes300420201Adm</v>
      </c>
      <c r="B230" s="108" t="s">
        <v>3916</v>
      </c>
      <c r="C230" s="108" t="s">
        <v>2602</v>
      </c>
      <c r="D230" s="108" t="s">
        <v>3917</v>
      </c>
      <c r="E230" s="109" t="s">
        <v>3918</v>
      </c>
      <c r="G230" s="108" t="s">
        <v>3919</v>
      </c>
      <c r="H230" s="109" t="s">
        <v>2389</v>
      </c>
      <c r="I230" s="110" t="s">
        <v>3920</v>
      </c>
      <c r="J230" s="108" t="s">
        <v>2377</v>
      </c>
      <c r="O230" s="108" t="s">
        <v>2573</v>
      </c>
    </row>
    <row r="231" spans="1:15" s="108" customFormat="1" ht="12.75" x14ac:dyDescent="0.2">
      <c r="A231" s="108" t="str">
        <f>EnterpriseData!$B$38</f>
        <v>ProTes300420201Adm</v>
      </c>
      <c r="B231" s="108" t="s">
        <v>3921</v>
      </c>
      <c r="C231" s="108" t="s">
        <v>2602</v>
      </c>
      <c r="D231" s="108" t="s">
        <v>3922</v>
      </c>
      <c r="E231" s="109" t="s">
        <v>3923</v>
      </c>
      <c r="G231" s="108" t="s">
        <v>3924</v>
      </c>
      <c r="H231" s="109" t="s">
        <v>2436</v>
      </c>
      <c r="I231" s="110" t="s">
        <v>3925</v>
      </c>
      <c r="J231" s="108" t="s">
        <v>2400</v>
      </c>
      <c r="O231" s="108" t="s">
        <v>2573</v>
      </c>
    </row>
    <row r="232" spans="1:15" s="108" customFormat="1" ht="12.75" x14ac:dyDescent="0.2">
      <c r="A232" s="108" t="str">
        <f>EnterpriseData!$B$38</f>
        <v>ProTes300420201Adm</v>
      </c>
      <c r="B232" s="108" t="s">
        <v>3926</v>
      </c>
      <c r="C232" s="108" t="s">
        <v>2602</v>
      </c>
      <c r="D232" s="108" t="s">
        <v>3927</v>
      </c>
      <c r="E232" s="109" t="s">
        <v>3928</v>
      </c>
      <c r="G232" s="108" t="s">
        <v>3929</v>
      </c>
      <c r="H232" s="109" t="s">
        <v>3929</v>
      </c>
      <c r="I232" s="110" t="s">
        <v>3930</v>
      </c>
      <c r="J232" s="108" t="s">
        <v>3036</v>
      </c>
      <c r="O232" s="108" t="s">
        <v>2573</v>
      </c>
    </row>
    <row r="233" spans="1:15" s="108" customFormat="1" ht="12.75" x14ac:dyDescent="0.2">
      <c r="A233" s="108" t="str">
        <f>EnterpriseData!$B$38</f>
        <v>ProTes300420201Adm</v>
      </c>
      <c r="B233" s="108" t="s">
        <v>3931</v>
      </c>
      <c r="C233" s="108" t="s">
        <v>2602</v>
      </c>
      <c r="D233" s="108" t="s">
        <v>3932</v>
      </c>
      <c r="E233" s="109" t="s">
        <v>3933</v>
      </c>
      <c r="F233" s="109" t="s">
        <v>3934</v>
      </c>
      <c r="G233" s="108" t="s">
        <v>3935</v>
      </c>
      <c r="H233" s="109" t="s">
        <v>3936</v>
      </c>
      <c r="I233" s="110" t="s">
        <v>3937</v>
      </c>
      <c r="J233" s="108" t="s">
        <v>2952</v>
      </c>
      <c r="O233" s="108" t="s">
        <v>2573</v>
      </c>
    </row>
    <row r="234" spans="1:15" s="108" customFormat="1" ht="12.75" x14ac:dyDescent="0.2">
      <c r="A234" s="108" t="str">
        <f>EnterpriseData!$B$38</f>
        <v>ProTes300420201Adm</v>
      </c>
      <c r="B234" s="108" t="s">
        <v>3938</v>
      </c>
      <c r="C234" s="108" t="s">
        <v>2602</v>
      </c>
      <c r="D234" s="108" t="s">
        <v>3939</v>
      </c>
      <c r="E234" s="109" t="s">
        <v>3940</v>
      </c>
      <c r="F234" s="109" t="s">
        <v>3941</v>
      </c>
      <c r="G234" s="108" t="s">
        <v>3942</v>
      </c>
      <c r="H234" s="109" t="s">
        <v>3943</v>
      </c>
      <c r="I234" s="110" t="s">
        <v>3944</v>
      </c>
      <c r="J234" s="108" t="s">
        <v>3629</v>
      </c>
      <c r="O234" s="108" t="s">
        <v>2573</v>
      </c>
    </row>
    <row r="235" spans="1:15" s="108" customFormat="1" ht="12.75" x14ac:dyDescent="0.2">
      <c r="A235" s="108" t="str">
        <f>EnterpriseData!$B$38</f>
        <v>ProTes300420201Adm</v>
      </c>
      <c r="B235" s="108" t="s">
        <v>3945</v>
      </c>
      <c r="C235" s="108" t="s">
        <v>2602</v>
      </c>
      <c r="D235" s="108" t="s">
        <v>3946</v>
      </c>
      <c r="E235" s="109" t="s">
        <v>3947</v>
      </c>
      <c r="G235" s="108" t="s">
        <v>3948</v>
      </c>
      <c r="H235" s="109" t="s">
        <v>2437</v>
      </c>
      <c r="I235" s="110" t="s">
        <v>3949</v>
      </c>
      <c r="J235" s="108" t="s">
        <v>2400</v>
      </c>
      <c r="O235" s="108" t="s">
        <v>2573</v>
      </c>
    </row>
    <row r="236" spans="1:15" s="108" customFormat="1" ht="12.75" x14ac:dyDescent="0.2">
      <c r="A236" s="108" t="str">
        <f>EnterpriseData!$B$38</f>
        <v>ProTes300420201Adm</v>
      </c>
      <c r="B236" s="108" t="s">
        <v>3950</v>
      </c>
      <c r="C236" s="108" t="s">
        <v>2602</v>
      </c>
      <c r="D236" s="108" t="s">
        <v>3951</v>
      </c>
      <c r="E236" s="109" t="s">
        <v>3952</v>
      </c>
      <c r="G236" s="108" t="s">
        <v>3953</v>
      </c>
      <c r="H236" s="109" t="s">
        <v>2437</v>
      </c>
      <c r="I236" s="110" t="s">
        <v>3949</v>
      </c>
      <c r="J236" s="108" t="s">
        <v>2400</v>
      </c>
      <c r="O236" s="108" t="s">
        <v>2573</v>
      </c>
    </row>
    <row r="237" spans="1:15" s="108" customFormat="1" ht="12.75" x14ac:dyDescent="0.2">
      <c r="A237" s="108" t="str">
        <f>EnterpriseData!$B$38</f>
        <v>ProTes300420201Adm</v>
      </c>
      <c r="B237" s="108" t="s">
        <v>3954</v>
      </c>
      <c r="C237" s="108" t="s">
        <v>2602</v>
      </c>
      <c r="D237" s="108" t="s">
        <v>3955</v>
      </c>
      <c r="E237" s="109" t="s">
        <v>3956</v>
      </c>
      <c r="F237" s="109" t="s">
        <v>3957</v>
      </c>
      <c r="G237" s="108" t="s">
        <v>3958</v>
      </c>
      <c r="H237" s="109" t="s">
        <v>3959</v>
      </c>
      <c r="I237" s="110" t="s">
        <v>3960</v>
      </c>
      <c r="J237" s="108" t="s">
        <v>3614</v>
      </c>
      <c r="O237" s="108" t="s">
        <v>2573</v>
      </c>
    </row>
    <row r="238" spans="1:15" s="108" customFormat="1" ht="12.75" x14ac:dyDescent="0.2">
      <c r="A238" s="108" t="str">
        <f>EnterpriseData!$B$38</f>
        <v>ProTes300420201Adm</v>
      </c>
      <c r="B238" s="108" t="s">
        <v>3961</v>
      </c>
      <c r="C238" s="108" t="s">
        <v>2602</v>
      </c>
      <c r="D238" s="108" t="s">
        <v>3962</v>
      </c>
      <c r="E238" s="109" t="s">
        <v>3963</v>
      </c>
      <c r="F238" s="109" t="s">
        <v>3964</v>
      </c>
      <c r="G238" s="108" t="s">
        <v>3965</v>
      </c>
      <c r="H238" s="109" t="s">
        <v>3966</v>
      </c>
      <c r="I238" s="110" t="s">
        <v>3967</v>
      </c>
      <c r="J238" s="108" t="s">
        <v>2727</v>
      </c>
      <c r="O238" s="108" t="s">
        <v>2573</v>
      </c>
    </row>
    <row r="239" spans="1:15" s="108" customFormat="1" ht="12.75" x14ac:dyDescent="0.2">
      <c r="A239" s="108" t="str">
        <f>EnterpriseData!$B$38</f>
        <v>ProTes300420201Adm</v>
      </c>
      <c r="B239" s="108" t="s">
        <v>3968</v>
      </c>
      <c r="C239" s="108" t="s">
        <v>2602</v>
      </c>
      <c r="D239" s="108" t="s">
        <v>3969</v>
      </c>
      <c r="E239" s="109" t="s">
        <v>3970</v>
      </c>
      <c r="F239" s="109" t="s">
        <v>3971</v>
      </c>
      <c r="G239" s="108" t="s">
        <v>3972</v>
      </c>
      <c r="H239" s="109" t="s">
        <v>3966</v>
      </c>
      <c r="I239" s="110" t="s">
        <v>3973</v>
      </c>
      <c r="J239" s="108" t="s">
        <v>2727</v>
      </c>
      <c r="O239" s="108" t="s">
        <v>2573</v>
      </c>
    </row>
    <row r="240" spans="1:15" s="108" customFormat="1" ht="12.75" x14ac:dyDescent="0.2">
      <c r="A240" s="108" t="str">
        <f>EnterpriseData!$B$38</f>
        <v>ProTes300420201Adm</v>
      </c>
      <c r="B240" s="108" t="s">
        <v>3974</v>
      </c>
      <c r="C240" s="108" t="s">
        <v>2602</v>
      </c>
      <c r="D240" s="108" t="s">
        <v>3975</v>
      </c>
      <c r="E240" s="109" t="s">
        <v>3976</v>
      </c>
      <c r="F240" s="109" t="s">
        <v>3977</v>
      </c>
      <c r="G240" s="108" t="s">
        <v>3978</v>
      </c>
      <c r="H240" s="109" t="s">
        <v>3966</v>
      </c>
      <c r="I240" s="110" t="s">
        <v>3979</v>
      </c>
      <c r="J240" s="108" t="s">
        <v>2727</v>
      </c>
      <c r="O240" s="108" t="s">
        <v>2573</v>
      </c>
    </row>
    <row r="241" spans="1:15" s="108" customFormat="1" ht="12.75" x14ac:dyDescent="0.2">
      <c r="A241" s="108" t="str">
        <f>EnterpriseData!$B$38</f>
        <v>ProTes300420201Adm</v>
      </c>
      <c r="B241" s="108" t="s">
        <v>3980</v>
      </c>
      <c r="C241" s="108" t="s">
        <v>2602</v>
      </c>
      <c r="D241" s="108" t="s">
        <v>3981</v>
      </c>
      <c r="E241" s="109" t="s">
        <v>3982</v>
      </c>
      <c r="F241" s="109" t="s">
        <v>3983</v>
      </c>
      <c r="G241" s="108" t="s">
        <v>3984</v>
      </c>
      <c r="H241" s="109" t="s">
        <v>3985</v>
      </c>
      <c r="I241" s="110" t="s">
        <v>3986</v>
      </c>
      <c r="J241" s="108" t="s">
        <v>2727</v>
      </c>
      <c r="O241" s="108" t="s">
        <v>2573</v>
      </c>
    </row>
    <row r="242" spans="1:15" s="108" customFormat="1" ht="12.75" x14ac:dyDescent="0.2">
      <c r="A242" s="108" t="str">
        <f>EnterpriseData!$B$38</f>
        <v>ProTes300420201Adm</v>
      </c>
      <c r="B242" s="108" t="s">
        <v>3987</v>
      </c>
      <c r="C242" s="108" t="s">
        <v>2602</v>
      </c>
      <c r="D242" s="108" t="s">
        <v>3988</v>
      </c>
      <c r="E242" s="109" t="s">
        <v>3989</v>
      </c>
      <c r="F242" s="109" t="s">
        <v>3990</v>
      </c>
      <c r="G242" s="108" t="s">
        <v>3991</v>
      </c>
      <c r="H242" s="109" t="s">
        <v>3992</v>
      </c>
      <c r="I242" s="110" t="s">
        <v>3993</v>
      </c>
      <c r="J242" s="108" t="s">
        <v>3614</v>
      </c>
      <c r="O242" s="108" t="s">
        <v>2573</v>
      </c>
    </row>
    <row r="243" spans="1:15" s="108" customFormat="1" ht="12.75" x14ac:dyDescent="0.2">
      <c r="A243" s="108" t="str">
        <f>EnterpriseData!$B$38</f>
        <v>ProTes300420201Adm</v>
      </c>
      <c r="B243" s="108" t="s">
        <v>3994</v>
      </c>
      <c r="C243" s="108" t="s">
        <v>2602</v>
      </c>
      <c r="D243" s="108" t="s">
        <v>3995</v>
      </c>
      <c r="E243" s="109" t="s">
        <v>3996</v>
      </c>
      <c r="F243" s="109" t="s">
        <v>3997</v>
      </c>
      <c r="G243" s="108" t="s">
        <v>3998</v>
      </c>
      <c r="H243" s="109" t="s">
        <v>3999</v>
      </c>
      <c r="I243" s="110" t="s">
        <v>4000</v>
      </c>
      <c r="J243" s="108" t="s">
        <v>2727</v>
      </c>
      <c r="O243" s="108" t="s">
        <v>2573</v>
      </c>
    </row>
    <row r="244" spans="1:15" s="108" customFormat="1" ht="12.75" x14ac:dyDescent="0.2">
      <c r="A244" s="108" t="str">
        <f>EnterpriseData!$B$38</f>
        <v>ProTes300420201Adm</v>
      </c>
      <c r="B244" s="108" t="s">
        <v>4001</v>
      </c>
      <c r="C244" s="108" t="s">
        <v>2602</v>
      </c>
      <c r="D244" s="108" t="s">
        <v>4002</v>
      </c>
      <c r="E244" s="109" t="s">
        <v>4003</v>
      </c>
      <c r="G244" s="108" t="s">
        <v>4004</v>
      </c>
      <c r="H244" s="109" t="s">
        <v>4004</v>
      </c>
      <c r="I244" s="110" t="s">
        <v>4005</v>
      </c>
      <c r="J244" s="108" t="s">
        <v>4006</v>
      </c>
      <c r="O244" s="108" t="s">
        <v>2573</v>
      </c>
    </row>
    <row r="245" spans="1:15" s="108" customFormat="1" ht="12.75" x14ac:dyDescent="0.2">
      <c r="A245" s="108" t="str">
        <f>EnterpriseData!$B$38</f>
        <v>ProTes300420201Adm</v>
      </c>
      <c r="B245" s="108" t="s">
        <v>4007</v>
      </c>
      <c r="C245" s="108" t="s">
        <v>2602</v>
      </c>
      <c r="D245" s="108" t="s">
        <v>4008</v>
      </c>
      <c r="E245" s="109" t="s">
        <v>4009</v>
      </c>
      <c r="F245" s="109" t="s">
        <v>4010</v>
      </c>
      <c r="G245" s="108" t="s">
        <v>4011</v>
      </c>
      <c r="H245" s="109" t="s">
        <v>4012</v>
      </c>
      <c r="I245" s="110" t="s">
        <v>4013</v>
      </c>
      <c r="J245" s="108" t="s">
        <v>2377</v>
      </c>
      <c r="O245" s="108" t="s">
        <v>2573</v>
      </c>
    </row>
    <row r="246" spans="1:15" s="108" customFormat="1" ht="12.75" x14ac:dyDescent="0.2">
      <c r="A246" s="108" t="str">
        <f>EnterpriseData!$B$38</f>
        <v>ProTes300420201Adm</v>
      </c>
      <c r="B246" s="108" t="s">
        <v>4014</v>
      </c>
      <c r="C246" s="108" t="s">
        <v>2602</v>
      </c>
      <c r="D246" s="108" t="s">
        <v>4015</v>
      </c>
      <c r="E246" s="109" t="s">
        <v>4016</v>
      </c>
      <c r="F246" s="109" t="s">
        <v>4017</v>
      </c>
      <c r="G246" s="108" t="s">
        <v>4018</v>
      </c>
      <c r="H246" s="109" t="s">
        <v>4017</v>
      </c>
      <c r="I246" s="110" t="s">
        <v>4019</v>
      </c>
      <c r="J246" s="108" t="s">
        <v>3681</v>
      </c>
      <c r="O246" s="108" t="s">
        <v>2573</v>
      </c>
    </row>
    <row r="247" spans="1:15" s="108" customFormat="1" ht="12.75" x14ac:dyDescent="0.2">
      <c r="A247" s="108" t="str">
        <f>EnterpriseData!$B$38</f>
        <v>ProTes300420201Adm</v>
      </c>
      <c r="B247" s="108" t="s">
        <v>4020</v>
      </c>
      <c r="C247" s="108" t="s">
        <v>2602</v>
      </c>
      <c r="D247" s="108" t="s">
        <v>4021</v>
      </c>
      <c r="E247" s="109" t="s">
        <v>4022</v>
      </c>
      <c r="F247" s="109" t="s">
        <v>4023</v>
      </c>
      <c r="G247" s="108" t="s">
        <v>4024</v>
      </c>
      <c r="H247" s="109" t="s">
        <v>4025</v>
      </c>
      <c r="I247" s="110" t="s">
        <v>4026</v>
      </c>
      <c r="J247" s="108" t="s">
        <v>3681</v>
      </c>
      <c r="O247" s="108" t="s">
        <v>2573</v>
      </c>
    </row>
    <row r="248" spans="1:15" s="108" customFormat="1" ht="12.75" x14ac:dyDescent="0.2">
      <c r="A248" s="108" t="str">
        <f>EnterpriseData!$B$38</f>
        <v>ProTes300420201Adm</v>
      </c>
      <c r="B248" s="108" t="s">
        <v>4027</v>
      </c>
      <c r="C248" s="108" t="s">
        <v>2602</v>
      </c>
      <c r="D248" s="108" t="s">
        <v>4028</v>
      </c>
      <c r="E248" s="108" t="s">
        <v>2683</v>
      </c>
      <c r="G248" s="108" t="s">
        <v>4029</v>
      </c>
      <c r="H248" s="108" t="s">
        <v>4030</v>
      </c>
      <c r="I248" s="110" t="s">
        <v>2683</v>
      </c>
      <c r="J248" s="108" t="s">
        <v>3016</v>
      </c>
      <c r="O248" s="108" t="s">
        <v>2573</v>
      </c>
    </row>
    <row r="249" spans="1:15" s="108" customFormat="1" ht="12.75" x14ac:dyDescent="0.2">
      <c r="A249" s="108" t="str">
        <f>EnterpriseData!$B$38</f>
        <v>ProTes300420201Adm</v>
      </c>
      <c r="B249" s="108" t="s">
        <v>4031</v>
      </c>
      <c r="C249" s="108" t="s">
        <v>2602</v>
      </c>
      <c r="D249" s="108" t="s">
        <v>4032</v>
      </c>
      <c r="E249" s="109" t="s">
        <v>4033</v>
      </c>
      <c r="G249" s="108" t="s">
        <v>4034</v>
      </c>
      <c r="H249" s="109" t="s">
        <v>4035</v>
      </c>
      <c r="I249" s="110" t="s">
        <v>4036</v>
      </c>
      <c r="J249" s="108" t="s">
        <v>3825</v>
      </c>
      <c r="O249" s="108" t="s">
        <v>2573</v>
      </c>
    </row>
    <row r="250" spans="1:15" s="108" customFormat="1" ht="12.75" x14ac:dyDescent="0.2">
      <c r="A250" s="108" t="str">
        <f>EnterpriseData!$B$38</f>
        <v>ProTes300420201Adm</v>
      </c>
      <c r="B250" s="108" t="s">
        <v>4037</v>
      </c>
      <c r="C250" s="108" t="s">
        <v>2602</v>
      </c>
      <c r="D250" s="108" t="s">
        <v>4038</v>
      </c>
      <c r="E250" s="109" t="s">
        <v>4039</v>
      </c>
      <c r="G250" s="108" t="s">
        <v>4040</v>
      </c>
      <c r="H250" s="109" t="s">
        <v>4035</v>
      </c>
      <c r="I250" s="110" t="s">
        <v>4041</v>
      </c>
      <c r="J250" s="108" t="s">
        <v>3825</v>
      </c>
      <c r="O250" s="108" t="s">
        <v>2573</v>
      </c>
    </row>
    <row r="251" spans="1:15" s="108" customFormat="1" ht="12.75" x14ac:dyDescent="0.2">
      <c r="A251" s="108" t="str">
        <f>EnterpriseData!$B$38</f>
        <v>ProTes300420201Adm</v>
      </c>
      <c r="B251" s="108" t="s">
        <v>4042</v>
      </c>
      <c r="C251" s="108" t="s">
        <v>2602</v>
      </c>
      <c r="D251" s="108" t="s">
        <v>4043</v>
      </c>
      <c r="E251" s="109" t="s">
        <v>4044</v>
      </c>
      <c r="G251" s="108" t="s">
        <v>4045</v>
      </c>
      <c r="H251" s="109" t="s">
        <v>4046</v>
      </c>
      <c r="I251" s="110" t="s">
        <v>4047</v>
      </c>
      <c r="J251" s="108" t="s">
        <v>2930</v>
      </c>
      <c r="O251" s="108" t="s">
        <v>2573</v>
      </c>
    </row>
    <row r="252" spans="1:15" s="108" customFormat="1" ht="12.75" x14ac:dyDescent="0.2">
      <c r="A252" s="108" t="str">
        <f>EnterpriseData!$B$38</f>
        <v>ProTes300420201Adm</v>
      </c>
      <c r="B252" s="108" t="s">
        <v>4048</v>
      </c>
      <c r="C252" s="108" t="s">
        <v>2602</v>
      </c>
      <c r="D252" s="108" t="s">
        <v>4049</v>
      </c>
      <c r="E252" s="109" t="s">
        <v>4050</v>
      </c>
      <c r="G252" s="108" t="s">
        <v>4051</v>
      </c>
      <c r="H252" s="109" t="s">
        <v>4052</v>
      </c>
      <c r="I252" s="110" t="s">
        <v>4053</v>
      </c>
      <c r="J252" s="108" t="s">
        <v>3151</v>
      </c>
      <c r="O252" s="108" t="s">
        <v>2573</v>
      </c>
    </row>
    <row r="253" spans="1:15" s="108" customFormat="1" ht="12.75" x14ac:dyDescent="0.2">
      <c r="A253" s="108" t="str">
        <f>EnterpriseData!$B$38</f>
        <v>ProTes300420201Adm</v>
      </c>
      <c r="B253" s="108" t="s">
        <v>4054</v>
      </c>
      <c r="C253" s="108" t="s">
        <v>2602</v>
      </c>
      <c r="D253" s="108" t="s">
        <v>4055</v>
      </c>
      <c r="E253" s="109" t="s">
        <v>4056</v>
      </c>
      <c r="G253" s="108" t="s">
        <v>4057</v>
      </c>
      <c r="H253" s="109" t="s">
        <v>4058</v>
      </c>
      <c r="I253" s="110" t="s">
        <v>4059</v>
      </c>
      <c r="J253" s="108" t="s">
        <v>2930</v>
      </c>
      <c r="O253" s="108" t="s">
        <v>2573</v>
      </c>
    </row>
    <row r="254" spans="1:15" s="108" customFormat="1" ht="12.75" x14ac:dyDescent="0.2">
      <c r="A254" s="108" t="str">
        <f>EnterpriseData!$B$38</f>
        <v>ProTes300420201Adm</v>
      </c>
      <c r="B254" s="108" t="s">
        <v>4060</v>
      </c>
      <c r="C254" s="108" t="s">
        <v>2602</v>
      </c>
      <c r="D254" s="108" t="s">
        <v>4061</v>
      </c>
      <c r="E254" s="109" t="s">
        <v>4062</v>
      </c>
      <c r="F254" s="109" t="s">
        <v>4063</v>
      </c>
      <c r="G254" s="108" t="s">
        <v>4064</v>
      </c>
      <c r="H254" s="109" t="s">
        <v>4064</v>
      </c>
      <c r="I254" s="110" t="s">
        <v>4065</v>
      </c>
      <c r="J254" s="108" t="s">
        <v>2727</v>
      </c>
      <c r="O254" s="108" t="s">
        <v>2573</v>
      </c>
    </row>
    <row r="255" spans="1:15" s="108" customFormat="1" ht="12.75" x14ac:dyDescent="0.2">
      <c r="A255" s="108" t="str">
        <f>EnterpriseData!$B$38</f>
        <v>ProTes300420201Adm</v>
      </c>
      <c r="B255" s="108" t="s">
        <v>4066</v>
      </c>
      <c r="C255" s="108" t="s">
        <v>2602</v>
      </c>
      <c r="D255" s="108" t="s">
        <v>4067</v>
      </c>
      <c r="E255" s="109" t="s">
        <v>4068</v>
      </c>
      <c r="F255" s="109" t="s">
        <v>4069</v>
      </c>
      <c r="G255" s="108" t="s">
        <v>4070</v>
      </c>
      <c r="H255" s="109" t="s">
        <v>4064</v>
      </c>
      <c r="I255" s="110" t="s">
        <v>4071</v>
      </c>
      <c r="J255" s="108" t="s">
        <v>2727</v>
      </c>
      <c r="O255" s="108" t="s">
        <v>2573</v>
      </c>
    </row>
    <row r="256" spans="1:15" s="108" customFormat="1" ht="12.75" x14ac:dyDescent="0.2">
      <c r="A256" s="108" t="str">
        <f>EnterpriseData!$B$38</f>
        <v>ProTes300420201Adm</v>
      </c>
      <c r="B256" s="108" t="s">
        <v>4072</v>
      </c>
      <c r="C256" s="108" t="s">
        <v>2602</v>
      </c>
      <c r="D256" s="108" t="s">
        <v>4073</v>
      </c>
      <c r="E256" s="109" t="s">
        <v>4068</v>
      </c>
      <c r="F256" s="109" t="s">
        <v>4069</v>
      </c>
      <c r="G256" s="108" t="s">
        <v>4074</v>
      </c>
      <c r="H256" s="109" t="s">
        <v>4064</v>
      </c>
      <c r="I256" s="110" t="s">
        <v>4071</v>
      </c>
      <c r="J256" s="108" t="s">
        <v>2727</v>
      </c>
      <c r="O256" s="108" t="s">
        <v>2573</v>
      </c>
    </row>
    <row r="257" spans="1:15" s="108" customFormat="1" ht="12.75" x14ac:dyDescent="0.2">
      <c r="A257" s="108" t="str">
        <f>EnterpriseData!$B$38</f>
        <v>ProTes300420201Adm</v>
      </c>
      <c r="B257" s="108" t="s">
        <v>4075</v>
      </c>
      <c r="C257" s="108" t="s">
        <v>2602</v>
      </c>
      <c r="D257" s="108" t="s">
        <v>4076</v>
      </c>
      <c r="E257" s="109" t="s">
        <v>4068</v>
      </c>
      <c r="F257" s="109" t="s">
        <v>4069</v>
      </c>
      <c r="G257" s="108" t="s">
        <v>4077</v>
      </c>
      <c r="H257" s="109" t="s">
        <v>4064</v>
      </c>
      <c r="I257" s="110" t="s">
        <v>4071</v>
      </c>
      <c r="J257" s="108" t="s">
        <v>2727</v>
      </c>
      <c r="O257" s="108" t="s">
        <v>2573</v>
      </c>
    </row>
    <row r="258" spans="1:15" s="108" customFormat="1" ht="12.75" x14ac:dyDescent="0.2">
      <c r="A258" s="108" t="str">
        <f>EnterpriseData!$B$38</f>
        <v>ProTes300420201Adm</v>
      </c>
      <c r="B258" s="108" t="s">
        <v>4078</v>
      </c>
      <c r="C258" s="108" t="s">
        <v>2602</v>
      </c>
      <c r="D258" s="108" t="s">
        <v>4079</v>
      </c>
      <c r="E258" s="109" t="s">
        <v>4080</v>
      </c>
      <c r="F258" s="109" t="s">
        <v>4081</v>
      </c>
      <c r="G258" s="108" t="s">
        <v>4082</v>
      </c>
      <c r="H258" s="109" t="s">
        <v>4083</v>
      </c>
      <c r="I258" s="110" t="s">
        <v>2683</v>
      </c>
      <c r="J258" s="108" t="s">
        <v>2727</v>
      </c>
      <c r="O258" s="108" t="s">
        <v>2573</v>
      </c>
    </row>
    <row r="259" spans="1:15" s="108" customFormat="1" ht="12.75" x14ac:dyDescent="0.2">
      <c r="A259" s="108" t="str">
        <f>EnterpriseData!$B$38</f>
        <v>ProTes300420201Adm</v>
      </c>
      <c r="B259" s="108" t="s">
        <v>4084</v>
      </c>
      <c r="C259" s="108" t="s">
        <v>2602</v>
      </c>
      <c r="D259" s="108" t="s">
        <v>4085</v>
      </c>
      <c r="E259" s="109" t="s">
        <v>4086</v>
      </c>
      <c r="F259" s="109" t="s">
        <v>4087</v>
      </c>
      <c r="G259" s="108" t="s">
        <v>4088</v>
      </c>
      <c r="H259" s="109" t="s">
        <v>4089</v>
      </c>
      <c r="I259" s="110" t="s">
        <v>4090</v>
      </c>
      <c r="J259" s="108" t="s">
        <v>2727</v>
      </c>
      <c r="O259" s="108" t="s">
        <v>2573</v>
      </c>
    </row>
    <row r="260" spans="1:15" s="108" customFormat="1" ht="12.75" x14ac:dyDescent="0.2">
      <c r="A260" s="108" t="str">
        <f>EnterpriseData!$B$38</f>
        <v>ProTes300420201Adm</v>
      </c>
      <c r="B260" s="108" t="s">
        <v>4091</v>
      </c>
      <c r="C260" s="108" t="s">
        <v>2602</v>
      </c>
      <c r="D260" s="108" t="s">
        <v>4092</v>
      </c>
      <c r="E260" s="109" t="s">
        <v>4093</v>
      </c>
      <c r="G260" s="108" t="s">
        <v>4094</v>
      </c>
      <c r="H260" s="109" t="s">
        <v>4095</v>
      </c>
      <c r="I260" s="110" t="s">
        <v>4096</v>
      </c>
      <c r="J260" s="108" t="s">
        <v>2930</v>
      </c>
      <c r="O260" s="108" t="s">
        <v>2573</v>
      </c>
    </row>
    <row r="261" spans="1:15" s="108" customFormat="1" ht="12.75" x14ac:dyDescent="0.2">
      <c r="A261" s="108" t="str">
        <f>EnterpriseData!$B$38</f>
        <v>ProTes300420201Adm</v>
      </c>
      <c r="B261" s="108" t="s">
        <v>4097</v>
      </c>
      <c r="C261" s="108" t="s">
        <v>2602</v>
      </c>
      <c r="D261" s="108" t="s">
        <v>4098</v>
      </c>
      <c r="E261" s="109" t="s">
        <v>4099</v>
      </c>
      <c r="F261" s="109" t="s">
        <v>4100</v>
      </c>
      <c r="G261" s="108" t="s">
        <v>4101</v>
      </c>
      <c r="H261" s="109" t="s">
        <v>4102</v>
      </c>
      <c r="I261" s="110" t="s">
        <v>4103</v>
      </c>
      <c r="J261" s="108" t="s">
        <v>4104</v>
      </c>
      <c r="O261" s="108" t="s">
        <v>2573</v>
      </c>
    </row>
    <row r="262" spans="1:15" s="108" customFormat="1" ht="12.75" x14ac:dyDescent="0.2">
      <c r="A262" s="108" t="str">
        <f>EnterpriseData!$B$38</f>
        <v>ProTes300420201Adm</v>
      </c>
      <c r="B262" s="108" t="s">
        <v>4105</v>
      </c>
      <c r="C262" s="108" t="s">
        <v>2602</v>
      </c>
      <c r="D262" s="108" t="s">
        <v>4106</v>
      </c>
      <c r="E262" s="109" t="s">
        <v>4107</v>
      </c>
      <c r="G262" s="108" t="s">
        <v>4108</v>
      </c>
      <c r="H262" s="109" t="s">
        <v>4109</v>
      </c>
      <c r="I262" s="110" t="s">
        <v>4110</v>
      </c>
      <c r="J262" s="108" t="s">
        <v>3681</v>
      </c>
      <c r="O262" s="108" t="s">
        <v>2573</v>
      </c>
    </row>
    <row r="263" spans="1:15" s="108" customFormat="1" ht="12.75" x14ac:dyDescent="0.2">
      <c r="A263" s="108" t="str">
        <f>EnterpriseData!$B$38</f>
        <v>ProTes300420201Adm</v>
      </c>
      <c r="B263" s="108" t="s">
        <v>4111</v>
      </c>
      <c r="C263" s="108" t="s">
        <v>2602</v>
      </c>
      <c r="D263" s="108" t="s">
        <v>4112</v>
      </c>
      <c r="E263" s="109" t="s">
        <v>4113</v>
      </c>
      <c r="G263" s="108" t="s">
        <v>4114</v>
      </c>
      <c r="H263" s="109" t="s">
        <v>4115</v>
      </c>
      <c r="I263" s="110" t="s">
        <v>4116</v>
      </c>
      <c r="J263" s="108" t="s">
        <v>2930</v>
      </c>
      <c r="O263" s="108" t="s">
        <v>2573</v>
      </c>
    </row>
    <row r="264" spans="1:15" s="108" customFormat="1" ht="12.75" x14ac:dyDescent="0.2">
      <c r="A264" s="108" t="str">
        <f>EnterpriseData!$B$38</f>
        <v>ProTes300420201Adm</v>
      </c>
      <c r="B264" s="108" t="s">
        <v>4117</v>
      </c>
      <c r="C264" s="108" t="s">
        <v>2602</v>
      </c>
      <c r="D264" s="108" t="s">
        <v>4118</v>
      </c>
      <c r="E264" s="109" t="s">
        <v>4119</v>
      </c>
      <c r="F264" s="109" t="s">
        <v>4120</v>
      </c>
      <c r="G264" s="108" t="s">
        <v>4121</v>
      </c>
      <c r="H264" s="109" t="s">
        <v>4122</v>
      </c>
      <c r="I264" s="110" t="s">
        <v>4123</v>
      </c>
      <c r="J264" s="108" t="s">
        <v>2952</v>
      </c>
      <c r="O264" s="108" t="s">
        <v>2573</v>
      </c>
    </row>
    <row r="265" spans="1:15" s="108" customFormat="1" ht="12.75" x14ac:dyDescent="0.2">
      <c r="A265" s="108" t="str">
        <f>EnterpriseData!$B$38</f>
        <v>ProTes300420201Adm</v>
      </c>
      <c r="B265" s="108" t="s">
        <v>4124</v>
      </c>
      <c r="C265" s="108" t="s">
        <v>2602</v>
      </c>
      <c r="D265" s="108" t="s">
        <v>4125</v>
      </c>
      <c r="E265" s="109" t="s">
        <v>4126</v>
      </c>
      <c r="G265" s="108" t="s">
        <v>4127</v>
      </c>
      <c r="H265" s="109" t="s">
        <v>4127</v>
      </c>
      <c r="I265" s="110" t="s">
        <v>4128</v>
      </c>
      <c r="J265" s="108" t="s">
        <v>2940</v>
      </c>
      <c r="O265" s="108" t="s">
        <v>2573</v>
      </c>
    </row>
    <row r="266" spans="1:15" s="108" customFormat="1" ht="12.75" x14ac:dyDescent="0.2">
      <c r="A266" s="108" t="str">
        <f>EnterpriseData!$B$38</f>
        <v>ProTes300420201Adm</v>
      </c>
      <c r="B266" s="108" t="s">
        <v>4129</v>
      </c>
      <c r="C266" s="108" t="s">
        <v>2602</v>
      </c>
      <c r="D266" s="108" t="s">
        <v>4130</v>
      </c>
      <c r="E266" s="109" t="s">
        <v>4131</v>
      </c>
      <c r="F266" s="109" t="s">
        <v>4132</v>
      </c>
      <c r="G266" s="108" t="s">
        <v>4133</v>
      </c>
      <c r="H266" s="109" t="s">
        <v>4134</v>
      </c>
      <c r="I266" s="110" t="s">
        <v>4135</v>
      </c>
      <c r="J266" s="108" t="s">
        <v>2727</v>
      </c>
      <c r="O266" s="108" t="s">
        <v>2573</v>
      </c>
    </row>
    <row r="267" spans="1:15" s="108" customFormat="1" ht="12.75" x14ac:dyDescent="0.2">
      <c r="A267" s="108" t="str">
        <f>EnterpriseData!$B$38</f>
        <v>ProTes300420201Adm</v>
      </c>
      <c r="B267" s="108" t="s">
        <v>4136</v>
      </c>
      <c r="C267" s="108" t="s">
        <v>2602</v>
      </c>
      <c r="D267" s="108" t="s">
        <v>4137</v>
      </c>
      <c r="E267" s="109" t="s">
        <v>4138</v>
      </c>
      <c r="G267" s="108" t="s">
        <v>4139</v>
      </c>
      <c r="H267" s="109" t="s">
        <v>4134</v>
      </c>
      <c r="I267" s="110" t="s">
        <v>4140</v>
      </c>
      <c r="J267" s="108" t="s">
        <v>2727</v>
      </c>
      <c r="O267" s="108" t="s">
        <v>2573</v>
      </c>
    </row>
    <row r="268" spans="1:15" s="108" customFormat="1" ht="12.75" x14ac:dyDescent="0.2">
      <c r="A268" s="108" t="str">
        <f>EnterpriseData!$B$38</f>
        <v>ProTes300420201Adm</v>
      </c>
      <c r="B268" s="108" t="s">
        <v>4141</v>
      </c>
      <c r="C268" s="108" t="s">
        <v>2602</v>
      </c>
      <c r="D268" s="108" t="s">
        <v>4142</v>
      </c>
      <c r="E268" s="109" t="s">
        <v>4143</v>
      </c>
      <c r="F268" s="109" t="s">
        <v>4144</v>
      </c>
      <c r="G268" s="108" t="s">
        <v>4145</v>
      </c>
      <c r="H268" s="109" t="s">
        <v>4134</v>
      </c>
      <c r="I268" s="110" t="s">
        <v>4146</v>
      </c>
      <c r="J268" s="108" t="s">
        <v>2727</v>
      </c>
      <c r="O268" s="108" t="s">
        <v>2573</v>
      </c>
    </row>
    <row r="269" spans="1:15" s="108" customFormat="1" ht="12.75" x14ac:dyDescent="0.2">
      <c r="A269" s="108" t="str">
        <f>EnterpriseData!$B$38</f>
        <v>ProTes300420201Adm</v>
      </c>
      <c r="B269" s="108" t="s">
        <v>4147</v>
      </c>
      <c r="C269" s="108" t="s">
        <v>2602</v>
      </c>
      <c r="D269" s="108" t="s">
        <v>4148</v>
      </c>
      <c r="E269" s="109" t="s">
        <v>4149</v>
      </c>
      <c r="F269" s="109" t="s">
        <v>4150</v>
      </c>
      <c r="G269" s="108" t="s">
        <v>4151</v>
      </c>
      <c r="H269" s="109" t="s">
        <v>4134</v>
      </c>
      <c r="I269" s="110" t="s">
        <v>4152</v>
      </c>
      <c r="J269" s="108" t="s">
        <v>2727</v>
      </c>
      <c r="O269" s="108" t="s">
        <v>2573</v>
      </c>
    </row>
    <row r="270" spans="1:15" s="108" customFormat="1" ht="12.75" x14ac:dyDescent="0.2">
      <c r="A270" s="108" t="str">
        <f>EnterpriseData!$B$38</f>
        <v>ProTes300420201Adm</v>
      </c>
      <c r="B270" s="108" t="s">
        <v>4153</v>
      </c>
      <c r="C270" s="108" t="s">
        <v>2602</v>
      </c>
      <c r="D270" s="108" t="s">
        <v>4154</v>
      </c>
      <c r="E270" s="109" t="s">
        <v>4155</v>
      </c>
      <c r="F270" s="109" t="s">
        <v>4156</v>
      </c>
      <c r="G270" s="108" t="s">
        <v>4157</v>
      </c>
      <c r="H270" s="109" t="s">
        <v>4134</v>
      </c>
      <c r="I270" s="110" t="s">
        <v>2683</v>
      </c>
      <c r="J270" s="108" t="s">
        <v>2727</v>
      </c>
      <c r="O270" s="108" t="s">
        <v>2573</v>
      </c>
    </row>
    <row r="271" spans="1:15" s="108" customFormat="1" ht="12.75" x14ac:dyDescent="0.2">
      <c r="A271" s="108" t="str">
        <f>EnterpriseData!$B$38</f>
        <v>ProTes300420201Adm</v>
      </c>
      <c r="B271" s="108" t="s">
        <v>4158</v>
      </c>
      <c r="C271" s="108" t="s">
        <v>2602</v>
      </c>
      <c r="D271" s="108" t="s">
        <v>4159</v>
      </c>
      <c r="E271" s="109" t="s">
        <v>4160</v>
      </c>
      <c r="F271" s="109" t="s">
        <v>4161</v>
      </c>
      <c r="G271" s="108" t="s">
        <v>4162</v>
      </c>
      <c r="H271" s="109" t="s">
        <v>4163</v>
      </c>
      <c r="I271" s="110" t="s">
        <v>4164</v>
      </c>
      <c r="J271" s="108" t="s">
        <v>2727</v>
      </c>
      <c r="O271" s="108" t="s">
        <v>2573</v>
      </c>
    </row>
    <row r="272" spans="1:15" s="108" customFormat="1" ht="12.75" x14ac:dyDescent="0.2">
      <c r="A272" s="108" t="str">
        <f>EnterpriseData!$B$38</f>
        <v>ProTes300420201Adm</v>
      </c>
      <c r="B272" s="108" t="s">
        <v>4165</v>
      </c>
      <c r="C272" s="108" t="s">
        <v>2602</v>
      </c>
      <c r="D272" s="108" t="s">
        <v>4166</v>
      </c>
      <c r="E272" s="109" t="s">
        <v>4167</v>
      </c>
      <c r="G272" s="108" t="s">
        <v>4168</v>
      </c>
      <c r="H272" s="109" t="s">
        <v>4169</v>
      </c>
      <c r="I272" s="110" t="s">
        <v>4170</v>
      </c>
      <c r="J272" s="108" t="s">
        <v>2727</v>
      </c>
      <c r="O272" s="108" t="s">
        <v>2573</v>
      </c>
    </row>
    <row r="273" spans="1:15" s="108" customFormat="1" ht="12.75" x14ac:dyDescent="0.2">
      <c r="A273" s="108" t="str">
        <f>EnterpriseData!$B$38</f>
        <v>ProTes300420201Adm</v>
      </c>
      <c r="B273" s="108" t="s">
        <v>4171</v>
      </c>
      <c r="C273" s="108" t="s">
        <v>2602</v>
      </c>
      <c r="D273" s="108" t="s">
        <v>4172</v>
      </c>
      <c r="E273" s="109" t="s">
        <v>4173</v>
      </c>
      <c r="F273" s="109" t="s">
        <v>4174</v>
      </c>
      <c r="G273" s="108" t="s">
        <v>4175</v>
      </c>
      <c r="H273" s="109" t="s">
        <v>4176</v>
      </c>
      <c r="I273" s="110" t="s">
        <v>4177</v>
      </c>
      <c r="J273" s="108" t="s">
        <v>3614</v>
      </c>
      <c r="O273" s="108" t="s">
        <v>2573</v>
      </c>
    </row>
    <row r="274" spans="1:15" s="108" customFormat="1" ht="12.75" x14ac:dyDescent="0.2">
      <c r="A274" s="108" t="str">
        <f>EnterpriseData!$B$38</f>
        <v>ProTes300420201Adm</v>
      </c>
      <c r="B274" s="108" t="s">
        <v>4178</v>
      </c>
      <c r="C274" s="108" t="s">
        <v>2602</v>
      </c>
      <c r="D274" s="108" t="s">
        <v>4179</v>
      </c>
      <c r="E274" s="109" t="s">
        <v>4180</v>
      </c>
      <c r="F274" s="109" t="s">
        <v>4176</v>
      </c>
      <c r="G274" s="108" t="s">
        <v>4181</v>
      </c>
      <c r="H274" s="109" t="s">
        <v>4176</v>
      </c>
      <c r="I274" s="110" t="s">
        <v>4182</v>
      </c>
      <c r="J274" s="108" t="s">
        <v>3614</v>
      </c>
      <c r="O274" s="108" t="s">
        <v>2573</v>
      </c>
    </row>
    <row r="275" spans="1:15" s="108" customFormat="1" ht="12.75" x14ac:dyDescent="0.2">
      <c r="A275" s="108" t="str">
        <f>EnterpriseData!$B$38</f>
        <v>ProTes300420201Adm</v>
      </c>
      <c r="B275" s="108" t="s">
        <v>4183</v>
      </c>
      <c r="C275" s="108" t="s">
        <v>2602</v>
      </c>
      <c r="D275" s="108" t="s">
        <v>4184</v>
      </c>
      <c r="E275" s="109" t="s">
        <v>4185</v>
      </c>
      <c r="F275" s="109" t="s">
        <v>4186</v>
      </c>
      <c r="G275" s="108" t="s">
        <v>4187</v>
      </c>
      <c r="H275" s="109" t="s">
        <v>4176</v>
      </c>
      <c r="I275" s="110" t="s">
        <v>4188</v>
      </c>
      <c r="J275" s="108" t="s">
        <v>3614</v>
      </c>
      <c r="O275" s="108" t="s">
        <v>2573</v>
      </c>
    </row>
    <row r="276" spans="1:15" s="108" customFormat="1" ht="12.75" x14ac:dyDescent="0.2">
      <c r="A276" s="108" t="str">
        <f>EnterpriseData!$B$38</f>
        <v>ProTes300420201Adm</v>
      </c>
      <c r="B276" s="108" t="s">
        <v>4189</v>
      </c>
      <c r="C276" s="108" t="s">
        <v>2602</v>
      </c>
      <c r="D276" s="108" t="s">
        <v>4190</v>
      </c>
      <c r="E276" s="109" t="s">
        <v>4191</v>
      </c>
      <c r="G276" s="108" t="s">
        <v>4192</v>
      </c>
      <c r="H276" s="109" t="s">
        <v>2439</v>
      </c>
      <c r="I276" s="110" t="s">
        <v>4193</v>
      </c>
      <c r="J276" s="108" t="s">
        <v>2400</v>
      </c>
      <c r="O276" s="108" t="s">
        <v>2573</v>
      </c>
    </row>
    <row r="277" spans="1:15" s="108" customFormat="1" ht="12.75" x14ac:dyDescent="0.2">
      <c r="A277" s="108" t="str">
        <f>EnterpriseData!$B$38</f>
        <v>ProTes300420201Adm</v>
      </c>
      <c r="B277" s="108" t="s">
        <v>4194</v>
      </c>
      <c r="C277" s="108" t="s">
        <v>2602</v>
      </c>
      <c r="D277" s="108" t="s">
        <v>4195</v>
      </c>
      <c r="E277" s="109" t="s">
        <v>2604</v>
      </c>
      <c r="F277" s="109" t="s">
        <v>4196</v>
      </c>
      <c r="G277" s="108" t="s">
        <v>4197</v>
      </c>
      <c r="H277" s="109" t="s">
        <v>4198</v>
      </c>
      <c r="I277" s="110" t="s">
        <v>4199</v>
      </c>
      <c r="J277" s="108" t="s">
        <v>2591</v>
      </c>
      <c r="O277" s="108" t="s">
        <v>2573</v>
      </c>
    </row>
    <row r="278" spans="1:15" s="108" customFormat="1" ht="12.75" x14ac:dyDescent="0.2">
      <c r="A278" s="108" t="str">
        <f>EnterpriseData!$B$38</f>
        <v>ProTes300420201Adm</v>
      </c>
      <c r="B278" s="108" t="s">
        <v>4200</v>
      </c>
      <c r="C278" s="108" t="s">
        <v>2602</v>
      </c>
      <c r="D278" s="108" t="s">
        <v>4201</v>
      </c>
      <c r="E278" s="109" t="s">
        <v>4202</v>
      </c>
      <c r="F278" s="109" t="s">
        <v>4203</v>
      </c>
      <c r="G278" s="108" t="s">
        <v>4204</v>
      </c>
      <c r="H278" s="109" t="s">
        <v>4205</v>
      </c>
      <c r="I278" s="110" t="s">
        <v>4206</v>
      </c>
      <c r="J278" s="108" t="s">
        <v>2591</v>
      </c>
      <c r="O278" s="108" t="s">
        <v>2573</v>
      </c>
    </row>
    <row r="279" spans="1:15" s="108" customFormat="1" ht="12.75" x14ac:dyDescent="0.2">
      <c r="A279" s="108" t="str">
        <f>EnterpriseData!$B$38</f>
        <v>ProTes300420201Adm</v>
      </c>
      <c r="B279" s="108" t="s">
        <v>4207</v>
      </c>
      <c r="C279" s="108" t="s">
        <v>2602</v>
      </c>
      <c r="D279" s="108" t="s">
        <v>4208</v>
      </c>
      <c r="E279" s="109" t="s">
        <v>4209</v>
      </c>
      <c r="G279" s="108" t="s">
        <v>4205</v>
      </c>
      <c r="H279" s="109" t="s">
        <v>4205</v>
      </c>
      <c r="I279" s="110" t="s">
        <v>4210</v>
      </c>
      <c r="J279" s="108" t="s">
        <v>2591</v>
      </c>
      <c r="O279" s="108" t="s">
        <v>2573</v>
      </c>
    </row>
    <row r="280" spans="1:15" s="108" customFormat="1" ht="12.75" x14ac:dyDescent="0.2">
      <c r="A280" s="108" t="str">
        <f>EnterpriseData!$B$38</f>
        <v>ProTes300420201Adm</v>
      </c>
      <c r="B280" s="108" t="s">
        <v>4211</v>
      </c>
      <c r="C280" s="108" t="s">
        <v>2602</v>
      </c>
      <c r="D280" s="108" t="s">
        <v>4212</v>
      </c>
      <c r="E280" s="109" t="s">
        <v>4213</v>
      </c>
      <c r="G280" s="108" t="s">
        <v>4214</v>
      </c>
      <c r="H280" s="109" t="s">
        <v>4215</v>
      </c>
      <c r="I280" s="110" t="s">
        <v>4216</v>
      </c>
      <c r="J280" s="108" t="s">
        <v>2952</v>
      </c>
      <c r="O280" s="108" t="s">
        <v>2573</v>
      </c>
    </row>
    <row r="281" spans="1:15" s="108" customFormat="1" ht="12.75" x14ac:dyDescent="0.2">
      <c r="A281" s="108" t="str">
        <f>EnterpriseData!$B$38</f>
        <v>ProTes300420201Adm</v>
      </c>
      <c r="B281" s="108" t="s">
        <v>4217</v>
      </c>
      <c r="C281" s="108" t="s">
        <v>2602</v>
      </c>
      <c r="D281" s="108" t="s">
        <v>4218</v>
      </c>
      <c r="E281" s="109" t="s">
        <v>4219</v>
      </c>
      <c r="F281" s="109" t="s">
        <v>4220</v>
      </c>
      <c r="G281" s="108" t="s">
        <v>4221</v>
      </c>
      <c r="H281" s="109" t="s">
        <v>4222</v>
      </c>
      <c r="I281" s="110" t="s">
        <v>4223</v>
      </c>
      <c r="J281" s="108" t="s">
        <v>2952</v>
      </c>
      <c r="O281" s="108" t="s">
        <v>2573</v>
      </c>
    </row>
    <row r="282" spans="1:15" s="108" customFormat="1" ht="12.75" x14ac:dyDescent="0.2">
      <c r="A282" s="108" t="str">
        <f>EnterpriseData!$B$38</f>
        <v>ProTes300420201Adm</v>
      </c>
      <c r="B282" s="108" t="s">
        <v>4224</v>
      </c>
      <c r="C282" s="108" t="s">
        <v>2602</v>
      </c>
      <c r="D282" s="108" t="s">
        <v>4225</v>
      </c>
      <c r="E282" s="109" t="s">
        <v>4226</v>
      </c>
      <c r="F282" s="109" t="s">
        <v>4227</v>
      </c>
      <c r="G282" s="108" t="s">
        <v>4228</v>
      </c>
      <c r="H282" s="109" t="s">
        <v>4229</v>
      </c>
      <c r="I282" s="110" t="s">
        <v>4230</v>
      </c>
      <c r="J282" s="108" t="s">
        <v>2952</v>
      </c>
      <c r="O282" s="108" t="s">
        <v>2573</v>
      </c>
    </row>
    <row r="283" spans="1:15" s="108" customFormat="1" ht="12.75" x14ac:dyDescent="0.2">
      <c r="A283" s="108" t="str">
        <f>EnterpriseData!$B$38</f>
        <v>ProTes300420201Adm</v>
      </c>
      <c r="B283" s="108" t="s">
        <v>4231</v>
      </c>
      <c r="C283" s="108" t="s">
        <v>2602</v>
      </c>
      <c r="D283" s="108" t="s">
        <v>4232</v>
      </c>
      <c r="E283" s="108" t="s">
        <v>2683</v>
      </c>
      <c r="G283" s="108" t="s">
        <v>4233</v>
      </c>
      <c r="H283" s="109" t="s">
        <v>4234</v>
      </c>
      <c r="I283" s="110" t="s">
        <v>2683</v>
      </c>
      <c r="J283" s="108" t="s">
        <v>3047</v>
      </c>
      <c r="O283" s="108" t="s">
        <v>2573</v>
      </c>
    </row>
    <row r="284" spans="1:15" s="108" customFormat="1" ht="12.75" x14ac:dyDescent="0.2">
      <c r="A284" s="108" t="str">
        <f>EnterpriseData!$B$38</f>
        <v>ProTes300420201Adm</v>
      </c>
      <c r="B284" s="108" t="s">
        <v>4235</v>
      </c>
      <c r="C284" s="108" t="s">
        <v>2602</v>
      </c>
      <c r="D284" s="108" t="s">
        <v>4236</v>
      </c>
      <c r="E284" s="109" t="s">
        <v>4237</v>
      </c>
      <c r="G284" s="108" t="s">
        <v>4238</v>
      </c>
      <c r="H284" s="109" t="s">
        <v>4239</v>
      </c>
      <c r="I284" s="110" t="s">
        <v>4240</v>
      </c>
      <c r="J284" s="108" t="s">
        <v>3825</v>
      </c>
      <c r="O284" s="108" t="s">
        <v>2573</v>
      </c>
    </row>
    <row r="285" spans="1:15" s="108" customFormat="1" ht="12.75" x14ac:dyDescent="0.2">
      <c r="A285" s="108" t="str">
        <f>EnterpriseData!$B$38</f>
        <v>ProTes300420201Adm</v>
      </c>
      <c r="B285" s="108" t="s">
        <v>4241</v>
      </c>
      <c r="C285" s="108" t="s">
        <v>2602</v>
      </c>
      <c r="D285" s="108" t="s">
        <v>4242</v>
      </c>
      <c r="E285" s="108" t="s">
        <v>2683</v>
      </c>
      <c r="G285" s="108" t="s">
        <v>4243</v>
      </c>
      <c r="H285" s="109" t="s">
        <v>4239</v>
      </c>
      <c r="I285" s="110" t="s">
        <v>2683</v>
      </c>
      <c r="J285" s="108" t="s">
        <v>3825</v>
      </c>
      <c r="O285" s="108" t="s">
        <v>2573</v>
      </c>
    </row>
    <row r="286" spans="1:15" s="108" customFormat="1" ht="12.75" x14ac:dyDescent="0.2">
      <c r="A286" s="108" t="str">
        <f>EnterpriseData!$B$38</f>
        <v>ProTes300420201Adm</v>
      </c>
      <c r="B286" s="108" t="s">
        <v>4244</v>
      </c>
      <c r="C286" s="108" t="s">
        <v>2602</v>
      </c>
      <c r="D286" s="108" t="s">
        <v>4245</v>
      </c>
      <c r="E286" s="109" t="s">
        <v>4246</v>
      </c>
      <c r="G286" s="108" t="s">
        <v>4247</v>
      </c>
      <c r="H286" s="109" t="s">
        <v>4248</v>
      </c>
      <c r="I286" s="110" t="s">
        <v>4249</v>
      </c>
      <c r="J286" s="108" t="s">
        <v>2385</v>
      </c>
      <c r="O286" s="108" t="s">
        <v>2573</v>
      </c>
    </row>
    <row r="287" spans="1:15" s="108" customFormat="1" ht="12.75" x14ac:dyDescent="0.2">
      <c r="A287" s="108" t="str">
        <f>EnterpriseData!$B$38</f>
        <v>ProTes300420201Adm</v>
      </c>
      <c r="B287" s="108" t="s">
        <v>4250</v>
      </c>
      <c r="C287" s="108" t="s">
        <v>2602</v>
      </c>
      <c r="D287" s="108" t="s">
        <v>4251</v>
      </c>
      <c r="E287" s="109" t="s">
        <v>4252</v>
      </c>
      <c r="F287" s="109" t="s">
        <v>4253</v>
      </c>
      <c r="G287" s="108" t="s">
        <v>4254</v>
      </c>
      <c r="H287" s="109" t="s">
        <v>4255</v>
      </c>
      <c r="I287" s="110" t="s">
        <v>2683</v>
      </c>
      <c r="J287" s="108" t="s">
        <v>2412</v>
      </c>
      <c r="O287" s="108" t="s">
        <v>2573</v>
      </c>
    </row>
    <row r="288" spans="1:15" s="108" customFormat="1" ht="12.75" x14ac:dyDescent="0.2">
      <c r="A288" s="108" t="str">
        <f>EnterpriseData!$B$38</f>
        <v>ProTes300420201Adm</v>
      </c>
      <c r="B288" s="108" t="s">
        <v>4256</v>
      </c>
      <c r="C288" s="108" t="s">
        <v>2602</v>
      </c>
      <c r="D288" s="108" t="s">
        <v>4257</v>
      </c>
      <c r="E288" s="109" t="s">
        <v>4258</v>
      </c>
      <c r="G288" s="108" t="s">
        <v>4259</v>
      </c>
      <c r="H288" s="109" t="s">
        <v>4260</v>
      </c>
      <c r="I288" s="110" t="s">
        <v>4261</v>
      </c>
      <c r="J288" s="108" t="s">
        <v>2930</v>
      </c>
      <c r="O288" s="108" t="s">
        <v>2573</v>
      </c>
    </row>
    <row r="289" spans="1:15" s="108" customFormat="1" ht="12.75" x14ac:dyDescent="0.2">
      <c r="A289" s="108" t="str">
        <f>EnterpriseData!$B$38</f>
        <v>ProTes300420201Adm</v>
      </c>
      <c r="B289" s="108" t="s">
        <v>4262</v>
      </c>
      <c r="C289" s="108" t="s">
        <v>2602</v>
      </c>
      <c r="D289" s="108" t="s">
        <v>4263</v>
      </c>
      <c r="E289" s="109" t="s">
        <v>4264</v>
      </c>
      <c r="F289" s="109" t="s">
        <v>4265</v>
      </c>
      <c r="G289" s="108" t="s">
        <v>4266</v>
      </c>
      <c r="H289" s="109" t="s">
        <v>4267</v>
      </c>
      <c r="I289" s="110" t="s">
        <v>4268</v>
      </c>
      <c r="J289" s="108" t="s">
        <v>4269</v>
      </c>
      <c r="O289" s="108" t="s">
        <v>2573</v>
      </c>
    </row>
    <row r="290" spans="1:15" s="108" customFormat="1" ht="12.75" x14ac:dyDescent="0.2">
      <c r="A290" s="108" t="str">
        <f>EnterpriseData!$B$38</f>
        <v>ProTes300420201Adm</v>
      </c>
      <c r="B290" s="108" t="s">
        <v>4270</v>
      </c>
      <c r="C290" s="108" t="s">
        <v>2602</v>
      </c>
      <c r="D290" s="108" t="s">
        <v>4271</v>
      </c>
      <c r="E290" s="109" t="s">
        <v>4272</v>
      </c>
      <c r="G290" s="108" t="s">
        <v>4273</v>
      </c>
      <c r="H290" s="109" t="s">
        <v>4274</v>
      </c>
      <c r="I290" s="110" t="s">
        <v>4275</v>
      </c>
      <c r="J290" s="108" t="s">
        <v>3047</v>
      </c>
      <c r="O290" s="108" t="s">
        <v>2573</v>
      </c>
    </row>
    <row r="291" spans="1:15" s="108" customFormat="1" ht="12.75" x14ac:dyDescent="0.2">
      <c r="A291" s="108" t="str">
        <f>EnterpriseData!$B$38</f>
        <v>ProTes300420201Adm</v>
      </c>
      <c r="B291" s="108" t="s">
        <v>4276</v>
      </c>
      <c r="C291" s="108" t="s">
        <v>2602</v>
      </c>
      <c r="D291" s="108" t="s">
        <v>4277</v>
      </c>
      <c r="E291" s="108" t="s">
        <v>2683</v>
      </c>
      <c r="G291" s="108" t="s">
        <v>4278</v>
      </c>
      <c r="H291" s="109" t="s">
        <v>4279</v>
      </c>
      <c r="I291" s="110" t="s">
        <v>2683</v>
      </c>
      <c r="J291" s="108" t="s">
        <v>3202</v>
      </c>
      <c r="O291" s="108" t="s">
        <v>2573</v>
      </c>
    </row>
    <row r="292" spans="1:15" s="108" customFormat="1" ht="12.75" x14ac:dyDescent="0.2">
      <c r="A292" s="108" t="str">
        <f>EnterpriseData!$B$38</f>
        <v>ProTes300420201Adm</v>
      </c>
      <c r="B292" s="108" t="s">
        <v>4280</v>
      </c>
      <c r="C292" s="108" t="s">
        <v>2602</v>
      </c>
      <c r="D292" s="108" t="s">
        <v>4281</v>
      </c>
      <c r="E292" s="109" t="s">
        <v>4282</v>
      </c>
      <c r="G292" s="108" t="s">
        <v>4283</v>
      </c>
      <c r="H292" s="109" t="s">
        <v>4284</v>
      </c>
      <c r="I292" s="110" t="s">
        <v>4285</v>
      </c>
      <c r="J292" s="108" t="s">
        <v>3047</v>
      </c>
      <c r="O292" s="108" t="s">
        <v>2573</v>
      </c>
    </row>
    <row r="293" spans="1:15" s="108" customFormat="1" ht="12.75" x14ac:dyDescent="0.2">
      <c r="A293" s="108" t="str">
        <f>EnterpriseData!$B$38</f>
        <v>ProTes300420201Adm</v>
      </c>
      <c r="B293" s="108" t="s">
        <v>4286</v>
      </c>
      <c r="C293" s="108" t="s">
        <v>2602</v>
      </c>
      <c r="D293" s="108" t="s">
        <v>4287</v>
      </c>
      <c r="E293" s="109" t="s">
        <v>4288</v>
      </c>
      <c r="F293" s="109" t="s">
        <v>4289</v>
      </c>
      <c r="G293" s="108" t="s">
        <v>4290</v>
      </c>
      <c r="H293" s="109" t="s">
        <v>4291</v>
      </c>
      <c r="I293" s="110" t="s">
        <v>4292</v>
      </c>
      <c r="J293" s="108" t="s">
        <v>2412</v>
      </c>
      <c r="O293" s="108" t="s">
        <v>2573</v>
      </c>
    </row>
    <row r="294" spans="1:15" s="108" customFormat="1" ht="12.75" x14ac:dyDescent="0.2">
      <c r="A294" s="108" t="str">
        <f>EnterpriseData!$B$38</f>
        <v>ProTes300420201Adm</v>
      </c>
      <c r="B294" s="108" t="s">
        <v>4293</v>
      </c>
      <c r="C294" s="108" t="s">
        <v>2602</v>
      </c>
      <c r="D294" s="108" t="s">
        <v>4294</v>
      </c>
      <c r="E294" s="109" t="s">
        <v>4295</v>
      </c>
      <c r="G294" s="108" t="s">
        <v>4296</v>
      </c>
      <c r="H294" s="109" t="s">
        <v>4297</v>
      </c>
      <c r="I294" s="110" t="s">
        <v>4298</v>
      </c>
      <c r="J294" s="108" t="s">
        <v>2930</v>
      </c>
      <c r="O294" s="108" t="s">
        <v>2573</v>
      </c>
    </row>
    <row r="295" spans="1:15" s="108" customFormat="1" ht="12.75" x14ac:dyDescent="0.2">
      <c r="A295" s="108" t="str">
        <f>EnterpriseData!$B$38</f>
        <v>ProTes300420201Adm</v>
      </c>
      <c r="B295" s="108" t="s">
        <v>4299</v>
      </c>
      <c r="C295" s="108" t="s">
        <v>2602</v>
      </c>
      <c r="D295" s="108" t="s">
        <v>4300</v>
      </c>
      <c r="E295" s="109" t="s">
        <v>4301</v>
      </c>
      <c r="G295" s="108" t="s">
        <v>4302</v>
      </c>
      <c r="H295" s="109" t="s">
        <v>4303</v>
      </c>
      <c r="I295" s="110" t="s">
        <v>4304</v>
      </c>
      <c r="J295" s="108" t="s">
        <v>2930</v>
      </c>
      <c r="O295" s="108" t="s">
        <v>2573</v>
      </c>
    </row>
    <row r="296" spans="1:15" s="108" customFormat="1" ht="12.75" x14ac:dyDescent="0.2">
      <c r="A296" s="108" t="str">
        <f>EnterpriseData!$B$38</f>
        <v>ProTes300420201Adm</v>
      </c>
      <c r="B296" s="108" t="s">
        <v>4305</v>
      </c>
      <c r="C296" s="108" t="s">
        <v>2602</v>
      </c>
      <c r="D296" s="108" t="s">
        <v>4306</v>
      </c>
      <c r="E296" s="109" t="s">
        <v>4307</v>
      </c>
      <c r="G296" s="108" t="s">
        <v>4308</v>
      </c>
      <c r="H296" s="109" t="s">
        <v>4309</v>
      </c>
      <c r="I296" s="110" t="s">
        <v>4310</v>
      </c>
      <c r="J296" s="108" t="s">
        <v>2414</v>
      </c>
      <c r="O296" s="108" t="s">
        <v>2573</v>
      </c>
    </row>
    <row r="297" spans="1:15" s="108" customFormat="1" ht="12.75" x14ac:dyDescent="0.2">
      <c r="A297" s="108" t="str">
        <f>EnterpriseData!$B$38</f>
        <v>ProTes300420201Adm</v>
      </c>
      <c r="B297" s="108" t="s">
        <v>4311</v>
      </c>
      <c r="C297" s="108" t="s">
        <v>2602</v>
      </c>
      <c r="D297" s="108" t="s">
        <v>4312</v>
      </c>
      <c r="E297" s="109" t="s">
        <v>4313</v>
      </c>
      <c r="F297" s="109" t="s">
        <v>4314</v>
      </c>
      <c r="G297" s="108" t="s">
        <v>4315</v>
      </c>
      <c r="H297" s="109" t="s">
        <v>4316</v>
      </c>
      <c r="I297" s="110" t="s">
        <v>4317</v>
      </c>
      <c r="J297" s="108" t="s">
        <v>3614</v>
      </c>
      <c r="O297" s="108" t="s">
        <v>2573</v>
      </c>
    </row>
    <row r="298" spans="1:15" s="108" customFormat="1" ht="12.75" x14ac:dyDescent="0.2">
      <c r="A298" s="108" t="str">
        <f>EnterpriseData!$B$38</f>
        <v>ProTes300420201Adm</v>
      </c>
      <c r="B298" s="108" t="s">
        <v>4318</v>
      </c>
      <c r="C298" s="108" t="s">
        <v>2602</v>
      </c>
      <c r="D298" s="108" t="s">
        <v>4319</v>
      </c>
      <c r="E298" s="109" t="s">
        <v>4320</v>
      </c>
      <c r="G298" s="108" t="s">
        <v>4321</v>
      </c>
      <c r="H298" s="109" t="s">
        <v>4321</v>
      </c>
      <c r="I298" s="110" t="s">
        <v>2683</v>
      </c>
      <c r="J298" s="108" t="s">
        <v>4322</v>
      </c>
      <c r="O298" s="108" t="s">
        <v>2573</v>
      </c>
    </row>
    <row r="299" spans="1:15" s="108" customFormat="1" ht="12.75" x14ac:dyDescent="0.2">
      <c r="A299" s="108" t="str">
        <f>EnterpriseData!$B$38</f>
        <v>ProTes300420201Adm</v>
      </c>
      <c r="B299" s="108" t="s">
        <v>4323</v>
      </c>
      <c r="C299" s="108" t="s">
        <v>2602</v>
      </c>
      <c r="D299" s="108" t="s">
        <v>4324</v>
      </c>
      <c r="E299" s="108" t="s">
        <v>2683</v>
      </c>
      <c r="G299" s="108" t="s">
        <v>4325</v>
      </c>
      <c r="H299" s="109" t="s">
        <v>4326</v>
      </c>
      <c r="I299" s="110" t="s">
        <v>2683</v>
      </c>
      <c r="J299" s="108" t="s">
        <v>3482</v>
      </c>
      <c r="O299" s="108" t="s">
        <v>2573</v>
      </c>
    </row>
    <row r="300" spans="1:15" s="108" customFormat="1" ht="12.75" x14ac:dyDescent="0.2">
      <c r="A300" s="108" t="str">
        <f>EnterpriseData!$B$38</f>
        <v>ProTes300420201Adm</v>
      </c>
      <c r="B300" s="108" t="s">
        <v>4327</v>
      </c>
      <c r="C300" s="108" t="s">
        <v>2602</v>
      </c>
      <c r="D300" s="108" t="s">
        <v>4328</v>
      </c>
      <c r="E300" s="109" t="s">
        <v>4329</v>
      </c>
      <c r="G300" s="108" t="s">
        <v>4330</v>
      </c>
      <c r="H300" s="109" t="s">
        <v>4331</v>
      </c>
      <c r="I300" s="110" t="s">
        <v>4332</v>
      </c>
      <c r="J300" s="108" t="s">
        <v>3036</v>
      </c>
      <c r="O300" s="108" t="s">
        <v>2573</v>
      </c>
    </row>
    <row r="301" spans="1:15" s="108" customFormat="1" ht="12.75" x14ac:dyDescent="0.2">
      <c r="A301" s="108" t="str">
        <f>EnterpriseData!$B$38</f>
        <v>ProTes300420201Adm</v>
      </c>
      <c r="B301" s="108" t="s">
        <v>4333</v>
      </c>
      <c r="C301" s="108" t="s">
        <v>2602</v>
      </c>
      <c r="D301" s="108" t="s">
        <v>4334</v>
      </c>
      <c r="E301" s="109" t="s">
        <v>4335</v>
      </c>
      <c r="F301" s="109" t="s">
        <v>4336</v>
      </c>
      <c r="G301" s="108" t="s">
        <v>4337</v>
      </c>
      <c r="H301" s="109" t="s">
        <v>4338</v>
      </c>
      <c r="I301" s="110" t="s">
        <v>4339</v>
      </c>
      <c r="J301" s="108" t="s">
        <v>3016</v>
      </c>
      <c r="O301" s="108" t="s">
        <v>2573</v>
      </c>
    </row>
    <row r="302" spans="1:15" s="108" customFormat="1" ht="12.75" x14ac:dyDescent="0.2">
      <c r="A302" s="108" t="str">
        <f>EnterpriseData!$B$38</f>
        <v>ProTes300420201Adm</v>
      </c>
      <c r="B302" s="108" t="s">
        <v>4340</v>
      </c>
      <c r="C302" s="108" t="s">
        <v>2602</v>
      </c>
      <c r="D302" s="108" t="s">
        <v>4341</v>
      </c>
      <c r="E302" s="109" t="s">
        <v>4342</v>
      </c>
      <c r="G302" s="108" t="s">
        <v>4343</v>
      </c>
      <c r="H302" s="109" t="s">
        <v>4338</v>
      </c>
      <c r="I302" s="110" t="s">
        <v>4344</v>
      </c>
      <c r="J302" s="108" t="s">
        <v>3016</v>
      </c>
      <c r="O302" s="108" t="s">
        <v>2573</v>
      </c>
    </row>
    <row r="303" spans="1:15" s="108" customFormat="1" ht="12.75" x14ac:dyDescent="0.2">
      <c r="A303" s="108" t="str">
        <f>EnterpriseData!$B$38</f>
        <v>ProTes300420201Adm</v>
      </c>
      <c r="B303" s="108" t="s">
        <v>4345</v>
      </c>
      <c r="C303" s="108" t="s">
        <v>2602</v>
      </c>
      <c r="D303" s="108" t="s">
        <v>4346</v>
      </c>
      <c r="E303" s="109" t="s">
        <v>4347</v>
      </c>
      <c r="G303" s="108" t="s">
        <v>4348</v>
      </c>
      <c r="H303" s="109" t="s">
        <v>4349</v>
      </c>
      <c r="I303" s="110" t="s">
        <v>2683</v>
      </c>
      <c r="J303" s="108" t="s">
        <v>4350</v>
      </c>
      <c r="O303" s="108" t="s">
        <v>2573</v>
      </c>
    </row>
    <row r="304" spans="1:15" s="108" customFormat="1" ht="12.75" x14ac:dyDescent="0.2">
      <c r="A304" s="108" t="str">
        <f>EnterpriseData!$B$38</f>
        <v>ProTes300420201Adm</v>
      </c>
      <c r="B304" s="108" t="s">
        <v>4351</v>
      </c>
      <c r="C304" s="108" t="s">
        <v>2602</v>
      </c>
      <c r="D304" s="108" t="s">
        <v>4352</v>
      </c>
      <c r="E304" s="109" t="s">
        <v>3532</v>
      </c>
      <c r="F304" s="109" t="s">
        <v>4353</v>
      </c>
      <c r="G304" s="108" t="s">
        <v>4354</v>
      </c>
      <c r="H304" s="109" t="s">
        <v>4355</v>
      </c>
      <c r="I304" s="110" t="s">
        <v>4356</v>
      </c>
      <c r="J304" s="108" t="s">
        <v>2952</v>
      </c>
      <c r="O304" s="108" t="s">
        <v>2573</v>
      </c>
    </row>
    <row r="305" spans="1:15" s="108" customFormat="1" ht="12.75" x14ac:dyDescent="0.2">
      <c r="A305" s="108" t="str">
        <f>EnterpriseData!$B$38</f>
        <v>ProTes300420201Adm</v>
      </c>
      <c r="B305" s="108" t="s">
        <v>4357</v>
      </c>
      <c r="C305" s="108" t="s">
        <v>2602</v>
      </c>
      <c r="D305" s="108" t="s">
        <v>4358</v>
      </c>
      <c r="E305" s="109" t="s">
        <v>3411</v>
      </c>
      <c r="F305" s="109" t="s">
        <v>4359</v>
      </c>
      <c r="G305" s="108" t="s">
        <v>4360</v>
      </c>
      <c r="H305" s="109" t="s">
        <v>4360</v>
      </c>
      <c r="I305" s="110" t="s">
        <v>4361</v>
      </c>
      <c r="J305" s="108" t="s">
        <v>2952</v>
      </c>
      <c r="O305" s="108" t="s">
        <v>2573</v>
      </c>
    </row>
    <row r="306" spans="1:15" s="108" customFormat="1" ht="12.75" x14ac:dyDescent="0.2">
      <c r="A306" s="108" t="str">
        <f>EnterpriseData!$B$38</f>
        <v>ProTes300420201Adm</v>
      </c>
      <c r="B306" s="108" t="s">
        <v>4362</v>
      </c>
      <c r="C306" s="108" t="s">
        <v>2602</v>
      </c>
      <c r="D306" s="108" t="s">
        <v>4363</v>
      </c>
      <c r="E306" s="109" t="s">
        <v>4364</v>
      </c>
      <c r="F306" s="109" t="s">
        <v>4365</v>
      </c>
      <c r="G306" s="108" t="s">
        <v>4366</v>
      </c>
      <c r="H306" s="109" t="s">
        <v>4367</v>
      </c>
      <c r="I306" s="110" t="s">
        <v>4368</v>
      </c>
      <c r="J306" s="108" t="s">
        <v>2930</v>
      </c>
      <c r="O306" s="108" t="s">
        <v>2573</v>
      </c>
    </row>
    <row r="307" spans="1:15" s="108" customFormat="1" ht="12.75" x14ac:dyDescent="0.2">
      <c r="A307" s="108" t="str">
        <f>EnterpriseData!$B$38</f>
        <v>ProTes300420201Adm</v>
      </c>
      <c r="B307" s="108" t="s">
        <v>4369</v>
      </c>
      <c r="C307" s="108" t="s">
        <v>2602</v>
      </c>
      <c r="D307" s="108" t="s">
        <v>4370</v>
      </c>
      <c r="E307" s="109" t="s">
        <v>4371</v>
      </c>
      <c r="F307" s="109" t="s">
        <v>4372</v>
      </c>
      <c r="G307" s="108" t="s">
        <v>4373</v>
      </c>
      <c r="H307" s="109" t="s">
        <v>4374</v>
      </c>
      <c r="I307" s="110" t="s">
        <v>4375</v>
      </c>
      <c r="J307" s="108" t="s">
        <v>2930</v>
      </c>
      <c r="O307" s="108" t="s">
        <v>2573</v>
      </c>
    </row>
    <row r="308" spans="1:15" s="108" customFormat="1" ht="12.75" x14ac:dyDescent="0.2">
      <c r="A308" s="108" t="str">
        <f>EnterpriseData!$B$38</f>
        <v>ProTes300420201Adm</v>
      </c>
      <c r="B308" s="108" t="s">
        <v>4376</v>
      </c>
      <c r="C308" s="108" t="s">
        <v>2602</v>
      </c>
      <c r="D308" s="108" t="s">
        <v>4377</v>
      </c>
      <c r="E308" s="109" t="s">
        <v>4378</v>
      </c>
      <c r="G308" s="108" t="s">
        <v>4379</v>
      </c>
      <c r="H308" s="109" t="s">
        <v>2442</v>
      </c>
      <c r="I308" s="110" t="s">
        <v>4380</v>
      </c>
      <c r="J308" s="108" t="s">
        <v>2400</v>
      </c>
      <c r="O308" s="108" t="s">
        <v>2573</v>
      </c>
    </row>
    <row r="309" spans="1:15" s="108" customFormat="1" ht="12.75" x14ac:dyDescent="0.2">
      <c r="A309" s="108" t="str">
        <f>EnterpriseData!$B$38</f>
        <v>ProTes300420201Adm</v>
      </c>
      <c r="B309" s="108" t="s">
        <v>4381</v>
      </c>
      <c r="C309" s="108" t="s">
        <v>2602</v>
      </c>
      <c r="D309" s="108" t="s">
        <v>4382</v>
      </c>
      <c r="E309" s="109" t="s">
        <v>4383</v>
      </c>
      <c r="G309" s="108" t="s">
        <v>4384</v>
      </c>
      <c r="H309" s="109" t="s">
        <v>2444</v>
      </c>
      <c r="I309" s="110" t="s">
        <v>4385</v>
      </c>
      <c r="J309" s="108" t="s">
        <v>2400</v>
      </c>
      <c r="O309" s="108" t="s">
        <v>2573</v>
      </c>
    </row>
    <row r="310" spans="1:15" s="108" customFormat="1" ht="12.75" x14ac:dyDescent="0.2">
      <c r="A310" s="108" t="str">
        <f>EnterpriseData!$B$38</f>
        <v>ProTes300420201Adm</v>
      </c>
      <c r="B310" s="108" t="s">
        <v>4386</v>
      </c>
      <c r="C310" s="108" t="s">
        <v>2602</v>
      </c>
      <c r="D310" s="108" t="s">
        <v>3464</v>
      </c>
      <c r="E310" s="109" t="s">
        <v>4387</v>
      </c>
      <c r="G310" s="108" t="s">
        <v>3467</v>
      </c>
      <c r="H310" s="109" t="s">
        <v>2444</v>
      </c>
      <c r="I310" s="110" t="s">
        <v>4388</v>
      </c>
      <c r="J310" s="108" t="s">
        <v>2400</v>
      </c>
      <c r="O310" s="108" t="s">
        <v>2573</v>
      </c>
    </row>
    <row r="311" spans="1:15" s="108" customFormat="1" ht="12.75" x14ac:dyDescent="0.2">
      <c r="A311" s="108" t="str">
        <f>EnterpriseData!$B$38</f>
        <v>ProTes300420201Adm</v>
      </c>
      <c r="B311" s="108" t="s">
        <v>4389</v>
      </c>
      <c r="C311" s="108" t="s">
        <v>2602</v>
      </c>
      <c r="D311" s="108" t="s">
        <v>4390</v>
      </c>
      <c r="E311" s="109" t="s">
        <v>4391</v>
      </c>
      <c r="G311" s="108" t="s">
        <v>4392</v>
      </c>
      <c r="H311" s="109" t="s">
        <v>4392</v>
      </c>
      <c r="I311" s="110" t="s">
        <v>2683</v>
      </c>
      <c r="J311" s="108" t="s">
        <v>2940</v>
      </c>
      <c r="O311" s="108" t="s">
        <v>2573</v>
      </c>
    </row>
    <row r="312" spans="1:15" s="108" customFormat="1" ht="12.75" x14ac:dyDescent="0.2">
      <c r="A312" s="108" t="str">
        <f>EnterpriseData!$B$38</f>
        <v>ProTes300420201Adm</v>
      </c>
      <c r="B312" s="108" t="s">
        <v>4393</v>
      </c>
      <c r="C312" s="108" t="s">
        <v>2602</v>
      </c>
      <c r="D312" s="108" t="s">
        <v>4394</v>
      </c>
      <c r="E312" s="109" t="s">
        <v>4395</v>
      </c>
      <c r="F312" s="109" t="s">
        <v>4396</v>
      </c>
      <c r="G312" s="108" t="s">
        <v>4397</v>
      </c>
      <c r="H312" s="109" t="s">
        <v>3202</v>
      </c>
      <c r="I312" s="110" t="s">
        <v>4398</v>
      </c>
      <c r="J312" s="108" t="s">
        <v>2930</v>
      </c>
      <c r="O312" s="108" t="s">
        <v>2573</v>
      </c>
    </row>
    <row r="313" spans="1:15" s="108" customFormat="1" ht="12.75" x14ac:dyDescent="0.2">
      <c r="A313" s="108" t="str">
        <f>EnterpriseData!$B$38</f>
        <v>ProTes300420201Adm</v>
      </c>
      <c r="B313" s="108" t="s">
        <v>4399</v>
      </c>
      <c r="C313" s="108" t="s">
        <v>2602</v>
      </c>
      <c r="D313" s="108" t="s">
        <v>4400</v>
      </c>
      <c r="E313" s="109" t="s">
        <v>4401</v>
      </c>
      <c r="F313" s="109" t="s">
        <v>4402</v>
      </c>
      <c r="G313" s="108" t="s">
        <v>4403</v>
      </c>
      <c r="H313" s="109" t="s">
        <v>3202</v>
      </c>
      <c r="I313" s="110" t="s">
        <v>4404</v>
      </c>
      <c r="J313" s="108" t="s">
        <v>3016</v>
      </c>
      <c r="O313" s="108" t="s">
        <v>2573</v>
      </c>
    </row>
    <row r="314" spans="1:15" s="108" customFormat="1" ht="12.75" x14ac:dyDescent="0.2">
      <c r="A314" s="108" t="str">
        <f>EnterpriseData!$B$38</f>
        <v>ProTes300420201Adm</v>
      </c>
      <c r="B314" s="108" t="s">
        <v>4405</v>
      </c>
      <c r="C314" s="108" t="s">
        <v>2602</v>
      </c>
      <c r="D314" s="108" t="s">
        <v>4406</v>
      </c>
      <c r="E314" s="109" t="s">
        <v>4407</v>
      </c>
      <c r="G314" s="108" t="s">
        <v>4408</v>
      </c>
      <c r="H314" s="109" t="s">
        <v>4409</v>
      </c>
      <c r="I314" s="110" t="s">
        <v>4410</v>
      </c>
      <c r="J314" s="108" t="s">
        <v>2420</v>
      </c>
      <c r="O314" s="108" t="s">
        <v>2573</v>
      </c>
    </row>
    <row r="315" spans="1:15" s="108" customFormat="1" ht="12.75" x14ac:dyDescent="0.2">
      <c r="A315" s="108" t="str">
        <f>EnterpriseData!$B$38</f>
        <v>ProTes300420201Adm</v>
      </c>
      <c r="B315" s="108" t="s">
        <v>4411</v>
      </c>
      <c r="C315" s="108" t="s">
        <v>2602</v>
      </c>
      <c r="D315" s="108" t="s">
        <v>4412</v>
      </c>
      <c r="E315" s="109" t="s">
        <v>4413</v>
      </c>
      <c r="G315" s="108" t="s">
        <v>4414</v>
      </c>
      <c r="H315" s="109" t="s">
        <v>4415</v>
      </c>
      <c r="I315" s="110" t="s">
        <v>4416</v>
      </c>
      <c r="J315" s="108" t="s">
        <v>3825</v>
      </c>
      <c r="O315" s="108" t="s">
        <v>2573</v>
      </c>
    </row>
    <row r="316" spans="1:15" s="108" customFormat="1" ht="12.75" x14ac:dyDescent="0.2">
      <c r="A316" s="108" t="str">
        <f>EnterpriseData!$B$38</f>
        <v>ProTes300420201Adm</v>
      </c>
      <c r="B316" s="108" t="s">
        <v>4417</v>
      </c>
      <c r="C316" s="108" t="s">
        <v>2602</v>
      </c>
      <c r="D316" s="108" t="s">
        <v>4418</v>
      </c>
      <c r="E316" s="109" t="s">
        <v>4419</v>
      </c>
      <c r="G316" s="108" t="s">
        <v>4420</v>
      </c>
      <c r="H316" s="109" t="s">
        <v>4421</v>
      </c>
      <c r="I316" s="110" t="s">
        <v>4422</v>
      </c>
      <c r="J316" s="108" t="s">
        <v>2425</v>
      </c>
      <c r="O316" s="108" t="s">
        <v>2573</v>
      </c>
    </row>
    <row r="317" spans="1:15" s="108" customFormat="1" ht="12.75" x14ac:dyDescent="0.2">
      <c r="A317" s="108" t="str">
        <f>EnterpriseData!$B$38</f>
        <v>ProTes300420201Adm</v>
      </c>
      <c r="B317" s="108" t="s">
        <v>4423</v>
      </c>
      <c r="C317" s="108" t="s">
        <v>2602</v>
      </c>
      <c r="D317" s="108" t="s">
        <v>4424</v>
      </c>
      <c r="E317" s="109" t="s">
        <v>4425</v>
      </c>
      <c r="G317" s="108" t="s">
        <v>4426</v>
      </c>
      <c r="H317" s="109" t="s">
        <v>2446</v>
      </c>
      <c r="I317" s="110" t="s">
        <v>4427</v>
      </c>
      <c r="J317" s="108" t="s">
        <v>2400</v>
      </c>
      <c r="O317" s="108" t="s">
        <v>2573</v>
      </c>
    </row>
    <row r="318" spans="1:15" s="108" customFormat="1" ht="12.75" x14ac:dyDescent="0.2">
      <c r="A318" s="108" t="str">
        <f>EnterpriseData!$B$38</f>
        <v>ProTes300420201Adm</v>
      </c>
      <c r="B318" s="108" t="s">
        <v>4428</v>
      </c>
      <c r="C318" s="108" t="s">
        <v>2602</v>
      </c>
      <c r="D318" s="108" t="s">
        <v>4429</v>
      </c>
      <c r="E318" s="109" t="s">
        <v>4430</v>
      </c>
      <c r="G318" s="108" t="s">
        <v>4431</v>
      </c>
      <c r="H318" s="109" t="s">
        <v>2446</v>
      </c>
      <c r="I318" s="110" t="s">
        <v>4432</v>
      </c>
      <c r="J318" s="108" t="s">
        <v>2400</v>
      </c>
      <c r="O318" s="108" t="s">
        <v>2573</v>
      </c>
    </row>
    <row r="319" spans="1:15" s="108" customFormat="1" ht="12.75" x14ac:dyDescent="0.2">
      <c r="A319" s="108" t="str">
        <f>EnterpriseData!$B$38</f>
        <v>ProTes300420201Adm</v>
      </c>
      <c r="B319" s="108" t="s">
        <v>4433</v>
      </c>
      <c r="C319" s="108" t="s">
        <v>2602</v>
      </c>
      <c r="D319" s="108" t="s">
        <v>4434</v>
      </c>
      <c r="E319" s="109" t="s">
        <v>4435</v>
      </c>
      <c r="G319" s="108" t="s">
        <v>4436</v>
      </c>
      <c r="H319" s="109" t="s">
        <v>2446</v>
      </c>
      <c r="I319" s="110" t="s">
        <v>4437</v>
      </c>
      <c r="J319" s="108" t="s">
        <v>2400</v>
      </c>
      <c r="O319" s="108" t="s">
        <v>2573</v>
      </c>
    </row>
    <row r="320" spans="1:15" s="108" customFormat="1" ht="12.75" x14ac:dyDescent="0.2">
      <c r="A320" s="108" t="str">
        <f>EnterpriseData!$B$38</f>
        <v>ProTes300420201Adm</v>
      </c>
      <c r="B320" s="108" t="s">
        <v>4438</v>
      </c>
      <c r="C320" s="108" t="s">
        <v>2602</v>
      </c>
      <c r="D320" s="108" t="s">
        <v>4439</v>
      </c>
      <c r="E320" s="109" t="s">
        <v>4440</v>
      </c>
      <c r="G320" s="108" t="s">
        <v>4441</v>
      </c>
      <c r="H320" s="109" t="s">
        <v>2446</v>
      </c>
      <c r="I320" s="110" t="s">
        <v>4442</v>
      </c>
      <c r="J320" s="108" t="s">
        <v>2400</v>
      </c>
      <c r="O320" s="108" t="s">
        <v>2573</v>
      </c>
    </row>
    <row r="321" spans="1:15" s="108" customFormat="1" ht="12.75" x14ac:dyDescent="0.2">
      <c r="A321" s="108" t="str">
        <f>EnterpriseData!$B$38</f>
        <v>ProTes300420201Adm</v>
      </c>
      <c r="B321" s="108" t="s">
        <v>4443</v>
      </c>
      <c r="C321" s="108" t="s">
        <v>2602</v>
      </c>
      <c r="D321" s="108" t="s">
        <v>4444</v>
      </c>
      <c r="E321" s="109" t="s">
        <v>4445</v>
      </c>
      <c r="G321" s="108" t="s">
        <v>4446</v>
      </c>
      <c r="H321" s="109" t="s">
        <v>2446</v>
      </c>
      <c r="I321" s="110" t="s">
        <v>4447</v>
      </c>
      <c r="J321" s="108" t="s">
        <v>2400</v>
      </c>
      <c r="O321" s="108" t="s">
        <v>2573</v>
      </c>
    </row>
    <row r="322" spans="1:15" s="108" customFormat="1" ht="12.75" x14ac:dyDescent="0.2">
      <c r="A322" s="108" t="str">
        <f>EnterpriseData!$B$38</f>
        <v>ProTes300420201Adm</v>
      </c>
      <c r="B322" s="108" t="s">
        <v>4448</v>
      </c>
      <c r="C322" s="108" t="s">
        <v>2602</v>
      </c>
      <c r="D322" s="108" t="s">
        <v>3018</v>
      </c>
      <c r="E322" s="109" t="s">
        <v>4449</v>
      </c>
      <c r="G322" s="108" t="s">
        <v>3021</v>
      </c>
      <c r="H322" s="109" t="s">
        <v>2446</v>
      </c>
      <c r="I322" s="110" t="s">
        <v>4450</v>
      </c>
      <c r="J322" s="108" t="s">
        <v>2400</v>
      </c>
      <c r="O322" s="108" t="s">
        <v>2573</v>
      </c>
    </row>
    <row r="323" spans="1:15" s="108" customFormat="1" ht="12.75" x14ac:dyDescent="0.2">
      <c r="A323" s="108" t="str">
        <f>EnterpriseData!$B$38</f>
        <v>ProTes300420201Adm</v>
      </c>
      <c r="B323" s="108" t="s">
        <v>4451</v>
      </c>
      <c r="C323" s="108" t="s">
        <v>2602</v>
      </c>
      <c r="D323" s="108" t="s">
        <v>4452</v>
      </c>
      <c r="E323" s="109" t="s">
        <v>4453</v>
      </c>
      <c r="G323" s="108" t="s">
        <v>4453</v>
      </c>
      <c r="H323" s="109" t="s">
        <v>4454</v>
      </c>
      <c r="I323" s="110" t="s">
        <v>4455</v>
      </c>
      <c r="J323" s="108" t="s">
        <v>2414</v>
      </c>
      <c r="O323" s="108" t="s">
        <v>2573</v>
      </c>
    </row>
    <row r="324" spans="1:15" s="108" customFormat="1" ht="12.75" x14ac:dyDescent="0.2">
      <c r="A324" s="108" t="str">
        <f>EnterpriseData!$B$38</f>
        <v>ProTes300420201Adm</v>
      </c>
      <c r="B324" s="108" t="s">
        <v>4456</v>
      </c>
      <c r="C324" s="108" t="s">
        <v>2602</v>
      </c>
      <c r="D324" s="108" t="s">
        <v>4457</v>
      </c>
      <c r="E324" s="109" t="s">
        <v>4458</v>
      </c>
      <c r="G324" s="108" t="s">
        <v>4459</v>
      </c>
      <c r="H324" s="109" t="s">
        <v>4460</v>
      </c>
      <c r="I324" s="110" t="s">
        <v>2683</v>
      </c>
      <c r="J324" s="108" t="s">
        <v>4461</v>
      </c>
      <c r="O324" s="108" t="s">
        <v>2573</v>
      </c>
    </row>
    <row r="325" spans="1:15" s="108" customFormat="1" ht="12.75" x14ac:dyDescent="0.2">
      <c r="A325" s="108" t="str">
        <f>EnterpriseData!$B$38</f>
        <v>ProTes300420201Adm</v>
      </c>
      <c r="B325" s="108" t="s">
        <v>4462</v>
      </c>
      <c r="C325" s="108" t="s">
        <v>2602</v>
      </c>
      <c r="D325" s="108" t="s">
        <v>4463</v>
      </c>
      <c r="E325" s="109" t="s">
        <v>4464</v>
      </c>
      <c r="G325" s="108" t="s">
        <v>4465</v>
      </c>
      <c r="H325" s="109" t="s">
        <v>4466</v>
      </c>
      <c r="I325" s="110" t="s">
        <v>4467</v>
      </c>
      <c r="J325" s="108" t="s">
        <v>3825</v>
      </c>
      <c r="O325" s="108" t="s">
        <v>2573</v>
      </c>
    </row>
    <row r="326" spans="1:15" s="108" customFormat="1" ht="12.75" x14ac:dyDescent="0.2">
      <c r="A326" s="108" t="str">
        <f>EnterpriseData!$B$38</f>
        <v>ProTes300420201Adm</v>
      </c>
      <c r="B326" s="108" t="s">
        <v>4468</v>
      </c>
      <c r="C326" s="108" t="s">
        <v>2602</v>
      </c>
      <c r="D326" s="108" t="s">
        <v>4469</v>
      </c>
      <c r="E326" s="109" t="s">
        <v>4470</v>
      </c>
      <c r="F326" s="109" t="s">
        <v>4471</v>
      </c>
      <c r="G326" s="108" t="s">
        <v>4472</v>
      </c>
      <c r="H326" s="109" t="s">
        <v>4473</v>
      </c>
      <c r="I326" s="110" t="s">
        <v>4474</v>
      </c>
      <c r="J326" s="108" t="s">
        <v>2952</v>
      </c>
      <c r="O326" s="108" t="s">
        <v>2573</v>
      </c>
    </row>
    <row r="327" spans="1:15" s="108" customFormat="1" ht="12.75" x14ac:dyDescent="0.2">
      <c r="A327" s="108" t="str">
        <f>EnterpriseData!$B$38</f>
        <v>ProTes300420201Adm</v>
      </c>
      <c r="B327" s="108" t="s">
        <v>4475</v>
      </c>
      <c r="C327" s="108" t="s">
        <v>2602</v>
      </c>
      <c r="D327" s="108" t="s">
        <v>4476</v>
      </c>
      <c r="E327" s="109" t="s">
        <v>4477</v>
      </c>
      <c r="F327" s="109" t="s">
        <v>4478</v>
      </c>
      <c r="G327" s="108" t="s">
        <v>4479</v>
      </c>
      <c r="H327" s="109" t="s">
        <v>4473</v>
      </c>
      <c r="I327" s="110" t="s">
        <v>4480</v>
      </c>
      <c r="J327" s="108" t="s">
        <v>2952</v>
      </c>
      <c r="O327" s="108" t="s">
        <v>2573</v>
      </c>
    </row>
    <row r="328" spans="1:15" s="108" customFormat="1" ht="12.75" x14ac:dyDescent="0.2">
      <c r="A328" s="108" t="str">
        <f>EnterpriseData!$B$38</f>
        <v>ProTes300420201Adm</v>
      </c>
      <c r="B328" s="108" t="s">
        <v>4481</v>
      </c>
      <c r="C328" s="108" t="s">
        <v>2602</v>
      </c>
      <c r="D328" s="108" t="s">
        <v>4482</v>
      </c>
      <c r="E328" s="109" t="s">
        <v>4483</v>
      </c>
      <c r="F328" s="109" t="s">
        <v>4484</v>
      </c>
      <c r="G328" s="108" t="s">
        <v>4485</v>
      </c>
      <c r="H328" s="109" t="s">
        <v>4486</v>
      </c>
      <c r="I328" s="110" t="s">
        <v>4487</v>
      </c>
      <c r="J328" s="108" t="s">
        <v>3047</v>
      </c>
      <c r="O328" s="108" t="s">
        <v>2573</v>
      </c>
    </row>
    <row r="329" spans="1:15" s="108" customFormat="1" ht="12.75" x14ac:dyDescent="0.2">
      <c r="A329" s="108" t="str">
        <f>EnterpriseData!$B$38</f>
        <v>ProTes300420201Adm</v>
      </c>
      <c r="B329" s="108" t="s">
        <v>4488</v>
      </c>
      <c r="C329" s="108" t="s">
        <v>2602</v>
      </c>
      <c r="D329" s="108" t="s">
        <v>4489</v>
      </c>
      <c r="E329" s="109" t="s">
        <v>4490</v>
      </c>
      <c r="G329" s="108" t="s">
        <v>4491</v>
      </c>
      <c r="H329" s="109" t="s">
        <v>4492</v>
      </c>
      <c r="I329" s="110" t="s">
        <v>4493</v>
      </c>
      <c r="J329" s="108" t="s">
        <v>3016</v>
      </c>
      <c r="O329" s="108" t="s">
        <v>2573</v>
      </c>
    </row>
    <row r="330" spans="1:15" s="108" customFormat="1" ht="12.75" x14ac:dyDescent="0.2">
      <c r="A330" s="108" t="str">
        <f>EnterpriseData!$B$38</f>
        <v>ProTes300420201Adm</v>
      </c>
      <c r="B330" s="108" t="s">
        <v>2601</v>
      </c>
      <c r="C330" s="108" t="s">
        <v>2602</v>
      </c>
      <c r="D330" s="108" t="s">
        <v>2603</v>
      </c>
      <c r="E330" s="109" t="s">
        <v>2604</v>
      </c>
      <c r="F330" s="109" t="s">
        <v>2605</v>
      </c>
      <c r="G330" s="108" t="s">
        <v>2606</v>
      </c>
      <c r="H330" s="109" t="s">
        <v>2590</v>
      </c>
      <c r="I330" s="110" t="s">
        <v>2607</v>
      </c>
      <c r="J330" s="108" t="s">
        <v>2591</v>
      </c>
      <c r="O330" s="108" t="s">
        <v>2573</v>
      </c>
    </row>
    <row r="331" spans="1:15" s="108" customFormat="1" ht="12.75" x14ac:dyDescent="0.2">
      <c r="A331" s="108" t="str">
        <f>EnterpriseData!$B$38</f>
        <v>ProTes300420201Adm</v>
      </c>
      <c r="B331" s="108" t="s">
        <v>4494</v>
      </c>
      <c r="C331" s="108" t="s">
        <v>2602</v>
      </c>
      <c r="D331" s="108" t="s">
        <v>4495</v>
      </c>
      <c r="E331" s="108" t="s">
        <v>2683</v>
      </c>
      <c r="G331" s="108" t="s">
        <v>4496</v>
      </c>
      <c r="H331" s="109" t="s">
        <v>2590</v>
      </c>
      <c r="I331" s="110" t="s">
        <v>4497</v>
      </c>
      <c r="J331" s="108" t="s">
        <v>2591</v>
      </c>
      <c r="O331" s="108" t="s">
        <v>2573</v>
      </c>
    </row>
    <row r="332" spans="1:15" s="108" customFormat="1" ht="12.75" x14ac:dyDescent="0.2">
      <c r="A332" s="108" t="str">
        <f>EnterpriseData!$B$38</f>
        <v>ProTes300420201Adm</v>
      </c>
      <c r="B332" s="108" t="s">
        <v>4498</v>
      </c>
      <c r="C332" s="108" t="s">
        <v>2602</v>
      </c>
      <c r="D332" s="108" t="s">
        <v>4499</v>
      </c>
      <c r="E332" s="109" t="s">
        <v>4500</v>
      </c>
      <c r="G332" s="108" t="s">
        <v>4501</v>
      </c>
      <c r="H332" s="109" t="s">
        <v>2683</v>
      </c>
      <c r="I332" s="110" t="s">
        <v>4502</v>
      </c>
      <c r="J332" s="108" t="s">
        <v>4503</v>
      </c>
      <c r="O332" s="108" t="s">
        <v>2573</v>
      </c>
    </row>
    <row r="333" spans="1:15" s="108" customFormat="1" ht="12.75" x14ac:dyDescent="0.2">
      <c r="A333" s="108" t="str">
        <f>EnterpriseData!$B$38</f>
        <v>ProTes300420201Adm</v>
      </c>
      <c r="B333" s="108" t="s">
        <v>4504</v>
      </c>
      <c r="C333" s="108" t="s">
        <v>2602</v>
      </c>
      <c r="D333" s="108" t="s">
        <v>4505</v>
      </c>
      <c r="E333" s="109" t="s">
        <v>4506</v>
      </c>
      <c r="F333" s="109" t="s">
        <v>4507</v>
      </c>
      <c r="G333" s="108" t="s">
        <v>4508</v>
      </c>
      <c r="H333" s="109" t="s">
        <v>2683</v>
      </c>
      <c r="I333" s="110" t="s">
        <v>4422</v>
      </c>
      <c r="J333" s="108" t="s">
        <v>4509</v>
      </c>
      <c r="O333" s="108" t="s">
        <v>2573</v>
      </c>
    </row>
    <row r="334" spans="1:15" s="108" customFormat="1" ht="12.75" x14ac:dyDescent="0.2">
      <c r="A334" s="108" t="str">
        <f>EnterpriseData!$B$38</f>
        <v>ProTes300420201Adm</v>
      </c>
      <c r="B334" s="108" t="s">
        <v>4510</v>
      </c>
      <c r="C334" s="108" t="s">
        <v>2602</v>
      </c>
      <c r="D334" s="108" t="s">
        <v>4511</v>
      </c>
      <c r="E334" s="109" t="s">
        <v>4512</v>
      </c>
      <c r="G334" s="108" t="s">
        <v>4513</v>
      </c>
      <c r="H334" s="109" t="s">
        <v>2683</v>
      </c>
      <c r="I334" s="110" t="s">
        <v>4514</v>
      </c>
      <c r="J334" s="108" t="s">
        <v>4515</v>
      </c>
      <c r="O334" s="108" t="s">
        <v>2573</v>
      </c>
    </row>
    <row r="335" spans="1:15" s="108" customFormat="1" ht="12.75" x14ac:dyDescent="0.2">
      <c r="A335" s="108" t="str">
        <f>EnterpriseData!$B$38</f>
        <v>ProTes300420201Adm</v>
      </c>
      <c r="B335" s="108" t="s">
        <v>4516</v>
      </c>
      <c r="C335" s="108" t="s">
        <v>2602</v>
      </c>
      <c r="D335" s="108" t="s">
        <v>4517</v>
      </c>
      <c r="E335" s="109" t="s">
        <v>4518</v>
      </c>
      <c r="G335" s="108" t="s">
        <v>4519</v>
      </c>
      <c r="H335" s="109" t="s">
        <v>2683</v>
      </c>
      <c r="I335" s="110" t="s">
        <v>4520</v>
      </c>
      <c r="J335" s="108" t="s">
        <v>4515</v>
      </c>
      <c r="O335" s="108" t="s">
        <v>2573</v>
      </c>
    </row>
    <row r="336" spans="1:15" s="108" customFormat="1" ht="12.75" x14ac:dyDescent="0.2">
      <c r="A336" s="108" t="str">
        <f>EnterpriseData!$B$38</f>
        <v>ProTes300420201Adm</v>
      </c>
      <c r="B336" s="108" t="s">
        <v>4521</v>
      </c>
      <c r="C336" s="108" t="s">
        <v>2602</v>
      </c>
      <c r="D336" s="108" t="s">
        <v>4522</v>
      </c>
      <c r="E336" s="109" t="s">
        <v>4523</v>
      </c>
      <c r="G336" s="108" t="s">
        <v>4524</v>
      </c>
      <c r="H336" s="109" t="s">
        <v>2683</v>
      </c>
      <c r="I336" s="110" t="s">
        <v>4525</v>
      </c>
      <c r="J336" s="108" t="s">
        <v>4515</v>
      </c>
      <c r="O336" s="108" t="s">
        <v>2573</v>
      </c>
    </row>
    <row r="337" spans="1:15" s="108" customFormat="1" ht="12.75" x14ac:dyDescent="0.2">
      <c r="A337" s="108" t="str">
        <f>EnterpriseData!$B$38</f>
        <v>ProTes300420201Adm</v>
      </c>
      <c r="B337" s="108" t="s">
        <v>4526</v>
      </c>
      <c r="C337" s="108" t="s">
        <v>2602</v>
      </c>
      <c r="D337" s="108" t="s">
        <v>4527</v>
      </c>
      <c r="E337" s="109" t="s">
        <v>4528</v>
      </c>
      <c r="G337" s="108" t="s">
        <v>4529</v>
      </c>
      <c r="H337" s="109" t="s">
        <v>2683</v>
      </c>
      <c r="I337" s="110" t="s">
        <v>4530</v>
      </c>
      <c r="J337" s="108" t="s">
        <v>4269</v>
      </c>
      <c r="O337" s="108" t="s">
        <v>2573</v>
      </c>
    </row>
    <row r="338" spans="1:15" s="108" customFormat="1" ht="12.75" x14ac:dyDescent="0.2">
      <c r="A338" s="108" t="str">
        <f>EnterpriseData!$B$38</f>
        <v>ProTes300420201Adm</v>
      </c>
      <c r="B338" s="108" t="s">
        <v>4531</v>
      </c>
      <c r="C338" s="108" t="s">
        <v>2602</v>
      </c>
      <c r="D338" s="108" t="s">
        <v>4532</v>
      </c>
      <c r="E338" s="109" t="s">
        <v>4533</v>
      </c>
      <c r="G338" s="108" t="s">
        <v>4534</v>
      </c>
      <c r="H338" s="109" t="s">
        <v>2683</v>
      </c>
      <c r="I338" s="110" t="s">
        <v>4535</v>
      </c>
      <c r="J338" s="108" t="s">
        <v>4536</v>
      </c>
      <c r="O338" s="108" t="s">
        <v>2573</v>
      </c>
    </row>
    <row r="339" spans="1:15" s="108" customFormat="1" ht="12.75" x14ac:dyDescent="0.2">
      <c r="A339" s="108" t="str">
        <f>EnterpriseData!$B$38</f>
        <v>ProTes300420201Adm</v>
      </c>
      <c r="B339" s="108" t="s">
        <v>4537</v>
      </c>
      <c r="C339" s="108" t="s">
        <v>2602</v>
      </c>
      <c r="D339" s="108" t="s">
        <v>4538</v>
      </c>
      <c r="E339" s="109" t="s">
        <v>4539</v>
      </c>
      <c r="F339" s="109" t="s">
        <v>4540</v>
      </c>
      <c r="G339" s="108" t="s">
        <v>4541</v>
      </c>
      <c r="H339" s="109" t="s">
        <v>2683</v>
      </c>
      <c r="I339" s="110" t="s">
        <v>4542</v>
      </c>
      <c r="J339" s="108" t="s">
        <v>4543</v>
      </c>
      <c r="O339" s="108" t="s">
        <v>2573</v>
      </c>
    </row>
    <row r="340" spans="1:15" s="108" customFormat="1" ht="12.75" x14ac:dyDescent="0.2">
      <c r="A340" s="108" t="str">
        <f>EnterpriseData!$B$38</f>
        <v>ProTes300420201Adm</v>
      </c>
      <c r="B340" s="108" t="s">
        <v>4544</v>
      </c>
      <c r="C340" s="108" t="s">
        <v>2602</v>
      </c>
      <c r="D340" s="108" t="s">
        <v>4545</v>
      </c>
      <c r="E340" s="109" t="s">
        <v>4546</v>
      </c>
      <c r="F340" s="109" t="s">
        <v>4547</v>
      </c>
      <c r="G340" s="108" t="s">
        <v>4548</v>
      </c>
      <c r="H340" s="109" t="s">
        <v>2683</v>
      </c>
      <c r="I340" s="110" t="s">
        <v>4549</v>
      </c>
      <c r="J340" s="108" t="s">
        <v>4543</v>
      </c>
      <c r="O340" s="108" t="s">
        <v>2573</v>
      </c>
    </row>
    <row r="341" spans="1:15" s="108" customFormat="1" ht="12.75" x14ac:dyDescent="0.2">
      <c r="A341" s="108" t="str">
        <f>EnterpriseData!$B$38</f>
        <v>ProTes300420201Adm</v>
      </c>
      <c r="B341" s="108" t="s">
        <v>4550</v>
      </c>
      <c r="C341" s="108" t="s">
        <v>2602</v>
      </c>
      <c r="D341" s="108" t="s">
        <v>4551</v>
      </c>
      <c r="E341" s="109" t="s">
        <v>4552</v>
      </c>
      <c r="F341" s="109" t="s">
        <v>4553</v>
      </c>
      <c r="G341" s="108" t="s">
        <v>4554</v>
      </c>
      <c r="H341" s="109" t="s">
        <v>2683</v>
      </c>
      <c r="I341" s="110" t="s">
        <v>4555</v>
      </c>
      <c r="J341" s="108" t="s">
        <v>2402</v>
      </c>
      <c r="O341" s="108" t="s">
        <v>2573</v>
      </c>
    </row>
    <row r="342" spans="1:15" s="108" customFormat="1" ht="12.75" x14ac:dyDescent="0.2">
      <c r="A342" s="108" t="str">
        <f>EnterpriseData!$B$38</f>
        <v>ProTes300420201Adm</v>
      </c>
      <c r="B342" s="108" t="s">
        <v>4556</v>
      </c>
      <c r="C342" s="108" t="s">
        <v>2602</v>
      </c>
      <c r="D342" s="108" t="s">
        <v>4557</v>
      </c>
      <c r="E342" s="109" t="s">
        <v>4558</v>
      </c>
      <c r="G342" s="108" t="s">
        <v>4559</v>
      </c>
      <c r="H342" s="109" t="s">
        <v>2683</v>
      </c>
      <c r="I342" s="110" t="s">
        <v>4560</v>
      </c>
      <c r="J342" s="108" t="s">
        <v>4104</v>
      </c>
      <c r="O342" s="108" t="s">
        <v>2573</v>
      </c>
    </row>
    <row r="343" spans="1:15" s="108" customFormat="1" ht="12.75" x14ac:dyDescent="0.2">
      <c r="A343" s="108" t="str">
        <f>EnterpriseData!$B$38</f>
        <v>ProTes300420201Adm</v>
      </c>
      <c r="B343" s="108" t="s">
        <v>4561</v>
      </c>
      <c r="C343" s="108" t="s">
        <v>2602</v>
      </c>
      <c r="D343" s="108" t="s">
        <v>4562</v>
      </c>
      <c r="E343" s="109" t="s">
        <v>4563</v>
      </c>
      <c r="F343" s="109" t="s">
        <v>4564</v>
      </c>
      <c r="G343" s="108" t="s">
        <v>4565</v>
      </c>
      <c r="H343" s="109" t="s">
        <v>2683</v>
      </c>
      <c r="I343" s="110" t="s">
        <v>4566</v>
      </c>
      <c r="J343" s="108" t="s">
        <v>3723</v>
      </c>
      <c r="O343" s="108" t="s">
        <v>2573</v>
      </c>
    </row>
    <row r="344" spans="1:15" s="108" customFormat="1" ht="12.75" x14ac:dyDescent="0.2">
      <c r="A344" s="108" t="str">
        <f>EnterpriseData!$B$38</f>
        <v>ProTes300420201Adm</v>
      </c>
      <c r="B344" s="108" t="s">
        <v>4567</v>
      </c>
      <c r="C344" s="108" t="s">
        <v>2602</v>
      </c>
      <c r="D344" s="108" t="s">
        <v>4568</v>
      </c>
      <c r="E344" s="109" t="s">
        <v>4569</v>
      </c>
      <c r="G344" s="108" t="s">
        <v>4570</v>
      </c>
      <c r="H344" s="109" t="s">
        <v>2683</v>
      </c>
      <c r="I344" s="110" t="s">
        <v>4571</v>
      </c>
      <c r="J344" s="108" t="s">
        <v>2441</v>
      </c>
      <c r="O344" s="108" t="s">
        <v>2573</v>
      </c>
    </row>
    <row r="345" spans="1:15" s="108" customFormat="1" ht="12.75" x14ac:dyDescent="0.2">
      <c r="A345" s="108" t="str">
        <f>EnterpriseData!$B$38</f>
        <v>ProTes300420201Adm</v>
      </c>
      <c r="B345" s="108" t="s">
        <v>4572</v>
      </c>
      <c r="C345" s="108" t="s">
        <v>2602</v>
      </c>
      <c r="D345" s="108" t="s">
        <v>4573</v>
      </c>
      <c r="E345" s="109" t="s">
        <v>4569</v>
      </c>
      <c r="G345" s="108" t="s">
        <v>4574</v>
      </c>
      <c r="H345" s="109" t="s">
        <v>2683</v>
      </c>
      <c r="I345" s="110" t="s">
        <v>4571</v>
      </c>
      <c r="J345" s="108" t="s">
        <v>2441</v>
      </c>
      <c r="O345" s="108" t="s">
        <v>2573</v>
      </c>
    </row>
    <row r="346" spans="1:15" s="108" customFormat="1" ht="12.75" x14ac:dyDescent="0.2">
      <c r="A346" s="108" t="str">
        <f>EnterpriseData!$B$38</f>
        <v>ProTes300420201Adm</v>
      </c>
      <c r="B346" s="108" t="s">
        <v>4575</v>
      </c>
      <c r="C346" s="108" t="s">
        <v>2602</v>
      </c>
      <c r="D346" s="108" t="s">
        <v>4576</v>
      </c>
      <c r="E346" s="109" t="s">
        <v>4577</v>
      </c>
      <c r="F346" s="109" t="s">
        <v>4578</v>
      </c>
      <c r="G346" s="108" t="s">
        <v>4579</v>
      </c>
      <c r="H346" s="109" t="s">
        <v>2683</v>
      </c>
      <c r="I346" s="110" t="s">
        <v>4580</v>
      </c>
      <c r="J346" s="108" t="s">
        <v>4581</v>
      </c>
      <c r="O346" s="108" t="s">
        <v>2573</v>
      </c>
    </row>
    <row r="347" spans="1:15" s="108" customFormat="1" ht="12.75" x14ac:dyDescent="0.2">
      <c r="A347" s="108" t="str">
        <f>EnterpriseData!$B$38</f>
        <v>ProTes300420201Adm</v>
      </c>
      <c r="B347" s="108" t="s">
        <v>4582</v>
      </c>
      <c r="C347" s="108" t="s">
        <v>2602</v>
      </c>
      <c r="D347" s="108" t="s">
        <v>4583</v>
      </c>
      <c r="E347" s="109" t="s">
        <v>4584</v>
      </c>
      <c r="F347" s="109" t="s">
        <v>4585</v>
      </c>
      <c r="G347" s="108" t="s">
        <v>4586</v>
      </c>
      <c r="H347" s="109" t="s">
        <v>2683</v>
      </c>
      <c r="I347" s="110" t="s">
        <v>4587</v>
      </c>
      <c r="J347" s="108" t="s">
        <v>4543</v>
      </c>
      <c r="O347" s="108" t="s">
        <v>2573</v>
      </c>
    </row>
    <row r="348" spans="1:15" s="108" customFormat="1" ht="12.75" x14ac:dyDescent="0.2">
      <c r="A348" s="108" t="str">
        <f>EnterpriseData!$B$38</f>
        <v>ProTes300420201Adm</v>
      </c>
      <c r="B348" s="108" t="s">
        <v>4588</v>
      </c>
      <c r="C348" s="108" t="s">
        <v>2602</v>
      </c>
      <c r="D348" s="108" t="s">
        <v>4589</v>
      </c>
      <c r="E348" s="109" t="s">
        <v>4590</v>
      </c>
      <c r="G348" s="108" t="s">
        <v>4591</v>
      </c>
      <c r="H348" s="109" t="s">
        <v>2683</v>
      </c>
      <c r="I348" s="110" t="s">
        <v>4592</v>
      </c>
      <c r="J348" s="108" t="s">
        <v>4104</v>
      </c>
      <c r="O348" s="108" t="s">
        <v>2573</v>
      </c>
    </row>
    <row r="349" spans="1:15" s="108" customFormat="1" ht="12.75" x14ac:dyDescent="0.2">
      <c r="A349" s="108" t="str">
        <f>EnterpriseData!$B$38</f>
        <v>ProTes300420201Adm</v>
      </c>
      <c r="B349" s="108" t="s">
        <v>4593</v>
      </c>
      <c r="C349" s="108" t="s">
        <v>2602</v>
      </c>
      <c r="D349" s="108" t="s">
        <v>4594</v>
      </c>
      <c r="E349" s="109" t="s">
        <v>4595</v>
      </c>
      <c r="G349" s="108" t="s">
        <v>4596</v>
      </c>
      <c r="H349" s="109" t="s">
        <v>2683</v>
      </c>
      <c r="I349" s="110" t="s">
        <v>4597</v>
      </c>
      <c r="J349" s="108" t="s">
        <v>4543</v>
      </c>
      <c r="O349" s="108" t="s">
        <v>2573</v>
      </c>
    </row>
    <row r="350" spans="1:15" s="108" customFormat="1" ht="12.75" x14ac:dyDescent="0.2">
      <c r="A350" s="108" t="str">
        <f>EnterpriseData!$B$38</f>
        <v>ProTes300420201Adm</v>
      </c>
      <c r="B350" s="108" t="s">
        <v>4598</v>
      </c>
      <c r="C350" s="108" t="s">
        <v>2602</v>
      </c>
      <c r="D350" s="108" t="s">
        <v>4599</v>
      </c>
      <c r="E350" s="109" t="s">
        <v>4600</v>
      </c>
      <c r="G350" s="108" t="s">
        <v>4601</v>
      </c>
      <c r="H350" s="109" t="s">
        <v>2683</v>
      </c>
      <c r="I350" s="110" t="s">
        <v>4602</v>
      </c>
      <c r="J350" s="108" t="s">
        <v>4104</v>
      </c>
      <c r="O350" s="108" t="s">
        <v>2573</v>
      </c>
    </row>
    <row r="351" spans="1:15" s="108" customFormat="1" ht="12.75" x14ac:dyDescent="0.2">
      <c r="A351" s="108" t="str">
        <f>EnterpriseData!$B$38</f>
        <v>ProTes300420201Adm</v>
      </c>
      <c r="B351" s="108" t="s">
        <v>4603</v>
      </c>
      <c r="C351" s="108" t="s">
        <v>2602</v>
      </c>
      <c r="D351" s="108" t="s">
        <v>4604</v>
      </c>
      <c r="E351" s="109" t="s">
        <v>4605</v>
      </c>
      <c r="G351" s="108" t="s">
        <v>4606</v>
      </c>
      <c r="H351" s="109" t="s">
        <v>2683</v>
      </c>
      <c r="I351" s="110" t="s">
        <v>4607</v>
      </c>
      <c r="J351" s="108" t="s">
        <v>3078</v>
      </c>
      <c r="O351" s="108" t="s">
        <v>2573</v>
      </c>
    </row>
    <row r="352" spans="1:15" s="108" customFormat="1" ht="12.75" x14ac:dyDescent="0.2">
      <c r="A352" s="108" t="str">
        <f>EnterpriseData!$B$38</f>
        <v>ProTes300420201Adm</v>
      </c>
      <c r="B352" s="108" t="s">
        <v>4608</v>
      </c>
      <c r="C352" s="108" t="s">
        <v>2602</v>
      </c>
      <c r="D352" s="108" t="s">
        <v>4609</v>
      </c>
      <c r="E352" s="109" t="s">
        <v>4610</v>
      </c>
      <c r="F352" s="109" t="s">
        <v>4611</v>
      </c>
      <c r="G352" s="108" t="s">
        <v>4612</v>
      </c>
      <c r="H352" s="109" t="s">
        <v>2683</v>
      </c>
      <c r="I352" s="110" t="s">
        <v>4613</v>
      </c>
      <c r="J352" s="108" t="s">
        <v>2834</v>
      </c>
      <c r="O352" s="108" t="s">
        <v>2573</v>
      </c>
    </row>
    <row r="353" spans="1:15" s="108" customFormat="1" ht="12.75" x14ac:dyDescent="0.2">
      <c r="A353" s="108" t="str">
        <f>EnterpriseData!$B$38</f>
        <v>ProTes300420201Adm</v>
      </c>
      <c r="B353" s="108" t="s">
        <v>4614</v>
      </c>
      <c r="C353" s="108" t="s">
        <v>2602</v>
      </c>
      <c r="D353" s="108" t="s">
        <v>4615</v>
      </c>
      <c r="E353" s="109" t="s">
        <v>4616</v>
      </c>
      <c r="F353" s="109" t="s">
        <v>4617</v>
      </c>
      <c r="G353" s="108" t="s">
        <v>4618</v>
      </c>
      <c r="H353" s="109" t="s">
        <v>2683</v>
      </c>
      <c r="I353" s="110" t="s">
        <v>4619</v>
      </c>
      <c r="J353" s="108" t="s">
        <v>4581</v>
      </c>
      <c r="O353" s="108" t="s">
        <v>2573</v>
      </c>
    </row>
    <row r="354" spans="1:15" s="108" customFormat="1" ht="12.75" x14ac:dyDescent="0.2">
      <c r="A354" s="108" t="str">
        <f>EnterpriseData!$B$38</f>
        <v>ProTes300420201Adm</v>
      </c>
      <c r="B354" s="108" t="s">
        <v>4620</v>
      </c>
      <c r="C354" s="108" t="s">
        <v>2602</v>
      </c>
      <c r="D354" s="108" t="s">
        <v>4621</v>
      </c>
      <c r="E354" s="109" t="s">
        <v>4622</v>
      </c>
      <c r="F354" s="109" t="s">
        <v>4623</v>
      </c>
      <c r="G354" s="108" t="s">
        <v>4624</v>
      </c>
      <c r="H354" s="109" t="s">
        <v>2683</v>
      </c>
      <c r="I354" s="110" t="s">
        <v>4625</v>
      </c>
      <c r="J354" s="108" t="s">
        <v>4543</v>
      </c>
      <c r="O354" s="108" t="s">
        <v>2573</v>
      </c>
    </row>
    <row r="355" spans="1:15" s="108" customFormat="1" ht="12.75" x14ac:dyDescent="0.2">
      <c r="A355" s="108" t="str">
        <f>EnterpriseData!$B$38</f>
        <v>ProTes300420201Adm</v>
      </c>
      <c r="B355" s="108" t="s">
        <v>4626</v>
      </c>
      <c r="C355" s="108" t="s">
        <v>2602</v>
      </c>
      <c r="D355" s="108" t="s">
        <v>3845</v>
      </c>
      <c r="E355" s="109" t="s">
        <v>4627</v>
      </c>
      <c r="G355" s="108" t="s">
        <v>3847</v>
      </c>
      <c r="H355" s="109" t="s">
        <v>2683</v>
      </c>
      <c r="I355" s="110" t="s">
        <v>4628</v>
      </c>
      <c r="J355" s="108" t="s">
        <v>4104</v>
      </c>
      <c r="O355" s="108" t="s">
        <v>2573</v>
      </c>
    </row>
    <row r="356" spans="1:15" s="108" customFormat="1" ht="12.75" x14ac:dyDescent="0.2">
      <c r="A356" s="108" t="str">
        <f>EnterpriseData!$B$38</f>
        <v>ProTes300420201Adm</v>
      </c>
      <c r="B356" s="108" t="s">
        <v>4629</v>
      </c>
      <c r="C356" s="108" t="s">
        <v>2602</v>
      </c>
      <c r="D356" s="108" t="s">
        <v>4630</v>
      </c>
      <c r="E356" s="109" t="s">
        <v>4631</v>
      </c>
      <c r="F356" s="109" t="s">
        <v>4632</v>
      </c>
      <c r="G356" s="108" t="s">
        <v>4633</v>
      </c>
      <c r="H356" s="109" t="s">
        <v>2683</v>
      </c>
      <c r="I356" s="110" t="s">
        <v>4634</v>
      </c>
      <c r="J356" s="108" t="s">
        <v>4581</v>
      </c>
      <c r="O356" s="108" t="s">
        <v>2573</v>
      </c>
    </row>
    <row r="357" spans="1:15" s="108" customFormat="1" ht="12.75" x14ac:dyDescent="0.2">
      <c r="A357" s="108" t="str">
        <f>EnterpriseData!$B$38</f>
        <v>ProTes300420201Adm</v>
      </c>
      <c r="B357" s="108" t="s">
        <v>4635</v>
      </c>
      <c r="C357" s="108" t="s">
        <v>2602</v>
      </c>
      <c r="D357" s="108" t="s">
        <v>4636</v>
      </c>
      <c r="E357" s="109" t="s">
        <v>4637</v>
      </c>
      <c r="G357" s="108" t="s">
        <v>4638</v>
      </c>
      <c r="H357" s="109" t="s">
        <v>2683</v>
      </c>
      <c r="I357" s="110" t="s">
        <v>4639</v>
      </c>
      <c r="J357" s="108" t="s">
        <v>4640</v>
      </c>
      <c r="O357" s="108" t="s">
        <v>2573</v>
      </c>
    </row>
    <row r="358" spans="1:15" s="108" customFormat="1" ht="12.75" x14ac:dyDescent="0.2">
      <c r="A358" s="108" t="str">
        <f>EnterpriseData!$B$38</f>
        <v>ProTes300420201Adm</v>
      </c>
      <c r="B358" s="108" t="s">
        <v>4641</v>
      </c>
      <c r="C358" s="108" t="s">
        <v>2602</v>
      </c>
      <c r="D358" s="108" t="s">
        <v>4642</v>
      </c>
      <c r="E358" s="109" t="s">
        <v>4643</v>
      </c>
      <c r="G358" s="108" t="s">
        <v>4644</v>
      </c>
      <c r="H358" s="109" t="s">
        <v>2683</v>
      </c>
      <c r="I358" s="110" t="s">
        <v>4645</v>
      </c>
      <c r="J358" s="108" t="s">
        <v>3346</v>
      </c>
      <c r="O358" s="108" t="s">
        <v>2573</v>
      </c>
    </row>
    <row r="359" spans="1:15" s="108" customFormat="1" ht="12.75" x14ac:dyDescent="0.2">
      <c r="A359" s="108" t="str">
        <f>EnterpriseData!$B$38</f>
        <v>ProTes300420201Adm</v>
      </c>
      <c r="B359" s="108" t="s">
        <v>4646</v>
      </c>
      <c r="C359" s="108" t="s">
        <v>2602</v>
      </c>
      <c r="D359" s="108" t="s">
        <v>4647</v>
      </c>
      <c r="E359" s="109" t="s">
        <v>4648</v>
      </c>
      <c r="F359" s="109" t="s">
        <v>4649</v>
      </c>
      <c r="G359" s="108" t="s">
        <v>4650</v>
      </c>
      <c r="H359" s="109" t="s">
        <v>2683</v>
      </c>
      <c r="I359" s="110" t="s">
        <v>4103</v>
      </c>
      <c r="J359" s="108" t="s">
        <v>4651</v>
      </c>
      <c r="O359" s="108" t="s">
        <v>2573</v>
      </c>
    </row>
    <row r="360" spans="1:15" s="108" customFormat="1" ht="12.75" x14ac:dyDescent="0.2">
      <c r="A360" s="108" t="str">
        <f>EnterpriseData!$B$38</f>
        <v>ProTes300420201Adm</v>
      </c>
      <c r="B360" s="108" t="s">
        <v>4652</v>
      </c>
      <c r="C360" s="108" t="s">
        <v>2602</v>
      </c>
      <c r="D360" s="108" t="s">
        <v>4653</v>
      </c>
      <c r="E360" s="109" t="s">
        <v>4654</v>
      </c>
      <c r="F360" s="109" t="s">
        <v>4655</v>
      </c>
      <c r="G360" s="108" t="s">
        <v>4656</v>
      </c>
      <c r="H360" s="109" t="s">
        <v>2683</v>
      </c>
      <c r="I360" s="110" t="s">
        <v>4657</v>
      </c>
      <c r="J360" s="108" t="s">
        <v>3078</v>
      </c>
      <c r="O360" s="108" t="s">
        <v>2573</v>
      </c>
    </row>
    <row r="361" spans="1:15" s="108" customFormat="1" ht="12.75" x14ac:dyDescent="0.2">
      <c r="A361" s="108" t="str">
        <f>EnterpriseData!$B$38</f>
        <v>ProTes300420201Adm</v>
      </c>
      <c r="B361" s="108" t="s">
        <v>4658</v>
      </c>
      <c r="C361" s="108" t="s">
        <v>2602</v>
      </c>
      <c r="D361" s="108" t="s">
        <v>4659</v>
      </c>
      <c r="E361" s="109" t="s">
        <v>4660</v>
      </c>
      <c r="F361" s="109" t="s">
        <v>4661</v>
      </c>
      <c r="G361" s="108" t="s">
        <v>4662</v>
      </c>
      <c r="H361" s="109" t="s">
        <v>2683</v>
      </c>
      <c r="I361" s="110" t="s">
        <v>4663</v>
      </c>
      <c r="J361" s="108" t="s">
        <v>4664</v>
      </c>
      <c r="O361" s="108" t="s">
        <v>2573</v>
      </c>
    </row>
    <row r="362" spans="1:15" s="108" customFormat="1" ht="12.75" x14ac:dyDescent="0.2">
      <c r="A362" s="108" t="str">
        <f>EnterpriseData!$B$38</f>
        <v>ProTes300420201Adm</v>
      </c>
      <c r="B362" s="108" t="s">
        <v>4665</v>
      </c>
      <c r="C362" s="108" t="s">
        <v>2602</v>
      </c>
      <c r="D362" s="108" t="s">
        <v>4666</v>
      </c>
      <c r="E362" s="109" t="s">
        <v>4667</v>
      </c>
      <c r="G362" s="108" t="s">
        <v>4668</v>
      </c>
      <c r="H362" s="109" t="s">
        <v>2683</v>
      </c>
      <c r="I362" s="110" t="s">
        <v>4669</v>
      </c>
      <c r="J362" s="108" t="s">
        <v>4670</v>
      </c>
      <c r="O362" s="108" t="s">
        <v>2573</v>
      </c>
    </row>
    <row r="363" spans="1:15" s="108" customFormat="1" ht="12.75" x14ac:dyDescent="0.2">
      <c r="A363" s="108" t="str">
        <f>EnterpriseData!$B$38</f>
        <v>ProTes300420201Adm</v>
      </c>
      <c r="B363" s="108" t="s">
        <v>4671</v>
      </c>
      <c r="C363" s="108" t="s">
        <v>2602</v>
      </c>
      <c r="D363" s="108" t="s">
        <v>4672</v>
      </c>
      <c r="E363" s="109" t="s">
        <v>4673</v>
      </c>
      <c r="G363" s="108" t="s">
        <v>4674</v>
      </c>
      <c r="H363" s="109" t="s">
        <v>2683</v>
      </c>
      <c r="I363" s="110" t="s">
        <v>4675</v>
      </c>
      <c r="J363" s="108" t="s">
        <v>2930</v>
      </c>
      <c r="O363" s="108" t="s">
        <v>2573</v>
      </c>
    </row>
    <row r="364" spans="1:15" s="108" customFormat="1" ht="12.75" x14ac:dyDescent="0.2">
      <c r="A364" s="108" t="str">
        <f>EnterpriseData!$B$38</f>
        <v>ProTes300420201Adm</v>
      </c>
      <c r="B364" s="108" t="s">
        <v>4676</v>
      </c>
      <c r="C364" s="108" t="s">
        <v>2602</v>
      </c>
      <c r="D364" s="108" t="s">
        <v>4677</v>
      </c>
      <c r="E364" s="109" t="s">
        <v>4678</v>
      </c>
      <c r="F364" s="109" t="s">
        <v>4679</v>
      </c>
      <c r="G364" s="108" t="s">
        <v>4680</v>
      </c>
      <c r="H364" s="109" t="s">
        <v>2683</v>
      </c>
      <c r="I364" s="110" t="s">
        <v>4681</v>
      </c>
      <c r="J364" s="108" t="s">
        <v>4581</v>
      </c>
      <c r="O364" s="108" t="s">
        <v>2573</v>
      </c>
    </row>
    <row r="365" spans="1:15" s="108" customFormat="1" ht="12.75" x14ac:dyDescent="0.2">
      <c r="A365" s="108" t="str">
        <f>EnterpriseData!$B$38</f>
        <v>ProTes300420201Adm</v>
      </c>
      <c r="B365" s="108" t="s">
        <v>4682</v>
      </c>
      <c r="C365" s="108" t="s">
        <v>2602</v>
      </c>
      <c r="D365" s="108" t="s">
        <v>4683</v>
      </c>
      <c r="E365" s="109" t="s">
        <v>4684</v>
      </c>
      <c r="F365" s="109" t="s">
        <v>4685</v>
      </c>
      <c r="G365" s="108" t="s">
        <v>4686</v>
      </c>
      <c r="H365" s="109" t="s">
        <v>2683</v>
      </c>
      <c r="I365" s="110" t="s">
        <v>4687</v>
      </c>
      <c r="J365" s="108" t="s">
        <v>3151</v>
      </c>
      <c r="O365" s="108" t="s">
        <v>2573</v>
      </c>
    </row>
    <row r="366" spans="1:15" s="108" customFormat="1" ht="12.75" x14ac:dyDescent="0.2">
      <c r="A366" s="108" t="str">
        <f>EnterpriseData!$B$38</f>
        <v>ProTes300420201Adm</v>
      </c>
      <c r="B366" s="108" t="s">
        <v>4688</v>
      </c>
      <c r="C366" s="108" t="s">
        <v>2602</v>
      </c>
      <c r="D366" s="108" t="s">
        <v>4689</v>
      </c>
      <c r="E366" s="109" t="s">
        <v>4690</v>
      </c>
      <c r="F366" s="109" t="s">
        <v>4691</v>
      </c>
      <c r="G366" s="108" t="s">
        <v>4692</v>
      </c>
      <c r="H366" s="109" t="s">
        <v>2683</v>
      </c>
      <c r="I366" s="110" t="s">
        <v>4693</v>
      </c>
      <c r="J366" s="108" t="s">
        <v>3151</v>
      </c>
      <c r="O366" s="108" t="s">
        <v>2573</v>
      </c>
    </row>
    <row r="367" spans="1:15" s="108" customFormat="1" ht="12.75" x14ac:dyDescent="0.2">
      <c r="A367" s="108" t="str">
        <f>EnterpriseData!$B$38</f>
        <v>ProTes300420201Adm</v>
      </c>
      <c r="B367" s="108" t="s">
        <v>4694</v>
      </c>
      <c r="C367" s="108" t="s">
        <v>2602</v>
      </c>
      <c r="D367" s="108" t="s">
        <v>4695</v>
      </c>
      <c r="E367" s="109" t="s">
        <v>4696</v>
      </c>
      <c r="F367" s="109" t="s">
        <v>4697</v>
      </c>
      <c r="G367" s="108" t="s">
        <v>4698</v>
      </c>
      <c r="H367" s="109" t="s">
        <v>2683</v>
      </c>
      <c r="I367" s="110" t="s">
        <v>4699</v>
      </c>
      <c r="J367" s="108" t="s">
        <v>3151</v>
      </c>
      <c r="O367" s="108" t="s">
        <v>2573</v>
      </c>
    </row>
    <row r="368" spans="1:15" s="108" customFormat="1" ht="12.75" x14ac:dyDescent="0.2">
      <c r="A368" s="108" t="str">
        <f>EnterpriseData!$B$38</f>
        <v>ProTes300420201Adm</v>
      </c>
      <c r="B368" s="108" t="s">
        <v>4700</v>
      </c>
      <c r="C368" s="108" t="s">
        <v>2602</v>
      </c>
      <c r="D368" s="108" t="s">
        <v>4701</v>
      </c>
      <c r="E368" s="109" t="s">
        <v>4696</v>
      </c>
      <c r="F368" s="109" t="s">
        <v>4697</v>
      </c>
      <c r="G368" s="108" t="s">
        <v>4702</v>
      </c>
      <c r="H368" s="109" t="s">
        <v>2683</v>
      </c>
      <c r="I368" s="110" t="s">
        <v>4699</v>
      </c>
      <c r="J368" s="108" t="s">
        <v>3151</v>
      </c>
      <c r="O368" s="108" t="s">
        <v>2573</v>
      </c>
    </row>
    <row r="369" spans="1:15" s="108" customFormat="1" ht="12.75" x14ac:dyDescent="0.2">
      <c r="A369" s="108" t="str">
        <f>EnterpriseData!$B$38</f>
        <v>ProTes300420201Adm</v>
      </c>
      <c r="B369" s="108" t="s">
        <v>4703</v>
      </c>
      <c r="C369" s="108" t="s">
        <v>2602</v>
      </c>
      <c r="D369" s="108" t="s">
        <v>4704</v>
      </c>
      <c r="E369" s="109" t="s">
        <v>4705</v>
      </c>
      <c r="F369" s="109" t="s">
        <v>4706</v>
      </c>
      <c r="G369" s="108" t="s">
        <v>4707</v>
      </c>
      <c r="H369" s="109" t="s">
        <v>2683</v>
      </c>
      <c r="I369" s="110" t="s">
        <v>4708</v>
      </c>
      <c r="J369" s="108" t="s">
        <v>3614</v>
      </c>
      <c r="O369" s="108" t="s">
        <v>2573</v>
      </c>
    </row>
    <row r="370" spans="1:15" s="108" customFormat="1" ht="12.75" x14ac:dyDescent="0.2">
      <c r="A370" s="108" t="str">
        <f>EnterpriseData!$B$38</f>
        <v>ProTes300420201Adm</v>
      </c>
      <c r="B370" s="108" t="s">
        <v>4709</v>
      </c>
      <c r="C370" s="108" t="s">
        <v>2602</v>
      </c>
      <c r="D370" s="108" t="s">
        <v>4710</v>
      </c>
      <c r="E370" s="109" t="s">
        <v>4711</v>
      </c>
      <c r="F370" s="109" t="s">
        <v>4712</v>
      </c>
      <c r="G370" s="108" t="s">
        <v>4713</v>
      </c>
      <c r="H370" s="109" t="s">
        <v>2683</v>
      </c>
      <c r="I370" s="110" t="s">
        <v>4714</v>
      </c>
      <c r="J370" s="108" t="s">
        <v>3078</v>
      </c>
      <c r="O370" s="108" t="s">
        <v>2573</v>
      </c>
    </row>
    <row r="371" spans="1:15" s="108" customFormat="1" ht="12.75" x14ac:dyDescent="0.2">
      <c r="A371" s="108" t="str">
        <f>EnterpriseData!$B$38</f>
        <v>ProTes300420201Adm</v>
      </c>
      <c r="B371" s="108" t="s">
        <v>4715</v>
      </c>
      <c r="C371" s="108" t="s">
        <v>2602</v>
      </c>
      <c r="D371" s="108" t="s">
        <v>4716</v>
      </c>
      <c r="E371" s="109" t="s">
        <v>4717</v>
      </c>
      <c r="G371" s="108" t="s">
        <v>4718</v>
      </c>
      <c r="H371" s="109" t="s">
        <v>2683</v>
      </c>
      <c r="I371" s="110" t="s">
        <v>4719</v>
      </c>
      <c r="J371" s="108" t="s">
        <v>3078</v>
      </c>
      <c r="O371" s="108" t="s">
        <v>2573</v>
      </c>
    </row>
    <row r="372" spans="1:15" s="108" customFormat="1" ht="12.75" x14ac:dyDescent="0.2">
      <c r="A372" s="108" t="str">
        <f>EnterpriseData!$B$38</f>
        <v>ProTes300420201Adm</v>
      </c>
      <c r="B372" s="108" t="s">
        <v>4720</v>
      </c>
      <c r="C372" s="108" t="s">
        <v>2602</v>
      </c>
      <c r="D372" s="108" t="s">
        <v>4721</v>
      </c>
      <c r="E372" s="109" t="s">
        <v>4722</v>
      </c>
      <c r="G372" s="108" t="s">
        <v>4723</v>
      </c>
      <c r="H372" s="109" t="s">
        <v>2683</v>
      </c>
      <c r="I372" s="110" t="s">
        <v>4724</v>
      </c>
      <c r="J372" s="108" t="s">
        <v>4725</v>
      </c>
      <c r="O372" s="108" t="s">
        <v>2573</v>
      </c>
    </row>
    <row r="373" spans="1:15" s="108" customFormat="1" ht="12.75" x14ac:dyDescent="0.2">
      <c r="A373" s="108" t="str">
        <f>EnterpriseData!$B$38</f>
        <v>ProTes300420201Adm</v>
      </c>
      <c r="B373" s="108" t="s">
        <v>4726</v>
      </c>
      <c r="C373" s="108" t="s">
        <v>2602</v>
      </c>
      <c r="D373" s="108" t="s">
        <v>4727</v>
      </c>
      <c r="E373" s="109" t="s">
        <v>4722</v>
      </c>
      <c r="G373" s="108" t="s">
        <v>4728</v>
      </c>
      <c r="H373" s="109" t="s">
        <v>2683</v>
      </c>
      <c r="I373" s="110" t="s">
        <v>4724</v>
      </c>
      <c r="J373" s="108" t="s">
        <v>4725</v>
      </c>
      <c r="O373" s="108" t="s">
        <v>2573</v>
      </c>
    </row>
    <row r="374" spans="1:15" s="108" customFormat="1" ht="12.75" x14ac:dyDescent="0.2">
      <c r="A374" s="108" t="str">
        <f>EnterpriseData!$B$38</f>
        <v>ProTes300420201Adm</v>
      </c>
      <c r="B374" s="108" t="s">
        <v>4729</v>
      </c>
      <c r="C374" s="108" t="s">
        <v>2602</v>
      </c>
      <c r="D374" s="108" t="s">
        <v>4730</v>
      </c>
      <c r="E374" s="109" t="s">
        <v>4731</v>
      </c>
      <c r="F374" s="109" t="s">
        <v>4732</v>
      </c>
      <c r="G374" s="108" t="s">
        <v>4733</v>
      </c>
      <c r="H374" s="109" t="s">
        <v>2683</v>
      </c>
      <c r="I374" s="110" t="s">
        <v>4734</v>
      </c>
      <c r="J374" s="108" t="s">
        <v>3346</v>
      </c>
      <c r="O374" s="108" t="s">
        <v>2573</v>
      </c>
    </row>
    <row r="375" spans="1:15" s="108" customFormat="1" ht="12.75" x14ac:dyDescent="0.2">
      <c r="A375" s="108" t="str">
        <f>EnterpriseData!$B$38</f>
        <v>ProTes300420201Adm</v>
      </c>
      <c r="B375" s="108" t="s">
        <v>4735</v>
      </c>
      <c r="C375" s="108" t="s">
        <v>2602</v>
      </c>
      <c r="D375" s="108" t="s">
        <v>4736</v>
      </c>
      <c r="E375" s="109" t="s">
        <v>4737</v>
      </c>
      <c r="F375" s="109" t="s">
        <v>4738</v>
      </c>
      <c r="G375" s="108" t="s">
        <v>4739</v>
      </c>
      <c r="H375" s="109" t="s">
        <v>2683</v>
      </c>
      <c r="I375" s="110" t="s">
        <v>4740</v>
      </c>
      <c r="J375" s="108" t="s">
        <v>3100</v>
      </c>
      <c r="O375" s="108" t="s">
        <v>2573</v>
      </c>
    </row>
    <row r="376" spans="1:15" s="108" customFormat="1" ht="12.75" x14ac:dyDescent="0.2">
      <c r="A376" s="108" t="str">
        <f>EnterpriseData!$B$38</f>
        <v>ProTes300420201Adm</v>
      </c>
      <c r="B376" s="108" t="s">
        <v>4741</v>
      </c>
      <c r="C376" s="108" t="s">
        <v>2602</v>
      </c>
      <c r="D376" s="108" t="s">
        <v>4742</v>
      </c>
      <c r="E376" s="109" t="s">
        <v>4743</v>
      </c>
      <c r="G376" s="108" t="s">
        <v>4744</v>
      </c>
      <c r="H376" s="109" t="s">
        <v>2683</v>
      </c>
      <c r="I376" s="110" t="s">
        <v>4298</v>
      </c>
      <c r="J376" s="108" t="s">
        <v>3346</v>
      </c>
      <c r="O376" s="108" t="s">
        <v>2573</v>
      </c>
    </row>
    <row r="377" spans="1:15" s="108" customFormat="1" ht="12.75" x14ac:dyDescent="0.2">
      <c r="A377" s="108" t="str">
        <f>EnterpriseData!$B$38</f>
        <v>ProTes300420201Adm</v>
      </c>
      <c r="B377" s="108" t="s">
        <v>4745</v>
      </c>
      <c r="C377" s="108" t="s">
        <v>2602</v>
      </c>
      <c r="D377" s="108" t="s">
        <v>4746</v>
      </c>
      <c r="E377" s="109" t="s">
        <v>4747</v>
      </c>
      <c r="F377" s="109" t="s">
        <v>4748</v>
      </c>
      <c r="G377" s="108" t="s">
        <v>4749</v>
      </c>
      <c r="H377" s="109" t="s">
        <v>2683</v>
      </c>
      <c r="I377" s="110" t="s">
        <v>4750</v>
      </c>
      <c r="J377" s="108" t="s">
        <v>4751</v>
      </c>
      <c r="O377" s="108" t="s">
        <v>2573</v>
      </c>
    </row>
    <row r="378" spans="1:15" s="108" customFormat="1" ht="12.75" x14ac:dyDescent="0.2">
      <c r="A378" s="108" t="str">
        <f>EnterpriseData!$B$38</f>
        <v>ProTes300420201Adm</v>
      </c>
      <c r="B378" s="108" t="s">
        <v>4752</v>
      </c>
      <c r="C378" s="108" t="s">
        <v>2602</v>
      </c>
      <c r="D378" s="108" t="s">
        <v>4753</v>
      </c>
      <c r="E378" s="109" t="s">
        <v>4754</v>
      </c>
      <c r="G378" s="108" t="s">
        <v>4755</v>
      </c>
      <c r="H378" s="109" t="s">
        <v>2683</v>
      </c>
      <c r="I378" s="110" t="s">
        <v>4756</v>
      </c>
      <c r="J378" s="108" t="s">
        <v>2407</v>
      </c>
      <c r="O378" s="108" t="s">
        <v>2573</v>
      </c>
    </row>
    <row r="379" spans="1:15" s="108" customFormat="1" ht="12.75" x14ac:dyDescent="0.2">
      <c r="A379" s="108" t="str">
        <f>EnterpriseData!$B$38</f>
        <v>ProTes300420201Adm</v>
      </c>
      <c r="B379" s="108" t="s">
        <v>4757</v>
      </c>
      <c r="C379" s="108" t="s">
        <v>2602</v>
      </c>
      <c r="D379" s="108" t="s">
        <v>4758</v>
      </c>
      <c r="E379" s="109" t="s">
        <v>4759</v>
      </c>
      <c r="F379" s="109" t="s">
        <v>4760</v>
      </c>
      <c r="G379" s="108" t="s">
        <v>4761</v>
      </c>
      <c r="H379" s="109" t="s">
        <v>2683</v>
      </c>
      <c r="I379" s="110" t="s">
        <v>4762</v>
      </c>
      <c r="J379" s="108" t="s">
        <v>4763</v>
      </c>
      <c r="O379" s="108" t="s">
        <v>2573</v>
      </c>
    </row>
    <row r="380" spans="1:15" s="108" customFormat="1" ht="12.75" x14ac:dyDescent="0.2">
      <c r="A380" s="108" t="str">
        <f>EnterpriseData!$B$38</f>
        <v>ProTes300420201Adm</v>
      </c>
      <c r="B380" s="108" t="s">
        <v>4764</v>
      </c>
      <c r="C380" s="108" t="s">
        <v>2602</v>
      </c>
      <c r="D380" s="108" t="s">
        <v>4765</v>
      </c>
      <c r="E380" s="109" t="s">
        <v>4766</v>
      </c>
      <c r="G380" s="108" t="s">
        <v>4767</v>
      </c>
      <c r="H380" s="109" t="s">
        <v>2683</v>
      </c>
      <c r="I380" s="110" t="s">
        <v>4768</v>
      </c>
      <c r="J380" s="108" t="s">
        <v>4115</v>
      </c>
      <c r="O380" s="108" t="s">
        <v>2573</v>
      </c>
    </row>
    <row r="381" spans="1:15" s="108" customFormat="1" ht="12.75" x14ac:dyDescent="0.2">
      <c r="A381" s="108" t="str">
        <f>EnterpriseData!$B$38</f>
        <v>ProTes300420201Adm</v>
      </c>
      <c r="B381" s="108" t="s">
        <v>4769</v>
      </c>
      <c r="C381" s="108" t="s">
        <v>2602</v>
      </c>
      <c r="D381" s="108" t="s">
        <v>4770</v>
      </c>
      <c r="E381" s="109" t="s">
        <v>4771</v>
      </c>
      <c r="F381" s="109" t="s">
        <v>4772</v>
      </c>
      <c r="G381" s="108" t="s">
        <v>4773</v>
      </c>
      <c r="H381" s="109" t="s">
        <v>2683</v>
      </c>
      <c r="I381" s="110" t="s">
        <v>4774</v>
      </c>
      <c r="J381" s="108" t="s">
        <v>2407</v>
      </c>
      <c r="O381" s="108" t="s">
        <v>2573</v>
      </c>
    </row>
    <row r="382" spans="1:15" s="108" customFormat="1" ht="12.75" x14ac:dyDescent="0.2">
      <c r="A382" s="108" t="str">
        <f>EnterpriseData!$B$38</f>
        <v>ProTes300420201Adm</v>
      </c>
      <c r="B382" s="108" t="s">
        <v>4775</v>
      </c>
      <c r="C382" s="108" t="s">
        <v>2602</v>
      </c>
      <c r="D382" s="108" t="s">
        <v>4776</v>
      </c>
      <c r="E382" s="109" t="s">
        <v>4777</v>
      </c>
      <c r="G382" s="108" t="s">
        <v>4778</v>
      </c>
      <c r="H382" s="109" t="s">
        <v>2683</v>
      </c>
      <c r="I382" s="110" t="s">
        <v>4779</v>
      </c>
      <c r="J382" s="108" t="s">
        <v>2407</v>
      </c>
      <c r="O382" s="108" t="s">
        <v>2573</v>
      </c>
    </row>
    <row r="383" spans="1:15" s="108" customFormat="1" ht="12.75" x14ac:dyDescent="0.2">
      <c r="A383" s="108" t="str">
        <f>EnterpriseData!$B$38</f>
        <v>ProTes300420201Adm</v>
      </c>
      <c r="B383" s="108" t="s">
        <v>4780</v>
      </c>
      <c r="C383" s="108" t="s">
        <v>2602</v>
      </c>
      <c r="D383" s="108" t="s">
        <v>4781</v>
      </c>
      <c r="E383" s="109" t="s">
        <v>4782</v>
      </c>
      <c r="G383" s="108" t="s">
        <v>4783</v>
      </c>
      <c r="H383" s="109" t="s">
        <v>2683</v>
      </c>
      <c r="I383" s="110" t="s">
        <v>4784</v>
      </c>
      <c r="J383" s="108" t="s">
        <v>4785</v>
      </c>
      <c r="O383" s="108" t="s">
        <v>2573</v>
      </c>
    </row>
    <row r="384" spans="1:15" s="108" customFormat="1" ht="12.75" x14ac:dyDescent="0.2">
      <c r="A384" s="108" t="str">
        <f>EnterpriseData!$B$38</f>
        <v>ProTes300420201Adm</v>
      </c>
      <c r="B384" s="108" t="s">
        <v>4786</v>
      </c>
      <c r="C384" s="108" t="s">
        <v>2602</v>
      </c>
      <c r="D384" s="108" t="s">
        <v>4787</v>
      </c>
      <c r="E384" s="109" t="s">
        <v>4788</v>
      </c>
      <c r="F384" s="109" t="s">
        <v>4789</v>
      </c>
      <c r="G384" s="108" t="s">
        <v>4790</v>
      </c>
      <c r="H384" s="109" t="s">
        <v>2683</v>
      </c>
      <c r="I384" s="110" t="s">
        <v>4791</v>
      </c>
      <c r="J384" s="108" t="s">
        <v>2407</v>
      </c>
      <c r="O384" s="108" t="s">
        <v>2573</v>
      </c>
    </row>
    <row r="385" spans="1:15" s="108" customFormat="1" ht="12.75" x14ac:dyDescent="0.2">
      <c r="A385" s="108" t="str">
        <f>EnterpriseData!$B$38</f>
        <v>ProTes300420201Adm</v>
      </c>
      <c r="B385" s="108" t="s">
        <v>4792</v>
      </c>
      <c r="C385" s="108" t="s">
        <v>2602</v>
      </c>
      <c r="D385" s="108" t="s">
        <v>4793</v>
      </c>
      <c r="E385" s="109" t="s">
        <v>4794</v>
      </c>
      <c r="F385" s="109" t="s">
        <v>4795</v>
      </c>
      <c r="G385" s="108" t="s">
        <v>4796</v>
      </c>
      <c r="H385" s="109" t="s">
        <v>2683</v>
      </c>
      <c r="I385" s="110" t="s">
        <v>4797</v>
      </c>
      <c r="J385" s="108" t="s">
        <v>4798</v>
      </c>
      <c r="O385" s="108" t="s">
        <v>2573</v>
      </c>
    </row>
    <row r="386" spans="1:15" s="108" customFormat="1" ht="12.75" x14ac:dyDescent="0.2">
      <c r="A386" s="108" t="str">
        <f>EnterpriseData!$B$38</f>
        <v>ProTes300420201Adm</v>
      </c>
      <c r="B386" s="108" t="s">
        <v>4799</v>
      </c>
      <c r="C386" s="108" t="s">
        <v>2602</v>
      </c>
      <c r="D386" s="108" t="s">
        <v>4800</v>
      </c>
      <c r="E386" s="109" t="s">
        <v>4801</v>
      </c>
      <c r="G386" s="108" t="s">
        <v>4802</v>
      </c>
      <c r="H386" s="109" t="s">
        <v>2683</v>
      </c>
      <c r="I386" s="110" t="s">
        <v>4803</v>
      </c>
      <c r="J386" s="108" t="s">
        <v>3078</v>
      </c>
      <c r="O386" s="108" t="s">
        <v>2573</v>
      </c>
    </row>
    <row r="387" spans="1:15" s="108" customFormat="1" ht="12.75" x14ac:dyDescent="0.2">
      <c r="A387" s="108" t="str">
        <f>EnterpriseData!$B$38</f>
        <v>ProTes300420201Adm</v>
      </c>
      <c r="B387" s="108" t="s">
        <v>4804</v>
      </c>
      <c r="C387" s="108" t="s">
        <v>2602</v>
      </c>
      <c r="D387" s="108" t="s">
        <v>4805</v>
      </c>
      <c r="E387" s="109" t="s">
        <v>4806</v>
      </c>
      <c r="G387" s="108" t="s">
        <v>4807</v>
      </c>
      <c r="H387" s="109" t="s">
        <v>2683</v>
      </c>
      <c r="I387" s="110" t="s">
        <v>4808</v>
      </c>
      <c r="J387" s="108" t="s">
        <v>3100</v>
      </c>
      <c r="O387" s="108" t="s">
        <v>2573</v>
      </c>
    </row>
    <row r="388" spans="1:15" s="108" customFormat="1" ht="12.75" x14ac:dyDescent="0.2">
      <c r="A388" s="108" t="str">
        <f>EnterpriseData!$B$38</f>
        <v>ProTes300420201Adm</v>
      </c>
      <c r="B388" s="108" t="s">
        <v>4809</v>
      </c>
      <c r="C388" s="108" t="s">
        <v>2602</v>
      </c>
      <c r="D388" s="108" t="s">
        <v>2692</v>
      </c>
      <c r="E388" s="109" t="s">
        <v>4810</v>
      </c>
      <c r="G388" s="108" t="s">
        <v>2695</v>
      </c>
      <c r="H388" s="109" t="s">
        <v>2683</v>
      </c>
      <c r="I388" s="110" t="s">
        <v>4811</v>
      </c>
      <c r="J388" s="108" t="s">
        <v>3078</v>
      </c>
      <c r="O388" s="108" t="s">
        <v>2573</v>
      </c>
    </row>
    <row r="389" spans="1:15" s="108" customFormat="1" ht="12.75" x14ac:dyDescent="0.2">
      <c r="A389" s="108" t="str">
        <f>EnterpriseData!$B$38</f>
        <v>ProTes300420201Adm</v>
      </c>
      <c r="B389" s="108" t="s">
        <v>4812</v>
      </c>
      <c r="C389" s="108" t="s">
        <v>2602</v>
      </c>
      <c r="D389" s="108" t="s">
        <v>4813</v>
      </c>
      <c r="E389" s="109" t="s">
        <v>4814</v>
      </c>
      <c r="G389" s="108" t="s">
        <v>4815</v>
      </c>
      <c r="H389" s="109" t="s">
        <v>2683</v>
      </c>
      <c r="I389" s="110" t="s">
        <v>4816</v>
      </c>
      <c r="J389" s="108" t="s">
        <v>4115</v>
      </c>
      <c r="O389" s="108" t="s">
        <v>2573</v>
      </c>
    </row>
    <row r="390" spans="1:15" s="108" customFormat="1" ht="12.75" x14ac:dyDescent="0.2">
      <c r="A390" s="108" t="str">
        <f>EnterpriseData!$B$38</f>
        <v>ProTes300420201Adm</v>
      </c>
      <c r="B390" s="108" t="s">
        <v>4817</v>
      </c>
      <c r="C390" s="108" t="s">
        <v>2602</v>
      </c>
      <c r="D390" s="108" t="s">
        <v>4818</v>
      </c>
      <c r="E390" s="109" t="s">
        <v>4819</v>
      </c>
      <c r="G390" s="108" t="s">
        <v>4820</v>
      </c>
      <c r="H390" s="109" t="s">
        <v>2683</v>
      </c>
      <c r="I390" s="110" t="s">
        <v>4821</v>
      </c>
      <c r="J390" s="108" t="s">
        <v>3078</v>
      </c>
      <c r="O390" s="108" t="s">
        <v>2573</v>
      </c>
    </row>
    <row r="391" spans="1:15" s="108" customFormat="1" ht="12.75" x14ac:dyDescent="0.2">
      <c r="A391" s="108" t="str">
        <f>EnterpriseData!$B$38</f>
        <v>ProTes300420201Adm</v>
      </c>
      <c r="B391" s="108" t="s">
        <v>4822</v>
      </c>
      <c r="C391" s="108" t="s">
        <v>2602</v>
      </c>
      <c r="D391" s="108" t="s">
        <v>4823</v>
      </c>
      <c r="E391" s="109" t="s">
        <v>4824</v>
      </c>
      <c r="G391" s="108" t="s">
        <v>4825</v>
      </c>
      <c r="H391" s="109" t="s">
        <v>2683</v>
      </c>
      <c r="I391" s="110" t="s">
        <v>4826</v>
      </c>
      <c r="J391" s="108" t="s">
        <v>4798</v>
      </c>
      <c r="O391" s="108" t="s">
        <v>2573</v>
      </c>
    </row>
    <row r="392" spans="1:15" s="108" customFormat="1" ht="12.75" x14ac:dyDescent="0.2">
      <c r="A392" s="108" t="str">
        <f>EnterpriseData!$B$38</f>
        <v>ProTes300420201Adm</v>
      </c>
      <c r="B392" s="108" t="s">
        <v>4827</v>
      </c>
      <c r="C392" s="108" t="s">
        <v>2602</v>
      </c>
      <c r="D392" s="108" t="s">
        <v>4828</v>
      </c>
      <c r="E392" s="109" t="s">
        <v>4829</v>
      </c>
      <c r="F392" s="109" t="s">
        <v>4830</v>
      </c>
      <c r="G392" s="108" t="s">
        <v>4831</v>
      </c>
      <c r="H392" s="109" t="s">
        <v>2683</v>
      </c>
      <c r="I392" s="110" t="s">
        <v>4832</v>
      </c>
      <c r="J392" s="108" t="s">
        <v>3346</v>
      </c>
      <c r="O392" s="108" t="s">
        <v>2573</v>
      </c>
    </row>
    <row r="393" spans="1:15" s="108" customFormat="1" ht="12.75" x14ac:dyDescent="0.2">
      <c r="A393" s="108" t="str">
        <f>EnterpriseData!$B$38</f>
        <v>ProTes300420201Adm</v>
      </c>
      <c r="B393" s="108" t="s">
        <v>4833</v>
      </c>
      <c r="C393" s="108" t="s">
        <v>2602</v>
      </c>
      <c r="D393" s="108" t="s">
        <v>4834</v>
      </c>
      <c r="E393" s="109" t="s">
        <v>4835</v>
      </c>
      <c r="F393" s="109" t="s">
        <v>4836</v>
      </c>
      <c r="G393" s="108" t="s">
        <v>4836</v>
      </c>
      <c r="H393" s="109" t="s">
        <v>2683</v>
      </c>
      <c r="I393" s="110" t="s">
        <v>4837</v>
      </c>
      <c r="J393" s="108" t="s">
        <v>3078</v>
      </c>
      <c r="O393" s="108" t="s">
        <v>2573</v>
      </c>
    </row>
    <row r="394" spans="1:15" s="108" customFormat="1" ht="12.75" x14ac:dyDescent="0.2">
      <c r="A394" s="108" t="str">
        <f>EnterpriseData!$B$38</f>
        <v>ProTes300420201Adm</v>
      </c>
      <c r="B394" s="108" t="s">
        <v>4838</v>
      </c>
      <c r="C394" s="108" t="s">
        <v>2602</v>
      </c>
      <c r="D394" s="108" t="s">
        <v>4839</v>
      </c>
      <c r="E394" s="109" t="s">
        <v>4840</v>
      </c>
      <c r="G394" s="108" t="s">
        <v>4841</v>
      </c>
      <c r="H394" s="109" t="s">
        <v>2683</v>
      </c>
      <c r="I394" s="110" t="s">
        <v>4842</v>
      </c>
      <c r="J394" s="108" t="s">
        <v>3078</v>
      </c>
      <c r="O394" s="108" t="s">
        <v>2573</v>
      </c>
    </row>
    <row r="395" spans="1:15" s="108" customFormat="1" ht="12.75" x14ac:dyDescent="0.2">
      <c r="A395" s="108" t="str">
        <f>EnterpriseData!$B$38</f>
        <v>ProTes300420201Adm</v>
      </c>
      <c r="B395" s="108" t="s">
        <v>4843</v>
      </c>
      <c r="C395" s="108" t="s">
        <v>2602</v>
      </c>
      <c r="D395" s="108" t="s">
        <v>4844</v>
      </c>
      <c r="E395" s="109" t="s">
        <v>4845</v>
      </c>
      <c r="G395" s="108" t="s">
        <v>4846</v>
      </c>
      <c r="H395" s="109" t="s">
        <v>2683</v>
      </c>
      <c r="I395" s="110" t="s">
        <v>4847</v>
      </c>
      <c r="J395" s="108" t="s">
        <v>3078</v>
      </c>
      <c r="O395" s="108" t="s">
        <v>2573</v>
      </c>
    </row>
    <row r="396" spans="1:15" s="108" customFormat="1" ht="12.75" x14ac:dyDescent="0.2">
      <c r="A396" s="108" t="str">
        <f>EnterpriseData!$B$38</f>
        <v>ProTes300420201Adm</v>
      </c>
      <c r="B396" s="108" t="s">
        <v>4848</v>
      </c>
      <c r="C396" s="108" t="s">
        <v>2602</v>
      </c>
      <c r="D396" s="108" t="s">
        <v>4849</v>
      </c>
      <c r="E396" s="109" t="s">
        <v>4850</v>
      </c>
      <c r="G396" s="108" t="s">
        <v>4851</v>
      </c>
      <c r="H396" s="109" t="s">
        <v>2683</v>
      </c>
      <c r="I396" s="110" t="s">
        <v>4852</v>
      </c>
      <c r="J396" s="108" t="s">
        <v>3078</v>
      </c>
      <c r="O396" s="108" t="s">
        <v>2573</v>
      </c>
    </row>
    <row r="397" spans="1:15" s="108" customFormat="1" ht="12.75" x14ac:dyDescent="0.2">
      <c r="A397" s="108" t="str">
        <f>EnterpriseData!$B$38</f>
        <v>ProTes300420201Adm</v>
      </c>
      <c r="B397" s="108" t="s">
        <v>4853</v>
      </c>
      <c r="C397" s="108" t="s">
        <v>2602</v>
      </c>
      <c r="D397" s="108" t="s">
        <v>4854</v>
      </c>
      <c r="E397" s="109" t="s">
        <v>4855</v>
      </c>
      <c r="G397" s="108" t="s">
        <v>4856</v>
      </c>
      <c r="H397" s="109" t="s">
        <v>2683</v>
      </c>
      <c r="I397" s="110" t="s">
        <v>4857</v>
      </c>
      <c r="J397" s="108" t="s">
        <v>3078</v>
      </c>
      <c r="O397" s="108" t="s">
        <v>2573</v>
      </c>
    </row>
    <row r="398" spans="1:15" s="108" customFormat="1" ht="12.75" x14ac:dyDescent="0.2">
      <c r="A398" s="108" t="str">
        <f>EnterpriseData!$B$38</f>
        <v>ProTes300420201Adm</v>
      </c>
      <c r="B398" s="108" t="s">
        <v>4858</v>
      </c>
      <c r="C398" s="108" t="s">
        <v>2602</v>
      </c>
      <c r="D398" s="108" t="s">
        <v>4859</v>
      </c>
      <c r="E398" s="109" t="s">
        <v>4860</v>
      </c>
      <c r="F398" s="109" t="s">
        <v>4861</v>
      </c>
      <c r="G398" s="108" t="s">
        <v>4862</v>
      </c>
      <c r="H398" s="109" t="s">
        <v>2683</v>
      </c>
      <c r="I398" s="110" t="s">
        <v>4863</v>
      </c>
      <c r="J398" s="108" t="s">
        <v>3078</v>
      </c>
      <c r="O398" s="108" t="s">
        <v>2573</v>
      </c>
    </row>
    <row r="399" spans="1:15" s="108" customFormat="1" ht="12.75" x14ac:dyDescent="0.2">
      <c r="A399" s="108" t="str">
        <f>EnterpriseData!$B$38</f>
        <v>ProTes300420201Adm</v>
      </c>
      <c r="B399" s="108" t="s">
        <v>4864</v>
      </c>
      <c r="C399" s="108" t="s">
        <v>2602</v>
      </c>
      <c r="D399" s="108" t="s">
        <v>4865</v>
      </c>
      <c r="E399" s="109" t="s">
        <v>4866</v>
      </c>
      <c r="F399" s="109" t="s">
        <v>4867</v>
      </c>
      <c r="G399" s="108" t="s">
        <v>4868</v>
      </c>
      <c r="H399" s="109" t="s">
        <v>2683</v>
      </c>
      <c r="I399" s="110" t="s">
        <v>4869</v>
      </c>
      <c r="J399" s="108" t="s">
        <v>4763</v>
      </c>
      <c r="O399" s="108" t="s">
        <v>2573</v>
      </c>
    </row>
    <row r="400" spans="1:15" s="108" customFormat="1" ht="12.75" x14ac:dyDescent="0.2">
      <c r="A400" s="108" t="str">
        <f>EnterpriseData!$B$38</f>
        <v>ProTes300420201Adm</v>
      </c>
      <c r="B400" s="108" t="s">
        <v>4870</v>
      </c>
      <c r="C400" s="108" t="s">
        <v>2602</v>
      </c>
      <c r="D400" s="108" t="s">
        <v>4871</v>
      </c>
      <c r="E400" s="109" t="s">
        <v>4872</v>
      </c>
      <c r="G400" s="108" t="s">
        <v>4873</v>
      </c>
      <c r="H400" s="109" t="s">
        <v>2683</v>
      </c>
      <c r="I400" s="110" t="s">
        <v>4874</v>
      </c>
      <c r="J400" s="108" t="s">
        <v>3346</v>
      </c>
      <c r="O400" s="108" t="s">
        <v>2573</v>
      </c>
    </row>
    <row r="401" spans="1:15" s="108" customFormat="1" ht="12.75" x14ac:dyDescent="0.2">
      <c r="A401" s="108" t="str">
        <f>EnterpriseData!$B$38</f>
        <v>ProTes300420201Adm</v>
      </c>
      <c r="B401" s="108" t="s">
        <v>4875</v>
      </c>
      <c r="C401" s="108" t="s">
        <v>2602</v>
      </c>
      <c r="D401" s="108" t="s">
        <v>4876</v>
      </c>
      <c r="E401" s="109" t="s">
        <v>4877</v>
      </c>
      <c r="G401" s="108" t="s">
        <v>4878</v>
      </c>
      <c r="H401" s="109" t="s">
        <v>2683</v>
      </c>
      <c r="I401" s="110" t="s">
        <v>4879</v>
      </c>
      <c r="J401" s="108" t="s">
        <v>2412</v>
      </c>
      <c r="O401" s="108" t="s">
        <v>2573</v>
      </c>
    </row>
    <row r="402" spans="1:15" s="108" customFormat="1" ht="12.75" x14ac:dyDescent="0.2">
      <c r="A402" s="108" t="str">
        <f>EnterpriseData!$B$38</f>
        <v>ProTes300420201Adm</v>
      </c>
      <c r="B402" s="108" t="s">
        <v>4880</v>
      </c>
      <c r="C402" s="108" t="s">
        <v>2602</v>
      </c>
      <c r="D402" s="108" t="s">
        <v>4881</v>
      </c>
      <c r="E402" s="109" t="s">
        <v>4882</v>
      </c>
      <c r="F402" s="109" t="s">
        <v>4883</v>
      </c>
      <c r="G402" s="108" t="s">
        <v>4884</v>
      </c>
      <c r="H402" s="109" t="s">
        <v>2683</v>
      </c>
      <c r="I402" s="110" t="s">
        <v>4885</v>
      </c>
      <c r="J402" s="108" t="s">
        <v>2413</v>
      </c>
      <c r="O402" s="108" t="s">
        <v>2573</v>
      </c>
    </row>
    <row r="403" spans="1:15" s="108" customFormat="1" ht="12.75" x14ac:dyDescent="0.2">
      <c r="A403" s="108" t="str">
        <f>EnterpriseData!$B$38</f>
        <v>ProTes300420201Adm</v>
      </c>
      <c r="B403" s="108" t="s">
        <v>4886</v>
      </c>
      <c r="C403" s="108" t="s">
        <v>2602</v>
      </c>
      <c r="D403" s="108" t="s">
        <v>4887</v>
      </c>
      <c r="E403" s="109" t="s">
        <v>4882</v>
      </c>
      <c r="F403" s="109" t="s">
        <v>4883</v>
      </c>
      <c r="G403" s="108" t="s">
        <v>4888</v>
      </c>
      <c r="H403" s="109" t="s">
        <v>2683</v>
      </c>
      <c r="I403" s="110" t="s">
        <v>4885</v>
      </c>
      <c r="J403" s="108" t="s">
        <v>2413</v>
      </c>
      <c r="O403" s="108" t="s">
        <v>2573</v>
      </c>
    </row>
    <row r="404" spans="1:15" s="108" customFormat="1" ht="12.75" x14ac:dyDescent="0.2">
      <c r="A404" s="108" t="str">
        <f>EnterpriseData!$B$38</f>
        <v>ProTes300420201Adm</v>
      </c>
      <c r="B404" s="108" t="s">
        <v>4889</v>
      </c>
      <c r="C404" s="108" t="s">
        <v>2602</v>
      </c>
      <c r="D404" s="108" t="s">
        <v>4890</v>
      </c>
      <c r="E404" s="109" t="s">
        <v>4882</v>
      </c>
      <c r="F404" s="109" t="s">
        <v>4883</v>
      </c>
      <c r="G404" s="108" t="s">
        <v>4891</v>
      </c>
      <c r="H404" s="109" t="s">
        <v>2683</v>
      </c>
      <c r="I404" s="110" t="s">
        <v>4885</v>
      </c>
      <c r="J404" s="108" t="s">
        <v>2413</v>
      </c>
      <c r="O404" s="108" t="s">
        <v>2573</v>
      </c>
    </row>
    <row r="405" spans="1:15" s="108" customFormat="1" ht="12.75" x14ac:dyDescent="0.2">
      <c r="A405" s="108" t="str">
        <f>EnterpriseData!$B$38</f>
        <v>ProTes300420201Adm</v>
      </c>
      <c r="B405" s="108" t="s">
        <v>4892</v>
      </c>
      <c r="C405" s="108" t="s">
        <v>2602</v>
      </c>
      <c r="D405" s="108" t="s">
        <v>4893</v>
      </c>
      <c r="E405" s="109" t="s">
        <v>4894</v>
      </c>
      <c r="G405" s="108" t="s">
        <v>3896</v>
      </c>
      <c r="H405" s="109" t="s">
        <v>2683</v>
      </c>
      <c r="I405" s="110" t="s">
        <v>4895</v>
      </c>
      <c r="J405" s="108" t="s">
        <v>3195</v>
      </c>
      <c r="O405" s="108" t="s">
        <v>2573</v>
      </c>
    </row>
    <row r="406" spans="1:15" s="108" customFormat="1" ht="12.75" x14ac:dyDescent="0.2">
      <c r="A406" s="108" t="str">
        <f>EnterpriseData!$B$38</f>
        <v>ProTes300420201Adm</v>
      </c>
      <c r="B406" s="108" t="s">
        <v>4896</v>
      </c>
      <c r="C406" s="108" t="s">
        <v>2602</v>
      </c>
      <c r="D406" s="108" t="s">
        <v>4897</v>
      </c>
      <c r="E406" s="109" t="s">
        <v>4898</v>
      </c>
      <c r="G406" s="108" t="s">
        <v>4899</v>
      </c>
      <c r="H406" s="109" t="s">
        <v>2683</v>
      </c>
      <c r="I406" s="110" t="s">
        <v>4900</v>
      </c>
      <c r="J406" s="108" t="s">
        <v>4901</v>
      </c>
      <c r="O406" s="108" t="s">
        <v>2573</v>
      </c>
    </row>
    <row r="407" spans="1:15" s="108" customFormat="1" ht="12.75" x14ac:dyDescent="0.2">
      <c r="A407" s="108" t="str">
        <f>EnterpriseData!$B$38</f>
        <v>ProTes300420201Adm</v>
      </c>
      <c r="B407" s="108" t="s">
        <v>4902</v>
      </c>
      <c r="C407" s="108" t="s">
        <v>2602</v>
      </c>
      <c r="D407" s="108" t="s">
        <v>4903</v>
      </c>
      <c r="E407" s="109" t="s">
        <v>4904</v>
      </c>
      <c r="G407" s="108" t="s">
        <v>4905</v>
      </c>
      <c r="H407" s="109" t="s">
        <v>2683</v>
      </c>
      <c r="I407" s="110" t="s">
        <v>4906</v>
      </c>
      <c r="J407" s="108" t="s">
        <v>4901</v>
      </c>
      <c r="O407" s="108" t="s">
        <v>2573</v>
      </c>
    </row>
    <row r="408" spans="1:15" s="108" customFormat="1" ht="12.75" x14ac:dyDescent="0.2">
      <c r="A408" s="108" t="str">
        <f>EnterpriseData!$B$38</f>
        <v>ProTes300420201Adm</v>
      </c>
      <c r="B408" s="108" t="s">
        <v>4907</v>
      </c>
      <c r="C408" s="108" t="s">
        <v>2602</v>
      </c>
      <c r="D408" s="108" t="s">
        <v>4908</v>
      </c>
      <c r="E408" s="109" t="s">
        <v>4909</v>
      </c>
      <c r="G408" s="108" t="s">
        <v>4910</v>
      </c>
      <c r="H408" s="109" t="s">
        <v>2683</v>
      </c>
      <c r="I408" s="110" t="s">
        <v>4911</v>
      </c>
      <c r="J408" s="108" t="s">
        <v>4912</v>
      </c>
      <c r="O408" s="108" t="s">
        <v>2573</v>
      </c>
    </row>
    <row r="409" spans="1:15" s="108" customFormat="1" ht="12.75" x14ac:dyDescent="0.2">
      <c r="A409" s="108" t="str">
        <f>EnterpriseData!$B$38</f>
        <v>ProTes300420201Adm</v>
      </c>
      <c r="B409" s="108" t="s">
        <v>4913</v>
      </c>
      <c r="C409" s="108" t="s">
        <v>2602</v>
      </c>
      <c r="D409" s="108" t="s">
        <v>4914</v>
      </c>
      <c r="E409" s="109" t="s">
        <v>4909</v>
      </c>
      <c r="G409" s="108" t="s">
        <v>4915</v>
      </c>
      <c r="H409" s="109" t="s">
        <v>2683</v>
      </c>
      <c r="I409" s="110" t="s">
        <v>4911</v>
      </c>
      <c r="J409" s="108" t="s">
        <v>4912</v>
      </c>
      <c r="O409" s="108" t="s">
        <v>2573</v>
      </c>
    </row>
    <row r="410" spans="1:15" s="108" customFormat="1" ht="12.75" x14ac:dyDescent="0.2">
      <c r="A410" s="108" t="str">
        <f>EnterpriseData!$B$38</f>
        <v>ProTes300420201Adm</v>
      </c>
      <c r="B410" s="108" t="s">
        <v>4916</v>
      </c>
      <c r="C410" s="108" t="s">
        <v>2602</v>
      </c>
      <c r="D410" s="108" t="s">
        <v>4917</v>
      </c>
      <c r="E410" s="109" t="s">
        <v>4918</v>
      </c>
      <c r="F410" s="109" t="s">
        <v>4919</v>
      </c>
      <c r="G410" s="108" t="s">
        <v>4920</v>
      </c>
      <c r="H410" s="109" t="s">
        <v>2683</v>
      </c>
      <c r="I410" s="110" t="s">
        <v>4921</v>
      </c>
      <c r="J410" s="108" t="s">
        <v>3614</v>
      </c>
      <c r="O410" s="108" t="s">
        <v>2573</v>
      </c>
    </row>
    <row r="411" spans="1:15" s="108" customFormat="1" ht="12.75" x14ac:dyDescent="0.2">
      <c r="A411" s="108" t="str">
        <f>EnterpriseData!$B$38</f>
        <v>ProTes300420201Adm</v>
      </c>
      <c r="B411" s="108" t="s">
        <v>4922</v>
      </c>
      <c r="C411" s="108" t="s">
        <v>2602</v>
      </c>
      <c r="D411" s="108" t="s">
        <v>4923</v>
      </c>
      <c r="E411" s="109" t="s">
        <v>4924</v>
      </c>
      <c r="F411" s="109" t="s">
        <v>4925</v>
      </c>
      <c r="G411" s="108" t="s">
        <v>4926</v>
      </c>
      <c r="H411" s="109" t="s">
        <v>2683</v>
      </c>
      <c r="I411" s="110" t="s">
        <v>4927</v>
      </c>
      <c r="J411" s="108" t="s">
        <v>4928</v>
      </c>
      <c r="O411" s="108" t="s">
        <v>2573</v>
      </c>
    </row>
    <row r="412" spans="1:15" s="108" customFormat="1" ht="12.75" x14ac:dyDescent="0.2">
      <c r="A412" s="108" t="str">
        <f>EnterpriseData!$B$38</f>
        <v>ProTes300420201Adm</v>
      </c>
      <c r="B412" s="108" t="s">
        <v>4929</v>
      </c>
      <c r="C412" s="108" t="s">
        <v>2602</v>
      </c>
      <c r="D412" s="108" t="s">
        <v>4930</v>
      </c>
      <c r="E412" s="109" t="s">
        <v>4931</v>
      </c>
      <c r="F412" s="109" t="s">
        <v>4932</v>
      </c>
      <c r="G412" s="108" t="s">
        <v>4933</v>
      </c>
      <c r="H412" s="109" t="s">
        <v>2683</v>
      </c>
      <c r="I412" s="110" t="s">
        <v>4934</v>
      </c>
      <c r="J412" s="108" t="s">
        <v>4006</v>
      </c>
      <c r="O412" s="108" t="s">
        <v>2573</v>
      </c>
    </row>
    <row r="413" spans="1:15" s="108" customFormat="1" ht="12.75" x14ac:dyDescent="0.2">
      <c r="A413" s="108" t="str">
        <f>EnterpriseData!$B$38</f>
        <v>ProTes300420201Adm</v>
      </c>
      <c r="B413" s="108" t="s">
        <v>4935</v>
      </c>
      <c r="C413" s="108" t="s">
        <v>2602</v>
      </c>
      <c r="D413" s="108" t="s">
        <v>4936</v>
      </c>
      <c r="E413" s="109" t="s">
        <v>4937</v>
      </c>
      <c r="G413" s="108" t="s">
        <v>4938</v>
      </c>
      <c r="H413" s="109" t="s">
        <v>2683</v>
      </c>
      <c r="I413" s="110" t="s">
        <v>4939</v>
      </c>
      <c r="J413" s="108" t="s">
        <v>4940</v>
      </c>
      <c r="O413" s="108" t="s">
        <v>2573</v>
      </c>
    </row>
    <row r="414" spans="1:15" s="108" customFormat="1" ht="12.75" x14ac:dyDescent="0.2">
      <c r="A414" s="108" t="str">
        <f>EnterpriseData!$B$38</f>
        <v>ProTes300420201Adm</v>
      </c>
      <c r="B414" s="108" t="s">
        <v>4941</v>
      </c>
      <c r="C414" s="108" t="s">
        <v>2602</v>
      </c>
      <c r="D414" s="108" t="s">
        <v>4942</v>
      </c>
      <c r="E414" s="109" t="s">
        <v>4937</v>
      </c>
      <c r="G414" s="108" t="s">
        <v>4943</v>
      </c>
      <c r="H414" s="109" t="s">
        <v>2683</v>
      </c>
      <c r="I414" s="110" t="s">
        <v>4939</v>
      </c>
      <c r="J414" s="108" t="s">
        <v>4940</v>
      </c>
      <c r="O414" s="108" t="s">
        <v>2573</v>
      </c>
    </row>
    <row r="415" spans="1:15" s="108" customFormat="1" ht="12.75" x14ac:dyDescent="0.2">
      <c r="A415" s="108" t="str">
        <f>EnterpriseData!$B$38</f>
        <v>ProTes300420201Adm</v>
      </c>
      <c r="B415" s="108" t="s">
        <v>4944</v>
      </c>
      <c r="C415" s="108" t="s">
        <v>2602</v>
      </c>
      <c r="D415" s="108" t="s">
        <v>4945</v>
      </c>
      <c r="E415" s="108" t="s">
        <v>2683</v>
      </c>
      <c r="G415" s="108" t="s">
        <v>4946</v>
      </c>
      <c r="H415" s="109" t="s">
        <v>2683</v>
      </c>
      <c r="I415" s="110" t="s">
        <v>4947</v>
      </c>
      <c r="J415" s="108" t="s">
        <v>4948</v>
      </c>
      <c r="O415" s="108" t="s">
        <v>2573</v>
      </c>
    </row>
    <row r="416" spans="1:15" s="108" customFormat="1" ht="12.75" x14ac:dyDescent="0.2">
      <c r="A416" s="108" t="str">
        <f>EnterpriseData!$B$38</f>
        <v>ProTes300420201Adm</v>
      </c>
      <c r="B416" s="108" t="s">
        <v>4949</v>
      </c>
      <c r="C416" s="108" t="s">
        <v>2602</v>
      </c>
      <c r="D416" s="108" t="s">
        <v>4950</v>
      </c>
      <c r="E416" s="109" t="s">
        <v>4951</v>
      </c>
      <c r="G416" s="108" t="s">
        <v>4952</v>
      </c>
      <c r="H416" s="109" t="s">
        <v>2683</v>
      </c>
      <c r="I416" s="110" t="s">
        <v>4953</v>
      </c>
      <c r="J416" s="108" t="s">
        <v>4954</v>
      </c>
      <c r="O416" s="108" t="s">
        <v>2573</v>
      </c>
    </row>
    <row r="417" spans="1:15" s="108" customFormat="1" ht="12.75" x14ac:dyDescent="0.2">
      <c r="A417" s="108" t="str">
        <f>EnterpriseData!$B$38</f>
        <v>ProTes300420201Adm</v>
      </c>
      <c r="B417" s="108" t="s">
        <v>4955</v>
      </c>
      <c r="C417" s="108" t="s">
        <v>2602</v>
      </c>
      <c r="D417" s="108" t="s">
        <v>4956</v>
      </c>
      <c r="E417" s="109" t="s">
        <v>4957</v>
      </c>
      <c r="G417" s="108" t="s">
        <v>4958</v>
      </c>
      <c r="H417" s="109" t="s">
        <v>2683</v>
      </c>
      <c r="I417" s="110" t="s">
        <v>4959</v>
      </c>
      <c r="J417" s="108" t="s">
        <v>2426</v>
      </c>
      <c r="O417" s="108" t="s">
        <v>2573</v>
      </c>
    </row>
    <row r="418" spans="1:15" s="108" customFormat="1" ht="12.75" x14ac:dyDescent="0.2">
      <c r="A418" s="108" t="str">
        <f>EnterpriseData!$B$38</f>
        <v>ProTes300420201Adm</v>
      </c>
      <c r="B418" s="108" t="s">
        <v>4960</v>
      </c>
      <c r="C418" s="108" t="s">
        <v>2602</v>
      </c>
      <c r="D418" s="108" t="s">
        <v>4961</v>
      </c>
      <c r="E418" s="109" t="s">
        <v>4962</v>
      </c>
      <c r="F418" s="109" t="s">
        <v>4963</v>
      </c>
      <c r="G418" s="108" t="s">
        <v>4964</v>
      </c>
      <c r="H418" s="109" t="s">
        <v>2683</v>
      </c>
      <c r="I418" s="110" t="s">
        <v>4965</v>
      </c>
      <c r="J418" s="108" t="s">
        <v>4966</v>
      </c>
      <c r="O418" s="108" t="s">
        <v>2573</v>
      </c>
    </row>
    <row r="419" spans="1:15" s="108" customFormat="1" ht="12.75" x14ac:dyDescent="0.2">
      <c r="A419" s="108" t="str">
        <f>EnterpriseData!$B$38</f>
        <v>ProTes300420201Adm</v>
      </c>
      <c r="B419" s="108" t="s">
        <v>4967</v>
      </c>
      <c r="C419" s="108" t="s">
        <v>2602</v>
      </c>
      <c r="D419" s="108" t="s">
        <v>4968</v>
      </c>
      <c r="E419" s="108" t="s">
        <v>2683</v>
      </c>
      <c r="G419" s="108" t="s">
        <v>4969</v>
      </c>
      <c r="H419" s="109" t="s">
        <v>2683</v>
      </c>
      <c r="I419" s="110" t="s">
        <v>4970</v>
      </c>
      <c r="J419" s="108" t="s">
        <v>3681</v>
      </c>
      <c r="O419" s="108" t="s">
        <v>2573</v>
      </c>
    </row>
    <row r="420" spans="1:15" s="108" customFormat="1" ht="12.75" x14ac:dyDescent="0.2">
      <c r="A420" s="108" t="str">
        <f>EnterpriseData!$B$38</f>
        <v>ProTes300420201Adm</v>
      </c>
      <c r="B420" s="108" t="s">
        <v>4971</v>
      </c>
      <c r="C420" s="108" t="s">
        <v>2602</v>
      </c>
      <c r="D420" s="108" t="s">
        <v>4972</v>
      </c>
      <c r="E420" s="109" t="s">
        <v>4973</v>
      </c>
      <c r="G420" s="108" t="s">
        <v>4974</v>
      </c>
      <c r="H420" s="109" t="s">
        <v>2683</v>
      </c>
      <c r="I420" s="110" t="s">
        <v>4975</v>
      </c>
      <c r="J420" s="108" t="s">
        <v>3681</v>
      </c>
      <c r="O420" s="108" t="s">
        <v>2573</v>
      </c>
    </row>
    <row r="421" spans="1:15" s="108" customFormat="1" ht="12.75" x14ac:dyDescent="0.2">
      <c r="A421" s="108" t="str">
        <f>EnterpriseData!$B$38</f>
        <v>ProTes300420201Adm</v>
      </c>
      <c r="B421" s="108" t="s">
        <v>4976</v>
      </c>
      <c r="C421" s="108" t="s">
        <v>2602</v>
      </c>
      <c r="D421" s="108" t="s">
        <v>4977</v>
      </c>
      <c r="E421" s="109" t="s">
        <v>4978</v>
      </c>
      <c r="G421" s="108" t="s">
        <v>4979</v>
      </c>
      <c r="H421" s="109" t="s">
        <v>2683</v>
      </c>
      <c r="I421" s="110" t="s">
        <v>4980</v>
      </c>
      <c r="J421" s="108" t="s">
        <v>3681</v>
      </c>
      <c r="O421" s="108" t="s">
        <v>2573</v>
      </c>
    </row>
    <row r="422" spans="1:15" s="108" customFormat="1" ht="12.75" x14ac:dyDescent="0.2">
      <c r="A422" s="108" t="str">
        <f>EnterpriseData!$B$38</f>
        <v>ProTes300420201Adm</v>
      </c>
      <c r="B422" s="108" t="s">
        <v>4981</v>
      </c>
      <c r="C422" s="108" t="s">
        <v>2602</v>
      </c>
      <c r="D422" s="108" t="s">
        <v>4982</v>
      </c>
      <c r="E422" s="109" t="s">
        <v>4983</v>
      </c>
      <c r="G422" s="108" t="s">
        <v>4984</v>
      </c>
      <c r="H422" s="109" t="s">
        <v>2683</v>
      </c>
      <c r="I422" s="110" t="s">
        <v>4985</v>
      </c>
      <c r="J422" s="108" t="s">
        <v>3338</v>
      </c>
      <c r="O422" s="108" t="s">
        <v>2573</v>
      </c>
    </row>
    <row r="423" spans="1:15" s="108" customFormat="1" ht="12.75" x14ac:dyDescent="0.2">
      <c r="A423" s="108" t="str">
        <f>EnterpriseData!$B$38</f>
        <v>ProTes300420201Adm</v>
      </c>
      <c r="B423" s="108" t="s">
        <v>4986</v>
      </c>
      <c r="C423" s="108" t="s">
        <v>2602</v>
      </c>
      <c r="D423" s="108" t="s">
        <v>4987</v>
      </c>
      <c r="E423" s="109" t="s">
        <v>4988</v>
      </c>
      <c r="G423" s="108" t="s">
        <v>4989</v>
      </c>
      <c r="H423" s="109" t="s">
        <v>2683</v>
      </c>
      <c r="I423" s="110" t="s">
        <v>4990</v>
      </c>
      <c r="J423" s="108" t="s">
        <v>2414</v>
      </c>
      <c r="O423" s="108" t="s">
        <v>2573</v>
      </c>
    </row>
    <row r="424" spans="1:15" s="108" customFormat="1" ht="12.75" x14ac:dyDescent="0.2">
      <c r="A424" s="108" t="str">
        <f>EnterpriseData!$B$38</f>
        <v>ProTes300420201Adm</v>
      </c>
      <c r="B424" s="108" t="s">
        <v>4991</v>
      </c>
      <c r="C424" s="108" t="s">
        <v>2602</v>
      </c>
      <c r="D424" s="108" t="s">
        <v>4992</v>
      </c>
      <c r="E424" s="109" t="s">
        <v>4993</v>
      </c>
      <c r="F424" s="109" t="s">
        <v>4994</v>
      </c>
      <c r="G424" s="108" t="s">
        <v>4995</v>
      </c>
      <c r="H424" s="109" t="s">
        <v>2683</v>
      </c>
      <c r="I424" s="110" t="s">
        <v>4996</v>
      </c>
      <c r="J424" s="108" t="s">
        <v>2414</v>
      </c>
      <c r="O424" s="108" t="s">
        <v>2573</v>
      </c>
    </row>
    <row r="425" spans="1:15" s="108" customFormat="1" ht="12.75" x14ac:dyDescent="0.2">
      <c r="A425" s="108" t="str">
        <f>EnterpriseData!$B$38</f>
        <v>ProTes300420201Adm</v>
      </c>
      <c r="B425" s="108" t="s">
        <v>4997</v>
      </c>
      <c r="C425" s="108" t="s">
        <v>2602</v>
      </c>
      <c r="D425" s="108" t="s">
        <v>4998</v>
      </c>
      <c r="E425" s="109" t="s">
        <v>4999</v>
      </c>
      <c r="G425" s="108" t="s">
        <v>5000</v>
      </c>
      <c r="H425" s="109" t="s">
        <v>2683</v>
      </c>
      <c r="I425" s="110" t="s">
        <v>5001</v>
      </c>
      <c r="J425" s="108" t="s">
        <v>3681</v>
      </c>
      <c r="O425" s="108" t="s">
        <v>2573</v>
      </c>
    </row>
    <row r="426" spans="1:15" s="108" customFormat="1" ht="12.75" x14ac:dyDescent="0.2">
      <c r="A426" s="108" t="str">
        <f>EnterpriseData!$B$38</f>
        <v>ProTes300420201Adm</v>
      </c>
      <c r="B426" s="108" t="s">
        <v>5002</v>
      </c>
      <c r="C426" s="108" t="s">
        <v>2602</v>
      </c>
      <c r="D426" s="108" t="s">
        <v>5003</v>
      </c>
      <c r="E426" s="109" t="s">
        <v>4528</v>
      </c>
      <c r="G426" s="108" t="s">
        <v>5004</v>
      </c>
      <c r="H426" s="109" t="s">
        <v>2683</v>
      </c>
      <c r="I426" s="110" t="s">
        <v>5005</v>
      </c>
      <c r="J426" s="108" t="s">
        <v>4269</v>
      </c>
      <c r="O426" s="108" t="s">
        <v>2573</v>
      </c>
    </row>
    <row r="427" spans="1:15" s="108" customFormat="1" ht="12.75" x14ac:dyDescent="0.2">
      <c r="A427" s="108" t="str">
        <f>EnterpriseData!$B$38</f>
        <v>ProTes300420201Adm</v>
      </c>
      <c r="B427" s="108" t="s">
        <v>5006</v>
      </c>
      <c r="C427" s="108" t="s">
        <v>2602</v>
      </c>
      <c r="D427" s="108" t="s">
        <v>5007</v>
      </c>
      <c r="E427" s="109" t="s">
        <v>5008</v>
      </c>
      <c r="F427" s="109" t="s">
        <v>5009</v>
      </c>
      <c r="G427" s="108" t="s">
        <v>5010</v>
      </c>
      <c r="H427" s="109" t="s">
        <v>2683</v>
      </c>
      <c r="I427" s="110" t="s">
        <v>5011</v>
      </c>
      <c r="J427" s="108" t="s">
        <v>5012</v>
      </c>
      <c r="O427" s="108" t="s">
        <v>2573</v>
      </c>
    </row>
    <row r="428" spans="1:15" s="108" customFormat="1" ht="12.75" x14ac:dyDescent="0.2">
      <c r="A428" s="108" t="str">
        <f>EnterpriseData!$B$38</f>
        <v>ProTes300420201Adm</v>
      </c>
      <c r="B428" s="108" t="s">
        <v>5013</v>
      </c>
      <c r="C428" s="108" t="s">
        <v>2602</v>
      </c>
      <c r="D428" s="108" t="s">
        <v>5014</v>
      </c>
      <c r="E428" s="109" t="s">
        <v>5015</v>
      </c>
      <c r="F428" s="109" t="s">
        <v>5016</v>
      </c>
      <c r="G428" s="108" t="s">
        <v>5017</v>
      </c>
      <c r="H428" s="109" t="s">
        <v>2683</v>
      </c>
      <c r="I428" s="110" t="s">
        <v>5018</v>
      </c>
      <c r="J428" s="108" t="s">
        <v>2952</v>
      </c>
      <c r="O428" s="108" t="s">
        <v>2573</v>
      </c>
    </row>
    <row r="429" spans="1:15" s="108" customFormat="1" ht="12.75" x14ac:dyDescent="0.2">
      <c r="A429" s="108" t="str">
        <f>EnterpriseData!$B$38</f>
        <v>ProTes300420201Adm</v>
      </c>
      <c r="B429" s="108" t="s">
        <v>5019</v>
      </c>
      <c r="C429" s="108" t="s">
        <v>2602</v>
      </c>
      <c r="D429" s="108" t="s">
        <v>5020</v>
      </c>
      <c r="E429" s="109" t="s">
        <v>5021</v>
      </c>
      <c r="G429" s="108" t="s">
        <v>5022</v>
      </c>
      <c r="H429" s="109" t="s">
        <v>2683</v>
      </c>
      <c r="I429" s="110" t="s">
        <v>5023</v>
      </c>
      <c r="J429" s="108" t="s">
        <v>3358</v>
      </c>
      <c r="O429" s="108" t="s">
        <v>2573</v>
      </c>
    </row>
    <row r="430" spans="1:15" s="108" customFormat="1" ht="12.75" x14ac:dyDescent="0.2">
      <c r="A430" s="108" t="str">
        <f>EnterpriseData!$B$38</f>
        <v>ProTes300420201Adm</v>
      </c>
      <c r="B430" s="108" t="s">
        <v>5024</v>
      </c>
      <c r="C430" s="108" t="s">
        <v>2602</v>
      </c>
      <c r="D430" s="108" t="s">
        <v>5025</v>
      </c>
      <c r="E430" s="109" t="s">
        <v>5026</v>
      </c>
      <c r="G430" s="108" t="s">
        <v>5027</v>
      </c>
      <c r="H430" s="109" t="s">
        <v>2683</v>
      </c>
      <c r="I430" s="110" t="s">
        <v>5028</v>
      </c>
      <c r="J430" s="108" t="s">
        <v>4763</v>
      </c>
      <c r="O430" s="108" t="s">
        <v>2573</v>
      </c>
    </row>
    <row r="431" spans="1:15" s="108" customFormat="1" ht="12.75" x14ac:dyDescent="0.2">
      <c r="A431" s="108" t="str">
        <f>EnterpriseData!$B$38</f>
        <v>ProTes300420201Adm</v>
      </c>
      <c r="B431" s="108" t="s">
        <v>5029</v>
      </c>
      <c r="C431" s="108" t="s">
        <v>2602</v>
      </c>
      <c r="D431" s="108" t="s">
        <v>5030</v>
      </c>
      <c r="E431" s="109" t="s">
        <v>5031</v>
      </c>
      <c r="G431" s="108" t="s">
        <v>5032</v>
      </c>
      <c r="H431" s="109" t="s">
        <v>2683</v>
      </c>
      <c r="I431" s="110" t="s">
        <v>5033</v>
      </c>
      <c r="J431" s="108" t="s">
        <v>2952</v>
      </c>
      <c r="O431" s="108" t="s">
        <v>2573</v>
      </c>
    </row>
    <row r="432" spans="1:15" s="108" customFormat="1" ht="12.75" x14ac:dyDescent="0.2">
      <c r="A432" s="108" t="str">
        <f>EnterpriseData!$B$38</f>
        <v>ProTes300420201Adm</v>
      </c>
      <c r="B432" s="108" t="s">
        <v>5034</v>
      </c>
      <c r="C432" s="108" t="s">
        <v>2602</v>
      </c>
      <c r="D432" s="108" t="s">
        <v>5035</v>
      </c>
      <c r="E432" s="109" t="s">
        <v>5036</v>
      </c>
      <c r="G432" s="108" t="s">
        <v>5037</v>
      </c>
      <c r="H432" s="109" t="s">
        <v>2683</v>
      </c>
      <c r="I432" s="110" t="s">
        <v>5038</v>
      </c>
      <c r="J432" s="108" t="s">
        <v>5012</v>
      </c>
      <c r="O432" s="108" t="s">
        <v>2573</v>
      </c>
    </row>
    <row r="433" spans="1:15" s="108" customFormat="1" ht="12.75" x14ac:dyDescent="0.2">
      <c r="A433" s="108" t="str">
        <f>EnterpriseData!$B$38</f>
        <v>ProTes300420201Adm</v>
      </c>
      <c r="B433" s="108" t="s">
        <v>5039</v>
      </c>
      <c r="C433" s="108" t="s">
        <v>2602</v>
      </c>
      <c r="D433" s="108" t="s">
        <v>5040</v>
      </c>
      <c r="E433" s="109" t="s">
        <v>5041</v>
      </c>
      <c r="G433" s="108" t="s">
        <v>5042</v>
      </c>
      <c r="H433" s="109" t="s">
        <v>2683</v>
      </c>
      <c r="I433" s="110" t="s">
        <v>5043</v>
      </c>
      <c r="J433" s="108" t="s">
        <v>3723</v>
      </c>
      <c r="O433" s="108" t="s">
        <v>2573</v>
      </c>
    </row>
    <row r="434" spans="1:15" s="108" customFormat="1" ht="12.75" x14ac:dyDescent="0.2">
      <c r="A434" s="108" t="str">
        <f>EnterpriseData!$B$38</f>
        <v>ProTes300420201Adm</v>
      </c>
      <c r="B434" s="108" t="s">
        <v>5044</v>
      </c>
      <c r="C434" s="108" t="s">
        <v>2602</v>
      </c>
      <c r="D434" s="108" t="s">
        <v>5045</v>
      </c>
      <c r="E434" s="109" t="s">
        <v>5046</v>
      </c>
      <c r="G434" s="108" t="s">
        <v>5047</v>
      </c>
      <c r="H434" s="109" t="s">
        <v>2683</v>
      </c>
      <c r="I434" s="110" t="s">
        <v>5048</v>
      </c>
      <c r="J434" s="108" t="s">
        <v>5012</v>
      </c>
      <c r="O434" s="108" t="s">
        <v>2573</v>
      </c>
    </row>
    <row r="435" spans="1:15" s="108" customFormat="1" ht="12.75" x14ac:dyDescent="0.2">
      <c r="A435" s="108" t="str">
        <f>EnterpriseData!$B$38</f>
        <v>ProTes300420201Adm</v>
      </c>
      <c r="B435" s="108" t="s">
        <v>5049</v>
      </c>
      <c r="C435" s="108" t="s">
        <v>2602</v>
      </c>
      <c r="D435" s="108" t="s">
        <v>5050</v>
      </c>
      <c r="E435" s="109" t="s">
        <v>4679</v>
      </c>
      <c r="G435" s="108" t="s">
        <v>5051</v>
      </c>
      <c r="H435" s="109" t="s">
        <v>2683</v>
      </c>
      <c r="I435" s="110" t="s">
        <v>5052</v>
      </c>
      <c r="J435" s="108" t="s">
        <v>5012</v>
      </c>
      <c r="O435" s="108" t="s">
        <v>2573</v>
      </c>
    </row>
    <row r="436" spans="1:15" s="108" customFormat="1" ht="12.75" x14ac:dyDescent="0.2">
      <c r="A436" s="108" t="str">
        <f>EnterpriseData!$B$38</f>
        <v>ProTes300420201Adm</v>
      </c>
      <c r="B436" s="108" t="s">
        <v>5053</v>
      </c>
      <c r="C436" s="108" t="s">
        <v>2602</v>
      </c>
      <c r="D436" s="108" t="s">
        <v>5054</v>
      </c>
      <c r="E436" s="109" t="s">
        <v>5055</v>
      </c>
      <c r="G436" s="108" t="s">
        <v>5056</v>
      </c>
      <c r="H436" s="109" t="s">
        <v>2683</v>
      </c>
      <c r="I436" s="110" t="s">
        <v>5057</v>
      </c>
      <c r="J436" s="108" t="s">
        <v>5012</v>
      </c>
      <c r="O436" s="108" t="s">
        <v>2573</v>
      </c>
    </row>
    <row r="437" spans="1:15" s="108" customFormat="1" ht="12.75" x14ac:dyDescent="0.2">
      <c r="A437" s="108" t="str">
        <f>EnterpriseData!$B$38</f>
        <v>ProTes300420201Adm</v>
      </c>
      <c r="B437" s="108" t="s">
        <v>5058</v>
      </c>
      <c r="C437" s="108" t="s">
        <v>2602</v>
      </c>
      <c r="D437" s="108" t="s">
        <v>5059</v>
      </c>
      <c r="E437" s="109" t="s">
        <v>5060</v>
      </c>
      <c r="F437" s="109" t="s">
        <v>5061</v>
      </c>
      <c r="G437" s="108" t="s">
        <v>5062</v>
      </c>
      <c r="H437" s="109" t="s">
        <v>2683</v>
      </c>
      <c r="I437" s="110" t="s">
        <v>5063</v>
      </c>
      <c r="J437" s="108" t="s">
        <v>5012</v>
      </c>
      <c r="O437" s="108" t="s">
        <v>2573</v>
      </c>
    </row>
    <row r="438" spans="1:15" s="108" customFormat="1" ht="12.75" x14ac:dyDescent="0.2">
      <c r="A438" s="108" t="str">
        <f>EnterpriseData!$B$38</f>
        <v>ProTes300420201Adm</v>
      </c>
      <c r="B438" s="108" t="s">
        <v>5064</v>
      </c>
      <c r="C438" s="108" t="s">
        <v>2602</v>
      </c>
      <c r="D438" s="108" t="s">
        <v>5065</v>
      </c>
      <c r="E438" s="109" t="s">
        <v>5066</v>
      </c>
      <c r="F438" s="109" t="s">
        <v>5067</v>
      </c>
      <c r="G438" s="108" t="s">
        <v>5068</v>
      </c>
      <c r="H438" s="109" t="s">
        <v>2683</v>
      </c>
      <c r="I438" s="110" t="s">
        <v>5069</v>
      </c>
      <c r="J438" s="108" t="s">
        <v>2952</v>
      </c>
      <c r="O438" s="108" t="s">
        <v>2573</v>
      </c>
    </row>
    <row r="439" spans="1:15" s="108" customFormat="1" ht="12.75" x14ac:dyDescent="0.2">
      <c r="A439" s="108" t="str">
        <f>EnterpriseData!$B$38</f>
        <v>ProTes300420201Adm</v>
      </c>
      <c r="B439" s="108" t="s">
        <v>5070</v>
      </c>
      <c r="C439" s="108" t="s">
        <v>2602</v>
      </c>
      <c r="D439" s="108" t="s">
        <v>5071</v>
      </c>
      <c r="E439" s="108" t="s">
        <v>2683</v>
      </c>
      <c r="G439" s="108" t="s">
        <v>5072</v>
      </c>
      <c r="H439" s="109" t="s">
        <v>2683</v>
      </c>
      <c r="I439" s="110" t="s">
        <v>5073</v>
      </c>
      <c r="J439" s="108" t="s">
        <v>5012</v>
      </c>
      <c r="O439" s="108" t="s">
        <v>2573</v>
      </c>
    </row>
    <row r="440" spans="1:15" s="108" customFormat="1" ht="12.75" x14ac:dyDescent="0.2">
      <c r="A440" s="108" t="str">
        <f>EnterpriseData!$B$38</f>
        <v>ProTes300420201Adm</v>
      </c>
      <c r="B440" s="108" t="s">
        <v>5074</v>
      </c>
      <c r="C440" s="108" t="s">
        <v>2602</v>
      </c>
      <c r="D440" s="108" t="s">
        <v>5075</v>
      </c>
      <c r="E440" s="109" t="s">
        <v>5076</v>
      </c>
      <c r="F440" s="109" t="s">
        <v>5077</v>
      </c>
      <c r="G440" s="108" t="s">
        <v>5078</v>
      </c>
      <c r="H440" s="109" t="s">
        <v>2683</v>
      </c>
      <c r="I440" s="110" t="s">
        <v>5079</v>
      </c>
      <c r="J440" s="108" t="s">
        <v>2414</v>
      </c>
      <c r="O440" s="108" t="s">
        <v>2573</v>
      </c>
    </row>
    <row r="441" spans="1:15" s="108" customFormat="1" ht="12.75" x14ac:dyDescent="0.2">
      <c r="A441" s="108" t="str">
        <f>EnterpriseData!$B$38</f>
        <v>ProTes300420201Adm</v>
      </c>
      <c r="B441" s="108" t="s">
        <v>5080</v>
      </c>
      <c r="C441" s="108" t="s">
        <v>2602</v>
      </c>
      <c r="D441" s="108" t="s">
        <v>5081</v>
      </c>
      <c r="E441" s="109" t="s">
        <v>5082</v>
      </c>
      <c r="F441" s="109" t="s">
        <v>5083</v>
      </c>
      <c r="G441" s="108" t="s">
        <v>5084</v>
      </c>
      <c r="H441" s="109" t="s">
        <v>2683</v>
      </c>
      <c r="I441" s="110" t="s">
        <v>5085</v>
      </c>
      <c r="J441" s="108" t="s">
        <v>3358</v>
      </c>
      <c r="O441" s="108" t="s">
        <v>2573</v>
      </c>
    </row>
    <row r="442" spans="1:15" s="108" customFormat="1" ht="12.75" x14ac:dyDescent="0.2">
      <c r="A442" s="108" t="str">
        <f>EnterpriseData!$B$38</f>
        <v>ProTes300420201Adm</v>
      </c>
      <c r="B442" s="108" t="s">
        <v>5086</v>
      </c>
      <c r="C442" s="108" t="s">
        <v>2602</v>
      </c>
      <c r="D442" s="108" t="s">
        <v>5087</v>
      </c>
      <c r="E442" s="109" t="s">
        <v>5088</v>
      </c>
      <c r="G442" s="108" t="s">
        <v>5089</v>
      </c>
      <c r="H442" s="109" t="s">
        <v>2683</v>
      </c>
      <c r="I442" s="110" t="s">
        <v>5090</v>
      </c>
      <c r="J442" s="108" t="s">
        <v>3456</v>
      </c>
      <c r="O442" s="108" t="s">
        <v>2573</v>
      </c>
    </row>
    <row r="443" spans="1:15" s="108" customFormat="1" ht="12.75" x14ac:dyDescent="0.2">
      <c r="A443" s="108" t="str">
        <f>EnterpriseData!$B$38</f>
        <v>ProTes300420201Adm</v>
      </c>
      <c r="B443" s="108" t="s">
        <v>5091</v>
      </c>
      <c r="C443" s="108" t="s">
        <v>2602</v>
      </c>
      <c r="D443" s="108" t="s">
        <v>5092</v>
      </c>
      <c r="E443" s="109" t="s">
        <v>5088</v>
      </c>
      <c r="G443" s="108" t="s">
        <v>5093</v>
      </c>
      <c r="H443" s="109" t="s">
        <v>2683</v>
      </c>
      <c r="I443" s="110" t="s">
        <v>5090</v>
      </c>
      <c r="J443" s="108" t="s">
        <v>3456</v>
      </c>
      <c r="O443" s="108" t="s">
        <v>2573</v>
      </c>
    </row>
    <row r="444" spans="1:15" s="108" customFormat="1" ht="12.75" x14ac:dyDescent="0.2">
      <c r="A444" s="108" t="str">
        <f>EnterpriseData!$B$38</f>
        <v>ProTes300420201Adm</v>
      </c>
      <c r="B444" s="108" t="s">
        <v>5094</v>
      </c>
      <c r="C444" s="108" t="s">
        <v>2602</v>
      </c>
      <c r="D444" s="108" t="s">
        <v>5095</v>
      </c>
      <c r="E444" s="109" t="s">
        <v>5096</v>
      </c>
      <c r="G444" s="108" t="s">
        <v>5097</v>
      </c>
      <c r="H444" s="109" t="s">
        <v>2683</v>
      </c>
      <c r="I444" s="110" t="s">
        <v>5098</v>
      </c>
      <c r="J444" s="108" t="s">
        <v>5012</v>
      </c>
      <c r="O444" s="108" t="s">
        <v>2573</v>
      </c>
    </row>
    <row r="445" spans="1:15" s="108" customFormat="1" ht="12.75" x14ac:dyDescent="0.2">
      <c r="A445" s="108" t="str">
        <f>EnterpriseData!$B$38</f>
        <v>ProTes300420201Adm</v>
      </c>
      <c r="B445" s="108" t="s">
        <v>5099</v>
      </c>
      <c r="C445" s="108" t="s">
        <v>2602</v>
      </c>
      <c r="D445" s="108" t="s">
        <v>5100</v>
      </c>
      <c r="E445" s="109" t="s">
        <v>5101</v>
      </c>
      <c r="F445" s="109" t="s">
        <v>5102</v>
      </c>
      <c r="G445" s="108" t="s">
        <v>5103</v>
      </c>
      <c r="H445" s="109" t="s">
        <v>2683</v>
      </c>
      <c r="I445" s="110" t="s">
        <v>5104</v>
      </c>
      <c r="J445" s="108" t="s">
        <v>3456</v>
      </c>
      <c r="O445" s="108" t="s">
        <v>2573</v>
      </c>
    </row>
    <row r="446" spans="1:15" s="108" customFormat="1" ht="12.75" x14ac:dyDescent="0.2">
      <c r="A446" s="108" t="str">
        <f>EnterpriseData!$B$38</f>
        <v>ProTes300420201Adm</v>
      </c>
      <c r="B446" s="108" t="s">
        <v>5105</v>
      </c>
      <c r="C446" s="108" t="s">
        <v>2602</v>
      </c>
      <c r="D446" s="108" t="s">
        <v>5106</v>
      </c>
      <c r="E446" s="108" t="s">
        <v>2683</v>
      </c>
      <c r="G446" s="108" t="s">
        <v>5107</v>
      </c>
      <c r="H446" s="109" t="s">
        <v>2683</v>
      </c>
      <c r="I446" s="110" t="s">
        <v>5108</v>
      </c>
      <c r="J446" s="108" t="s">
        <v>2414</v>
      </c>
      <c r="O446" s="108" t="s">
        <v>2573</v>
      </c>
    </row>
    <row r="447" spans="1:15" s="108" customFormat="1" ht="12.75" x14ac:dyDescent="0.2">
      <c r="A447" s="108" t="str">
        <f>EnterpriseData!$B$38</f>
        <v>ProTes300420201Adm</v>
      </c>
      <c r="B447" s="108" t="s">
        <v>5109</v>
      </c>
      <c r="C447" s="108" t="s">
        <v>2602</v>
      </c>
      <c r="D447" s="108" t="s">
        <v>5110</v>
      </c>
      <c r="E447" s="109" t="s">
        <v>5111</v>
      </c>
      <c r="F447" s="109" t="s">
        <v>5112</v>
      </c>
      <c r="G447" s="108" t="s">
        <v>5113</v>
      </c>
      <c r="H447" s="109" t="s">
        <v>2683</v>
      </c>
      <c r="I447" s="110" t="s">
        <v>5114</v>
      </c>
      <c r="J447" s="108" t="s">
        <v>2952</v>
      </c>
      <c r="O447" s="108" t="s">
        <v>2573</v>
      </c>
    </row>
    <row r="448" spans="1:15" s="108" customFormat="1" ht="12.75" x14ac:dyDescent="0.2">
      <c r="A448" s="108" t="str">
        <f>EnterpriseData!$B$38</f>
        <v>ProTes300420201Adm</v>
      </c>
      <c r="B448" s="108" t="s">
        <v>5115</v>
      </c>
      <c r="C448" s="108" t="s">
        <v>2602</v>
      </c>
      <c r="D448" s="108" t="s">
        <v>5116</v>
      </c>
      <c r="E448" s="109" t="s">
        <v>5117</v>
      </c>
      <c r="G448" s="108" t="s">
        <v>5118</v>
      </c>
      <c r="H448" s="109" t="s">
        <v>2683</v>
      </c>
      <c r="I448" s="110" t="s">
        <v>5119</v>
      </c>
      <c r="J448" s="108" t="s">
        <v>2414</v>
      </c>
      <c r="O448" s="108" t="s">
        <v>2573</v>
      </c>
    </row>
    <row r="449" spans="1:15" s="108" customFormat="1" ht="12.75" x14ac:dyDescent="0.2">
      <c r="A449" s="108" t="str">
        <f>EnterpriseData!$B$38</f>
        <v>ProTes300420201Adm</v>
      </c>
      <c r="B449" s="108" t="s">
        <v>5120</v>
      </c>
      <c r="C449" s="108" t="s">
        <v>2602</v>
      </c>
      <c r="D449" s="108" t="s">
        <v>5121</v>
      </c>
      <c r="E449" s="109" t="s">
        <v>5122</v>
      </c>
      <c r="G449" s="108" t="s">
        <v>5123</v>
      </c>
      <c r="H449" s="109" t="s">
        <v>2683</v>
      </c>
      <c r="I449" s="110" t="s">
        <v>5124</v>
      </c>
      <c r="J449" s="108" t="s">
        <v>5125</v>
      </c>
      <c r="O449" s="108" t="s">
        <v>2573</v>
      </c>
    </row>
    <row r="450" spans="1:15" s="108" customFormat="1" ht="12.75" x14ac:dyDescent="0.2">
      <c r="A450" s="108" t="str">
        <f>EnterpriseData!$B$38</f>
        <v>ProTes300420201Adm</v>
      </c>
      <c r="B450" s="108" t="s">
        <v>5126</v>
      </c>
      <c r="C450" s="108" t="s">
        <v>2602</v>
      </c>
      <c r="D450" s="108" t="s">
        <v>5127</v>
      </c>
      <c r="E450" s="109" t="s">
        <v>5128</v>
      </c>
      <c r="G450" s="108" t="s">
        <v>5129</v>
      </c>
      <c r="H450" s="109" t="s">
        <v>2683</v>
      </c>
      <c r="I450" s="110" t="s">
        <v>5130</v>
      </c>
      <c r="J450" s="108" t="s">
        <v>3723</v>
      </c>
      <c r="O450" s="108" t="s">
        <v>2573</v>
      </c>
    </row>
    <row r="451" spans="1:15" s="108" customFormat="1" ht="12.75" x14ac:dyDescent="0.2">
      <c r="A451" s="108" t="str">
        <f>EnterpriseData!$B$38</f>
        <v>ProTes300420201Adm</v>
      </c>
      <c r="B451" s="108" t="s">
        <v>5131</v>
      </c>
      <c r="C451" s="108" t="s">
        <v>2602</v>
      </c>
      <c r="D451" s="108" t="s">
        <v>5132</v>
      </c>
      <c r="E451" s="109" t="s">
        <v>5133</v>
      </c>
      <c r="F451" s="109" t="s">
        <v>5134</v>
      </c>
      <c r="G451" s="108" t="s">
        <v>5135</v>
      </c>
      <c r="H451" s="109" t="s">
        <v>2683</v>
      </c>
      <c r="I451" s="110" t="s">
        <v>5136</v>
      </c>
      <c r="J451" s="108" t="s">
        <v>2952</v>
      </c>
      <c r="O451" s="108" t="s">
        <v>2573</v>
      </c>
    </row>
    <row r="452" spans="1:15" s="108" customFormat="1" ht="12.75" x14ac:dyDescent="0.2">
      <c r="A452" s="108" t="str">
        <f>EnterpriseData!$B$38</f>
        <v>ProTes300420201Adm</v>
      </c>
      <c r="B452" s="108" t="s">
        <v>5137</v>
      </c>
      <c r="C452" s="108" t="s">
        <v>2602</v>
      </c>
      <c r="D452" s="108" t="s">
        <v>5138</v>
      </c>
      <c r="E452" s="109" t="s">
        <v>5139</v>
      </c>
      <c r="F452" s="109" t="s">
        <v>5140</v>
      </c>
      <c r="G452" s="108" t="s">
        <v>5141</v>
      </c>
      <c r="H452" s="109" t="s">
        <v>2683</v>
      </c>
      <c r="I452" s="110" t="s">
        <v>5142</v>
      </c>
      <c r="J452" s="108" t="s">
        <v>2952</v>
      </c>
      <c r="O452" s="108" t="s">
        <v>2573</v>
      </c>
    </row>
    <row r="453" spans="1:15" s="108" customFormat="1" ht="12.75" x14ac:dyDescent="0.2">
      <c r="A453" s="108" t="str">
        <f>EnterpriseData!$B$38</f>
        <v>ProTes300420201Adm</v>
      </c>
      <c r="B453" s="108" t="s">
        <v>5143</v>
      </c>
      <c r="C453" s="108" t="s">
        <v>2602</v>
      </c>
      <c r="D453" s="108" t="s">
        <v>5144</v>
      </c>
      <c r="E453" s="109" t="s">
        <v>5145</v>
      </c>
      <c r="G453" s="108" t="s">
        <v>5146</v>
      </c>
      <c r="H453" s="109" t="s">
        <v>2683</v>
      </c>
      <c r="I453" s="110" t="s">
        <v>5147</v>
      </c>
      <c r="J453" s="108" t="s">
        <v>5012</v>
      </c>
      <c r="O453" s="108" t="s">
        <v>2573</v>
      </c>
    </row>
    <row r="454" spans="1:15" s="108" customFormat="1" ht="12.75" x14ac:dyDescent="0.2">
      <c r="A454" s="108" t="str">
        <f>EnterpriseData!$B$38</f>
        <v>ProTes300420201Adm</v>
      </c>
      <c r="B454" s="108" t="s">
        <v>5148</v>
      </c>
      <c r="C454" s="108" t="s">
        <v>2602</v>
      </c>
      <c r="D454" s="108" t="s">
        <v>5149</v>
      </c>
      <c r="E454" s="109" t="s">
        <v>5150</v>
      </c>
      <c r="G454" s="108" t="s">
        <v>5151</v>
      </c>
      <c r="H454" s="109" t="s">
        <v>2683</v>
      </c>
      <c r="I454" s="110" t="s">
        <v>5152</v>
      </c>
      <c r="J454" s="108" t="s">
        <v>5125</v>
      </c>
      <c r="O454" s="108" t="s">
        <v>2573</v>
      </c>
    </row>
    <row r="455" spans="1:15" s="108" customFormat="1" ht="12.75" x14ac:dyDescent="0.2">
      <c r="A455" s="108" t="str">
        <f>EnterpriseData!$B$38</f>
        <v>ProTes300420201Adm</v>
      </c>
      <c r="B455" s="108" t="s">
        <v>5153</v>
      </c>
      <c r="C455" s="108" t="s">
        <v>2602</v>
      </c>
      <c r="D455" s="108" t="s">
        <v>5154</v>
      </c>
      <c r="E455" s="109" t="s">
        <v>5155</v>
      </c>
      <c r="F455" s="109" t="s">
        <v>5156</v>
      </c>
      <c r="G455" s="108" t="s">
        <v>5157</v>
      </c>
      <c r="H455" s="109" t="s">
        <v>2683</v>
      </c>
      <c r="I455" s="110" t="s">
        <v>5158</v>
      </c>
      <c r="J455" s="108" t="s">
        <v>5125</v>
      </c>
      <c r="O455" s="108" t="s">
        <v>2573</v>
      </c>
    </row>
    <row r="456" spans="1:15" s="108" customFormat="1" ht="12.75" x14ac:dyDescent="0.2">
      <c r="A456" s="108" t="str">
        <f>EnterpriseData!$B$38</f>
        <v>ProTes300420201Adm</v>
      </c>
      <c r="B456" s="108" t="s">
        <v>5159</v>
      </c>
      <c r="C456" s="108" t="s">
        <v>2602</v>
      </c>
      <c r="D456" s="108" t="s">
        <v>5160</v>
      </c>
      <c r="E456" s="109" t="s">
        <v>5161</v>
      </c>
      <c r="F456" s="109" t="s">
        <v>5162</v>
      </c>
      <c r="G456" s="108" t="s">
        <v>5163</v>
      </c>
      <c r="H456" s="109" t="s">
        <v>2683</v>
      </c>
      <c r="I456" s="110" t="s">
        <v>5164</v>
      </c>
      <c r="J456" s="108" t="s">
        <v>3629</v>
      </c>
      <c r="O456" s="108" t="s">
        <v>2573</v>
      </c>
    </row>
    <row r="457" spans="1:15" s="108" customFormat="1" ht="12.75" x14ac:dyDescent="0.2">
      <c r="A457" s="108" t="str">
        <f>EnterpriseData!$B$38</f>
        <v>ProTes300420201Adm</v>
      </c>
      <c r="B457" s="108" t="s">
        <v>5165</v>
      </c>
      <c r="C457" s="108" t="s">
        <v>2602</v>
      </c>
      <c r="D457" s="108" t="s">
        <v>5166</v>
      </c>
      <c r="E457" s="109" t="s">
        <v>5167</v>
      </c>
      <c r="F457" s="109" t="s">
        <v>5168</v>
      </c>
      <c r="G457" s="108" t="s">
        <v>5169</v>
      </c>
      <c r="H457" s="109" t="s">
        <v>2683</v>
      </c>
      <c r="I457" s="110" t="s">
        <v>5170</v>
      </c>
      <c r="J457" s="108" t="s">
        <v>3629</v>
      </c>
      <c r="O457" s="108" t="s">
        <v>2573</v>
      </c>
    </row>
    <row r="458" spans="1:15" s="108" customFormat="1" ht="12.75" x14ac:dyDescent="0.2">
      <c r="A458" s="108" t="str">
        <f>EnterpriseData!$B$38</f>
        <v>ProTes300420201Adm</v>
      </c>
      <c r="B458" s="108" t="s">
        <v>5171</v>
      </c>
      <c r="C458" s="108" t="s">
        <v>2602</v>
      </c>
      <c r="D458" s="108" t="s">
        <v>5172</v>
      </c>
      <c r="E458" s="109" t="s">
        <v>5173</v>
      </c>
      <c r="G458" s="108" t="s">
        <v>5174</v>
      </c>
      <c r="H458" s="109" t="s">
        <v>2683</v>
      </c>
      <c r="I458" s="110" t="s">
        <v>5175</v>
      </c>
      <c r="J458" s="108" t="s">
        <v>3629</v>
      </c>
      <c r="O458" s="108" t="s">
        <v>2573</v>
      </c>
    </row>
    <row r="459" spans="1:15" s="108" customFormat="1" ht="12.75" x14ac:dyDescent="0.2">
      <c r="A459" s="108" t="str">
        <f>EnterpriseData!$B$38</f>
        <v>ProTes300420201Adm</v>
      </c>
      <c r="B459" s="108" t="s">
        <v>5176</v>
      </c>
      <c r="C459" s="108" t="s">
        <v>2602</v>
      </c>
      <c r="D459" s="108" t="s">
        <v>5177</v>
      </c>
      <c r="E459" s="109" t="s">
        <v>5178</v>
      </c>
      <c r="G459" s="108" t="s">
        <v>5179</v>
      </c>
      <c r="H459" s="109" t="s">
        <v>2683</v>
      </c>
      <c r="I459" s="110" t="s">
        <v>5180</v>
      </c>
      <c r="J459" s="108" t="s">
        <v>3629</v>
      </c>
      <c r="O459" s="108" t="s">
        <v>2573</v>
      </c>
    </row>
    <row r="460" spans="1:15" s="108" customFormat="1" ht="12.75" x14ac:dyDescent="0.2">
      <c r="A460" s="108" t="str">
        <f>EnterpriseData!$B$38</f>
        <v>ProTes300420201Adm</v>
      </c>
      <c r="B460" s="108" t="s">
        <v>5181</v>
      </c>
      <c r="C460" s="108" t="s">
        <v>2602</v>
      </c>
      <c r="D460" s="108" t="s">
        <v>5182</v>
      </c>
      <c r="E460" s="109" t="s">
        <v>5183</v>
      </c>
      <c r="F460" s="109" t="s">
        <v>5184</v>
      </c>
      <c r="G460" s="108" t="s">
        <v>5185</v>
      </c>
      <c r="H460" s="109" t="s">
        <v>2683</v>
      </c>
      <c r="I460" s="110" t="s">
        <v>5186</v>
      </c>
      <c r="J460" s="108" t="s">
        <v>4785</v>
      </c>
      <c r="O460" s="108" t="s">
        <v>2573</v>
      </c>
    </row>
    <row r="461" spans="1:15" s="108" customFormat="1" ht="12.75" x14ac:dyDescent="0.2">
      <c r="A461" s="108" t="str">
        <f>EnterpriseData!$B$38</f>
        <v>ProTes300420201Adm</v>
      </c>
      <c r="B461" s="108" t="s">
        <v>5187</v>
      </c>
      <c r="C461" s="108" t="s">
        <v>2602</v>
      </c>
      <c r="D461" s="108" t="s">
        <v>5188</v>
      </c>
      <c r="E461" s="109" t="s">
        <v>5189</v>
      </c>
      <c r="G461" s="108" t="s">
        <v>5190</v>
      </c>
      <c r="H461" s="109" t="s">
        <v>2683</v>
      </c>
      <c r="I461" s="110" t="s">
        <v>5191</v>
      </c>
      <c r="J461" s="108" t="s">
        <v>4785</v>
      </c>
      <c r="O461" s="108" t="s">
        <v>2573</v>
      </c>
    </row>
    <row r="462" spans="1:15" s="108" customFormat="1" ht="12.75" x14ac:dyDescent="0.2">
      <c r="A462" s="108" t="str">
        <f>EnterpriseData!$B$38</f>
        <v>ProTes300420201Adm</v>
      </c>
      <c r="B462" s="108" t="s">
        <v>5192</v>
      </c>
      <c r="C462" s="108" t="s">
        <v>2602</v>
      </c>
      <c r="D462" s="108" t="s">
        <v>5193</v>
      </c>
      <c r="E462" s="109" t="s">
        <v>5194</v>
      </c>
      <c r="G462" s="108" t="s">
        <v>5195</v>
      </c>
      <c r="H462" s="109" t="s">
        <v>2683</v>
      </c>
      <c r="I462" s="110" t="s">
        <v>5196</v>
      </c>
      <c r="J462" s="108" t="s">
        <v>5197</v>
      </c>
      <c r="O462" s="108" t="s">
        <v>2573</v>
      </c>
    </row>
    <row r="463" spans="1:15" s="108" customFormat="1" ht="12.75" x14ac:dyDescent="0.2">
      <c r="A463" s="108" t="str">
        <f>EnterpriseData!$B$38</f>
        <v>ProTes300420201Adm</v>
      </c>
      <c r="B463" s="108" t="s">
        <v>5198</v>
      </c>
      <c r="C463" s="108" t="s">
        <v>2602</v>
      </c>
      <c r="D463" s="108" t="s">
        <v>5199</v>
      </c>
      <c r="E463" s="109" t="s">
        <v>5200</v>
      </c>
      <c r="G463" s="108" t="s">
        <v>5201</v>
      </c>
      <c r="H463" s="109" t="s">
        <v>2683</v>
      </c>
      <c r="I463" s="110" t="s">
        <v>5202</v>
      </c>
      <c r="J463" s="108" t="s">
        <v>4543</v>
      </c>
      <c r="O463" s="108" t="s">
        <v>2573</v>
      </c>
    </row>
    <row r="464" spans="1:15" s="108" customFormat="1" ht="12.75" x14ac:dyDescent="0.2">
      <c r="A464" s="108" t="str">
        <f>EnterpriseData!$B$38</f>
        <v>ProTes300420201Adm</v>
      </c>
      <c r="B464" s="108" t="s">
        <v>5203</v>
      </c>
      <c r="C464" s="108" t="s">
        <v>2602</v>
      </c>
      <c r="D464" s="108" t="s">
        <v>5204</v>
      </c>
      <c r="E464" s="109" t="s">
        <v>5205</v>
      </c>
      <c r="G464" s="108" t="s">
        <v>5206</v>
      </c>
      <c r="H464" s="109" t="s">
        <v>2683</v>
      </c>
      <c r="I464" s="110" t="s">
        <v>5207</v>
      </c>
      <c r="J464" s="108" t="s">
        <v>3047</v>
      </c>
      <c r="O464" s="108" t="s">
        <v>2573</v>
      </c>
    </row>
    <row r="465" spans="1:15" s="108" customFormat="1" ht="12.75" x14ac:dyDescent="0.2">
      <c r="A465" s="108" t="str">
        <f>EnterpriseData!$B$38</f>
        <v>ProTes300420201Adm</v>
      </c>
      <c r="B465" s="108" t="s">
        <v>5208</v>
      </c>
      <c r="C465" s="108" t="s">
        <v>2602</v>
      </c>
      <c r="D465" s="108" t="s">
        <v>2786</v>
      </c>
      <c r="E465" s="108" t="s">
        <v>2683</v>
      </c>
      <c r="G465" s="108" t="s">
        <v>2788</v>
      </c>
      <c r="H465" s="109" t="s">
        <v>2683</v>
      </c>
      <c r="I465" s="110" t="s">
        <v>2683</v>
      </c>
      <c r="J465" s="108" t="s">
        <v>2789</v>
      </c>
      <c r="O465" s="108" t="s">
        <v>2573</v>
      </c>
    </row>
    <row r="466" spans="1:15" s="108" customFormat="1" ht="12.75" x14ac:dyDescent="0.2">
      <c r="A466" s="108" t="str">
        <f>EnterpriseData!$B$38</f>
        <v>ProTes300420201Adm</v>
      </c>
      <c r="B466" s="108" t="s">
        <v>5209</v>
      </c>
      <c r="C466" s="108" t="s">
        <v>2602</v>
      </c>
      <c r="D466" s="108" t="s">
        <v>5210</v>
      </c>
      <c r="E466" s="109" t="s">
        <v>5211</v>
      </c>
      <c r="F466" s="109" t="s">
        <v>5212</v>
      </c>
      <c r="G466" s="108" t="s">
        <v>5213</v>
      </c>
      <c r="H466" s="109" t="s">
        <v>2683</v>
      </c>
      <c r="I466" s="110" t="s">
        <v>2683</v>
      </c>
      <c r="J466" s="108" t="s">
        <v>2896</v>
      </c>
      <c r="O466" s="108" t="s">
        <v>2573</v>
      </c>
    </row>
    <row r="467" spans="1:15" s="108" customFormat="1" ht="12.75" x14ac:dyDescent="0.2">
      <c r="A467" s="108" t="str">
        <f>EnterpriseData!$B$38</f>
        <v>ProTes300420201Adm</v>
      </c>
      <c r="B467" s="108" t="s">
        <v>5214</v>
      </c>
      <c r="C467" s="108" t="s">
        <v>2602</v>
      </c>
      <c r="D467" s="108" t="s">
        <v>5215</v>
      </c>
      <c r="E467" s="109" t="s">
        <v>5216</v>
      </c>
      <c r="G467" s="108" t="s">
        <v>5217</v>
      </c>
      <c r="H467" s="109" t="s">
        <v>2683</v>
      </c>
      <c r="I467" s="110" t="s">
        <v>2683</v>
      </c>
      <c r="J467" s="108" t="s">
        <v>2860</v>
      </c>
      <c r="O467" s="108" t="s">
        <v>2573</v>
      </c>
    </row>
    <row r="468" spans="1:15" s="108" customFormat="1" ht="12.75" x14ac:dyDescent="0.2">
      <c r="A468" s="108" t="str">
        <f>EnterpriseData!$B$38</f>
        <v>ProTes300420201Adm</v>
      </c>
      <c r="B468" s="108" t="s">
        <v>5218</v>
      </c>
      <c r="C468" s="108" t="s">
        <v>2602</v>
      </c>
      <c r="D468" s="108" t="s">
        <v>5219</v>
      </c>
      <c r="E468" s="108" t="s">
        <v>2683</v>
      </c>
      <c r="G468" s="108" t="s">
        <v>5220</v>
      </c>
      <c r="H468" s="109" t="s">
        <v>2683</v>
      </c>
      <c r="I468" s="110" t="s">
        <v>2683</v>
      </c>
      <c r="J468" s="108" t="s">
        <v>2591</v>
      </c>
      <c r="O468" s="108" t="s">
        <v>2573</v>
      </c>
    </row>
    <row r="469" spans="1:15" s="108" customFormat="1" ht="12.75" x14ac:dyDescent="0.2">
      <c r="A469" s="108" t="str">
        <f>EnterpriseData!$B$38</f>
        <v>ProTes300420201Adm</v>
      </c>
      <c r="B469" s="108" t="s">
        <v>5221</v>
      </c>
      <c r="C469" s="108" t="s">
        <v>2602</v>
      </c>
      <c r="D469" s="108" t="s">
        <v>5222</v>
      </c>
      <c r="E469" s="108" t="s">
        <v>2683</v>
      </c>
      <c r="G469" s="108" t="s">
        <v>5223</v>
      </c>
      <c r="H469" s="109" t="s">
        <v>2683</v>
      </c>
      <c r="I469" s="110" t="s">
        <v>2683</v>
      </c>
      <c r="J469" s="108" t="s">
        <v>2591</v>
      </c>
      <c r="O469" s="108" t="s">
        <v>2573</v>
      </c>
    </row>
    <row r="470" spans="1:15" s="108" customFormat="1" ht="12.75" x14ac:dyDescent="0.2">
      <c r="A470" s="108" t="str">
        <f>EnterpriseData!$B$38</f>
        <v>ProTes300420201Adm</v>
      </c>
      <c r="B470" s="108" t="s">
        <v>5224</v>
      </c>
      <c r="C470" s="108" t="s">
        <v>2602</v>
      </c>
      <c r="D470" s="108" t="s">
        <v>5225</v>
      </c>
      <c r="E470" s="108" t="s">
        <v>2683</v>
      </c>
      <c r="G470" s="108" t="s">
        <v>5226</v>
      </c>
      <c r="H470" s="109" t="s">
        <v>2683</v>
      </c>
      <c r="I470" s="110" t="s">
        <v>2683</v>
      </c>
      <c r="J470" s="108" t="s">
        <v>2591</v>
      </c>
      <c r="O470" s="108" t="s">
        <v>2573</v>
      </c>
    </row>
    <row r="471" spans="1:15" s="108" customFormat="1" ht="12.75" x14ac:dyDescent="0.2">
      <c r="A471" s="108" t="str">
        <f>EnterpriseData!$B$38</f>
        <v>ProTes300420201Adm</v>
      </c>
      <c r="B471" s="108" t="s">
        <v>5227</v>
      </c>
      <c r="C471" s="108" t="s">
        <v>2602</v>
      </c>
      <c r="D471" s="108" t="s">
        <v>5228</v>
      </c>
      <c r="E471" s="109" t="s">
        <v>5229</v>
      </c>
      <c r="F471" s="109" t="s">
        <v>5230</v>
      </c>
      <c r="G471" s="108" t="s">
        <v>5231</v>
      </c>
      <c r="H471" s="109" t="s">
        <v>2683</v>
      </c>
      <c r="I471" s="110" t="s">
        <v>2683</v>
      </c>
      <c r="J471" s="108" t="s">
        <v>2404</v>
      </c>
      <c r="O471" s="108" t="s">
        <v>2573</v>
      </c>
    </row>
    <row r="472" spans="1:15" s="108" customFormat="1" ht="12.75" x14ac:dyDescent="0.2">
      <c r="A472" s="108" t="str">
        <f>EnterpriseData!$B$38</f>
        <v>ProTes300420201Adm</v>
      </c>
      <c r="B472" s="108" t="s">
        <v>5232</v>
      </c>
      <c r="C472" s="108" t="s">
        <v>2602</v>
      </c>
      <c r="D472" s="108" t="s">
        <v>5233</v>
      </c>
      <c r="E472" s="108" t="s">
        <v>2683</v>
      </c>
      <c r="G472" s="108" t="s">
        <v>5234</v>
      </c>
      <c r="H472" s="109" t="s">
        <v>2683</v>
      </c>
      <c r="I472" s="110" t="s">
        <v>2683</v>
      </c>
      <c r="J472" s="108" t="s">
        <v>2404</v>
      </c>
      <c r="O472" s="108" t="s">
        <v>2573</v>
      </c>
    </row>
    <row r="473" spans="1:15" s="108" customFormat="1" ht="12.75" x14ac:dyDescent="0.2">
      <c r="A473" s="108" t="str">
        <f>EnterpriseData!$B$38</f>
        <v>ProTes300420201Adm</v>
      </c>
      <c r="B473" s="108" t="s">
        <v>5235</v>
      </c>
      <c r="C473" s="108" t="s">
        <v>2602</v>
      </c>
      <c r="D473" s="108" t="s">
        <v>5236</v>
      </c>
      <c r="E473" s="108" t="s">
        <v>2683</v>
      </c>
      <c r="G473" s="108" t="s">
        <v>5237</v>
      </c>
      <c r="H473" s="109" t="s">
        <v>2683</v>
      </c>
      <c r="I473" s="110" t="s">
        <v>2683</v>
      </c>
      <c r="J473" s="108" t="s">
        <v>5238</v>
      </c>
      <c r="O473" s="108" t="s">
        <v>2573</v>
      </c>
    </row>
    <row r="474" spans="1:15" s="108" customFormat="1" ht="12.75" x14ac:dyDescent="0.2">
      <c r="A474" s="108" t="str">
        <f>EnterpriseData!$B$38</f>
        <v>ProTes300420201Adm</v>
      </c>
      <c r="B474" s="108" t="s">
        <v>5239</v>
      </c>
      <c r="C474" s="108" t="s">
        <v>2602</v>
      </c>
      <c r="D474" s="108" t="s">
        <v>5233</v>
      </c>
      <c r="E474" s="109" t="s">
        <v>5240</v>
      </c>
      <c r="G474" s="108" t="s">
        <v>5234</v>
      </c>
      <c r="H474" s="109" t="s">
        <v>2683</v>
      </c>
      <c r="I474" s="110" t="s">
        <v>2683</v>
      </c>
      <c r="J474" s="108" t="s">
        <v>5238</v>
      </c>
      <c r="O474" s="108" t="s">
        <v>2573</v>
      </c>
    </row>
    <row r="475" spans="1:15" s="108" customFormat="1" ht="12.75" x14ac:dyDescent="0.2">
      <c r="A475" s="108" t="str">
        <f>EnterpriseData!$B$38</f>
        <v>ProTes300420201Adm</v>
      </c>
      <c r="B475" s="108" t="s">
        <v>5241</v>
      </c>
      <c r="C475" s="108" t="s">
        <v>2602</v>
      </c>
      <c r="D475" s="108" t="s">
        <v>5242</v>
      </c>
      <c r="E475" s="109" t="s">
        <v>5240</v>
      </c>
      <c r="G475" s="108" t="s">
        <v>5243</v>
      </c>
      <c r="H475" s="109" t="s">
        <v>2683</v>
      </c>
      <c r="I475" s="110" t="s">
        <v>2683</v>
      </c>
      <c r="J475" s="108" t="s">
        <v>5238</v>
      </c>
      <c r="O475" s="108" t="s">
        <v>2573</v>
      </c>
    </row>
    <row r="476" spans="1:15" s="108" customFormat="1" ht="12.75" x14ac:dyDescent="0.2">
      <c r="A476" s="108" t="str">
        <f>EnterpriseData!$B$38</f>
        <v>ProTes300420201Adm</v>
      </c>
      <c r="B476" s="108" t="s">
        <v>5244</v>
      </c>
      <c r="C476" s="108" t="s">
        <v>2602</v>
      </c>
      <c r="D476" s="108" t="s">
        <v>5245</v>
      </c>
      <c r="E476" s="108" t="s">
        <v>2683</v>
      </c>
      <c r="G476" s="108" t="s">
        <v>5246</v>
      </c>
      <c r="H476" s="109" t="s">
        <v>2683</v>
      </c>
      <c r="I476" s="110" t="s">
        <v>2683</v>
      </c>
      <c r="J476" s="108" t="s">
        <v>5238</v>
      </c>
      <c r="O476" s="108" t="s">
        <v>2573</v>
      </c>
    </row>
    <row r="477" spans="1:15" s="108" customFormat="1" ht="12.75" x14ac:dyDescent="0.2">
      <c r="A477" s="108" t="str">
        <f>EnterpriseData!$B$38</f>
        <v>ProTes300420201Adm</v>
      </c>
      <c r="B477" s="109" t="s">
        <v>5247</v>
      </c>
      <c r="C477" s="108" t="s">
        <v>2602</v>
      </c>
      <c r="D477" s="108" t="s">
        <v>5248</v>
      </c>
      <c r="E477" s="108" t="s">
        <v>2683</v>
      </c>
      <c r="G477" s="108" t="s">
        <v>5249</v>
      </c>
      <c r="H477" s="109" t="s">
        <v>2683</v>
      </c>
      <c r="I477" s="110" t="s">
        <v>2683</v>
      </c>
      <c r="J477" s="108" t="s">
        <v>5250</v>
      </c>
      <c r="O477" s="108" t="s">
        <v>2573</v>
      </c>
    </row>
    <row r="478" spans="1:15" s="108" customFormat="1" ht="12.75" x14ac:dyDescent="0.2">
      <c r="A478" s="108" t="str">
        <f>EnterpriseData!$B$38</f>
        <v>ProTes300420201Adm</v>
      </c>
      <c r="B478" s="108" t="s">
        <v>5251</v>
      </c>
      <c r="C478" s="108" t="s">
        <v>2602</v>
      </c>
      <c r="D478" s="108" t="s">
        <v>5252</v>
      </c>
      <c r="E478" s="108" t="s">
        <v>2683</v>
      </c>
      <c r="G478" s="108" t="s">
        <v>5253</v>
      </c>
      <c r="H478" s="109" t="s">
        <v>2683</v>
      </c>
      <c r="I478" s="110" t="s">
        <v>2683</v>
      </c>
      <c r="J478" s="108" t="s">
        <v>5250</v>
      </c>
      <c r="O478" s="108" t="s">
        <v>2573</v>
      </c>
    </row>
    <row r="479" spans="1:15" s="108" customFormat="1" ht="12.75" x14ac:dyDescent="0.2">
      <c r="A479" s="108" t="str">
        <f>EnterpriseData!$B$38</f>
        <v>ProTes300420201Adm</v>
      </c>
      <c r="B479" s="108" t="s">
        <v>5254</v>
      </c>
      <c r="C479" s="108" t="s">
        <v>2602</v>
      </c>
      <c r="D479" s="108" t="s">
        <v>5255</v>
      </c>
      <c r="E479" s="108" t="s">
        <v>2683</v>
      </c>
      <c r="G479" s="108" t="s">
        <v>5256</v>
      </c>
      <c r="H479" s="109" t="s">
        <v>2683</v>
      </c>
      <c r="I479" s="110" t="s">
        <v>2683</v>
      </c>
      <c r="J479" s="108" t="s">
        <v>2871</v>
      </c>
      <c r="O479" s="108" t="s">
        <v>2573</v>
      </c>
    </row>
    <row r="480" spans="1:15" s="108" customFormat="1" ht="12.75" x14ac:dyDescent="0.2">
      <c r="A480" s="108" t="str">
        <f>EnterpriseData!$B$38</f>
        <v>ProTes300420201Adm</v>
      </c>
      <c r="B480" s="108" t="s">
        <v>5257</v>
      </c>
      <c r="C480" s="108" t="s">
        <v>2602</v>
      </c>
      <c r="D480" s="108" t="s">
        <v>5258</v>
      </c>
      <c r="E480" s="109" t="s">
        <v>5259</v>
      </c>
      <c r="F480" s="109" t="s">
        <v>5260</v>
      </c>
      <c r="G480" s="108" t="s">
        <v>5261</v>
      </c>
      <c r="H480" s="109" t="s">
        <v>2683</v>
      </c>
      <c r="I480" s="110" t="s">
        <v>2683</v>
      </c>
      <c r="J480" s="108" t="s">
        <v>5262</v>
      </c>
      <c r="O480" s="108" t="s">
        <v>2573</v>
      </c>
    </row>
    <row r="481" spans="1:15" s="108" customFormat="1" ht="12.75" x14ac:dyDescent="0.2">
      <c r="A481" s="108" t="str">
        <f>EnterpriseData!$B$38</f>
        <v>ProTes300420201Adm</v>
      </c>
      <c r="B481" s="108" t="s">
        <v>5263</v>
      </c>
      <c r="C481" s="108" t="s">
        <v>2602</v>
      </c>
      <c r="D481" s="108" t="s">
        <v>5264</v>
      </c>
      <c r="E481" s="108" t="s">
        <v>2683</v>
      </c>
      <c r="G481" s="108" t="s">
        <v>5265</v>
      </c>
      <c r="H481" s="109" t="s">
        <v>2683</v>
      </c>
      <c r="I481" s="110" t="s">
        <v>2683</v>
      </c>
      <c r="J481" s="108" t="s">
        <v>5262</v>
      </c>
      <c r="O481" s="108" t="s">
        <v>2573</v>
      </c>
    </row>
    <row r="482" spans="1:15" s="108" customFormat="1" ht="12.75" x14ac:dyDescent="0.2">
      <c r="A482" s="108" t="str">
        <f>EnterpriseData!$B$38</f>
        <v>ProTes300420201Adm</v>
      </c>
      <c r="B482" s="108" t="s">
        <v>5266</v>
      </c>
      <c r="C482" s="108" t="s">
        <v>2602</v>
      </c>
      <c r="D482" s="108" t="s">
        <v>5267</v>
      </c>
      <c r="E482" s="109" t="s">
        <v>5268</v>
      </c>
      <c r="F482" s="109" t="s">
        <v>5269</v>
      </c>
      <c r="G482" s="108" t="s">
        <v>5270</v>
      </c>
      <c r="H482" s="109" t="s">
        <v>2683</v>
      </c>
      <c r="I482" s="110" t="s">
        <v>2683</v>
      </c>
      <c r="J482" s="108" t="s">
        <v>2407</v>
      </c>
      <c r="O482" s="108" t="s">
        <v>2573</v>
      </c>
    </row>
    <row r="483" spans="1:15" s="108" customFormat="1" ht="12.75" x14ac:dyDescent="0.2">
      <c r="A483" s="108" t="str">
        <f>EnterpriseData!$B$38</f>
        <v>ProTes300420201Adm</v>
      </c>
      <c r="B483" s="108" t="s">
        <v>5271</v>
      </c>
      <c r="C483" s="108" t="s">
        <v>2602</v>
      </c>
      <c r="D483" s="108" t="s">
        <v>5272</v>
      </c>
      <c r="E483" s="108" t="s">
        <v>2683</v>
      </c>
      <c r="G483" s="108" t="s">
        <v>5273</v>
      </c>
      <c r="H483" s="109" t="s">
        <v>2683</v>
      </c>
      <c r="I483" s="110" t="s">
        <v>2683</v>
      </c>
      <c r="J483" s="108" t="s">
        <v>2407</v>
      </c>
      <c r="O483" s="108" t="s">
        <v>2573</v>
      </c>
    </row>
    <row r="484" spans="1:15" s="108" customFormat="1" ht="12.75" x14ac:dyDescent="0.2">
      <c r="A484" s="108" t="str">
        <f>EnterpriseData!$B$38</f>
        <v>ProTes300420201Adm</v>
      </c>
      <c r="B484" s="108" t="s">
        <v>5274</v>
      </c>
      <c r="C484" s="108" t="s">
        <v>2602</v>
      </c>
      <c r="D484" s="108" t="s">
        <v>5275</v>
      </c>
      <c r="E484" s="109" t="s">
        <v>5276</v>
      </c>
      <c r="G484" s="108" t="s">
        <v>5277</v>
      </c>
      <c r="H484" s="109" t="s">
        <v>2683</v>
      </c>
      <c r="I484" s="110" t="s">
        <v>2683</v>
      </c>
      <c r="J484" s="108" t="s">
        <v>5278</v>
      </c>
      <c r="O484" s="108" t="s">
        <v>2573</v>
      </c>
    </row>
    <row r="485" spans="1:15" s="108" customFormat="1" ht="12.75" x14ac:dyDescent="0.2">
      <c r="A485" s="108" t="str">
        <f>EnterpriseData!$B$38</f>
        <v>ProTes300420201Adm</v>
      </c>
      <c r="B485" s="108" t="s">
        <v>5279</v>
      </c>
      <c r="C485" s="108" t="s">
        <v>2602</v>
      </c>
      <c r="D485" s="108" t="s">
        <v>5280</v>
      </c>
      <c r="E485" s="108" t="s">
        <v>2683</v>
      </c>
      <c r="G485" s="108" t="s">
        <v>5281</v>
      </c>
      <c r="H485" s="109" t="s">
        <v>2683</v>
      </c>
      <c r="I485" s="110" t="s">
        <v>2683</v>
      </c>
      <c r="J485" s="108" t="s">
        <v>5282</v>
      </c>
      <c r="O485" s="108" t="s">
        <v>2573</v>
      </c>
    </row>
    <row r="486" spans="1:15" s="108" customFormat="1" ht="12.75" x14ac:dyDescent="0.2">
      <c r="A486" s="108" t="str">
        <f>EnterpriseData!$B$38</f>
        <v>ProTes300420201Adm</v>
      </c>
      <c r="B486" s="108" t="s">
        <v>5283</v>
      </c>
      <c r="C486" s="108" t="s">
        <v>2602</v>
      </c>
      <c r="D486" s="108" t="s">
        <v>5284</v>
      </c>
      <c r="E486" s="108" t="s">
        <v>2683</v>
      </c>
      <c r="G486" s="108" t="s">
        <v>5285</v>
      </c>
      <c r="H486" s="109" t="s">
        <v>2683</v>
      </c>
      <c r="I486" s="110" t="s">
        <v>2683</v>
      </c>
      <c r="J486" s="108" t="s">
        <v>5282</v>
      </c>
      <c r="O486" s="108" t="s">
        <v>2573</v>
      </c>
    </row>
    <row r="487" spans="1:15" s="108" customFormat="1" ht="12.75" x14ac:dyDescent="0.2">
      <c r="A487" s="108" t="str">
        <f>EnterpriseData!$B$38</f>
        <v>ProTes300420201Adm</v>
      </c>
      <c r="B487" s="108" t="s">
        <v>5286</v>
      </c>
      <c r="C487" s="108" t="s">
        <v>2602</v>
      </c>
      <c r="D487" s="108" t="s">
        <v>5287</v>
      </c>
      <c r="E487" s="108" t="s">
        <v>2683</v>
      </c>
      <c r="G487" s="108" t="s">
        <v>5288</v>
      </c>
      <c r="H487" s="109" t="s">
        <v>2683</v>
      </c>
      <c r="I487" s="110" t="s">
        <v>2683</v>
      </c>
      <c r="J487" s="108" t="s">
        <v>5282</v>
      </c>
      <c r="O487" s="108" t="s">
        <v>2573</v>
      </c>
    </row>
    <row r="488" spans="1:15" s="108" customFormat="1" ht="12.75" x14ac:dyDescent="0.2">
      <c r="A488" s="108" t="str">
        <f>EnterpriseData!$B$38</f>
        <v>ProTes300420201Adm</v>
      </c>
      <c r="B488" s="108" t="s">
        <v>5289</v>
      </c>
      <c r="C488" s="108" t="s">
        <v>2602</v>
      </c>
      <c r="D488" s="108" t="s">
        <v>5290</v>
      </c>
      <c r="E488" s="108" t="s">
        <v>2683</v>
      </c>
      <c r="G488" s="108" t="s">
        <v>5291</v>
      </c>
      <c r="H488" s="109" t="s">
        <v>2683</v>
      </c>
      <c r="I488" s="110" t="s">
        <v>2683</v>
      </c>
      <c r="J488" s="108" t="s">
        <v>5282</v>
      </c>
      <c r="O488" s="108" t="s">
        <v>2573</v>
      </c>
    </row>
    <row r="489" spans="1:15" s="108" customFormat="1" ht="12.75" x14ac:dyDescent="0.2">
      <c r="A489" s="108" t="str">
        <f>EnterpriseData!$B$38</f>
        <v>ProTes300420201Adm</v>
      </c>
      <c r="B489" s="108" t="s">
        <v>5292</v>
      </c>
      <c r="C489" s="108" t="s">
        <v>2602</v>
      </c>
      <c r="D489" s="108" t="s">
        <v>5293</v>
      </c>
      <c r="E489" s="108" t="s">
        <v>2683</v>
      </c>
      <c r="G489" s="108" t="s">
        <v>5294</v>
      </c>
      <c r="H489" s="109" t="s">
        <v>2683</v>
      </c>
      <c r="I489" s="110" t="s">
        <v>2683</v>
      </c>
      <c r="J489" s="108" t="s">
        <v>5295</v>
      </c>
      <c r="O489" s="108" t="s">
        <v>2573</v>
      </c>
    </row>
    <row r="490" spans="1:15" s="108" customFormat="1" ht="12.75" x14ac:dyDescent="0.2">
      <c r="A490" s="108" t="str">
        <f>EnterpriseData!$B$38</f>
        <v>ProTes300420201Adm</v>
      </c>
      <c r="B490" s="108" t="s">
        <v>5296</v>
      </c>
      <c r="C490" s="108" t="s">
        <v>2602</v>
      </c>
      <c r="D490" s="108" t="s">
        <v>5297</v>
      </c>
      <c r="E490" s="109" t="s">
        <v>5298</v>
      </c>
      <c r="G490" s="108" t="s">
        <v>5299</v>
      </c>
      <c r="H490" s="109" t="s">
        <v>2683</v>
      </c>
      <c r="I490" s="110" t="s">
        <v>2683</v>
      </c>
      <c r="J490" s="108" t="s">
        <v>5295</v>
      </c>
      <c r="O490" s="108" t="s">
        <v>2573</v>
      </c>
    </row>
    <row r="491" spans="1:15" s="108" customFormat="1" ht="12.75" x14ac:dyDescent="0.2">
      <c r="A491" s="108" t="str">
        <f>EnterpriseData!$B$38</f>
        <v>ProTes300420201Adm</v>
      </c>
      <c r="B491" s="108" t="s">
        <v>5300</v>
      </c>
      <c r="C491" s="108" t="s">
        <v>2602</v>
      </c>
      <c r="D491" s="108" t="s">
        <v>3167</v>
      </c>
      <c r="E491" s="108" t="s">
        <v>2683</v>
      </c>
      <c r="G491" s="108" t="s">
        <v>3168</v>
      </c>
      <c r="H491" s="109" t="s">
        <v>2683</v>
      </c>
      <c r="I491" s="110" t="s">
        <v>2683</v>
      </c>
      <c r="J491" s="108" t="s">
        <v>5295</v>
      </c>
      <c r="O491" s="108" t="s">
        <v>2573</v>
      </c>
    </row>
    <row r="492" spans="1:15" s="108" customFormat="1" ht="12.75" x14ac:dyDescent="0.2">
      <c r="A492" s="108" t="str">
        <f>EnterpriseData!$B$38</f>
        <v>ProTes300420201Adm</v>
      </c>
      <c r="B492" s="108" t="s">
        <v>5301</v>
      </c>
      <c r="C492" s="108" t="s">
        <v>2602</v>
      </c>
      <c r="D492" s="108" t="s">
        <v>5302</v>
      </c>
      <c r="E492" s="109" t="s">
        <v>5303</v>
      </c>
      <c r="G492" s="108" t="s">
        <v>5304</v>
      </c>
      <c r="H492" s="109" t="s">
        <v>2683</v>
      </c>
      <c r="I492" s="110" t="s">
        <v>2683</v>
      </c>
      <c r="J492" s="108" t="s">
        <v>4798</v>
      </c>
      <c r="O492" s="108" t="s">
        <v>2573</v>
      </c>
    </row>
    <row r="493" spans="1:15" s="108" customFormat="1" ht="12.75" x14ac:dyDescent="0.2">
      <c r="A493" s="108" t="str">
        <f>EnterpriseData!$B$38</f>
        <v>ProTes300420201Adm</v>
      </c>
      <c r="B493" s="108" t="s">
        <v>5305</v>
      </c>
      <c r="C493" s="108" t="s">
        <v>2602</v>
      </c>
      <c r="D493" s="108" t="s">
        <v>5306</v>
      </c>
      <c r="E493" s="109" t="s">
        <v>5307</v>
      </c>
      <c r="G493" s="108" t="s">
        <v>5308</v>
      </c>
      <c r="H493" s="109" t="s">
        <v>2683</v>
      </c>
      <c r="I493" s="110" t="s">
        <v>2683</v>
      </c>
      <c r="J493" s="108" t="s">
        <v>4798</v>
      </c>
      <c r="O493" s="108" t="s">
        <v>2573</v>
      </c>
    </row>
    <row r="494" spans="1:15" s="108" customFormat="1" ht="12.75" x14ac:dyDescent="0.2">
      <c r="A494" s="108" t="str">
        <f>EnterpriseData!$B$38</f>
        <v>ProTes300420201Adm</v>
      </c>
      <c r="B494" s="108" t="s">
        <v>5309</v>
      </c>
      <c r="C494" s="108" t="s">
        <v>2602</v>
      </c>
      <c r="D494" s="108" t="s">
        <v>5310</v>
      </c>
      <c r="E494" s="109" t="s">
        <v>5311</v>
      </c>
      <c r="G494" s="108" t="s">
        <v>5312</v>
      </c>
      <c r="H494" s="109" t="s">
        <v>2683</v>
      </c>
      <c r="I494" s="110" t="s">
        <v>2683</v>
      </c>
      <c r="J494" s="108" t="s">
        <v>4798</v>
      </c>
      <c r="O494" s="108" t="s">
        <v>2573</v>
      </c>
    </row>
    <row r="495" spans="1:15" s="108" customFormat="1" ht="12.75" x14ac:dyDescent="0.2">
      <c r="A495" s="108" t="str">
        <f>EnterpriseData!$B$38</f>
        <v>ProTes300420201Adm</v>
      </c>
      <c r="B495" s="108" t="s">
        <v>5313</v>
      </c>
      <c r="C495" s="108" t="s">
        <v>2602</v>
      </c>
      <c r="D495" s="108" t="s">
        <v>5314</v>
      </c>
      <c r="E495" s="109" t="s">
        <v>5315</v>
      </c>
      <c r="G495" s="108" t="s">
        <v>5316</v>
      </c>
      <c r="H495" s="109" t="s">
        <v>2683</v>
      </c>
      <c r="I495" s="110" t="s">
        <v>2683</v>
      </c>
      <c r="J495" s="108" t="s">
        <v>4798</v>
      </c>
      <c r="O495" s="108" t="s">
        <v>2573</v>
      </c>
    </row>
    <row r="496" spans="1:15" s="108" customFormat="1" ht="12.75" x14ac:dyDescent="0.2">
      <c r="A496" s="108" t="str">
        <f>EnterpriseData!$B$38</f>
        <v>ProTes300420201Adm</v>
      </c>
      <c r="B496" s="108" t="s">
        <v>5317</v>
      </c>
      <c r="C496" s="108" t="s">
        <v>2602</v>
      </c>
      <c r="D496" s="108" t="s">
        <v>5318</v>
      </c>
      <c r="E496" s="109" t="s">
        <v>4679</v>
      </c>
      <c r="F496" s="109" t="s">
        <v>5319</v>
      </c>
      <c r="G496" s="108" t="s">
        <v>5320</v>
      </c>
      <c r="H496" s="109" t="s">
        <v>2683</v>
      </c>
      <c r="I496" s="110" t="s">
        <v>2683</v>
      </c>
      <c r="J496" s="108" t="s">
        <v>4798</v>
      </c>
      <c r="O496" s="108" t="s">
        <v>2573</v>
      </c>
    </row>
    <row r="497" spans="1:15" s="108" customFormat="1" ht="12.75" x14ac:dyDescent="0.2">
      <c r="A497" s="108" t="str">
        <f>EnterpriseData!$B$38</f>
        <v>ProTes300420201Adm</v>
      </c>
      <c r="B497" s="108" t="s">
        <v>5321</v>
      </c>
      <c r="C497" s="108" t="s">
        <v>2602</v>
      </c>
      <c r="D497" s="108" t="s">
        <v>5322</v>
      </c>
      <c r="E497" s="109" t="s">
        <v>5323</v>
      </c>
      <c r="G497" s="108" t="s">
        <v>5324</v>
      </c>
      <c r="H497" s="109" t="s">
        <v>2683</v>
      </c>
      <c r="I497" s="110" t="s">
        <v>2683</v>
      </c>
      <c r="J497" s="108" t="s">
        <v>5325</v>
      </c>
      <c r="O497" s="108" t="s">
        <v>2573</v>
      </c>
    </row>
    <row r="498" spans="1:15" s="108" customFormat="1" ht="12.75" x14ac:dyDescent="0.2">
      <c r="A498" s="108" t="str">
        <f>EnterpriseData!$B$38</f>
        <v>ProTes300420201Adm</v>
      </c>
      <c r="B498" s="108" t="s">
        <v>5326</v>
      </c>
      <c r="C498" s="108" t="s">
        <v>2602</v>
      </c>
      <c r="D498" s="108" t="s">
        <v>5327</v>
      </c>
      <c r="E498" s="109" t="s">
        <v>5328</v>
      </c>
      <c r="F498" s="109" t="s">
        <v>5329</v>
      </c>
      <c r="G498" s="108" t="s">
        <v>5330</v>
      </c>
      <c r="H498" s="109" t="s">
        <v>2683</v>
      </c>
      <c r="I498" s="110" t="s">
        <v>2683</v>
      </c>
      <c r="J498" s="108" t="s">
        <v>5325</v>
      </c>
      <c r="O498" s="108" t="s">
        <v>2573</v>
      </c>
    </row>
    <row r="499" spans="1:15" s="108" customFormat="1" ht="12.75" x14ac:dyDescent="0.2">
      <c r="A499" s="108" t="str">
        <f>EnterpriseData!$B$38</f>
        <v>ProTes300420201Adm</v>
      </c>
      <c r="B499" s="108" t="s">
        <v>5331</v>
      </c>
      <c r="C499" s="108" t="s">
        <v>2602</v>
      </c>
      <c r="D499" s="108" t="s">
        <v>5332</v>
      </c>
      <c r="E499" s="108" t="s">
        <v>2683</v>
      </c>
      <c r="G499" s="108" t="s">
        <v>5333</v>
      </c>
      <c r="H499" s="109" t="s">
        <v>2683</v>
      </c>
      <c r="I499" s="110" t="s">
        <v>2683</v>
      </c>
      <c r="J499" s="108" t="s">
        <v>4006</v>
      </c>
      <c r="O499" s="108" t="s">
        <v>2573</v>
      </c>
    </row>
    <row r="500" spans="1:15" s="108" customFormat="1" ht="12.75" x14ac:dyDescent="0.2">
      <c r="A500" s="108" t="str">
        <f>EnterpriseData!$B$38</f>
        <v>ProTes300420201Adm</v>
      </c>
      <c r="B500" s="108" t="s">
        <v>5334</v>
      </c>
      <c r="C500" s="108" t="s">
        <v>2602</v>
      </c>
      <c r="D500" s="108" t="s">
        <v>5335</v>
      </c>
      <c r="E500" s="108" t="s">
        <v>2683</v>
      </c>
      <c r="G500" s="108" t="s">
        <v>5336</v>
      </c>
      <c r="H500" s="109" t="s">
        <v>2683</v>
      </c>
      <c r="I500" s="110" t="s">
        <v>2683</v>
      </c>
      <c r="J500" s="108" t="s">
        <v>4006</v>
      </c>
      <c r="O500" s="108" t="s">
        <v>2573</v>
      </c>
    </row>
    <row r="501" spans="1:15" s="108" customFormat="1" ht="12.75" x14ac:dyDescent="0.2">
      <c r="A501" s="108" t="str">
        <f>EnterpriseData!$B$38</f>
        <v>ProTes300420201Adm</v>
      </c>
      <c r="B501" s="108" t="s">
        <v>5337</v>
      </c>
      <c r="C501" s="108" t="s">
        <v>2602</v>
      </c>
      <c r="D501" s="108" t="s">
        <v>5338</v>
      </c>
      <c r="E501" s="108" t="s">
        <v>2683</v>
      </c>
      <c r="G501" s="108" t="s">
        <v>5339</v>
      </c>
      <c r="H501" s="109" t="s">
        <v>2683</v>
      </c>
      <c r="I501" s="110" t="s">
        <v>2683</v>
      </c>
      <c r="J501" s="108" t="s">
        <v>3100</v>
      </c>
      <c r="O501" s="108" t="s">
        <v>2573</v>
      </c>
    </row>
    <row r="502" spans="1:15" s="108" customFormat="1" ht="12.75" x14ac:dyDescent="0.2">
      <c r="A502" s="108" t="str">
        <f>EnterpriseData!$B$38</f>
        <v>ProTes300420201Adm</v>
      </c>
      <c r="B502" s="108" t="s">
        <v>5340</v>
      </c>
      <c r="C502" s="108" t="s">
        <v>2602</v>
      </c>
      <c r="D502" s="108" t="s">
        <v>5341</v>
      </c>
      <c r="E502" s="108" t="s">
        <v>2683</v>
      </c>
      <c r="G502" s="108" t="s">
        <v>5342</v>
      </c>
      <c r="H502" s="109" t="s">
        <v>2683</v>
      </c>
      <c r="I502" s="110" t="s">
        <v>2683</v>
      </c>
      <c r="J502" s="108" t="s">
        <v>3100</v>
      </c>
      <c r="O502" s="108" t="s">
        <v>2573</v>
      </c>
    </row>
    <row r="503" spans="1:15" s="108" customFormat="1" ht="12.75" x14ac:dyDescent="0.2">
      <c r="A503" s="108" t="str">
        <f>EnterpriseData!$B$38</f>
        <v>ProTes300420201Adm</v>
      </c>
      <c r="B503" s="108" t="s">
        <v>5343</v>
      </c>
      <c r="C503" s="108" t="s">
        <v>2602</v>
      </c>
      <c r="D503" s="108" t="s">
        <v>5344</v>
      </c>
      <c r="E503" s="109" t="s">
        <v>5345</v>
      </c>
      <c r="F503" s="109" t="s">
        <v>5346</v>
      </c>
      <c r="G503" s="108" t="s">
        <v>5347</v>
      </c>
      <c r="H503" s="109" t="s">
        <v>2683</v>
      </c>
      <c r="I503" s="110" t="s">
        <v>2683</v>
      </c>
      <c r="J503" s="108" t="s">
        <v>3100</v>
      </c>
      <c r="O503" s="108" t="s">
        <v>2573</v>
      </c>
    </row>
    <row r="504" spans="1:15" s="108" customFormat="1" ht="12.75" x14ac:dyDescent="0.2">
      <c r="A504" s="108" t="str">
        <f>EnterpriseData!$B$38</f>
        <v>ProTes300420201Adm</v>
      </c>
      <c r="B504" s="108" t="s">
        <v>5348</v>
      </c>
      <c r="C504" s="108" t="s">
        <v>2602</v>
      </c>
      <c r="D504" s="108" t="s">
        <v>5349</v>
      </c>
      <c r="E504" s="108" t="s">
        <v>2683</v>
      </c>
      <c r="G504" s="108" t="s">
        <v>5350</v>
      </c>
      <c r="H504" s="109" t="s">
        <v>2683</v>
      </c>
      <c r="I504" s="110" t="s">
        <v>2683</v>
      </c>
      <c r="J504" s="108" t="s">
        <v>3100</v>
      </c>
      <c r="O504" s="108" t="s">
        <v>2573</v>
      </c>
    </row>
    <row r="505" spans="1:15" s="108" customFormat="1" ht="12.75" x14ac:dyDescent="0.2">
      <c r="A505" s="108" t="str">
        <f>EnterpriseData!$B$38</f>
        <v>ProTes300420201Adm</v>
      </c>
      <c r="B505" s="108" t="s">
        <v>5351</v>
      </c>
      <c r="C505" s="108" t="s">
        <v>2602</v>
      </c>
      <c r="D505" s="108" t="s">
        <v>5352</v>
      </c>
      <c r="E505" s="109" t="s">
        <v>5353</v>
      </c>
      <c r="F505" s="109" t="s">
        <v>5354</v>
      </c>
      <c r="G505" s="108" t="s">
        <v>5355</v>
      </c>
      <c r="H505" s="109" t="s">
        <v>2683</v>
      </c>
      <c r="I505" s="110" t="s">
        <v>2683</v>
      </c>
      <c r="J505" s="108" t="s">
        <v>3047</v>
      </c>
      <c r="O505" s="108" t="s">
        <v>2573</v>
      </c>
    </row>
    <row r="506" spans="1:15" s="108" customFormat="1" ht="12.75" x14ac:dyDescent="0.2">
      <c r="A506" s="108" t="str">
        <f>EnterpriseData!$B$38</f>
        <v>ProTes300420201Adm</v>
      </c>
      <c r="B506" s="108" t="s">
        <v>5356</v>
      </c>
      <c r="C506" s="108" t="s">
        <v>2602</v>
      </c>
      <c r="D506" s="108" t="s">
        <v>5357</v>
      </c>
      <c r="E506" s="109" t="s">
        <v>5353</v>
      </c>
      <c r="F506" s="109" t="s">
        <v>5354</v>
      </c>
      <c r="G506" s="108" t="s">
        <v>5358</v>
      </c>
      <c r="H506" s="109" t="s">
        <v>2683</v>
      </c>
      <c r="I506" s="110" t="s">
        <v>2683</v>
      </c>
      <c r="J506" s="108" t="s">
        <v>3047</v>
      </c>
      <c r="O506" s="108" t="s">
        <v>2573</v>
      </c>
    </row>
    <row r="507" spans="1:15" s="108" customFormat="1" ht="12.75" x14ac:dyDescent="0.2">
      <c r="A507" s="108" t="str">
        <f>EnterpriseData!$B$38</f>
        <v>ProTes300420201Adm</v>
      </c>
      <c r="B507" s="108" t="s">
        <v>5359</v>
      </c>
      <c r="C507" s="108" t="s">
        <v>2602</v>
      </c>
      <c r="D507" s="108" t="s">
        <v>5360</v>
      </c>
      <c r="E507" s="109" t="s">
        <v>5361</v>
      </c>
      <c r="F507" s="109" t="s">
        <v>5362</v>
      </c>
      <c r="G507" s="108" t="s">
        <v>5363</v>
      </c>
      <c r="H507" s="109" t="s">
        <v>2683</v>
      </c>
      <c r="I507" s="110" t="s">
        <v>2683</v>
      </c>
      <c r="J507" s="108" t="s">
        <v>5364</v>
      </c>
      <c r="O507" s="108" t="s">
        <v>2573</v>
      </c>
    </row>
    <row r="508" spans="1:15" s="108" customFormat="1" ht="12.75" x14ac:dyDescent="0.2">
      <c r="A508" s="108" t="str">
        <f>EnterpriseData!$B$38</f>
        <v>ProTes300420201Adm</v>
      </c>
      <c r="B508" s="108" t="s">
        <v>5365</v>
      </c>
      <c r="C508" s="108" t="s">
        <v>2602</v>
      </c>
      <c r="D508" s="108" t="s">
        <v>5366</v>
      </c>
      <c r="E508" s="109" t="s">
        <v>5367</v>
      </c>
      <c r="G508" s="108" t="s">
        <v>5368</v>
      </c>
      <c r="H508" s="109" t="s">
        <v>2683</v>
      </c>
      <c r="I508" s="110" t="s">
        <v>2683</v>
      </c>
      <c r="J508" s="108" t="s">
        <v>5369</v>
      </c>
      <c r="O508" s="108" t="s">
        <v>2573</v>
      </c>
    </row>
    <row r="509" spans="1:15" s="108" customFormat="1" ht="12.75" x14ac:dyDescent="0.2">
      <c r="A509" s="108" t="str">
        <f>EnterpriseData!$B$38</f>
        <v>ProTes300420201Adm</v>
      </c>
      <c r="B509" s="108" t="s">
        <v>5370</v>
      </c>
      <c r="C509" s="108" t="s">
        <v>2602</v>
      </c>
      <c r="D509" s="108" t="s">
        <v>5371</v>
      </c>
      <c r="E509" s="109" t="s">
        <v>5372</v>
      </c>
      <c r="G509" s="108" t="s">
        <v>5373</v>
      </c>
      <c r="H509" s="109" t="s">
        <v>2683</v>
      </c>
      <c r="I509" s="110" t="s">
        <v>2683</v>
      </c>
      <c r="J509" s="108" t="s">
        <v>5369</v>
      </c>
      <c r="O509" s="108" t="s">
        <v>2573</v>
      </c>
    </row>
    <row r="510" spans="1:15" s="108" customFormat="1" ht="12.75" x14ac:dyDescent="0.2">
      <c r="A510" s="108" t="str">
        <f>EnterpriseData!$B$38</f>
        <v>ProTes300420201Adm</v>
      </c>
      <c r="B510" s="108" t="s">
        <v>5374</v>
      </c>
      <c r="C510" s="108" t="s">
        <v>2602</v>
      </c>
      <c r="D510" s="108" t="s">
        <v>5375</v>
      </c>
      <c r="E510" s="109" t="s">
        <v>5376</v>
      </c>
      <c r="F510" s="109" t="s">
        <v>5377</v>
      </c>
      <c r="G510" s="108" t="s">
        <v>5378</v>
      </c>
      <c r="H510" s="109" t="s">
        <v>2683</v>
      </c>
      <c r="I510" s="110" t="s">
        <v>2683</v>
      </c>
      <c r="J510" s="108" t="s">
        <v>5379</v>
      </c>
      <c r="O510" s="108" t="s">
        <v>2573</v>
      </c>
    </row>
    <row r="511" spans="1:15" s="108" customFormat="1" ht="12.75" x14ac:dyDescent="0.2">
      <c r="A511" s="108" t="str">
        <f>EnterpriseData!$B$38</f>
        <v>ProTes300420201Adm</v>
      </c>
      <c r="B511" s="108" t="s">
        <v>5380</v>
      </c>
      <c r="C511" s="108" t="s">
        <v>2602</v>
      </c>
      <c r="D511" s="108" t="s">
        <v>5381</v>
      </c>
      <c r="E511" s="109" t="s">
        <v>5382</v>
      </c>
      <c r="G511" s="108" t="s">
        <v>5383</v>
      </c>
      <c r="H511" s="109" t="s">
        <v>2683</v>
      </c>
      <c r="I511" s="110" t="s">
        <v>2683</v>
      </c>
      <c r="J511" s="108" t="s">
        <v>5384</v>
      </c>
      <c r="O511" s="108" t="s">
        <v>2573</v>
      </c>
    </row>
    <row r="512" spans="1:15" s="108" customFormat="1" ht="12.75" x14ac:dyDescent="0.2">
      <c r="A512" s="108" t="str">
        <f>EnterpriseData!$B$38</f>
        <v>ProTes300420201Adm</v>
      </c>
      <c r="B512" s="108" t="s">
        <v>5385</v>
      </c>
      <c r="C512" s="108" t="s">
        <v>2602</v>
      </c>
      <c r="D512" s="108" t="s">
        <v>5386</v>
      </c>
      <c r="E512" s="108" t="s">
        <v>2683</v>
      </c>
      <c r="G512" s="108" t="s">
        <v>5387</v>
      </c>
      <c r="H512" s="109" t="s">
        <v>2683</v>
      </c>
      <c r="I512" s="110" t="s">
        <v>2683</v>
      </c>
      <c r="J512" s="108" t="s">
        <v>2720</v>
      </c>
      <c r="O512" s="108" t="s">
        <v>2573</v>
      </c>
    </row>
    <row r="513" spans="1:15" s="108" customFormat="1" ht="12.75" x14ac:dyDescent="0.2">
      <c r="A513" s="108" t="str">
        <f>EnterpriseData!$B$38</f>
        <v>ProTes300420201Adm</v>
      </c>
      <c r="B513" s="108" t="s">
        <v>5388</v>
      </c>
      <c r="C513" s="108" t="s">
        <v>2602</v>
      </c>
      <c r="D513" s="108" t="s">
        <v>5389</v>
      </c>
      <c r="E513" s="109" t="s">
        <v>5390</v>
      </c>
      <c r="G513" s="108" t="s">
        <v>5391</v>
      </c>
      <c r="H513" s="109" t="s">
        <v>2683</v>
      </c>
      <c r="I513" s="110" t="s">
        <v>2683</v>
      </c>
      <c r="J513" s="108" t="s">
        <v>5392</v>
      </c>
      <c r="O513" s="108" t="s">
        <v>2573</v>
      </c>
    </row>
    <row r="514" spans="1:15" s="108" customFormat="1" ht="12.75" x14ac:dyDescent="0.2">
      <c r="A514" s="108" t="str">
        <f>EnterpriseData!$B$38</f>
        <v>ProTes300420201Adm</v>
      </c>
      <c r="B514" s="108" t="s">
        <v>5393</v>
      </c>
      <c r="C514" s="108" t="s">
        <v>2602</v>
      </c>
      <c r="D514" s="108" t="s">
        <v>5394</v>
      </c>
      <c r="E514" s="109" t="s">
        <v>5395</v>
      </c>
      <c r="G514" s="108" t="s">
        <v>5396</v>
      </c>
      <c r="H514" s="109" t="s">
        <v>2683</v>
      </c>
      <c r="I514" s="110" t="s">
        <v>2683</v>
      </c>
      <c r="J514" s="108" t="s">
        <v>5392</v>
      </c>
      <c r="O514" s="108" t="s">
        <v>2573</v>
      </c>
    </row>
    <row r="515" spans="1:15" s="108" customFormat="1" ht="12.75" x14ac:dyDescent="0.2">
      <c r="A515" s="108" t="str">
        <f>EnterpriseData!$B$38</f>
        <v>ProTes300420201Adm</v>
      </c>
      <c r="B515" s="108" t="s">
        <v>5397</v>
      </c>
      <c r="C515" s="108" t="s">
        <v>2602</v>
      </c>
      <c r="D515" s="108" t="s">
        <v>5398</v>
      </c>
      <c r="E515" s="109" t="s">
        <v>5399</v>
      </c>
      <c r="F515" s="109" t="s">
        <v>5400</v>
      </c>
      <c r="G515" s="108" t="s">
        <v>5401</v>
      </c>
      <c r="H515" s="109" t="s">
        <v>2683</v>
      </c>
      <c r="I515" s="110" t="s">
        <v>2683</v>
      </c>
      <c r="J515" s="108" t="s">
        <v>3578</v>
      </c>
      <c r="O515" s="108" t="s">
        <v>2573</v>
      </c>
    </row>
    <row r="516" spans="1:15" s="108" customFormat="1" ht="12.75" x14ac:dyDescent="0.2">
      <c r="A516" s="108" t="str">
        <f>EnterpriseData!$B$38</f>
        <v>ProTes300420201Adm</v>
      </c>
      <c r="B516" s="108" t="s">
        <v>5402</v>
      </c>
      <c r="C516" s="108" t="s">
        <v>2602</v>
      </c>
      <c r="D516" s="108" t="s">
        <v>5403</v>
      </c>
      <c r="E516" s="108" t="s">
        <v>2683</v>
      </c>
      <c r="G516" s="108" t="s">
        <v>5404</v>
      </c>
      <c r="H516" s="109" t="s">
        <v>2683</v>
      </c>
      <c r="I516" s="110" t="s">
        <v>2683</v>
      </c>
      <c r="J516" s="108" t="s">
        <v>3578</v>
      </c>
      <c r="O516" s="108" t="s">
        <v>2573</v>
      </c>
    </row>
    <row r="517" spans="1:15" s="108" customFormat="1" ht="12.75" x14ac:dyDescent="0.2">
      <c r="A517" s="108" t="str">
        <f>EnterpriseData!$B$38</f>
        <v>ProTes300420201Adm</v>
      </c>
      <c r="B517" s="108" t="s">
        <v>5405</v>
      </c>
      <c r="C517" s="108" t="s">
        <v>2602</v>
      </c>
      <c r="D517" s="108" t="s">
        <v>5406</v>
      </c>
      <c r="E517" s="109" t="s">
        <v>5407</v>
      </c>
      <c r="G517" s="108" t="s">
        <v>5408</v>
      </c>
      <c r="H517" s="109" t="s">
        <v>2683</v>
      </c>
      <c r="I517" s="110" t="s">
        <v>2683</v>
      </c>
      <c r="J517" s="108" t="s">
        <v>5409</v>
      </c>
      <c r="O517" s="108" t="s">
        <v>2573</v>
      </c>
    </row>
    <row r="518" spans="1:15" s="108" customFormat="1" ht="12.75" x14ac:dyDescent="0.2">
      <c r="A518" s="108" t="str">
        <f>EnterpriseData!$B$38</f>
        <v>ProTes300420201Adm</v>
      </c>
      <c r="B518" s="108" t="s">
        <v>5410</v>
      </c>
      <c r="C518" s="108" t="s">
        <v>2602</v>
      </c>
      <c r="D518" s="108" t="s">
        <v>5411</v>
      </c>
      <c r="E518" s="109" t="s">
        <v>5412</v>
      </c>
      <c r="G518" s="108" t="s">
        <v>5413</v>
      </c>
      <c r="H518" s="109" t="s">
        <v>2683</v>
      </c>
      <c r="I518" s="110" t="s">
        <v>2683</v>
      </c>
      <c r="J518" s="108" t="s">
        <v>5414</v>
      </c>
      <c r="O518" s="108" t="s">
        <v>2573</v>
      </c>
    </row>
    <row r="519" spans="1:15" s="108" customFormat="1" ht="12.75" x14ac:dyDescent="0.2">
      <c r="A519" s="108" t="str">
        <f>EnterpriseData!$B$38</f>
        <v>ProTes300420201Adm</v>
      </c>
      <c r="B519" s="108" t="s">
        <v>5415</v>
      </c>
      <c r="C519" s="108" t="s">
        <v>2602</v>
      </c>
      <c r="D519" s="108" t="s">
        <v>5416</v>
      </c>
      <c r="E519" s="108" t="s">
        <v>2683</v>
      </c>
      <c r="G519" s="108" t="s">
        <v>5417</v>
      </c>
      <c r="H519" s="109" t="s">
        <v>2683</v>
      </c>
      <c r="I519" s="110" t="s">
        <v>2683</v>
      </c>
      <c r="J519" s="108" t="s">
        <v>3556</v>
      </c>
      <c r="O519" s="108" t="s">
        <v>2573</v>
      </c>
    </row>
    <row r="520" spans="1:15" s="108" customFormat="1" ht="12.75" x14ac:dyDescent="0.2">
      <c r="A520" s="108" t="str">
        <f>EnterpriseData!$B$38</f>
        <v>ProTes300420201Adm</v>
      </c>
      <c r="B520" s="108" t="s">
        <v>5418</v>
      </c>
      <c r="C520" s="108" t="s">
        <v>2602</v>
      </c>
      <c r="D520" s="108" t="s">
        <v>5419</v>
      </c>
      <c r="E520" s="109" t="s">
        <v>5420</v>
      </c>
      <c r="F520" s="109" t="s">
        <v>5421</v>
      </c>
      <c r="G520" s="108" t="s">
        <v>5422</v>
      </c>
      <c r="H520" s="109" t="s">
        <v>2683</v>
      </c>
      <c r="I520" s="110" t="s">
        <v>2683</v>
      </c>
      <c r="J520" s="108" t="s">
        <v>3556</v>
      </c>
      <c r="O520" s="108" t="s">
        <v>2573</v>
      </c>
    </row>
    <row r="521" spans="1:15" s="108" customFormat="1" ht="12.75" x14ac:dyDescent="0.2">
      <c r="A521" s="108" t="str">
        <f>EnterpriseData!$B$38</f>
        <v>ProTes300420201Adm</v>
      </c>
      <c r="B521" s="108" t="s">
        <v>5423</v>
      </c>
      <c r="C521" s="108" t="s">
        <v>2602</v>
      </c>
      <c r="D521" s="108" t="s">
        <v>5424</v>
      </c>
      <c r="E521" s="109" t="s">
        <v>5425</v>
      </c>
      <c r="F521" s="109" t="s">
        <v>5426</v>
      </c>
      <c r="G521" s="108" t="s">
        <v>5427</v>
      </c>
      <c r="H521" s="109" t="s">
        <v>2683</v>
      </c>
      <c r="I521" s="110" t="s">
        <v>2683</v>
      </c>
      <c r="J521" s="108" t="s">
        <v>5428</v>
      </c>
      <c r="O521" s="108" t="s">
        <v>2573</v>
      </c>
    </row>
    <row r="522" spans="1:15" s="108" customFormat="1" ht="12.75" x14ac:dyDescent="0.2">
      <c r="A522" s="108" t="str">
        <f>EnterpriseData!$B$38</f>
        <v>ProTes300420201Adm</v>
      </c>
      <c r="B522" s="108" t="s">
        <v>5429</v>
      </c>
      <c r="C522" s="108" t="s">
        <v>2602</v>
      </c>
      <c r="D522" s="108" t="s">
        <v>5430</v>
      </c>
      <c r="E522" s="108" t="s">
        <v>2683</v>
      </c>
      <c r="G522" s="108" t="s">
        <v>5431</v>
      </c>
      <c r="H522" s="109" t="s">
        <v>2683</v>
      </c>
      <c r="I522" s="110" t="s">
        <v>2683</v>
      </c>
      <c r="J522" s="108" t="s">
        <v>2412</v>
      </c>
      <c r="O522" s="108" t="s">
        <v>2573</v>
      </c>
    </row>
    <row r="523" spans="1:15" s="108" customFormat="1" ht="12.75" x14ac:dyDescent="0.2">
      <c r="A523" s="108" t="str">
        <f>EnterpriseData!$B$38</f>
        <v>ProTes300420201Adm</v>
      </c>
      <c r="B523" s="108" t="s">
        <v>5432</v>
      </c>
      <c r="C523" s="108" t="s">
        <v>2602</v>
      </c>
      <c r="D523" s="108" t="s">
        <v>5433</v>
      </c>
      <c r="E523" s="108" t="s">
        <v>2683</v>
      </c>
      <c r="G523" s="108" t="s">
        <v>5434</v>
      </c>
      <c r="H523" s="109" t="s">
        <v>2683</v>
      </c>
      <c r="I523" s="110" t="s">
        <v>2683</v>
      </c>
      <c r="J523" s="108" t="s">
        <v>2412</v>
      </c>
      <c r="O523" s="108" t="s">
        <v>2573</v>
      </c>
    </row>
    <row r="524" spans="1:15" s="108" customFormat="1" ht="12.75" x14ac:dyDescent="0.2">
      <c r="A524" s="108" t="str">
        <f>EnterpriseData!$B$38</f>
        <v>ProTes300420201Adm</v>
      </c>
      <c r="B524" s="108" t="s">
        <v>5435</v>
      </c>
      <c r="C524" s="108" t="s">
        <v>2602</v>
      </c>
      <c r="D524" s="108" t="s">
        <v>5436</v>
      </c>
      <c r="E524" s="108" t="s">
        <v>2683</v>
      </c>
      <c r="G524" s="108" t="s">
        <v>5437</v>
      </c>
      <c r="H524" s="109" t="s">
        <v>2683</v>
      </c>
      <c r="I524" s="110" t="s">
        <v>2683</v>
      </c>
      <c r="J524" s="108" t="s">
        <v>2412</v>
      </c>
      <c r="O524" s="108" t="s">
        <v>2573</v>
      </c>
    </row>
    <row r="525" spans="1:15" s="108" customFormat="1" ht="12.75" x14ac:dyDescent="0.2">
      <c r="A525" s="108" t="str">
        <f>EnterpriseData!$B$38</f>
        <v>ProTes300420201Adm</v>
      </c>
      <c r="B525" s="108" t="s">
        <v>5438</v>
      </c>
      <c r="C525" s="108" t="s">
        <v>2602</v>
      </c>
      <c r="D525" s="108" t="s">
        <v>5439</v>
      </c>
      <c r="E525" s="108" t="s">
        <v>2683</v>
      </c>
      <c r="G525" s="108" t="s">
        <v>5440</v>
      </c>
      <c r="H525" s="109" t="s">
        <v>2683</v>
      </c>
      <c r="I525" s="110" t="s">
        <v>2683</v>
      </c>
      <c r="J525" s="108" t="s">
        <v>2412</v>
      </c>
      <c r="O525" s="108" t="s">
        <v>2573</v>
      </c>
    </row>
    <row r="526" spans="1:15" s="108" customFormat="1" ht="12.75" x14ac:dyDescent="0.2">
      <c r="A526" s="108" t="str">
        <f>EnterpriseData!$B$38</f>
        <v>ProTes300420201Adm</v>
      </c>
      <c r="B526" s="108" t="s">
        <v>5441</v>
      </c>
      <c r="C526" s="108" t="s">
        <v>2602</v>
      </c>
      <c r="D526" s="108" t="s">
        <v>5442</v>
      </c>
      <c r="E526" s="109" t="s">
        <v>5443</v>
      </c>
      <c r="G526" s="108" t="s">
        <v>5444</v>
      </c>
      <c r="H526" s="109" t="s">
        <v>2683</v>
      </c>
      <c r="I526" s="110" t="s">
        <v>2683</v>
      </c>
      <c r="J526" s="108" t="s">
        <v>2412</v>
      </c>
      <c r="O526" s="108" t="s">
        <v>2573</v>
      </c>
    </row>
    <row r="527" spans="1:15" s="108" customFormat="1" ht="12.75" x14ac:dyDescent="0.2">
      <c r="A527" s="108" t="str">
        <f>EnterpriseData!$B$38</f>
        <v>ProTes300420201Adm</v>
      </c>
      <c r="B527" s="108" t="s">
        <v>5445</v>
      </c>
      <c r="C527" s="108" t="s">
        <v>2602</v>
      </c>
      <c r="D527" s="108" t="s">
        <v>5446</v>
      </c>
      <c r="E527" s="109" t="s">
        <v>5447</v>
      </c>
      <c r="G527" s="108" t="s">
        <v>5448</v>
      </c>
      <c r="H527" s="109" t="s">
        <v>2683</v>
      </c>
      <c r="I527" s="110" t="s">
        <v>2683</v>
      </c>
      <c r="J527" s="108" t="s">
        <v>4503</v>
      </c>
      <c r="O527" s="108" t="s">
        <v>2573</v>
      </c>
    </row>
    <row r="528" spans="1:15" s="108" customFormat="1" ht="12.75" x14ac:dyDescent="0.2">
      <c r="A528" s="108" t="str">
        <f>EnterpriseData!$B$38</f>
        <v>ProTes300420201Adm</v>
      </c>
      <c r="B528" s="108" t="s">
        <v>5449</v>
      </c>
      <c r="C528" s="108" t="s">
        <v>2602</v>
      </c>
      <c r="D528" s="108" t="s">
        <v>5450</v>
      </c>
      <c r="E528" s="108" t="s">
        <v>2683</v>
      </c>
      <c r="G528" s="108" t="s">
        <v>5451</v>
      </c>
      <c r="H528" s="109" t="s">
        <v>2683</v>
      </c>
      <c r="I528" s="110" t="s">
        <v>2683</v>
      </c>
      <c r="J528" s="108" t="s">
        <v>2414</v>
      </c>
      <c r="O528" s="108" t="s">
        <v>2573</v>
      </c>
    </row>
    <row r="529" spans="1:15" s="108" customFormat="1" ht="12.75" x14ac:dyDescent="0.2">
      <c r="A529" s="108" t="str">
        <f>EnterpriseData!$B$38</f>
        <v>ProTes300420201Adm</v>
      </c>
      <c r="B529" s="108" t="s">
        <v>5452</v>
      </c>
      <c r="C529" s="108" t="s">
        <v>2602</v>
      </c>
      <c r="D529" s="108" t="s">
        <v>5453</v>
      </c>
      <c r="E529" s="108" t="s">
        <v>2683</v>
      </c>
      <c r="G529" s="108" t="s">
        <v>5454</v>
      </c>
      <c r="H529" s="109" t="s">
        <v>2683</v>
      </c>
      <c r="I529" s="110" t="s">
        <v>2683</v>
      </c>
      <c r="J529" s="108" t="s">
        <v>2414</v>
      </c>
      <c r="O529" s="108" t="s">
        <v>2573</v>
      </c>
    </row>
    <row r="530" spans="1:15" s="108" customFormat="1" ht="12.75" x14ac:dyDescent="0.2">
      <c r="A530" s="108" t="str">
        <f>EnterpriseData!$B$38</f>
        <v>ProTes300420201Adm</v>
      </c>
      <c r="B530" s="108" t="s">
        <v>5455</v>
      </c>
      <c r="C530" s="108" t="s">
        <v>2602</v>
      </c>
      <c r="D530" s="108" t="s">
        <v>5456</v>
      </c>
      <c r="E530" s="108" t="s">
        <v>2683</v>
      </c>
      <c r="G530" s="108" t="s">
        <v>5457</v>
      </c>
      <c r="H530" s="109" t="s">
        <v>2683</v>
      </c>
      <c r="I530" s="110" t="s">
        <v>2683</v>
      </c>
      <c r="J530" s="108" t="s">
        <v>5458</v>
      </c>
      <c r="O530" s="108" t="s">
        <v>2573</v>
      </c>
    </row>
    <row r="531" spans="1:15" s="108" customFormat="1" ht="12.75" x14ac:dyDescent="0.2">
      <c r="A531" s="108" t="str">
        <f>EnterpriseData!$B$38</f>
        <v>ProTes300420201Adm</v>
      </c>
      <c r="B531" s="108" t="s">
        <v>5459</v>
      </c>
      <c r="C531" s="108" t="s">
        <v>2602</v>
      </c>
      <c r="D531" s="108" t="s">
        <v>5460</v>
      </c>
      <c r="E531" s="108" t="s">
        <v>2683</v>
      </c>
      <c r="G531" s="108" t="s">
        <v>5461</v>
      </c>
      <c r="H531" s="109" t="s">
        <v>2683</v>
      </c>
      <c r="I531" s="110" t="s">
        <v>2683</v>
      </c>
      <c r="J531" s="108" t="s">
        <v>5462</v>
      </c>
      <c r="O531" s="108" t="s">
        <v>2573</v>
      </c>
    </row>
    <row r="532" spans="1:15" s="108" customFormat="1" ht="12.75" x14ac:dyDescent="0.2">
      <c r="A532" s="108" t="str">
        <f>EnterpriseData!$B$38</f>
        <v>ProTes300420201Adm</v>
      </c>
      <c r="B532" s="108" t="s">
        <v>5463</v>
      </c>
      <c r="C532" s="108" t="s">
        <v>2602</v>
      </c>
      <c r="D532" s="108" t="s">
        <v>5464</v>
      </c>
      <c r="E532" s="109" t="s">
        <v>5465</v>
      </c>
      <c r="G532" s="108" t="s">
        <v>5466</v>
      </c>
      <c r="H532" s="109" t="s">
        <v>2683</v>
      </c>
      <c r="I532" s="110" t="s">
        <v>2683</v>
      </c>
      <c r="J532" s="108" t="s">
        <v>5462</v>
      </c>
      <c r="O532" s="108" t="s">
        <v>2573</v>
      </c>
    </row>
    <row r="533" spans="1:15" s="108" customFormat="1" ht="12.75" x14ac:dyDescent="0.2">
      <c r="A533" s="108" t="str">
        <f>EnterpriseData!$B$38</f>
        <v>ProTes300420201Adm</v>
      </c>
      <c r="B533" s="108" t="s">
        <v>5467</v>
      </c>
      <c r="C533" s="108" t="s">
        <v>2602</v>
      </c>
      <c r="D533" s="108" t="s">
        <v>5468</v>
      </c>
      <c r="E533" s="109" t="s">
        <v>5469</v>
      </c>
      <c r="G533" s="108" t="s">
        <v>5470</v>
      </c>
      <c r="H533" s="109" t="s">
        <v>2683</v>
      </c>
      <c r="I533" s="110" t="s">
        <v>2683</v>
      </c>
      <c r="J533" s="108" t="s">
        <v>5471</v>
      </c>
      <c r="O533" s="108" t="s">
        <v>2573</v>
      </c>
    </row>
    <row r="534" spans="1:15" s="108" customFormat="1" ht="12.75" x14ac:dyDescent="0.2">
      <c r="A534" s="108" t="str">
        <f>EnterpriseData!$B$38</f>
        <v>ProTes300420201Adm</v>
      </c>
      <c r="B534" s="108" t="s">
        <v>5472</v>
      </c>
      <c r="C534" s="108" t="s">
        <v>2602</v>
      </c>
      <c r="D534" s="108" t="s">
        <v>5473</v>
      </c>
      <c r="E534" s="109" t="s">
        <v>5469</v>
      </c>
      <c r="G534" s="108" t="s">
        <v>5474</v>
      </c>
      <c r="H534" s="109" t="s">
        <v>2683</v>
      </c>
      <c r="I534" s="110" t="s">
        <v>2683</v>
      </c>
      <c r="J534" s="108" t="s">
        <v>5471</v>
      </c>
      <c r="O534" s="108" t="s">
        <v>2573</v>
      </c>
    </row>
    <row r="535" spans="1:15" s="108" customFormat="1" ht="12.75" x14ac:dyDescent="0.2">
      <c r="A535" s="108" t="str">
        <f>EnterpriseData!$B$38</f>
        <v>ProTes300420201Adm</v>
      </c>
      <c r="B535" s="108" t="s">
        <v>5475</v>
      </c>
      <c r="C535" s="108" t="s">
        <v>2602</v>
      </c>
      <c r="D535" s="108" t="s">
        <v>5476</v>
      </c>
      <c r="E535" s="109" t="s">
        <v>5477</v>
      </c>
      <c r="F535" s="109" t="s">
        <v>5478</v>
      </c>
      <c r="G535" s="108" t="s">
        <v>5479</v>
      </c>
      <c r="H535" s="109" t="s">
        <v>2683</v>
      </c>
      <c r="I535" s="110" t="s">
        <v>2683</v>
      </c>
      <c r="J535" s="108" t="s">
        <v>2952</v>
      </c>
      <c r="O535" s="108" t="s">
        <v>2573</v>
      </c>
    </row>
    <row r="536" spans="1:15" s="108" customFormat="1" ht="12.75" x14ac:dyDescent="0.2">
      <c r="A536" s="108" t="str">
        <f>EnterpriseData!$B$38</f>
        <v>ProTes300420201Adm</v>
      </c>
      <c r="B536" s="108" t="s">
        <v>5480</v>
      </c>
      <c r="C536" s="108" t="s">
        <v>2602</v>
      </c>
      <c r="D536" s="108" t="s">
        <v>5481</v>
      </c>
      <c r="E536" s="108" t="s">
        <v>2683</v>
      </c>
      <c r="G536" s="108" t="s">
        <v>5482</v>
      </c>
      <c r="H536" s="109" t="s">
        <v>2683</v>
      </c>
      <c r="I536" s="110" t="s">
        <v>2683</v>
      </c>
      <c r="J536" s="108" t="s">
        <v>2952</v>
      </c>
      <c r="O536" s="108" t="s">
        <v>2573</v>
      </c>
    </row>
    <row r="537" spans="1:15" s="108" customFormat="1" ht="12.75" x14ac:dyDescent="0.2">
      <c r="A537" s="108" t="str">
        <f>EnterpriseData!$B$38</f>
        <v>ProTes300420201Adm</v>
      </c>
      <c r="B537" s="108" t="s">
        <v>5483</v>
      </c>
      <c r="C537" s="108" t="s">
        <v>2602</v>
      </c>
      <c r="D537" s="108" t="s">
        <v>5484</v>
      </c>
      <c r="E537" s="108" t="s">
        <v>2683</v>
      </c>
      <c r="G537" s="108" t="s">
        <v>5485</v>
      </c>
      <c r="H537" s="109" t="s">
        <v>2683</v>
      </c>
      <c r="I537" s="110" t="s">
        <v>2683</v>
      </c>
      <c r="J537" s="108" t="s">
        <v>2952</v>
      </c>
      <c r="O537" s="108" t="s">
        <v>2573</v>
      </c>
    </row>
    <row r="538" spans="1:15" s="108" customFormat="1" ht="12.75" x14ac:dyDescent="0.2">
      <c r="A538" s="108" t="str">
        <f>EnterpriseData!$B$38</f>
        <v>ProTes300420201Adm</v>
      </c>
      <c r="B538" s="108" t="s">
        <v>5486</v>
      </c>
      <c r="C538" s="108" t="s">
        <v>2602</v>
      </c>
      <c r="D538" s="108" t="s">
        <v>5487</v>
      </c>
      <c r="E538" s="108" t="s">
        <v>2683</v>
      </c>
      <c r="G538" s="108" t="s">
        <v>5488</v>
      </c>
      <c r="H538" s="109" t="s">
        <v>2683</v>
      </c>
      <c r="I538" s="110" t="s">
        <v>2683</v>
      </c>
      <c r="J538" s="108" t="s">
        <v>2952</v>
      </c>
      <c r="O538" s="108" t="s">
        <v>2573</v>
      </c>
    </row>
    <row r="539" spans="1:15" s="108" customFormat="1" ht="12.75" x14ac:dyDescent="0.2">
      <c r="A539" s="108" t="str">
        <f>EnterpriseData!$B$38</f>
        <v>ProTes300420201Adm</v>
      </c>
      <c r="B539" s="108" t="s">
        <v>5489</v>
      </c>
      <c r="C539" s="108" t="s">
        <v>2602</v>
      </c>
      <c r="D539" s="108" t="s">
        <v>5490</v>
      </c>
      <c r="E539" s="108" t="s">
        <v>2683</v>
      </c>
      <c r="G539" s="108" t="s">
        <v>5491</v>
      </c>
      <c r="H539" s="109" t="s">
        <v>2683</v>
      </c>
      <c r="I539" s="110" t="s">
        <v>2683</v>
      </c>
      <c r="J539" s="108" t="s">
        <v>2952</v>
      </c>
      <c r="O539" s="108" t="s">
        <v>2573</v>
      </c>
    </row>
    <row r="540" spans="1:15" s="108" customFormat="1" ht="12.75" x14ac:dyDescent="0.2">
      <c r="A540" s="108" t="str">
        <f>EnterpriseData!$B$38</f>
        <v>ProTes300420201Adm</v>
      </c>
      <c r="B540" s="108" t="s">
        <v>5492</v>
      </c>
      <c r="C540" s="108" t="s">
        <v>2602</v>
      </c>
      <c r="D540" s="108" t="s">
        <v>5493</v>
      </c>
      <c r="E540" s="108" t="s">
        <v>2683</v>
      </c>
      <c r="G540" s="108" t="s">
        <v>5494</v>
      </c>
      <c r="H540" s="109" t="s">
        <v>2683</v>
      </c>
      <c r="I540" s="110" t="s">
        <v>2683</v>
      </c>
      <c r="J540" s="108" t="s">
        <v>2952</v>
      </c>
      <c r="O540" s="108" t="s">
        <v>2573</v>
      </c>
    </row>
    <row r="541" spans="1:15" s="108" customFormat="1" ht="12.75" x14ac:dyDescent="0.2">
      <c r="A541" s="108" t="str">
        <f>EnterpriseData!$B$38</f>
        <v>ProTes300420201Adm</v>
      </c>
      <c r="B541" s="108" t="s">
        <v>5495</v>
      </c>
      <c r="C541" s="108" t="s">
        <v>2602</v>
      </c>
      <c r="D541" s="108" t="s">
        <v>5496</v>
      </c>
      <c r="E541" s="108" t="s">
        <v>2683</v>
      </c>
      <c r="G541" s="108" t="s">
        <v>5497</v>
      </c>
      <c r="H541" s="109" t="s">
        <v>2683</v>
      </c>
      <c r="I541" s="110" t="s">
        <v>2683</v>
      </c>
      <c r="J541" s="108" t="s">
        <v>2952</v>
      </c>
      <c r="O541" s="108" t="s">
        <v>2573</v>
      </c>
    </row>
    <row r="542" spans="1:15" s="108" customFormat="1" ht="12.75" x14ac:dyDescent="0.2">
      <c r="A542" s="108" t="str">
        <f>EnterpriseData!$B$38</f>
        <v>ProTes300420201Adm</v>
      </c>
      <c r="B542" s="108" t="s">
        <v>5498</v>
      </c>
      <c r="C542" s="108" t="s">
        <v>2602</v>
      </c>
      <c r="D542" s="108" t="s">
        <v>5499</v>
      </c>
      <c r="E542" s="108" t="s">
        <v>2683</v>
      </c>
      <c r="G542" s="108" t="s">
        <v>5500</v>
      </c>
      <c r="H542" s="109" t="s">
        <v>2683</v>
      </c>
      <c r="I542" s="110" t="s">
        <v>2683</v>
      </c>
      <c r="J542" s="108" t="s">
        <v>2952</v>
      </c>
      <c r="O542" s="108" t="s">
        <v>2573</v>
      </c>
    </row>
    <row r="543" spans="1:15" s="108" customFormat="1" ht="12.75" x14ac:dyDescent="0.2">
      <c r="A543" s="108" t="str">
        <f>EnterpriseData!$B$38</f>
        <v>ProTes300420201Adm</v>
      </c>
      <c r="B543" s="108" t="s">
        <v>5501</v>
      </c>
      <c r="C543" s="108" t="s">
        <v>2602</v>
      </c>
      <c r="D543" s="108" t="s">
        <v>5502</v>
      </c>
      <c r="E543" s="108" t="s">
        <v>2683</v>
      </c>
      <c r="G543" s="108" t="s">
        <v>5503</v>
      </c>
      <c r="H543" s="109" t="s">
        <v>2683</v>
      </c>
      <c r="I543" s="110" t="s">
        <v>2683</v>
      </c>
      <c r="J543" s="108" t="s">
        <v>2952</v>
      </c>
      <c r="O543" s="108" t="s">
        <v>2573</v>
      </c>
    </row>
    <row r="544" spans="1:15" s="108" customFormat="1" ht="12.75" x14ac:dyDescent="0.2">
      <c r="A544" s="108" t="str">
        <f>EnterpriseData!$B$38</f>
        <v>ProTes300420201Adm</v>
      </c>
      <c r="B544" s="108" t="s">
        <v>5504</v>
      </c>
      <c r="C544" s="108" t="s">
        <v>2602</v>
      </c>
      <c r="D544" s="108" t="s">
        <v>5505</v>
      </c>
      <c r="E544" s="108" t="s">
        <v>2683</v>
      </c>
      <c r="G544" s="108" t="s">
        <v>5506</v>
      </c>
      <c r="H544" s="109" t="s">
        <v>2683</v>
      </c>
      <c r="I544" s="110" t="s">
        <v>2683</v>
      </c>
      <c r="J544" s="108" t="s">
        <v>2952</v>
      </c>
      <c r="O544" s="108" t="s">
        <v>2573</v>
      </c>
    </row>
    <row r="545" spans="1:15" s="108" customFormat="1" ht="12.75" x14ac:dyDescent="0.2">
      <c r="A545" s="108" t="str">
        <f>EnterpriseData!$B$38</f>
        <v>ProTes300420201Adm</v>
      </c>
      <c r="B545" s="108" t="s">
        <v>5507</v>
      </c>
      <c r="C545" s="108" t="s">
        <v>2602</v>
      </c>
      <c r="D545" s="108" t="s">
        <v>5508</v>
      </c>
      <c r="E545" s="108" t="s">
        <v>2683</v>
      </c>
      <c r="G545" s="108" t="s">
        <v>5509</v>
      </c>
      <c r="H545" s="109" t="s">
        <v>2683</v>
      </c>
      <c r="I545" s="110" t="s">
        <v>2683</v>
      </c>
      <c r="J545" s="108" t="s">
        <v>2952</v>
      </c>
      <c r="O545" s="108" t="s">
        <v>2573</v>
      </c>
    </row>
    <row r="546" spans="1:15" s="108" customFormat="1" ht="12.75" x14ac:dyDescent="0.2">
      <c r="A546" s="108" t="str">
        <f>EnterpriseData!$B$38</f>
        <v>ProTes300420201Adm</v>
      </c>
      <c r="B546" s="108" t="s">
        <v>5510</v>
      </c>
      <c r="C546" s="108" t="s">
        <v>2602</v>
      </c>
      <c r="D546" s="108" t="s">
        <v>5511</v>
      </c>
      <c r="E546" s="108" t="s">
        <v>2683</v>
      </c>
      <c r="G546" s="108" t="s">
        <v>5512</v>
      </c>
      <c r="H546" s="109" t="s">
        <v>2683</v>
      </c>
      <c r="I546" s="110" t="s">
        <v>2683</v>
      </c>
      <c r="J546" s="108" t="s">
        <v>2952</v>
      </c>
      <c r="O546" s="108" t="s">
        <v>2573</v>
      </c>
    </row>
    <row r="547" spans="1:15" s="108" customFormat="1" ht="12.75" x14ac:dyDescent="0.2">
      <c r="A547" s="108" t="str">
        <f>EnterpriseData!$B$38</f>
        <v>ProTes300420201Adm</v>
      </c>
      <c r="B547" s="108" t="s">
        <v>5513</v>
      </c>
      <c r="C547" s="108" t="s">
        <v>2602</v>
      </c>
      <c r="D547" s="108" t="s">
        <v>5514</v>
      </c>
      <c r="E547" s="108" t="s">
        <v>2683</v>
      </c>
      <c r="G547" s="108" t="s">
        <v>5515</v>
      </c>
      <c r="H547" s="109" t="s">
        <v>2683</v>
      </c>
      <c r="I547" s="110" t="s">
        <v>2683</v>
      </c>
      <c r="J547" s="108" t="s">
        <v>2952</v>
      </c>
      <c r="O547" s="108" t="s">
        <v>2573</v>
      </c>
    </row>
    <row r="548" spans="1:15" s="108" customFormat="1" ht="12.75" x14ac:dyDescent="0.2">
      <c r="A548" s="108" t="str">
        <f>EnterpriseData!$B$38</f>
        <v>ProTes300420201Adm</v>
      </c>
      <c r="B548" s="108" t="s">
        <v>5516</v>
      </c>
      <c r="C548" s="108" t="s">
        <v>2602</v>
      </c>
      <c r="D548" s="108" t="s">
        <v>5517</v>
      </c>
      <c r="E548" s="108" t="s">
        <v>2683</v>
      </c>
      <c r="G548" s="108" t="s">
        <v>5518</v>
      </c>
      <c r="H548" s="109" t="s">
        <v>2683</v>
      </c>
      <c r="I548" s="110" t="s">
        <v>2683</v>
      </c>
      <c r="J548" s="108" t="s">
        <v>2952</v>
      </c>
      <c r="O548" s="108" t="s">
        <v>2573</v>
      </c>
    </row>
    <row r="549" spans="1:15" s="108" customFormat="1" ht="12.75" x14ac:dyDescent="0.2">
      <c r="A549" s="108" t="str">
        <f>EnterpriseData!$B$38</f>
        <v>ProTes300420201Adm</v>
      </c>
      <c r="B549" s="108" t="s">
        <v>5519</v>
      </c>
      <c r="C549" s="108" t="s">
        <v>2602</v>
      </c>
      <c r="D549" s="108" t="s">
        <v>5520</v>
      </c>
      <c r="E549" s="108" t="s">
        <v>2683</v>
      </c>
      <c r="G549" s="108" t="s">
        <v>5521</v>
      </c>
      <c r="H549" s="109" t="s">
        <v>2683</v>
      </c>
      <c r="I549" s="110" t="s">
        <v>2683</v>
      </c>
      <c r="J549" s="108" t="s">
        <v>2952</v>
      </c>
      <c r="O549" s="108" t="s">
        <v>2573</v>
      </c>
    </row>
    <row r="550" spans="1:15" s="108" customFormat="1" ht="12.75" x14ac:dyDescent="0.2">
      <c r="A550" s="108" t="str">
        <f>EnterpriseData!$B$38</f>
        <v>ProTes300420201Adm</v>
      </c>
      <c r="B550" s="108" t="s">
        <v>5522</v>
      </c>
      <c r="C550" s="108" t="s">
        <v>2602</v>
      </c>
      <c r="D550" s="108" t="s">
        <v>5523</v>
      </c>
      <c r="E550" s="109" t="s">
        <v>5524</v>
      </c>
      <c r="G550" s="108" t="s">
        <v>5525</v>
      </c>
      <c r="H550" s="109" t="s">
        <v>2683</v>
      </c>
      <c r="I550" s="110" t="s">
        <v>2683</v>
      </c>
      <c r="J550" s="108" t="s">
        <v>5526</v>
      </c>
      <c r="O550" s="108" t="s">
        <v>2573</v>
      </c>
    </row>
    <row r="551" spans="1:15" s="108" customFormat="1" ht="12.75" x14ac:dyDescent="0.2">
      <c r="A551" s="108" t="str">
        <f>EnterpriseData!$B$38</f>
        <v>ProTes300420201Adm</v>
      </c>
      <c r="B551" s="108" t="s">
        <v>5527</v>
      </c>
      <c r="C551" s="108" t="s">
        <v>2602</v>
      </c>
      <c r="D551" s="108" t="s">
        <v>5528</v>
      </c>
      <c r="E551" s="109" t="s">
        <v>5529</v>
      </c>
      <c r="G551" s="108" t="s">
        <v>5530</v>
      </c>
      <c r="H551" s="109" t="s">
        <v>2683</v>
      </c>
      <c r="I551" s="110" t="s">
        <v>2683</v>
      </c>
      <c r="J551" s="108" t="s">
        <v>3663</v>
      </c>
      <c r="O551" s="108" t="s">
        <v>2573</v>
      </c>
    </row>
    <row r="552" spans="1:15" s="108" customFormat="1" ht="12.75" x14ac:dyDescent="0.2">
      <c r="A552" s="108" t="str">
        <f>EnterpriseData!$B$38</f>
        <v>ProTes300420201Adm</v>
      </c>
      <c r="B552" s="108" t="s">
        <v>5531</v>
      </c>
      <c r="C552" s="108" t="s">
        <v>2602</v>
      </c>
      <c r="D552" s="108" t="s">
        <v>5532</v>
      </c>
      <c r="E552" s="108" t="s">
        <v>2683</v>
      </c>
      <c r="G552" s="108" t="s">
        <v>5533</v>
      </c>
      <c r="H552" s="109" t="s">
        <v>2683</v>
      </c>
      <c r="I552" s="110" t="s">
        <v>2683</v>
      </c>
      <c r="J552" s="108" t="s">
        <v>5534</v>
      </c>
      <c r="O552" s="108" t="s">
        <v>2573</v>
      </c>
    </row>
    <row r="553" spans="1:15" s="108" customFormat="1" ht="12.75" x14ac:dyDescent="0.2">
      <c r="A553" s="108" t="str">
        <f>EnterpriseData!$B$38</f>
        <v>ProTes300420201Adm</v>
      </c>
      <c r="B553" s="108" t="s">
        <v>5535</v>
      </c>
      <c r="C553" s="108" t="s">
        <v>2602</v>
      </c>
      <c r="D553" s="108" t="s">
        <v>5536</v>
      </c>
      <c r="E553" s="108" t="s">
        <v>2683</v>
      </c>
      <c r="G553" s="108" t="s">
        <v>5537</v>
      </c>
      <c r="H553" s="109" t="s">
        <v>2683</v>
      </c>
      <c r="I553" s="110" t="s">
        <v>2683</v>
      </c>
      <c r="J553" s="108" t="s">
        <v>5534</v>
      </c>
      <c r="O553" s="108" t="s">
        <v>2573</v>
      </c>
    </row>
    <row r="554" spans="1:15" s="108" customFormat="1" ht="12.75" x14ac:dyDescent="0.2">
      <c r="A554" s="108" t="str">
        <f>EnterpriseData!$B$38</f>
        <v>ProTes300420201Adm</v>
      </c>
      <c r="B554" s="108" t="s">
        <v>5538</v>
      </c>
      <c r="C554" s="108" t="s">
        <v>2602</v>
      </c>
      <c r="D554" s="108" t="s">
        <v>5539</v>
      </c>
      <c r="E554" s="108" t="s">
        <v>2683</v>
      </c>
      <c r="G554" s="108" t="s">
        <v>5540</v>
      </c>
      <c r="H554" s="109" t="s">
        <v>2683</v>
      </c>
      <c r="I554" s="110" t="s">
        <v>2683</v>
      </c>
      <c r="J554" s="108" t="s">
        <v>2891</v>
      </c>
      <c r="O554" s="108" t="s">
        <v>2573</v>
      </c>
    </row>
    <row r="555" spans="1:15" s="108" customFormat="1" ht="12.75" x14ac:dyDescent="0.2">
      <c r="A555" s="108" t="str">
        <f>EnterpriseData!$B$38</f>
        <v>ProTes300420201Adm</v>
      </c>
      <c r="B555" s="108" t="s">
        <v>5541</v>
      </c>
      <c r="C555" s="108" t="s">
        <v>2602</v>
      </c>
      <c r="D555" s="108" t="s">
        <v>5542</v>
      </c>
      <c r="E555" s="108" t="s">
        <v>2683</v>
      </c>
      <c r="G555" s="108" t="s">
        <v>5543</v>
      </c>
      <c r="H555" s="109" t="s">
        <v>2683</v>
      </c>
      <c r="I555" s="110" t="s">
        <v>2683</v>
      </c>
      <c r="J555" s="108" t="s">
        <v>2891</v>
      </c>
      <c r="O555" s="108" t="s">
        <v>2573</v>
      </c>
    </row>
    <row r="556" spans="1:15" s="108" customFormat="1" ht="12.75" x14ac:dyDescent="0.2">
      <c r="A556" s="108" t="str">
        <f>EnterpriseData!$B$38</f>
        <v>ProTes300420201Adm</v>
      </c>
      <c r="B556" s="108" t="s">
        <v>5544</v>
      </c>
      <c r="C556" s="108" t="s">
        <v>2602</v>
      </c>
      <c r="D556" s="108" t="s">
        <v>5545</v>
      </c>
      <c r="E556" s="109" t="s">
        <v>5546</v>
      </c>
      <c r="F556" s="109" t="s">
        <v>5547</v>
      </c>
      <c r="G556" s="108" t="s">
        <v>5548</v>
      </c>
      <c r="H556" s="109" t="s">
        <v>2683</v>
      </c>
      <c r="I556" s="110" t="s">
        <v>2683</v>
      </c>
      <c r="J556" s="108" t="s">
        <v>3456</v>
      </c>
      <c r="O556" s="108" t="s">
        <v>2573</v>
      </c>
    </row>
    <row r="557" spans="1:15" s="108" customFormat="1" ht="12.75" x14ac:dyDescent="0.2">
      <c r="A557" s="108" t="str">
        <f>EnterpriseData!$B$38</f>
        <v>ProTes300420201Adm</v>
      </c>
      <c r="B557" s="108" t="s">
        <v>5549</v>
      </c>
      <c r="C557" s="108" t="s">
        <v>2602</v>
      </c>
      <c r="D557" s="108" t="s">
        <v>5550</v>
      </c>
      <c r="E557" s="109" t="s">
        <v>5551</v>
      </c>
      <c r="G557" s="108" t="s">
        <v>5552</v>
      </c>
      <c r="H557" s="109" t="s">
        <v>2683</v>
      </c>
      <c r="I557" s="110" t="s">
        <v>2683</v>
      </c>
      <c r="J557" s="108" t="s">
        <v>3456</v>
      </c>
      <c r="O557" s="108" t="s">
        <v>2573</v>
      </c>
    </row>
    <row r="558" spans="1:15" s="108" customFormat="1" ht="12.75" x14ac:dyDescent="0.2">
      <c r="A558" s="108" t="str">
        <f>EnterpriseData!$B$38</f>
        <v>ProTes300420201Adm</v>
      </c>
      <c r="B558" s="108" t="s">
        <v>5553</v>
      </c>
      <c r="C558" s="108" t="s">
        <v>2602</v>
      </c>
      <c r="D558" s="108" t="s">
        <v>5554</v>
      </c>
      <c r="E558" s="108" t="s">
        <v>2683</v>
      </c>
      <c r="G558" s="108" t="s">
        <v>5555</v>
      </c>
      <c r="H558" s="109" t="s">
        <v>2683</v>
      </c>
      <c r="I558" s="110" t="s">
        <v>2683</v>
      </c>
      <c r="J558" s="108" t="s">
        <v>4725</v>
      </c>
      <c r="O558" s="108" t="s">
        <v>2573</v>
      </c>
    </row>
    <row r="559" spans="1:15" s="108" customFormat="1" ht="12.75" x14ac:dyDescent="0.2">
      <c r="A559" s="108" t="str">
        <f>EnterpriseData!$B$38</f>
        <v>ProTes300420201Adm</v>
      </c>
      <c r="B559" s="108" t="s">
        <v>5556</v>
      </c>
      <c r="C559" s="108" t="s">
        <v>2602</v>
      </c>
      <c r="D559" s="108" t="s">
        <v>5557</v>
      </c>
      <c r="E559" s="109" t="s">
        <v>5558</v>
      </c>
      <c r="F559" s="109" t="s">
        <v>5559</v>
      </c>
      <c r="G559" s="108" t="s">
        <v>5560</v>
      </c>
      <c r="H559" s="109" t="s">
        <v>2683</v>
      </c>
      <c r="I559" s="110" t="s">
        <v>2683</v>
      </c>
      <c r="J559" s="108" t="s">
        <v>5561</v>
      </c>
      <c r="O559" s="108" t="s">
        <v>2573</v>
      </c>
    </row>
    <row r="560" spans="1:15" s="108" customFormat="1" ht="12.75" x14ac:dyDescent="0.2">
      <c r="A560" s="108" t="str">
        <f>EnterpriseData!$B$38</f>
        <v>ProTes300420201Adm</v>
      </c>
      <c r="B560" s="108" t="s">
        <v>5562</v>
      </c>
      <c r="C560" s="108" t="s">
        <v>2602</v>
      </c>
      <c r="D560" s="108" t="s">
        <v>5563</v>
      </c>
      <c r="E560" s="109" t="s">
        <v>5564</v>
      </c>
      <c r="G560" s="108" t="s">
        <v>5565</v>
      </c>
      <c r="H560" s="109" t="s">
        <v>2683</v>
      </c>
      <c r="I560" s="110" t="s">
        <v>2683</v>
      </c>
      <c r="J560" s="108" t="s">
        <v>5566</v>
      </c>
      <c r="O560" s="108" t="s">
        <v>2573</v>
      </c>
    </row>
    <row r="561" spans="1:15" s="108" customFormat="1" ht="12.75" x14ac:dyDescent="0.2">
      <c r="A561" s="108" t="str">
        <f>EnterpriseData!$B$38</f>
        <v>ProTes300420201Adm</v>
      </c>
      <c r="B561" s="108" t="s">
        <v>5567</v>
      </c>
      <c r="C561" s="108" t="s">
        <v>2602</v>
      </c>
      <c r="D561" s="108" t="s">
        <v>5568</v>
      </c>
      <c r="E561" s="109" t="s">
        <v>5564</v>
      </c>
      <c r="G561" s="108" t="s">
        <v>5569</v>
      </c>
      <c r="H561" s="109" t="s">
        <v>2683</v>
      </c>
      <c r="I561" s="110" t="s">
        <v>2683</v>
      </c>
      <c r="J561" s="108" t="s">
        <v>5566</v>
      </c>
      <c r="O561" s="108" t="s">
        <v>2573</v>
      </c>
    </row>
    <row r="562" spans="1:15" s="108" customFormat="1" ht="12.75" x14ac:dyDescent="0.2">
      <c r="A562" s="108" t="str">
        <f>EnterpriseData!$B$38</f>
        <v>ProTes300420201Adm</v>
      </c>
      <c r="B562" s="108" t="s">
        <v>5570</v>
      </c>
      <c r="C562" s="108" t="s">
        <v>2602</v>
      </c>
      <c r="D562" s="108" t="s">
        <v>5571</v>
      </c>
      <c r="E562" s="109" t="s">
        <v>5572</v>
      </c>
      <c r="F562" s="109" t="s">
        <v>5573</v>
      </c>
      <c r="G562" s="108" t="s">
        <v>5574</v>
      </c>
      <c r="H562" s="109" t="s">
        <v>2683</v>
      </c>
      <c r="I562" s="110" t="s">
        <v>2683</v>
      </c>
      <c r="J562" s="108" t="s">
        <v>5575</v>
      </c>
      <c r="O562" s="108" t="s">
        <v>2573</v>
      </c>
    </row>
    <row r="563" spans="1:15" s="108" customFormat="1" ht="12.75" x14ac:dyDescent="0.2">
      <c r="A563" s="108" t="str">
        <f>EnterpriseData!$B$38</f>
        <v>ProTes300420201Adm</v>
      </c>
      <c r="B563" s="108" t="s">
        <v>5576</v>
      </c>
      <c r="C563" s="108" t="s">
        <v>2602</v>
      </c>
      <c r="D563" s="108" t="s">
        <v>5577</v>
      </c>
      <c r="E563" s="108" t="s">
        <v>2683</v>
      </c>
      <c r="G563" s="108" t="s">
        <v>5578</v>
      </c>
      <c r="H563" s="109" t="s">
        <v>2683</v>
      </c>
      <c r="I563" s="110" t="s">
        <v>2683</v>
      </c>
      <c r="J563" s="108" t="s">
        <v>3735</v>
      </c>
      <c r="O563" s="108" t="s">
        <v>2573</v>
      </c>
    </row>
    <row r="564" spans="1:15" s="108" customFormat="1" ht="12.75" x14ac:dyDescent="0.2">
      <c r="A564" s="108" t="str">
        <f>EnterpriseData!$B$38</f>
        <v>ProTes300420201Adm</v>
      </c>
      <c r="B564" s="108" t="s">
        <v>5579</v>
      </c>
      <c r="C564" s="108" t="s">
        <v>2602</v>
      </c>
      <c r="D564" s="108" t="s">
        <v>5580</v>
      </c>
      <c r="E564" s="109" t="s">
        <v>5581</v>
      </c>
      <c r="G564" s="108" t="s">
        <v>5582</v>
      </c>
      <c r="H564" s="109" t="s">
        <v>2683</v>
      </c>
      <c r="I564" s="110" t="s">
        <v>2683</v>
      </c>
      <c r="J564" s="108" t="s">
        <v>5583</v>
      </c>
      <c r="O564" s="108" t="s">
        <v>2573</v>
      </c>
    </row>
    <row r="565" spans="1:15" s="108" customFormat="1" ht="12.75" x14ac:dyDescent="0.2">
      <c r="A565" s="108" t="str">
        <f>EnterpriseData!$B$38</f>
        <v>ProTes300420201Adm</v>
      </c>
      <c r="B565" s="108" t="s">
        <v>5584</v>
      </c>
      <c r="C565" s="108" t="s">
        <v>2602</v>
      </c>
      <c r="D565" s="108" t="s">
        <v>5585</v>
      </c>
      <c r="E565" s="109" t="s">
        <v>5581</v>
      </c>
      <c r="G565" s="108" t="s">
        <v>5586</v>
      </c>
      <c r="H565" s="109" t="s">
        <v>2683</v>
      </c>
      <c r="I565" s="110" t="s">
        <v>2683</v>
      </c>
      <c r="J565" s="108" t="s">
        <v>5583</v>
      </c>
      <c r="O565" s="108" t="s">
        <v>2573</v>
      </c>
    </row>
    <row r="566" spans="1:15" s="108" customFormat="1" ht="12.75" x14ac:dyDescent="0.2">
      <c r="A566" s="108" t="str">
        <f>EnterpriseData!$B$38</f>
        <v>ProTes300420201Adm</v>
      </c>
      <c r="B566" s="108" t="s">
        <v>5587</v>
      </c>
      <c r="C566" s="108" t="s">
        <v>2602</v>
      </c>
      <c r="D566" s="108" t="s">
        <v>5588</v>
      </c>
      <c r="E566" s="108" t="s">
        <v>2683</v>
      </c>
      <c r="G566" s="108" t="s">
        <v>5589</v>
      </c>
      <c r="H566" s="109" t="s">
        <v>2683</v>
      </c>
      <c r="I566" s="110" t="s">
        <v>2683</v>
      </c>
      <c r="J566" s="108" t="s">
        <v>2418</v>
      </c>
      <c r="O566" s="108" t="s">
        <v>2573</v>
      </c>
    </row>
    <row r="567" spans="1:15" s="108" customFormat="1" ht="12.75" x14ac:dyDescent="0.2">
      <c r="A567" s="108" t="str">
        <f>EnterpriseData!$B$38</f>
        <v>ProTes300420201Adm</v>
      </c>
      <c r="B567" s="108" t="s">
        <v>5590</v>
      </c>
      <c r="C567" s="108" t="s">
        <v>2602</v>
      </c>
      <c r="D567" s="108" t="s">
        <v>5591</v>
      </c>
      <c r="E567" s="108" t="s">
        <v>2683</v>
      </c>
      <c r="G567" s="108" t="s">
        <v>5592</v>
      </c>
      <c r="H567" s="109" t="s">
        <v>2683</v>
      </c>
      <c r="I567" s="110" t="s">
        <v>2683</v>
      </c>
      <c r="J567" s="108" t="s">
        <v>2418</v>
      </c>
      <c r="O567" s="108" t="s">
        <v>2573</v>
      </c>
    </row>
    <row r="568" spans="1:15" s="108" customFormat="1" ht="12.75" x14ac:dyDescent="0.2">
      <c r="A568" s="108" t="str">
        <f>EnterpriseData!$B$38</f>
        <v>ProTes300420201Adm</v>
      </c>
      <c r="B568" s="108" t="s">
        <v>5593</v>
      </c>
      <c r="C568" s="108" t="s">
        <v>2602</v>
      </c>
      <c r="D568" s="108" t="s">
        <v>5594</v>
      </c>
      <c r="E568" s="108" t="s">
        <v>2683</v>
      </c>
      <c r="G568" s="108" t="s">
        <v>5595</v>
      </c>
      <c r="H568" s="109" t="s">
        <v>2683</v>
      </c>
      <c r="I568" s="110" t="s">
        <v>2683</v>
      </c>
      <c r="J568" s="108" t="s">
        <v>2418</v>
      </c>
      <c r="O568" s="108" t="s">
        <v>2573</v>
      </c>
    </row>
    <row r="569" spans="1:15" s="108" customFormat="1" ht="12.75" x14ac:dyDescent="0.2">
      <c r="A569" s="108" t="str">
        <f>EnterpriseData!$B$38</f>
        <v>ProTes300420201Adm</v>
      </c>
      <c r="B569" s="108" t="s">
        <v>5596</v>
      </c>
      <c r="C569" s="108" t="s">
        <v>2602</v>
      </c>
      <c r="D569" s="108" t="s">
        <v>5597</v>
      </c>
      <c r="E569" s="108" t="s">
        <v>2683</v>
      </c>
      <c r="G569" s="108" t="s">
        <v>5598</v>
      </c>
      <c r="H569" s="109" t="s">
        <v>2683</v>
      </c>
      <c r="I569" s="110" t="s">
        <v>2683</v>
      </c>
      <c r="J569" s="108" t="s">
        <v>2418</v>
      </c>
      <c r="O569" s="108" t="s">
        <v>2573</v>
      </c>
    </row>
    <row r="570" spans="1:15" s="108" customFormat="1" ht="12.75" x14ac:dyDescent="0.2">
      <c r="A570" s="108" t="str">
        <f>EnterpriseData!$B$38</f>
        <v>ProTes300420201Adm</v>
      </c>
      <c r="B570" s="108" t="s">
        <v>5599</v>
      </c>
      <c r="C570" s="108" t="s">
        <v>2602</v>
      </c>
      <c r="D570" s="108" t="s">
        <v>5600</v>
      </c>
      <c r="E570" s="108" t="s">
        <v>2683</v>
      </c>
      <c r="G570" s="108" t="s">
        <v>5601</v>
      </c>
      <c r="H570" s="109" t="s">
        <v>2683</v>
      </c>
      <c r="I570" s="110" t="s">
        <v>2683</v>
      </c>
      <c r="J570" s="108" t="s">
        <v>5602</v>
      </c>
      <c r="O570" s="108" t="s">
        <v>2573</v>
      </c>
    </row>
    <row r="571" spans="1:15" s="108" customFormat="1" ht="12.75" x14ac:dyDescent="0.2">
      <c r="A571" s="108" t="str">
        <f>EnterpriseData!$B$38</f>
        <v>ProTes300420201Adm</v>
      </c>
      <c r="B571" s="108" t="s">
        <v>5603</v>
      </c>
      <c r="C571" s="108" t="s">
        <v>2602</v>
      </c>
      <c r="D571" s="108" t="s">
        <v>5604</v>
      </c>
      <c r="E571" s="108" t="s">
        <v>2683</v>
      </c>
      <c r="G571" s="108" t="s">
        <v>5605</v>
      </c>
      <c r="H571" s="109" t="s">
        <v>2683</v>
      </c>
      <c r="I571" s="110" t="s">
        <v>2683</v>
      </c>
      <c r="J571" s="108" t="s">
        <v>5602</v>
      </c>
      <c r="O571" s="108" t="s">
        <v>2573</v>
      </c>
    </row>
    <row r="572" spans="1:15" s="108" customFormat="1" ht="12.75" x14ac:dyDescent="0.2">
      <c r="A572" s="108" t="str">
        <f>EnterpriseData!$B$38</f>
        <v>ProTes300420201Adm</v>
      </c>
      <c r="B572" s="108" t="s">
        <v>5606</v>
      </c>
      <c r="C572" s="108" t="s">
        <v>2602</v>
      </c>
      <c r="D572" s="108" t="s">
        <v>5607</v>
      </c>
      <c r="E572" s="109" t="s">
        <v>5608</v>
      </c>
      <c r="F572" s="109" t="s">
        <v>5609</v>
      </c>
      <c r="G572" s="108" t="s">
        <v>5610</v>
      </c>
      <c r="H572" s="109" t="s">
        <v>2683</v>
      </c>
      <c r="I572" s="110" t="s">
        <v>2683</v>
      </c>
      <c r="J572" s="108" t="s">
        <v>5602</v>
      </c>
      <c r="O572" s="108" t="s">
        <v>2573</v>
      </c>
    </row>
    <row r="573" spans="1:15" s="108" customFormat="1" ht="12.75" x14ac:dyDescent="0.2">
      <c r="A573" s="108" t="str">
        <f>EnterpriseData!$B$38</f>
        <v>ProTes300420201Adm</v>
      </c>
      <c r="B573" s="108" t="s">
        <v>5611</v>
      </c>
      <c r="C573" s="108" t="s">
        <v>2602</v>
      </c>
      <c r="D573" s="108" t="s">
        <v>5612</v>
      </c>
      <c r="E573" s="108" t="s">
        <v>2683</v>
      </c>
      <c r="G573" s="108" t="s">
        <v>5613</v>
      </c>
      <c r="H573" s="109" t="s">
        <v>2683</v>
      </c>
      <c r="I573" s="110" t="s">
        <v>2683</v>
      </c>
      <c r="J573" s="108" t="s">
        <v>5602</v>
      </c>
      <c r="O573" s="108" t="s">
        <v>2573</v>
      </c>
    </row>
    <row r="574" spans="1:15" s="108" customFormat="1" ht="12.75" x14ac:dyDescent="0.2">
      <c r="A574" s="108" t="str">
        <f>EnterpriseData!$B$38</f>
        <v>ProTes300420201Adm</v>
      </c>
      <c r="B574" s="108" t="s">
        <v>5614</v>
      </c>
      <c r="C574" s="108" t="s">
        <v>2602</v>
      </c>
      <c r="D574" s="108" t="s">
        <v>5615</v>
      </c>
      <c r="E574" s="108" t="s">
        <v>2683</v>
      </c>
      <c r="G574" s="108" t="s">
        <v>5616</v>
      </c>
      <c r="H574" s="109" t="s">
        <v>2683</v>
      </c>
      <c r="I574" s="110" t="s">
        <v>2683</v>
      </c>
      <c r="J574" s="108" t="s">
        <v>5602</v>
      </c>
      <c r="O574" s="108" t="s">
        <v>2573</v>
      </c>
    </row>
    <row r="575" spans="1:15" s="108" customFormat="1" ht="12.75" x14ac:dyDescent="0.2">
      <c r="A575" s="108" t="str">
        <f>EnterpriseData!$B$38</f>
        <v>ProTes300420201Adm</v>
      </c>
      <c r="B575" s="108" t="s">
        <v>5617</v>
      </c>
      <c r="C575" s="108" t="s">
        <v>2602</v>
      </c>
      <c r="D575" s="108" t="s">
        <v>5618</v>
      </c>
      <c r="E575" s="108" t="s">
        <v>2683</v>
      </c>
      <c r="G575" s="108" t="s">
        <v>5619</v>
      </c>
      <c r="H575" s="109" t="s">
        <v>2683</v>
      </c>
      <c r="I575" s="110" t="s">
        <v>2683</v>
      </c>
      <c r="J575" s="108" t="s">
        <v>5602</v>
      </c>
      <c r="O575" s="108" t="s">
        <v>2573</v>
      </c>
    </row>
    <row r="576" spans="1:15" s="108" customFormat="1" ht="12.75" x14ac:dyDescent="0.2">
      <c r="A576" s="108" t="str">
        <f>EnterpriseData!$B$38</f>
        <v>ProTes300420201Adm</v>
      </c>
      <c r="B576" s="108" t="s">
        <v>5620</v>
      </c>
      <c r="C576" s="108" t="s">
        <v>2602</v>
      </c>
      <c r="D576" s="108" t="s">
        <v>5621</v>
      </c>
      <c r="E576" s="109" t="s">
        <v>5622</v>
      </c>
      <c r="G576" s="108" t="s">
        <v>5623</v>
      </c>
      <c r="H576" s="109" t="s">
        <v>2683</v>
      </c>
      <c r="I576" s="110" t="s">
        <v>2683</v>
      </c>
      <c r="J576" s="108" t="s">
        <v>5602</v>
      </c>
      <c r="O576" s="108" t="s">
        <v>2573</v>
      </c>
    </row>
    <row r="577" spans="1:15" s="108" customFormat="1" ht="12.75" x14ac:dyDescent="0.2">
      <c r="A577" s="108" t="str">
        <f>EnterpriseData!$B$38</f>
        <v>ProTes300420201Adm</v>
      </c>
      <c r="B577" s="108" t="s">
        <v>5624</v>
      </c>
      <c r="C577" s="108" t="s">
        <v>2602</v>
      </c>
      <c r="D577" s="108" t="s">
        <v>5625</v>
      </c>
      <c r="E577" s="108" t="s">
        <v>2683</v>
      </c>
      <c r="G577" s="108" t="s">
        <v>5626</v>
      </c>
      <c r="H577" s="109" t="s">
        <v>2683</v>
      </c>
      <c r="I577" s="110" t="s">
        <v>2683</v>
      </c>
      <c r="J577" s="108" t="s">
        <v>5602</v>
      </c>
      <c r="O577" s="108" t="s">
        <v>2573</v>
      </c>
    </row>
    <row r="578" spans="1:15" s="108" customFormat="1" ht="12.75" x14ac:dyDescent="0.2">
      <c r="A578" s="108" t="str">
        <f>EnterpriseData!$B$38</f>
        <v>ProTes300420201Adm</v>
      </c>
      <c r="B578" s="108" t="s">
        <v>5627</v>
      </c>
      <c r="C578" s="108" t="s">
        <v>2602</v>
      </c>
      <c r="D578" s="108" t="s">
        <v>5628</v>
      </c>
      <c r="E578" s="109" t="s">
        <v>5629</v>
      </c>
      <c r="G578" s="108" t="s">
        <v>5630</v>
      </c>
      <c r="H578" s="109" t="s">
        <v>2683</v>
      </c>
      <c r="I578" s="110" t="s">
        <v>2683</v>
      </c>
      <c r="J578" s="108" t="s">
        <v>5631</v>
      </c>
      <c r="O578" s="108" t="s">
        <v>2573</v>
      </c>
    </row>
    <row r="579" spans="1:15" s="108" customFormat="1" ht="12.75" x14ac:dyDescent="0.2">
      <c r="A579" s="108" t="str">
        <f>EnterpriseData!$B$38</f>
        <v>ProTes300420201Adm</v>
      </c>
      <c r="B579" s="108" t="s">
        <v>5632</v>
      </c>
      <c r="C579" s="108" t="s">
        <v>2602</v>
      </c>
      <c r="D579" s="108" t="s">
        <v>5633</v>
      </c>
      <c r="E579" s="109" t="s">
        <v>5629</v>
      </c>
      <c r="G579" s="108" t="s">
        <v>5634</v>
      </c>
      <c r="H579" s="109" t="s">
        <v>2683</v>
      </c>
      <c r="I579" s="110" t="s">
        <v>2683</v>
      </c>
      <c r="J579" s="108" t="s">
        <v>5631</v>
      </c>
      <c r="O579" s="108" t="s">
        <v>2573</v>
      </c>
    </row>
    <row r="580" spans="1:15" s="108" customFormat="1" ht="12.75" x14ac:dyDescent="0.2">
      <c r="A580" s="108" t="str">
        <f>EnterpriseData!$B$38</f>
        <v>ProTes300420201Adm</v>
      </c>
      <c r="B580" s="108" t="s">
        <v>5635</v>
      </c>
      <c r="C580" s="108" t="s">
        <v>2602</v>
      </c>
      <c r="D580" s="108" t="s">
        <v>5636</v>
      </c>
      <c r="E580" s="109" t="s">
        <v>5637</v>
      </c>
      <c r="F580" s="109" t="s">
        <v>5638</v>
      </c>
      <c r="G580" s="108" t="s">
        <v>5639</v>
      </c>
      <c r="H580" s="109" t="s">
        <v>2683</v>
      </c>
      <c r="I580" s="110" t="s">
        <v>2683</v>
      </c>
      <c r="J580" s="108" t="s">
        <v>5640</v>
      </c>
      <c r="O580" s="108" t="s">
        <v>2573</v>
      </c>
    </row>
    <row r="581" spans="1:15" s="108" customFormat="1" ht="12.75" x14ac:dyDescent="0.2">
      <c r="A581" s="108" t="str">
        <f>EnterpriseData!$B$38</f>
        <v>ProTes300420201Adm</v>
      </c>
      <c r="B581" s="108" t="s">
        <v>5641</v>
      </c>
      <c r="C581" s="108" t="s">
        <v>2602</v>
      </c>
      <c r="D581" s="108" t="s">
        <v>5642</v>
      </c>
      <c r="E581" s="108" t="s">
        <v>2683</v>
      </c>
      <c r="G581" s="108" t="s">
        <v>5643</v>
      </c>
      <c r="H581" s="109" t="s">
        <v>2683</v>
      </c>
      <c r="I581" s="110" t="s">
        <v>2683</v>
      </c>
      <c r="J581" s="108" t="s">
        <v>5644</v>
      </c>
      <c r="O581" s="108" t="s">
        <v>2573</v>
      </c>
    </row>
    <row r="582" spans="1:15" s="108" customFormat="1" ht="12.75" x14ac:dyDescent="0.2">
      <c r="A582" s="108" t="str">
        <f>EnterpriseData!$B$38</f>
        <v>ProTes300420201Adm</v>
      </c>
      <c r="B582" s="108" t="s">
        <v>5645</v>
      </c>
      <c r="C582" s="108" t="s">
        <v>2602</v>
      </c>
      <c r="D582" s="108" t="s">
        <v>5646</v>
      </c>
      <c r="E582" s="109" t="s">
        <v>5647</v>
      </c>
      <c r="G582" s="108" t="s">
        <v>5648</v>
      </c>
      <c r="H582" s="109" t="s">
        <v>2683</v>
      </c>
      <c r="I582" s="110" t="s">
        <v>2683</v>
      </c>
      <c r="J582" s="108" t="s">
        <v>5649</v>
      </c>
      <c r="O582" s="108" t="s">
        <v>2573</v>
      </c>
    </row>
    <row r="583" spans="1:15" s="108" customFormat="1" ht="12.75" x14ac:dyDescent="0.2">
      <c r="A583" s="108" t="str">
        <f>EnterpriseData!$B$38</f>
        <v>ProTes300420201Adm</v>
      </c>
      <c r="B583" s="108" t="s">
        <v>5650</v>
      </c>
      <c r="C583" s="108" t="s">
        <v>2602</v>
      </c>
      <c r="D583" s="108" t="s">
        <v>5651</v>
      </c>
      <c r="E583" s="109" t="s">
        <v>5652</v>
      </c>
      <c r="G583" s="108" t="s">
        <v>5653</v>
      </c>
      <c r="H583" s="109" t="s">
        <v>2683</v>
      </c>
      <c r="I583" s="110" t="s">
        <v>2683</v>
      </c>
      <c r="J583" s="108" t="s">
        <v>5649</v>
      </c>
      <c r="O583" s="108" t="s">
        <v>2573</v>
      </c>
    </row>
    <row r="584" spans="1:15" s="108" customFormat="1" ht="12.75" x14ac:dyDescent="0.2">
      <c r="A584" s="108" t="str">
        <f>EnterpriseData!$B$38</f>
        <v>ProTes300420201Adm</v>
      </c>
      <c r="B584" s="108" t="s">
        <v>5654</v>
      </c>
      <c r="C584" s="108" t="s">
        <v>2602</v>
      </c>
      <c r="D584" s="108" t="s">
        <v>5655</v>
      </c>
      <c r="E584" s="109" t="s">
        <v>5656</v>
      </c>
      <c r="F584" s="109" t="s">
        <v>5657</v>
      </c>
      <c r="G584" s="108" t="s">
        <v>5658</v>
      </c>
      <c r="H584" s="109" t="s">
        <v>2683</v>
      </c>
      <c r="I584" s="110" t="s">
        <v>2683</v>
      </c>
      <c r="J584" s="108" t="s">
        <v>2424</v>
      </c>
      <c r="O584" s="108" t="s">
        <v>2573</v>
      </c>
    </row>
    <row r="585" spans="1:15" s="108" customFormat="1" ht="12.75" x14ac:dyDescent="0.2">
      <c r="A585" s="108" t="str">
        <f>EnterpriseData!$B$38</f>
        <v>ProTes300420201Adm</v>
      </c>
      <c r="B585" s="108" t="s">
        <v>5659</v>
      </c>
      <c r="C585" s="108" t="s">
        <v>2602</v>
      </c>
      <c r="D585" s="108" t="s">
        <v>5660</v>
      </c>
      <c r="E585" s="109" t="s">
        <v>5661</v>
      </c>
      <c r="F585" s="109" t="s">
        <v>5662</v>
      </c>
      <c r="G585" s="108" t="s">
        <v>5663</v>
      </c>
      <c r="H585" s="109" t="s">
        <v>2683</v>
      </c>
      <c r="I585" s="110" t="s">
        <v>2683</v>
      </c>
      <c r="J585" s="108" t="s">
        <v>5664</v>
      </c>
      <c r="O585" s="108" t="s">
        <v>2573</v>
      </c>
    </row>
    <row r="586" spans="1:15" s="108" customFormat="1" ht="12.75" x14ac:dyDescent="0.2">
      <c r="A586" s="108" t="str">
        <f>EnterpriseData!$B$38</f>
        <v>ProTes300420201Adm</v>
      </c>
      <c r="B586" s="108" t="s">
        <v>5665</v>
      </c>
      <c r="C586" s="108" t="s">
        <v>2602</v>
      </c>
      <c r="D586" s="108" t="s">
        <v>5666</v>
      </c>
      <c r="E586" s="108" t="s">
        <v>2683</v>
      </c>
      <c r="G586" s="108" t="s">
        <v>5667</v>
      </c>
      <c r="H586" s="109" t="s">
        <v>2683</v>
      </c>
      <c r="I586" s="110" t="s">
        <v>2683</v>
      </c>
      <c r="J586" s="108" t="s">
        <v>3614</v>
      </c>
      <c r="O586" s="108" t="s">
        <v>2573</v>
      </c>
    </row>
    <row r="587" spans="1:15" s="108" customFormat="1" ht="12.75" x14ac:dyDescent="0.2">
      <c r="A587" s="108" t="str">
        <f>EnterpriseData!$B$38</f>
        <v>ProTes300420201Adm</v>
      </c>
      <c r="B587" s="108" t="s">
        <v>5668</v>
      </c>
      <c r="C587" s="108" t="s">
        <v>2602</v>
      </c>
      <c r="D587" s="108" t="s">
        <v>5669</v>
      </c>
      <c r="E587" s="108" t="s">
        <v>2683</v>
      </c>
      <c r="G587" s="108" t="s">
        <v>5670</v>
      </c>
      <c r="H587" s="109" t="s">
        <v>2683</v>
      </c>
      <c r="I587" s="110" t="s">
        <v>2683</v>
      </c>
      <c r="J587" s="108" t="s">
        <v>3614</v>
      </c>
      <c r="O587" s="108" t="s">
        <v>2573</v>
      </c>
    </row>
    <row r="588" spans="1:15" s="108" customFormat="1" ht="12.75" x14ac:dyDescent="0.2">
      <c r="A588" s="108" t="str">
        <f>EnterpriseData!$B$38</f>
        <v>ProTes300420201Adm</v>
      </c>
      <c r="B588" s="108" t="s">
        <v>5671</v>
      </c>
      <c r="C588" s="108" t="s">
        <v>2602</v>
      </c>
      <c r="D588" s="108" t="s">
        <v>5672</v>
      </c>
      <c r="E588" s="108" t="s">
        <v>2683</v>
      </c>
      <c r="G588" s="108" t="s">
        <v>5673</v>
      </c>
      <c r="H588" s="109" t="s">
        <v>2683</v>
      </c>
      <c r="I588" s="110" t="s">
        <v>2683</v>
      </c>
      <c r="J588" s="108" t="s">
        <v>3614</v>
      </c>
      <c r="O588" s="108" t="s">
        <v>2573</v>
      </c>
    </row>
    <row r="589" spans="1:15" s="108" customFormat="1" ht="12.75" x14ac:dyDescent="0.2">
      <c r="A589" s="108" t="str">
        <f>EnterpriseData!$B$38</f>
        <v>ProTes300420201Adm</v>
      </c>
      <c r="B589" s="108" t="s">
        <v>5674</v>
      </c>
      <c r="C589" s="108" t="s">
        <v>2602</v>
      </c>
      <c r="D589" s="108" t="s">
        <v>5675</v>
      </c>
      <c r="E589" s="109" t="s">
        <v>5676</v>
      </c>
      <c r="F589" s="109" t="s">
        <v>5677</v>
      </c>
      <c r="G589" s="108" t="s">
        <v>5678</v>
      </c>
      <c r="H589" s="109" t="s">
        <v>2683</v>
      </c>
      <c r="I589" s="110" t="s">
        <v>2683</v>
      </c>
      <c r="J589" s="108" t="s">
        <v>5679</v>
      </c>
      <c r="O589" s="108" t="s">
        <v>2573</v>
      </c>
    </row>
    <row r="590" spans="1:15" s="108" customFormat="1" ht="12.75" x14ac:dyDescent="0.2">
      <c r="A590" s="108" t="str">
        <f>EnterpriseData!$B$38</f>
        <v>ProTes300420201Adm</v>
      </c>
      <c r="B590" s="108" t="s">
        <v>5680</v>
      </c>
      <c r="C590" s="108" t="s">
        <v>2602</v>
      </c>
      <c r="D590" s="108" t="s">
        <v>5681</v>
      </c>
      <c r="E590" s="109" t="s">
        <v>5682</v>
      </c>
      <c r="F590" s="109" t="s">
        <v>5683</v>
      </c>
      <c r="G590" s="108" t="s">
        <v>5684</v>
      </c>
      <c r="H590" s="109" t="s">
        <v>2683</v>
      </c>
      <c r="I590" s="110" t="s">
        <v>2683</v>
      </c>
      <c r="J590" s="108" t="s">
        <v>5679</v>
      </c>
      <c r="O590" s="108" t="s">
        <v>2573</v>
      </c>
    </row>
    <row r="591" spans="1:15" s="108" customFormat="1" ht="12.75" x14ac:dyDescent="0.2">
      <c r="A591" s="108" t="str">
        <f>EnterpriseData!$B$38</f>
        <v>ProTes300420201Adm</v>
      </c>
      <c r="B591" s="108" t="s">
        <v>5685</v>
      </c>
      <c r="C591" s="108" t="s">
        <v>2602</v>
      </c>
      <c r="D591" s="108" t="s">
        <v>5686</v>
      </c>
      <c r="E591" s="109" t="s">
        <v>5687</v>
      </c>
      <c r="G591" s="108" t="s">
        <v>5688</v>
      </c>
      <c r="H591" s="109" t="s">
        <v>2683</v>
      </c>
      <c r="I591" s="110" t="s">
        <v>2683</v>
      </c>
      <c r="J591" s="108" t="s">
        <v>5679</v>
      </c>
      <c r="O591" s="108" t="s">
        <v>2573</v>
      </c>
    </row>
    <row r="592" spans="1:15" s="108" customFormat="1" ht="12.75" x14ac:dyDescent="0.2">
      <c r="A592" s="108" t="str">
        <f>EnterpriseData!$B$38</f>
        <v>ProTes300420201Adm</v>
      </c>
      <c r="B592" s="108" t="s">
        <v>5689</v>
      </c>
      <c r="C592" s="108" t="s">
        <v>2602</v>
      </c>
      <c r="D592" s="108" t="s">
        <v>5690</v>
      </c>
      <c r="E592" s="109" t="s">
        <v>5682</v>
      </c>
      <c r="G592" s="108" t="s">
        <v>5691</v>
      </c>
      <c r="H592" s="109" t="s">
        <v>2683</v>
      </c>
      <c r="I592" s="110" t="s">
        <v>2683</v>
      </c>
      <c r="J592" s="108" t="s">
        <v>5679</v>
      </c>
      <c r="O592" s="108" t="s">
        <v>2573</v>
      </c>
    </row>
    <row r="593" spans="1:15" s="108" customFormat="1" ht="12.75" x14ac:dyDescent="0.2">
      <c r="A593" s="108" t="str">
        <f>EnterpriseData!$B$38</f>
        <v>ProTes300420201Adm</v>
      </c>
      <c r="B593" s="108" t="s">
        <v>5692</v>
      </c>
      <c r="C593" s="108" t="s">
        <v>2602</v>
      </c>
      <c r="D593" s="108" t="s">
        <v>5693</v>
      </c>
      <c r="E593" s="109" t="s">
        <v>5694</v>
      </c>
      <c r="F593" s="109" t="s">
        <v>5695</v>
      </c>
      <c r="G593" s="108" t="s">
        <v>5696</v>
      </c>
      <c r="H593" s="109" t="s">
        <v>2683</v>
      </c>
      <c r="I593" s="110" t="s">
        <v>2683</v>
      </c>
      <c r="J593" s="108" t="s">
        <v>3799</v>
      </c>
      <c r="O593" s="108" t="s">
        <v>2573</v>
      </c>
    </row>
    <row r="594" spans="1:15" s="108" customFormat="1" ht="12.75" x14ac:dyDescent="0.2">
      <c r="A594" s="108" t="str">
        <f>EnterpriseData!$B$38</f>
        <v>ProTes300420201Adm</v>
      </c>
      <c r="B594" s="108" t="s">
        <v>5697</v>
      </c>
      <c r="C594" s="108" t="s">
        <v>2602</v>
      </c>
      <c r="D594" s="108" t="s">
        <v>5698</v>
      </c>
      <c r="E594" s="109" t="s">
        <v>5699</v>
      </c>
      <c r="F594" s="109" t="s">
        <v>5700</v>
      </c>
      <c r="G594" s="108" t="s">
        <v>3691</v>
      </c>
      <c r="H594" s="109" t="s">
        <v>2683</v>
      </c>
      <c r="I594" s="110" t="s">
        <v>2683</v>
      </c>
      <c r="J594" s="108" t="s">
        <v>3692</v>
      </c>
      <c r="O594" s="108" t="s">
        <v>2573</v>
      </c>
    </row>
    <row r="595" spans="1:15" s="108" customFormat="1" ht="12.75" x14ac:dyDescent="0.2">
      <c r="A595" s="108" t="str">
        <f>EnterpriseData!$B$38</f>
        <v>ProTes300420201Adm</v>
      </c>
      <c r="B595" s="108" t="s">
        <v>5701</v>
      </c>
      <c r="C595" s="108" t="s">
        <v>2602</v>
      </c>
      <c r="D595" s="108" t="s">
        <v>5702</v>
      </c>
      <c r="E595" s="109" t="s">
        <v>5703</v>
      </c>
      <c r="G595" s="108" t="s">
        <v>5704</v>
      </c>
      <c r="H595" s="109" t="s">
        <v>2683</v>
      </c>
      <c r="I595" s="110" t="s">
        <v>2683</v>
      </c>
      <c r="J595" s="108" t="s">
        <v>3692</v>
      </c>
      <c r="O595" s="108" t="s">
        <v>2573</v>
      </c>
    </row>
    <row r="596" spans="1:15" s="108" customFormat="1" ht="12.75" x14ac:dyDescent="0.2">
      <c r="A596" s="108" t="str">
        <f>EnterpriseData!$B$38</f>
        <v>ProTes300420201Adm</v>
      </c>
      <c r="B596" s="108" t="s">
        <v>5705</v>
      </c>
      <c r="C596" s="108" t="s">
        <v>2602</v>
      </c>
      <c r="D596" s="108" t="s">
        <v>5706</v>
      </c>
      <c r="E596" s="108" t="s">
        <v>2683</v>
      </c>
      <c r="G596" s="108" t="s">
        <v>5707</v>
      </c>
      <c r="H596" s="109" t="s">
        <v>2683</v>
      </c>
      <c r="I596" s="110" t="s">
        <v>2683</v>
      </c>
      <c r="J596" s="108" t="s">
        <v>3692</v>
      </c>
      <c r="O596" s="108" t="s">
        <v>2573</v>
      </c>
    </row>
    <row r="597" spans="1:15" s="108" customFormat="1" ht="12.75" x14ac:dyDescent="0.2">
      <c r="A597" s="108" t="str">
        <f>EnterpriseData!$B$38</f>
        <v>ProTes300420201Adm</v>
      </c>
      <c r="B597" s="108" t="s">
        <v>5708</v>
      </c>
      <c r="C597" s="108" t="s">
        <v>2602</v>
      </c>
      <c r="D597" s="108" t="s">
        <v>5709</v>
      </c>
      <c r="E597" s="109" t="s">
        <v>5710</v>
      </c>
      <c r="F597" s="109" t="s">
        <v>5711</v>
      </c>
      <c r="G597" s="108" t="s">
        <v>5712</v>
      </c>
      <c r="H597" s="109" t="s">
        <v>2683</v>
      </c>
      <c r="I597" s="110" t="s">
        <v>2683</v>
      </c>
      <c r="J597" s="108" t="s">
        <v>5713</v>
      </c>
      <c r="O597" s="108" t="s">
        <v>2573</v>
      </c>
    </row>
    <row r="598" spans="1:15" s="108" customFormat="1" ht="12.75" x14ac:dyDescent="0.2">
      <c r="A598" s="108" t="str">
        <f>EnterpriseData!$B$38</f>
        <v>ProTes300420201Adm</v>
      </c>
      <c r="B598" s="108" t="s">
        <v>5714</v>
      </c>
      <c r="C598" s="108" t="s">
        <v>2602</v>
      </c>
      <c r="D598" s="108" t="s">
        <v>5715</v>
      </c>
      <c r="E598" s="108" t="s">
        <v>2683</v>
      </c>
      <c r="G598" s="108" t="s">
        <v>5716</v>
      </c>
      <c r="H598" s="109" t="s">
        <v>2683</v>
      </c>
      <c r="I598" s="110" t="s">
        <v>2683</v>
      </c>
      <c r="J598" s="108" t="s">
        <v>5713</v>
      </c>
      <c r="O598" s="108" t="s">
        <v>2573</v>
      </c>
    </row>
    <row r="599" spans="1:15" s="108" customFormat="1" ht="12.75" x14ac:dyDescent="0.2">
      <c r="A599" s="108" t="str">
        <f>EnterpriseData!$B$38</f>
        <v>ProTes300420201Adm</v>
      </c>
      <c r="B599" s="108" t="s">
        <v>5717</v>
      </c>
      <c r="C599" s="108" t="s">
        <v>2602</v>
      </c>
      <c r="D599" s="108" t="s">
        <v>5718</v>
      </c>
      <c r="E599" s="109" t="s">
        <v>5719</v>
      </c>
      <c r="F599" s="109" t="s">
        <v>5720</v>
      </c>
      <c r="G599" s="108" t="s">
        <v>5721</v>
      </c>
      <c r="H599" s="109" t="s">
        <v>2683</v>
      </c>
      <c r="I599" s="110" t="s">
        <v>2683</v>
      </c>
      <c r="J599" s="108" t="s">
        <v>4581</v>
      </c>
      <c r="O599" s="108" t="s">
        <v>2573</v>
      </c>
    </row>
    <row r="600" spans="1:15" s="108" customFormat="1" ht="12.75" x14ac:dyDescent="0.2">
      <c r="A600" s="108" t="str">
        <f>EnterpriseData!$B$38</f>
        <v>ProTes300420201Adm</v>
      </c>
      <c r="B600" s="108" t="s">
        <v>5722</v>
      </c>
      <c r="C600" s="108" t="s">
        <v>2602</v>
      </c>
      <c r="D600" s="108" t="s">
        <v>5723</v>
      </c>
      <c r="E600" s="109" t="s">
        <v>5724</v>
      </c>
      <c r="F600" s="109" t="s">
        <v>5725</v>
      </c>
      <c r="G600" s="108" t="s">
        <v>5726</v>
      </c>
      <c r="H600" s="109" t="s">
        <v>2683</v>
      </c>
      <c r="I600" s="110" t="s">
        <v>2683</v>
      </c>
      <c r="J600" s="108" t="s">
        <v>4581</v>
      </c>
      <c r="O600" s="108" t="s">
        <v>2573</v>
      </c>
    </row>
    <row r="601" spans="1:15" s="108" customFormat="1" ht="12.75" x14ac:dyDescent="0.2">
      <c r="A601" s="108" t="str">
        <f>EnterpriseData!$B$38</f>
        <v>ProTes300420201Adm</v>
      </c>
      <c r="B601" s="108" t="s">
        <v>5727</v>
      </c>
      <c r="C601" s="108" t="s">
        <v>2602</v>
      </c>
      <c r="D601" s="108" t="s">
        <v>5728</v>
      </c>
      <c r="E601" s="109" t="s">
        <v>5729</v>
      </c>
      <c r="F601" s="109" t="s">
        <v>5730</v>
      </c>
      <c r="G601" s="108" t="s">
        <v>5731</v>
      </c>
      <c r="H601" s="109" t="s">
        <v>2683</v>
      </c>
      <c r="I601" s="110" t="s">
        <v>2683</v>
      </c>
      <c r="J601" s="108" t="s">
        <v>4581</v>
      </c>
      <c r="O601" s="108" t="s">
        <v>2573</v>
      </c>
    </row>
    <row r="602" spans="1:15" s="108" customFormat="1" ht="12.75" x14ac:dyDescent="0.2">
      <c r="A602" s="108" t="str">
        <f>EnterpriseData!$B$38</f>
        <v>ProTes300420201Adm</v>
      </c>
      <c r="B602" s="108" t="s">
        <v>5732</v>
      </c>
      <c r="C602" s="108" t="s">
        <v>2602</v>
      </c>
      <c r="D602" s="108" t="s">
        <v>5733</v>
      </c>
      <c r="E602" s="109" t="s">
        <v>5734</v>
      </c>
      <c r="G602" s="108" t="s">
        <v>5735</v>
      </c>
      <c r="H602" s="109" t="s">
        <v>2683</v>
      </c>
      <c r="I602" s="110" t="s">
        <v>2683</v>
      </c>
      <c r="J602" s="108" t="s">
        <v>4581</v>
      </c>
      <c r="O602" s="108" t="s">
        <v>2573</v>
      </c>
    </row>
    <row r="603" spans="1:15" s="108" customFormat="1" ht="12.75" x14ac:dyDescent="0.2">
      <c r="A603" s="108" t="str">
        <f>EnterpriseData!$B$38</f>
        <v>ProTes300420201Adm</v>
      </c>
      <c r="B603" s="108" t="s">
        <v>5736</v>
      </c>
      <c r="C603" s="108" t="s">
        <v>2602</v>
      </c>
      <c r="D603" s="108" t="s">
        <v>5737</v>
      </c>
      <c r="E603" s="109" t="s">
        <v>5738</v>
      </c>
      <c r="F603" s="109" t="s">
        <v>5739</v>
      </c>
      <c r="G603" s="108" t="s">
        <v>5740</v>
      </c>
      <c r="H603" s="109" t="s">
        <v>2683</v>
      </c>
      <c r="I603" s="110" t="s">
        <v>2683</v>
      </c>
      <c r="J603" s="108" t="s">
        <v>4581</v>
      </c>
      <c r="O603" s="108" t="s">
        <v>2573</v>
      </c>
    </row>
    <row r="604" spans="1:15" s="108" customFormat="1" ht="12.75" x14ac:dyDescent="0.2">
      <c r="A604" s="108" t="str">
        <f>EnterpriseData!$B$38</f>
        <v>ProTes300420201Adm</v>
      </c>
      <c r="B604" s="108" t="s">
        <v>5741</v>
      </c>
      <c r="C604" s="108" t="s">
        <v>2602</v>
      </c>
      <c r="D604" s="108" t="s">
        <v>5742</v>
      </c>
      <c r="E604" s="109" t="s">
        <v>5743</v>
      </c>
      <c r="G604" s="108" t="s">
        <v>5744</v>
      </c>
      <c r="H604" s="109" t="s">
        <v>2683</v>
      </c>
      <c r="I604" s="110" t="s">
        <v>2683</v>
      </c>
      <c r="J604" s="108" t="s">
        <v>4581</v>
      </c>
      <c r="O604" s="108" t="s">
        <v>2573</v>
      </c>
    </row>
    <row r="605" spans="1:15" s="108" customFormat="1" ht="12.75" x14ac:dyDescent="0.2">
      <c r="A605" s="108" t="str">
        <f>EnterpriseData!$B$38</f>
        <v>ProTes300420201Adm</v>
      </c>
      <c r="B605" s="108" t="s">
        <v>5745</v>
      </c>
      <c r="C605" s="108" t="s">
        <v>2602</v>
      </c>
      <c r="D605" s="108" t="s">
        <v>5746</v>
      </c>
      <c r="E605" s="108" t="s">
        <v>2683</v>
      </c>
      <c r="G605" s="108" t="s">
        <v>5747</v>
      </c>
      <c r="H605" s="109" t="s">
        <v>2683</v>
      </c>
      <c r="I605" s="110" t="s">
        <v>2683</v>
      </c>
      <c r="J605" s="108" t="s">
        <v>4515</v>
      </c>
      <c r="O605" s="108" t="s">
        <v>2573</v>
      </c>
    </row>
    <row r="606" spans="1:15" s="108" customFormat="1" ht="12.75" x14ac:dyDescent="0.2">
      <c r="A606" s="108" t="str">
        <f>EnterpriseData!$B$38</f>
        <v>ProTes300420201Adm</v>
      </c>
      <c r="B606" s="108" t="s">
        <v>5748</v>
      </c>
      <c r="C606" s="108" t="s">
        <v>2602</v>
      </c>
      <c r="D606" s="108" t="s">
        <v>5749</v>
      </c>
      <c r="E606" s="108" t="s">
        <v>2683</v>
      </c>
      <c r="G606" s="108" t="s">
        <v>5750</v>
      </c>
      <c r="H606" s="109" t="s">
        <v>2683</v>
      </c>
      <c r="I606" s="110" t="s">
        <v>2683</v>
      </c>
      <c r="J606" s="108" t="s">
        <v>4515</v>
      </c>
      <c r="O606" s="108" t="s">
        <v>2573</v>
      </c>
    </row>
    <row r="607" spans="1:15" s="108" customFormat="1" ht="12.75" x14ac:dyDescent="0.2">
      <c r="A607" s="108" t="str">
        <f>EnterpriseData!$B$38</f>
        <v>ProTes300420201Adm</v>
      </c>
      <c r="B607" s="108" t="s">
        <v>5751</v>
      </c>
      <c r="C607" s="108" t="s">
        <v>2602</v>
      </c>
      <c r="D607" s="108" t="s">
        <v>5752</v>
      </c>
      <c r="E607" s="109" t="s">
        <v>5753</v>
      </c>
      <c r="F607" s="109" t="s">
        <v>5754</v>
      </c>
      <c r="G607" s="108" t="s">
        <v>5755</v>
      </c>
      <c r="H607" s="109" t="s">
        <v>2683</v>
      </c>
      <c r="I607" s="110" t="s">
        <v>2683</v>
      </c>
      <c r="J607" s="108" t="s">
        <v>2437</v>
      </c>
      <c r="O607" s="108" t="s">
        <v>2573</v>
      </c>
    </row>
    <row r="608" spans="1:15" s="108" customFormat="1" ht="12.75" x14ac:dyDescent="0.2">
      <c r="A608" s="108" t="str">
        <f>EnterpriseData!$B$38</f>
        <v>ProTes300420201Adm</v>
      </c>
      <c r="B608" s="108" t="s">
        <v>5756</v>
      </c>
      <c r="C608" s="108" t="s">
        <v>2602</v>
      </c>
      <c r="D608" s="108" t="s">
        <v>5757</v>
      </c>
      <c r="E608" s="108" t="s">
        <v>2683</v>
      </c>
      <c r="G608" s="108" t="s">
        <v>5758</v>
      </c>
      <c r="H608" s="109" t="s">
        <v>2683</v>
      </c>
      <c r="I608" s="110" t="s">
        <v>2683</v>
      </c>
      <c r="J608" s="108" t="s">
        <v>2437</v>
      </c>
      <c r="O608" s="108" t="s">
        <v>2573</v>
      </c>
    </row>
    <row r="609" spans="1:15" s="108" customFormat="1" ht="12.75" x14ac:dyDescent="0.2">
      <c r="A609" s="108" t="str">
        <f>EnterpriseData!$B$38</f>
        <v>ProTes300420201Adm</v>
      </c>
      <c r="B609" s="108" t="s">
        <v>5759</v>
      </c>
      <c r="C609" s="108" t="s">
        <v>2602</v>
      </c>
      <c r="D609" s="108" t="s">
        <v>5760</v>
      </c>
      <c r="E609" s="109" t="s">
        <v>5761</v>
      </c>
      <c r="F609" s="109" t="s">
        <v>5762</v>
      </c>
      <c r="G609" s="108" t="s">
        <v>5763</v>
      </c>
      <c r="H609" s="109" t="s">
        <v>2683</v>
      </c>
      <c r="I609" s="110" t="s">
        <v>2683</v>
      </c>
      <c r="J609" s="108" t="s">
        <v>2437</v>
      </c>
      <c r="O609" s="108" t="s">
        <v>2573</v>
      </c>
    </row>
    <row r="610" spans="1:15" s="108" customFormat="1" ht="12.75" x14ac:dyDescent="0.2">
      <c r="A610" s="108" t="str">
        <f>EnterpriseData!$B$38</f>
        <v>ProTes300420201Adm</v>
      </c>
      <c r="B610" s="108" t="s">
        <v>5764</v>
      </c>
      <c r="C610" s="108" t="s">
        <v>2602</v>
      </c>
      <c r="D610" s="108" t="s">
        <v>5765</v>
      </c>
      <c r="E610" s="109" t="s">
        <v>5766</v>
      </c>
      <c r="F610" s="109" t="s">
        <v>5767</v>
      </c>
      <c r="G610" s="108" t="s">
        <v>5768</v>
      </c>
      <c r="H610" s="109" t="s">
        <v>2683</v>
      </c>
      <c r="I610" s="110" t="s">
        <v>2683</v>
      </c>
      <c r="J610" s="108" t="s">
        <v>2437</v>
      </c>
      <c r="O610" s="108" t="s">
        <v>2573</v>
      </c>
    </row>
    <row r="611" spans="1:15" s="108" customFormat="1" ht="12.75" x14ac:dyDescent="0.2">
      <c r="A611" s="108" t="str">
        <f>EnterpriseData!$B$38</f>
        <v>ProTes300420201Adm</v>
      </c>
      <c r="B611" s="108" t="s">
        <v>5769</v>
      </c>
      <c r="C611" s="108" t="s">
        <v>2602</v>
      </c>
      <c r="D611" s="108" t="s">
        <v>5770</v>
      </c>
      <c r="E611" s="109" t="s">
        <v>5771</v>
      </c>
      <c r="F611" s="109" t="s">
        <v>5772</v>
      </c>
      <c r="G611" s="108" t="s">
        <v>3161</v>
      </c>
      <c r="H611" s="109" t="s">
        <v>2683</v>
      </c>
      <c r="I611" s="110" t="s">
        <v>2683</v>
      </c>
      <c r="J611" s="108" t="s">
        <v>2437</v>
      </c>
      <c r="O611" s="108" t="s">
        <v>2573</v>
      </c>
    </row>
    <row r="612" spans="1:15" s="108" customFormat="1" ht="12.75" x14ac:dyDescent="0.2">
      <c r="A612" s="108" t="str">
        <f>EnterpriseData!$B$38</f>
        <v>ProTes300420201Adm</v>
      </c>
      <c r="B612" s="108" t="s">
        <v>5773</v>
      </c>
      <c r="C612" s="108" t="s">
        <v>2602</v>
      </c>
      <c r="D612" s="108" t="s">
        <v>5774</v>
      </c>
      <c r="E612" s="108" t="s">
        <v>2683</v>
      </c>
      <c r="G612" s="108" t="s">
        <v>5775</v>
      </c>
      <c r="H612" s="109" t="s">
        <v>2683</v>
      </c>
      <c r="I612" s="110" t="s">
        <v>2683</v>
      </c>
      <c r="J612" s="108" t="s">
        <v>2437</v>
      </c>
      <c r="O612" s="108" t="s">
        <v>2573</v>
      </c>
    </row>
    <row r="613" spans="1:15" s="108" customFormat="1" ht="12.75" x14ac:dyDescent="0.2">
      <c r="A613" s="108" t="str">
        <f>EnterpriseData!$B$38</f>
        <v>ProTes300420201Adm</v>
      </c>
      <c r="B613" s="108" t="s">
        <v>5776</v>
      </c>
      <c r="C613" s="108" t="s">
        <v>2602</v>
      </c>
      <c r="D613" s="108" t="s">
        <v>5777</v>
      </c>
      <c r="E613" s="108" t="s">
        <v>2683</v>
      </c>
      <c r="G613" s="108" t="s">
        <v>5778</v>
      </c>
      <c r="H613" s="109" t="s">
        <v>2683</v>
      </c>
      <c r="I613" s="110" t="s">
        <v>2683</v>
      </c>
      <c r="J613" s="108" t="s">
        <v>2437</v>
      </c>
      <c r="O613" s="108" t="s">
        <v>2573</v>
      </c>
    </row>
    <row r="614" spans="1:15" s="108" customFormat="1" ht="12.75" x14ac:dyDescent="0.2">
      <c r="A614" s="108" t="str">
        <f>EnterpriseData!$B$38</f>
        <v>ProTes300420201Adm</v>
      </c>
      <c r="B614" s="108" t="s">
        <v>5779</v>
      </c>
      <c r="C614" s="108" t="s">
        <v>2602</v>
      </c>
      <c r="D614" s="108" t="s">
        <v>5780</v>
      </c>
      <c r="E614" s="108" t="s">
        <v>2683</v>
      </c>
      <c r="G614" s="108" t="s">
        <v>5781</v>
      </c>
      <c r="H614" s="109" t="s">
        <v>2683</v>
      </c>
      <c r="I614" s="110" t="s">
        <v>2683</v>
      </c>
      <c r="J614" s="108" t="s">
        <v>2437</v>
      </c>
      <c r="O614" s="108" t="s">
        <v>2573</v>
      </c>
    </row>
    <row r="615" spans="1:15" s="108" customFormat="1" ht="12.75" x14ac:dyDescent="0.2">
      <c r="A615" s="108" t="str">
        <f>EnterpriseData!$B$38</f>
        <v>ProTes300420201Adm</v>
      </c>
      <c r="B615" s="108" t="s">
        <v>5782</v>
      </c>
      <c r="C615" s="108" t="s">
        <v>2602</v>
      </c>
      <c r="D615" s="108" t="s">
        <v>2960</v>
      </c>
      <c r="E615" s="108" t="s">
        <v>2683</v>
      </c>
      <c r="G615" s="108" t="s">
        <v>2962</v>
      </c>
      <c r="H615" s="109" t="s">
        <v>2683</v>
      </c>
      <c r="I615" s="110" t="s">
        <v>2683</v>
      </c>
      <c r="J615" s="108" t="s">
        <v>2390</v>
      </c>
      <c r="O615" s="108" t="s">
        <v>2573</v>
      </c>
    </row>
    <row r="616" spans="1:15" s="108" customFormat="1" ht="12.75" x14ac:dyDescent="0.2">
      <c r="A616" s="108" t="str">
        <f>EnterpriseData!$B$38</f>
        <v>ProTes300420201Adm</v>
      </c>
      <c r="B616" s="108" t="s">
        <v>5783</v>
      </c>
      <c r="C616" s="108" t="s">
        <v>2602</v>
      </c>
      <c r="D616" s="108" t="s">
        <v>5784</v>
      </c>
      <c r="E616" s="109" t="s">
        <v>5785</v>
      </c>
      <c r="G616" s="108" t="s">
        <v>5786</v>
      </c>
      <c r="H616" s="109" t="s">
        <v>2683</v>
      </c>
      <c r="I616" s="110" t="s">
        <v>2683</v>
      </c>
      <c r="J616" s="108" t="s">
        <v>2390</v>
      </c>
      <c r="O616" s="108" t="s">
        <v>2573</v>
      </c>
    </row>
    <row r="617" spans="1:15" s="108" customFormat="1" ht="12.75" x14ac:dyDescent="0.2">
      <c r="A617" s="108" t="str">
        <f>EnterpriseData!$B$38</f>
        <v>ProTes300420201Adm</v>
      </c>
      <c r="B617" s="108" t="s">
        <v>5787</v>
      </c>
      <c r="C617" s="108" t="s">
        <v>2602</v>
      </c>
      <c r="D617" s="108" t="s">
        <v>5788</v>
      </c>
      <c r="E617" s="109" t="s">
        <v>5785</v>
      </c>
      <c r="G617" s="108" t="s">
        <v>5789</v>
      </c>
      <c r="H617" s="109" t="s">
        <v>2683</v>
      </c>
      <c r="I617" s="110" t="s">
        <v>2683</v>
      </c>
      <c r="J617" s="108" t="s">
        <v>2390</v>
      </c>
      <c r="O617" s="108" t="s">
        <v>2573</v>
      </c>
    </row>
    <row r="618" spans="1:15" s="108" customFormat="1" ht="12.75" x14ac:dyDescent="0.2">
      <c r="A618" s="108" t="str">
        <f>EnterpriseData!$B$38</f>
        <v>ProTes300420201Adm</v>
      </c>
      <c r="B618" s="108" t="s">
        <v>5790</v>
      </c>
      <c r="C618" s="108" t="s">
        <v>2602</v>
      </c>
      <c r="D618" s="108" t="s">
        <v>5791</v>
      </c>
      <c r="E618" s="108" t="s">
        <v>2683</v>
      </c>
      <c r="G618" s="108" t="s">
        <v>5792</v>
      </c>
      <c r="H618" s="109" t="s">
        <v>2683</v>
      </c>
      <c r="I618" s="110" t="s">
        <v>2683</v>
      </c>
      <c r="J618" s="108" t="s">
        <v>2390</v>
      </c>
      <c r="O618" s="108" t="s">
        <v>2573</v>
      </c>
    </row>
    <row r="619" spans="1:15" s="108" customFormat="1" ht="12.75" x14ac:dyDescent="0.2">
      <c r="A619" s="108" t="str">
        <f>EnterpriseData!$B$38</f>
        <v>ProTes300420201Adm</v>
      </c>
      <c r="B619" s="108" t="s">
        <v>5793</v>
      </c>
      <c r="C619" s="108" t="s">
        <v>2602</v>
      </c>
      <c r="D619" s="108" t="s">
        <v>5794</v>
      </c>
      <c r="E619" s="109" t="s">
        <v>5785</v>
      </c>
      <c r="G619" s="108" t="s">
        <v>5795</v>
      </c>
      <c r="H619" s="109" t="s">
        <v>2683</v>
      </c>
      <c r="I619" s="110" t="s">
        <v>2683</v>
      </c>
      <c r="J619" s="108" t="s">
        <v>2390</v>
      </c>
      <c r="O619" s="108" t="s">
        <v>2573</v>
      </c>
    </row>
    <row r="620" spans="1:15" s="108" customFormat="1" ht="12.75" x14ac:dyDescent="0.2">
      <c r="A620" s="108" t="str">
        <f>EnterpriseData!$B$38</f>
        <v>ProTes300420201Adm</v>
      </c>
      <c r="B620" s="108" t="s">
        <v>5796</v>
      </c>
      <c r="C620" s="108" t="s">
        <v>2602</v>
      </c>
      <c r="D620" s="108" t="s">
        <v>5797</v>
      </c>
      <c r="E620" s="109" t="s">
        <v>5798</v>
      </c>
      <c r="G620" s="108" t="s">
        <v>5799</v>
      </c>
      <c r="H620" s="109" t="s">
        <v>2683</v>
      </c>
      <c r="I620" s="110" t="s">
        <v>2683</v>
      </c>
      <c r="J620" s="108" t="s">
        <v>5800</v>
      </c>
      <c r="O620" s="108" t="s">
        <v>2573</v>
      </c>
    </row>
    <row r="621" spans="1:15" s="108" customFormat="1" ht="12.75" x14ac:dyDescent="0.2">
      <c r="A621" s="108" t="str">
        <f>EnterpriseData!$B$38</f>
        <v>ProTes300420201Adm</v>
      </c>
      <c r="B621" s="108" t="s">
        <v>5801</v>
      </c>
      <c r="C621" s="108" t="s">
        <v>2602</v>
      </c>
      <c r="D621" s="108" t="s">
        <v>5802</v>
      </c>
      <c r="E621" s="109" t="s">
        <v>5798</v>
      </c>
      <c r="G621" s="108" t="s">
        <v>5803</v>
      </c>
      <c r="H621" s="109" t="s">
        <v>2683</v>
      </c>
      <c r="I621" s="110" t="s">
        <v>2683</v>
      </c>
      <c r="J621" s="108" t="s">
        <v>5800</v>
      </c>
      <c r="O621" s="108" t="s">
        <v>2573</v>
      </c>
    </row>
    <row r="622" spans="1:15" s="108" customFormat="1" ht="12.75" x14ac:dyDescent="0.2">
      <c r="A622" s="108" t="str">
        <f>EnterpriseData!$B$38</f>
        <v>ProTes300420201Adm</v>
      </c>
      <c r="B622" s="108" t="s">
        <v>5804</v>
      </c>
      <c r="C622" s="108" t="s">
        <v>2602</v>
      </c>
      <c r="D622" s="108" t="s">
        <v>5805</v>
      </c>
      <c r="E622" s="108" t="s">
        <v>2683</v>
      </c>
      <c r="G622" s="108" t="s">
        <v>5806</v>
      </c>
      <c r="H622" s="109" t="s">
        <v>2683</v>
      </c>
      <c r="I622" s="110" t="s">
        <v>2683</v>
      </c>
      <c r="J622" s="108" t="s">
        <v>4651</v>
      </c>
      <c r="O622" s="108" t="s">
        <v>2573</v>
      </c>
    </row>
    <row r="623" spans="1:15" s="108" customFormat="1" ht="12.75" x14ac:dyDescent="0.2">
      <c r="A623" s="108" t="str">
        <f>EnterpriseData!$B$38</f>
        <v>ProTes300420201Adm</v>
      </c>
      <c r="B623" s="108" t="s">
        <v>5807</v>
      </c>
      <c r="C623" s="108" t="s">
        <v>2602</v>
      </c>
      <c r="D623" s="108" t="s">
        <v>5808</v>
      </c>
      <c r="E623" s="109" t="s">
        <v>5809</v>
      </c>
      <c r="F623" s="109" t="s">
        <v>5810</v>
      </c>
      <c r="G623" s="108" t="s">
        <v>5811</v>
      </c>
      <c r="H623" s="109" t="s">
        <v>2683</v>
      </c>
      <c r="I623" s="110" t="s">
        <v>2683</v>
      </c>
      <c r="J623" s="108" t="s">
        <v>4651</v>
      </c>
      <c r="O623" s="108" t="s">
        <v>2573</v>
      </c>
    </row>
    <row r="624" spans="1:15" s="108" customFormat="1" ht="12.75" x14ac:dyDescent="0.2">
      <c r="A624" s="108" t="str">
        <f>EnterpriseData!$B$38</f>
        <v>ProTes300420201Adm</v>
      </c>
      <c r="B624" s="108" t="s">
        <v>5812</v>
      </c>
      <c r="C624" s="108" t="s">
        <v>2602</v>
      </c>
      <c r="D624" s="108" t="s">
        <v>5813</v>
      </c>
      <c r="E624" s="109" t="s">
        <v>5814</v>
      </c>
      <c r="F624" s="109" t="s">
        <v>5815</v>
      </c>
      <c r="G624" s="108" t="s">
        <v>5816</v>
      </c>
      <c r="H624" s="109" t="s">
        <v>2683</v>
      </c>
      <c r="I624" s="110" t="s">
        <v>2683</v>
      </c>
      <c r="J624" s="108" t="s">
        <v>4651</v>
      </c>
      <c r="O624" s="108" t="s">
        <v>2573</v>
      </c>
    </row>
    <row r="625" spans="1:15" s="108" customFormat="1" ht="12.75" x14ac:dyDescent="0.2">
      <c r="A625" s="108" t="str">
        <f>EnterpriseData!$B$38</f>
        <v>ProTes300420201Adm</v>
      </c>
      <c r="B625" s="108" t="s">
        <v>5817</v>
      </c>
      <c r="C625" s="108" t="s">
        <v>2602</v>
      </c>
      <c r="D625" s="108" t="s">
        <v>5818</v>
      </c>
      <c r="E625" s="109" t="s">
        <v>5819</v>
      </c>
      <c r="F625" s="109" t="s">
        <v>5820</v>
      </c>
      <c r="G625" s="108" t="s">
        <v>5821</v>
      </c>
      <c r="H625" s="109" t="s">
        <v>2683</v>
      </c>
      <c r="I625" s="110" t="s">
        <v>2683</v>
      </c>
      <c r="J625" s="108" t="s">
        <v>4651</v>
      </c>
      <c r="O625" s="108" t="s">
        <v>2573</v>
      </c>
    </row>
    <row r="626" spans="1:15" s="108" customFormat="1" ht="12.75" x14ac:dyDescent="0.2">
      <c r="A626" s="108" t="str">
        <f>EnterpriseData!$B$38</f>
        <v>ProTes300420201Adm</v>
      </c>
      <c r="B626" s="108" t="s">
        <v>5822</v>
      </c>
      <c r="C626" s="108" t="s">
        <v>2602</v>
      </c>
      <c r="D626" s="108" t="s">
        <v>5823</v>
      </c>
      <c r="E626" s="108" t="s">
        <v>2683</v>
      </c>
      <c r="G626" s="108" t="s">
        <v>5824</v>
      </c>
      <c r="H626" s="109" t="s">
        <v>2683</v>
      </c>
      <c r="I626" s="110" t="s">
        <v>2683</v>
      </c>
      <c r="J626" s="108" t="s">
        <v>4651</v>
      </c>
      <c r="O626" s="108" t="s">
        <v>2573</v>
      </c>
    </row>
    <row r="627" spans="1:15" s="108" customFormat="1" ht="12.75" x14ac:dyDescent="0.2">
      <c r="A627" s="108" t="str">
        <f>EnterpriseData!$B$38</f>
        <v>ProTes300420201Adm</v>
      </c>
      <c r="B627" s="108" t="s">
        <v>5825</v>
      </c>
      <c r="C627" s="108" t="s">
        <v>2602</v>
      </c>
      <c r="D627" s="108" t="s">
        <v>5826</v>
      </c>
      <c r="E627" s="108" t="s">
        <v>2683</v>
      </c>
      <c r="G627" s="108" t="s">
        <v>5827</v>
      </c>
      <c r="H627" s="109" t="s">
        <v>2683</v>
      </c>
      <c r="I627" s="110" t="s">
        <v>2683</v>
      </c>
      <c r="J627" s="108" t="s">
        <v>4651</v>
      </c>
      <c r="O627" s="108" t="s">
        <v>2573</v>
      </c>
    </row>
    <row r="628" spans="1:15" s="108" customFormat="1" ht="12.75" x14ac:dyDescent="0.2">
      <c r="A628" s="108" t="str">
        <f>EnterpriseData!$B$38</f>
        <v>ProTes300420201Adm</v>
      </c>
      <c r="B628" s="108" t="s">
        <v>5828</v>
      </c>
      <c r="C628" s="108" t="s">
        <v>2602</v>
      </c>
      <c r="D628" s="108" t="s">
        <v>5829</v>
      </c>
      <c r="E628" s="108" t="s">
        <v>2683</v>
      </c>
      <c r="G628" s="108" t="s">
        <v>5830</v>
      </c>
      <c r="H628" s="109" t="s">
        <v>2683</v>
      </c>
      <c r="I628" s="110" t="s">
        <v>2683</v>
      </c>
      <c r="J628" s="108" t="s">
        <v>4651</v>
      </c>
      <c r="O628" s="108" t="s">
        <v>2573</v>
      </c>
    </row>
    <row r="629" spans="1:15" s="108" customFormat="1" ht="12.75" x14ac:dyDescent="0.2">
      <c r="A629" s="108" t="str">
        <f>EnterpriseData!$B$38</f>
        <v>ProTes300420201Adm</v>
      </c>
      <c r="B629" s="108" t="s">
        <v>5831</v>
      </c>
      <c r="C629" s="108" t="s">
        <v>2602</v>
      </c>
      <c r="D629" s="108" t="s">
        <v>5832</v>
      </c>
      <c r="E629" s="108" t="s">
        <v>2683</v>
      </c>
      <c r="G629" s="108" t="s">
        <v>5833</v>
      </c>
      <c r="H629" s="109" t="s">
        <v>2683</v>
      </c>
      <c r="I629" s="110" t="s">
        <v>2683</v>
      </c>
      <c r="J629" s="108" t="s">
        <v>4901</v>
      </c>
      <c r="O629" s="108" t="s">
        <v>2573</v>
      </c>
    </row>
    <row r="630" spans="1:15" s="108" customFormat="1" ht="12.75" x14ac:dyDescent="0.2">
      <c r="A630" s="108" t="str">
        <f>EnterpriseData!$B$38</f>
        <v>ProTes300420201Adm</v>
      </c>
      <c r="B630" s="108" t="s">
        <v>5834</v>
      </c>
      <c r="C630" s="108" t="s">
        <v>2602</v>
      </c>
      <c r="D630" s="108" t="s">
        <v>5835</v>
      </c>
      <c r="E630" s="108" t="s">
        <v>2683</v>
      </c>
      <c r="G630" s="108" t="s">
        <v>5836</v>
      </c>
      <c r="H630" s="109" t="s">
        <v>2683</v>
      </c>
      <c r="I630" s="110" t="s">
        <v>2683</v>
      </c>
      <c r="J630" s="108" t="s">
        <v>5837</v>
      </c>
      <c r="O630" s="108" t="s">
        <v>2573</v>
      </c>
    </row>
    <row r="631" spans="1:15" s="108" customFormat="1" ht="12.75" x14ac:dyDescent="0.2">
      <c r="A631" s="108" t="str">
        <f>EnterpriseData!$B$38</f>
        <v>ProTes300420201Adm</v>
      </c>
      <c r="B631" s="108" t="s">
        <v>5838</v>
      </c>
      <c r="C631" s="108" t="s">
        <v>2602</v>
      </c>
      <c r="D631" s="108" t="s">
        <v>5839</v>
      </c>
      <c r="E631" s="109" t="s">
        <v>5840</v>
      </c>
      <c r="F631" s="109" t="s">
        <v>5841</v>
      </c>
      <c r="G631" s="108" t="s">
        <v>5842</v>
      </c>
      <c r="H631" s="109" t="s">
        <v>2683</v>
      </c>
      <c r="I631" s="110" t="s">
        <v>2683</v>
      </c>
      <c r="J631" s="108" t="s">
        <v>5843</v>
      </c>
      <c r="O631" s="108" t="s">
        <v>2573</v>
      </c>
    </row>
    <row r="632" spans="1:15" s="108" customFormat="1" ht="12.75" x14ac:dyDescent="0.2">
      <c r="A632" s="108" t="str">
        <f>EnterpriseData!$B$38</f>
        <v>ProTes300420201Adm</v>
      </c>
      <c r="B632" s="108" t="s">
        <v>5844</v>
      </c>
      <c r="C632" s="108" t="s">
        <v>2602</v>
      </c>
      <c r="D632" s="108" t="s">
        <v>5845</v>
      </c>
      <c r="E632" s="109" t="s">
        <v>5846</v>
      </c>
      <c r="G632" s="108" t="s">
        <v>5847</v>
      </c>
      <c r="H632" s="109" t="s">
        <v>2683</v>
      </c>
      <c r="I632" s="110" t="s">
        <v>2683</v>
      </c>
      <c r="J632" s="108" t="s">
        <v>5843</v>
      </c>
      <c r="O632" s="108" t="s">
        <v>2573</v>
      </c>
    </row>
    <row r="633" spans="1:15" s="108" customFormat="1" ht="12.75" x14ac:dyDescent="0.2">
      <c r="A633" s="108" t="str">
        <f>EnterpriseData!$B$38</f>
        <v>ProTes300420201Adm</v>
      </c>
      <c r="B633" s="108" t="s">
        <v>5848</v>
      </c>
      <c r="C633" s="108" t="s">
        <v>2602</v>
      </c>
      <c r="D633" s="108" t="s">
        <v>5849</v>
      </c>
      <c r="E633" s="108" t="s">
        <v>2683</v>
      </c>
      <c r="G633" s="108" t="s">
        <v>5850</v>
      </c>
      <c r="H633" s="109" t="s">
        <v>2683</v>
      </c>
      <c r="I633" s="110" t="s">
        <v>2683</v>
      </c>
      <c r="J633" s="108" t="s">
        <v>3113</v>
      </c>
      <c r="O633" s="108" t="s">
        <v>2573</v>
      </c>
    </row>
    <row r="634" spans="1:15" s="108" customFormat="1" ht="12.75" x14ac:dyDescent="0.2">
      <c r="A634" s="108" t="str">
        <f>EnterpriseData!$B$38</f>
        <v>ProTes300420201Adm</v>
      </c>
      <c r="B634" s="108" t="s">
        <v>5851</v>
      </c>
      <c r="C634" s="108" t="s">
        <v>2602</v>
      </c>
      <c r="D634" s="108" t="s">
        <v>5852</v>
      </c>
      <c r="E634" s="108" t="s">
        <v>2683</v>
      </c>
      <c r="G634" s="108" t="s">
        <v>5853</v>
      </c>
      <c r="H634" s="109" t="s">
        <v>2683</v>
      </c>
      <c r="I634" s="110" t="s">
        <v>2683</v>
      </c>
      <c r="J634" s="108" t="s">
        <v>3113</v>
      </c>
      <c r="O634" s="108" t="s">
        <v>2573</v>
      </c>
    </row>
    <row r="635" spans="1:15" s="108" customFormat="1" ht="12.75" x14ac:dyDescent="0.2">
      <c r="A635" s="108" t="str">
        <f>EnterpriseData!$B$38</f>
        <v>ProTes300420201Adm</v>
      </c>
      <c r="B635" s="108" t="s">
        <v>5854</v>
      </c>
      <c r="C635" s="108" t="s">
        <v>2602</v>
      </c>
      <c r="D635" s="108" t="s">
        <v>5855</v>
      </c>
      <c r="E635" s="108" t="s">
        <v>2683</v>
      </c>
      <c r="G635" s="108" t="s">
        <v>5856</v>
      </c>
      <c r="H635" s="109" t="s">
        <v>2683</v>
      </c>
      <c r="I635" s="110" t="s">
        <v>2683</v>
      </c>
      <c r="J635" s="108" t="s">
        <v>3681</v>
      </c>
      <c r="O635" s="108" t="s">
        <v>2573</v>
      </c>
    </row>
    <row r="636" spans="1:15" s="108" customFormat="1" ht="12.75" x14ac:dyDescent="0.2">
      <c r="A636" s="108" t="str">
        <f>EnterpriseData!$B$38</f>
        <v>ProTes300420201Adm</v>
      </c>
      <c r="B636" s="108" t="s">
        <v>5857</v>
      </c>
      <c r="C636" s="108" t="s">
        <v>2602</v>
      </c>
      <c r="D636" s="108" t="s">
        <v>5858</v>
      </c>
      <c r="E636" s="108" t="s">
        <v>2683</v>
      </c>
      <c r="G636" s="108" t="s">
        <v>5859</v>
      </c>
      <c r="H636" s="109" t="s">
        <v>2683</v>
      </c>
      <c r="I636" s="110" t="s">
        <v>2683</v>
      </c>
      <c r="J636" s="108" t="s">
        <v>4115</v>
      </c>
      <c r="O636" s="108" t="s">
        <v>2573</v>
      </c>
    </row>
    <row r="637" spans="1:15" s="108" customFormat="1" ht="12.75" x14ac:dyDescent="0.2">
      <c r="A637" s="108" t="str">
        <f>EnterpriseData!$B$38</f>
        <v>ProTes300420201Adm</v>
      </c>
      <c r="B637" s="108" t="s">
        <v>5860</v>
      </c>
      <c r="C637" s="108" t="s">
        <v>2602</v>
      </c>
      <c r="D637" s="108" t="s">
        <v>5861</v>
      </c>
      <c r="E637" s="109" t="s">
        <v>5862</v>
      </c>
      <c r="G637" s="108" t="s">
        <v>5863</v>
      </c>
      <c r="H637" s="109" t="s">
        <v>2683</v>
      </c>
      <c r="I637" s="110" t="s">
        <v>2683</v>
      </c>
      <c r="J637" s="108" t="s">
        <v>4115</v>
      </c>
      <c r="O637" s="108" t="s">
        <v>2573</v>
      </c>
    </row>
    <row r="638" spans="1:15" s="108" customFormat="1" ht="12.75" x14ac:dyDescent="0.2">
      <c r="A638" s="108" t="str">
        <f>EnterpriseData!$B$38</f>
        <v>ProTes300420201Adm</v>
      </c>
      <c r="B638" s="108" t="s">
        <v>5864</v>
      </c>
      <c r="C638" s="108" t="s">
        <v>2602</v>
      </c>
      <c r="D638" s="108" t="s">
        <v>5865</v>
      </c>
      <c r="E638" s="108" t="s">
        <v>2683</v>
      </c>
      <c r="G638" s="108" t="s">
        <v>5866</v>
      </c>
      <c r="H638" s="109" t="s">
        <v>2683</v>
      </c>
      <c r="I638" s="110" t="s">
        <v>2683</v>
      </c>
      <c r="J638" s="108" t="s">
        <v>2440</v>
      </c>
      <c r="O638" s="108" t="s">
        <v>2573</v>
      </c>
    </row>
    <row r="639" spans="1:15" s="108" customFormat="1" ht="12.75" x14ac:dyDescent="0.2">
      <c r="A639" s="108" t="str">
        <f>EnterpriseData!$B$38</f>
        <v>ProTes300420201Adm</v>
      </c>
      <c r="B639" s="108" t="s">
        <v>5867</v>
      </c>
      <c r="C639" s="108" t="s">
        <v>2602</v>
      </c>
      <c r="D639" s="108" t="s">
        <v>5868</v>
      </c>
      <c r="E639" s="109" t="s">
        <v>5869</v>
      </c>
      <c r="F639" s="109" t="s">
        <v>5870</v>
      </c>
      <c r="G639" s="108" t="s">
        <v>5871</v>
      </c>
      <c r="H639" s="109" t="s">
        <v>2683</v>
      </c>
      <c r="I639" s="110" t="s">
        <v>2683</v>
      </c>
      <c r="J639" s="108" t="s">
        <v>5872</v>
      </c>
      <c r="O639" s="108" t="s">
        <v>2573</v>
      </c>
    </row>
    <row r="640" spans="1:15" s="108" customFormat="1" ht="12.75" x14ac:dyDescent="0.2">
      <c r="A640" s="108" t="str">
        <f>EnterpriseData!$B$38</f>
        <v>ProTes300420201Adm</v>
      </c>
      <c r="B640" s="108" t="s">
        <v>5873</v>
      </c>
      <c r="C640" s="108" t="s">
        <v>2602</v>
      </c>
      <c r="D640" s="108" t="s">
        <v>5874</v>
      </c>
      <c r="E640" s="109" t="s">
        <v>5875</v>
      </c>
      <c r="F640" s="109" t="s">
        <v>5876</v>
      </c>
      <c r="G640" s="108" t="s">
        <v>5877</v>
      </c>
      <c r="H640" s="109" t="s">
        <v>2683</v>
      </c>
      <c r="I640" s="110" t="s">
        <v>2683</v>
      </c>
      <c r="J640" s="108" t="s">
        <v>434</v>
      </c>
      <c r="O640" s="108" t="s">
        <v>2573</v>
      </c>
    </row>
    <row r="641" spans="1:15" s="108" customFormat="1" ht="12.75" x14ac:dyDescent="0.2">
      <c r="A641" s="108" t="str">
        <f>EnterpriseData!$B$38</f>
        <v>ProTes300420201Adm</v>
      </c>
      <c r="B641" s="108" t="s">
        <v>5878</v>
      </c>
      <c r="C641" s="108" t="s">
        <v>2602</v>
      </c>
      <c r="D641" s="108" t="s">
        <v>5879</v>
      </c>
      <c r="E641" s="109" t="s">
        <v>5880</v>
      </c>
      <c r="G641" s="108" t="s">
        <v>5881</v>
      </c>
      <c r="H641" s="109" t="s">
        <v>2683</v>
      </c>
      <c r="I641" s="110" t="s">
        <v>2683</v>
      </c>
      <c r="J641" s="108" t="s">
        <v>5882</v>
      </c>
      <c r="O641" s="108" t="s">
        <v>2573</v>
      </c>
    </row>
    <row r="642" spans="1:15" s="108" customFormat="1" ht="12.75" x14ac:dyDescent="0.2">
      <c r="A642" s="108" t="str">
        <f>EnterpriseData!$B$38</f>
        <v>ProTes300420201Adm</v>
      </c>
      <c r="B642" s="108" t="s">
        <v>5883</v>
      </c>
      <c r="C642" s="108" t="s">
        <v>2602</v>
      </c>
      <c r="D642" s="108" t="s">
        <v>5884</v>
      </c>
      <c r="E642" s="109" t="s">
        <v>5885</v>
      </c>
      <c r="F642" s="109" t="s">
        <v>5886</v>
      </c>
      <c r="G642" s="108" t="s">
        <v>5887</v>
      </c>
      <c r="H642" s="109" t="s">
        <v>2683</v>
      </c>
      <c r="I642" s="110" t="s">
        <v>2683</v>
      </c>
      <c r="J642" s="108" t="s">
        <v>4297</v>
      </c>
      <c r="O642" s="108" t="s">
        <v>2573</v>
      </c>
    </row>
    <row r="643" spans="1:15" s="108" customFormat="1" ht="12.75" x14ac:dyDescent="0.2">
      <c r="A643" s="108" t="str">
        <f>EnterpriseData!$B$38</f>
        <v>ProTes300420201Adm</v>
      </c>
      <c r="B643" s="108" t="s">
        <v>5888</v>
      </c>
      <c r="C643" s="108" t="s">
        <v>2602</v>
      </c>
      <c r="D643" s="108" t="s">
        <v>5889</v>
      </c>
      <c r="E643" s="108" t="s">
        <v>2683</v>
      </c>
      <c r="G643" s="108" t="s">
        <v>5890</v>
      </c>
      <c r="H643" s="109" t="s">
        <v>2683</v>
      </c>
      <c r="I643" s="110" t="s">
        <v>2683</v>
      </c>
      <c r="J643" s="108" t="s">
        <v>4297</v>
      </c>
      <c r="O643" s="108" t="s">
        <v>2573</v>
      </c>
    </row>
    <row r="644" spans="1:15" s="108" customFormat="1" ht="12.75" x14ac:dyDescent="0.2">
      <c r="A644" s="108" t="str">
        <f>EnterpriseData!$B$38</f>
        <v>ProTes300420201Adm</v>
      </c>
      <c r="B644" s="108" t="s">
        <v>5891</v>
      </c>
      <c r="C644" s="108" t="s">
        <v>2602</v>
      </c>
      <c r="D644" s="108" t="s">
        <v>5892</v>
      </c>
      <c r="E644" s="108" t="s">
        <v>2683</v>
      </c>
      <c r="G644" s="108" t="s">
        <v>5893</v>
      </c>
      <c r="H644" s="109" t="s">
        <v>2683</v>
      </c>
      <c r="I644" s="110" t="s">
        <v>2683</v>
      </c>
      <c r="J644" s="108" t="s">
        <v>5894</v>
      </c>
      <c r="O644" s="108" t="s">
        <v>2573</v>
      </c>
    </row>
    <row r="645" spans="1:15" s="108" customFormat="1" ht="12.75" x14ac:dyDescent="0.2">
      <c r="A645" s="108" t="str">
        <f>EnterpriseData!$B$38</f>
        <v>ProTes300420201Adm</v>
      </c>
      <c r="B645" s="108" t="s">
        <v>5895</v>
      </c>
      <c r="C645" s="108" t="s">
        <v>2602</v>
      </c>
      <c r="D645" s="108" t="s">
        <v>5896</v>
      </c>
      <c r="E645" s="109" t="s">
        <v>5897</v>
      </c>
      <c r="F645" s="109" t="s">
        <v>5898</v>
      </c>
      <c r="G645" s="108" t="s">
        <v>5899</v>
      </c>
      <c r="H645" s="109" t="s">
        <v>2683</v>
      </c>
      <c r="I645" s="110" t="s">
        <v>2683</v>
      </c>
      <c r="J645" s="108" t="s">
        <v>5900</v>
      </c>
      <c r="O645" s="108" t="s">
        <v>2573</v>
      </c>
    </row>
    <row r="646" spans="1:15" s="108" customFormat="1" ht="12.75" x14ac:dyDescent="0.2">
      <c r="A646" s="108" t="str">
        <f>EnterpriseData!$B$38</f>
        <v>ProTes300420201Adm</v>
      </c>
      <c r="B646" s="108" t="s">
        <v>5901</v>
      </c>
      <c r="C646" s="108" t="s">
        <v>2602</v>
      </c>
      <c r="D646" s="108" t="s">
        <v>5902</v>
      </c>
      <c r="E646" s="109" t="s">
        <v>5903</v>
      </c>
      <c r="G646" s="108" t="s">
        <v>5904</v>
      </c>
      <c r="H646" s="109" t="s">
        <v>2683</v>
      </c>
      <c r="I646" s="110" t="s">
        <v>2683</v>
      </c>
      <c r="J646" s="108" t="s">
        <v>5900</v>
      </c>
      <c r="O646" s="108" t="s">
        <v>2573</v>
      </c>
    </row>
    <row r="647" spans="1:15" s="108" customFormat="1" ht="12.75" x14ac:dyDescent="0.2">
      <c r="A647" s="108" t="str">
        <f>EnterpriseData!$B$38</f>
        <v>ProTes300420201Adm</v>
      </c>
      <c r="B647" s="108" t="s">
        <v>5905</v>
      </c>
      <c r="C647" s="108" t="s">
        <v>2602</v>
      </c>
      <c r="D647" s="108" t="s">
        <v>5906</v>
      </c>
      <c r="E647" s="109" t="s">
        <v>5907</v>
      </c>
      <c r="F647" s="109" t="s">
        <v>5908</v>
      </c>
      <c r="G647" s="108" t="s">
        <v>5909</v>
      </c>
      <c r="H647" s="109" t="s">
        <v>2683</v>
      </c>
      <c r="I647" s="110" t="s">
        <v>2683</v>
      </c>
      <c r="J647" s="108" t="s">
        <v>5910</v>
      </c>
      <c r="O647" s="108" t="s">
        <v>2573</v>
      </c>
    </row>
    <row r="648" spans="1:15" s="108" customFormat="1" ht="12.75" x14ac:dyDescent="0.2">
      <c r="A648" s="108" t="str">
        <f>EnterpriseData!$B$38</f>
        <v>ProTes300420201Adm</v>
      </c>
      <c r="B648" s="108" t="s">
        <v>5911</v>
      </c>
      <c r="C648" s="108" t="s">
        <v>2602</v>
      </c>
      <c r="D648" s="108" t="s">
        <v>5912</v>
      </c>
      <c r="E648" s="109" t="s">
        <v>5907</v>
      </c>
      <c r="G648" s="108" t="s">
        <v>5908</v>
      </c>
      <c r="H648" s="109" t="s">
        <v>2683</v>
      </c>
      <c r="I648" s="110" t="s">
        <v>2683</v>
      </c>
      <c r="J648" s="108" t="s">
        <v>5910</v>
      </c>
      <c r="O648" s="108" t="s">
        <v>2573</v>
      </c>
    </row>
    <row r="649" spans="1:15" s="108" customFormat="1" ht="12.75" x14ac:dyDescent="0.2">
      <c r="A649" s="108" t="str">
        <f>EnterpriseData!$B$38</f>
        <v>ProTes300420201Adm</v>
      </c>
      <c r="B649" s="108" t="s">
        <v>5913</v>
      </c>
      <c r="C649" s="108" t="s">
        <v>2602</v>
      </c>
      <c r="D649" s="108" t="s">
        <v>5914</v>
      </c>
      <c r="E649" s="108" t="s">
        <v>2683</v>
      </c>
      <c r="G649" s="108" t="s">
        <v>5915</v>
      </c>
      <c r="H649" s="109" t="s">
        <v>2683</v>
      </c>
      <c r="I649" s="110" t="s">
        <v>2683</v>
      </c>
      <c r="J649" s="108" t="s">
        <v>5910</v>
      </c>
      <c r="O649" s="108" t="s">
        <v>2573</v>
      </c>
    </row>
    <row r="650" spans="1:15" s="108" customFormat="1" ht="12.75" x14ac:dyDescent="0.2">
      <c r="A650" s="108" t="str">
        <f>EnterpriseData!$B$38</f>
        <v>ProTes300420201Adm</v>
      </c>
      <c r="B650" s="108" t="s">
        <v>5916</v>
      </c>
      <c r="C650" s="108" t="s">
        <v>2602</v>
      </c>
      <c r="D650" s="108" t="s">
        <v>5917</v>
      </c>
      <c r="E650" s="109" t="s">
        <v>5918</v>
      </c>
      <c r="G650" s="108" t="s">
        <v>5919</v>
      </c>
      <c r="H650" s="109" t="s">
        <v>2683</v>
      </c>
      <c r="I650" s="110" t="s">
        <v>2683</v>
      </c>
      <c r="J650" s="108" t="s">
        <v>5920</v>
      </c>
      <c r="O650" s="108" t="s">
        <v>2573</v>
      </c>
    </row>
    <row r="651" spans="1:15" s="108" customFormat="1" ht="12.75" x14ac:dyDescent="0.2">
      <c r="A651" s="108" t="str">
        <f>EnterpriseData!$B$38</f>
        <v>ProTes300420201Adm</v>
      </c>
      <c r="B651" s="108" t="s">
        <v>5921</v>
      </c>
      <c r="C651" s="108" t="s">
        <v>2602</v>
      </c>
      <c r="D651" s="108" t="s">
        <v>5922</v>
      </c>
      <c r="E651" s="108" t="s">
        <v>2683</v>
      </c>
      <c r="G651" s="108" t="s">
        <v>5923</v>
      </c>
      <c r="H651" s="109" t="s">
        <v>2683</v>
      </c>
      <c r="I651" s="110" t="s">
        <v>2683</v>
      </c>
      <c r="J651" s="108" t="s">
        <v>2441</v>
      </c>
      <c r="O651" s="108" t="s">
        <v>2573</v>
      </c>
    </row>
    <row r="652" spans="1:15" s="108" customFormat="1" ht="12.75" x14ac:dyDescent="0.2">
      <c r="A652" s="108" t="str">
        <f>EnterpriseData!$B$38</f>
        <v>ProTes300420201Adm</v>
      </c>
      <c r="B652" s="108" t="s">
        <v>5924</v>
      </c>
      <c r="C652" s="108" t="s">
        <v>2602</v>
      </c>
      <c r="D652" s="108" t="s">
        <v>5925</v>
      </c>
      <c r="E652" s="109" t="s">
        <v>5926</v>
      </c>
      <c r="F652" s="109" t="s">
        <v>5927</v>
      </c>
      <c r="G652" s="108" t="s">
        <v>5928</v>
      </c>
      <c r="H652" s="109" t="s">
        <v>2683</v>
      </c>
      <c r="I652" s="110" t="s">
        <v>2683</v>
      </c>
      <c r="J652" s="108" t="s">
        <v>5929</v>
      </c>
      <c r="O652" s="108" t="s">
        <v>2573</v>
      </c>
    </row>
    <row r="653" spans="1:15" s="108" customFormat="1" ht="12.75" x14ac:dyDescent="0.2">
      <c r="A653" s="108" t="str">
        <f>EnterpriseData!$B$38</f>
        <v>ProTes300420201Adm</v>
      </c>
      <c r="B653" s="108" t="s">
        <v>5930</v>
      </c>
      <c r="C653" s="108" t="s">
        <v>2602</v>
      </c>
      <c r="D653" s="108" t="s">
        <v>5931</v>
      </c>
      <c r="E653" s="109" t="s">
        <v>5932</v>
      </c>
      <c r="F653" s="109" t="s">
        <v>5933</v>
      </c>
      <c r="G653" s="108" t="s">
        <v>5934</v>
      </c>
      <c r="H653" s="109" t="s">
        <v>2683</v>
      </c>
      <c r="I653" s="110" t="s">
        <v>2683</v>
      </c>
      <c r="J653" s="108" t="s">
        <v>3346</v>
      </c>
      <c r="O653" s="108" t="s">
        <v>2573</v>
      </c>
    </row>
    <row r="654" spans="1:15" s="108" customFormat="1" ht="12.75" x14ac:dyDescent="0.2">
      <c r="A654" s="108" t="str">
        <f>EnterpriseData!$B$38</f>
        <v>ProTes300420201Adm</v>
      </c>
      <c r="B654" s="108" t="s">
        <v>5935</v>
      </c>
      <c r="C654" s="108" t="s">
        <v>2602</v>
      </c>
      <c r="D654" s="108" t="s">
        <v>5936</v>
      </c>
      <c r="E654" s="108" t="s">
        <v>2683</v>
      </c>
      <c r="G654" s="108" t="s">
        <v>5937</v>
      </c>
      <c r="H654" s="109" t="s">
        <v>2683</v>
      </c>
      <c r="I654" s="110" t="s">
        <v>2683</v>
      </c>
      <c r="J654" s="108" t="s">
        <v>3346</v>
      </c>
      <c r="O654" s="108" t="s">
        <v>2573</v>
      </c>
    </row>
    <row r="655" spans="1:15" s="108" customFormat="1" ht="12.75" x14ac:dyDescent="0.2">
      <c r="A655" s="108" t="str">
        <f>EnterpriseData!$B$38</f>
        <v>ProTes300420201Adm</v>
      </c>
      <c r="B655" s="108" t="s">
        <v>5938</v>
      </c>
      <c r="C655" s="108" t="s">
        <v>2602</v>
      </c>
      <c r="D655" s="108" t="s">
        <v>5939</v>
      </c>
      <c r="E655" s="109" t="s">
        <v>5940</v>
      </c>
      <c r="F655" s="109" t="s">
        <v>5941</v>
      </c>
      <c r="G655" s="108" t="s">
        <v>5942</v>
      </c>
      <c r="H655" s="109" t="s">
        <v>2683</v>
      </c>
      <c r="I655" s="110" t="s">
        <v>2683</v>
      </c>
      <c r="J655" s="108" t="s">
        <v>3346</v>
      </c>
      <c r="O655" s="108" t="s">
        <v>2573</v>
      </c>
    </row>
    <row r="656" spans="1:15" s="108" customFormat="1" ht="12.75" x14ac:dyDescent="0.2">
      <c r="A656" s="108" t="str">
        <f>EnterpriseData!$B$38</f>
        <v>ProTes300420201Adm</v>
      </c>
      <c r="B656" s="108" t="s">
        <v>5943</v>
      </c>
      <c r="C656" s="108" t="s">
        <v>2602</v>
      </c>
      <c r="D656" s="108" t="s">
        <v>5944</v>
      </c>
      <c r="E656" s="109" t="s">
        <v>4872</v>
      </c>
      <c r="G656" s="108" t="s">
        <v>5945</v>
      </c>
      <c r="H656" s="109" t="s">
        <v>2683</v>
      </c>
      <c r="I656" s="110" t="s">
        <v>2683</v>
      </c>
      <c r="J656" s="108" t="s">
        <v>3346</v>
      </c>
      <c r="O656" s="108" t="s">
        <v>2573</v>
      </c>
    </row>
    <row r="657" spans="1:15" s="108" customFormat="1" ht="12.75" x14ac:dyDescent="0.2">
      <c r="A657" s="108" t="str">
        <f>EnterpriseData!$B$38</f>
        <v>ProTes300420201Adm</v>
      </c>
      <c r="B657" s="108" t="s">
        <v>5946</v>
      </c>
      <c r="C657" s="108" t="s">
        <v>2602</v>
      </c>
      <c r="D657" s="108" t="s">
        <v>5947</v>
      </c>
      <c r="E657" s="109" t="s">
        <v>4872</v>
      </c>
      <c r="G657" s="108" t="s">
        <v>5948</v>
      </c>
      <c r="H657" s="109" t="s">
        <v>2683</v>
      </c>
      <c r="I657" s="110" t="s">
        <v>2683</v>
      </c>
      <c r="J657" s="108" t="s">
        <v>3346</v>
      </c>
      <c r="O657" s="108" t="s">
        <v>2573</v>
      </c>
    </row>
    <row r="658" spans="1:15" s="108" customFormat="1" ht="12.75" x14ac:dyDescent="0.2">
      <c r="A658" s="108" t="str">
        <f>EnterpriseData!$B$38</f>
        <v>ProTes300420201Adm</v>
      </c>
      <c r="B658" s="108" t="s">
        <v>5949</v>
      </c>
      <c r="C658" s="108" t="s">
        <v>2602</v>
      </c>
      <c r="D658" s="108" t="s">
        <v>5950</v>
      </c>
      <c r="E658" s="109" t="s">
        <v>5940</v>
      </c>
      <c r="F658" s="109" t="s">
        <v>5941</v>
      </c>
      <c r="G658" s="108" t="s">
        <v>5951</v>
      </c>
      <c r="H658" s="109" t="s">
        <v>2683</v>
      </c>
      <c r="I658" s="110" t="s">
        <v>2683</v>
      </c>
      <c r="J658" s="108" t="s">
        <v>3346</v>
      </c>
      <c r="O658" s="108" t="s">
        <v>2573</v>
      </c>
    </row>
    <row r="659" spans="1:15" s="108" customFormat="1" ht="12.75" x14ac:dyDescent="0.2">
      <c r="A659" s="108" t="str">
        <f>EnterpriseData!$B$38</f>
        <v>ProTes300420201Adm</v>
      </c>
      <c r="B659" s="108" t="s">
        <v>5952</v>
      </c>
      <c r="C659" s="108" t="s">
        <v>2602</v>
      </c>
      <c r="D659" s="108" t="s">
        <v>5953</v>
      </c>
      <c r="E659" s="109" t="s">
        <v>4872</v>
      </c>
      <c r="G659" s="108" t="s">
        <v>5954</v>
      </c>
      <c r="H659" s="109" t="s">
        <v>2683</v>
      </c>
      <c r="I659" s="110" t="s">
        <v>2683</v>
      </c>
      <c r="J659" s="108" t="s">
        <v>3346</v>
      </c>
      <c r="O659" s="108" t="s">
        <v>2573</v>
      </c>
    </row>
    <row r="660" spans="1:15" s="108" customFormat="1" ht="12.75" x14ac:dyDescent="0.2">
      <c r="A660" s="108" t="str">
        <f>EnterpriseData!$B$38</f>
        <v>ProTes300420201Adm</v>
      </c>
      <c r="B660" s="108" t="s">
        <v>5955</v>
      </c>
      <c r="C660" s="108" t="s">
        <v>2602</v>
      </c>
      <c r="D660" s="108" t="s">
        <v>5956</v>
      </c>
      <c r="E660" s="109" t="s">
        <v>4872</v>
      </c>
      <c r="G660" s="108" t="s">
        <v>5957</v>
      </c>
      <c r="H660" s="109" t="s">
        <v>2683</v>
      </c>
      <c r="I660" s="110" t="s">
        <v>2683</v>
      </c>
      <c r="J660" s="108" t="s">
        <v>3346</v>
      </c>
      <c r="O660" s="108" t="s">
        <v>2573</v>
      </c>
    </row>
    <row r="661" spans="1:15" s="108" customFormat="1" ht="12.75" x14ac:dyDescent="0.2">
      <c r="A661" s="108" t="str">
        <f>EnterpriseData!$B$38</f>
        <v>ProTes300420201Adm</v>
      </c>
      <c r="B661" s="108" t="s">
        <v>5958</v>
      </c>
      <c r="C661" s="108" t="s">
        <v>2602</v>
      </c>
      <c r="D661" s="108" t="s">
        <v>5959</v>
      </c>
      <c r="E661" s="109" t="s">
        <v>5960</v>
      </c>
      <c r="G661" s="108" t="s">
        <v>5961</v>
      </c>
      <c r="H661" s="109" t="s">
        <v>2683</v>
      </c>
      <c r="I661" s="110" t="s">
        <v>2683</v>
      </c>
      <c r="J661" s="108" t="s">
        <v>3346</v>
      </c>
      <c r="O661" s="108" t="s">
        <v>2573</v>
      </c>
    </row>
    <row r="662" spans="1:15" s="108" customFormat="1" ht="12.75" x14ac:dyDescent="0.2">
      <c r="A662" s="108" t="str">
        <f>EnterpriseData!$B$38</f>
        <v>ProTes300420201Adm</v>
      </c>
      <c r="B662" s="108" t="s">
        <v>5962</v>
      </c>
      <c r="C662" s="108" t="s">
        <v>2602</v>
      </c>
      <c r="D662" s="108" t="s">
        <v>5963</v>
      </c>
      <c r="E662" s="109" t="s">
        <v>5964</v>
      </c>
      <c r="F662" s="109" t="s">
        <v>5965</v>
      </c>
      <c r="G662" s="108" t="s">
        <v>5966</v>
      </c>
      <c r="H662" s="109" t="s">
        <v>2683</v>
      </c>
      <c r="I662" s="110" t="s">
        <v>2683</v>
      </c>
      <c r="J662" s="108" t="s">
        <v>5967</v>
      </c>
      <c r="O662" s="108" t="s">
        <v>2573</v>
      </c>
    </row>
    <row r="663" spans="1:15" s="108" customFormat="1" ht="12.75" x14ac:dyDescent="0.2">
      <c r="A663" s="108" t="str">
        <f>EnterpriseData!$B$38</f>
        <v>ProTes300420201Adm</v>
      </c>
      <c r="B663" s="108" t="s">
        <v>5968</v>
      </c>
      <c r="C663" s="108" t="s">
        <v>2602</v>
      </c>
      <c r="D663" s="108" t="s">
        <v>5969</v>
      </c>
      <c r="E663" s="109" t="s">
        <v>5970</v>
      </c>
      <c r="F663" s="109" t="s">
        <v>5971</v>
      </c>
      <c r="G663" s="108" t="s">
        <v>5972</v>
      </c>
      <c r="H663" s="109" t="s">
        <v>2683</v>
      </c>
      <c r="I663" s="110" t="s">
        <v>2683</v>
      </c>
      <c r="J663" s="108" t="s">
        <v>5967</v>
      </c>
      <c r="O663" s="108" t="s">
        <v>2573</v>
      </c>
    </row>
    <row r="664" spans="1:15" s="108" customFormat="1" ht="12.75" x14ac:dyDescent="0.2">
      <c r="A664" s="108" t="str">
        <f>EnterpriseData!$B$38</f>
        <v>ProTes300420201Adm</v>
      </c>
      <c r="B664" s="108" t="s">
        <v>5973</v>
      </c>
      <c r="C664" s="108" t="s">
        <v>2602</v>
      </c>
      <c r="D664" s="108" t="s">
        <v>5974</v>
      </c>
      <c r="E664" s="109" t="s">
        <v>5975</v>
      </c>
      <c r="G664" s="108" t="s">
        <v>5976</v>
      </c>
      <c r="H664" s="109" t="s">
        <v>2683</v>
      </c>
      <c r="I664" s="110" t="s">
        <v>2683</v>
      </c>
      <c r="J664" s="108" t="s">
        <v>5977</v>
      </c>
      <c r="O664" s="108" t="s">
        <v>2573</v>
      </c>
    </row>
    <row r="665" spans="1:15" s="108" customFormat="1" ht="12.75" x14ac:dyDescent="0.2">
      <c r="A665" s="108" t="str">
        <f>EnterpriseData!$B$38</f>
        <v>ProTes300420201Adm</v>
      </c>
      <c r="B665" s="108" t="s">
        <v>5978</v>
      </c>
      <c r="C665" s="108" t="s">
        <v>2602</v>
      </c>
      <c r="D665" s="108" t="s">
        <v>5979</v>
      </c>
      <c r="E665" s="109" t="s">
        <v>5980</v>
      </c>
      <c r="G665" s="108" t="s">
        <v>5981</v>
      </c>
      <c r="H665" s="109" t="s">
        <v>2683</v>
      </c>
      <c r="I665" s="110" t="s">
        <v>2683</v>
      </c>
      <c r="J665" s="108" t="s">
        <v>5977</v>
      </c>
      <c r="O665" s="108" t="s">
        <v>2573</v>
      </c>
    </row>
    <row r="666" spans="1:15" s="108" customFormat="1" ht="12.75" x14ac:dyDescent="0.2">
      <c r="A666" s="108" t="str">
        <f>EnterpriseData!$B$38</f>
        <v>ProTes300420201Adm</v>
      </c>
      <c r="B666" s="108" t="s">
        <v>5982</v>
      </c>
      <c r="C666" s="108" t="s">
        <v>2602</v>
      </c>
      <c r="D666" s="108" t="s">
        <v>5983</v>
      </c>
      <c r="E666" s="108" t="s">
        <v>2683</v>
      </c>
      <c r="G666" s="108" t="s">
        <v>5984</v>
      </c>
      <c r="H666" s="109" t="s">
        <v>2683</v>
      </c>
      <c r="I666" s="110" t="s">
        <v>2683</v>
      </c>
      <c r="J666" s="108" t="s">
        <v>5977</v>
      </c>
      <c r="O666" s="108" t="s">
        <v>2573</v>
      </c>
    </row>
    <row r="667" spans="1:15" s="108" customFormat="1" ht="12.75" x14ac:dyDescent="0.2">
      <c r="A667" s="108" t="str">
        <f>EnterpriseData!$B$38</f>
        <v>ProTes300420201Adm</v>
      </c>
      <c r="B667" s="108" t="s">
        <v>5985</v>
      </c>
      <c r="C667" s="108" t="s">
        <v>2602</v>
      </c>
      <c r="D667" s="108" t="s">
        <v>5986</v>
      </c>
      <c r="E667" s="109" t="s">
        <v>5987</v>
      </c>
      <c r="F667" s="109" t="s">
        <v>5988</v>
      </c>
      <c r="G667" s="108" t="s">
        <v>5989</v>
      </c>
      <c r="H667" s="109" t="s">
        <v>2683</v>
      </c>
      <c r="I667" s="110" t="s">
        <v>2683</v>
      </c>
      <c r="J667" s="108" t="s">
        <v>5977</v>
      </c>
      <c r="O667" s="108" t="s">
        <v>2573</v>
      </c>
    </row>
    <row r="668" spans="1:15" s="108" customFormat="1" ht="12.75" x14ac:dyDescent="0.2">
      <c r="A668" s="108" t="str">
        <f>EnterpriseData!$B$38</f>
        <v>ProTes300420201Adm</v>
      </c>
      <c r="B668" s="108" t="s">
        <v>5990</v>
      </c>
      <c r="C668" s="108" t="s">
        <v>2602</v>
      </c>
      <c r="D668" s="108" t="s">
        <v>5991</v>
      </c>
      <c r="E668" s="109" t="s">
        <v>5992</v>
      </c>
      <c r="F668" s="109" t="s">
        <v>5993</v>
      </c>
      <c r="G668" s="108" t="s">
        <v>5994</v>
      </c>
      <c r="H668" s="109" t="s">
        <v>2683</v>
      </c>
      <c r="I668" s="110" t="s">
        <v>2683</v>
      </c>
      <c r="J668" s="108" t="s">
        <v>5977</v>
      </c>
      <c r="O668" s="108" t="s">
        <v>2573</v>
      </c>
    </row>
    <row r="669" spans="1:15" s="108" customFormat="1" ht="12.75" x14ac:dyDescent="0.2">
      <c r="A669" s="108" t="str">
        <f>EnterpriseData!$B$38</f>
        <v>ProTes300420201Adm</v>
      </c>
      <c r="B669" s="108" t="s">
        <v>5995</v>
      </c>
      <c r="C669" s="108" t="s">
        <v>2602</v>
      </c>
      <c r="D669" s="108" t="s">
        <v>5996</v>
      </c>
      <c r="E669" s="109" t="s">
        <v>5997</v>
      </c>
      <c r="F669" s="109" t="s">
        <v>5998</v>
      </c>
      <c r="G669" s="108" t="s">
        <v>5999</v>
      </c>
      <c r="H669" s="109" t="s">
        <v>2683</v>
      </c>
      <c r="I669" s="110" t="s">
        <v>2683</v>
      </c>
      <c r="J669" s="108" t="s">
        <v>6000</v>
      </c>
      <c r="O669" s="108" t="s">
        <v>2573</v>
      </c>
    </row>
    <row r="670" spans="1:15" s="108" customFormat="1" ht="12.75" x14ac:dyDescent="0.2">
      <c r="A670" s="108" t="str">
        <f>EnterpriseData!$B$38</f>
        <v>ProTes300420201Adm</v>
      </c>
      <c r="B670" s="108" t="s">
        <v>6001</v>
      </c>
      <c r="C670" s="108" t="s">
        <v>2602</v>
      </c>
      <c r="D670" s="108" t="s">
        <v>6002</v>
      </c>
      <c r="E670" s="109" t="s">
        <v>6003</v>
      </c>
      <c r="G670" s="108" t="s">
        <v>6004</v>
      </c>
      <c r="H670" s="109" t="s">
        <v>2683</v>
      </c>
      <c r="I670" s="110" t="s">
        <v>2683</v>
      </c>
      <c r="J670" s="108" t="s">
        <v>6000</v>
      </c>
      <c r="O670" s="108" t="s">
        <v>2573</v>
      </c>
    </row>
    <row r="671" spans="1:15" s="108" customFormat="1" ht="12.75" x14ac:dyDescent="0.2">
      <c r="A671" s="108" t="str">
        <f>EnterpriseData!$B$38</f>
        <v>ProTes300420201Adm</v>
      </c>
      <c r="B671" s="108" t="s">
        <v>6005</v>
      </c>
      <c r="C671" s="108" t="s">
        <v>2602</v>
      </c>
      <c r="D671" s="108" t="s">
        <v>6006</v>
      </c>
      <c r="E671" s="109" t="s">
        <v>6007</v>
      </c>
      <c r="G671" s="108" t="s">
        <v>6008</v>
      </c>
      <c r="H671" s="109" t="s">
        <v>2683</v>
      </c>
      <c r="I671" s="110" t="s">
        <v>2683</v>
      </c>
      <c r="J671" s="108" t="s">
        <v>6000</v>
      </c>
      <c r="O671" s="108" t="s">
        <v>2573</v>
      </c>
    </row>
    <row r="672" spans="1:15" s="108" customFormat="1" ht="12.75" x14ac:dyDescent="0.2">
      <c r="A672" s="108" t="str">
        <f>EnterpriseData!$B$38</f>
        <v>ProTes300420201Adm</v>
      </c>
      <c r="B672" s="108" t="s">
        <v>6009</v>
      </c>
      <c r="C672" s="108" t="s">
        <v>2602</v>
      </c>
      <c r="D672" s="108" t="s">
        <v>6010</v>
      </c>
      <c r="E672" s="109" t="s">
        <v>6011</v>
      </c>
      <c r="F672" s="109" t="s">
        <v>6012</v>
      </c>
      <c r="G672" s="108" t="s">
        <v>6013</v>
      </c>
      <c r="H672" s="109" t="s">
        <v>2683</v>
      </c>
      <c r="I672" s="110" t="s">
        <v>2683</v>
      </c>
      <c r="J672" s="108" t="s">
        <v>6014</v>
      </c>
      <c r="O672" s="108" t="s">
        <v>2573</v>
      </c>
    </row>
    <row r="673" spans="1:15" s="108" customFormat="1" ht="12.75" x14ac:dyDescent="0.2">
      <c r="A673" s="108" t="str">
        <f>EnterpriseData!$B$38</f>
        <v>ProTes300420201Adm</v>
      </c>
      <c r="B673" s="108" t="s">
        <v>6015</v>
      </c>
      <c r="C673" s="108" t="s">
        <v>2602</v>
      </c>
      <c r="D673" s="108" t="s">
        <v>6016</v>
      </c>
      <c r="E673" s="108" t="s">
        <v>2683</v>
      </c>
      <c r="G673" s="108" t="s">
        <v>6017</v>
      </c>
      <c r="H673" s="109" t="s">
        <v>2683</v>
      </c>
      <c r="I673" s="110" t="s">
        <v>2683</v>
      </c>
      <c r="J673" s="108" t="s">
        <v>4461</v>
      </c>
      <c r="O673" s="108" t="s">
        <v>2573</v>
      </c>
    </row>
    <row r="674" spans="1:15" s="108" customFormat="1" ht="12.75" x14ac:dyDescent="0.2">
      <c r="A674" s="108" t="str">
        <f>EnterpriseData!$B$38</f>
        <v>ProTes300420201Adm</v>
      </c>
      <c r="B674" s="108" t="s">
        <v>6018</v>
      </c>
      <c r="C674" s="108" t="s">
        <v>2602</v>
      </c>
      <c r="D674" s="108" t="s">
        <v>6019</v>
      </c>
      <c r="E674" s="108" t="s">
        <v>2683</v>
      </c>
      <c r="G674" s="108" t="s">
        <v>6020</v>
      </c>
      <c r="H674" s="109" t="s">
        <v>2683</v>
      </c>
      <c r="I674" s="110" t="s">
        <v>2683</v>
      </c>
      <c r="J674" s="108" t="s">
        <v>3202</v>
      </c>
      <c r="O674" s="108" t="s">
        <v>2573</v>
      </c>
    </row>
    <row r="675" spans="1:15" s="108" customFormat="1" ht="12.75" x14ac:dyDescent="0.2">
      <c r="A675" s="108" t="str">
        <f>EnterpriseData!$B$38</f>
        <v>ProTes300420201Adm</v>
      </c>
      <c r="B675" s="108" t="s">
        <v>6021</v>
      </c>
      <c r="C675" s="108" t="s">
        <v>2602</v>
      </c>
      <c r="D675" s="108" t="s">
        <v>6022</v>
      </c>
      <c r="E675" s="108" t="s">
        <v>2683</v>
      </c>
      <c r="G675" s="108" t="s">
        <v>6023</v>
      </c>
      <c r="H675" s="109" t="s">
        <v>2683</v>
      </c>
      <c r="I675" s="110" t="s">
        <v>2683</v>
      </c>
      <c r="J675" s="108" t="s">
        <v>3202</v>
      </c>
      <c r="O675" s="108" t="s">
        <v>2573</v>
      </c>
    </row>
    <row r="676" spans="1:15" s="108" customFormat="1" ht="12.75" x14ac:dyDescent="0.2">
      <c r="A676" s="108" t="str">
        <f>EnterpriseData!$B$38</f>
        <v>ProTes300420201Adm</v>
      </c>
      <c r="B676" s="108" t="s">
        <v>6024</v>
      </c>
      <c r="C676" s="108" t="s">
        <v>2602</v>
      </c>
      <c r="D676" s="108" t="s">
        <v>6025</v>
      </c>
      <c r="E676" s="108" t="s">
        <v>2683</v>
      </c>
      <c r="G676" s="108" t="s">
        <v>6026</v>
      </c>
      <c r="H676" s="109" t="s">
        <v>2683</v>
      </c>
      <c r="I676" s="110" t="s">
        <v>2683</v>
      </c>
      <c r="J676" s="108" t="s">
        <v>3202</v>
      </c>
      <c r="O676" s="108" t="s">
        <v>2573</v>
      </c>
    </row>
    <row r="677" spans="1:15" s="108" customFormat="1" ht="12.75" x14ac:dyDescent="0.2">
      <c r="A677" s="108" t="str">
        <f>EnterpriseData!$B$38</f>
        <v>ProTes300420201Adm</v>
      </c>
      <c r="B677" s="108" t="s">
        <v>6027</v>
      </c>
      <c r="C677" s="108" t="s">
        <v>2602</v>
      </c>
      <c r="D677" s="108" t="s">
        <v>6028</v>
      </c>
      <c r="E677" s="108" t="s">
        <v>2683</v>
      </c>
      <c r="G677" s="108" t="s">
        <v>6029</v>
      </c>
      <c r="H677" s="109" t="s">
        <v>2683</v>
      </c>
      <c r="I677" s="110" t="s">
        <v>2683</v>
      </c>
      <c r="J677" s="108" t="s">
        <v>3202</v>
      </c>
      <c r="O677" s="108" t="s">
        <v>2573</v>
      </c>
    </row>
    <row r="678" spans="1:15" s="108" customFormat="1" ht="12.75" x14ac:dyDescent="0.2">
      <c r="A678" s="108" t="str">
        <f>EnterpriseData!$B$38</f>
        <v>ProTes300420201Adm</v>
      </c>
      <c r="B678" s="108" t="s">
        <v>6030</v>
      </c>
      <c r="C678" s="108" t="s">
        <v>2602</v>
      </c>
      <c r="D678" s="108" t="s">
        <v>6031</v>
      </c>
      <c r="E678" s="108" t="s">
        <v>2683</v>
      </c>
      <c r="G678" s="108" t="s">
        <v>4349</v>
      </c>
      <c r="H678" s="109" t="s">
        <v>2683</v>
      </c>
      <c r="I678" s="110" t="s">
        <v>2683</v>
      </c>
      <c r="J678" s="108" t="s">
        <v>4350</v>
      </c>
      <c r="O678" s="108" t="s">
        <v>2573</v>
      </c>
    </row>
    <row r="679" spans="1:15" s="108" customFormat="1" ht="12.75" x14ac:dyDescent="0.2">
      <c r="A679" s="108" t="str">
        <f>EnterpriseData!$B$38</f>
        <v>ProTes300420201Adm</v>
      </c>
      <c r="B679" s="108" t="s">
        <v>6032</v>
      </c>
      <c r="C679" s="108" t="s">
        <v>2602</v>
      </c>
      <c r="D679" s="108" t="s">
        <v>6033</v>
      </c>
      <c r="E679" s="108" t="s">
        <v>2683</v>
      </c>
      <c r="G679" s="108" t="s">
        <v>6034</v>
      </c>
      <c r="H679" s="109" t="s">
        <v>2683</v>
      </c>
      <c r="I679" s="110" t="s">
        <v>2683</v>
      </c>
      <c r="J679" s="108" t="s">
        <v>4350</v>
      </c>
      <c r="O679" s="108" t="s">
        <v>2573</v>
      </c>
    </row>
    <row r="680" spans="1:15" s="108" customFormat="1" ht="12.75" x14ac:dyDescent="0.2">
      <c r="A680" s="108" t="str">
        <f>EnterpriseData!$B$38</f>
        <v>ProTes300420201Adm</v>
      </c>
      <c r="B680" s="108" t="s">
        <v>6035</v>
      </c>
      <c r="C680" s="108" t="s">
        <v>2602</v>
      </c>
      <c r="D680" s="108" t="s">
        <v>6036</v>
      </c>
      <c r="E680" s="108" t="s">
        <v>2683</v>
      </c>
      <c r="G680" s="108" t="s">
        <v>6037</v>
      </c>
      <c r="H680" s="109" t="s">
        <v>2683</v>
      </c>
      <c r="I680" s="110" t="s">
        <v>2683</v>
      </c>
      <c r="J680" s="108" t="s">
        <v>4269</v>
      </c>
      <c r="O680" s="108" t="s">
        <v>2573</v>
      </c>
    </row>
    <row r="681" spans="1:15" s="108" customFormat="1" ht="12.75" x14ac:dyDescent="0.2">
      <c r="A681" s="108" t="str">
        <f>EnterpriseData!$B$38</f>
        <v>ProTes300420201Adm</v>
      </c>
      <c r="B681" s="108" t="s">
        <v>6038</v>
      </c>
      <c r="C681" s="108" t="s">
        <v>2602</v>
      </c>
      <c r="D681" s="108" t="s">
        <v>6039</v>
      </c>
      <c r="E681" s="108" t="s">
        <v>2683</v>
      </c>
      <c r="G681" s="108" t="s">
        <v>6040</v>
      </c>
      <c r="H681" s="109" t="s">
        <v>2683</v>
      </c>
      <c r="I681" s="110" t="s">
        <v>2683</v>
      </c>
      <c r="J681" s="108" t="s">
        <v>4269</v>
      </c>
      <c r="O681" s="108" t="s">
        <v>2573</v>
      </c>
    </row>
    <row r="682" spans="1:15" s="108" customFormat="1" ht="12.75" x14ac:dyDescent="0.2">
      <c r="A682" s="108" t="str">
        <f>EnterpriseData!$B$38</f>
        <v>ProTes300420201Adm</v>
      </c>
      <c r="B682" s="108" t="s">
        <v>6041</v>
      </c>
      <c r="C682" s="108" t="s">
        <v>2602</v>
      </c>
      <c r="D682" s="108" t="s">
        <v>6042</v>
      </c>
      <c r="E682" s="108" t="s">
        <v>2683</v>
      </c>
      <c r="G682" s="108" t="s">
        <v>6043</v>
      </c>
      <c r="H682" s="109" t="s">
        <v>2683</v>
      </c>
      <c r="I682" s="110" t="s">
        <v>2683</v>
      </c>
      <c r="J682" s="108" t="s">
        <v>6044</v>
      </c>
      <c r="O682" s="108" t="s">
        <v>2573</v>
      </c>
    </row>
    <row r="683" spans="1:15" s="108" customFormat="1" ht="12.75" x14ac:dyDescent="0.2">
      <c r="A683" s="108" t="str">
        <f>EnterpriseData!$B$38</f>
        <v>ProTes300420201Adm</v>
      </c>
      <c r="B683" s="108" t="s">
        <v>6045</v>
      </c>
      <c r="C683" s="108" t="s">
        <v>2602</v>
      </c>
      <c r="D683" s="108" t="s">
        <v>6046</v>
      </c>
      <c r="E683" s="109" t="s">
        <v>6047</v>
      </c>
      <c r="F683" s="109" t="s">
        <v>6048</v>
      </c>
      <c r="G683" s="108" t="s">
        <v>6049</v>
      </c>
      <c r="H683" s="109" t="s">
        <v>2683</v>
      </c>
      <c r="I683" s="110" t="s">
        <v>2683</v>
      </c>
      <c r="J683" s="108" t="s">
        <v>6044</v>
      </c>
      <c r="O683" s="108" t="s">
        <v>2573</v>
      </c>
    </row>
    <row r="684" spans="1:15" s="108" customFormat="1" ht="12.75" x14ac:dyDescent="0.2">
      <c r="A684" s="108" t="str">
        <f>EnterpriseData!$B$38</f>
        <v>ProTes300420201Adm</v>
      </c>
      <c r="B684" s="108" t="s">
        <v>6050</v>
      </c>
      <c r="C684" s="108" t="s">
        <v>2602</v>
      </c>
      <c r="D684" s="108" t="s">
        <v>6051</v>
      </c>
      <c r="E684" s="109" t="s">
        <v>6052</v>
      </c>
      <c r="G684" s="108" t="s">
        <v>6053</v>
      </c>
      <c r="H684" s="109" t="s">
        <v>2683</v>
      </c>
      <c r="I684" s="110" t="s">
        <v>2683</v>
      </c>
      <c r="J684" s="108" t="s">
        <v>6044</v>
      </c>
      <c r="O684" s="108" t="s">
        <v>2573</v>
      </c>
    </row>
    <row r="685" spans="1:15" s="108" customFormat="1" ht="12.75" x14ac:dyDescent="0.2">
      <c r="A685" s="108" t="str">
        <f>EnterpriseData!$B$38</f>
        <v>ProTes300420201Adm</v>
      </c>
      <c r="B685" s="108" t="s">
        <v>6054</v>
      </c>
      <c r="C685" s="108" t="s">
        <v>2602</v>
      </c>
      <c r="D685" s="108" t="s">
        <v>6055</v>
      </c>
      <c r="E685" s="109" t="s">
        <v>6056</v>
      </c>
      <c r="G685" s="108" t="s">
        <v>6057</v>
      </c>
      <c r="H685" s="109" t="s">
        <v>2683</v>
      </c>
      <c r="I685" s="110" t="s">
        <v>2683</v>
      </c>
      <c r="J685" s="108" t="s">
        <v>6044</v>
      </c>
      <c r="O685" s="108" t="s">
        <v>2573</v>
      </c>
    </row>
    <row r="686" spans="1:15" s="108" customFormat="1" ht="12.75" x14ac:dyDescent="0.2">
      <c r="A686" s="108" t="str">
        <f>EnterpriseData!$B$38</f>
        <v>ProTes300420201Adm</v>
      </c>
      <c r="B686" s="108" t="s">
        <v>6058</v>
      </c>
      <c r="C686" s="108" t="s">
        <v>2602</v>
      </c>
      <c r="D686" s="108" t="s">
        <v>6059</v>
      </c>
      <c r="E686" s="109" t="s">
        <v>6056</v>
      </c>
      <c r="G686" s="108" t="s">
        <v>6060</v>
      </c>
      <c r="H686" s="109" t="s">
        <v>2683</v>
      </c>
      <c r="I686" s="110" t="s">
        <v>2683</v>
      </c>
      <c r="J686" s="108" t="s">
        <v>6044</v>
      </c>
      <c r="O686" s="108" t="s">
        <v>2573</v>
      </c>
    </row>
    <row r="687" spans="1:15" s="108" customFormat="1" ht="12.75" x14ac:dyDescent="0.2">
      <c r="A687" s="108" t="str">
        <f>EnterpriseData!$B$38</f>
        <v>ProTes300420201Adm</v>
      </c>
      <c r="B687" s="108" t="s">
        <v>6061</v>
      </c>
      <c r="C687" s="108" t="s">
        <v>2602</v>
      </c>
      <c r="D687" s="108" t="s">
        <v>6062</v>
      </c>
      <c r="E687" s="108" t="s">
        <v>2683</v>
      </c>
      <c r="G687" s="108" t="s">
        <v>6063</v>
      </c>
      <c r="H687" s="109" t="s">
        <v>2683</v>
      </c>
      <c r="I687" s="110" t="s">
        <v>2683</v>
      </c>
      <c r="J687" s="108" t="s">
        <v>6044</v>
      </c>
      <c r="O687" s="108" t="s">
        <v>2573</v>
      </c>
    </row>
    <row r="688" spans="1:15" s="108" customFormat="1" ht="12.75" x14ac:dyDescent="0.2">
      <c r="A688" s="108" t="str">
        <f>EnterpriseData!$B$38</f>
        <v>ProTes300420201Adm</v>
      </c>
      <c r="B688" s="108" t="s">
        <v>6064</v>
      </c>
      <c r="C688" s="108" t="s">
        <v>2602</v>
      </c>
      <c r="D688" s="108" t="s">
        <v>6065</v>
      </c>
      <c r="E688" s="109" t="s">
        <v>6066</v>
      </c>
      <c r="F688" s="109" t="s">
        <v>6067</v>
      </c>
      <c r="G688" s="108" t="s">
        <v>6068</v>
      </c>
      <c r="H688" s="109" t="s">
        <v>2683</v>
      </c>
      <c r="I688" s="110" t="s">
        <v>2683</v>
      </c>
      <c r="J688" s="108" t="s">
        <v>6044</v>
      </c>
      <c r="O688" s="108" t="s">
        <v>2573</v>
      </c>
    </row>
    <row r="689" spans="1:15" s="108" customFormat="1" ht="12.75" x14ac:dyDescent="0.2">
      <c r="A689" s="108" t="str">
        <f>EnterpriseData!$B$38</f>
        <v>ProTes300420201Adm</v>
      </c>
      <c r="B689" s="108" t="s">
        <v>6069</v>
      </c>
      <c r="C689" s="108" t="s">
        <v>2602</v>
      </c>
      <c r="D689" s="108" t="s">
        <v>6070</v>
      </c>
      <c r="E689" s="108" t="s">
        <v>2683</v>
      </c>
      <c r="G689" s="108" t="s">
        <v>6071</v>
      </c>
      <c r="H689" s="109" t="s">
        <v>2683</v>
      </c>
      <c r="I689" s="110" t="s">
        <v>2683</v>
      </c>
      <c r="J689" s="108" t="s">
        <v>6044</v>
      </c>
      <c r="O689" s="108" t="s">
        <v>2573</v>
      </c>
    </row>
    <row r="690" spans="1:15" s="108" customFormat="1" ht="12.75" x14ac:dyDescent="0.2">
      <c r="A690" s="108" t="str">
        <f>EnterpriseData!$B$38</f>
        <v>ProTes300420201Adm</v>
      </c>
      <c r="B690" s="108" t="s">
        <v>6072</v>
      </c>
      <c r="C690" s="108" t="s">
        <v>2602</v>
      </c>
      <c r="D690" s="108" t="s">
        <v>6073</v>
      </c>
      <c r="E690" s="108" t="s">
        <v>2683</v>
      </c>
      <c r="G690" s="108" t="s">
        <v>6074</v>
      </c>
      <c r="H690" s="109" t="s">
        <v>2683</v>
      </c>
      <c r="I690" s="110" t="s">
        <v>2683</v>
      </c>
      <c r="J690" s="108" t="s">
        <v>6044</v>
      </c>
      <c r="O690" s="108" t="s">
        <v>2573</v>
      </c>
    </row>
    <row r="691" spans="1:15" s="108" customFormat="1" ht="12.75" x14ac:dyDescent="0.2">
      <c r="A691" s="108" t="str">
        <f>EnterpriseData!$B$38</f>
        <v>ProTes300420201Adm</v>
      </c>
      <c r="B691" s="108" t="s">
        <v>6075</v>
      </c>
      <c r="C691" s="108" t="s">
        <v>2602</v>
      </c>
      <c r="D691" s="108" t="s">
        <v>6076</v>
      </c>
      <c r="E691" s="108" t="s">
        <v>2683</v>
      </c>
      <c r="G691" s="108" t="s">
        <v>6077</v>
      </c>
      <c r="H691" s="109" t="s">
        <v>2683</v>
      </c>
      <c r="I691" s="110" t="s">
        <v>2683</v>
      </c>
      <c r="J691" s="108" t="s">
        <v>6044</v>
      </c>
      <c r="O691" s="108" t="s">
        <v>2573</v>
      </c>
    </row>
    <row r="692" spans="1:15" s="108" customFormat="1" ht="12.75" x14ac:dyDescent="0.2">
      <c r="A692" s="108" t="str">
        <f>EnterpriseData!$B$38</f>
        <v>ProTes300420201Adm</v>
      </c>
      <c r="B692" s="108" t="s">
        <v>6078</v>
      </c>
      <c r="C692" s="108" t="s">
        <v>2602</v>
      </c>
      <c r="D692" s="108" t="s">
        <v>6079</v>
      </c>
      <c r="E692" s="108" t="s">
        <v>2683</v>
      </c>
      <c r="G692" s="108" t="s">
        <v>6080</v>
      </c>
      <c r="H692" s="109" t="s">
        <v>2683</v>
      </c>
      <c r="I692" s="110" t="s">
        <v>2683</v>
      </c>
      <c r="J692" s="108" t="s">
        <v>6044</v>
      </c>
      <c r="O692" s="108" t="s">
        <v>2573</v>
      </c>
    </row>
    <row r="693" spans="1:15" s="108" customFormat="1" ht="12.75" x14ac:dyDescent="0.2">
      <c r="A693" s="108" t="str">
        <f>EnterpriseData!$B$38</f>
        <v>ProTes300420201Adm</v>
      </c>
      <c r="B693" s="108" t="s">
        <v>6081</v>
      </c>
      <c r="C693" s="108" t="s">
        <v>2602</v>
      </c>
      <c r="D693" s="108" t="s">
        <v>6082</v>
      </c>
      <c r="E693" s="109" t="s">
        <v>6083</v>
      </c>
      <c r="F693" s="109" t="s">
        <v>6084</v>
      </c>
      <c r="G693" s="108" t="s">
        <v>6085</v>
      </c>
      <c r="H693" s="109" t="s">
        <v>2683</v>
      </c>
      <c r="I693" s="110" t="s">
        <v>2683</v>
      </c>
      <c r="J693" s="108" t="s">
        <v>6086</v>
      </c>
      <c r="O693" s="108" t="s">
        <v>2573</v>
      </c>
    </row>
    <row r="694" spans="1:15" s="108" customFormat="1" ht="12.75" x14ac:dyDescent="0.2">
      <c r="A694" s="108" t="str">
        <f>EnterpriseData!$B$38</f>
        <v>ProTes300420201Adm</v>
      </c>
      <c r="B694" s="108" t="s">
        <v>6087</v>
      </c>
      <c r="C694" s="108" t="s">
        <v>2602</v>
      </c>
      <c r="D694" s="108" t="s">
        <v>6088</v>
      </c>
      <c r="E694" s="109" t="s">
        <v>6089</v>
      </c>
      <c r="F694" s="109" t="s">
        <v>6090</v>
      </c>
      <c r="G694" s="108" t="s">
        <v>6091</v>
      </c>
      <c r="H694" s="109" t="s">
        <v>2683</v>
      </c>
      <c r="I694" s="110" t="s">
        <v>2683</v>
      </c>
      <c r="J694" s="108" t="s">
        <v>6086</v>
      </c>
      <c r="O694" s="108" t="s">
        <v>2573</v>
      </c>
    </row>
    <row r="695" spans="1:15" s="108" customFormat="1" ht="12.75" x14ac:dyDescent="0.2">
      <c r="A695" s="108" t="str">
        <f>EnterpriseData!$B$38</f>
        <v>ProTes300420201Adm</v>
      </c>
      <c r="B695" s="108" t="s">
        <v>6092</v>
      </c>
      <c r="C695" s="108" t="s">
        <v>2602</v>
      </c>
      <c r="D695" s="108" t="s">
        <v>6093</v>
      </c>
      <c r="E695" s="109" t="s">
        <v>6094</v>
      </c>
      <c r="F695" s="109" t="s">
        <v>6095</v>
      </c>
      <c r="G695" s="108" t="s">
        <v>6096</v>
      </c>
      <c r="H695" s="109" t="s">
        <v>2683</v>
      </c>
      <c r="I695" s="110" t="s">
        <v>2683</v>
      </c>
      <c r="J695" s="108" t="s">
        <v>6097</v>
      </c>
      <c r="O695" s="108" t="s">
        <v>2573</v>
      </c>
    </row>
    <row r="696" spans="1:15" s="108" customFormat="1" ht="12.75" x14ac:dyDescent="0.2">
      <c r="A696" s="108" t="str">
        <f>EnterpriseData!$B$38</f>
        <v>ProTes300420201Adm</v>
      </c>
      <c r="B696" s="108" t="s">
        <v>6098</v>
      </c>
      <c r="C696" s="108" t="s">
        <v>2602</v>
      </c>
      <c r="D696" s="108" t="s">
        <v>6099</v>
      </c>
      <c r="E696" s="109" t="s">
        <v>6100</v>
      </c>
      <c r="G696" s="108" t="s">
        <v>6101</v>
      </c>
      <c r="H696" s="109" t="s">
        <v>2683</v>
      </c>
      <c r="I696" s="110" t="s">
        <v>2683</v>
      </c>
      <c r="J696" s="108" t="s">
        <v>6097</v>
      </c>
      <c r="O696" s="108" t="s">
        <v>2573</v>
      </c>
    </row>
    <row r="697" spans="1:15" s="108" customFormat="1" ht="12.75" x14ac:dyDescent="0.2">
      <c r="A697" s="108" t="str">
        <f>EnterpriseData!$B$38</f>
        <v>ProTes300420201Adm</v>
      </c>
      <c r="B697" s="108" t="s">
        <v>6102</v>
      </c>
      <c r="C697" s="108" t="s">
        <v>2602</v>
      </c>
      <c r="D697" s="108" t="s">
        <v>6103</v>
      </c>
      <c r="E697" s="108" t="s">
        <v>2683</v>
      </c>
      <c r="G697" s="108" t="s">
        <v>6104</v>
      </c>
      <c r="H697" s="109" t="s">
        <v>2683</v>
      </c>
      <c r="I697" s="110" t="s">
        <v>2683</v>
      </c>
      <c r="J697" s="108" t="s">
        <v>2393</v>
      </c>
      <c r="O697" s="108" t="s">
        <v>2573</v>
      </c>
    </row>
    <row r="698" spans="1:15" s="108" customFormat="1" ht="12.75" x14ac:dyDescent="0.2">
      <c r="A698" s="108" t="str">
        <f>EnterpriseData!$B$38</f>
        <v>ProTes300420201Adm</v>
      </c>
      <c r="B698" s="108" t="s">
        <v>6105</v>
      </c>
      <c r="C698" s="108" t="s">
        <v>2602</v>
      </c>
      <c r="D698" s="108" t="s">
        <v>6106</v>
      </c>
      <c r="E698" s="108" t="s">
        <v>2683</v>
      </c>
      <c r="G698" s="108" t="s">
        <v>6107</v>
      </c>
      <c r="H698" s="109" t="s">
        <v>2683</v>
      </c>
      <c r="I698" s="110" t="s">
        <v>2683</v>
      </c>
      <c r="J698" s="108" t="s">
        <v>4104</v>
      </c>
      <c r="O698" s="108" t="s">
        <v>2573</v>
      </c>
    </row>
    <row r="699" spans="1:15" s="108" customFormat="1" ht="12.75" x14ac:dyDescent="0.2">
      <c r="A699" s="108" t="str">
        <f>EnterpriseData!$B$38</f>
        <v>ProTes300420201Adm</v>
      </c>
      <c r="B699" s="108" t="s">
        <v>6108</v>
      </c>
      <c r="C699" s="108" t="s">
        <v>2602</v>
      </c>
      <c r="D699" s="108" t="s">
        <v>6109</v>
      </c>
      <c r="E699" s="108" t="s">
        <v>2683</v>
      </c>
      <c r="G699" s="108" t="s">
        <v>6110</v>
      </c>
      <c r="H699" s="109" t="s">
        <v>2683</v>
      </c>
      <c r="I699" s="110" t="s">
        <v>2683</v>
      </c>
      <c r="J699" s="108" t="s">
        <v>4104</v>
      </c>
      <c r="O699" s="108" t="s">
        <v>2573</v>
      </c>
    </row>
    <row r="700" spans="1:15" s="108" customFormat="1" ht="12.75" x14ac:dyDescent="0.2">
      <c r="A700" s="108" t="str">
        <f>EnterpriseData!$B$38</f>
        <v>ProTes300420201Adm</v>
      </c>
      <c r="B700" s="109" t="s">
        <v>6111</v>
      </c>
      <c r="C700" s="108" t="s">
        <v>2609</v>
      </c>
      <c r="D700" s="108" t="s">
        <v>6112</v>
      </c>
      <c r="E700" s="108" t="s">
        <v>2683</v>
      </c>
      <c r="G700" s="108" t="s">
        <v>6113</v>
      </c>
      <c r="H700" s="108" t="s">
        <v>6114</v>
      </c>
      <c r="I700" s="110" t="s">
        <v>2683</v>
      </c>
      <c r="J700" s="108" t="s">
        <v>2404</v>
      </c>
      <c r="O700" s="108" t="s">
        <v>2573</v>
      </c>
    </row>
    <row r="701" spans="1:15" s="108" customFormat="1" ht="12.75" x14ac:dyDescent="0.2">
      <c r="A701" s="108" t="str">
        <f>EnterpriseData!$B$38</f>
        <v>ProTes300420201Adm</v>
      </c>
      <c r="B701" s="109" t="s">
        <v>6115</v>
      </c>
      <c r="C701" s="108" t="s">
        <v>2609</v>
      </c>
      <c r="D701" s="108" t="s">
        <v>6116</v>
      </c>
      <c r="E701" s="108" t="s">
        <v>2683</v>
      </c>
      <c r="G701" s="108" t="s">
        <v>6117</v>
      </c>
      <c r="H701" s="108" t="s">
        <v>6118</v>
      </c>
      <c r="I701" s="110" t="s">
        <v>2683</v>
      </c>
      <c r="J701" s="108" t="s">
        <v>2377</v>
      </c>
      <c r="O701" s="108" t="s">
        <v>2573</v>
      </c>
    </row>
    <row r="702" spans="1:15" s="108" customFormat="1" ht="12.75" x14ac:dyDescent="0.2">
      <c r="A702" s="108" t="str">
        <f>EnterpriseData!$B$38</f>
        <v>ProTes300420201Adm</v>
      </c>
      <c r="B702" s="109" t="s">
        <v>6119</v>
      </c>
      <c r="C702" s="108" t="s">
        <v>2609</v>
      </c>
      <c r="D702" s="108" t="s">
        <v>6120</v>
      </c>
      <c r="E702" s="108" t="s">
        <v>2683</v>
      </c>
      <c r="G702" s="108" t="s">
        <v>6121</v>
      </c>
      <c r="H702" s="108" t="s">
        <v>6122</v>
      </c>
      <c r="I702" s="110" t="s">
        <v>2683</v>
      </c>
      <c r="J702" s="108" t="s">
        <v>6123</v>
      </c>
      <c r="O702" s="108" t="s">
        <v>2573</v>
      </c>
    </row>
    <row r="703" spans="1:15" s="108" customFormat="1" ht="12.75" x14ac:dyDescent="0.2">
      <c r="A703" s="108" t="str">
        <f>EnterpriseData!$B$38</f>
        <v>ProTes300420201Adm</v>
      </c>
      <c r="B703" s="109" t="s">
        <v>6124</v>
      </c>
      <c r="C703" s="108" t="s">
        <v>2609</v>
      </c>
      <c r="D703" s="108" t="s">
        <v>6125</v>
      </c>
      <c r="E703" s="108" t="s">
        <v>2683</v>
      </c>
      <c r="G703" s="108" t="s">
        <v>6126</v>
      </c>
      <c r="H703" s="108" t="s">
        <v>6122</v>
      </c>
      <c r="I703" s="110" t="s">
        <v>2683</v>
      </c>
      <c r="J703" s="108" t="s">
        <v>6123</v>
      </c>
      <c r="O703" s="108" t="s">
        <v>2573</v>
      </c>
    </row>
    <row r="704" spans="1:15" s="108" customFormat="1" ht="12.75" x14ac:dyDescent="0.2">
      <c r="A704" s="108" t="str">
        <f>EnterpriseData!$B$38</f>
        <v>ProTes300420201Adm</v>
      </c>
      <c r="B704" s="109" t="s">
        <v>6127</v>
      </c>
      <c r="C704" s="108" t="s">
        <v>2609</v>
      </c>
      <c r="D704" s="108" t="s">
        <v>6128</v>
      </c>
      <c r="E704" s="108" t="s">
        <v>2683</v>
      </c>
      <c r="G704" s="108" t="s">
        <v>6128</v>
      </c>
      <c r="H704" s="108" t="s">
        <v>6129</v>
      </c>
      <c r="I704" s="110" t="s">
        <v>2683</v>
      </c>
      <c r="J704" s="108" t="s">
        <v>2414</v>
      </c>
      <c r="O704" s="108" t="s">
        <v>2573</v>
      </c>
    </row>
    <row r="705" spans="1:15" s="108" customFormat="1" ht="12.75" x14ac:dyDescent="0.2">
      <c r="A705" s="108" t="str">
        <f>EnterpriseData!$B$38</f>
        <v>ProTes300420201Adm</v>
      </c>
      <c r="B705" s="109" t="s">
        <v>6130</v>
      </c>
      <c r="C705" s="108" t="s">
        <v>2609</v>
      </c>
      <c r="D705" s="108" t="s">
        <v>6131</v>
      </c>
      <c r="E705" s="108" t="s">
        <v>2683</v>
      </c>
      <c r="G705" s="108" t="s">
        <v>6132</v>
      </c>
      <c r="H705" s="108" t="s">
        <v>6133</v>
      </c>
      <c r="I705" s="110" t="s">
        <v>2683</v>
      </c>
      <c r="J705" s="108" t="s">
        <v>3681</v>
      </c>
      <c r="O705" s="108" t="s">
        <v>2573</v>
      </c>
    </row>
    <row r="706" spans="1:15" s="108" customFormat="1" ht="12.75" x14ac:dyDescent="0.2">
      <c r="A706" s="108" t="str">
        <f>EnterpriseData!$B$38</f>
        <v>ProTes300420201Adm</v>
      </c>
      <c r="B706" s="109" t="s">
        <v>6134</v>
      </c>
      <c r="C706" s="108" t="s">
        <v>2609</v>
      </c>
      <c r="D706" s="108" t="s">
        <v>6135</v>
      </c>
      <c r="E706" s="108" t="s">
        <v>2683</v>
      </c>
      <c r="G706" s="108" t="s">
        <v>6136</v>
      </c>
      <c r="H706" s="108" t="s">
        <v>6133</v>
      </c>
      <c r="I706" s="110" t="s">
        <v>2683</v>
      </c>
      <c r="J706" s="108" t="s">
        <v>3681</v>
      </c>
      <c r="O706" s="108" t="s">
        <v>2573</v>
      </c>
    </row>
    <row r="707" spans="1:15" s="108" customFormat="1" ht="12.75" x14ac:dyDescent="0.2">
      <c r="A707" s="108" t="str">
        <f>EnterpriseData!$B$38</f>
        <v>ProTes300420201Adm</v>
      </c>
      <c r="B707" s="109" t="s">
        <v>6137</v>
      </c>
      <c r="C707" s="108" t="s">
        <v>2609</v>
      </c>
      <c r="D707" s="108" t="s">
        <v>6138</v>
      </c>
      <c r="E707" s="108" t="s">
        <v>2683</v>
      </c>
      <c r="G707" s="108" t="s">
        <v>4247</v>
      </c>
      <c r="H707" s="108" t="s">
        <v>6139</v>
      </c>
      <c r="I707" s="110" t="s">
        <v>2683</v>
      </c>
      <c r="J707" s="108" t="s">
        <v>2385</v>
      </c>
      <c r="O707" s="108" t="s">
        <v>2573</v>
      </c>
    </row>
    <row r="708" spans="1:15" s="108" customFormat="1" ht="12.75" x14ac:dyDescent="0.2">
      <c r="A708" s="108" t="str">
        <f>EnterpriseData!$B$38</f>
        <v>ProTes300420201Adm</v>
      </c>
      <c r="B708" s="109" t="s">
        <v>6140</v>
      </c>
      <c r="C708" s="108" t="s">
        <v>2609</v>
      </c>
      <c r="D708" s="108" t="s">
        <v>6141</v>
      </c>
      <c r="E708" s="108" t="s">
        <v>2683</v>
      </c>
      <c r="G708" s="108" t="s">
        <v>6142</v>
      </c>
      <c r="H708" s="108" t="s">
        <v>6143</v>
      </c>
      <c r="I708" s="110" t="s">
        <v>2683</v>
      </c>
      <c r="J708" s="108" t="s">
        <v>4901</v>
      </c>
      <c r="O708" s="108" t="s">
        <v>2573</v>
      </c>
    </row>
    <row r="709" spans="1:15" s="108" customFormat="1" ht="12.75" x14ac:dyDescent="0.2">
      <c r="A709" s="108" t="str">
        <f>EnterpriseData!$B$38</f>
        <v>ProTes300420201Adm</v>
      </c>
      <c r="B709" s="109" t="s">
        <v>6144</v>
      </c>
      <c r="C709" s="108" t="s">
        <v>2609</v>
      </c>
      <c r="D709" s="108" t="s">
        <v>6145</v>
      </c>
      <c r="E709" s="108" t="s">
        <v>2683</v>
      </c>
      <c r="G709" s="108" t="s">
        <v>6146</v>
      </c>
      <c r="H709" s="108" t="s">
        <v>6147</v>
      </c>
      <c r="I709" s="110" t="s">
        <v>2683</v>
      </c>
      <c r="J709" s="108" t="s">
        <v>2414</v>
      </c>
      <c r="O709" s="108" t="s">
        <v>2573</v>
      </c>
    </row>
    <row r="710" spans="1:15" s="108" customFormat="1" ht="12.75" x14ac:dyDescent="0.2">
      <c r="A710" s="108" t="str">
        <f>EnterpriseData!$B$38</f>
        <v>ProTes300420201Adm</v>
      </c>
      <c r="B710" s="109" t="s">
        <v>6148</v>
      </c>
      <c r="C710" s="108" t="s">
        <v>2609</v>
      </c>
      <c r="D710" s="108" t="s">
        <v>6149</v>
      </c>
      <c r="E710" s="108" t="s">
        <v>2683</v>
      </c>
      <c r="G710" s="108" t="s">
        <v>6150</v>
      </c>
      <c r="H710" s="108" t="s">
        <v>6151</v>
      </c>
      <c r="I710" s="110" t="s">
        <v>2683</v>
      </c>
      <c r="J710" s="108" t="s">
        <v>2727</v>
      </c>
      <c r="O710" s="108" t="s">
        <v>2573</v>
      </c>
    </row>
    <row r="711" spans="1:15" s="108" customFormat="1" ht="12.75" x14ac:dyDescent="0.2">
      <c r="A711" s="108" t="str">
        <f>EnterpriseData!$B$38</f>
        <v>ProTes300420201Adm</v>
      </c>
      <c r="B711" s="109" t="s">
        <v>6152</v>
      </c>
      <c r="C711" s="108" t="s">
        <v>2609</v>
      </c>
      <c r="D711" s="108" t="s">
        <v>6153</v>
      </c>
      <c r="E711" s="108" t="s">
        <v>2683</v>
      </c>
      <c r="G711" s="108" t="s">
        <v>6154</v>
      </c>
      <c r="H711" s="108" t="s">
        <v>6155</v>
      </c>
      <c r="I711" s="110" t="s">
        <v>2683</v>
      </c>
      <c r="J711" s="108" t="s">
        <v>3358</v>
      </c>
      <c r="O711" s="108" t="s">
        <v>2573</v>
      </c>
    </row>
    <row r="712" spans="1:15" s="108" customFormat="1" ht="12.75" x14ac:dyDescent="0.2">
      <c r="A712" s="108" t="str">
        <f>EnterpriseData!$B$38</f>
        <v>ProTes300420201Adm</v>
      </c>
      <c r="B712" s="109" t="s">
        <v>6156</v>
      </c>
      <c r="C712" s="108" t="s">
        <v>2609</v>
      </c>
      <c r="D712" s="108" t="s">
        <v>6157</v>
      </c>
      <c r="E712" s="108" t="s">
        <v>3930</v>
      </c>
      <c r="G712" s="108" t="s">
        <v>6158</v>
      </c>
      <c r="H712" s="108" t="s">
        <v>6159</v>
      </c>
      <c r="I712" s="110" t="s">
        <v>2683</v>
      </c>
      <c r="J712" s="108" t="s">
        <v>3346</v>
      </c>
      <c r="O712" s="108" t="s">
        <v>2573</v>
      </c>
    </row>
    <row r="713" spans="1:15" s="108" customFormat="1" ht="12.75" x14ac:dyDescent="0.2">
      <c r="A713" s="108" t="str">
        <f>EnterpriseData!$B$38</f>
        <v>ProTes300420201Adm</v>
      </c>
      <c r="B713" s="109" t="s">
        <v>6160</v>
      </c>
      <c r="C713" s="108" t="s">
        <v>2609</v>
      </c>
      <c r="D713" s="108" t="s">
        <v>6161</v>
      </c>
      <c r="E713" s="108" t="s">
        <v>2683</v>
      </c>
      <c r="G713" s="108" t="s">
        <v>6162</v>
      </c>
      <c r="H713" s="108" t="s">
        <v>6151</v>
      </c>
      <c r="I713" s="110" t="s">
        <v>2683</v>
      </c>
      <c r="J713" s="108" t="s">
        <v>2727</v>
      </c>
      <c r="O713" s="108" t="s">
        <v>2573</v>
      </c>
    </row>
    <row r="714" spans="1:15" s="108" customFormat="1" ht="12.75" x14ac:dyDescent="0.2">
      <c r="A714" s="108" t="str">
        <f>EnterpriseData!$B$38</f>
        <v>ProTes300420201Adm</v>
      </c>
      <c r="B714" s="109" t="s">
        <v>6163</v>
      </c>
      <c r="C714" s="108" t="s">
        <v>2609</v>
      </c>
      <c r="D714" s="108" t="s">
        <v>6164</v>
      </c>
      <c r="E714" s="108" t="s">
        <v>2683</v>
      </c>
      <c r="G714" s="108" t="s">
        <v>6165</v>
      </c>
      <c r="H714" s="108" t="s">
        <v>6165</v>
      </c>
      <c r="I714" s="110" t="s">
        <v>2683</v>
      </c>
      <c r="J714" s="108" t="s">
        <v>6166</v>
      </c>
      <c r="O714" s="108" t="s">
        <v>2573</v>
      </c>
    </row>
    <row r="715" spans="1:15" s="108" customFormat="1" ht="12.75" x14ac:dyDescent="0.2">
      <c r="A715" s="108" t="str">
        <f>EnterpriseData!$B$38</f>
        <v>ProTes300420201Adm</v>
      </c>
      <c r="B715" s="109" t="s">
        <v>6167</v>
      </c>
      <c r="C715" s="108" t="s">
        <v>2609</v>
      </c>
      <c r="D715" s="108" t="s">
        <v>6168</v>
      </c>
      <c r="E715" s="108" t="s">
        <v>2683</v>
      </c>
      <c r="G715" s="108" t="s">
        <v>6169</v>
      </c>
      <c r="H715" s="108" t="s">
        <v>6133</v>
      </c>
      <c r="I715" s="110" t="s">
        <v>2683</v>
      </c>
      <c r="J715" s="108" t="s">
        <v>3681</v>
      </c>
      <c r="O715" s="108" t="s">
        <v>2573</v>
      </c>
    </row>
    <row r="716" spans="1:15" s="108" customFormat="1" ht="12.75" x14ac:dyDescent="0.2">
      <c r="A716" s="108" t="str">
        <f>EnterpriseData!$B$38</f>
        <v>ProTes300420201Adm</v>
      </c>
      <c r="B716" s="109" t="s">
        <v>6170</v>
      </c>
      <c r="C716" s="108" t="s">
        <v>2609</v>
      </c>
      <c r="D716" s="108" t="s">
        <v>6171</v>
      </c>
      <c r="E716" s="108" t="s">
        <v>2683</v>
      </c>
      <c r="G716" s="108" t="s">
        <v>6172</v>
      </c>
      <c r="H716" s="108" t="s">
        <v>6173</v>
      </c>
      <c r="I716" s="110" t="s">
        <v>2683</v>
      </c>
      <c r="J716" s="108" t="s">
        <v>2591</v>
      </c>
      <c r="O716" s="108" t="s">
        <v>2573</v>
      </c>
    </row>
    <row r="717" spans="1:15" s="108" customFormat="1" ht="12.75" x14ac:dyDescent="0.2">
      <c r="A717" s="108" t="str">
        <f>EnterpriseData!$B$38</f>
        <v>ProTes300420201Adm</v>
      </c>
      <c r="B717" s="109" t="s">
        <v>6174</v>
      </c>
      <c r="C717" s="108" t="s">
        <v>2609</v>
      </c>
      <c r="D717" s="108" t="s">
        <v>6175</v>
      </c>
      <c r="E717" s="108" t="s">
        <v>2683</v>
      </c>
      <c r="G717" s="108" t="s">
        <v>6176</v>
      </c>
      <c r="H717" s="108" t="s">
        <v>6177</v>
      </c>
      <c r="I717" s="110" t="s">
        <v>2683</v>
      </c>
      <c r="J717" s="108" t="s">
        <v>2591</v>
      </c>
      <c r="O717" s="108" t="s">
        <v>2573</v>
      </c>
    </row>
    <row r="718" spans="1:15" s="108" customFormat="1" ht="12.75" x14ac:dyDescent="0.2">
      <c r="A718" s="108" t="str">
        <f>EnterpriseData!$B$38</f>
        <v>ProTes300420201Adm</v>
      </c>
      <c r="B718" s="109" t="s">
        <v>6178</v>
      </c>
      <c r="C718" s="108" t="s">
        <v>2609</v>
      </c>
      <c r="D718" s="108" t="s">
        <v>6179</v>
      </c>
      <c r="E718" s="108" t="s">
        <v>2683</v>
      </c>
      <c r="G718" s="108" t="s">
        <v>6180</v>
      </c>
      <c r="H718" s="108" t="s">
        <v>6181</v>
      </c>
      <c r="I718" s="110" t="s">
        <v>2683</v>
      </c>
      <c r="J718" s="108" t="s">
        <v>6044</v>
      </c>
      <c r="O718" s="108" t="s">
        <v>2573</v>
      </c>
    </row>
    <row r="719" spans="1:15" s="108" customFormat="1" ht="12.75" x14ac:dyDescent="0.2">
      <c r="A719" s="108" t="str">
        <f>EnterpriseData!$B$38</f>
        <v>ProTes300420201Adm</v>
      </c>
      <c r="B719" s="109" t="s">
        <v>6182</v>
      </c>
      <c r="C719" s="108" t="s">
        <v>2609</v>
      </c>
      <c r="D719" s="108" t="s">
        <v>6183</v>
      </c>
      <c r="E719" s="108" t="s">
        <v>2683</v>
      </c>
      <c r="G719" s="108" t="s">
        <v>4601</v>
      </c>
      <c r="H719" s="108" t="s">
        <v>6184</v>
      </c>
      <c r="I719" s="110" t="s">
        <v>2683</v>
      </c>
      <c r="J719" s="108" t="s">
        <v>4104</v>
      </c>
      <c r="O719" s="108" t="s">
        <v>2573</v>
      </c>
    </row>
    <row r="720" spans="1:15" s="108" customFormat="1" ht="12.75" x14ac:dyDescent="0.2">
      <c r="A720" s="108" t="str">
        <f>EnterpriseData!$B$38</f>
        <v>ProTes300420201Adm</v>
      </c>
      <c r="B720" s="109" t="s">
        <v>6185</v>
      </c>
      <c r="C720" s="108" t="s">
        <v>2609</v>
      </c>
      <c r="D720" s="108" t="s">
        <v>6186</v>
      </c>
      <c r="E720" s="108" t="s">
        <v>2683</v>
      </c>
      <c r="G720" s="108" t="s">
        <v>6187</v>
      </c>
      <c r="H720" s="108" t="s">
        <v>6188</v>
      </c>
      <c r="I720" s="110" t="s">
        <v>2683</v>
      </c>
      <c r="J720" s="108" t="s">
        <v>4115</v>
      </c>
      <c r="O720" s="108" t="s">
        <v>2573</v>
      </c>
    </row>
    <row r="721" spans="1:15" s="108" customFormat="1" ht="12.75" x14ac:dyDescent="0.2">
      <c r="A721" s="108" t="str">
        <f>EnterpriseData!$B$38</f>
        <v>ProTes300420201Adm</v>
      </c>
      <c r="B721" s="109" t="s">
        <v>6189</v>
      </c>
      <c r="C721" s="108" t="s">
        <v>2609</v>
      </c>
      <c r="D721" s="108" t="s">
        <v>6190</v>
      </c>
      <c r="E721" s="108" t="s">
        <v>2683</v>
      </c>
      <c r="G721" s="108" t="s">
        <v>4958</v>
      </c>
      <c r="H721" s="108" t="s">
        <v>6191</v>
      </c>
      <c r="I721" s="110" t="s">
        <v>2683</v>
      </c>
      <c r="J721" s="108" t="s">
        <v>2426</v>
      </c>
      <c r="O721" s="108" t="s">
        <v>2573</v>
      </c>
    </row>
    <row r="722" spans="1:15" s="108" customFormat="1" ht="12.75" x14ac:dyDescent="0.2">
      <c r="A722" s="108" t="str">
        <f>EnterpriseData!$B$38</f>
        <v>ProTes300420201Adm</v>
      </c>
      <c r="B722" s="109" t="s">
        <v>6192</v>
      </c>
      <c r="C722" s="108" t="s">
        <v>2609</v>
      </c>
      <c r="D722" s="108" t="s">
        <v>6193</v>
      </c>
      <c r="E722" s="108" t="s">
        <v>2683</v>
      </c>
      <c r="G722" s="108" t="s">
        <v>6194</v>
      </c>
      <c r="H722" s="108" t="s">
        <v>6129</v>
      </c>
      <c r="I722" s="110" t="s">
        <v>2683</v>
      </c>
      <c r="J722" s="108" t="s">
        <v>2414</v>
      </c>
      <c r="O722" s="108" t="s">
        <v>2573</v>
      </c>
    </row>
    <row r="723" spans="1:15" s="108" customFormat="1" ht="12.75" x14ac:dyDescent="0.2">
      <c r="A723" s="108" t="str">
        <f>EnterpriseData!$B$38</f>
        <v>ProTes300420201Adm</v>
      </c>
      <c r="B723" s="109" t="s">
        <v>6195</v>
      </c>
      <c r="C723" s="108" t="s">
        <v>2609</v>
      </c>
      <c r="D723" s="108" t="s">
        <v>6196</v>
      </c>
      <c r="E723" s="108" t="s">
        <v>2683</v>
      </c>
      <c r="G723" s="108" t="s">
        <v>6197</v>
      </c>
      <c r="H723" s="108" t="s">
        <v>6198</v>
      </c>
      <c r="I723" s="110" t="s">
        <v>2683</v>
      </c>
      <c r="J723" s="108" t="s">
        <v>3825</v>
      </c>
      <c r="O723" s="108" t="s">
        <v>2573</v>
      </c>
    </row>
    <row r="724" spans="1:15" s="108" customFormat="1" ht="12.75" x14ac:dyDescent="0.2">
      <c r="A724" s="108" t="str">
        <f>EnterpriseData!$B$38</f>
        <v>ProTes300420201Adm</v>
      </c>
      <c r="B724" s="109" t="s">
        <v>6199</v>
      </c>
      <c r="C724" s="108" t="s">
        <v>2609</v>
      </c>
      <c r="D724" s="108" t="s">
        <v>6200</v>
      </c>
      <c r="E724" s="108" t="s">
        <v>6201</v>
      </c>
      <c r="G724" s="108" t="s">
        <v>3522</v>
      </c>
      <c r="H724" s="108" t="s">
        <v>3522</v>
      </c>
      <c r="I724" s="110" t="s">
        <v>2683</v>
      </c>
      <c r="J724" s="108" t="s">
        <v>2952</v>
      </c>
      <c r="O724" s="108" t="s">
        <v>2573</v>
      </c>
    </row>
    <row r="725" spans="1:15" s="108" customFormat="1" ht="12.75" x14ac:dyDescent="0.2">
      <c r="A725" s="108" t="str">
        <f>EnterpriseData!$B$38</f>
        <v>ProTes300420201Adm</v>
      </c>
      <c r="B725" s="109" t="s">
        <v>6202</v>
      </c>
      <c r="C725" s="108" t="s">
        <v>2609</v>
      </c>
      <c r="D725" s="108" t="s">
        <v>6203</v>
      </c>
      <c r="E725" s="108" t="s">
        <v>2683</v>
      </c>
      <c r="G725" s="108" t="s">
        <v>6204</v>
      </c>
      <c r="H725" s="108" t="s">
        <v>6205</v>
      </c>
      <c r="I725" s="110" t="s">
        <v>2683</v>
      </c>
      <c r="J725" s="108" t="s">
        <v>5369</v>
      </c>
      <c r="O725" s="108" t="s">
        <v>2573</v>
      </c>
    </row>
    <row r="726" spans="1:15" s="108" customFormat="1" ht="12.75" x14ac:dyDescent="0.2">
      <c r="A726" s="108" t="str">
        <f>EnterpriseData!$B$38</f>
        <v>ProTes300420201Adm</v>
      </c>
      <c r="B726" s="109" t="s">
        <v>6206</v>
      </c>
      <c r="C726" s="108" t="s">
        <v>2609</v>
      </c>
      <c r="D726" s="108" t="s">
        <v>6207</v>
      </c>
      <c r="E726" s="108" t="s">
        <v>2683</v>
      </c>
      <c r="G726" s="108" t="s">
        <v>6208</v>
      </c>
      <c r="H726" s="108" t="s">
        <v>6209</v>
      </c>
      <c r="I726" s="110" t="s">
        <v>2683</v>
      </c>
      <c r="J726" s="108" t="s">
        <v>2930</v>
      </c>
      <c r="O726" s="108" t="s">
        <v>2573</v>
      </c>
    </row>
    <row r="727" spans="1:15" s="108" customFormat="1" ht="12.75" x14ac:dyDescent="0.2">
      <c r="A727" s="108" t="str">
        <f>EnterpriseData!$B$38</f>
        <v>ProTes300420201Adm</v>
      </c>
      <c r="B727" s="109" t="s">
        <v>6210</v>
      </c>
      <c r="C727" s="108" t="s">
        <v>2609</v>
      </c>
      <c r="D727" s="108" t="s">
        <v>6211</v>
      </c>
      <c r="E727" s="108" t="s">
        <v>2683</v>
      </c>
      <c r="G727" s="108" t="s">
        <v>6212</v>
      </c>
      <c r="H727" s="108" t="s">
        <v>6133</v>
      </c>
      <c r="I727" s="110" t="s">
        <v>2683</v>
      </c>
      <c r="J727" s="108" t="s">
        <v>3681</v>
      </c>
      <c r="O727" s="108" t="s">
        <v>2573</v>
      </c>
    </row>
    <row r="728" spans="1:15" s="108" customFormat="1" ht="12.75" x14ac:dyDescent="0.2">
      <c r="A728" s="108" t="str">
        <f>EnterpriseData!$B$38</f>
        <v>ProTes300420201Adm</v>
      </c>
      <c r="B728" s="109" t="s">
        <v>6213</v>
      </c>
      <c r="C728" s="108" t="s">
        <v>2609</v>
      </c>
      <c r="D728" s="108" t="s">
        <v>6214</v>
      </c>
      <c r="E728" s="108" t="s">
        <v>2683</v>
      </c>
      <c r="G728" s="108" t="s">
        <v>6214</v>
      </c>
      <c r="H728" s="108" t="s">
        <v>6151</v>
      </c>
      <c r="I728" s="110" t="s">
        <v>2683</v>
      </c>
      <c r="J728" s="108" t="s">
        <v>2727</v>
      </c>
      <c r="O728" s="108" t="s">
        <v>2573</v>
      </c>
    </row>
    <row r="729" spans="1:15" s="108" customFormat="1" ht="12.75" x14ac:dyDescent="0.2">
      <c r="A729" s="108" t="str">
        <f>EnterpriseData!$B$38</f>
        <v>ProTes300420201Adm</v>
      </c>
      <c r="B729" s="109" t="s">
        <v>6215</v>
      </c>
      <c r="C729" s="108" t="s">
        <v>2609</v>
      </c>
      <c r="D729" s="108" t="s">
        <v>6216</v>
      </c>
      <c r="E729" s="108" t="s">
        <v>2683</v>
      </c>
      <c r="G729" s="108" t="s">
        <v>6217</v>
      </c>
      <c r="H729" s="108" t="s">
        <v>6177</v>
      </c>
      <c r="I729" s="110" t="s">
        <v>2683</v>
      </c>
      <c r="J729" s="108" t="s">
        <v>2591</v>
      </c>
      <c r="O729" s="108" t="s">
        <v>2573</v>
      </c>
    </row>
    <row r="730" spans="1:15" s="108" customFormat="1" ht="12.75" x14ac:dyDescent="0.2">
      <c r="A730" s="108" t="str">
        <f>EnterpriseData!$B$38</f>
        <v>ProTes300420201Adm</v>
      </c>
      <c r="B730" s="109" t="s">
        <v>6218</v>
      </c>
      <c r="C730" s="108" t="s">
        <v>2609</v>
      </c>
      <c r="D730" s="108" t="s">
        <v>6219</v>
      </c>
      <c r="E730" s="108" t="s">
        <v>6220</v>
      </c>
      <c r="G730" s="108" t="s">
        <v>6221</v>
      </c>
      <c r="H730" s="108" t="s">
        <v>6222</v>
      </c>
      <c r="I730" s="110" t="s">
        <v>2683</v>
      </c>
      <c r="J730" s="108" t="s">
        <v>2591</v>
      </c>
      <c r="O730" s="108" t="s">
        <v>2573</v>
      </c>
    </row>
    <row r="731" spans="1:15" s="108" customFormat="1" ht="12.75" x14ac:dyDescent="0.2">
      <c r="A731" s="108" t="str">
        <f>EnterpriseData!$B$38</f>
        <v>ProTes300420201Adm</v>
      </c>
      <c r="B731" s="109" t="s">
        <v>6223</v>
      </c>
      <c r="C731" s="108" t="s">
        <v>2609</v>
      </c>
      <c r="D731" s="108" t="s">
        <v>6224</v>
      </c>
      <c r="E731" s="108" t="s">
        <v>6225</v>
      </c>
      <c r="G731" s="108" t="s">
        <v>6226</v>
      </c>
      <c r="H731" s="108" t="s">
        <v>6177</v>
      </c>
      <c r="I731" s="110" t="s">
        <v>2683</v>
      </c>
      <c r="J731" s="108" t="s">
        <v>2591</v>
      </c>
      <c r="O731" s="108" t="s">
        <v>2573</v>
      </c>
    </row>
    <row r="732" spans="1:15" s="108" customFormat="1" ht="12.75" x14ac:dyDescent="0.2">
      <c r="A732" s="108" t="str">
        <f>EnterpriseData!$B$38</f>
        <v>ProTes300420201Adm</v>
      </c>
      <c r="B732" s="109" t="s">
        <v>6227</v>
      </c>
      <c r="C732" s="108" t="s">
        <v>2609</v>
      </c>
      <c r="D732" s="108" t="s">
        <v>6228</v>
      </c>
      <c r="E732" s="108" t="s">
        <v>2683</v>
      </c>
      <c r="G732" s="108" t="s">
        <v>6229</v>
      </c>
      <c r="H732" s="108" t="s">
        <v>6230</v>
      </c>
      <c r="I732" s="110" t="s">
        <v>2683</v>
      </c>
      <c r="J732" s="108" t="s">
        <v>5458</v>
      </c>
      <c r="O732" s="108" t="s">
        <v>2573</v>
      </c>
    </row>
    <row r="733" spans="1:15" s="108" customFormat="1" ht="12.75" x14ac:dyDescent="0.2">
      <c r="A733" s="108" t="str">
        <f>EnterpriseData!$B$38</f>
        <v>ProTes300420201Adm</v>
      </c>
      <c r="B733" s="109" t="s">
        <v>6231</v>
      </c>
      <c r="C733" s="108" t="s">
        <v>2609</v>
      </c>
      <c r="D733" s="108" t="s">
        <v>6232</v>
      </c>
      <c r="E733" s="108" t="s">
        <v>2683</v>
      </c>
      <c r="G733" s="108" t="s">
        <v>6233</v>
      </c>
      <c r="H733" s="108" t="s">
        <v>6159</v>
      </c>
      <c r="I733" s="110" t="s">
        <v>2683</v>
      </c>
      <c r="J733" s="108" t="s">
        <v>3346</v>
      </c>
      <c r="O733" s="108" t="s">
        <v>2573</v>
      </c>
    </row>
    <row r="734" spans="1:15" s="108" customFormat="1" ht="12.75" x14ac:dyDescent="0.2">
      <c r="A734" s="108" t="str">
        <f>EnterpriseData!$B$38</f>
        <v>ProTes300420201Adm</v>
      </c>
      <c r="B734" s="109" t="s">
        <v>6234</v>
      </c>
      <c r="C734" s="108" t="s">
        <v>2609</v>
      </c>
      <c r="D734" s="108" t="s">
        <v>6235</v>
      </c>
      <c r="E734" s="108" t="s">
        <v>2683</v>
      </c>
      <c r="G734" s="108" t="s">
        <v>6236</v>
      </c>
      <c r="H734" s="108" t="s">
        <v>6237</v>
      </c>
      <c r="I734" s="110" t="s">
        <v>2683</v>
      </c>
      <c r="J734" s="108" t="s">
        <v>6000</v>
      </c>
      <c r="O734" s="108" t="s">
        <v>2573</v>
      </c>
    </row>
    <row r="735" spans="1:15" s="108" customFormat="1" ht="12.75" x14ac:dyDescent="0.2">
      <c r="A735" s="108" t="str">
        <f>EnterpriseData!$B$38</f>
        <v>ProTes300420201Adm</v>
      </c>
      <c r="B735" s="109" t="s">
        <v>6238</v>
      </c>
      <c r="C735" s="108" t="s">
        <v>2609</v>
      </c>
      <c r="D735" s="108" t="s">
        <v>6239</v>
      </c>
      <c r="E735" s="108" t="s">
        <v>2683</v>
      </c>
      <c r="G735" s="108" t="s">
        <v>6240</v>
      </c>
      <c r="H735" s="108" t="s">
        <v>6241</v>
      </c>
      <c r="I735" s="110" t="s">
        <v>2683</v>
      </c>
      <c r="J735" s="108" t="s">
        <v>2940</v>
      </c>
      <c r="O735" s="108" t="s">
        <v>2573</v>
      </c>
    </row>
    <row r="736" spans="1:15" s="108" customFormat="1" ht="12.75" x14ac:dyDescent="0.2">
      <c r="A736" s="108" t="str">
        <f>EnterpriseData!$B$38</f>
        <v>ProTes300420201Adm</v>
      </c>
      <c r="B736" s="109" t="s">
        <v>6242</v>
      </c>
      <c r="C736" s="108" t="s">
        <v>2609</v>
      </c>
      <c r="D736" s="108" t="s">
        <v>6243</v>
      </c>
      <c r="E736" s="108" t="s">
        <v>2683</v>
      </c>
      <c r="G736" s="108" t="s">
        <v>6244</v>
      </c>
      <c r="H736" s="108" t="s">
        <v>6245</v>
      </c>
      <c r="I736" s="110" t="s">
        <v>2683</v>
      </c>
      <c r="J736" s="108" t="s">
        <v>2412</v>
      </c>
      <c r="O736" s="108" t="s">
        <v>2573</v>
      </c>
    </row>
    <row r="737" spans="1:15" s="108" customFormat="1" ht="12.75" x14ac:dyDescent="0.2">
      <c r="A737" s="108" t="str">
        <f>EnterpriseData!$B$38</f>
        <v>ProTes300420201Adm</v>
      </c>
      <c r="B737" s="109" t="s">
        <v>6246</v>
      </c>
      <c r="C737" s="108" t="s">
        <v>2609</v>
      </c>
      <c r="D737" s="108" t="s">
        <v>6247</v>
      </c>
      <c r="E737" s="108" t="s">
        <v>2683</v>
      </c>
      <c r="G737" s="108" t="s">
        <v>6248</v>
      </c>
      <c r="H737" s="108" t="s">
        <v>6249</v>
      </c>
      <c r="I737" s="110" t="s">
        <v>2683</v>
      </c>
      <c r="J737" s="108" t="s">
        <v>3833</v>
      </c>
      <c r="O737" s="108" t="s">
        <v>2573</v>
      </c>
    </row>
    <row r="738" spans="1:15" s="108" customFormat="1" ht="12.75" x14ac:dyDescent="0.2">
      <c r="A738" s="108" t="str">
        <f>EnterpriseData!$B$38</f>
        <v>ProTes300420201Adm</v>
      </c>
      <c r="B738" s="109" t="s">
        <v>6250</v>
      </c>
      <c r="C738" s="108" t="s">
        <v>2609</v>
      </c>
      <c r="D738" s="108" t="s">
        <v>6251</v>
      </c>
      <c r="E738" s="108" t="s">
        <v>2683</v>
      </c>
      <c r="G738" s="108" t="s">
        <v>6252</v>
      </c>
      <c r="H738" s="108" t="s">
        <v>6253</v>
      </c>
      <c r="I738" s="110" t="s">
        <v>2683</v>
      </c>
      <c r="J738" s="108" t="s">
        <v>2952</v>
      </c>
      <c r="O738" s="108" t="s">
        <v>2573</v>
      </c>
    </row>
    <row r="739" spans="1:15" s="108" customFormat="1" ht="12.75" x14ac:dyDescent="0.2">
      <c r="A739" s="108" t="str">
        <f>EnterpriseData!$B$38</f>
        <v>ProTes300420201Adm</v>
      </c>
      <c r="B739" s="109" t="s">
        <v>6254</v>
      </c>
      <c r="C739" s="108" t="s">
        <v>2609</v>
      </c>
      <c r="D739" s="108" t="s">
        <v>6255</v>
      </c>
      <c r="E739" s="108" t="s">
        <v>2683</v>
      </c>
      <c r="G739" s="108" t="s">
        <v>6256</v>
      </c>
      <c r="H739" s="108" t="s">
        <v>4035</v>
      </c>
      <c r="I739" s="110" t="s">
        <v>2683</v>
      </c>
      <c r="J739" s="108" t="s">
        <v>3825</v>
      </c>
      <c r="O739" s="108" t="s">
        <v>2573</v>
      </c>
    </row>
    <row r="740" spans="1:15" s="108" customFormat="1" ht="12.75" x14ac:dyDescent="0.2">
      <c r="A740" s="108" t="str">
        <f>EnterpriseData!$B$38</f>
        <v>ProTes300420201Adm</v>
      </c>
      <c r="B740" s="109" t="s">
        <v>6257</v>
      </c>
      <c r="C740" s="108" t="s">
        <v>2609</v>
      </c>
      <c r="D740" s="108" t="s">
        <v>6258</v>
      </c>
      <c r="E740" s="108" t="s">
        <v>2683</v>
      </c>
      <c r="G740" s="108" t="s">
        <v>6259</v>
      </c>
      <c r="H740" s="108" t="s">
        <v>6198</v>
      </c>
      <c r="I740" s="110" t="s">
        <v>2683</v>
      </c>
      <c r="J740" s="108" t="s">
        <v>3825</v>
      </c>
      <c r="O740" s="108" t="s">
        <v>2573</v>
      </c>
    </row>
    <row r="741" spans="1:15" s="108" customFormat="1" ht="12.75" x14ac:dyDescent="0.2">
      <c r="A741" s="108" t="str">
        <f>EnterpriseData!$B$38</f>
        <v>ProTes300420201Adm</v>
      </c>
      <c r="B741" s="109" t="s">
        <v>6260</v>
      </c>
      <c r="C741" s="108" t="s">
        <v>2609</v>
      </c>
      <c r="D741" s="108" t="s">
        <v>6261</v>
      </c>
      <c r="E741" s="108" t="s">
        <v>2683</v>
      </c>
      <c r="G741" s="108" t="s">
        <v>6262</v>
      </c>
      <c r="H741" s="108" t="s">
        <v>6263</v>
      </c>
      <c r="I741" s="110" t="s">
        <v>2683</v>
      </c>
      <c r="J741" s="108" t="s">
        <v>3016</v>
      </c>
      <c r="O741" s="108" t="s">
        <v>2573</v>
      </c>
    </row>
    <row r="742" spans="1:15" s="108" customFormat="1" ht="12.75" x14ac:dyDescent="0.2">
      <c r="A742" s="108" t="str">
        <f>EnterpriseData!$B$38</f>
        <v>ProTes300420201Adm</v>
      </c>
      <c r="B742" s="109" t="s">
        <v>6264</v>
      </c>
      <c r="C742" s="108" t="s">
        <v>2609</v>
      </c>
      <c r="D742" s="108" t="s">
        <v>6265</v>
      </c>
      <c r="E742" s="108" t="s">
        <v>2683</v>
      </c>
      <c r="G742" s="108" t="s">
        <v>6266</v>
      </c>
      <c r="H742" s="108" t="s">
        <v>6267</v>
      </c>
      <c r="I742" s="110" t="s">
        <v>2683</v>
      </c>
      <c r="J742" s="108" t="s">
        <v>4104</v>
      </c>
      <c r="O742" s="108" t="s">
        <v>2573</v>
      </c>
    </row>
    <row r="743" spans="1:15" s="108" customFormat="1" ht="12.75" x14ac:dyDescent="0.2">
      <c r="A743" s="108" t="str">
        <f>EnterpriseData!$B$38</f>
        <v>ProTes300420201Adm</v>
      </c>
      <c r="B743" s="109" t="s">
        <v>6268</v>
      </c>
      <c r="C743" s="108" t="s">
        <v>2609</v>
      </c>
      <c r="D743" s="108" t="s">
        <v>6269</v>
      </c>
      <c r="E743" s="108" t="s">
        <v>2683</v>
      </c>
      <c r="G743" s="108" t="s">
        <v>6270</v>
      </c>
      <c r="H743" s="108" t="s">
        <v>6270</v>
      </c>
      <c r="I743" s="110" t="s">
        <v>2683</v>
      </c>
      <c r="J743" s="108" t="s">
        <v>6271</v>
      </c>
      <c r="O743" s="108" t="s">
        <v>2573</v>
      </c>
    </row>
    <row r="744" spans="1:15" s="108" customFormat="1" ht="12.75" x14ac:dyDescent="0.2">
      <c r="A744" s="108" t="str">
        <f>EnterpriseData!$B$38</f>
        <v>ProTes300420201Adm</v>
      </c>
      <c r="B744" s="109" t="s">
        <v>6272</v>
      </c>
      <c r="C744" s="108" t="s">
        <v>2609</v>
      </c>
      <c r="D744" s="108" t="s">
        <v>6273</v>
      </c>
      <c r="E744" s="108" t="s">
        <v>2683</v>
      </c>
      <c r="G744" s="108" t="s">
        <v>6274</v>
      </c>
      <c r="H744" s="108" t="s">
        <v>6275</v>
      </c>
      <c r="I744" s="110" t="s">
        <v>2683</v>
      </c>
      <c r="J744" s="108" t="s">
        <v>6276</v>
      </c>
      <c r="O744" s="108" t="s">
        <v>2573</v>
      </c>
    </row>
    <row r="745" spans="1:15" s="108" customFormat="1" ht="12.75" x14ac:dyDescent="0.2">
      <c r="A745" s="108" t="str">
        <f>EnterpriseData!$B$38</f>
        <v>ProTes300420201Adm</v>
      </c>
      <c r="B745" s="109" t="s">
        <v>6277</v>
      </c>
      <c r="C745" s="108" t="s">
        <v>2609</v>
      </c>
      <c r="D745" s="108" t="s">
        <v>6278</v>
      </c>
      <c r="E745" s="108" t="s">
        <v>2683</v>
      </c>
      <c r="G745" s="108" t="s">
        <v>6279</v>
      </c>
      <c r="H745" s="108" t="s">
        <v>6280</v>
      </c>
      <c r="I745" s="110" t="s">
        <v>2683</v>
      </c>
      <c r="J745" s="108" t="s">
        <v>3016</v>
      </c>
      <c r="O745" s="108" t="s">
        <v>2573</v>
      </c>
    </row>
    <row r="746" spans="1:15" s="108" customFormat="1" ht="12.75" x14ac:dyDescent="0.2">
      <c r="A746" s="108" t="str">
        <f>EnterpriseData!$B$38</f>
        <v>ProTes300420201Adm</v>
      </c>
      <c r="B746" s="109" t="s">
        <v>6281</v>
      </c>
      <c r="C746" s="108" t="s">
        <v>2609</v>
      </c>
      <c r="D746" s="108" t="s">
        <v>6282</v>
      </c>
      <c r="E746" s="108" t="s">
        <v>2683</v>
      </c>
      <c r="G746" s="108" t="s">
        <v>6283</v>
      </c>
      <c r="H746" s="108" t="s">
        <v>6284</v>
      </c>
      <c r="I746" s="110" t="s">
        <v>2683</v>
      </c>
      <c r="J746" s="108" t="s">
        <v>6285</v>
      </c>
      <c r="O746" s="108" t="s">
        <v>2573</v>
      </c>
    </row>
    <row r="747" spans="1:15" s="108" customFormat="1" ht="12.75" x14ac:dyDescent="0.2">
      <c r="A747" s="108" t="str">
        <f>EnterpriseData!$B$38</f>
        <v>ProTes300420201Adm</v>
      </c>
      <c r="B747" s="109" t="s">
        <v>6286</v>
      </c>
      <c r="C747" s="108" t="s">
        <v>2609</v>
      </c>
      <c r="D747" s="108" t="s">
        <v>6287</v>
      </c>
      <c r="E747" s="108" t="s">
        <v>2683</v>
      </c>
      <c r="G747" s="108" t="s">
        <v>6288</v>
      </c>
      <c r="H747" s="108" t="s">
        <v>3878</v>
      </c>
      <c r="I747" s="110" t="s">
        <v>2683</v>
      </c>
      <c r="J747" s="108" t="s">
        <v>3825</v>
      </c>
      <c r="O747" s="108" t="s">
        <v>2573</v>
      </c>
    </row>
    <row r="748" spans="1:15" s="108" customFormat="1" ht="12.75" x14ac:dyDescent="0.2">
      <c r="A748" s="108" t="str">
        <f>EnterpriseData!$B$38</f>
        <v>ProTes300420201Adm</v>
      </c>
      <c r="B748" s="109" t="s">
        <v>6289</v>
      </c>
      <c r="C748" s="108" t="s">
        <v>2609</v>
      </c>
      <c r="D748" s="108" t="s">
        <v>6290</v>
      </c>
      <c r="E748" s="108" t="s">
        <v>2683</v>
      </c>
      <c r="G748" s="108" t="s">
        <v>3192</v>
      </c>
      <c r="H748" s="108" t="s">
        <v>6291</v>
      </c>
      <c r="I748" s="110" t="s">
        <v>2683</v>
      </c>
      <c r="J748" s="108" t="s">
        <v>3195</v>
      </c>
      <c r="O748" s="108" t="s">
        <v>2573</v>
      </c>
    </row>
    <row r="749" spans="1:15" s="108" customFormat="1" ht="12.75" x14ac:dyDescent="0.2">
      <c r="A749" s="108" t="str">
        <f>EnterpriseData!$B$38</f>
        <v>ProTes300420201Adm</v>
      </c>
      <c r="B749" s="109" t="s">
        <v>6292</v>
      </c>
      <c r="C749" s="108" t="s">
        <v>2609</v>
      </c>
      <c r="D749" s="108" t="s">
        <v>6293</v>
      </c>
      <c r="E749" s="108" t="s">
        <v>2683</v>
      </c>
      <c r="G749" s="108" t="s">
        <v>6294</v>
      </c>
      <c r="H749" s="108" t="s">
        <v>6295</v>
      </c>
      <c r="I749" s="110" t="s">
        <v>2683</v>
      </c>
      <c r="J749" s="108" t="s">
        <v>2930</v>
      </c>
      <c r="O749" s="108" t="s">
        <v>2573</v>
      </c>
    </row>
    <row r="750" spans="1:15" s="108" customFormat="1" ht="12.75" x14ac:dyDescent="0.2">
      <c r="A750" s="108" t="str">
        <f>EnterpriseData!$B$38</f>
        <v>ProTes300420201Adm</v>
      </c>
      <c r="B750" s="109" t="s">
        <v>6296</v>
      </c>
      <c r="C750" s="108" t="s">
        <v>2609</v>
      </c>
      <c r="D750" s="108" t="s">
        <v>6297</v>
      </c>
      <c r="E750" s="108" t="s">
        <v>2683</v>
      </c>
      <c r="G750" s="108" t="s">
        <v>6298</v>
      </c>
      <c r="H750" s="108" t="s">
        <v>6299</v>
      </c>
      <c r="I750" s="110" t="s">
        <v>2683</v>
      </c>
      <c r="J750" s="108" t="s">
        <v>3100</v>
      </c>
      <c r="O750" s="108" t="s">
        <v>2573</v>
      </c>
    </row>
    <row r="751" spans="1:15" s="108" customFormat="1" ht="12.75" x14ac:dyDescent="0.2">
      <c r="A751" s="108" t="str">
        <f>EnterpriseData!$B$38</f>
        <v>ProTes300420201Adm</v>
      </c>
      <c r="B751" s="109" t="s">
        <v>6300</v>
      </c>
      <c r="C751" s="108" t="s">
        <v>2609</v>
      </c>
      <c r="D751" s="108" t="s">
        <v>6301</v>
      </c>
      <c r="E751" s="108" t="s">
        <v>2683</v>
      </c>
      <c r="G751" s="108" t="s">
        <v>6302</v>
      </c>
      <c r="H751" s="108" t="s">
        <v>6303</v>
      </c>
      <c r="I751" s="110" t="s">
        <v>2683</v>
      </c>
      <c r="J751" s="108" t="s">
        <v>5197</v>
      </c>
      <c r="O751" s="108" t="s">
        <v>2573</v>
      </c>
    </row>
    <row r="752" spans="1:15" s="108" customFormat="1" ht="12.75" x14ac:dyDescent="0.2">
      <c r="A752" s="108" t="str">
        <f>EnterpriseData!$B$38</f>
        <v>ProTes300420201Adm</v>
      </c>
      <c r="B752" s="109" t="s">
        <v>6304</v>
      </c>
      <c r="C752" s="108" t="s">
        <v>2609</v>
      </c>
      <c r="D752" s="108" t="s">
        <v>6305</v>
      </c>
      <c r="E752" s="108" t="s">
        <v>2683</v>
      </c>
      <c r="G752" s="108" t="s">
        <v>6306</v>
      </c>
      <c r="H752" s="108" t="s">
        <v>6133</v>
      </c>
      <c r="I752" s="110" t="s">
        <v>2683</v>
      </c>
      <c r="J752" s="108" t="s">
        <v>3681</v>
      </c>
      <c r="O752" s="108" t="s">
        <v>2573</v>
      </c>
    </row>
    <row r="753" spans="1:15" s="108" customFormat="1" ht="12.75" x14ac:dyDescent="0.2">
      <c r="A753" s="108" t="str">
        <f>EnterpriseData!$B$38</f>
        <v>ProTes300420201Adm</v>
      </c>
      <c r="B753" s="109" t="s">
        <v>6307</v>
      </c>
      <c r="C753" s="108" t="s">
        <v>2609</v>
      </c>
      <c r="D753" s="108" t="s">
        <v>6308</v>
      </c>
      <c r="E753" s="108" t="s">
        <v>2683</v>
      </c>
      <c r="G753" s="108" t="s">
        <v>6309</v>
      </c>
      <c r="H753" s="108" t="s">
        <v>3111</v>
      </c>
      <c r="I753" s="110" t="s">
        <v>2683</v>
      </c>
      <c r="J753" s="108" t="s">
        <v>3113</v>
      </c>
      <c r="O753" s="108" t="s">
        <v>2573</v>
      </c>
    </row>
    <row r="754" spans="1:15" s="108" customFormat="1" ht="12.75" x14ac:dyDescent="0.2">
      <c r="A754" s="108" t="str">
        <f>EnterpriseData!$B$38</f>
        <v>ProTes300420201Adm</v>
      </c>
      <c r="B754" s="109" t="s">
        <v>6310</v>
      </c>
      <c r="C754" s="108" t="s">
        <v>2609</v>
      </c>
      <c r="D754" s="108" t="s">
        <v>6311</v>
      </c>
      <c r="E754" s="108" t="s">
        <v>6312</v>
      </c>
      <c r="G754" s="108" t="s">
        <v>6313</v>
      </c>
      <c r="H754" s="108" t="s">
        <v>6314</v>
      </c>
      <c r="I754" s="110" t="s">
        <v>2683</v>
      </c>
      <c r="J754" s="108" t="s">
        <v>2591</v>
      </c>
      <c r="O754" s="108" t="s">
        <v>2573</v>
      </c>
    </row>
    <row r="755" spans="1:15" s="108" customFormat="1" ht="12.75" x14ac:dyDescent="0.2">
      <c r="A755" s="108" t="str">
        <f>EnterpriseData!$B$38</f>
        <v>ProTes300420201Adm</v>
      </c>
      <c r="B755" s="109" t="s">
        <v>6315</v>
      </c>
      <c r="C755" s="108" t="s">
        <v>2609</v>
      </c>
      <c r="D755" s="108" t="s">
        <v>6316</v>
      </c>
      <c r="E755" s="108" t="s">
        <v>2683</v>
      </c>
      <c r="G755" s="108" t="s">
        <v>6317</v>
      </c>
      <c r="H755" s="108" t="s">
        <v>6151</v>
      </c>
      <c r="I755" s="110" t="s">
        <v>2683</v>
      </c>
      <c r="J755" s="108" t="s">
        <v>2727</v>
      </c>
      <c r="O755" s="108" t="s">
        <v>2573</v>
      </c>
    </row>
    <row r="756" spans="1:15" s="108" customFormat="1" ht="12.75" x14ac:dyDescent="0.2">
      <c r="A756" s="108" t="str">
        <f>EnterpriseData!$B$38</f>
        <v>ProTes300420201Adm</v>
      </c>
      <c r="B756" s="109" t="s">
        <v>6318</v>
      </c>
      <c r="C756" s="108" t="s">
        <v>2609</v>
      </c>
      <c r="D756" s="108" t="s">
        <v>6319</v>
      </c>
      <c r="E756" s="108" t="s">
        <v>2683</v>
      </c>
      <c r="G756" s="108" t="s">
        <v>6320</v>
      </c>
      <c r="H756" s="108" t="s">
        <v>6321</v>
      </c>
      <c r="I756" s="110" t="s">
        <v>2683</v>
      </c>
      <c r="J756" s="108" t="s">
        <v>2407</v>
      </c>
      <c r="O756" s="108" t="s">
        <v>2573</v>
      </c>
    </row>
    <row r="757" spans="1:15" s="108" customFormat="1" ht="12.75" x14ac:dyDescent="0.2">
      <c r="A757" s="108" t="str">
        <f>EnterpriseData!$B$38</f>
        <v>ProTes300420201Adm</v>
      </c>
      <c r="B757" s="109" t="s">
        <v>6322</v>
      </c>
      <c r="C757" s="108" t="s">
        <v>2609</v>
      </c>
      <c r="D757" s="108" t="s">
        <v>6323</v>
      </c>
      <c r="E757" s="108" t="s">
        <v>2683</v>
      </c>
      <c r="G757" s="108" t="s">
        <v>6324</v>
      </c>
      <c r="H757" s="108" t="s">
        <v>6325</v>
      </c>
      <c r="I757" s="110" t="s">
        <v>2683</v>
      </c>
      <c r="J757" s="108" t="s">
        <v>2377</v>
      </c>
      <c r="O757" s="108" t="s">
        <v>2573</v>
      </c>
    </row>
    <row r="758" spans="1:15" s="108" customFormat="1" ht="12.75" x14ac:dyDescent="0.2">
      <c r="A758" s="108" t="str">
        <f>EnterpriseData!$B$38</f>
        <v>ProTes300420201Adm</v>
      </c>
      <c r="B758" s="109" t="s">
        <v>6326</v>
      </c>
      <c r="C758" s="108" t="s">
        <v>2609</v>
      </c>
      <c r="D758" s="108" t="s">
        <v>6327</v>
      </c>
      <c r="E758" s="108" t="s">
        <v>2683</v>
      </c>
      <c r="G758" s="108" t="s">
        <v>6328</v>
      </c>
      <c r="H758" s="108" t="s">
        <v>6122</v>
      </c>
      <c r="I758" s="110" t="s">
        <v>2683</v>
      </c>
      <c r="J758" s="108" t="s">
        <v>6123</v>
      </c>
      <c r="O758" s="108" t="s">
        <v>2573</v>
      </c>
    </row>
    <row r="759" spans="1:15" s="108" customFormat="1" ht="12.75" x14ac:dyDescent="0.2">
      <c r="A759" s="108" t="str">
        <f>EnterpriseData!$B$38</f>
        <v>ProTes300420201Adm</v>
      </c>
      <c r="B759" s="109" t="s">
        <v>6329</v>
      </c>
      <c r="C759" s="108" t="s">
        <v>2609</v>
      </c>
      <c r="D759" s="108" t="s">
        <v>6330</v>
      </c>
      <c r="E759" s="108" t="s">
        <v>2683</v>
      </c>
      <c r="G759" s="108" t="s">
        <v>6331</v>
      </c>
      <c r="H759" s="108" t="s">
        <v>6331</v>
      </c>
      <c r="I759" s="110" t="s">
        <v>2683</v>
      </c>
      <c r="J759" s="108" t="s">
        <v>4664</v>
      </c>
      <c r="O759" s="108" t="s">
        <v>2573</v>
      </c>
    </row>
    <row r="760" spans="1:15" s="108" customFormat="1" ht="12.75" x14ac:dyDescent="0.2">
      <c r="A760" s="108" t="str">
        <f>EnterpriseData!$B$38</f>
        <v>ProTes300420201Adm</v>
      </c>
      <c r="B760" s="109" t="s">
        <v>6332</v>
      </c>
      <c r="C760" s="108" t="s">
        <v>2609</v>
      </c>
      <c r="D760" s="108" t="s">
        <v>6333</v>
      </c>
      <c r="E760" s="108" t="s">
        <v>2683</v>
      </c>
      <c r="G760" s="108" t="s">
        <v>6334</v>
      </c>
      <c r="H760" s="108" t="s">
        <v>6335</v>
      </c>
      <c r="I760" s="110" t="s">
        <v>2683</v>
      </c>
      <c r="J760" s="108" t="s">
        <v>2407</v>
      </c>
      <c r="O760" s="108" t="s">
        <v>2573</v>
      </c>
    </row>
    <row r="761" spans="1:15" s="108" customFormat="1" ht="12.75" x14ac:dyDescent="0.2">
      <c r="A761" s="108" t="str">
        <f>EnterpriseData!$B$38</f>
        <v>ProTes300420201Adm</v>
      </c>
      <c r="B761" s="109" t="s">
        <v>6336</v>
      </c>
      <c r="C761" s="108" t="s">
        <v>2609</v>
      </c>
      <c r="D761" s="108" t="s">
        <v>6337</v>
      </c>
      <c r="E761" s="108" t="s">
        <v>2683</v>
      </c>
      <c r="G761" s="108" t="s">
        <v>6338</v>
      </c>
      <c r="H761" s="108" t="s">
        <v>6339</v>
      </c>
      <c r="I761" s="110" t="s">
        <v>2683</v>
      </c>
      <c r="J761" s="108" t="s">
        <v>3195</v>
      </c>
      <c r="O761" s="108" t="s">
        <v>2573</v>
      </c>
    </row>
    <row r="762" spans="1:15" s="108" customFormat="1" ht="12.75" x14ac:dyDescent="0.2">
      <c r="A762" s="108" t="str">
        <f>EnterpriseData!$B$38</f>
        <v>ProTes300420201Adm</v>
      </c>
      <c r="B762" s="109" t="s">
        <v>6340</v>
      </c>
      <c r="C762" s="108" t="s">
        <v>2609</v>
      </c>
      <c r="D762" s="108" t="s">
        <v>6341</v>
      </c>
      <c r="E762" s="108" t="s">
        <v>2683</v>
      </c>
      <c r="G762" s="108" t="s">
        <v>6342</v>
      </c>
      <c r="H762" s="108" t="s">
        <v>6143</v>
      </c>
      <c r="I762" s="110" t="s">
        <v>2683</v>
      </c>
      <c r="J762" s="108" t="s">
        <v>4901</v>
      </c>
      <c r="O762" s="108" t="s">
        <v>2573</v>
      </c>
    </row>
    <row r="763" spans="1:15" s="108" customFormat="1" ht="12.75" x14ac:dyDescent="0.2">
      <c r="A763" s="108" t="str">
        <f>EnterpriseData!$B$38</f>
        <v>ProTes300420201Adm</v>
      </c>
      <c r="B763" s="109" t="s">
        <v>6343</v>
      </c>
      <c r="C763" s="108" t="s">
        <v>2609</v>
      </c>
      <c r="D763" s="108" t="s">
        <v>6344</v>
      </c>
      <c r="E763" s="108" t="s">
        <v>2683</v>
      </c>
      <c r="G763" s="108" t="s">
        <v>6345</v>
      </c>
      <c r="H763" s="108" t="s">
        <v>6339</v>
      </c>
      <c r="I763" s="110" t="s">
        <v>2683</v>
      </c>
      <c r="J763" s="108" t="s">
        <v>3195</v>
      </c>
      <c r="O763" s="108" t="s">
        <v>2573</v>
      </c>
    </row>
    <row r="764" spans="1:15" s="108" customFormat="1" ht="12.75" x14ac:dyDescent="0.2">
      <c r="A764" s="108" t="str">
        <f>EnterpriseData!$B$38</f>
        <v>ProTes300420201Adm</v>
      </c>
      <c r="B764" s="109" t="s">
        <v>6346</v>
      </c>
      <c r="C764" s="108" t="s">
        <v>2609</v>
      </c>
      <c r="D764" s="108" t="s">
        <v>6347</v>
      </c>
      <c r="E764" s="108" t="s">
        <v>6348</v>
      </c>
      <c r="G764" s="108" t="s">
        <v>6349</v>
      </c>
      <c r="H764" s="108" t="s">
        <v>3319</v>
      </c>
      <c r="I764" s="110" t="s">
        <v>2683</v>
      </c>
      <c r="J764" s="108" t="s">
        <v>2952</v>
      </c>
      <c r="O764" s="108" t="s">
        <v>2573</v>
      </c>
    </row>
    <row r="765" spans="1:15" s="108" customFormat="1" ht="12.75" x14ac:dyDescent="0.2">
      <c r="A765" s="108" t="str">
        <f>EnterpriseData!$B$38</f>
        <v>ProTes300420201Adm</v>
      </c>
      <c r="B765" s="109" t="s">
        <v>6350</v>
      </c>
      <c r="C765" s="108" t="s">
        <v>2609</v>
      </c>
      <c r="D765" s="108" t="s">
        <v>6351</v>
      </c>
      <c r="E765" s="108" t="s">
        <v>2683</v>
      </c>
      <c r="G765" s="108" t="s">
        <v>6352</v>
      </c>
      <c r="H765" s="108" t="s">
        <v>6353</v>
      </c>
      <c r="I765" s="110" t="s">
        <v>2683</v>
      </c>
      <c r="J765" s="108" t="s">
        <v>4664</v>
      </c>
      <c r="O765" s="108" t="s">
        <v>2573</v>
      </c>
    </row>
    <row r="766" spans="1:15" s="108" customFormat="1" ht="12.75" x14ac:dyDescent="0.2">
      <c r="A766" s="108" t="str">
        <f>EnterpriseData!$B$38</f>
        <v>ProTes300420201Adm</v>
      </c>
      <c r="B766" s="109" t="s">
        <v>6354</v>
      </c>
      <c r="C766" s="108" t="s">
        <v>2609</v>
      </c>
      <c r="D766" s="108" t="s">
        <v>6355</v>
      </c>
      <c r="E766" s="108" t="s">
        <v>2683</v>
      </c>
      <c r="G766" s="108" t="s">
        <v>6356</v>
      </c>
      <c r="H766" s="108" t="s">
        <v>6245</v>
      </c>
      <c r="I766" s="110" t="s">
        <v>2683</v>
      </c>
      <c r="J766" s="108" t="s">
        <v>2412</v>
      </c>
      <c r="O766" s="108" t="s">
        <v>2573</v>
      </c>
    </row>
    <row r="767" spans="1:15" s="108" customFormat="1" ht="12.75" x14ac:dyDescent="0.2">
      <c r="A767" s="108" t="str">
        <f>EnterpriseData!$B$38</f>
        <v>ProTes300420201Adm</v>
      </c>
      <c r="B767" s="109" t="s">
        <v>6357</v>
      </c>
      <c r="C767" s="108" t="s">
        <v>2609</v>
      </c>
      <c r="D767" s="108" t="s">
        <v>6358</v>
      </c>
      <c r="E767" s="108" t="s">
        <v>2683</v>
      </c>
      <c r="G767" s="108" t="s">
        <v>6359</v>
      </c>
      <c r="H767" s="108" t="s">
        <v>6360</v>
      </c>
      <c r="I767" s="110" t="s">
        <v>2683</v>
      </c>
      <c r="J767" s="108" t="s">
        <v>3047</v>
      </c>
      <c r="O767" s="108" t="s">
        <v>2573</v>
      </c>
    </row>
    <row r="768" spans="1:15" s="108" customFormat="1" ht="12.75" x14ac:dyDescent="0.2">
      <c r="A768" s="108" t="str">
        <f>EnterpriseData!$B$38</f>
        <v>ProTes300420201Adm</v>
      </c>
      <c r="B768" s="109" t="s">
        <v>6361</v>
      </c>
      <c r="C768" s="108" t="s">
        <v>2609</v>
      </c>
      <c r="D768" s="108" t="s">
        <v>2837</v>
      </c>
      <c r="E768" s="108" t="s">
        <v>2683</v>
      </c>
      <c r="G768" s="108" t="s">
        <v>6362</v>
      </c>
      <c r="H768" s="108" t="s">
        <v>6362</v>
      </c>
      <c r="I768" s="110" t="s">
        <v>2683</v>
      </c>
      <c r="J768" s="108" t="s">
        <v>2838</v>
      </c>
      <c r="O768" s="108" t="s">
        <v>2573</v>
      </c>
    </row>
    <row r="769" spans="1:15" s="108" customFormat="1" ht="12.75" x14ac:dyDescent="0.2">
      <c r="A769" s="108" t="str">
        <f>EnterpriseData!$B$38</f>
        <v>ProTes300420201Adm</v>
      </c>
      <c r="B769" s="109" t="s">
        <v>6363</v>
      </c>
      <c r="C769" s="108" t="s">
        <v>2609</v>
      </c>
      <c r="D769" s="108" t="s">
        <v>6364</v>
      </c>
      <c r="E769" s="108" t="s">
        <v>2683</v>
      </c>
      <c r="G769" s="108" t="s">
        <v>6365</v>
      </c>
      <c r="H769" s="108" t="s">
        <v>6335</v>
      </c>
      <c r="I769" s="110" t="s">
        <v>2683</v>
      </c>
      <c r="J769" s="108" t="s">
        <v>2407</v>
      </c>
      <c r="O769" s="108" t="s">
        <v>2573</v>
      </c>
    </row>
    <row r="770" spans="1:15" s="108" customFormat="1" ht="12.75" x14ac:dyDescent="0.2">
      <c r="A770" s="108" t="str">
        <f>EnterpriseData!$B$38</f>
        <v>ProTes300420201Adm</v>
      </c>
      <c r="B770" s="109" t="s">
        <v>6366</v>
      </c>
      <c r="C770" s="108" t="s">
        <v>2609</v>
      </c>
      <c r="D770" s="108" t="s">
        <v>6367</v>
      </c>
      <c r="E770" s="108" t="s">
        <v>2683</v>
      </c>
      <c r="G770" s="108" t="s">
        <v>6368</v>
      </c>
      <c r="H770" s="108" t="s">
        <v>6369</v>
      </c>
      <c r="I770" s="110" t="s">
        <v>2683</v>
      </c>
      <c r="J770" s="108" t="s">
        <v>6370</v>
      </c>
      <c r="O770" s="108" t="s">
        <v>2573</v>
      </c>
    </row>
    <row r="771" spans="1:15" s="108" customFormat="1" ht="12.75" x14ac:dyDescent="0.2">
      <c r="A771" s="108" t="str">
        <f>EnterpriseData!$B$38</f>
        <v>ProTes300420201Adm</v>
      </c>
      <c r="B771" s="109" t="s">
        <v>6371</v>
      </c>
      <c r="C771" s="108" t="s">
        <v>2609</v>
      </c>
      <c r="D771" s="108" t="s">
        <v>6372</v>
      </c>
      <c r="E771" s="108" t="s">
        <v>2683</v>
      </c>
      <c r="G771" s="108" t="s">
        <v>6373</v>
      </c>
      <c r="H771" s="108" t="s">
        <v>6133</v>
      </c>
      <c r="I771" s="110" t="s">
        <v>2683</v>
      </c>
      <c r="J771" s="108" t="s">
        <v>3681</v>
      </c>
      <c r="O771" s="108" t="s">
        <v>2573</v>
      </c>
    </row>
    <row r="772" spans="1:15" s="108" customFormat="1" ht="12.75" x14ac:dyDescent="0.2">
      <c r="A772" s="108" t="str">
        <f>EnterpriseData!$B$38</f>
        <v>ProTes300420201Adm</v>
      </c>
      <c r="B772" s="109" t="s">
        <v>6374</v>
      </c>
      <c r="C772" s="108" t="s">
        <v>2609</v>
      </c>
      <c r="D772" s="108" t="s">
        <v>6375</v>
      </c>
      <c r="E772" s="108" t="s">
        <v>2683</v>
      </c>
      <c r="G772" s="108" t="s">
        <v>6376</v>
      </c>
      <c r="H772" s="108" t="s">
        <v>6377</v>
      </c>
      <c r="I772" s="110" t="s">
        <v>2683</v>
      </c>
      <c r="J772" s="108" t="s">
        <v>6086</v>
      </c>
      <c r="O772" s="108" t="s">
        <v>2573</v>
      </c>
    </row>
    <row r="773" spans="1:15" s="108" customFormat="1" ht="12.75" x14ac:dyDescent="0.2">
      <c r="A773" s="108" t="str">
        <f>EnterpriseData!$B$38</f>
        <v>ProTes300420201Adm</v>
      </c>
      <c r="B773" s="109" t="s">
        <v>6378</v>
      </c>
      <c r="C773" s="108" t="s">
        <v>2609</v>
      </c>
      <c r="D773" s="108" t="s">
        <v>6379</v>
      </c>
      <c r="E773" s="108" t="s">
        <v>2683</v>
      </c>
      <c r="G773" s="108" t="s">
        <v>6380</v>
      </c>
      <c r="H773" s="108" t="s">
        <v>6381</v>
      </c>
      <c r="I773" s="110" t="s">
        <v>2683</v>
      </c>
      <c r="J773" s="108" t="s">
        <v>3338</v>
      </c>
      <c r="O773" s="108" t="s">
        <v>2573</v>
      </c>
    </row>
    <row r="774" spans="1:15" s="108" customFormat="1" ht="12.75" x14ac:dyDescent="0.2">
      <c r="A774" s="108" t="str">
        <f>EnterpriseData!$B$38</f>
        <v>ProTes300420201Adm</v>
      </c>
      <c r="B774" s="109" t="s">
        <v>6382</v>
      </c>
      <c r="C774" s="108" t="s">
        <v>2609</v>
      </c>
      <c r="D774" s="108" t="s">
        <v>6383</v>
      </c>
      <c r="E774" s="108" t="s">
        <v>2683</v>
      </c>
      <c r="G774" s="108" t="s">
        <v>6384</v>
      </c>
      <c r="H774" s="108" t="s">
        <v>6385</v>
      </c>
      <c r="I774" s="110" t="s">
        <v>2683</v>
      </c>
      <c r="J774" s="108" t="s">
        <v>5282</v>
      </c>
      <c r="O774" s="108" t="s">
        <v>2573</v>
      </c>
    </row>
    <row r="775" spans="1:15" s="108" customFormat="1" ht="12.75" x14ac:dyDescent="0.2">
      <c r="A775" s="108" t="str">
        <f>EnterpriseData!$B$38</f>
        <v>ProTes300420201Adm</v>
      </c>
      <c r="B775" s="109" t="s">
        <v>6386</v>
      </c>
      <c r="C775" s="108" t="s">
        <v>2609</v>
      </c>
      <c r="D775" s="108" t="s">
        <v>6387</v>
      </c>
      <c r="E775" s="108" t="s">
        <v>2683</v>
      </c>
      <c r="G775" s="108" t="s">
        <v>4958</v>
      </c>
      <c r="H775" s="108" t="s">
        <v>6191</v>
      </c>
      <c r="I775" s="110" t="s">
        <v>2683</v>
      </c>
      <c r="J775" s="108" t="s">
        <v>2426</v>
      </c>
      <c r="O775" s="108" t="s">
        <v>2573</v>
      </c>
    </row>
    <row r="776" spans="1:15" s="108" customFormat="1" ht="12.75" x14ac:dyDescent="0.2">
      <c r="A776" s="108" t="str">
        <f>EnterpriseData!$B$38</f>
        <v>ProTes300420201Adm</v>
      </c>
      <c r="B776" s="109" t="s">
        <v>6388</v>
      </c>
      <c r="C776" s="108" t="s">
        <v>2609</v>
      </c>
      <c r="D776" s="108" t="s">
        <v>6389</v>
      </c>
      <c r="E776" s="108" t="s">
        <v>2683</v>
      </c>
      <c r="G776" s="108" t="s">
        <v>6390</v>
      </c>
      <c r="H776" s="108" t="s">
        <v>6155</v>
      </c>
      <c r="I776" s="110" t="s">
        <v>2683</v>
      </c>
      <c r="J776" s="108" t="s">
        <v>3358</v>
      </c>
      <c r="O776" s="108" t="s">
        <v>2573</v>
      </c>
    </row>
    <row r="777" spans="1:15" s="108" customFormat="1" ht="12.75" x14ac:dyDescent="0.2">
      <c r="A777" s="108" t="str">
        <f>EnterpriseData!$B$38</f>
        <v>ProTes300420201Adm</v>
      </c>
      <c r="B777" s="109" t="s">
        <v>6391</v>
      </c>
      <c r="C777" s="108" t="s">
        <v>2609</v>
      </c>
      <c r="D777" s="108" t="s">
        <v>6392</v>
      </c>
      <c r="E777" s="108" t="s">
        <v>2683</v>
      </c>
      <c r="G777" s="108" t="s">
        <v>6393</v>
      </c>
      <c r="H777" s="108" t="s">
        <v>6118</v>
      </c>
      <c r="I777" s="110" t="s">
        <v>2683</v>
      </c>
      <c r="J777" s="108" t="s">
        <v>2377</v>
      </c>
      <c r="O777" s="108" t="s">
        <v>2573</v>
      </c>
    </row>
    <row r="778" spans="1:15" s="108" customFormat="1" ht="12.75" x14ac:dyDescent="0.2">
      <c r="A778" s="108" t="str">
        <f>EnterpriseData!$B$38</f>
        <v>ProTes300420201Adm</v>
      </c>
      <c r="B778" s="109" t="s">
        <v>6394</v>
      </c>
      <c r="C778" s="108" t="s">
        <v>2609</v>
      </c>
      <c r="D778" s="108" t="s">
        <v>6395</v>
      </c>
      <c r="E778" s="108" t="s">
        <v>2683</v>
      </c>
      <c r="G778" s="108" t="s">
        <v>4326</v>
      </c>
      <c r="H778" s="108" t="s">
        <v>6396</v>
      </c>
      <c r="I778" s="110" t="s">
        <v>2683</v>
      </c>
      <c r="J778" s="108" t="s">
        <v>3482</v>
      </c>
      <c r="O778" s="108" t="s">
        <v>2573</v>
      </c>
    </row>
    <row r="779" spans="1:15" s="108" customFormat="1" ht="12.75" x14ac:dyDescent="0.2">
      <c r="A779" s="108" t="str">
        <f>EnterpriseData!$B$38</f>
        <v>ProTes300420201Adm</v>
      </c>
      <c r="B779" s="109" t="s">
        <v>6397</v>
      </c>
      <c r="C779" s="108" t="s">
        <v>2609</v>
      </c>
      <c r="D779" s="108" t="s">
        <v>6398</v>
      </c>
      <c r="E779" s="108" t="s">
        <v>2683</v>
      </c>
      <c r="G779" s="108" t="s">
        <v>6399</v>
      </c>
      <c r="H779" s="108" t="s">
        <v>6245</v>
      </c>
      <c r="I779" s="110" t="s">
        <v>2683</v>
      </c>
      <c r="J779" s="108" t="s">
        <v>2412</v>
      </c>
      <c r="O779" s="108" t="s">
        <v>2573</v>
      </c>
    </row>
    <row r="780" spans="1:15" s="108" customFormat="1" ht="12.75" x14ac:dyDescent="0.2">
      <c r="A780" s="108" t="str">
        <f>EnterpriseData!$B$38</f>
        <v>ProTes300420201Adm</v>
      </c>
      <c r="B780" s="109" t="s">
        <v>6400</v>
      </c>
      <c r="C780" s="108" t="s">
        <v>2609</v>
      </c>
      <c r="D780" s="108" t="s">
        <v>6401</v>
      </c>
      <c r="E780" s="108" t="s">
        <v>2683</v>
      </c>
      <c r="G780" s="108" t="s">
        <v>6402</v>
      </c>
      <c r="H780" s="108" t="s">
        <v>6403</v>
      </c>
      <c r="I780" s="110" t="s">
        <v>2683</v>
      </c>
      <c r="J780" s="108" t="s">
        <v>6404</v>
      </c>
      <c r="O780" s="108" t="s">
        <v>2573</v>
      </c>
    </row>
    <row r="781" spans="1:15" s="108" customFormat="1" ht="12.75" x14ac:dyDescent="0.2">
      <c r="A781" s="108" t="str">
        <f>EnterpriseData!$B$38</f>
        <v>ProTes300420201Adm</v>
      </c>
      <c r="B781" s="109" t="s">
        <v>6405</v>
      </c>
      <c r="C781" s="108" t="s">
        <v>2609</v>
      </c>
      <c r="D781" s="108" t="s">
        <v>6406</v>
      </c>
      <c r="E781" s="108" t="s">
        <v>2683</v>
      </c>
      <c r="G781" s="108" t="s">
        <v>6407</v>
      </c>
      <c r="H781" s="108" t="s">
        <v>6408</v>
      </c>
      <c r="I781" s="110" t="s">
        <v>2683</v>
      </c>
      <c r="J781" s="108" t="s">
        <v>3663</v>
      </c>
      <c r="O781" s="108" t="s">
        <v>2573</v>
      </c>
    </row>
    <row r="782" spans="1:15" s="108" customFormat="1" ht="12.75" x14ac:dyDescent="0.2">
      <c r="A782" s="108" t="str">
        <f>EnterpriseData!$B$38</f>
        <v>ProTes300420201Adm</v>
      </c>
      <c r="B782" s="109" t="s">
        <v>6409</v>
      </c>
      <c r="C782" s="108" t="s">
        <v>2609</v>
      </c>
      <c r="D782" s="108" t="s">
        <v>6410</v>
      </c>
      <c r="E782" s="108" t="s">
        <v>2683</v>
      </c>
      <c r="G782" s="108" t="s">
        <v>6411</v>
      </c>
      <c r="H782" s="108" t="s">
        <v>6339</v>
      </c>
      <c r="I782" s="110" t="s">
        <v>2683</v>
      </c>
      <c r="J782" s="108" t="s">
        <v>3195</v>
      </c>
      <c r="O782" s="108" t="s">
        <v>2573</v>
      </c>
    </row>
    <row r="783" spans="1:15" s="108" customFormat="1" ht="12.75" x14ac:dyDescent="0.2">
      <c r="A783" s="108" t="str">
        <f>EnterpriseData!$B$38</f>
        <v>ProTes300420201Adm</v>
      </c>
      <c r="B783" s="109" t="s">
        <v>6412</v>
      </c>
      <c r="C783" s="108" t="s">
        <v>2609</v>
      </c>
      <c r="D783" s="108" t="s">
        <v>6413</v>
      </c>
      <c r="E783" s="108" t="s">
        <v>2683</v>
      </c>
      <c r="G783" s="108" t="s">
        <v>6414</v>
      </c>
      <c r="H783" s="108" t="s">
        <v>6415</v>
      </c>
      <c r="I783" s="110" t="s">
        <v>2683</v>
      </c>
      <c r="J783" s="108" t="s">
        <v>4651</v>
      </c>
      <c r="O783" s="108" t="s">
        <v>2573</v>
      </c>
    </row>
    <row r="784" spans="1:15" s="108" customFormat="1" ht="12.75" x14ac:dyDescent="0.2">
      <c r="A784" s="108" t="str">
        <f>EnterpriseData!$B$38</f>
        <v>ProTes300420201Adm</v>
      </c>
      <c r="B784" s="109" t="s">
        <v>6416</v>
      </c>
      <c r="C784" s="108" t="s">
        <v>2609</v>
      </c>
      <c r="D784" s="108" t="s">
        <v>6417</v>
      </c>
      <c r="E784" s="108" t="s">
        <v>2683</v>
      </c>
      <c r="G784" s="108" t="s">
        <v>6418</v>
      </c>
      <c r="H784" s="108" t="s">
        <v>6419</v>
      </c>
      <c r="I784" s="110" t="s">
        <v>2683</v>
      </c>
      <c r="J784" s="108" t="s">
        <v>5238</v>
      </c>
      <c r="O784" s="108" t="s">
        <v>2573</v>
      </c>
    </row>
    <row r="785" spans="1:15" s="108" customFormat="1" ht="12.75" x14ac:dyDescent="0.2">
      <c r="A785" s="108" t="str">
        <f>EnterpriseData!$B$38</f>
        <v>ProTes300420201Adm</v>
      </c>
      <c r="B785" s="109" t="s">
        <v>6420</v>
      </c>
      <c r="C785" s="108" t="s">
        <v>2609</v>
      </c>
      <c r="D785" s="108" t="s">
        <v>6421</v>
      </c>
      <c r="E785" s="108" t="s">
        <v>2683</v>
      </c>
      <c r="G785" s="108" t="s">
        <v>6422</v>
      </c>
      <c r="H785" s="108" t="s">
        <v>6245</v>
      </c>
      <c r="I785" s="110" t="s">
        <v>2683</v>
      </c>
      <c r="J785" s="108" t="s">
        <v>2412</v>
      </c>
      <c r="O785" s="108" t="s">
        <v>2573</v>
      </c>
    </row>
    <row r="786" spans="1:15" s="108" customFormat="1" ht="12.75" x14ac:dyDescent="0.2">
      <c r="A786" s="108" t="str">
        <f>EnterpriseData!$B$38</f>
        <v>ProTes300420201Adm</v>
      </c>
      <c r="B786" s="109" t="s">
        <v>6423</v>
      </c>
      <c r="C786" s="108" t="s">
        <v>2609</v>
      </c>
      <c r="D786" s="108" t="s">
        <v>6424</v>
      </c>
      <c r="E786" s="108" t="s">
        <v>2683</v>
      </c>
      <c r="G786" s="108" t="s">
        <v>6425</v>
      </c>
      <c r="H786" s="108" t="s">
        <v>6426</v>
      </c>
      <c r="I786" s="110" t="s">
        <v>2683</v>
      </c>
      <c r="J786" s="108" t="s">
        <v>2407</v>
      </c>
      <c r="O786" s="108" t="s">
        <v>2573</v>
      </c>
    </row>
    <row r="787" spans="1:15" s="108" customFormat="1" ht="12.75" x14ac:dyDescent="0.2">
      <c r="A787" s="108" t="str">
        <f>EnterpriseData!$B$38</f>
        <v>ProTes300420201Adm</v>
      </c>
      <c r="B787" s="109" t="s">
        <v>6427</v>
      </c>
      <c r="C787" s="108" t="s">
        <v>2609</v>
      </c>
      <c r="D787" s="108" t="s">
        <v>6428</v>
      </c>
      <c r="E787" s="108" t="s">
        <v>2683</v>
      </c>
      <c r="G787" s="108" t="s">
        <v>6429</v>
      </c>
      <c r="H787" s="108" t="s">
        <v>6230</v>
      </c>
      <c r="I787" s="110" t="s">
        <v>2683</v>
      </c>
      <c r="J787" s="108" t="s">
        <v>5458</v>
      </c>
      <c r="O787" s="108" t="s">
        <v>2573</v>
      </c>
    </row>
    <row r="788" spans="1:15" s="108" customFormat="1" ht="12.75" x14ac:dyDescent="0.2">
      <c r="A788" s="108" t="str">
        <f>EnterpriseData!$B$38</f>
        <v>ProTes300420201Adm</v>
      </c>
      <c r="B788" s="109" t="s">
        <v>6430</v>
      </c>
      <c r="C788" s="108" t="s">
        <v>2609</v>
      </c>
      <c r="D788" s="108" t="s">
        <v>6431</v>
      </c>
      <c r="E788" s="108" t="s">
        <v>2683</v>
      </c>
      <c r="G788" s="108" t="s">
        <v>6432</v>
      </c>
      <c r="H788" s="108" t="s">
        <v>6433</v>
      </c>
      <c r="I788" s="110" t="s">
        <v>2683</v>
      </c>
      <c r="J788" s="108" t="s">
        <v>3036</v>
      </c>
      <c r="O788" s="108" t="s">
        <v>2573</v>
      </c>
    </row>
    <row r="789" spans="1:15" s="108" customFormat="1" ht="12.75" x14ac:dyDescent="0.2">
      <c r="A789" s="108" t="str">
        <f>EnterpriseData!$B$38</f>
        <v>ProTes300420201Adm</v>
      </c>
      <c r="B789" s="109" t="s">
        <v>6434</v>
      </c>
      <c r="C789" s="108" t="s">
        <v>2609</v>
      </c>
      <c r="D789" s="108" t="s">
        <v>6435</v>
      </c>
      <c r="E789" s="108" t="s">
        <v>2683</v>
      </c>
      <c r="G789" s="108" t="s">
        <v>6436</v>
      </c>
      <c r="H789" s="108" t="s">
        <v>6437</v>
      </c>
      <c r="I789" s="110" t="s">
        <v>2683</v>
      </c>
      <c r="J789" s="108" t="s">
        <v>3723</v>
      </c>
      <c r="O789" s="108" t="s">
        <v>2573</v>
      </c>
    </row>
    <row r="790" spans="1:15" s="108" customFormat="1" ht="12.75" x14ac:dyDescent="0.2">
      <c r="A790" s="108" t="str">
        <f>EnterpriseData!$B$38</f>
        <v>ProTes300420201Adm</v>
      </c>
      <c r="B790" s="109" t="s">
        <v>6438</v>
      </c>
      <c r="C790" s="108" t="s">
        <v>2609</v>
      </c>
      <c r="D790" s="108" t="s">
        <v>6439</v>
      </c>
      <c r="E790" s="108" t="s">
        <v>2683</v>
      </c>
      <c r="G790" s="108" t="s">
        <v>6440</v>
      </c>
      <c r="H790" s="108" t="s">
        <v>6147</v>
      </c>
      <c r="I790" s="110" t="s">
        <v>2683</v>
      </c>
      <c r="J790" s="108" t="s">
        <v>2414</v>
      </c>
      <c r="O790" s="108" t="s">
        <v>2573</v>
      </c>
    </row>
    <row r="791" spans="1:15" s="108" customFormat="1" ht="12.75" x14ac:dyDescent="0.2">
      <c r="A791" s="108" t="str">
        <f>EnterpriseData!$B$38</f>
        <v>ProTes300420201Adm</v>
      </c>
      <c r="B791" s="109" t="s">
        <v>6441</v>
      </c>
      <c r="C791" s="108" t="s">
        <v>2609</v>
      </c>
      <c r="D791" s="108" t="s">
        <v>6442</v>
      </c>
      <c r="E791" s="108" t="s">
        <v>2683</v>
      </c>
      <c r="G791" s="108" t="s">
        <v>6443</v>
      </c>
      <c r="H791" s="108" t="s">
        <v>2934</v>
      </c>
      <c r="I791" s="110" t="s">
        <v>2683</v>
      </c>
      <c r="J791" s="108" t="s">
        <v>2414</v>
      </c>
      <c r="O791" s="108" t="s">
        <v>2573</v>
      </c>
    </row>
    <row r="792" spans="1:15" s="108" customFormat="1" ht="12.75" x14ac:dyDescent="0.2">
      <c r="A792" s="108" t="str">
        <f>EnterpriseData!$B$38</f>
        <v>ProTes300420201Adm</v>
      </c>
      <c r="B792" s="109" t="s">
        <v>6444</v>
      </c>
      <c r="C792" s="108" t="s">
        <v>2609</v>
      </c>
      <c r="D792" s="108" t="s">
        <v>6445</v>
      </c>
      <c r="E792" s="108" t="s">
        <v>2683</v>
      </c>
      <c r="G792" s="108" t="s">
        <v>6446</v>
      </c>
      <c r="H792" s="108" t="s">
        <v>6446</v>
      </c>
      <c r="I792" s="110" t="s">
        <v>2683</v>
      </c>
      <c r="J792" s="108" t="s">
        <v>2407</v>
      </c>
      <c r="O792" s="108" t="s">
        <v>2573</v>
      </c>
    </row>
    <row r="793" spans="1:15" s="108" customFormat="1" ht="12.75" x14ac:dyDescent="0.2">
      <c r="A793" s="108" t="str">
        <f>EnterpriseData!$B$38</f>
        <v>ProTes300420201Adm</v>
      </c>
      <c r="B793" s="109" t="s">
        <v>6447</v>
      </c>
      <c r="C793" s="108" t="s">
        <v>2609</v>
      </c>
      <c r="D793" s="108" t="s">
        <v>6448</v>
      </c>
      <c r="E793" s="108" t="s">
        <v>2683</v>
      </c>
      <c r="G793" s="108" t="s">
        <v>6449</v>
      </c>
      <c r="H793" s="108" t="s">
        <v>6450</v>
      </c>
      <c r="I793" s="110" t="s">
        <v>2683</v>
      </c>
      <c r="J793" s="108" t="s">
        <v>2441</v>
      </c>
      <c r="O793" s="108" t="s">
        <v>2573</v>
      </c>
    </row>
    <row r="794" spans="1:15" s="108" customFormat="1" ht="12.75" x14ac:dyDescent="0.2">
      <c r="A794" s="108" t="str">
        <f>EnterpriseData!$B$38</f>
        <v>ProTes300420201Adm</v>
      </c>
      <c r="B794" s="109" t="s">
        <v>6451</v>
      </c>
      <c r="C794" s="108" t="s">
        <v>2609</v>
      </c>
      <c r="D794" s="108" t="s">
        <v>6452</v>
      </c>
      <c r="E794" s="108" t="s">
        <v>2683</v>
      </c>
      <c r="G794" s="108" t="s">
        <v>6453</v>
      </c>
      <c r="H794" s="108" t="s">
        <v>6133</v>
      </c>
      <c r="I794" s="110" t="s">
        <v>2683</v>
      </c>
      <c r="J794" s="108" t="s">
        <v>3681</v>
      </c>
      <c r="O794" s="108" t="s">
        <v>2573</v>
      </c>
    </row>
    <row r="795" spans="1:15" s="108" customFormat="1" ht="12.75" x14ac:dyDescent="0.2">
      <c r="A795" s="108" t="str">
        <f>EnterpriseData!$B$38</f>
        <v>ProTes300420201Adm</v>
      </c>
      <c r="B795" s="109" t="s">
        <v>6454</v>
      </c>
      <c r="C795" s="108" t="s">
        <v>2609</v>
      </c>
      <c r="D795" s="108" t="s">
        <v>6455</v>
      </c>
      <c r="E795" s="108" t="s">
        <v>2683</v>
      </c>
      <c r="G795" s="108" t="s">
        <v>6456</v>
      </c>
      <c r="H795" s="108" t="s">
        <v>6155</v>
      </c>
      <c r="I795" s="110" t="s">
        <v>2683</v>
      </c>
      <c r="J795" s="108" t="s">
        <v>3358</v>
      </c>
      <c r="O795" s="108" t="s">
        <v>2573</v>
      </c>
    </row>
    <row r="796" spans="1:15" s="108" customFormat="1" ht="12.75" x14ac:dyDescent="0.2">
      <c r="A796" s="108" t="str">
        <f>EnterpriseData!$B$38</f>
        <v>ProTes300420201Adm</v>
      </c>
      <c r="B796" s="109" t="s">
        <v>6457</v>
      </c>
      <c r="C796" s="108" t="s">
        <v>2609</v>
      </c>
      <c r="D796" s="108" t="s">
        <v>6458</v>
      </c>
      <c r="E796" s="108" t="s">
        <v>2683</v>
      </c>
      <c r="G796" s="108" t="s">
        <v>6459</v>
      </c>
      <c r="H796" s="108" t="s">
        <v>6460</v>
      </c>
      <c r="I796" s="110" t="s">
        <v>2683</v>
      </c>
      <c r="J796" s="108" t="s">
        <v>2404</v>
      </c>
      <c r="O796" s="108" t="s">
        <v>2573</v>
      </c>
    </row>
    <row r="797" spans="1:15" s="108" customFormat="1" ht="12.75" x14ac:dyDescent="0.2">
      <c r="A797" s="108" t="str">
        <f>EnterpriseData!$B$38</f>
        <v>ProTes300420201Adm</v>
      </c>
      <c r="B797" s="109" t="s">
        <v>6461</v>
      </c>
      <c r="C797" s="108" t="s">
        <v>2609</v>
      </c>
      <c r="D797" s="108" t="s">
        <v>6462</v>
      </c>
      <c r="E797" s="108" t="s">
        <v>2683</v>
      </c>
      <c r="G797" s="108" t="s">
        <v>6463</v>
      </c>
      <c r="H797" s="108" t="s">
        <v>6464</v>
      </c>
      <c r="I797" s="110" t="s">
        <v>2683</v>
      </c>
      <c r="J797" s="108" t="s">
        <v>3202</v>
      </c>
      <c r="O797" s="108" t="s">
        <v>2573</v>
      </c>
    </row>
    <row r="798" spans="1:15" s="108" customFormat="1" ht="12.75" x14ac:dyDescent="0.2">
      <c r="A798" s="108" t="str">
        <f>EnterpriseData!$B$38</f>
        <v>ProTes300420201Adm</v>
      </c>
      <c r="B798" s="109" t="s">
        <v>6465</v>
      </c>
      <c r="C798" s="108" t="s">
        <v>2609</v>
      </c>
      <c r="D798" s="108" t="s">
        <v>6466</v>
      </c>
      <c r="E798" s="108" t="s">
        <v>2683</v>
      </c>
      <c r="G798" s="108" t="s">
        <v>6467</v>
      </c>
      <c r="H798" s="108" t="s">
        <v>6468</v>
      </c>
      <c r="I798" s="110" t="s">
        <v>2683</v>
      </c>
      <c r="J798" s="108" t="s">
        <v>3730</v>
      </c>
      <c r="O798" s="108" t="s">
        <v>2573</v>
      </c>
    </row>
    <row r="799" spans="1:15" s="108" customFormat="1" ht="12.75" x14ac:dyDescent="0.2">
      <c r="A799" s="108" t="str">
        <f>EnterpriseData!$B$38</f>
        <v>ProTes300420201Adm</v>
      </c>
      <c r="B799" s="109" t="s">
        <v>6469</v>
      </c>
      <c r="C799" s="108" t="s">
        <v>2609</v>
      </c>
      <c r="D799" s="108" t="s">
        <v>6470</v>
      </c>
      <c r="E799" s="108" t="s">
        <v>2683</v>
      </c>
      <c r="G799" s="108" t="s">
        <v>6471</v>
      </c>
      <c r="H799" s="108" t="s">
        <v>6118</v>
      </c>
      <c r="I799" s="110" t="s">
        <v>2683</v>
      </c>
      <c r="J799" s="108" t="s">
        <v>2377</v>
      </c>
      <c r="O799" s="108" t="s">
        <v>2573</v>
      </c>
    </row>
    <row r="800" spans="1:15" s="108" customFormat="1" ht="12.75" x14ac:dyDescent="0.2">
      <c r="A800" s="108" t="str">
        <f>EnterpriseData!$B$38</f>
        <v>ProTes300420201Adm</v>
      </c>
      <c r="B800" s="109" t="s">
        <v>6472</v>
      </c>
      <c r="C800" s="108" t="s">
        <v>2609</v>
      </c>
      <c r="D800" s="108" t="s">
        <v>6473</v>
      </c>
      <c r="E800" s="108" t="s">
        <v>2683</v>
      </c>
      <c r="G800" s="108" t="s">
        <v>6474</v>
      </c>
      <c r="H800" s="108" t="s">
        <v>6475</v>
      </c>
      <c r="I800" s="110" t="s">
        <v>2683</v>
      </c>
      <c r="J800" s="108" t="s">
        <v>5631</v>
      </c>
      <c r="O800" s="108" t="s">
        <v>2573</v>
      </c>
    </row>
    <row r="801" spans="1:15" s="108" customFormat="1" ht="12.75" x14ac:dyDescent="0.2">
      <c r="A801" s="108" t="str">
        <f>EnterpriseData!$B$38</f>
        <v>ProTes300420201Adm</v>
      </c>
      <c r="B801" s="109" t="s">
        <v>6476</v>
      </c>
      <c r="C801" s="108" t="s">
        <v>2609</v>
      </c>
      <c r="D801" s="108" t="s">
        <v>6477</v>
      </c>
      <c r="E801" s="108" t="s">
        <v>2683</v>
      </c>
      <c r="G801" s="108" t="s">
        <v>6478</v>
      </c>
      <c r="H801" s="108" t="s">
        <v>6479</v>
      </c>
      <c r="I801" s="110" t="s">
        <v>2683</v>
      </c>
      <c r="J801" s="108" t="s">
        <v>3078</v>
      </c>
      <c r="O801" s="108" t="s">
        <v>2573</v>
      </c>
    </row>
    <row r="802" spans="1:15" s="108" customFormat="1" ht="12.75" x14ac:dyDescent="0.2">
      <c r="A802" s="108" t="str">
        <f>EnterpriseData!$B$38</f>
        <v>ProTes300420201Adm</v>
      </c>
      <c r="B802" s="109" t="s">
        <v>6480</v>
      </c>
      <c r="C802" s="108" t="s">
        <v>2609</v>
      </c>
      <c r="D802" s="108" t="s">
        <v>6481</v>
      </c>
      <c r="E802" s="108" t="s">
        <v>2683</v>
      </c>
      <c r="G802" s="108" t="s">
        <v>6482</v>
      </c>
      <c r="H802" s="108" t="s">
        <v>6275</v>
      </c>
      <c r="I802" s="110" t="s">
        <v>2683</v>
      </c>
      <c r="J802" s="108" t="s">
        <v>6276</v>
      </c>
      <c r="O802" s="108" t="s">
        <v>2573</v>
      </c>
    </row>
    <row r="803" spans="1:15" s="108" customFormat="1" ht="12.75" x14ac:dyDescent="0.2">
      <c r="A803" s="108" t="str">
        <f>EnterpriseData!$B$38</f>
        <v>ProTes300420201Adm</v>
      </c>
      <c r="B803" s="109" t="s">
        <v>6483</v>
      </c>
      <c r="C803" s="108" t="s">
        <v>2609</v>
      </c>
      <c r="D803" s="108" t="s">
        <v>6484</v>
      </c>
      <c r="E803" s="108" t="s">
        <v>2683</v>
      </c>
      <c r="G803" s="108" t="s">
        <v>6485</v>
      </c>
      <c r="H803" s="108" t="s">
        <v>6468</v>
      </c>
      <c r="I803" s="110" t="s">
        <v>2683</v>
      </c>
      <c r="J803" s="108" t="s">
        <v>3730</v>
      </c>
      <c r="O803" s="108" t="s">
        <v>2573</v>
      </c>
    </row>
    <row r="804" spans="1:15" s="108" customFormat="1" ht="12.75" x14ac:dyDescent="0.2">
      <c r="A804" s="108" t="str">
        <f>EnterpriseData!$B$38</f>
        <v>ProTes300420201Adm</v>
      </c>
      <c r="B804" s="109" t="s">
        <v>6486</v>
      </c>
      <c r="C804" s="108" t="s">
        <v>2609</v>
      </c>
      <c r="D804" s="108" t="s">
        <v>6487</v>
      </c>
      <c r="E804" s="108" t="s">
        <v>2683</v>
      </c>
      <c r="G804" s="108" t="s">
        <v>6488</v>
      </c>
      <c r="H804" s="108" t="s">
        <v>6489</v>
      </c>
      <c r="I804" s="110" t="s">
        <v>2683</v>
      </c>
      <c r="J804" s="108" t="s">
        <v>4940</v>
      </c>
      <c r="O804" s="108" t="s">
        <v>2573</v>
      </c>
    </row>
    <row r="805" spans="1:15" s="108" customFormat="1" ht="12.75" x14ac:dyDescent="0.2">
      <c r="A805" s="108" t="str">
        <f>EnterpriseData!$B$38</f>
        <v>ProTes300420201Adm</v>
      </c>
      <c r="B805" s="109" t="s">
        <v>6490</v>
      </c>
      <c r="C805" s="108" t="s">
        <v>2609</v>
      </c>
      <c r="D805" s="108" t="s">
        <v>6491</v>
      </c>
      <c r="E805" s="108" t="s">
        <v>6492</v>
      </c>
      <c r="G805" s="108" t="s">
        <v>6493</v>
      </c>
      <c r="H805" s="108" t="s">
        <v>6177</v>
      </c>
      <c r="I805" s="110" t="s">
        <v>2683</v>
      </c>
      <c r="J805" s="108" t="s">
        <v>2591</v>
      </c>
      <c r="O805" s="108" t="s">
        <v>2573</v>
      </c>
    </row>
    <row r="806" spans="1:15" s="108" customFormat="1" ht="12.75" x14ac:dyDescent="0.2">
      <c r="A806" s="108" t="str">
        <f>EnterpriseData!$B$38</f>
        <v>ProTes300420201Adm</v>
      </c>
      <c r="B806" s="109" t="s">
        <v>6494</v>
      </c>
      <c r="C806" s="108" t="s">
        <v>2609</v>
      </c>
      <c r="D806" s="108" t="s">
        <v>6495</v>
      </c>
      <c r="E806" s="108" t="s">
        <v>6496</v>
      </c>
      <c r="G806" s="108" t="s">
        <v>6497</v>
      </c>
      <c r="H806" s="108" t="s">
        <v>6177</v>
      </c>
      <c r="I806" s="110" t="s">
        <v>2683</v>
      </c>
      <c r="J806" s="108" t="s">
        <v>2591</v>
      </c>
      <c r="O806" s="108" t="s">
        <v>2573</v>
      </c>
    </row>
    <row r="807" spans="1:15" s="108" customFormat="1" ht="12.75" x14ac:dyDescent="0.2">
      <c r="A807" s="108" t="str">
        <f>EnterpriseData!$B$38</f>
        <v>ProTes300420201Adm</v>
      </c>
      <c r="B807" s="109" t="s">
        <v>6498</v>
      </c>
      <c r="C807" s="108" t="s">
        <v>2609</v>
      </c>
      <c r="D807" s="108" t="s">
        <v>6499</v>
      </c>
      <c r="E807" s="108" t="s">
        <v>6500</v>
      </c>
      <c r="G807" s="108" t="s">
        <v>6501</v>
      </c>
      <c r="H807" s="108" t="s">
        <v>6177</v>
      </c>
      <c r="I807" s="110" t="s">
        <v>2683</v>
      </c>
      <c r="J807" s="108" t="s">
        <v>2591</v>
      </c>
      <c r="O807" s="108" t="s">
        <v>2573</v>
      </c>
    </row>
    <row r="808" spans="1:15" s="108" customFormat="1" ht="12.75" x14ac:dyDescent="0.2">
      <c r="A808" s="108" t="str">
        <f>EnterpriseData!$B$38</f>
        <v>ProTes300420201Adm</v>
      </c>
      <c r="B808" s="109" t="s">
        <v>6502</v>
      </c>
      <c r="C808" s="108" t="s">
        <v>2609</v>
      </c>
      <c r="D808" s="108" t="s">
        <v>6503</v>
      </c>
      <c r="E808" s="108" t="s">
        <v>2683</v>
      </c>
      <c r="G808" s="108" t="s">
        <v>6504</v>
      </c>
      <c r="H808" s="108" t="s">
        <v>6505</v>
      </c>
      <c r="I808" s="110" t="s">
        <v>2683</v>
      </c>
      <c r="J808" s="108" t="s">
        <v>2418</v>
      </c>
      <c r="O808" s="108" t="s">
        <v>2573</v>
      </c>
    </row>
    <row r="809" spans="1:15" s="108" customFormat="1" ht="12.75" x14ac:dyDescent="0.2">
      <c r="A809" s="108" t="str">
        <f>EnterpriseData!$B$38</f>
        <v>ProTes300420201Adm</v>
      </c>
      <c r="B809" s="109" t="s">
        <v>6506</v>
      </c>
      <c r="C809" s="108" t="s">
        <v>2609</v>
      </c>
      <c r="D809" s="108" t="s">
        <v>6507</v>
      </c>
      <c r="E809" s="108" t="s">
        <v>2683</v>
      </c>
      <c r="G809" s="108" t="s">
        <v>6508</v>
      </c>
      <c r="H809" s="108" t="s">
        <v>6129</v>
      </c>
      <c r="I809" s="110" t="s">
        <v>2683</v>
      </c>
      <c r="J809" s="108" t="s">
        <v>2414</v>
      </c>
      <c r="O809" s="108" t="s">
        <v>2573</v>
      </c>
    </row>
    <row r="810" spans="1:15" s="108" customFormat="1" ht="12.75" x14ac:dyDescent="0.2">
      <c r="A810" s="108" t="str">
        <f>EnterpriseData!$B$38</f>
        <v>ProTes300420201Adm</v>
      </c>
      <c r="B810" s="109" t="s">
        <v>6509</v>
      </c>
      <c r="C810" s="108" t="s">
        <v>2609</v>
      </c>
      <c r="D810" s="108" t="s">
        <v>6510</v>
      </c>
      <c r="E810" s="108" t="s">
        <v>2683</v>
      </c>
      <c r="G810" s="108" t="s">
        <v>6511</v>
      </c>
      <c r="H810" s="108" t="s">
        <v>6512</v>
      </c>
      <c r="I810" s="110" t="s">
        <v>2683</v>
      </c>
      <c r="J810" s="108" t="s">
        <v>5462</v>
      </c>
      <c r="O810" s="108" t="s">
        <v>2573</v>
      </c>
    </row>
    <row r="811" spans="1:15" s="108" customFormat="1" ht="12.75" x14ac:dyDescent="0.2">
      <c r="A811" s="108" t="str">
        <f>EnterpriseData!$B$38</f>
        <v>ProTes300420201Adm</v>
      </c>
      <c r="B811" s="109" t="s">
        <v>6513</v>
      </c>
      <c r="C811" s="108" t="s">
        <v>2609</v>
      </c>
      <c r="D811" s="108" t="s">
        <v>6514</v>
      </c>
      <c r="E811" s="108" t="s">
        <v>2683</v>
      </c>
      <c r="G811" s="108" t="s">
        <v>6515</v>
      </c>
      <c r="H811" s="108" t="s">
        <v>6516</v>
      </c>
      <c r="I811" s="110" t="s">
        <v>2683</v>
      </c>
      <c r="J811" s="108" t="s">
        <v>2377</v>
      </c>
      <c r="O811" s="108" t="s">
        <v>2573</v>
      </c>
    </row>
    <row r="812" spans="1:15" s="108" customFormat="1" ht="12.75" x14ac:dyDescent="0.2">
      <c r="A812" s="108" t="str">
        <f>EnterpriseData!$B$38</f>
        <v>ProTes300420201Adm</v>
      </c>
      <c r="B812" s="109" t="s">
        <v>6517</v>
      </c>
      <c r="C812" s="108" t="s">
        <v>2609</v>
      </c>
      <c r="D812" s="108" t="s">
        <v>6518</v>
      </c>
      <c r="E812" s="108" t="s">
        <v>2683</v>
      </c>
      <c r="G812" s="108" t="s">
        <v>2788</v>
      </c>
      <c r="H812" s="108" t="s">
        <v>2788</v>
      </c>
      <c r="I812" s="110" t="s">
        <v>2683</v>
      </c>
      <c r="J812" s="108" t="s">
        <v>2789</v>
      </c>
      <c r="O812" s="108" t="s">
        <v>2573</v>
      </c>
    </row>
    <row r="813" spans="1:15" s="108" customFormat="1" ht="12.75" x14ac:dyDescent="0.2">
      <c r="A813" s="108" t="str">
        <f>EnterpriseData!$B$38</f>
        <v>ProTes300420201Adm</v>
      </c>
      <c r="B813" s="109" t="s">
        <v>6519</v>
      </c>
      <c r="C813" s="108" t="s">
        <v>2609</v>
      </c>
      <c r="D813" s="108" t="s">
        <v>6520</v>
      </c>
      <c r="E813" s="108" t="s">
        <v>2683</v>
      </c>
      <c r="G813" s="108" t="s">
        <v>6521</v>
      </c>
      <c r="H813" s="108" t="s">
        <v>6522</v>
      </c>
      <c r="I813" s="110" t="s">
        <v>2683</v>
      </c>
      <c r="J813" s="108" t="s">
        <v>5325</v>
      </c>
      <c r="O813" s="108" t="s">
        <v>2573</v>
      </c>
    </row>
    <row r="814" spans="1:15" s="108" customFormat="1" ht="12.75" x14ac:dyDescent="0.2">
      <c r="A814" s="108" t="str">
        <f>EnterpriseData!$B$38</f>
        <v>ProTes300420201Adm</v>
      </c>
      <c r="B814" s="109" t="s">
        <v>6523</v>
      </c>
      <c r="C814" s="108" t="s">
        <v>2609</v>
      </c>
      <c r="D814" s="108" t="s">
        <v>6524</v>
      </c>
      <c r="E814" s="108" t="s">
        <v>2683</v>
      </c>
      <c r="G814" s="108" t="s">
        <v>5836</v>
      </c>
      <c r="H814" s="108" t="s">
        <v>6525</v>
      </c>
      <c r="I814" s="110" t="s">
        <v>2683</v>
      </c>
      <c r="J814" s="108" t="s">
        <v>5837</v>
      </c>
      <c r="O814" s="108" t="s">
        <v>2573</v>
      </c>
    </row>
    <row r="815" spans="1:15" s="108" customFormat="1" ht="12.75" x14ac:dyDescent="0.2">
      <c r="A815" s="108" t="str">
        <f>EnterpriseData!$B$38</f>
        <v>ProTes300420201Adm</v>
      </c>
      <c r="B815" s="109" t="s">
        <v>6526</v>
      </c>
      <c r="C815" s="108" t="s">
        <v>2609</v>
      </c>
      <c r="D815" s="108" t="s">
        <v>6527</v>
      </c>
      <c r="E815" s="108" t="s">
        <v>2683</v>
      </c>
      <c r="G815" s="108" t="s">
        <v>6528</v>
      </c>
      <c r="H815" s="108" t="s">
        <v>4309</v>
      </c>
      <c r="I815" s="110" t="s">
        <v>2683</v>
      </c>
      <c r="J815" s="108" t="s">
        <v>2414</v>
      </c>
      <c r="O815" s="108" t="s">
        <v>2573</v>
      </c>
    </row>
    <row r="816" spans="1:15" s="108" customFormat="1" ht="12.75" x14ac:dyDescent="0.2">
      <c r="A816" s="108" t="str">
        <f>EnterpriseData!$B$38</f>
        <v>ProTes300420201Adm</v>
      </c>
      <c r="B816" s="109" t="s">
        <v>6529</v>
      </c>
      <c r="C816" s="108" t="s">
        <v>2609</v>
      </c>
      <c r="D816" s="108" t="s">
        <v>6530</v>
      </c>
      <c r="E816" s="108" t="s">
        <v>2683</v>
      </c>
      <c r="G816" s="108" t="s">
        <v>4926</v>
      </c>
      <c r="H816" s="108" t="s">
        <v>4926</v>
      </c>
      <c r="I816" s="110" t="s">
        <v>2683</v>
      </c>
      <c r="J816" s="108" t="s">
        <v>4928</v>
      </c>
      <c r="O816" s="108" t="s">
        <v>2573</v>
      </c>
    </row>
    <row r="817" spans="1:15" s="108" customFormat="1" ht="12.75" x14ac:dyDescent="0.2">
      <c r="A817" s="108" t="str">
        <f>EnterpriseData!$B$38</f>
        <v>ProTes300420201Adm</v>
      </c>
      <c r="B817" s="109" t="s">
        <v>6531</v>
      </c>
      <c r="C817" s="108" t="s">
        <v>2609</v>
      </c>
      <c r="D817" s="108" t="s">
        <v>6532</v>
      </c>
      <c r="E817" s="108" t="s">
        <v>2683</v>
      </c>
      <c r="G817" s="108" t="s">
        <v>6533</v>
      </c>
      <c r="H817" s="108" t="s">
        <v>6534</v>
      </c>
      <c r="I817" s="110" t="s">
        <v>2683</v>
      </c>
      <c r="J817" s="108" t="s">
        <v>5602</v>
      </c>
      <c r="O817" s="108" t="s">
        <v>2573</v>
      </c>
    </row>
    <row r="818" spans="1:15" s="108" customFormat="1" ht="12.75" x14ac:dyDescent="0.2">
      <c r="A818" s="108" t="str">
        <f>EnterpriseData!$B$38</f>
        <v>ProTes300420201Adm</v>
      </c>
      <c r="B818" s="109" t="s">
        <v>6535</v>
      </c>
      <c r="C818" s="108" t="s">
        <v>2609</v>
      </c>
      <c r="D818" s="108" t="s">
        <v>6536</v>
      </c>
      <c r="E818" s="108" t="s">
        <v>2683</v>
      </c>
      <c r="G818" s="108" t="s">
        <v>6537</v>
      </c>
      <c r="H818" s="108" t="s">
        <v>6538</v>
      </c>
      <c r="I818" s="110" t="s">
        <v>2683</v>
      </c>
      <c r="J818" s="108" t="s">
        <v>2392</v>
      </c>
      <c r="O818" s="108" t="s">
        <v>2573</v>
      </c>
    </row>
    <row r="819" spans="1:15" s="108" customFormat="1" ht="12.75" x14ac:dyDescent="0.2">
      <c r="A819" s="108" t="str">
        <f>EnterpriseData!$B$38</f>
        <v>ProTes300420201Adm</v>
      </c>
      <c r="B819" s="109" t="s">
        <v>6539</v>
      </c>
      <c r="C819" s="108" t="s">
        <v>2609</v>
      </c>
      <c r="D819" s="108" t="s">
        <v>6540</v>
      </c>
      <c r="E819" s="108" t="s">
        <v>2683</v>
      </c>
      <c r="G819" s="108" t="s">
        <v>6541</v>
      </c>
      <c r="H819" s="108" t="s">
        <v>6118</v>
      </c>
      <c r="I819" s="110" t="s">
        <v>2683</v>
      </c>
      <c r="J819" s="108" t="s">
        <v>2377</v>
      </c>
      <c r="O819" s="108" t="s">
        <v>2573</v>
      </c>
    </row>
    <row r="820" spans="1:15" s="108" customFormat="1" ht="12.75" x14ac:dyDescent="0.2">
      <c r="A820" s="108" t="str">
        <f>EnterpriseData!$B$38</f>
        <v>ProTes300420201Adm</v>
      </c>
      <c r="B820" s="109" t="s">
        <v>6542</v>
      </c>
      <c r="C820" s="108" t="s">
        <v>2609</v>
      </c>
      <c r="D820" s="108" t="s">
        <v>6543</v>
      </c>
      <c r="E820" s="108" t="s">
        <v>2683</v>
      </c>
      <c r="G820" s="108" t="s">
        <v>6544</v>
      </c>
      <c r="H820" s="108" t="s">
        <v>6545</v>
      </c>
      <c r="I820" s="110" t="s">
        <v>2683</v>
      </c>
      <c r="J820" s="108" t="s">
        <v>2896</v>
      </c>
      <c r="O820" s="108" t="s">
        <v>2573</v>
      </c>
    </row>
    <row r="821" spans="1:15" s="108" customFormat="1" ht="12.75" x14ac:dyDescent="0.2">
      <c r="A821" s="108" t="str">
        <f>EnterpriseData!$B$38</f>
        <v>ProTes300420201Adm</v>
      </c>
      <c r="B821" s="109" t="s">
        <v>6546</v>
      </c>
      <c r="C821" s="108" t="s">
        <v>2609</v>
      </c>
      <c r="D821" s="108" t="s">
        <v>6547</v>
      </c>
      <c r="E821" s="108" t="s">
        <v>2683</v>
      </c>
      <c r="G821" s="108" t="s">
        <v>6548</v>
      </c>
      <c r="H821" s="108" t="s">
        <v>6512</v>
      </c>
      <c r="I821" s="110" t="s">
        <v>2683</v>
      </c>
      <c r="J821" s="108" t="s">
        <v>5462</v>
      </c>
      <c r="O821" s="108" t="s">
        <v>2573</v>
      </c>
    </row>
    <row r="822" spans="1:15" s="108" customFormat="1" ht="12.75" x14ac:dyDescent="0.2">
      <c r="A822" s="108" t="str">
        <f>EnterpriseData!$B$38</f>
        <v>ProTes300420201Adm</v>
      </c>
      <c r="B822" s="109" t="s">
        <v>6549</v>
      </c>
      <c r="C822" s="108" t="s">
        <v>2609</v>
      </c>
      <c r="D822" s="108" t="s">
        <v>6550</v>
      </c>
      <c r="E822" s="108" t="s">
        <v>2683</v>
      </c>
      <c r="G822" s="108" t="s">
        <v>6551</v>
      </c>
      <c r="H822" s="108" t="s">
        <v>6151</v>
      </c>
      <c r="I822" s="110" t="s">
        <v>2683</v>
      </c>
      <c r="J822" s="108" t="s">
        <v>2727</v>
      </c>
      <c r="O822" s="108" t="s">
        <v>2573</v>
      </c>
    </row>
    <row r="823" spans="1:15" s="108" customFormat="1" ht="12.75" x14ac:dyDescent="0.2">
      <c r="A823" s="108" t="str">
        <f>EnterpriseData!$B$38</f>
        <v>ProTes300420201Adm</v>
      </c>
      <c r="B823" s="109" t="s">
        <v>6552</v>
      </c>
      <c r="C823" s="108" t="s">
        <v>2609</v>
      </c>
      <c r="D823" s="108" t="s">
        <v>6553</v>
      </c>
      <c r="E823" s="108" t="s">
        <v>2683</v>
      </c>
      <c r="G823" s="108" t="s">
        <v>6554</v>
      </c>
      <c r="H823" s="108" t="s">
        <v>2934</v>
      </c>
      <c r="I823" s="110" t="s">
        <v>2683</v>
      </c>
      <c r="J823" s="108" t="s">
        <v>2414</v>
      </c>
      <c r="O823" s="108" t="s">
        <v>2573</v>
      </c>
    </row>
    <row r="824" spans="1:15" s="108" customFormat="1" ht="12.75" x14ac:dyDescent="0.2">
      <c r="A824" s="108" t="str">
        <f>EnterpriseData!$B$38</f>
        <v>ProTes300420201Adm</v>
      </c>
      <c r="B824" s="109" t="s">
        <v>6555</v>
      </c>
      <c r="C824" s="108" t="s">
        <v>2609</v>
      </c>
      <c r="D824" s="108" t="s">
        <v>6556</v>
      </c>
      <c r="E824" s="108" t="s">
        <v>2683</v>
      </c>
      <c r="G824" s="108" t="s">
        <v>6557</v>
      </c>
      <c r="H824" s="108" t="s">
        <v>6558</v>
      </c>
      <c r="I824" s="110" t="s">
        <v>2683</v>
      </c>
      <c r="J824" s="108" t="s">
        <v>5012</v>
      </c>
      <c r="O824" s="108" t="s">
        <v>2573</v>
      </c>
    </row>
    <row r="825" spans="1:15" s="108" customFormat="1" ht="12.75" x14ac:dyDescent="0.2">
      <c r="A825" s="108" t="str">
        <f>EnterpriseData!$B$38</f>
        <v>ProTes300420201Adm</v>
      </c>
      <c r="B825" s="109" t="s">
        <v>6559</v>
      </c>
      <c r="C825" s="108" t="s">
        <v>2609</v>
      </c>
      <c r="D825" s="108" t="s">
        <v>6560</v>
      </c>
      <c r="E825" s="108" t="s">
        <v>2683</v>
      </c>
      <c r="G825" s="108" t="s">
        <v>6561</v>
      </c>
      <c r="H825" s="108" t="s">
        <v>6562</v>
      </c>
      <c r="I825" s="110" t="s">
        <v>2683</v>
      </c>
      <c r="J825" s="108" t="s">
        <v>4763</v>
      </c>
      <c r="O825" s="108" t="s">
        <v>2573</v>
      </c>
    </row>
    <row r="826" spans="1:15" s="108" customFormat="1" ht="12.75" x14ac:dyDescent="0.2">
      <c r="A826" s="108" t="str">
        <f>EnterpriseData!$B$38</f>
        <v>ProTes300420201Adm</v>
      </c>
      <c r="B826" s="109" t="s">
        <v>6563</v>
      </c>
      <c r="C826" s="108" t="s">
        <v>2609</v>
      </c>
      <c r="D826" s="108" t="s">
        <v>6564</v>
      </c>
      <c r="E826" s="108" t="s">
        <v>2683</v>
      </c>
      <c r="G826" s="108" t="s">
        <v>6565</v>
      </c>
      <c r="H826" s="108" t="s">
        <v>6566</v>
      </c>
      <c r="I826" s="110" t="s">
        <v>2683</v>
      </c>
      <c r="J826" s="108" t="s">
        <v>2409</v>
      </c>
      <c r="O826" s="108" t="s">
        <v>2573</v>
      </c>
    </row>
    <row r="827" spans="1:15" s="108" customFormat="1" ht="12.75" x14ac:dyDescent="0.2">
      <c r="A827" s="108" t="str">
        <f>EnterpriseData!$B$38</f>
        <v>ProTes300420201Adm</v>
      </c>
      <c r="B827" s="109" t="s">
        <v>6567</v>
      </c>
      <c r="C827" s="108" t="s">
        <v>2609</v>
      </c>
      <c r="D827" s="108" t="s">
        <v>6568</v>
      </c>
      <c r="E827" s="108" t="s">
        <v>2683</v>
      </c>
      <c r="G827" s="108" t="s">
        <v>6569</v>
      </c>
      <c r="H827" s="108" t="s">
        <v>6570</v>
      </c>
      <c r="I827" s="110" t="s">
        <v>2683</v>
      </c>
      <c r="J827" s="108" t="s">
        <v>2377</v>
      </c>
      <c r="O827" s="108" t="s">
        <v>2573</v>
      </c>
    </row>
    <row r="828" spans="1:15" s="108" customFormat="1" ht="12.75" x14ac:dyDescent="0.2">
      <c r="A828" s="108" t="str">
        <f>EnterpriseData!$B$38</f>
        <v>ProTes300420201Adm</v>
      </c>
      <c r="B828" s="109" t="s">
        <v>6571</v>
      </c>
      <c r="C828" s="108" t="s">
        <v>2609</v>
      </c>
      <c r="D828" s="108" t="s">
        <v>6572</v>
      </c>
      <c r="E828" s="108" t="s">
        <v>2683</v>
      </c>
      <c r="G828" s="108" t="s">
        <v>5696</v>
      </c>
      <c r="H828" s="108" t="s">
        <v>6573</v>
      </c>
      <c r="I828" s="110" t="s">
        <v>2683</v>
      </c>
      <c r="J828" s="108" t="s">
        <v>3799</v>
      </c>
      <c r="O828" s="108" t="s">
        <v>2573</v>
      </c>
    </row>
    <row r="829" spans="1:15" s="108" customFormat="1" ht="12.75" x14ac:dyDescent="0.2">
      <c r="A829" s="108" t="str">
        <f>EnterpriseData!$B$38</f>
        <v>ProTes300420201Adm</v>
      </c>
      <c r="B829" s="109" t="s">
        <v>6574</v>
      </c>
      <c r="C829" s="108" t="s">
        <v>2609</v>
      </c>
      <c r="D829" s="108" t="s">
        <v>6575</v>
      </c>
      <c r="E829" s="108" t="s">
        <v>2683</v>
      </c>
      <c r="G829" s="108" t="s">
        <v>6576</v>
      </c>
      <c r="H829" s="108" t="s">
        <v>6198</v>
      </c>
      <c r="I829" s="110" t="s">
        <v>2683</v>
      </c>
      <c r="J829" s="108" t="s">
        <v>3825</v>
      </c>
      <c r="O829" s="108" t="s">
        <v>2573</v>
      </c>
    </row>
    <row r="830" spans="1:15" s="108" customFormat="1" ht="12.75" x14ac:dyDescent="0.2">
      <c r="A830" s="108" t="str">
        <f>EnterpriseData!$B$38</f>
        <v>ProTes300420201Adm</v>
      </c>
      <c r="B830" s="109" t="s">
        <v>6577</v>
      </c>
      <c r="C830" s="108" t="s">
        <v>2609</v>
      </c>
      <c r="D830" s="108" t="s">
        <v>6578</v>
      </c>
      <c r="E830" s="108" t="s">
        <v>2683</v>
      </c>
      <c r="G830" s="108" t="s">
        <v>6579</v>
      </c>
      <c r="H830" s="108" t="s">
        <v>3075</v>
      </c>
      <c r="I830" s="110" t="s">
        <v>2683</v>
      </c>
      <c r="J830" s="108" t="s">
        <v>2404</v>
      </c>
      <c r="O830" s="108" t="s">
        <v>2573</v>
      </c>
    </row>
    <row r="831" spans="1:15" s="108" customFormat="1" ht="12.75" x14ac:dyDescent="0.2">
      <c r="A831" s="108" t="str">
        <f>EnterpriseData!$B$38</f>
        <v>ProTes300420201Adm</v>
      </c>
      <c r="B831" s="109" t="s">
        <v>6580</v>
      </c>
      <c r="C831" s="108" t="s">
        <v>2609</v>
      </c>
      <c r="D831" s="108" t="s">
        <v>6581</v>
      </c>
      <c r="E831" s="108" t="s">
        <v>2683</v>
      </c>
      <c r="G831" s="108" t="s">
        <v>6582</v>
      </c>
      <c r="H831" s="108" t="s">
        <v>6583</v>
      </c>
      <c r="I831" s="110" t="s">
        <v>2683</v>
      </c>
      <c r="J831" s="108" t="s">
        <v>5012</v>
      </c>
      <c r="O831" s="108" t="s">
        <v>2573</v>
      </c>
    </row>
    <row r="832" spans="1:15" s="108" customFormat="1" ht="12.75" x14ac:dyDescent="0.2">
      <c r="A832" s="108" t="str">
        <f>EnterpriseData!$B$38</f>
        <v>ProTes300420201Adm</v>
      </c>
      <c r="B832" s="109" t="s">
        <v>6584</v>
      </c>
      <c r="C832" s="108" t="s">
        <v>2609</v>
      </c>
      <c r="D832" s="108" t="s">
        <v>6585</v>
      </c>
      <c r="E832" s="108" t="s">
        <v>2683</v>
      </c>
      <c r="G832" s="108" t="s">
        <v>2701</v>
      </c>
      <c r="H832" s="108" t="s">
        <v>6586</v>
      </c>
      <c r="I832" s="110" t="s">
        <v>2683</v>
      </c>
      <c r="J832" s="108" t="s">
        <v>412</v>
      </c>
      <c r="O832" s="108" t="s">
        <v>2573</v>
      </c>
    </row>
    <row r="833" spans="1:15" s="108" customFormat="1" ht="12.75" x14ac:dyDescent="0.2">
      <c r="A833" s="108" t="str">
        <f>EnterpriseData!$B$38</f>
        <v>ProTes300420201Adm</v>
      </c>
      <c r="B833" s="109" t="s">
        <v>6587</v>
      </c>
      <c r="C833" s="108" t="s">
        <v>2609</v>
      </c>
      <c r="D833" s="108" t="s">
        <v>6588</v>
      </c>
      <c r="E833" s="108" t="s">
        <v>2683</v>
      </c>
      <c r="G833" s="108" t="s">
        <v>6589</v>
      </c>
      <c r="H833" s="108" t="s">
        <v>6369</v>
      </c>
      <c r="I833" s="110" t="s">
        <v>2683</v>
      </c>
      <c r="J833" s="108" t="s">
        <v>6370</v>
      </c>
      <c r="O833" s="108" t="s">
        <v>2573</v>
      </c>
    </row>
    <row r="834" spans="1:15" s="108" customFormat="1" ht="12.75" x14ac:dyDescent="0.2">
      <c r="A834" s="108" t="str">
        <f>EnterpriseData!$B$38</f>
        <v>ProTes300420201Adm</v>
      </c>
      <c r="B834" s="109" t="s">
        <v>6590</v>
      </c>
      <c r="C834" s="108" t="s">
        <v>2609</v>
      </c>
      <c r="D834" s="108" t="s">
        <v>6591</v>
      </c>
      <c r="E834" s="108" t="s">
        <v>2683</v>
      </c>
      <c r="G834" s="108" t="s">
        <v>6592</v>
      </c>
      <c r="H834" s="108" t="s">
        <v>6593</v>
      </c>
      <c r="I834" s="110" t="s">
        <v>2683</v>
      </c>
      <c r="J834" s="108" t="s">
        <v>4798</v>
      </c>
      <c r="O834" s="108" t="s">
        <v>2573</v>
      </c>
    </row>
    <row r="835" spans="1:15" s="108" customFormat="1" ht="12.75" x14ac:dyDescent="0.2">
      <c r="A835" s="108" t="str">
        <f>EnterpriseData!$B$38</f>
        <v>ProTes300420201Adm</v>
      </c>
      <c r="B835" s="109" t="s">
        <v>6594</v>
      </c>
      <c r="C835" s="108" t="s">
        <v>2609</v>
      </c>
      <c r="D835" s="108" t="s">
        <v>6595</v>
      </c>
      <c r="E835" s="108" t="s">
        <v>2683</v>
      </c>
      <c r="G835" s="108" t="s">
        <v>6596</v>
      </c>
      <c r="H835" s="108" t="s">
        <v>6597</v>
      </c>
      <c r="I835" s="110" t="s">
        <v>2683</v>
      </c>
      <c r="J835" s="108" t="s">
        <v>3162</v>
      </c>
      <c r="O835" s="108" t="s">
        <v>2573</v>
      </c>
    </row>
    <row r="836" spans="1:15" s="108" customFormat="1" ht="12.75" x14ac:dyDescent="0.2">
      <c r="A836" s="108" t="str">
        <f>EnterpriseData!$B$38</f>
        <v>ProTes300420201Adm</v>
      </c>
      <c r="B836" s="109" t="s">
        <v>6598</v>
      </c>
      <c r="C836" s="108" t="s">
        <v>2609</v>
      </c>
      <c r="D836" s="108" t="s">
        <v>6599</v>
      </c>
      <c r="E836" s="108" t="s">
        <v>2683</v>
      </c>
      <c r="G836" s="108" t="s">
        <v>6600</v>
      </c>
      <c r="H836" s="108" t="s">
        <v>6198</v>
      </c>
      <c r="I836" s="110" t="s">
        <v>2683</v>
      </c>
      <c r="J836" s="108" t="s">
        <v>3825</v>
      </c>
      <c r="O836" s="108" t="s">
        <v>2573</v>
      </c>
    </row>
    <row r="837" spans="1:15" s="108" customFormat="1" ht="12.75" x14ac:dyDescent="0.2">
      <c r="A837" s="108" t="str">
        <f>EnterpriseData!$B$38</f>
        <v>ProTes300420201Adm</v>
      </c>
      <c r="B837" s="109" t="s">
        <v>6601</v>
      </c>
      <c r="C837" s="108" t="s">
        <v>2609</v>
      </c>
      <c r="D837" s="108" t="s">
        <v>6602</v>
      </c>
      <c r="E837" s="108" t="s">
        <v>2683</v>
      </c>
      <c r="G837" s="108" t="s">
        <v>6603</v>
      </c>
      <c r="H837" s="108" t="s">
        <v>6603</v>
      </c>
      <c r="I837" s="110" t="s">
        <v>2683</v>
      </c>
      <c r="J837" s="108" t="s">
        <v>3016</v>
      </c>
      <c r="O837" s="108" t="s">
        <v>2573</v>
      </c>
    </row>
    <row r="838" spans="1:15" s="108" customFormat="1" ht="12.75" x14ac:dyDescent="0.2">
      <c r="A838" s="108" t="str">
        <f>EnterpriseData!$B$38</f>
        <v>ProTes300420201Adm</v>
      </c>
      <c r="B838" s="109" t="s">
        <v>6604</v>
      </c>
      <c r="C838" s="108" t="s">
        <v>2609</v>
      </c>
      <c r="D838" s="108" t="s">
        <v>6605</v>
      </c>
      <c r="E838" s="108" t="s">
        <v>2683</v>
      </c>
      <c r="G838" s="108" t="s">
        <v>6606</v>
      </c>
      <c r="H838" s="108" t="s">
        <v>6516</v>
      </c>
      <c r="I838" s="110" t="s">
        <v>2683</v>
      </c>
      <c r="J838" s="108" t="s">
        <v>2377</v>
      </c>
      <c r="O838" s="108" t="s">
        <v>2573</v>
      </c>
    </row>
    <row r="839" spans="1:15" s="108" customFormat="1" ht="12.75" x14ac:dyDescent="0.2">
      <c r="A839" s="108" t="str">
        <f>EnterpriseData!$B$38</f>
        <v>ProTes300420201Adm</v>
      </c>
      <c r="B839" s="109" t="s">
        <v>6607</v>
      </c>
      <c r="C839" s="108" t="s">
        <v>2609</v>
      </c>
      <c r="D839" s="108" t="s">
        <v>6608</v>
      </c>
      <c r="E839" s="108" t="s">
        <v>2683</v>
      </c>
      <c r="G839" s="108" t="s">
        <v>6609</v>
      </c>
      <c r="H839" s="108" t="s">
        <v>4035</v>
      </c>
      <c r="I839" s="110" t="s">
        <v>2683</v>
      </c>
      <c r="J839" s="108" t="s">
        <v>3825</v>
      </c>
      <c r="O839" s="108" t="s">
        <v>2573</v>
      </c>
    </row>
    <row r="840" spans="1:15" s="108" customFormat="1" ht="12.75" x14ac:dyDescent="0.2">
      <c r="A840" s="108" t="str">
        <f>EnterpriseData!$B$38</f>
        <v>ProTes300420201Adm</v>
      </c>
      <c r="B840" s="109" t="s">
        <v>6610</v>
      </c>
      <c r="C840" s="108" t="s">
        <v>2609</v>
      </c>
      <c r="D840" s="108" t="s">
        <v>6611</v>
      </c>
      <c r="E840" s="108" t="s">
        <v>2683</v>
      </c>
      <c r="G840" s="108" t="s">
        <v>5540</v>
      </c>
      <c r="H840" s="108" t="s">
        <v>6612</v>
      </c>
      <c r="I840" s="110" t="s">
        <v>2683</v>
      </c>
      <c r="J840" s="108" t="s">
        <v>2891</v>
      </c>
      <c r="O840" s="108" t="s">
        <v>2573</v>
      </c>
    </row>
    <row r="841" spans="1:15" s="108" customFormat="1" ht="12.75" x14ac:dyDescent="0.2">
      <c r="A841" s="108" t="str">
        <f>EnterpriseData!$B$38</f>
        <v>ProTes300420201Adm</v>
      </c>
      <c r="B841" s="109" t="s">
        <v>6613</v>
      </c>
      <c r="C841" s="108" t="s">
        <v>2609</v>
      </c>
      <c r="D841" s="108" t="s">
        <v>6614</v>
      </c>
      <c r="E841" s="108" t="s">
        <v>2683</v>
      </c>
      <c r="G841" s="108" t="s">
        <v>6615</v>
      </c>
      <c r="H841" s="108" t="s">
        <v>6616</v>
      </c>
      <c r="I841" s="110" t="s">
        <v>2683</v>
      </c>
      <c r="J841" s="108" t="s">
        <v>5800</v>
      </c>
      <c r="O841" s="108" t="s">
        <v>2573</v>
      </c>
    </row>
    <row r="842" spans="1:15" s="108" customFormat="1" ht="12.75" x14ac:dyDescent="0.2">
      <c r="A842" s="108" t="str">
        <f>EnterpriseData!$B$38</f>
        <v>ProTes300420201Adm</v>
      </c>
      <c r="B842" s="109" t="s">
        <v>6617</v>
      </c>
      <c r="C842" s="108" t="s">
        <v>2609</v>
      </c>
      <c r="D842" s="108" t="s">
        <v>6618</v>
      </c>
      <c r="E842" s="108" t="s">
        <v>2683</v>
      </c>
      <c r="G842" s="108" t="s">
        <v>6619</v>
      </c>
      <c r="H842" s="108" t="s">
        <v>6118</v>
      </c>
      <c r="I842" s="110" t="s">
        <v>2683</v>
      </c>
      <c r="J842" s="108" t="s">
        <v>2377</v>
      </c>
      <c r="O842" s="108" t="s">
        <v>2573</v>
      </c>
    </row>
    <row r="843" spans="1:15" s="108" customFormat="1" ht="12.75" x14ac:dyDescent="0.2">
      <c r="A843" s="108" t="str">
        <f>EnterpriseData!$B$38</f>
        <v>ProTes300420201Adm</v>
      </c>
      <c r="B843" s="109" t="s">
        <v>6620</v>
      </c>
      <c r="C843" s="108" t="s">
        <v>2609</v>
      </c>
      <c r="D843" s="108" t="s">
        <v>6621</v>
      </c>
      <c r="E843" s="108" t="s">
        <v>2683</v>
      </c>
      <c r="G843" s="108" t="s">
        <v>6622</v>
      </c>
      <c r="H843" s="108" t="s">
        <v>6623</v>
      </c>
      <c r="I843" s="110" t="s">
        <v>2683</v>
      </c>
      <c r="J843" s="108" t="s">
        <v>4543</v>
      </c>
      <c r="O843" s="108" t="s">
        <v>2573</v>
      </c>
    </row>
    <row r="844" spans="1:15" s="108" customFormat="1" ht="12.75" x14ac:dyDescent="0.2">
      <c r="A844" s="108" t="str">
        <f>EnterpriseData!$B$38</f>
        <v>ProTes300420201Adm</v>
      </c>
      <c r="B844" s="109" t="s">
        <v>6624</v>
      </c>
      <c r="C844" s="108" t="s">
        <v>2609</v>
      </c>
      <c r="D844" s="108" t="s">
        <v>6625</v>
      </c>
      <c r="E844" s="108" t="s">
        <v>2683</v>
      </c>
      <c r="G844" s="108" t="s">
        <v>6626</v>
      </c>
      <c r="H844" s="108" t="s">
        <v>4035</v>
      </c>
      <c r="I844" s="110" t="s">
        <v>2683</v>
      </c>
      <c r="J844" s="108" t="s">
        <v>3825</v>
      </c>
      <c r="O844" s="108" t="s">
        <v>2573</v>
      </c>
    </row>
    <row r="845" spans="1:15" s="108" customFormat="1" ht="12.75" x14ac:dyDescent="0.2">
      <c r="A845" s="108" t="str">
        <f>EnterpriseData!$B$38</f>
        <v>ProTes300420201Adm</v>
      </c>
      <c r="B845" s="109" t="s">
        <v>6627</v>
      </c>
      <c r="C845" s="108" t="s">
        <v>2609</v>
      </c>
      <c r="D845" s="108" t="s">
        <v>6628</v>
      </c>
      <c r="E845" s="108" t="s">
        <v>2683</v>
      </c>
      <c r="G845" s="108" t="s">
        <v>6629</v>
      </c>
      <c r="H845" s="108" t="s">
        <v>6630</v>
      </c>
      <c r="I845" s="110" t="s">
        <v>2683</v>
      </c>
      <c r="J845" s="108" t="s">
        <v>5900</v>
      </c>
      <c r="O845" s="108" t="s">
        <v>2573</v>
      </c>
    </row>
    <row r="846" spans="1:15" s="108" customFormat="1" ht="12.75" x14ac:dyDescent="0.2">
      <c r="A846" s="108" t="str">
        <f>EnterpriseData!$B$38</f>
        <v>ProTes300420201Adm</v>
      </c>
      <c r="B846" s="109" t="s">
        <v>6631</v>
      </c>
      <c r="C846" s="108" t="s">
        <v>2609</v>
      </c>
      <c r="D846" s="108" t="s">
        <v>6632</v>
      </c>
      <c r="E846" s="108" t="s">
        <v>2683</v>
      </c>
      <c r="G846" s="108" t="s">
        <v>6053</v>
      </c>
      <c r="H846" s="108" t="s">
        <v>6181</v>
      </c>
      <c r="I846" s="110" t="s">
        <v>2683</v>
      </c>
      <c r="J846" s="108" t="s">
        <v>6044</v>
      </c>
      <c r="O846" s="108" t="s">
        <v>2573</v>
      </c>
    </row>
    <row r="847" spans="1:15" s="108" customFormat="1" ht="12.75" x14ac:dyDescent="0.2">
      <c r="A847" s="108" t="str">
        <f>EnterpriseData!$B$38</f>
        <v>ProTes300420201Adm</v>
      </c>
      <c r="B847" s="109" t="s">
        <v>6633</v>
      </c>
      <c r="C847" s="108" t="s">
        <v>2609</v>
      </c>
      <c r="D847" s="108" t="s">
        <v>6634</v>
      </c>
      <c r="E847" s="108" t="s">
        <v>2683</v>
      </c>
      <c r="G847" s="108" t="s">
        <v>6635</v>
      </c>
      <c r="H847" s="108" t="s">
        <v>6636</v>
      </c>
      <c r="I847" s="110" t="s">
        <v>2683</v>
      </c>
      <c r="J847" s="108" t="s">
        <v>3578</v>
      </c>
      <c r="O847" s="108" t="s">
        <v>2573</v>
      </c>
    </row>
    <row r="848" spans="1:15" s="108" customFormat="1" ht="12.75" x14ac:dyDescent="0.2">
      <c r="A848" s="108" t="str">
        <f>EnterpriseData!$B$38</f>
        <v>ProTes300420201Adm</v>
      </c>
      <c r="B848" s="109" t="s">
        <v>6637</v>
      </c>
      <c r="C848" s="108" t="s">
        <v>2609</v>
      </c>
      <c r="D848" s="108" t="s">
        <v>6638</v>
      </c>
      <c r="E848" s="108" t="s">
        <v>2683</v>
      </c>
      <c r="G848" s="108" t="s">
        <v>6639</v>
      </c>
      <c r="H848" s="108" t="s">
        <v>6640</v>
      </c>
      <c r="I848" s="110" t="s">
        <v>2683</v>
      </c>
      <c r="J848" s="108" t="s">
        <v>6641</v>
      </c>
      <c r="O848" s="108" t="s">
        <v>2573</v>
      </c>
    </row>
    <row r="849" spans="1:15" s="108" customFormat="1" ht="12.75" x14ac:dyDescent="0.2">
      <c r="A849" s="108" t="str">
        <f>EnterpriseData!$B$38</f>
        <v>ProTes300420201Adm</v>
      </c>
      <c r="B849" s="109" t="s">
        <v>6642</v>
      </c>
      <c r="C849" s="108" t="s">
        <v>2609</v>
      </c>
      <c r="D849" s="108" t="s">
        <v>6643</v>
      </c>
      <c r="E849" s="108" t="s">
        <v>2683</v>
      </c>
      <c r="G849" s="108" t="s">
        <v>6644</v>
      </c>
      <c r="H849" s="108" t="s">
        <v>6645</v>
      </c>
      <c r="I849" s="110" t="s">
        <v>2683</v>
      </c>
      <c r="J849" s="108" t="s">
        <v>4006</v>
      </c>
      <c r="O849" s="108" t="s">
        <v>2573</v>
      </c>
    </row>
    <row r="850" spans="1:15" s="108" customFormat="1" ht="12.75" x14ac:dyDescent="0.2">
      <c r="A850" s="108" t="str">
        <f>EnterpriseData!$B$38</f>
        <v>ProTes300420201Adm</v>
      </c>
      <c r="B850" s="109" t="s">
        <v>6646</v>
      </c>
      <c r="C850" s="108" t="s">
        <v>2609</v>
      </c>
      <c r="D850" s="108" t="s">
        <v>6647</v>
      </c>
      <c r="E850" s="108" t="s">
        <v>2683</v>
      </c>
      <c r="G850" s="108" t="s">
        <v>6648</v>
      </c>
      <c r="H850" s="108" t="s">
        <v>6649</v>
      </c>
      <c r="I850" s="110" t="s">
        <v>2683</v>
      </c>
      <c r="J850" s="108" t="s">
        <v>6650</v>
      </c>
      <c r="O850" s="108" t="s">
        <v>2573</v>
      </c>
    </row>
    <row r="851" spans="1:15" s="108" customFormat="1" ht="12.75" x14ac:dyDescent="0.2">
      <c r="A851" s="108" t="str">
        <f>EnterpriseData!$B$38</f>
        <v>ProTes300420201Adm</v>
      </c>
      <c r="B851" s="109" t="s">
        <v>6651</v>
      </c>
      <c r="C851" s="108" t="s">
        <v>2609</v>
      </c>
      <c r="D851" s="108" t="s">
        <v>6652</v>
      </c>
      <c r="E851" s="108" t="s">
        <v>2683</v>
      </c>
      <c r="G851" s="108" t="s">
        <v>6653</v>
      </c>
      <c r="H851" s="108" t="s">
        <v>6419</v>
      </c>
      <c r="I851" s="110" t="s">
        <v>2683</v>
      </c>
      <c r="J851" s="108" t="s">
        <v>5238</v>
      </c>
      <c r="O851" s="108" t="s">
        <v>2573</v>
      </c>
    </row>
    <row r="852" spans="1:15" s="108" customFormat="1" ht="12.75" x14ac:dyDescent="0.2">
      <c r="A852" s="108" t="str">
        <f>EnterpriseData!$B$38</f>
        <v>ProTes300420201Adm</v>
      </c>
      <c r="B852" s="109" t="s">
        <v>6654</v>
      </c>
      <c r="C852" s="108" t="s">
        <v>2609</v>
      </c>
      <c r="D852" s="108" t="s">
        <v>6655</v>
      </c>
      <c r="E852" s="108" t="s">
        <v>2683</v>
      </c>
      <c r="G852" s="108" t="s">
        <v>6656</v>
      </c>
      <c r="H852" s="108" t="s">
        <v>6656</v>
      </c>
      <c r="I852" s="110" t="s">
        <v>2683</v>
      </c>
      <c r="J852" s="108" t="s">
        <v>2855</v>
      </c>
      <c r="O852" s="108" t="s">
        <v>2573</v>
      </c>
    </row>
    <row r="853" spans="1:15" s="108" customFormat="1" ht="12.75" x14ac:dyDescent="0.2">
      <c r="A853" s="108" t="str">
        <f>EnterpriseData!$B$38</f>
        <v>ProTes300420201Adm</v>
      </c>
      <c r="B853" s="109" t="s">
        <v>6657</v>
      </c>
      <c r="C853" s="108" t="s">
        <v>2609</v>
      </c>
      <c r="D853" s="108" t="s">
        <v>6658</v>
      </c>
      <c r="E853" s="108" t="s">
        <v>2683</v>
      </c>
      <c r="G853" s="108" t="s">
        <v>6659</v>
      </c>
      <c r="H853" s="108" t="s">
        <v>6660</v>
      </c>
      <c r="I853" s="110" t="s">
        <v>2683</v>
      </c>
      <c r="J853" s="108" t="s">
        <v>2404</v>
      </c>
      <c r="O853" s="108" t="s">
        <v>2573</v>
      </c>
    </row>
    <row r="854" spans="1:15" s="108" customFormat="1" ht="12.75" x14ac:dyDescent="0.2">
      <c r="A854" s="108" t="str">
        <f>EnterpriseData!$B$38</f>
        <v>ProTes300420201Adm</v>
      </c>
      <c r="B854" s="109" t="s">
        <v>6661</v>
      </c>
      <c r="C854" s="108" t="s">
        <v>2609</v>
      </c>
      <c r="D854" s="108" t="s">
        <v>6662</v>
      </c>
      <c r="E854" s="108" t="s">
        <v>2683</v>
      </c>
      <c r="G854" s="108" t="s">
        <v>6663</v>
      </c>
      <c r="H854" s="108" t="s">
        <v>6664</v>
      </c>
      <c r="I854" s="110" t="s">
        <v>2683</v>
      </c>
      <c r="J854" s="108" t="s">
        <v>2440</v>
      </c>
      <c r="O854" s="108" t="s">
        <v>2573</v>
      </c>
    </row>
    <row r="855" spans="1:15" s="108" customFormat="1" ht="12.75" x14ac:dyDescent="0.2">
      <c r="A855" s="108" t="str">
        <f>EnterpriseData!$B$38</f>
        <v>ProTes300420201Adm</v>
      </c>
      <c r="B855" s="109" t="s">
        <v>6665</v>
      </c>
      <c r="C855" s="108" t="s">
        <v>2609</v>
      </c>
      <c r="D855" s="108" t="s">
        <v>6666</v>
      </c>
      <c r="E855" s="108" t="s">
        <v>2683</v>
      </c>
      <c r="G855" s="108" t="s">
        <v>2814</v>
      </c>
      <c r="H855" s="108" t="s">
        <v>2688</v>
      </c>
      <c r="I855" s="110" t="s">
        <v>2683</v>
      </c>
      <c r="J855" s="108" t="s">
        <v>412</v>
      </c>
      <c r="O855" s="108" t="s">
        <v>2573</v>
      </c>
    </row>
    <row r="856" spans="1:15" s="108" customFormat="1" ht="12.75" x14ac:dyDescent="0.2">
      <c r="A856" s="108" t="str">
        <f>EnterpriseData!$B$38</f>
        <v>ProTes300420201Adm</v>
      </c>
      <c r="B856" s="109" t="s">
        <v>6667</v>
      </c>
      <c r="C856" s="108" t="s">
        <v>2609</v>
      </c>
      <c r="D856" s="108" t="s">
        <v>6668</v>
      </c>
      <c r="E856" s="108" t="s">
        <v>2683</v>
      </c>
      <c r="G856" s="108" t="s">
        <v>6669</v>
      </c>
      <c r="H856" s="108" t="s">
        <v>6669</v>
      </c>
      <c r="I856" s="110" t="s">
        <v>2683</v>
      </c>
      <c r="J856" s="108" t="s">
        <v>3358</v>
      </c>
      <c r="O856" s="108" t="s">
        <v>2573</v>
      </c>
    </row>
    <row r="857" spans="1:15" s="108" customFormat="1" ht="12.75" x14ac:dyDescent="0.2">
      <c r="A857" s="108" t="str">
        <f>EnterpriseData!$B$38</f>
        <v>ProTes300420201Adm</v>
      </c>
      <c r="B857" s="109" t="s">
        <v>6670</v>
      </c>
      <c r="C857" s="108" t="s">
        <v>2609</v>
      </c>
      <c r="D857" s="108" t="s">
        <v>6671</v>
      </c>
      <c r="E857" s="108" t="s">
        <v>2683</v>
      </c>
      <c r="G857" s="108" t="s">
        <v>3771</v>
      </c>
      <c r="H857" s="108" t="s">
        <v>6672</v>
      </c>
      <c r="I857" s="110" t="s">
        <v>2683</v>
      </c>
      <c r="J857" s="108" t="s">
        <v>3016</v>
      </c>
      <c r="O857" s="108" t="s">
        <v>2573</v>
      </c>
    </row>
    <row r="858" spans="1:15" s="108" customFormat="1" ht="12.75" x14ac:dyDescent="0.2">
      <c r="A858" s="108" t="str">
        <f>EnterpriseData!$B$38</f>
        <v>ProTes300420201Adm</v>
      </c>
      <c r="B858" s="109" t="s">
        <v>6673</v>
      </c>
      <c r="C858" s="108" t="s">
        <v>2609</v>
      </c>
      <c r="D858" s="108" t="s">
        <v>6674</v>
      </c>
      <c r="E858" s="108" t="s">
        <v>2683</v>
      </c>
      <c r="G858" s="108" t="s">
        <v>6675</v>
      </c>
      <c r="H858" s="108" t="s">
        <v>6676</v>
      </c>
      <c r="I858" s="110" t="s">
        <v>2683</v>
      </c>
      <c r="J858" s="108" t="s">
        <v>3151</v>
      </c>
      <c r="O858" s="108" t="s">
        <v>2573</v>
      </c>
    </row>
    <row r="859" spans="1:15" s="108" customFormat="1" ht="12.75" x14ac:dyDescent="0.2">
      <c r="A859" s="108" t="str">
        <f>EnterpriseData!$B$38</f>
        <v>ProTes300420201Adm</v>
      </c>
      <c r="B859" s="109" t="s">
        <v>6677</v>
      </c>
      <c r="C859" s="108" t="s">
        <v>2609</v>
      </c>
      <c r="D859" s="108" t="s">
        <v>6678</v>
      </c>
      <c r="E859" s="108" t="s">
        <v>2683</v>
      </c>
      <c r="G859" s="108" t="s">
        <v>6679</v>
      </c>
      <c r="H859" s="108" t="s">
        <v>6118</v>
      </c>
      <c r="I859" s="110" t="s">
        <v>2683</v>
      </c>
      <c r="J859" s="108" t="s">
        <v>2377</v>
      </c>
      <c r="O859" s="108" t="s">
        <v>2573</v>
      </c>
    </row>
    <row r="860" spans="1:15" s="108" customFormat="1" ht="12.75" x14ac:dyDescent="0.2">
      <c r="A860" s="108" t="str">
        <f>EnterpriseData!$B$38</f>
        <v>ProTes300420201Adm</v>
      </c>
      <c r="B860" s="109" t="s">
        <v>6680</v>
      </c>
      <c r="C860" s="108" t="s">
        <v>2609</v>
      </c>
      <c r="D860" s="108" t="s">
        <v>6681</v>
      </c>
      <c r="E860" s="108" t="s">
        <v>2683</v>
      </c>
      <c r="G860" s="108" t="s">
        <v>6682</v>
      </c>
      <c r="H860" s="108" t="s">
        <v>6284</v>
      </c>
      <c r="I860" s="110" t="s">
        <v>2683</v>
      </c>
      <c r="J860" s="108" t="s">
        <v>6285</v>
      </c>
      <c r="O860" s="108" t="s">
        <v>2573</v>
      </c>
    </row>
    <row r="861" spans="1:15" s="108" customFormat="1" ht="12.75" x14ac:dyDescent="0.2">
      <c r="A861" s="108" t="str">
        <f>EnterpriseData!$B$38</f>
        <v>ProTes300420201Adm</v>
      </c>
      <c r="B861" s="109" t="s">
        <v>6683</v>
      </c>
      <c r="C861" s="108" t="s">
        <v>2609</v>
      </c>
      <c r="D861" s="108" t="s">
        <v>6684</v>
      </c>
      <c r="E861" s="108" t="s">
        <v>2683</v>
      </c>
      <c r="G861" s="108" t="s">
        <v>6685</v>
      </c>
      <c r="H861" s="108" t="s">
        <v>6433</v>
      </c>
      <c r="I861" s="110" t="s">
        <v>2683</v>
      </c>
      <c r="J861" s="108" t="s">
        <v>3036</v>
      </c>
      <c r="O861" s="108" t="s">
        <v>2573</v>
      </c>
    </row>
    <row r="862" spans="1:15" s="108" customFormat="1" ht="12.75" x14ac:dyDescent="0.2">
      <c r="A862" s="108" t="str">
        <f>EnterpriseData!$B$38</f>
        <v>ProTes300420201Adm</v>
      </c>
      <c r="B862" s="109" t="s">
        <v>6686</v>
      </c>
      <c r="C862" s="108" t="s">
        <v>2609</v>
      </c>
      <c r="D862" s="108" t="s">
        <v>6687</v>
      </c>
      <c r="E862" s="108" t="s">
        <v>2683</v>
      </c>
      <c r="G862" s="108" t="s">
        <v>6688</v>
      </c>
      <c r="H862" s="108" t="s">
        <v>6689</v>
      </c>
      <c r="I862" s="110" t="s">
        <v>2683</v>
      </c>
      <c r="J862" s="108" t="s">
        <v>5462</v>
      </c>
      <c r="O862" s="108" t="s">
        <v>2573</v>
      </c>
    </row>
    <row r="863" spans="1:15" s="108" customFormat="1" ht="12.75" x14ac:dyDescent="0.2">
      <c r="A863" s="108" t="str">
        <f>EnterpriseData!$B$38</f>
        <v>ProTes300420201Adm</v>
      </c>
      <c r="B863" s="109" t="s">
        <v>6690</v>
      </c>
      <c r="C863" s="108" t="s">
        <v>2609</v>
      </c>
      <c r="D863" s="108" t="s">
        <v>6691</v>
      </c>
      <c r="E863" s="108" t="s">
        <v>2683</v>
      </c>
      <c r="G863" s="108" t="s">
        <v>6692</v>
      </c>
      <c r="H863" s="108" t="s">
        <v>6692</v>
      </c>
      <c r="I863" s="110" t="s">
        <v>2683</v>
      </c>
      <c r="J863" s="108" t="s">
        <v>6693</v>
      </c>
      <c r="O863" s="108" t="s">
        <v>2573</v>
      </c>
    </row>
    <row r="864" spans="1:15" s="108" customFormat="1" ht="12.75" x14ac:dyDescent="0.2">
      <c r="A864" s="108" t="str">
        <f>EnterpriseData!$B$38</f>
        <v>ProTes300420201Adm</v>
      </c>
      <c r="B864" s="109" t="s">
        <v>6694</v>
      </c>
      <c r="C864" s="108" t="s">
        <v>2609</v>
      </c>
      <c r="D864" s="108" t="s">
        <v>6695</v>
      </c>
      <c r="E864" s="108" t="s">
        <v>2683</v>
      </c>
      <c r="G864" s="108" t="s">
        <v>6696</v>
      </c>
      <c r="H864" s="108" t="s">
        <v>6697</v>
      </c>
      <c r="I864" s="110" t="s">
        <v>2683</v>
      </c>
      <c r="J864" s="108" t="s">
        <v>3036</v>
      </c>
      <c r="O864" s="108" t="s">
        <v>2573</v>
      </c>
    </row>
    <row r="865" spans="1:15" s="108" customFormat="1" ht="12.75" x14ac:dyDescent="0.2">
      <c r="A865" s="108" t="str">
        <f>EnterpriseData!$B$38</f>
        <v>ProTes300420201Adm</v>
      </c>
      <c r="B865" s="109" t="s">
        <v>6698</v>
      </c>
      <c r="C865" s="108" t="s">
        <v>2609</v>
      </c>
      <c r="D865" s="108" t="s">
        <v>6699</v>
      </c>
      <c r="E865" s="108" t="s">
        <v>2683</v>
      </c>
      <c r="G865" s="108" t="s">
        <v>6700</v>
      </c>
      <c r="H865" s="108" t="s">
        <v>6181</v>
      </c>
      <c r="I865" s="110" t="s">
        <v>2683</v>
      </c>
      <c r="J865" s="108" t="s">
        <v>6044</v>
      </c>
      <c r="O865" s="108" t="s">
        <v>2573</v>
      </c>
    </row>
    <row r="866" spans="1:15" s="108" customFormat="1" ht="12.75" x14ac:dyDescent="0.2">
      <c r="A866" s="108" t="str">
        <f>EnterpriseData!$B$38</f>
        <v>ProTes300420201Adm</v>
      </c>
      <c r="B866" s="109" t="s">
        <v>6701</v>
      </c>
      <c r="C866" s="108" t="s">
        <v>2609</v>
      </c>
      <c r="D866" s="108" t="s">
        <v>6702</v>
      </c>
      <c r="E866" s="108" t="s">
        <v>2683</v>
      </c>
      <c r="G866" s="108" t="s">
        <v>6703</v>
      </c>
      <c r="H866" s="108" t="s">
        <v>6118</v>
      </c>
      <c r="I866" s="110" t="s">
        <v>2683</v>
      </c>
      <c r="J866" s="108" t="s">
        <v>2377</v>
      </c>
      <c r="O866" s="108" t="s">
        <v>2573</v>
      </c>
    </row>
    <row r="867" spans="1:15" s="108" customFormat="1" ht="12.75" x14ac:dyDescent="0.2">
      <c r="A867" s="108" t="str">
        <f>EnterpriseData!$B$38</f>
        <v>ProTes300420201Adm</v>
      </c>
      <c r="B867" s="109" t="s">
        <v>6704</v>
      </c>
      <c r="C867" s="108" t="s">
        <v>2609</v>
      </c>
      <c r="D867" s="108" t="s">
        <v>6705</v>
      </c>
      <c r="E867" s="108" t="s">
        <v>2683</v>
      </c>
      <c r="G867" s="108" t="s">
        <v>5560</v>
      </c>
      <c r="H867" s="108" t="s">
        <v>6706</v>
      </c>
      <c r="I867" s="110" t="s">
        <v>2683</v>
      </c>
      <c r="J867" s="108" t="s">
        <v>5561</v>
      </c>
      <c r="O867" s="108" t="s">
        <v>2573</v>
      </c>
    </row>
    <row r="868" spans="1:15" s="108" customFormat="1" ht="12.75" x14ac:dyDescent="0.2">
      <c r="A868" s="108" t="str">
        <f>EnterpriseData!$B$38</f>
        <v>ProTes300420201Adm</v>
      </c>
      <c r="B868" s="109" t="s">
        <v>6707</v>
      </c>
      <c r="C868" s="108" t="s">
        <v>2609</v>
      </c>
      <c r="D868" s="108" t="s">
        <v>6708</v>
      </c>
      <c r="E868" s="108" t="s">
        <v>2683</v>
      </c>
      <c r="G868" s="108" t="s">
        <v>6709</v>
      </c>
      <c r="H868" s="108" t="s">
        <v>6710</v>
      </c>
      <c r="I868" s="110" t="s">
        <v>2683</v>
      </c>
      <c r="J868" s="108" t="s">
        <v>6711</v>
      </c>
      <c r="O868" s="108" t="s">
        <v>2573</v>
      </c>
    </row>
    <row r="869" spans="1:15" s="108" customFormat="1" ht="12.75" x14ac:dyDescent="0.2">
      <c r="A869" s="108" t="str">
        <f>EnterpriseData!$B$38</f>
        <v>ProTes300420201Adm</v>
      </c>
      <c r="B869" s="109" t="s">
        <v>6712</v>
      </c>
      <c r="C869" s="108" t="s">
        <v>2609</v>
      </c>
      <c r="D869" s="108" t="s">
        <v>6713</v>
      </c>
      <c r="E869" s="108" t="s">
        <v>2683</v>
      </c>
      <c r="G869" s="108" t="s">
        <v>6714</v>
      </c>
      <c r="H869" s="108" t="s">
        <v>6715</v>
      </c>
      <c r="I869" s="110" t="s">
        <v>2683</v>
      </c>
      <c r="J869" s="108" t="s">
        <v>3202</v>
      </c>
      <c r="O869" s="108" t="s">
        <v>2573</v>
      </c>
    </row>
    <row r="870" spans="1:15" s="108" customFormat="1" ht="12.75" x14ac:dyDescent="0.2">
      <c r="A870" s="108" t="str">
        <f>EnterpriseData!$B$38</f>
        <v>ProTes300420201Adm</v>
      </c>
      <c r="B870" s="109" t="s">
        <v>6716</v>
      </c>
      <c r="C870" s="108" t="s">
        <v>2609</v>
      </c>
      <c r="D870" s="108" t="s">
        <v>6717</v>
      </c>
      <c r="E870" s="108" t="s">
        <v>2683</v>
      </c>
      <c r="G870" s="108" t="s">
        <v>6718</v>
      </c>
      <c r="H870" s="108" t="s">
        <v>6719</v>
      </c>
      <c r="I870" s="110" t="s">
        <v>2683</v>
      </c>
      <c r="J870" s="108" t="s">
        <v>3100</v>
      </c>
      <c r="O870" s="108" t="s">
        <v>2573</v>
      </c>
    </row>
    <row r="871" spans="1:15" s="108" customFormat="1" ht="12.75" x14ac:dyDescent="0.2">
      <c r="A871" s="108" t="str">
        <f>EnterpriseData!$B$38</f>
        <v>ProTes300420201Adm</v>
      </c>
      <c r="B871" s="109" t="s">
        <v>6720</v>
      </c>
      <c r="C871" s="108" t="s">
        <v>2609</v>
      </c>
      <c r="D871" s="108" t="s">
        <v>6721</v>
      </c>
      <c r="E871" s="108" t="s">
        <v>2683</v>
      </c>
      <c r="G871" s="108" t="s">
        <v>6722</v>
      </c>
      <c r="H871" s="108" t="s">
        <v>6198</v>
      </c>
      <c r="I871" s="110" t="s">
        <v>2683</v>
      </c>
      <c r="J871" s="108" t="s">
        <v>3825</v>
      </c>
      <c r="O871" s="108" t="s">
        <v>2573</v>
      </c>
    </row>
    <row r="872" spans="1:15" s="108" customFormat="1" ht="12.75" x14ac:dyDescent="0.2">
      <c r="A872" s="108" t="str">
        <f>EnterpriseData!$B$38</f>
        <v>ProTes300420201Adm</v>
      </c>
      <c r="B872" s="109" t="s">
        <v>6723</v>
      </c>
      <c r="C872" s="108" t="s">
        <v>2609</v>
      </c>
      <c r="D872" s="108" t="s">
        <v>6724</v>
      </c>
      <c r="E872" s="108" t="s">
        <v>2683</v>
      </c>
      <c r="G872" s="108" t="s">
        <v>6725</v>
      </c>
      <c r="H872" s="108" t="s">
        <v>2934</v>
      </c>
      <c r="I872" s="110" t="s">
        <v>2683</v>
      </c>
      <c r="J872" s="108" t="s">
        <v>2414</v>
      </c>
      <c r="O872" s="108" t="s">
        <v>2573</v>
      </c>
    </row>
    <row r="873" spans="1:15" s="108" customFormat="1" ht="12.75" x14ac:dyDescent="0.2">
      <c r="A873" s="108" t="str">
        <f>EnterpriseData!$B$38</f>
        <v>ProTes300420201Adm</v>
      </c>
      <c r="B873" s="109" t="s">
        <v>6726</v>
      </c>
      <c r="C873" s="108" t="s">
        <v>2609</v>
      </c>
      <c r="D873" s="108" t="s">
        <v>6727</v>
      </c>
      <c r="E873" s="108" t="s">
        <v>2683</v>
      </c>
      <c r="G873" s="108" t="s">
        <v>6728</v>
      </c>
      <c r="H873" s="108" t="s">
        <v>6151</v>
      </c>
      <c r="I873" s="110" t="s">
        <v>2683</v>
      </c>
      <c r="J873" s="108" t="s">
        <v>2727</v>
      </c>
      <c r="O873" s="108" t="s">
        <v>2573</v>
      </c>
    </row>
    <row r="874" spans="1:15" s="108" customFormat="1" ht="12.75" x14ac:dyDescent="0.2">
      <c r="A874" s="108" t="str">
        <f>EnterpriseData!$B$38</f>
        <v>ProTes300420201Adm</v>
      </c>
      <c r="B874" s="109" t="s">
        <v>6729</v>
      </c>
      <c r="C874" s="108" t="s">
        <v>2609</v>
      </c>
      <c r="D874" s="108" t="s">
        <v>6730</v>
      </c>
      <c r="E874" s="108" t="s">
        <v>2683</v>
      </c>
      <c r="G874" s="108" t="s">
        <v>6731</v>
      </c>
      <c r="H874" s="108" t="s">
        <v>6732</v>
      </c>
      <c r="I874" s="110" t="s">
        <v>2683</v>
      </c>
      <c r="J874" s="108" t="s">
        <v>412</v>
      </c>
      <c r="O874" s="108" t="s">
        <v>2573</v>
      </c>
    </row>
    <row r="875" spans="1:15" s="108" customFormat="1" ht="12.75" x14ac:dyDescent="0.2">
      <c r="A875" s="108" t="str">
        <f>EnterpriseData!$B$38</f>
        <v>ProTes300420201Adm</v>
      </c>
      <c r="B875" s="109" t="s">
        <v>6733</v>
      </c>
      <c r="C875" s="108" t="s">
        <v>2609</v>
      </c>
      <c r="D875" s="108" t="s">
        <v>6734</v>
      </c>
      <c r="E875" s="108" t="s">
        <v>2683</v>
      </c>
      <c r="G875" s="108" t="s">
        <v>6735</v>
      </c>
      <c r="H875" s="108" t="s">
        <v>6433</v>
      </c>
      <c r="I875" s="110" t="s">
        <v>2683</v>
      </c>
      <c r="J875" s="108" t="s">
        <v>3036</v>
      </c>
      <c r="O875" s="108" t="s">
        <v>2573</v>
      </c>
    </row>
    <row r="876" spans="1:15" s="108" customFormat="1" ht="12.75" x14ac:dyDescent="0.2">
      <c r="A876" s="108" t="str">
        <f>EnterpriseData!$B$38</f>
        <v>ProTes300420201Adm</v>
      </c>
      <c r="B876" s="109" t="s">
        <v>6736</v>
      </c>
      <c r="C876" s="108" t="s">
        <v>2609</v>
      </c>
      <c r="D876" s="108" t="s">
        <v>6737</v>
      </c>
      <c r="E876" s="108" t="s">
        <v>2683</v>
      </c>
      <c r="G876" s="108" t="s">
        <v>6738</v>
      </c>
      <c r="H876" s="108" t="s">
        <v>6739</v>
      </c>
      <c r="I876" s="110" t="s">
        <v>2683</v>
      </c>
      <c r="J876" s="108" t="s">
        <v>5012</v>
      </c>
      <c r="O876" s="108" t="s">
        <v>2573</v>
      </c>
    </row>
    <row r="877" spans="1:15" s="108" customFormat="1" ht="12.75" x14ac:dyDescent="0.2">
      <c r="A877" s="108" t="str">
        <f>EnterpriseData!$B$38</f>
        <v>ProTes300420201Adm</v>
      </c>
      <c r="B877" s="109" t="s">
        <v>6740</v>
      </c>
      <c r="C877" s="108" t="s">
        <v>2609</v>
      </c>
      <c r="D877" s="108" t="s">
        <v>6741</v>
      </c>
      <c r="E877" s="108" t="s">
        <v>2683</v>
      </c>
      <c r="G877" s="108" t="s">
        <v>6742</v>
      </c>
      <c r="H877" s="108" t="s">
        <v>6743</v>
      </c>
      <c r="I877" s="110" t="s">
        <v>2683</v>
      </c>
      <c r="J877" s="108" t="s">
        <v>2377</v>
      </c>
      <c r="O877" s="108" t="s">
        <v>2573</v>
      </c>
    </row>
    <row r="878" spans="1:15" s="108" customFormat="1" ht="12.75" x14ac:dyDescent="0.2">
      <c r="A878" s="108" t="str">
        <f>EnterpriseData!$B$38</f>
        <v>ProTes300420201Adm</v>
      </c>
      <c r="B878" s="109" t="s">
        <v>6744</v>
      </c>
      <c r="C878" s="108" t="s">
        <v>2609</v>
      </c>
      <c r="D878" s="108" t="s">
        <v>6745</v>
      </c>
      <c r="E878" s="108" t="s">
        <v>2683</v>
      </c>
      <c r="G878" s="108" t="s">
        <v>6746</v>
      </c>
      <c r="H878" s="108" t="s">
        <v>6743</v>
      </c>
      <c r="I878" s="110" t="s">
        <v>2683</v>
      </c>
      <c r="J878" s="108" t="s">
        <v>2377</v>
      </c>
      <c r="O878" s="108" t="s">
        <v>2573</v>
      </c>
    </row>
    <row r="879" spans="1:15" s="108" customFormat="1" ht="12.75" x14ac:dyDescent="0.2">
      <c r="A879" s="108" t="str">
        <f>EnterpriseData!$B$38</f>
        <v>ProTes300420201Adm</v>
      </c>
      <c r="B879" s="109" t="s">
        <v>6747</v>
      </c>
      <c r="C879" s="108" t="s">
        <v>2609</v>
      </c>
      <c r="D879" s="108" t="s">
        <v>6748</v>
      </c>
      <c r="E879" s="108" t="s">
        <v>2683</v>
      </c>
      <c r="G879" s="108" t="s">
        <v>6749</v>
      </c>
      <c r="H879" s="108" t="s">
        <v>6749</v>
      </c>
      <c r="I879" s="110" t="s">
        <v>2683</v>
      </c>
      <c r="J879" s="108" t="s">
        <v>6000</v>
      </c>
      <c r="O879" s="108" t="s">
        <v>2573</v>
      </c>
    </row>
    <row r="880" spans="1:15" s="108" customFormat="1" ht="12.75" x14ac:dyDescent="0.2">
      <c r="A880" s="108" t="str">
        <f>EnterpriseData!$B$38</f>
        <v>ProTes300420201Adm</v>
      </c>
      <c r="B880" s="109" t="s">
        <v>6750</v>
      </c>
      <c r="C880" s="108" t="s">
        <v>2609</v>
      </c>
      <c r="D880" s="108" t="s">
        <v>6751</v>
      </c>
      <c r="E880" s="108" t="s">
        <v>2683</v>
      </c>
      <c r="G880" s="108" t="s">
        <v>6752</v>
      </c>
      <c r="H880" s="108" t="s">
        <v>6753</v>
      </c>
      <c r="I880" s="110" t="s">
        <v>2683</v>
      </c>
      <c r="J880" s="108" t="s">
        <v>5526</v>
      </c>
      <c r="O880" s="108" t="s">
        <v>2573</v>
      </c>
    </row>
    <row r="881" spans="1:15" s="108" customFormat="1" ht="12.75" x14ac:dyDescent="0.2">
      <c r="A881" s="108" t="str">
        <f>EnterpriseData!$B$38</f>
        <v>ProTes300420201Adm</v>
      </c>
      <c r="B881" s="109" t="s">
        <v>6754</v>
      </c>
      <c r="C881" s="108" t="s">
        <v>2609</v>
      </c>
      <c r="D881" s="108" t="s">
        <v>6755</v>
      </c>
      <c r="E881" s="108" t="s">
        <v>2683</v>
      </c>
      <c r="G881" s="108" t="s">
        <v>6756</v>
      </c>
      <c r="H881" s="108" t="s">
        <v>6756</v>
      </c>
      <c r="I881" s="110" t="s">
        <v>2683</v>
      </c>
      <c r="J881" s="108" t="s">
        <v>3003</v>
      </c>
      <c r="O881" s="108" t="s">
        <v>2573</v>
      </c>
    </row>
    <row r="882" spans="1:15" s="108" customFormat="1" ht="12.75" x14ac:dyDescent="0.2">
      <c r="A882" s="108" t="str">
        <f>EnterpriseData!$B$38</f>
        <v>ProTes300420201Adm</v>
      </c>
      <c r="B882" s="109" t="s">
        <v>6757</v>
      </c>
      <c r="C882" s="108" t="s">
        <v>2609</v>
      </c>
      <c r="D882" s="108" t="s">
        <v>6758</v>
      </c>
      <c r="E882" s="108" t="s">
        <v>6759</v>
      </c>
      <c r="G882" s="108" t="s">
        <v>6760</v>
      </c>
      <c r="H882" s="108" t="s">
        <v>6761</v>
      </c>
      <c r="I882" s="110" t="s">
        <v>2683</v>
      </c>
      <c r="J882" s="108" t="s">
        <v>2952</v>
      </c>
      <c r="O882" s="108" t="s">
        <v>2573</v>
      </c>
    </row>
    <row r="883" spans="1:15" s="108" customFormat="1" ht="12.75" x14ac:dyDescent="0.2">
      <c r="A883" s="108" t="str">
        <f>EnterpriseData!$B$38</f>
        <v>ProTes300420201Adm</v>
      </c>
      <c r="B883" s="109" t="s">
        <v>6762</v>
      </c>
      <c r="C883" s="108" t="s">
        <v>2609</v>
      </c>
      <c r="D883" s="108" t="s">
        <v>6763</v>
      </c>
      <c r="E883" s="108" t="s">
        <v>2683</v>
      </c>
      <c r="G883" s="108" t="s">
        <v>6764</v>
      </c>
      <c r="H883" s="108" t="s">
        <v>6765</v>
      </c>
      <c r="I883" s="110" t="s">
        <v>2683</v>
      </c>
      <c r="J883" s="108" t="s">
        <v>5640</v>
      </c>
      <c r="O883" s="108" t="s">
        <v>2573</v>
      </c>
    </row>
    <row r="884" spans="1:15" s="108" customFormat="1" ht="12.75" x14ac:dyDescent="0.2">
      <c r="A884" s="108" t="str">
        <f>EnterpriseData!$B$38</f>
        <v>ProTes300420201Adm</v>
      </c>
      <c r="B884" s="109" t="s">
        <v>6766</v>
      </c>
      <c r="C884" s="108" t="s">
        <v>2609</v>
      </c>
      <c r="D884" s="108" t="s">
        <v>6767</v>
      </c>
      <c r="E884" s="108" t="s">
        <v>2683</v>
      </c>
      <c r="G884" s="108" t="s">
        <v>6768</v>
      </c>
      <c r="H884" s="108" t="s">
        <v>6769</v>
      </c>
      <c r="I884" s="110" t="s">
        <v>2683</v>
      </c>
      <c r="J884" s="108" t="s">
        <v>4901</v>
      </c>
      <c r="O884" s="108" t="s">
        <v>2573</v>
      </c>
    </row>
    <row r="885" spans="1:15" s="108" customFormat="1" ht="12.75" x14ac:dyDescent="0.2">
      <c r="A885" s="108" t="str">
        <f>EnterpriseData!$B$38</f>
        <v>ProTes300420201Adm</v>
      </c>
      <c r="B885" s="109" t="s">
        <v>6770</v>
      </c>
      <c r="C885" s="108" t="s">
        <v>2609</v>
      </c>
      <c r="D885" s="108" t="s">
        <v>6771</v>
      </c>
      <c r="E885" s="108" t="s">
        <v>2683</v>
      </c>
      <c r="G885" s="108" t="s">
        <v>6772</v>
      </c>
      <c r="H885" s="108" t="s">
        <v>6773</v>
      </c>
      <c r="I885" s="110" t="s">
        <v>2683</v>
      </c>
      <c r="J885" s="108" t="s">
        <v>3663</v>
      </c>
      <c r="O885" s="108" t="s">
        <v>2573</v>
      </c>
    </row>
    <row r="886" spans="1:15" s="108" customFormat="1" ht="12.75" x14ac:dyDescent="0.2">
      <c r="A886" s="108" t="str">
        <f>EnterpriseData!$B$38</f>
        <v>ProTes300420201Adm</v>
      </c>
      <c r="B886" s="109" t="s">
        <v>6774</v>
      </c>
      <c r="C886" s="108" t="s">
        <v>2609</v>
      </c>
      <c r="D886" s="108" t="s">
        <v>6775</v>
      </c>
      <c r="E886" s="108" t="s">
        <v>2683</v>
      </c>
      <c r="G886" s="108" t="s">
        <v>6776</v>
      </c>
      <c r="H886" s="108" t="s">
        <v>6777</v>
      </c>
      <c r="I886" s="110" t="s">
        <v>2683</v>
      </c>
      <c r="J886" s="108" t="s">
        <v>2412</v>
      </c>
      <c r="O886" s="108" t="s">
        <v>2573</v>
      </c>
    </row>
    <row r="887" spans="1:15" s="108" customFormat="1" ht="12.75" x14ac:dyDescent="0.2">
      <c r="A887" s="108" t="str">
        <f>EnterpriseData!$B$38</f>
        <v>ProTes300420201Adm</v>
      </c>
      <c r="B887" s="109" t="s">
        <v>6778</v>
      </c>
      <c r="C887" s="108" t="s">
        <v>2609</v>
      </c>
      <c r="D887" s="108" t="s">
        <v>6779</v>
      </c>
      <c r="E887" s="108" t="s">
        <v>2683</v>
      </c>
      <c r="G887" s="108" t="s">
        <v>6780</v>
      </c>
      <c r="H887" s="108" t="s">
        <v>6781</v>
      </c>
      <c r="I887" s="110" t="s">
        <v>2683</v>
      </c>
      <c r="J887" s="108" t="s">
        <v>4798</v>
      </c>
      <c r="O887" s="108" t="s">
        <v>2573</v>
      </c>
    </row>
    <row r="888" spans="1:15" s="108" customFormat="1" ht="12.75" x14ac:dyDescent="0.2">
      <c r="A888" s="108" t="str">
        <f>EnterpriseData!$B$38</f>
        <v>ProTes300420201Adm</v>
      </c>
      <c r="B888" s="109" t="s">
        <v>6782</v>
      </c>
      <c r="C888" s="108" t="s">
        <v>2609</v>
      </c>
      <c r="D888" s="108" t="s">
        <v>6783</v>
      </c>
      <c r="E888" s="108" t="s">
        <v>2683</v>
      </c>
      <c r="G888" s="108" t="s">
        <v>6784</v>
      </c>
      <c r="H888" s="108" t="s">
        <v>6415</v>
      </c>
      <c r="I888" s="110" t="s">
        <v>2683</v>
      </c>
      <c r="J888" s="108" t="s">
        <v>4651</v>
      </c>
      <c r="O888" s="108" t="s">
        <v>2573</v>
      </c>
    </row>
    <row r="889" spans="1:15" s="108" customFormat="1" ht="12.75" x14ac:dyDescent="0.2">
      <c r="A889" s="108" t="str">
        <f>EnterpriseData!$B$38</f>
        <v>ProTes300420201Adm</v>
      </c>
      <c r="B889" s="109" t="s">
        <v>6785</v>
      </c>
      <c r="C889" s="108" t="s">
        <v>2609</v>
      </c>
      <c r="D889" s="108" t="s">
        <v>6786</v>
      </c>
      <c r="E889" s="108" t="s">
        <v>2683</v>
      </c>
      <c r="G889" s="108" t="s">
        <v>6787</v>
      </c>
      <c r="H889" s="108" t="s">
        <v>6788</v>
      </c>
      <c r="I889" s="110" t="s">
        <v>2683</v>
      </c>
      <c r="J889" s="108" t="s">
        <v>3016</v>
      </c>
      <c r="O889" s="108" t="s">
        <v>2573</v>
      </c>
    </row>
    <row r="890" spans="1:15" s="108" customFormat="1" ht="12.75" x14ac:dyDescent="0.2">
      <c r="A890" s="108" t="str">
        <f>EnterpriseData!$B$38</f>
        <v>ProTes300420201Adm</v>
      </c>
      <c r="B890" s="109" t="s">
        <v>6789</v>
      </c>
      <c r="C890" s="108" t="s">
        <v>2609</v>
      </c>
      <c r="D890" s="108" t="s">
        <v>6790</v>
      </c>
      <c r="E890" s="108" t="s">
        <v>2683</v>
      </c>
      <c r="G890" s="108" t="s">
        <v>6791</v>
      </c>
      <c r="H890" s="108" t="s">
        <v>6792</v>
      </c>
      <c r="I890" s="110" t="s">
        <v>2683</v>
      </c>
      <c r="J890" s="108" t="s">
        <v>3078</v>
      </c>
      <c r="O890" s="108" t="s">
        <v>2573</v>
      </c>
    </row>
    <row r="891" spans="1:15" s="108" customFormat="1" ht="12.75" x14ac:dyDescent="0.2">
      <c r="A891" s="108" t="str">
        <f>EnterpriseData!$B$38</f>
        <v>ProTes300420201Adm</v>
      </c>
      <c r="B891" s="109" t="s">
        <v>6793</v>
      </c>
      <c r="C891" s="108" t="s">
        <v>2609</v>
      </c>
      <c r="D891" s="108" t="s">
        <v>6794</v>
      </c>
      <c r="E891" s="108" t="s">
        <v>2683</v>
      </c>
      <c r="G891" s="108" t="s">
        <v>6795</v>
      </c>
      <c r="H891" s="108" t="s">
        <v>6796</v>
      </c>
      <c r="I891" s="110" t="s">
        <v>2683</v>
      </c>
      <c r="J891" s="108" t="s">
        <v>3100</v>
      </c>
      <c r="O891" s="108" t="s">
        <v>2573</v>
      </c>
    </row>
    <row r="892" spans="1:15" s="108" customFormat="1" ht="12.75" x14ac:dyDescent="0.2">
      <c r="A892" s="108" t="str">
        <f>EnterpriseData!$B$38</f>
        <v>ProTes300420201Adm</v>
      </c>
      <c r="B892" s="109" t="s">
        <v>6797</v>
      </c>
      <c r="C892" s="108" t="s">
        <v>2609</v>
      </c>
      <c r="D892" s="108" t="s">
        <v>6798</v>
      </c>
      <c r="E892" s="108" t="s">
        <v>2683</v>
      </c>
      <c r="G892" s="108" t="s">
        <v>6799</v>
      </c>
      <c r="H892" s="108" t="s">
        <v>6800</v>
      </c>
      <c r="I892" s="110" t="s">
        <v>2683</v>
      </c>
      <c r="J892" s="108" t="s">
        <v>412</v>
      </c>
      <c r="O892" s="108" t="s">
        <v>2573</v>
      </c>
    </row>
    <row r="893" spans="1:15" s="108" customFormat="1" ht="12.75" x14ac:dyDescent="0.2">
      <c r="A893" s="108" t="str">
        <f>EnterpriseData!$B$38</f>
        <v>ProTes300420201Adm</v>
      </c>
      <c r="B893" s="109" t="s">
        <v>6801</v>
      </c>
      <c r="C893" s="108" t="s">
        <v>2609</v>
      </c>
      <c r="D893" s="108" t="s">
        <v>6802</v>
      </c>
      <c r="E893" s="108" t="s">
        <v>2683</v>
      </c>
      <c r="G893" s="108" t="s">
        <v>6803</v>
      </c>
      <c r="H893" s="108" t="s">
        <v>6360</v>
      </c>
      <c r="I893" s="110" t="s">
        <v>2683</v>
      </c>
      <c r="J893" s="108" t="s">
        <v>3047</v>
      </c>
      <c r="O893" s="108" t="s">
        <v>2573</v>
      </c>
    </row>
    <row r="894" spans="1:15" s="108" customFormat="1" ht="12.75" x14ac:dyDescent="0.2">
      <c r="A894" s="108" t="str">
        <f>EnterpriseData!$B$38</f>
        <v>ProTes300420201Adm</v>
      </c>
      <c r="B894" s="109" t="s">
        <v>6804</v>
      </c>
      <c r="C894" s="108" t="s">
        <v>2609</v>
      </c>
      <c r="D894" s="108" t="s">
        <v>6805</v>
      </c>
      <c r="E894" s="108" t="s">
        <v>2683</v>
      </c>
      <c r="G894" s="108" t="s">
        <v>6806</v>
      </c>
      <c r="H894" s="108" t="s">
        <v>6806</v>
      </c>
      <c r="I894" s="110" t="s">
        <v>2683</v>
      </c>
      <c r="J894" s="108" t="s">
        <v>6000</v>
      </c>
      <c r="O894" s="108" t="s">
        <v>2573</v>
      </c>
    </row>
    <row r="895" spans="1:15" s="108" customFormat="1" ht="12.75" x14ac:dyDescent="0.2">
      <c r="A895" s="108" t="str">
        <f>EnterpriseData!$B$38</f>
        <v>ProTes300420201Adm</v>
      </c>
      <c r="B895" s="109" t="s">
        <v>6807</v>
      </c>
      <c r="C895" s="108" t="s">
        <v>2609</v>
      </c>
      <c r="D895" s="108" t="s">
        <v>6808</v>
      </c>
      <c r="E895" s="108" t="s">
        <v>2683</v>
      </c>
      <c r="G895" s="108" t="s">
        <v>5721</v>
      </c>
      <c r="H895" s="108" t="s">
        <v>5721</v>
      </c>
      <c r="I895" s="110" t="s">
        <v>2683</v>
      </c>
      <c r="J895" s="108" t="s">
        <v>4581</v>
      </c>
      <c r="O895" s="108" t="s">
        <v>2573</v>
      </c>
    </row>
    <row r="896" spans="1:15" s="108" customFormat="1" ht="12.75" x14ac:dyDescent="0.2">
      <c r="A896" s="108" t="str">
        <f>EnterpriseData!$B$38</f>
        <v>ProTes300420201Adm</v>
      </c>
      <c r="B896" s="109" t="s">
        <v>6809</v>
      </c>
      <c r="C896" s="108" t="s">
        <v>2609</v>
      </c>
      <c r="D896" s="108" t="s">
        <v>6810</v>
      </c>
      <c r="E896" s="108" t="s">
        <v>2683</v>
      </c>
      <c r="G896" s="108" t="s">
        <v>6811</v>
      </c>
      <c r="H896" s="108" t="s">
        <v>6812</v>
      </c>
      <c r="I896" s="110" t="s">
        <v>2683</v>
      </c>
      <c r="J896" s="108" t="s">
        <v>3825</v>
      </c>
      <c r="O896" s="108" t="s">
        <v>2573</v>
      </c>
    </row>
    <row r="897" spans="1:15" s="108" customFormat="1" ht="12.75" x14ac:dyDescent="0.2">
      <c r="A897" s="108" t="str">
        <f>EnterpriseData!$B$38</f>
        <v>ProTes300420201Adm</v>
      </c>
      <c r="B897" s="109" t="s">
        <v>6813</v>
      </c>
      <c r="C897" s="108" t="s">
        <v>2609</v>
      </c>
      <c r="D897" s="108" t="s">
        <v>6814</v>
      </c>
      <c r="E897" s="108" t="s">
        <v>2683</v>
      </c>
      <c r="G897" s="108" t="s">
        <v>6815</v>
      </c>
      <c r="H897" s="108" t="s">
        <v>6133</v>
      </c>
      <c r="I897" s="110" t="s">
        <v>2683</v>
      </c>
      <c r="J897" s="108" t="s">
        <v>3681</v>
      </c>
      <c r="O897" s="108" t="s">
        <v>2573</v>
      </c>
    </row>
    <row r="898" spans="1:15" s="108" customFormat="1" ht="12.75" x14ac:dyDescent="0.2">
      <c r="A898" s="108" t="str">
        <f>EnterpriseData!$B$38</f>
        <v>ProTes300420201Adm</v>
      </c>
      <c r="B898" s="109" t="s">
        <v>6816</v>
      </c>
      <c r="C898" s="108" t="s">
        <v>2609</v>
      </c>
      <c r="D898" s="108" t="s">
        <v>6817</v>
      </c>
      <c r="E898" s="108" t="s">
        <v>2683</v>
      </c>
      <c r="G898" s="108" t="s">
        <v>6818</v>
      </c>
      <c r="H898" s="108" t="s">
        <v>6819</v>
      </c>
      <c r="I898" s="110" t="s">
        <v>2683</v>
      </c>
      <c r="J898" s="108" t="s">
        <v>2534</v>
      </c>
      <c r="O898" s="108" t="s">
        <v>2573</v>
      </c>
    </row>
    <row r="899" spans="1:15" s="108" customFormat="1" ht="12.75" x14ac:dyDescent="0.2">
      <c r="A899" s="108" t="str">
        <f>EnterpriseData!$B$38</f>
        <v>ProTes300420201Adm</v>
      </c>
      <c r="B899" s="109" t="s">
        <v>6820</v>
      </c>
      <c r="C899" s="108" t="s">
        <v>2609</v>
      </c>
      <c r="D899" s="108" t="s">
        <v>6821</v>
      </c>
      <c r="E899" s="108" t="s">
        <v>6822</v>
      </c>
      <c r="G899" s="108" t="s">
        <v>6823</v>
      </c>
      <c r="H899" s="108" t="s">
        <v>6177</v>
      </c>
      <c r="I899" s="110" t="s">
        <v>2683</v>
      </c>
      <c r="J899" s="108" t="s">
        <v>2591</v>
      </c>
      <c r="O899" s="108" t="s">
        <v>2573</v>
      </c>
    </row>
    <row r="900" spans="1:15" s="108" customFormat="1" ht="12.75" x14ac:dyDescent="0.2">
      <c r="A900" s="108" t="str">
        <f>EnterpriseData!$B$38</f>
        <v>ProTes300420201Adm</v>
      </c>
      <c r="B900" s="109" t="s">
        <v>6824</v>
      </c>
      <c r="C900" s="108" t="s">
        <v>2609</v>
      </c>
      <c r="D900" s="108" t="s">
        <v>6825</v>
      </c>
      <c r="E900" s="108" t="s">
        <v>2683</v>
      </c>
      <c r="G900" s="108" t="s">
        <v>6826</v>
      </c>
      <c r="H900" s="108" t="s">
        <v>6155</v>
      </c>
      <c r="I900" s="110" t="s">
        <v>2683</v>
      </c>
      <c r="J900" s="108" t="s">
        <v>3358</v>
      </c>
      <c r="O900" s="108" t="s">
        <v>2573</v>
      </c>
    </row>
    <row r="901" spans="1:15" s="108" customFormat="1" ht="12.75" x14ac:dyDescent="0.2">
      <c r="A901" s="108" t="str">
        <f>EnterpriseData!$B$38</f>
        <v>ProTes300420201Adm</v>
      </c>
      <c r="B901" s="109" t="s">
        <v>6827</v>
      </c>
      <c r="C901" s="108" t="s">
        <v>2609</v>
      </c>
      <c r="D901" s="108" t="s">
        <v>6828</v>
      </c>
      <c r="E901" s="108" t="s">
        <v>2683</v>
      </c>
      <c r="G901" s="108" t="s">
        <v>6829</v>
      </c>
      <c r="H901" s="108" t="s">
        <v>6133</v>
      </c>
      <c r="I901" s="110" t="s">
        <v>2683</v>
      </c>
      <c r="J901" s="108" t="s">
        <v>3681</v>
      </c>
      <c r="O901" s="108" t="s">
        <v>2573</v>
      </c>
    </row>
    <row r="902" spans="1:15" s="108" customFormat="1" ht="12.75" x14ac:dyDescent="0.2">
      <c r="A902" s="108" t="str">
        <f>EnterpriseData!$B$38</f>
        <v>ProTes300420201Adm</v>
      </c>
      <c r="B902" s="109" t="s">
        <v>6830</v>
      </c>
      <c r="C902" s="108" t="s">
        <v>2609</v>
      </c>
      <c r="D902" s="108" t="s">
        <v>6831</v>
      </c>
      <c r="E902" s="108" t="s">
        <v>2683</v>
      </c>
      <c r="G902" s="108" t="s">
        <v>2854</v>
      </c>
      <c r="H902" s="108" t="s">
        <v>2854</v>
      </c>
      <c r="I902" s="110" t="s">
        <v>2683</v>
      </c>
      <c r="J902" s="108" t="s">
        <v>2896</v>
      </c>
      <c r="O902" s="108" t="s">
        <v>2573</v>
      </c>
    </row>
    <row r="903" spans="1:15" s="108" customFormat="1" ht="12.75" x14ac:dyDescent="0.2">
      <c r="A903" s="108" t="str">
        <f>EnterpriseData!$B$38</f>
        <v>ProTes300420201Adm</v>
      </c>
      <c r="B903" s="109" t="s">
        <v>6832</v>
      </c>
      <c r="C903" s="108" t="s">
        <v>2609</v>
      </c>
      <c r="D903" s="108" t="s">
        <v>6833</v>
      </c>
      <c r="E903" s="108" t="s">
        <v>2683</v>
      </c>
      <c r="G903" s="108" t="s">
        <v>6834</v>
      </c>
      <c r="H903" s="108" t="s">
        <v>6118</v>
      </c>
      <c r="I903" s="110" t="s">
        <v>2683</v>
      </c>
      <c r="J903" s="108" t="s">
        <v>2377</v>
      </c>
      <c r="O903" s="108" t="s">
        <v>2573</v>
      </c>
    </row>
    <row r="904" spans="1:15" s="108" customFormat="1" ht="12.75" x14ac:dyDescent="0.2">
      <c r="A904" s="108" t="str">
        <f>EnterpriseData!$B$38</f>
        <v>ProTes300420201Adm</v>
      </c>
      <c r="B904" s="109" t="s">
        <v>6835</v>
      </c>
      <c r="C904" s="108" t="s">
        <v>2609</v>
      </c>
      <c r="D904" s="108" t="s">
        <v>6836</v>
      </c>
      <c r="E904" s="108" t="s">
        <v>2683</v>
      </c>
      <c r="G904" s="108" t="s">
        <v>6837</v>
      </c>
      <c r="H904" s="108" t="s">
        <v>6838</v>
      </c>
      <c r="I904" s="110" t="s">
        <v>2683</v>
      </c>
      <c r="J904" s="108" t="s">
        <v>2534</v>
      </c>
      <c r="O904" s="108" t="s">
        <v>2573</v>
      </c>
    </row>
    <row r="905" spans="1:15" s="108" customFormat="1" ht="12.75" x14ac:dyDescent="0.2">
      <c r="A905" s="108" t="str">
        <f>EnterpriseData!$B$38</f>
        <v>ProTes300420201Adm</v>
      </c>
      <c r="B905" s="109" t="s">
        <v>6839</v>
      </c>
      <c r="C905" s="108" t="s">
        <v>2609</v>
      </c>
      <c r="D905" s="108" t="s">
        <v>6840</v>
      </c>
      <c r="E905" s="108" t="s">
        <v>2683</v>
      </c>
      <c r="G905" s="108" t="s">
        <v>6841</v>
      </c>
      <c r="H905" s="108" t="s">
        <v>6842</v>
      </c>
      <c r="I905" s="110" t="s">
        <v>2683</v>
      </c>
      <c r="J905" s="108" t="s">
        <v>6711</v>
      </c>
      <c r="O905" s="108" t="s">
        <v>2573</v>
      </c>
    </row>
    <row r="906" spans="1:15" s="108" customFormat="1" ht="12.75" x14ac:dyDescent="0.2">
      <c r="A906" s="108" t="str">
        <f>EnterpriseData!$B$38</f>
        <v>ProTes300420201Adm</v>
      </c>
      <c r="B906" s="109" t="s">
        <v>6843</v>
      </c>
      <c r="C906" s="108" t="s">
        <v>2609</v>
      </c>
      <c r="D906" s="108" t="s">
        <v>6844</v>
      </c>
      <c r="E906" s="108" t="s">
        <v>2683</v>
      </c>
      <c r="G906" s="108" t="s">
        <v>6845</v>
      </c>
      <c r="H906" s="108" t="s">
        <v>6846</v>
      </c>
      <c r="I906" s="110" t="s">
        <v>2683</v>
      </c>
      <c r="J906" s="108" t="s">
        <v>2727</v>
      </c>
      <c r="O906" s="108" t="s">
        <v>2573</v>
      </c>
    </row>
    <row r="907" spans="1:15" s="108" customFormat="1" ht="12.75" x14ac:dyDescent="0.2">
      <c r="A907" s="108" t="str">
        <f>EnterpriseData!$B$38</f>
        <v>ProTes300420201Adm</v>
      </c>
      <c r="B907" s="109" t="s">
        <v>6847</v>
      </c>
      <c r="C907" s="108" t="s">
        <v>2609</v>
      </c>
      <c r="D907" s="108" t="s">
        <v>6848</v>
      </c>
      <c r="E907" s="108" t="s">
        <v>2683</v>
      </c>
      <c r="G907" s="108" t="s">
        <v>6849</v>
      </c>
      <c r="H907" s="108" t="s">
        <v>6850</v>
      </c>
      <c r="I907" s="110" t="s">
        <v>2683</v>
      </c>
      <c r="J907" s="108" t="s">
        <v>2407</v>
      </c>
      <c r="O907" s="108" t="s">
        <v>2573</v>
      </c>
    </row>
    <row r="908" spans="1:15" s="108" customFormat="1" ht="12.75" x14ac:dyDescent="0.2">
      <c r="A908" s="108" t="str">
        <f>EnterpriseData!$B$38</f>
        <v>ProTes300420201Adm</v>
      </c>
      <c r="B908" s="109" t="s">
        <v>6851</v>
      </c>
      <c r="C908" s="108" t="s">
        <v>2609</v>
      </c>
      <c r="D908" s="108" t="s">
        <v>6852</v>
      </c>
      <c r="E908" s="108" t="s">
        <v>2683</v>
      </c>
      <c r="G908" s="108" t="s">
        <v>6853</v>
      </c>
      <c r="H908" s="108" t="s">
        <v>6854</v>
      </c>
      <c r="I908" s="110" t="s">
        <v>2683</v>
      </c>
      <c r="J908" s="108" t="s">
        <v>6855</v>
      </c>
      <c r="O908" s="108" t="s">
        <v>2573</v>
      </c>
    </row>
    <row r="909" spans="1:15" s="108" customFormat="1" ht="12.75" x14ac:dyDescent="0.2">
      <c r="A909" s="108" t="str">
        <f>EnterpriseData!$B$38</f>
        <v>ProTes300420201Adm</v>
      </c>
      <c r="B909" s="109" t="s">
        <v>6856</v>
      </c>
      <c r="C909" s="108" t="s">
        <v>2609</v>
      </c>
      <c r="D909" s="108" t="s">
        <v>6857</v>
      </c>
      <c r="E909" s="108" t="s">
        <v>2683</v>
      </c>
      <c r="G909" s="108" t="s">
        <v>6858</v>
      </c>
      <c r="H909" s="108" t="s">
        <v>6859</v>
      </c>
      <c r="I909" s="110" t="s">
        <v>2683</v>
      </c>
      <c r="J909" s="108" t="s">
        <v>3047</v>
      </c>
      <c r="O909" s="108" t="s">
        <v>2573</v>
      </c>
    </row>
    <row r="910" spans="1:15" s="108" customFormat="1" ht="12.75" x14ac:dyDescent="0.2">
      <c r="A910" s="108" t="str">
        <f>EnterpriseData!$B$38</f>
        <v>ProTes300420201Adm</v>
      </c>
      <c r="B910" s="109" t="s">
        <v>6860</v>
      </c>
      <c r="C910" s="108" t="s">
        <v>2609</v>
      </c>
      <c r="D910" s="108" t="s">
        <v>6861</v>
      </c>
      <c r="E910" s="108" t="s">
        <v>2683</v>
      </c>
      <c r="G910" s="108" t="s">
        <v>6862</v>
      </c>
      <c r="H910" s="108" t="s">
        <v>6863</v>
      </c>
      <c r="I910" s="110" t="s">
        <v>2683</v>
      </c>
      <c r="J910" s="108" t="s">
        <v>6370</v>
      </c>
      <c r="O910" s="108" t="s">
        <v>2573</v>
      </c>
    </row>
    <row r="911" spans="1:15" s="108" customFormat="1" ht="12.75" x14ac:dyDescent="0.2">
      <c r="A911" s="108" t="str">
        <f>EnterpriseData!$B$38</f>
        <v>ProTes300420201Adm</v>
      </c>
      <c r="B911" s="109" t="s">
        <v>6864</v>
      </c>
      <c r="C911" s="108" t="s">
        <v>2609</v>
      </c>
      <c r="D911" s="108" t="s">
        <v>6865</v>
      </c>
      <c r="E911" s="108" t="s">
        <v>2683</v>
      </c>
      <c r="G911" s="108" t="s">
        <v>6866</v>
      </c>
      <c r="H911" s="108" t="s">
        <v>6866</v>
      </c>
      <c r="I911" s="110" t="s">
        <v>2683</v>
      </c>
      <c r="J911" s="108" t="s">
        <v>4503</v>
      </c>
      <c r="O911" s="108" t="s">
        <v>2573</v>
      </c>
    </row>
    <row r="912" spans="1:15" s="108" customFormat="1" ht="12.75" x14ac:dyDescent="0.2">
      <c r="A912" s="108" t="str">
        <f>EnterpriseData!$B$38</f>
        <v>ProTes300420201Adm</v>
      </c>
      <c r="B912" s="109" t="s">
        <v>6867</v>
      </c>
      <c r="C912" s="108" t="s">
        <v>2609</v>
      </c>
      <c r="D912" s="108" t="s">
        <v>6868</v>
      </c>
      <c r="E912" s="108" t="s">
        <v>2683</v>
      </c>
      <c r="G912" s="108" t="s">
        <v>6869</v>
      </c>
      <c r="H912" s="108" t="s">
        <v>6870</v>
      </c>
      <c r="I912" s="110" t="s">
        <v>2683</v>
      </c>
      <c r="J912" s="108" t="s">
        <v>4581</v>
      </c>
      <c r="O912" s="108" t="s">
        <v>2573</v>
      </c>
    </row>
    <row r="913" spans="1:15" s="108" customFormat="1" ht="12.75" x14ac:dyDescent="0.2">
      <c r="A913" s="108" t="str">
        <f>EnterpriseData!$B$38</f>
        <v>ProTes300420201Adm</v>
      </c>
      <c r="B913" s="109" t="s">
        <v>6871</v>
      </c>
      <c r="C913" s="108" t="s">
        <v>2609</v>
      </c>
      <c r="D913" s="108" t="s">
        <v>6872</v>
      </c>
      <c r="E913" s="108" t="s">
        <v>2683</v>
      </c>
      <c r="G913" s="108" t="s">
        <v>6873</v>
      </c>
      <c r="H913" s="108" t="s">
        <v>6512</v>
      </c>
      <c r="I913" s="110" t="s">
        <v>2683</v>
      </c>
      <c r="J913" s="108" t="s">
        <v>5462</v>
      </c>
      <c r="O913" s="108" t="s">
        <v>2573</v>
      </c>
    </row>
    <row r="914" spans="1:15" s="108" customFormat="1" ht="12.75" x14ac:dyDescent="0.2">
      <c r="A914" s="108" t="str">
        <f>EnterpriseData!$B$38</f>
        <v>ProTes300420201Adm</v>
      </c>
      <c r="B914" s="109" t="s">
        <v>6874</v>
      </c>
      <c r="C914" s="108" t="s">
        <v>2609</v>
      </c>
      <c r="D914" s="108" t="s">
        <v>6875</v>
      </c>
      <c r="E914" s="108" t="s">
        <v>2683</v>
      </c>
      <c r="G914" s="108" t="s">
        <v>6876</v>
      </c>
      <c r="H914" s="108" t="s">
        <v>6437</v>
      </c>
      <c r="I914" s="110" t="s">
        <v>2683</v>
      </c>
      <c r="J914" s="108" t="s">
        <v>3723</v>
      </c>
      <c r="O914" s="108" t="s">
        <v>2573</v>
      </c>
    </row>
    <row r="915" spans="1:15" s="108" customFormat="1" ht="12.75" x14ac:dyDescent="0.2">
      <c r="A915" s="108" t="str">
        <f>EnterpriseData!$B$38</f>
        <v>ProTes300420201Adm</v>
      </c>
      <c r="B915" s="109" t="s">
        <v>6877</v>
      </c>
      <c r="C915" s="108" t="s">
        <v>2609</v>
      </c>
      <c r="D915" s="108" t="s">
        <v>6878</v>
      </c>
      <c r="E915" s="108" t="s">
        <v>6879</v>
      </c>
      <c r="G915" s="108" t="s">
        <v>3381</v>
      </c>
      <c r="H915" s="108" t="s">
        <v>3375</v>
      </c>
      <c r="I915" s="110" t="s">
        <v>2683</v>
      </c>
      <c r="J915" s="108" t="s">
        <v>2591</v>
      </c>
      <c r="O915" s="108" t="s">
        <v>2573</v>
      </c>
    </row>
    <row r="916" spans="1:15" s="108" customFormat="1" ht="12.75" x14ac:dyDescent="0.2">
      <c r="A916" s="108" t="str">
        <f>EnterpriseData!$B$38</f>
        <v>ProTes300420201Adm</v>
      </c>
      <c r="B916" s="109" t="s">
        <v>6880</v>
      </c>
      <c r="C916" s="108" t="s">
        <v>2609</v>
      </c>
      <c r="D916" s="108" t="s">
        <v>6881</v>
      </c>
      <c r="E916" s="108" t="s">
        <v>2683</v>
      </c>
      <c r="G916" s="108" t="s">
        <v>6882</v>
      </c>
      <c r="H916" s="108" t="s">
        <v>6133</v>
      </c>
      <c r="I916" s="110" t="s">
        <v>2683</v>
      </c>
      <c r="J916" s="108" t="s">
        <v>3681</v>
      </c>
      <c r="O916" s="108" t="s">
        <v>2573</v>
      </c>
    </row>
    <row r="917" spans="1:15" s="108" customFormat="1" ht="12.75" x14ac:dyDescent="0.2">
      <c r="A917" s="108" t="str">
        <f>EnterpriseData!$B$38</f>
        <v>ProTes300420201Adm</v>
      </c>
      <c r="B917" s="109" t="s">
        <v>6883</v>
      </c>
      <c r="C917" s="108" t="s">
        <v>2609</v>
      </c>
      <c r="D917" s="108" t="s">
        <v>6884</v>
      </c>
      <c r="E917" s="108" t="s">
        <v>2683</v>
      </c>
      <c r="G917" s="108" t="s">
        <v>6885</v>
      </c>
      <c r="H917" s="108" t="s">
        <v>6886</v>
      </c>
      <c r="I917" s="110" t="s">
        <v>2683</v>
      </c>
      <c r="J917" s="108" t="s">
        <v>4503</v>
      </c>
      <c r="O917" s="108" t="s">
        <v>2573</v>
      </c>
    </row>
    <row r="918" spans="1:15" s="108" customFormat="1" ht="12.75" x14ac:dyDescent="0.2">
      <c r="A918" s="108" t="str">
        <f>EnterpriseData!$B$38</f>
        <v>ProTes300420201Adm</v>
      </c>
      <c r="B918" s="109" t="s">
        <v>6887</v>
      </c>
      <c r="C918" s="108" t="s">
        <v>2609</v>
      </c>
      <c r="D918" s="108" t="s">
        <v>6888</v>
      </c>
      <c r="E918" s="108" t="s">
        <v>2683</v>
      </c>
      <c r="G918" s="108" t="s">
        <v>6889</v>
      </c>
      <c r="H918" s="108" t="s">
        <v>6475</v>
      </c>
      <c r="I918" s="110" t="s">
        <v>2683</v>
      </c>
      <c r="J918" s="108" t="s">
        <v>5631</v>
      </c>
      <c r="O918" s="108" t="s">
        <v>2573</v>
      </c>
    </row>
    <row r="919" spans="1:15" s="108" customFormat="1" ht="12.75" x14ac:dyDescent="0.2">
      <c r="A919" s="108" t="str">
        <f>EnterpriseData!$B$38</f>
        <v>ProTes300420201Adm</v>
      </c>
      <c r="B919" s="109" t="s">
        <v>6890</v>
      </c>
      <c r="C919" s="108" t="s">
        <v>2609</v>
      </c>
      <c r="D919" s="108" t="s">
        <v>6891</v>
      </c>
      <c r="E919" s="108" t="s">
        <v>2683</v>
      </c>
      <c r="G919" s="108" t="s">
        <v>6892</v>
      </c>
      <c r="H919" s="108" t="s">
        <v>6893</v>
      </c>
      <c r="I919" s="110" t="s">
        <v>2683</v>
      </c>
      <c r="J919" s="108" t="s">
        <v>2377</v>
      </c>
      <c r="O919" s="108" t="s">
        <v>2573</v>
      </c>
    </row>
    <row r="920" spans="1:15" s="108" customFormat="1" ht="12.75" x14ac:dyDescent="0.2">
      <c r="A920" s="108" t="str">
        <f>EnterpriseData!$B$38</f>
        <v>ProTes300420201Adm</v>
      </c>
      <c r="B920" s="109" t="s">
        <v>6894</v>
      </c>
      <c r="C920" s="108" t="s">
        <v>2609</v>
      </c>
      <c r="D920" s="108" t="s">
        <v>6895</v>
      </c>
      <c r="E920" s="108" t="s">
        <v>2683</v>
      </c>
      <c r="G920" s="108" t="s">
        <v>6896</v>
      </c>
      <c r="H920" s="108" t="s">
        <v>6118</v>
      </c>
      <c r="I920" s="110" t="s">
        <v>2683</v>
      </c>
      <c r="J920" s="108" t="s">
        <v>2377</v>
      </c>
      <c r="O920" s="108" t="s">
        <v>2573</v>
      </c>
    </row>
    <row r="921" spans="1:15" s="108" customFormat="1" ht="12.75" x14ac:dyDescent="0.2">
      <c r="A921" s="108" t="str">
        <f>EnterpriseData!$B$38</f>
        <v>ProTes300420201Adm</v>
      </c>
      <c r="B921" s="109" t="s">
        <v>6897</v>
      </c>
      <c r="C921" s="108" t="s">
        <v>2609</v>
      </c>
      <c r="D921" s="108" t="s">
        <v>6898</v>
      </c>
      <c r="E921" s="108" t="s">
        <v>6899</v>
      </c>
      <c r="G921" s="108" t="s">
        <v>6900</v>
      </c>
      <c r="H921" s="108" t="s">
        <v>6901</v>
      </c>
      <c r="I921" s="110" t="s">
        <v>2683</v>
      </c>
      <c r="J921" s="108" t="s">
        <v>2591</v>
      </c>
      <c r="O921" s="108" t="s">
        <v>2573</v>
      </c>
    </row>
    <row r="922" spans="1:15" s="108" customFormat="1" ht="12.75" x14ac:dyDescent="0.2">
      <c r="A922" s="108" t="str">
        <f>EnterpriseData!$B$38</f>
        <v>ProTes300420201Adm</v>
      </c>
      <c r="B922" s="109" t="s">
        <v>6902</v>
      </c>
      <c r="C922" s="108" t="s">
        <v>2609</v>
      </c>
      <c r="D922" s="108" t="s">
        <v>6903</v>
      </c>
      <c r="E922" s="108" t="s">
        <v>6904</v>
      </c>
      <c r="G922" s="108" t="s">
        <v>6905</v>
      </c>
      <c r="H922" s="108" t="s">
        <v>6906</v>
      </c>
      <c r="I922" s="110" t="s">
        <v>2683</v>
      </c>
      <c r="J922" s="108" t="s">
        <v>3100</v>
      </c>
      <c r="O922" s="108" t="s">
        <v>2573</v>
      </c>
    </row>
    <row r="923" spans="1:15" s="108" customFormat="1" ht="12.75" x14ac:dyDescent="0.2">
      <c r="A923" s="108" t="str">
        <f>EnterpriseData!$B$38</f>
        <v>ProTes300420201Adm</v>
      </c>
      <c r="B923" s="109" t="s">
        <v>6907</v>
      </c>
      <c r="C923" s="108" t="s">
        <v>2609</v>
      </c>
      <c r="D923" s="108" t="s">
        <v>6908</v>
      </c>
      <c r="E923" s="108" t="s">
        <v>2683</v>
      </c>
      <c r="G923" s="108" t="s">
        <v>6909</v>
      </c>
      <c r="H923" s="108" t="s">
        <v>6377</v>
      </c>
      <c r="I923" s="110" t="s">
        <v>2683</v>
      </c>
      <c r="J923" s="108" t="s">
        <v>6086</v>
      </c>
      <c r="O923" s="108" t="s">
        <v>2573</v>
      </c>
    </row>
    <row r="924" spans="1:15" s="108" customFormat="1" ht="12.75" x14ac:dyDescent="0.2">
      <c r="A924" s="108" t="str">
        <f>EnterpriseData!$B$38</f>
        <v>ProTes300420201Adm</v>
      </c>
      <c r="B924" s="109" t="s">
        <v>6910</v>
      </c>
      <c r="C924" s="108" t="s">
        <v>2609</v>
      </c>
      <c r="D924" s="108" t="s">
        <v>6911</v>
      </c>
      <c r="E924" s="108" t="s">
        <v>2683</v>
      </c>
      <c r="G924" s="108" t="s">
        <v>6912</v>
      </c>
      <c r="H924" s="108" t="s">
        <v>6118</v>
      </c>
      <c r="I924" s="110" t="s">
        <v>2683</v>
      </c>
      <c r="J924" s="108" t="s">
        <v>2377</v>
      </c>
      <c r="O924" s="108" t="s">
        <v>2573</v>
      </c>
    </row>
    <row r="925" spans="1:15" s="108" customFormat="1" ht="12.75" x14ac:dyDescent="0.2">
      <c r="A925" s="108" t="str">
        <f>EnterpriseData!$B$38</f>
        <v>ProTes300420201Adm</v>
      </c>
      <c r="B925" s="109" t="s">
        <v>6913</v>
      </c>
      <c r="C925" s="108" t="s">
        <v>2609</v>
      </c>
      <c r="D925" s="108" t="s">
        <v>6914</v>
      </c>
      <c r="E925" s="108" t="s">
        <v>6915</v>
      </c>
      <c r="G925" s="108" t="s">
        <v>6916</v>
      </c>
      <c r="H925" s="108" t="s">
        <v>6917</v>
      </c>
      <c r="I925" s="110" t="s">
        <v>2683</v>
      </c>
      <c r="J925" s="108" t="s">
        <v>2591</v>
      </c>
      <c r="O925" s="108" t="s">
        <v>2573</v>
      </c>
    </row>
    <row r="926" spans="1:15" s="108" customFormat="1" ht="12.75" x14ac:dyDescent="0.2">
      <c r="A926" s="108" t="str">
        <f>EnterpriseData!$B$38</f>
        <v>ProTes300420201Adm</v>
      </c>
      <c r="B926" s="109" t="s">
        <v>6918</v>
      </c>
      <c r="C926" s="108" t="s">
        <v>2609</v>
      </c>
      <c r="D926" s="108" t="s">
        <v>6919</v>
      </c>
      <c r="E926" s="108" t="s">
        <v>2683</v>
      </c>
      <c r="G926" s="108" t="s">
        <v>4082</v>
      </c>
      <c r="H926" s="108" t="s">
        <v>4083</v>
      </c>
      <c r="I926" s="110" t="s">
        <v>2683</v>
      </c>
      <c r="J926" s="108" t="s">
        <v>2727</v>
      </c>
      <c r="O926" s="108" t="s">
        <v>2573</v>
      </c>
    </row>
    <row r="927" spans="1:15" s="108" customFormat="1" ht="12.75" x14ac:dyDescent="0.2">
      <c r="A927" s="108" t="str">
        <f>EnterpriseData!$B$38</f>
        <v>ProTes300420201Adm</v>
      </c>
      <c r="B927" s="109" t="s">
        <v>6920</v>
      </c>
      <c r="C927" s="108" t="s">
        <v>2609</v>
      </c>
      <c r="D927" s="108" t="s">
        <v>6921</v>
      </c>
      <c r="E927" s="108" t="s">
        <v>2683</v>
      </c>
      <c r="G927" s="108" t="s">
        <v>6922</v>
      </c>
      <c r="H927" s="108" t="s">
        <v>6923</v>
      </c>
      <c r="I927" s="110" t="s">
        <v>2683</v>
      </c>
      <c r="J927" s="108" t="s">
        <v>2991</v>
      </c>
      <c r="O927" s="108" t="s">
        <v>2573</v>
      </c>
    </row>
    <row r="928" spans="1:15" s="108" customFormat="1" ht="12.75" x14ac:dyDescent="0.2">
      <c r="A928" s="108" t="str">
        <f>EnterpriseData!$B$38</f>
        <v>ProTes300420201Adm</v>
      </c>
      <c r="B928" s="109" t="s">
        <v>6924</v>
      </c>
      <c r="C928" s="108" t="s">
        <v>2609</v>
      </c>
      <c r="D928" s="108" t="s">
        <v>6925</v>
      </c>
      <c r="E928" s="108" t="s">
        <v>2683</v>
      </c>
      <c r="G928" s="108" t="s">
        <v>6926</v>
      </c>
      <c r="H928" s="108" t="s">
        <v>6927</v>
      </c>
      <c r="I928" s="110" t="s">
        <v>2683</v>
      </c>
      <c r="J928" s="108" t="s">
        <v>2404</v>
      </c>
      <c r="O928" s="108" t="s">
        <v>2573</v>
      </c>
    </row>
    <row r="929" spans="1:15" s="108" customFormat="1" ht="12.75" x14ac:dyDescent="0.2">
      <c r="A929" s="108" t="str">
        <f>EnterpriseData!$B$38</f>
        <v>ProTes300420201Adm</v>
      </c>
      <c r="B929" s="109" t="s">
        <v>6928</v>
      </c>
      <c r="C929" s="108" t="s">
        <v>2609</v>
      </c>
      <c r="D929" s="108" t="s">
        <v>6929</v>
      </c>
      <c r="E929" s="108" t="s">
        <v>2683</v>
      </c>
      <c r="G929" s="108" t="s">
        <v>6930</v>
      </c>
      <c r="H929" s="108" t="s">
        <v>6930</v>
      </c>
      <c r="I929" s="110" t="s">
        <v>2683</v>
      </c>
      <c r="J929" s="108" t="s">
        <v>6931</v>
      </c>
      <c r="O929" s="108" t="s">
        <v>2573</v>
      </c>
    </row>
    <row r="930" spans="1:15" s="108" customFormat="1" ht="12.75" x14ac:dyDescent="0.2">
      <c r="A930" s="108" t="str">
        <f>EnterpriseData!$B$38</f>
        <v>ProTes300420201Adm</v>
      </c>
      <c r="B930" s="109" t="s">
        <v>6932</v>
      </c>
      <c r="C930" s="108" t="s">
        <v>2609</v>
      </c>
      <c r="D930" s="108" t="s">
        <v>6933</v>
      </c>
      <c r="E930" s="108" t="s">
        <v>2683</v>
      </c>
      <c r="G930" s="108" t="s">
        <v>6934</v>
      </c>
      <c r="H930" s="108" t="s">
        <v>6935</v>
      </c>
      <c r="I930" s="110" t="s">
        <v>2683</v>
      </c>
      <c r="J930" s="108" t="s">
        <v>2727</v>
      </c>
      <c r="O930" s="108" t="s">
        <v>2573</v>
      </c>
    </row>
    <row r="931" spans="1:15" s="108" customFormat="1" ht="12.75" x14ac:dyDescent="0.2">
      <c r="A931" s="108" t="str">
        <f>EnterpriseData!$B$38</f>
        <v>ProTes300420201Adm</v>
      </c>
      <c r="B931" s="109" t="s">
        <v>6936</v>
      </c>
      <c r="C931" s="108" t="s">
        <v>2609</v>
      </c>
      <c r="D931" s="108" t="s">
        <v>6937</v>
      </c>
      <c r="E931" s="108" t="s">
        <v>2683</v>
      </c>
      <c r="G931" s="108" t="s">
        <v>6938</v>
      </c>
      <c r="H931" s="108" t="s">
        <v>6939</v>
      </c>
      <c r="I931" s="110" t="s">
        <v>2683</v>
      </c>
      <c r="J931" s="108" t="s">
        <v>2727</v>
      </c>
      <c r="O931" s="108" t="s">
        <v>2573</v>
      </c>
    </row>
    <row r="932" spans="1:15" s="108" customFormat="1" ht="12.75" x14ac:dyDescent="0.2">
      <c r="A932" s="108" t="str">
        <f>EnterpriseData!$B$38</f>
        <v>ProTes300420201Adm</v>
      </c>
      <c r="B932" s="109" t="s">
        <v>6940</v>
      </c>
      <c r="C932" s="108" t="s">
        <v>2609</v>
      </c>
      <c r="D932" s="108" t="s">
        <v>6611</v>
      </c>
      <c r="E932" s="108" t="s">
        <v>2683</v>
      </c>
      <c r="G932" s="108" t="s">
        <v>6941</v>
      </c>
      <c r="H932" s="108" t="s">
        <v>6942</v>
      </c>
      <c r="I932" s="110" t="s">
        <v>2683</v>
      </c>
      <c r="J932" s="108" t="s">
        <v>3047</v>
      </c>
      <c r="O932" s="108" t="s">
        <v>2573</v>
      </c>
    </row>
    <row r="933" spans="1:15" s="108" customFormat="1" ht="12.75" x14ac:dyDescent="0.2">
      <c r="A933" s="108" t="str">
        <f>EnterpriseData!$B$38</f>
        <v>ProTes300420201Adm</v>
      </c>
      <c r="B933" s="109" t="s">
        <v>6943</v>
      </c>
      <c r="C933" s="108" t="s">
        <v>2609</v>
      </c>
      <c r="D933" s="108" t="s">
        <v>6944</v>
      </c>
      <c r="E933" s="108" t="s">
        <v>2683</v>
      </c>
      <c r="G933" s="108" t="s">
        <v>6945</v>
      </c>
      <c r="H933" s="108" t="s">
        <v>6859</v>
      </c>
      <c r="I933" s="110" t="s">
        <v>2683</v>
      </c>
      <c r="J933" s="108" t="s">
        <v>3047</v>
      </c>
      <c r="O933" s="108" t="s">
        <v>2573</v>
      </c>
    </row>
    <row r="934" spans="1:15" s="108" customFormat="1" ht="12.75" x14ac:dyDescent="0.2">
      <c r="A934" s="108" t="str">
        <f>EnterpriseData!$B$38</f>
        <v>ProTes300420201Adm</v>
      </c>
      <c r="B934" s="109" t="s">
        <v>6946</v>
      </c>
      <c r="C934" s="108" t="s">
        <v>2609</v>
      </c>
      <c r="D934" s="108" t="s">
        <v>6947</v>
      </c>
      <c r="E934" s="108" t="s">
        <v>2683</v>
      </c>
      <c r="G934" s="108" t="s">
        <v>6948</v>
      </c>
      <c r="H934" s="108" t="s">
        <v>4415</v>
      </c>
      <c r="I934" s="110" t="s">
        <v>2683</v>
      </c>
      <c r="J934" s="108" t="s">
        <v>3825</v>
      </c>
      <c r="O934" s="108" t="s">
        <v>2573</v>
      </c>
    </row>
    <row r="935" spans="1:15" s="108" customFormat="1" ht="12.75" x14ac:dyDescent="0.2">
      <c r="A935" s="108" t="str">
        <f>EnterpriseData!$B$38</f>
        <v>ProTes300420201Adm</v>
      </c>
      <c r="B935" s="109" t="s">
        <v>6949</v>
      </c>
      <c r="C935" s="108" t="s">
        <v>2609</v>
      </c>
      <c r="D935" s="108" t="s">
        <v>6950</v>
      </c>
      <c r="E935" s="108" t="s">
        <v>2683</v>
      </c>
      <c r="G935" s="108" t="s">
        <v>6951</v>
      </c>
      <c r="H935" s="108" t="s">
        <v>6952</v>
      </c>
      <c r="I935" s="110" t="s">
        <v>2683</v>
      </c>
      <c r="J935" s="108" t="s">
        <v>4104</v>
      </c>
      <c r="O935" s="108" t="s">
        <v>2573</v>
      </c>
    </row>
    <row r="936" spans="1:15" s="108" customFormat="1" ht="12.75" x14ac:dyDescent="0.2">
      <c r="A936" s="108" t="str">
        <f>EnterpriseData!$B$38</f>
        <v>ProTes300420201Adm</v>
      </c>
      <c r="B936" s="109" t="s">
        <v>6953</v>
      </c>
      <c r="C936" s="108" t="s">
        <v>2609</v>
      </c>
      <c r="D936" s="108" t="s">
        <v>6954</v>
      </c>
      <c r="E936" s="108" t="s">
        <v>2683</v>
      </c>
      <c r="G936" s="108" t="s">
        <v>6955</v>
      </c>
      <c r="H936" s="108" t="s">
        <v>3878</v>
      </c>
      <c r="I936" s="110" t="s">
        <v>2683</v>
      </c>
      <c r="J936" s="108" t="s">
        <v>3825</v>
      </c>
      <c r="O936" s="108" t="s">
        <v>2573</v>
      </c>
    </row>
    <row r="937" spans="1:15" s="108" customFormat="1" ht="12.75" x14ac:dyDescent="0.2">
      <c r="A937" s="108" t="str">
        <f>EnterpriseData!$B$38</f>
        <v>ProTes300420201Adm</v>
      </c>
      <c r="B937" s="109" t="s">
        <v>6956</v>
      </c>
      <c r="C937" s="108" t="s">
        <v>2609</v>
      </c>
      <c r="D937" s="108" t="s">
        <v>6957</v>
      </c>
      <c r="E937" s="108" t="s">
        <v>2683</v>
      </c>
      <c r="G937" s="108" t="s">
        <v>6958</v>
      </c>
      <c r="H937" s="108" t="s">
        <v>6959</v>
      </c>
      <c r="I937" s="110" t="s">
        <v>2683</v>
      </c>
      <c r="J937" s="108" t="s">
        <v>2422</v>
      </c>
      <c r="O937" s="108" t="s">
        <v>2573</v>
      </c>
    </row>
    <row r="938" spans="1:15" s="108" customFormat="1" ht="12.75" x14ac:dyDescent="0.2">
      <c r="A938" s="108" t="str">
        <f>EnterpriseData!$B$38</f>
        <v>ProTes300420201Adm</v>
      </c>
      <c r="B938" s="109" t="s">
        <v>6960</v>
      </c>
      <c r="C938" s="108" t="s">
        <v>2609</v>
      </c>
      <c r="D938" s="108" t="s">
        <v>6961</v>
      </c>
      <c r="E938" s="108" t="s">
        <v>2683</v>
      </c>
      <c r="G938" s="108" t="s">
        <v>6962</v>
      </c>
      <c r="H938" s="108" t="s">
        <v>6522</v>
      </c>
      <c r="I938" s="110" t="s">
        <v>2683</v>
      </c>
      <c r="J938" s="108" t="s">
        <v>5325</v>
      </c>
      <c r="O938" s="108" t="s">
        <v>2573</v>
      </c>
    </row>
    <row r="939" spans="1:15" s="108" customFormat="1" ht="12.75" x14ac:dyDescent="0.2">
      <c r="A939" s="108" t="str">
        <f>EnterpriseData!$B$38</f>
        <v>ProTes300420201Adm</v>
      </c>
      <c r="B939" s="109" t="s">
        <v>6963</v>
      </c>
      <c r="C939" s="108" t="s">
        <v>2609</v>
      </c>
      <c r="D939" s="108" t="s">
        <v>6964</v>
      </c>
      <c r="E939" s="108" t="s">
        <v>2683</v>
      </c>
      <c r="G939" s="108" t="s">
        <v>6965</v>
      </c>
      <c r="H939" s="108" t="s">
        <v>6966</v>
      </c>
      <c r="I939" s="110" t="s">
        <v>2683</v>
      </c>
      <c r="J939" s="108" t="s">
        <v>3614</v>
      </c>
      <c r="O939" s="108" t="s">
        <v>2573</v>
      </c>
    </row>
    <row r="940" spans="1:15" s="108" customFormat="1" ht="12.75" x14ac:dyDescent="0.2">
      <c r="A940" s="108" t="str">
        <f>EnterpriseData!$B$38</f>
        <v>ProTes300420201Adm</v>
      </c>
      <c r="B940" s="109" t="s">
        <v>6967</v>
      </c>
      <c r="C940" s="108" t="s">
        <v>2609</v>
      </c>
      <c r="D940" s="108" t="s">
        <v>6968</v>
      </c>
      <c r="E940" s="108" t="s">
        <v>2683</v>
      </c>
      <c r="G940" s="108" t="s">
        <v>6969</v>
      </c>
      <c r="H940" s="108" t="s">
        <v>6237</v>
      </c>
      <c r="I940" s="110" t="s">
        <v>2683</v>
      </c>
      <c r="J940" s="108" t="s">
        <v>6000</v>
      </c>
      <c r="O940" s="108" t="s">
        <v>2573</v>
      </c>
    </row>
    <row r="941" spans="1:15" s="108" customFormat="1" ht="12.75" x14ac:dyDescent="0.2">
      <c r="A941" s="108" t="str">
        <f>EnterpriseData!$B$38</f>
        <v>ProTes300420201Adm</v>
      </c>
      <c r="B941" s="109" t="s">
        <v>6970</v>
      </c>
      <c r="C941" s="108" t="s">
        <v>2609</v>
      </c>
      <c r="D941" s="108" t="s">
        <v>6971</v>
      </c>
      <c r="E941" s="108" t="s">
        <v>2683</v>
      </c>
      <c r="G941" s="108" t="s">
        <v>6972</v>
      </c>
      <c r="H941" s="108" t="s">
        <v>6972</v>
      </c>
      <c r="I941" s="110" t="s">
        <v>2683</v>
      </c>
      <c r="J941" s="108" t="s">
        <v>5278</v>
      </c>
      <c r="O941" s="108" t="s">
        <v>2573</v>
      </c>
    </row>
    <row r="942" spans="1:15" s="108" customFormat="1" ht="12.75" x14ac:dyDescent="0.2">
      <c r="A942" s="108" t="str">
        <f>EnterpriseData!$B$38</f>
        <v>ProTes300420201Adm</v>
      </c>
      <c r="B942" s="109" t="s">
        <v>6973</v>
      </c>
      <c r="C942" s="108" t="s">
        <v>2609</v>
      </c>
      <c r="D942" s="108" t="s">
        <v>6974</v>
      </c>
      <c r="E942" s="108" t="s">
        <v>2683</v>
      </c>
      <c r="G942" s="108" t="s">
        <v>6975</v>
      </c>
      <c r="H942" s="108" t="s">
        <v>6976</v>
      </c>
      <c r="I942" s="110" t="s">
        <v>2683</v>
      </c>
      <c r="J942" s="108" t="s">
        <v>6276</v>
      </c>
      <c r="O942" s="108" t="s">
        <v>2573</v>
      </c>
    </row>
    <row r="943" spans="1:15" s="108" customFormat="1" ht="12.75" x14ac:dyDescent="0.2">
      <c r="A943" s="108" t="str">
        <f>EnterpriseData!$B$38</f>
        <v>ProTes300420201Adm</v>
      </c>
      <c r="B943" s="109" t="s">
        <v>6977</v>
      </c>
      <c r="C943" s="108" t="s">
        <v>2609</v>
      </c>
      <c r="D943" s="108" t="s">
        <v>6978</v>
      </c>
      <c r="E943" s="108" t="s">
        <v>2683</v>
      </c>
      <c r="G943" s="108" t="s">
        <v>4761</v>
      </c>
      <c r="H943" s="108" t="s">
        <v>6979</v>
      </c>
      <c r="I943" s="110" t="s">
        <v>2683</v>
      </c>
      <c r="J943" s="108" t="s">
        <v>4763</v>
      </c>
      <c r="O943" s="108" t="s">
        <v>2573</v>
      </c>
    </row>
    <row r="944" spans="1:15" s="108" customFormat="1" ht="12.75" x14ac:dyDescent="0.2">
      <c r="A944" s="108" t="str">
        <f>EnterpriseData!$B$38</f>
        <v>ProTes300420201Adm</v>
      </c>
      <c r="B944" s="109" t="s">
        <v>6980</v>
      </c>
      <c r="C944" s="108" t="s">
        <v>2609</v>
      </c>
      <c r="D944" s="108" t="s">
        <v>6981</v>
      </c>
      <c r="E944" s="108" t="s">
        <v>2683</v>
      </c>
      <c r="G944" s="108" t="s">
        <v>6982</v>
      </c>
      <c r="H944" s="108" t="s">
        <v>6983</v>
      </c>
      <c r="I944" s="110" t="s">
        <v>2683</v>
      </c>
      <c r="J944" s="108" t="s">
        <v>3692</v>
      </c>
      <c r="O944" s="108" t="s">
        <v>2573</v>
      </c>
    </row>
    <row r="945" spans="1:15" s="108" customFormat="1" ht="12.75" x14ac:dyDescent="0.2">
      <c r="A945" s="108" t="str">
        <f>EnterpriseData!$B$38</f>
        <v>ProTes300420201Adm</v>
      </c>
      <c r="B945" s="109" t="s">
        <v>6984</v>
      </c>
      <c r="C945" s="108" t="s">
        <v>2609</v>
      </c>
      <c r="D945" s="108" t="s">
        <v>6985</v>
      </c>
      <c r="E945" s="108" t="s">
        <v>2683</v>
      </c>
      <c r="G945" s="108" t="s">
        <v>6986</v>
      </c>
      <c r="H945" s="108" t="s">
        <v>6118</v>
      </c>
      <c r="I945" s="110" t="s">
        <v>2683</v>
      </c>
      <c r="J945" s="108" t="s">
        <v>2377</v>
      </c>
      <c r="O945" s="108" t="s">
        <v>2573</v>
      </c>
    </row>
    <row r="946" spans="1:15" s="108" customFormat="1" ht="12.75" x14ac:dyDescent="0.2">
      <c r="A946" s="108" t="str">
        <f>EnterpriseData!$B$38</f>
        <v>ProTes300420201Adm</v>
      </c>
      <c r="B946" s="109" t="s">
        <v>6987</v>
      </c>
      <c r="C946" s="108" t="s">
        <v>2609</v>
      </c>
      <c r="D946" s="108" t="s">
        <v>6988</v>
      </c>
      <c r="E946" s="108" t="s">
        <v>2683</v>
      </c>
      <c r="G946" s="108" t="s">
        <v>6989</v>
      </c>
      <c r="H946" s="108" t="s">
        <v>6990</v>
      </c>
      <c r="I946" s="110" t="s">
        <v>2683</v>
      </c>
      <c r="J946" s="108" t="s">
        <v>6991</v>
      </c>
      <c r="O946" s="108" t="s">
        <v>2573</v>
      </c>
    </row>
    <row r="947" spans="1:15" s="108" customFormat="1" ht="12.75" x14ac:dyDescent="0.2">
      <c r="A947" s="108" t="str">
        <f>EnterpriseData!$B$38</f>
        <v>ProTes300420201Adm</v>
      </c>
      <c r="B947" s="109" t="s">
        <v>6992</v>
      </c>
      <c r="C947" s="108" t="s">
        <v>2609</v>
      </c>
      <c r="D947" s="108" t="s">
        <v>6993</v>
      </c>
      <c r="E947" s="108" t="s">
        <v>2683</v>
      </c>
      <c r="G947" s="108" t="s">
        <v>6994</v>
      </c>
      <c r="H947" s="108" t="s">
        <v>6995</v>
      </c>
      <c r="I947" s="110" t="s">
        <v>2683</v>
      </c>
      <c r="J947" s="108" t="s">
        <v>3100</v>
      </c>
      <c r="O947" s="108" t="s">
        <v>2573</v>
      </c>
    </row>
    <row r="948" spans="1:15" s="108" customFormat="1" ht="12.75" x14ac:dyDescent="0.2">
      <c r="A948" s="108" t="str">
        <f>EnterpriseData!$B$38</f>
        <v>ProTes300420201Adm</v>
      </c>
      <c r="B948" s="109" t="s">
        <v>6996</v>
      </c>
      <c r="C948" s="108" t="s">
        <v>2609</v>
      </c>
      <c r="D948" s="108" t="s">
        <v>6997</v>
      </c>
      <c r="E948" s="108" t="s">
        <v>2683</v>
      </c>
      <c r="G948" s="108" t="s">
        <v>6998</v>
      </c>
      <c r="H948" s="108" t="s">
        <v>6999</v>
      </c>
      <c r="I948" s="110" t="s">
        <v>2683</v>
      </c>
      <c r="J948" s="108" t="s">
        <v>4115</v>
      </c>
      <c r="O948" s="108" t="s">
        <v>2573</v>
      </c>
    </row>
    <row r="949" spans="1:15" s="108" customFormat="1" ht="12.75" x14ac:dyDescent="0.2">
      <c r="A949" s="108" t="str">
        <f>EnterpriseData!$B$38</f>
        <v>ProTes300420201Adm</v>
      </c>
      <c r="B949" s="109" t="s">
        <v>7000</v>
      </c>
      <c r="C949" s="108" t="s">
        <v>2609</v>
      </c>
      <c r="D949" s="108" t="s">
        <v>7001</v>
      </c>
      <c r="E949" s="108" t="s">
        <v>2683</v>
      </c>
      <c r="G949" s="108" t="s">
        <v>7002</v>
      </c>
      <c r="H949" s="108" t="s">
        <v>3075</v>
      </c>
      <c r="I949" s="110" t="s">
        <v>2683</v>
      </c>
      <c r="J949" s="108" t="s">
        <v>2404</v>
      </c>
      <c r="O949" s="108" t="s">
        <v>2573</v>
      </c>
    </row>
    <row r="950" spans="1:15" s="108" customFormat="1" ht="12.75" x14ac:dyDescent="0.2">
      <c r="A950" s="108" t="str">
        <f>EnterpriseData!$B$38</f>
        <v>ProTes300420201Adm</v>
      </c>
      <c r="B950" s="109" t="s">
        <v>7003</v>
      </c>
      <c r="C950" s="108" t="s">
        <v>2609</v>
      </c>
      <c r="D950" s="108" t="s">
        <v>7004</v>
      </c>
      <c r="E950" s="108" t="s">
        <v>2683</v>
      </c>
      <c r="G950" s="108" t="s">
        <v>7005</v>
      </c>
      <c r="H950" s="108" t="s">
        <v>6645</v>
      </c>
      <c r="I950" s="110" t="s">
        <v>2683</v>
      </c>
      <c r="J950" s="108" t="s">
        <v>4006</v>
      </c>
      <c r="O950" s="108" t="s">
        <v>2573</v>
      </c>
    </row>
    <row r="951" spans="1:15" s="108" customFormat="1" ht="12.75" x14ac:dyDescent="0.2">
      <c r="A951" s="108" t="str">
        <f>EnterpriseData!$B$38</f>
        <v>ProTes300420201Adm</v>
      </c>
      <c r="B951" s="109" t="s">
        <v>7006</v>
      </c>
      <c r="C951" s="108" t="s">
        <v>2609</v>
      </c>
      <c r="D951" s="108" t="s">
        <v>7007</v>
      </c>
      <c r="E951" s="108" t="s">
        <v>2683</v>
      </c>
      <c r="G951" s="108" t="s">
        <v>7008</v>
      </c>
      <c r="H951" s="108" t="s">
        <v>6743</v>
      </c>
      <c r="I951" s="110" t="s">
        <v>2683</v>
      </c>
      <c r="J951" s="108" t="s">
        <v>2377</v>
      </c>
      <c r="O951" s="108" t="s">
        <v>2573</v>
      </c>
    </row>
    <row r="952" spans="1:15" s="108" customFormat="1" ht="12.75" x14ac:dyDescent="0.2">
      <c r="A952" s="108" t="str">
        <f>EnterpriseData!$B$38</f>
        <v>ProTes300420201Adm</v>
      </c>
      <c r="B952" s="109" t="s">
        <v>7009</v>
      </c>
      <c r="C952" s="108" t="s">
        <v>2609</v>
      </c>
      <c r="D952" s="108" t="s">
        <v>7010</v>
      </c>
      <c r="E952" s="108" t="s">
        <v>2683</v>
      </c>
      <c r="G952" s="108" t="s">
        <v>7011</v>
      </c>
      <c r="H952" s="108" t="s">
        <v>7011</v>
      </c>
      <c r="I952" s="110" t="s">
        <v>2683</v>
      </c>
      <c r="J952" s="108" t="s">
        <v>2404</v>
      </c>
      <c r="O952" s="108" t="s">
        <v>2573</v>
      </c>
    </row>
    <row r="953" spans="1:15" s="108" customFormat="1" ht="12.75" x14ac:dyDescent="0.2">
      <c r="A953" s="108" t="str">
        <f>EnterpriseData!$B$38</f>
        <v>ProTes300420201Adm</v>
      </c>
      <c r="B953" s="109" t="s">
        <v>7012</v>
      </c>
      <c r="C953" s="108" t="s">
        <v>2609</v>
      </c>
      <c r="D953" s="108" t="s">
        <v>7013</v>
      </c>
      <c r="E953" s="108" t="s">
        <v>2683</v>
      </c>
      <c r="G953" s="108" t="s">
        <v>7014</v>
      </c>
      <c r="H953" s="108" t="s">
        <v>6664</v>
      </c>
      <c r="I953" s="110" t="s">
        <v>2683</v>
      </c>
      <c r="J953" s="108" t="s">
        <v>2440</v>
      </c>
      <c r="O953" s="108" t="s">
        <v>2573</v>
      </c>
    </row>
    <row r="954" spans="1:15" s="108" customFormat="1" ht="12.75" x14ac:dyDescent="0.2">
      <c r="A954" s="108" t="str">
        <f>EnterpriseData!$B$38</f>
        <v>ProTes300420201Adm</v>
      </c>
      <c r="B954" s="109" t="s">
        <v>7015</v>
      </c>
      <c r="C954" s="108" t="s">
        <v>2609</v>
      </c>
      <c r="D954" s="108" t="s">
        <v>7016</v>
      </c>
      <c r="E954" s="108" t="s">
        <v>2683</v>
      </c>
      <c r="G954" s="108" t="s">
        <v>7017</v>
      </c>
      <c r="H954" s="108" t="s">
        <v>7018</v>
      </c>
      <c r="I954" s="110" t="s">
        <v>2683</v>
      </c>
      <c r="J954" s="108" t="s">
        <v>2727</v>
      </c>
      <c r="O954" s="108" t="s">
        <v>2573</v>
      </c>
    </row>
    <row r="955" spans="1:15" s="108" customFormat="1" ht="12.75" x14ac:dyDescent="0.2">
      <c r="A955" s="108" t="str">
        <f>EnterpriseData!$B$38</f>
        <v>ProTes300420201Adm</v>
      </c>
      <c r="B955" s="109" t="s">
        <v>7019</v>
      </c>
      <c r="C955" s="108" t="s">
        <v>2609</v>
      </c>
      <c r="D955" s="108" t="s">
        <v>7020</v>
      </c>
      <c r="E955" s="108" t="s">
        <v>2683</v>
      </c>
      <c r="G955" s="108" t="s">
        <v>7020</v>
      </c>
      <c r="H955" s="108" t="s">
        <v>6743</v>
      </c>
      <c r="I955" s="110" t="s">
        <v>2683</v>
      </c>
      <c r="J955" s="108" t="s">
        <v>2377</v>
      </c>
      <c r="O955" s="108" t="s">
        <v>2573</v>
      </c>
    </row>
    <row r="956" spans="1:15" s="108" customFormat="1" ht="12.75" x14ac:dyDescent="0.2">
      <c r="A956" s="108" t="str">
        <f>EnterpriseData!$B$38</f>
        <v>ProTes300420201Adm</v>
      </c>
      <c r="B956" s="109" t="s">
        <v>7021</v>
      </c>
      <c r="C956" s="108" t="s">
        <v>2609</v>
      </c>
      <c r="D956" s="108" t="s">
        <v>7022</v>
      </c>
      <c r="E956" s="108" t="s">
        <v>2683</v>
      </c>
      <c r="G956" s="108" t="s">
        <v>7023</v>
      </c>
      <c r="H956" s="108" t="s">
        <v>7023</v>
      </c>
      <c r="I956" s="110" t="s">
        <v>2683</v>
      </c>
      <c r="J956" s="108" t="s">
        <v>7024</v>
      </c>
      <c r="O956" s="108" t="s">
        <v>2573</v>
      </c>
    </row>
    <row r="957" spans="1:15" s="108" customFormat="1" ht="12.75" x14ac:dyDescent="0.2">
      <c r="A957" s="108" t="str">
        <f>EnterpriseData!$B$38</f>
        <v>ProTes300420201Adm</v>
      </c>
      <c r="B957" s="109" t="s">
        <v>7025</v>
      </c>
      <c r="C957" s="108" t="s">
        <v>2609</v>
      </c>
      <c r="D957" s="108" t="s">
        <v>7026</v>
      </c>
      <c r="E957" s="108" t="s">
        <v>2683</v>
      </c>
      <c r="G957" s="108" t="s">
        <v>7027</v>
      </c>
      <c r="H957" s="108" t="s">
        <v>7028</v>
      </c>
      <c r="I957" s="110" t="s">
        <v>2683</v>
      </c>
      <c r="J957" s="108" t="s">
        <v>5295</v>
      </c>
      <c r="O957" s="108" t="s">
        <v>2573</v>
      </c>
    </row>
    <row r="958" spans="1:15" s="108" customFormat="1" ht="12.75" x14ac:dyDescent="0.2">
      <c r="A958" s="108" t="str">
        <f>EnterpriseData!$B$38</f>
        <v>ProTes300420201Adm</v>
      </c>
      <c r="B958" s="109" t="s">
        <v>7029</v>
      </c>
      <c r="C958" s="108" t="s">
        <v>2609</v>
      </c>
      <c r="D958" s="108" t="s">
        <v>7030</v>
      </c>
      <c r="E958" s="108" t="s">
        <v>2683</v>
      </c>
      <c r="G958" s="108" t="s">
        <v>7031</v>
      </c>
      <c r="H958" s="108" t="s">
        <v>6245</v>
      </c>
      <c r="I958" s="110" t="s">
        <v>2683</v>
      </c>
      <c r="J958" s="108" t="s">
        <v>2412</v>
      </c>
      <c r="O958" s="108" t="s">
        <v>2573</v>
      </c>
    </row>
    <row r="959" spans="1:15" s="108" customFormat="1" ht="12.75" x14ac:dyDescent="0.2">
      <c r="A959" s="108" t="str">
        <f>EnterpriseData!$B$38</f>
        <v>ProTes300420201Adm</v>
      </c>
      <c r="B959" s="109" t="s">
        <v>7032</v>
      </c>
      <c r="C959" s="108" t="s">
        <v>2609</v>
      </c>
      <c r="D959" s="108" t="s">
        <v>7033</v>
      </c>
      <c r="E959" s="108" t="s">
        <v>2683</v>
      </c>
      <c r="G959" s="108" t="s">
        <v>7034</v>
      </c>
      <c r="H959" s="108" t="s">
        <v>7035</v>
      </c>
      <c r="I959" s="110" t="s">
        <v>2683</v>
      </c>
      <c r="J959" s="108" t="s">
        <v>3681</v>
      </c>
      <c r="O959" s="108" t="s">
        <v>2573</v>
      </c>
    </row>
    <row r="960" spans="1:15" s="108" customFormat="1" ht="12.75" x14ac:dyDescent="0.2">
      <c r="A960" s="108" t="str">
        <f>EnterpriseData!$B$38</f>
        <v>ProTes300420201Adm</v>
      </c>
      <c r="B960" s="109" t="s">
        <v>7036</v>
      </c>
      <c r="C960" s="108" t="s">
        <v>2609</v>
      </c>
      <c r="D960" s="108" t="s">
        <v>7037</v>
      </c>
      <c r="E960" s="108" t="s">
        <v>2683</v>
      </c>
      <c r="G960" s="108" t="s">
        <v>7038</v>
      </c>
      <c r="H960" s="108" t="s">
        <v>7039</v>
      </c>
      <c r="I960" s="110" t="s">
        <v>2683</v>
      </c>
      <c r="J960" s="108" t="s">
        <v>7040</v>
      </c>
      <c r="O960" s="108" t="s">
        <v>2573</v>
      </c>
    </row>
    <row r="961" spans="1:15" s="108" customFormat="1" ht="12.75" x14ac:dyDescent="0.2">
      <c r="A961" s="108" t="str">
        <f>EnterpriseData!$B$38</f>
        <v>ProTes300420201Adm</v>
      </c>
      <c r="B961" s="109" t="s">
        <v>7041</v>
      </c>
      <c r="C961" s="108" t="s">
        <v>2609</v>
      </c>
      <c r="D961" s="108" t="s">
        <v>7042</v>
      </c>
      <c r="E961" s="108" t="s">
        <v>2683</v>
      </c>
      <c r="G961" s="108" t="s">
        <v>7043</v>
      </c>
      <c r="H961" s="108" t="s">
        <v>7044</v>
      </c>
      <c r="I961" s="110" t="s">
        <v>2683</v>
      </c>
      <c r="J961" s="108" t="s">
        <v>2403</v>
      </c>
      <c r="O961" s="108" t="s">
        <v>2573</v>
      </c>
    </row>
    <row r="962" spans="1:15" s="108" customFormat="1" ht="12.75" x14ac:dyDescent="0.2">
      <c r="A962" s="108" t="str">
        <f>EnterpriseData!$B$38</f>
        <v>ProTes300420201Adm</v>
      </c>
      <c r="B962" s="109" t="s">
        <v>7045</v>
      </c>
      <c r="C962" s="108" t="s">
        <v>2609</v>
      </c>
      <c r="D962" s="108" t="s">
        <v>7046</v>
      </c>
      <c r="E962" s="108" t="s">
        <v>2683</v>
      </c>
      <c r="G962" s="108" t="s">
        <v>7047</v>
      </c>
      <c r="H962" s="108" t="s">
        <v>3823</v>
      </c>
      <c r="I962" s="110" t="s">
        <v>2683</v>
      </c>
      <c r="J962" s="108" t="s">
        <v>3825</v>
      </c>
      <c r="O962" s="108" t="s">
        <v>2573</v>
      </c>
    </row>
    <row r="963" spans="1:15" s="108" customFormat="1" ht="12.75" x14ac:dyDescent="0.2">
      <c r="A963" s="108" t="str">
        <f>EnterpriseData!$B$38</f>
        <v>ProTes300420201Adm</v>
      </c>
      <c r="B963" s="109" t="s">
        <v>7048</v>
      </c>
      <c r="C963" s="108" t="s">
        <v>2609</v>
      </c>
      <c r="D963" s="108" t="s">
        <v>7049</v>
      </c>
      <c r="E963" s="108" t="s">
        <v>2683</v>
      </c>
      <c r="G963" s="108" t="s">
        <v>5582</v>
      </c>
      <c r="H963" s="108" t="s">
        <v>7050</v>
      </c>
      <c r="I963" s="110" t="s">
        <v>2683</v>
      </c>
      <c r="J963" s="108" t="s">
        <v>5583</v>
      </c>
      <c r="O963" s="108" t="s">
        <v>2573</v>
      </c>
    </row>
    <row r="964" spans="1:15" s="108" customFormat="1" ht="12.75" x14ac:dyDescent="0.2">
      <c r="A964" s="108" t="str">
        <f>EnterpriseData!$B$38</f>
        <v>ProTes300420201Adm</v>
      </c>
      <c r="B964" s="109" t="s">
        <v>7051</v>
      </c>
      <c r="C964" s="108" t="s">
        <v>2609</v>
      </c>
      <c r="D964" s="108" t="s">
        <v>7052</v>
      </c>
      <c r="E964" s="108" t="s">
        <v>2683</v>
      </c>
      <c r="G964" s="108" t="s">
        <v>7053</v>
      </c>
      <c r="H964" s="108" t="s">
        <v>7054</v>
      </c>
      <c r="I964" s="110" t="s">
        <v>2683</v>
      </c>
      <c r="J964" s="108" t="s">
        <v>2414</v>
      </c>
      <c r="O964" s="108" t="s">
        <v>2573</v>
      </c>
    </row>
    <row r="965" spans="1:15" s="108" customFormat="1" ht="12.75" x14ac:dyDescent="0.2">
      <c r="A965" s="108" t="str">
        <f>EnterpriseData!$B$38</f>
        <v>ProTes300420201Adm</v>
      </c>
      <c r="B965" s="109" t="s">
        <v>7055</v>
      </c>
      <c r="C965" s="108" t="s">
        <v>2609</v>
      </c>
      <c r="D965" s="108" t="s">
        <v>7056</v>
      </c>
      <c r="E965" s="108" t="s">
        <v>2683</v>
      </c>
      <c r="G965" s="108" t="s">
        <v>2921</v>
      </c>
      <c r="H965" s="108" t="s">
        <v>6151</v>
      </c>
      <c r="I965" s="110" t="s">
        <v>2683</v>
      </c>
      <c r="J965" s="108" t="s">
        <v>2727</v>
      </c>
      <c r="O965" s="108" t="s">
        <v>2573</v>
      </c>
    </row>
    <row r="966" spans="1:15" s="108" customFormat="1" ht="12.75" x14ac:dyDescent="0.2">
      <c r="A966" s="108" t="str">
        <f>EnterpriseData!$B$38</f>
        <v>ProTes300420201Adm</v>
      </c>
      <c r="B966" s="109" t="s">
        <v>7057</v>
      </c>
      <c r="C966" s="108" t="s">
        <v>2609</v>
      </c>
      <c r="D966" s="108" t="s">
        <v>7058</v>
      </c>
      <c r="E966" s="108" t="s">
        <v>2683</v>
      </c>
      <c r="G966" s="108" t="s">
        <v>5716</v>
      </c>
      <c r="H966" s="108" t="s">
        <v>5716</v>
      </c>
      <c r="I966" s="110" t="s">
        <v>2683</v>
      </c>
      <c r="J966" s="108" t="s">
        <v>5713</v>
      </c>
      <c r="O966" s="108" t="s">
        <v>2573</v>
      </c>
    </row>
    <row r="967" spans="1:15" s="108" customFormat="1" ht="12.75" x14ac:dyDescent="0.2">
      <c r="A967" s="108" t="str">
        <f>EnterpriseData!$B$38</f>
        <v>ProTes300420201Adm</v>
      </c>
      <c r="B967" s="109" t="s">
        <v>7059</v>
      </c>
      <c r="C967" s="108" t="s">
        <v>2609</v>
      </c>
      <c r="D967" s="108" t="s">
        <v>7060</v>
      </c>
      <c r="E967" s="108" t="s">
        <v>2683</v>
      </c>
      <c r="G967" s="108" t="s">
        <v>7061</v>
      </c>
      <c r="H967" s="108" t="s">
        <v>6133</v>
      </c>
      <c r="I967" s="110" t="s">
        <v>2683</v>
      </c>
      <c r="J967" s="108" t="s">
        <v>3681</v>
      </c>
      <c r="O967" s="108" t="s">
        <v>2573</v>
      </c>
    </row>
    <row r="968" spans="1:15" s="108" customFormat="1" ht="12.75" x14ac:dyDescent="0.2">
      <c r="A968" s="108" t="str">
        <f>EnterpriseData!$B$38</f>
        <v>ProTes300420201Adm</v>
      </c>
      <c r="B968" s="109" t="s">
        <v>7062</v>
      </c>
      <c r="C968" s="108" t="s">
        <v>2609</v>
      </c>
      <c r="D968" s="108" t="s">
        <v>7063</v>
      </c>
      <c r="E968" s="108" t="s">
        <v>2683</v>
      </c>
      <c r="G968" s="108" t="s">
        <v>2682</v>
      </c>
      <c r="H968" s="108" t="s">
        <v>7064</v>
      </c>
      <c r="I968" s="110" t="s">
        <v>2683</v>
      </c>
      <c r="J968" s="108" t="s">
        <v>2404</v>
      </c>
      <c r="O968" s="108" t="s">
        <v>2573</v>
      </c>
    </row>
    <row r="969" spans="1:15" s="108" customFormat="1" ht="12.75" x14ac:dyDescent="0.2">
      <c r="A969" s="108" t="str">
        <f>EnterpriseData!$B$38</f>
        <v>ProTes300420201Adm</v>
      </c>
      <c r="B969" s="109" t="s">
        <v>7065</v>
      </c>
      <c r="C969" s="108" t="s">
        <v>2609</v>
      </c>
      <c r="D969" s="108" t="s">
        <v>7066</v>
      </c>
      <c r="E969" s="108" t="s">
        <v>2683</v>
      </c>
      <c r="G969" s="108" t="s">
        <v>7066</v>
      </c>
      <c r="H969" s="108" t="s">
        <v>7067</v>
      </c>
      <c r="I969" s="110" t="s">
        <v>2683</v>
      </c>
      <c r="J969" s="108" t="s">
        <v>5526</v>
      </c>
      <c r="O969" s="108" t="s">
        <v>2573</v>
      </c>
    </row>
    <row r="970" spans="1:15" s="108" customFormat="1" ht="12.75" x14ac:dyDescent="0.2">
      <c r="A970" s="108" t="str">
        <f>EnterpriseData!$B$38</f>
        <v>ProTes300420201Adm</v>
      </c>
      <c r="B970" s="109" t="s">
        <v>7068</v>
      </c>
      <c r="C970" s="108" t="s">
        <v>2609</v>
      </c>
      <c r="D970" s="108" t="s">
        <v>7069</v>
      </c>
      <c r="E970" s="108" t="s">
        <v>7070</v>
      </c>
      <c r="G970" s="108" t="s">
        <v>7071</v>
      </c>
      <c r="H970" s="108" t="s">
        <v>7071</v>
      </c>
      <c r="I970" s="110" t="s">
        <v>2683</v>
      </c>
      <c r="J970" s="108" t="s">
        <v>2952</v>
      </c>
      <c r="O970" s="108" t="s">
        <v>2573</v>
      </c>
    </row>
    <row r="971" spans="1:15" s="108" customFormat="1" ht="12.75" x14ac:dyDescent="0.2">
      <c r="A971" s="108" t="str">
        <f>EnterpriseData!$B$38</f>
        <v>ProTes300420201Adm</v>
      </c>
      <c r="B971" s="109" t="s">
        <v>7072</v>
      </c>
      <c r="C971" s="108" t="s">
        <v>2609</v>
      </c>
      <c r="D971" s="108" t="s">
        <v>7073</v>
      </c>
      <c r="E971" s="108" t="s">
        <v>2683</v>
      </c>
      <c r="G971" s="108" t="s">
        <v>7074</v>
      </c>
      <c r="H971" s="108" t="s">
        <v>6339</v>
      </c>
      <c r="I971" s="110" t="s">
        <v>2683</v>
      </c>
      <c r="J971" s="108" t="s">
        <v>3195</v>
      </c>
      <c r="O971" s="108" t="s">
        <v>2573</v>
      </c>
    </row>
    <row r="972" spans="1:15" s="108" customFormat="1" ht="12.75" x14ac:dyDescent="0.2">
      <c r="A972" s="108" t="str">
        <f>EnterpriseData!$B$38</f>
        <v>ProTes300420201Adm</v>
      </c>
      <c r="B972" s="109" t="s">
        <v>7075</v>
      </c>
      <c r="C972" s="108" t="s">
        <v>2609</v>
      </c>
      <c r="D972" s="108" t="s">
        <v>7076</v>
      </c>
      <c r="E972" s="108" t="s">
        <v>2683</v>
      </c>
      <c r="G972" s="108" t="s">
        <v>7077</v>
      </c>
      <c r="H972" s="108" t="s">
        <v>6122</v>
      </c>
      <c r="I972" s="110" t="s">
        <v>2683</v>
      </c>
      <c r="J972" s="108" t="s">
        <v>6123</v>
      </c>
      <c r="O972" s="108" t="s">
        <v>2573</v>
      </c>
    </row>
    <row r="973" spans="1:15" s="108" customFormat="1" ht="12.75" x14ac:dyDescent="0.2">
      <c r="A973" s="108" t="str">
        <f>EnterpriseData!$B$38</f>
        <v>ProTes300420201Adm</v>
      </c>
      <c r="B973" s="109" t="s">
        <v>7078</v>
      </c>
      <c r="C973" s="108" t="s">
        <v>2609</v>
      </c>
      <c r="D973" s="108" t="s">
        <v>7079</v>
      </c>
      <c r="E973" s="108" t="s">
        <v>2683</v>
      </c>
      <c r="G973" s="108" t="s">
        <v>7080</v>
      </c>
      <c r="H973" s="108" t="s">
        <v>7080</v>
      </c>
      <c r="I973" s="110" t="s">
        <v>2683</v>
      </c>
      <c r="J973" s="108" t="s">
        <v>7081</v>
      </c>
      <c r="O973" s="108" t="s">
        <v>2573</v>
      </c>
    </row>
    <row r="974" spans="1:15" s="108" customFormat="1" ht="12.75" x14ac:dyDescent="0.2">
      <c r="A974" s="108" t="str">
        <f>EnterpriseData!$B$38</f>
        <v>ProTes300420201Adm</v>
      </c>
      <c r="B974" s="109" t="s">
        <v>7082</v>
      </c>
      <c r="C974" s="108" t="s">
        <v>2609</v>
      </c>
      <c r="D974" s="108" t="s">
        <v>7083</v>
      </c>
      <c r="E974" s="108" t="s">
        <v>2683</v>
      </c>
      <c r="G974" s="108" t="s">
        <v>5470</v>
      </c>
      <c r="H974" s="108" t="s">
        <v>7084</v>
      </c>
      <c r="I974" s="110" t="s">
        <v>2683</v>
      </c>
      <c r="J974" s="108" t="s">
        <v>2377</v>
      </c>
      <c r="O974" s="108" t="s">
        <v>2573</v>
      </c>
    </row>
    <row r="975" spans="1:15" s="108" customFormat="1" ht="12.75" x14ac:dyDescent="0.2">
      <c r="A975" s="108" t="str">
        <f>EnterpriseData!$B$38</f>
        <v>ProTes300420201Adm</v>
      </c>
      <c r="B975" s="109" t="s">
        <v>7085</v>
      </c>
      <c r="C975" s="108" t="s">
        <v>2609</v>
      </c>
      <c r="D975" s="108" t="s">
        <v>7086</v>
      </c>
      <c r="E975" s="108" t="s">
        <v>2683</v>
      </c>
      <c r="G975" s="108" t="s">
        <v>5909</v>
      </c>
      <c r="H975" s="108" t="s">
        <v>7087</v>
      </c>
      <c r="I975" s="110" t="s">
        <v>2683</v>
      </c>
      <c r="J975" s="108" t="s">
        <v>5910</v>
      </c>
      <c r="O975" s="108" t="s">
        <v>2573</v>
      </c>
    </row>
    <row r="976" spans="1:15" s="108" customFormat="1" ht="12.75" x14ac:dyDescent="0.2">
      <c r="A976" s="108" t="str">
        <f>EnterpriseData!$B$38</f>
        <v>ProTes300420201Adm</v>
      </c>
      <c r="B976" s="109" t="s">
        <v>7088</v>
      </c>
      <c r="C976" s="108" t="s">
        <v>2609</v>
      </c>
      <c r="D976" s="108" t="s">
        <v>7089</v>
      </c>
      <c r="E976" s="108" t="s">
        <v>2683</v>
      </c>
      <c r="G976" s="108" t="s">
        <v>7090</v>
      </c>
      <c r="H976" s="108" t="s">
        <v>7091</v>
      </c>
      <c r="I976" s="110" t="s">
        <v>2683</v>
      </c>
      <c r="J976" s="108" t="s">
        <v>7092</v>
      </c>
      <c r="O976" s="108" t="s">
        <v>2573</v>
      </c>
    </row>
    <row r="977" spans="1:15" s="108" customFormat="1" ht="12.75" x14ac:dyDescent="0.2">
      <c r="A977" s="108" t="str">
        <f>EnterpriseData!$B$38</f>
        <v>ProTes300420201Adm</v>
      </c>
      <c r="B977" s="109" t="s">
        <v>7093</v>
      </c>
      <c r="C977" s="108" t="s">
        <v>2609</v>
      </c>
      <c r="D977" s="108" t="s">
        <v>7094</v>
      </c>
      <c r="E977" s="108" t="s">
        <v>2683</v>
      </c>
      <c r="G977" s="108" t="s">
        <v>7095</v>
      </c>
      <c r="H977" s="108" t="s">
        <v>6118</v>
      </c>
      <c r="I977" s="110" t="s">
        <v>2683</v>
      </c>
      <c r="J977" s="108" t="s">
        <v>2377</v>
      </c>
      <c r="O977" s="108" t="s">
        <v>2573</v>
      </c>
    </row>
    <row r="978" spans="1:15" s="108" customFormat="1" ht="12.75" x14ac:dyDescent="0.2">
      <c r="A978" s="108" t="str">
        <f>EnterpriseData!$B$38</f>
        <v>ProTes300420201Adm</v>
      </c>
      <c r="B978" s="109" t="s">
        <v>7096</v>
      </c>
      <c r="C978" s="108" t="s">
        <v>2609</v>
      </c>
      <c r="D978" s="108" t="s">
        <v>7097</v>
      </c>
      <c r="E978" s="108" t="s">
        <v>2683</v>
      </c>
      <c r="G978" s="108" t="s">
        <v>7098</v>
      </c>
      <c r="H978" s="108" t="s">
        <v>7099</v>
      </c>
      <c r="I978" s="110" t="s">
        <v>2683</v>
      </c>
      <c r="J978" s="108" t="s">
        <v>6641</v>
      </c>
      <c r="O978" s="108" t="s">
        <v>2573</v>
      </c>
    </row>
    <row r="979" spans="1:15" s="108" customFormat="1" ht="12.75" x14ac:dyDescent="0.2">
      <c r="A979" s="108" t="str">
        <f>EnterpriseData!$B$38</f>
        <v>ProTes300420201Adm</v>
      </c>
      <c r="B979" s="109" t="s">
        <v>7100</v>
      </c>
      <c r="C979" s="108" t="s">
        <v>2609</v>
      </c>
      <c r="D979" s="108" t="s">
        <v>7101</v>
      </c>
      <c r="E979" s="108" t="s">
        <v>2683</v>
      </c>
      <c r="G979" s="108" t="s">
        <v>7102</v>
      </c>
      <c r="H979" s="108" t="s">
        <v>7103</v>
      </c>
      <c r="I979" s="110" t="s">
        <v>2683</v>
      </c>
      <c r="J979" s="108" t="s">
        <v>2871</v>
      </c>
      <c r="O979" s="108" t="s">
        <v>2573</v>
      </c>
    </row>
    <row r="980" spans="1:15" s="108" customFormat="1" ht="12.75" x14ac:dyDescent="0.2">
      <c r="A980" s="108" t="str">
        <f>EnterpriseData!$B$38</f>
        <v>ProTes300420201Adm</v>
      </c>
      <c r="B980" s="109" t="s">
        <v>7104</v>
      </c>
      <c r="C980" s="108" t="s">
        <v>2609</v>
      </c>
      <c r="D980" s="108" t="s">
        <v>7105</v>
      </c>
      <c r="E980" s="108" t="s">
        <v>2683</v>
      </c>
      <c r="G980" s="108" t="s">
        <v>7106</v>
      </c>
      <c r="H980" s="108" t="s">
        <v>6181</v>
      </c>
      <c r="I980" s="110" t="s">
        <v>2683</v>
      </c>
      <c r="J980" s="108" t="s">
        <v>6044</v>
      </c>
      <c r="O980" s="108" t="s">
        <v>2573</v>
      </c>
    </row>
    <row r="981" spans="1:15" s="108" customFormat="1" ht="12.75" x14ac:dyDescent="0.2">
      <c r="A981" s="108" t="str">
        <f>EnterpriseData!$B$38</f>
        <v>ProTes300420201Adm</v>
      </c>
      <c r="B981" s="109" t="s">
        <v>7107</v>
      </c>
      <c r="C981" s="108" t="s">
        <v>2609</v>
      </c>
      <c r="D981" s="108" t="s">
        <v>7108</v>
      </c>
      <c r="E981" s="108" t="s">
        <v>2683</v>
      </c>
      <c r="G981" s="108" t="s">
        <v>7109</v>
      </c>
      <c r="H981" s="108" t="s">
        <v>6593</v>
      </c>
      <c r="I981" s="110" t="s">
        <v>2683</v>
      </c>
      <c r="J981" s="108" t="s">
        <v>4798</v>
      </c>
      <c r="O981" s="108" t="s">
        <v>2573</v>
      </c>
    </row>
    <row r="982" spans="1:15" s="108" customFormat="1" ht="12.75" x14ac:dyDescent="0.2">
      <c r="A982" s="108" t="str">
        <f>EnterpriseData!$B$38</f>
        <v>ProTes300420201Adm</v>
      </c>
      <c r="B982" s="109" t="s">
        <v>7110</v>
      </c>
      <c r="C982" s="108" t="s">
        <v>2609</v>
      </c>
      <c r="D982" s="108" t="s">
        <v>7111</v>
      </c>
      <c r="E982" s="108" t="s">
        <v>7112</v>
      </c>
      <c r="G982" s="108" t="s">
        <v>7113</v>
      </c>
      <c r="H982" s="108" t="s">
        <v>7114</v>
      </c>
      <c r="I982" s="110" t="s">
        <v>2683</v>
      </c>
      <c r="J982" s="108" t="s">
        <v>2591</v>
      </c>
      <c r="O982" s="108" t="s">
        <v>2573</v>
      </c>
    </row>
    <row r="983" spans="1:15" s="108" customFormat="1" ht="12.75" x14ac:dyDescent="0.2">
      <c r="A983" s="108" t="str">
        <f>EnterpriseData!$B$38</f>
        <v>ProTes300420201Adm</v>
      </c>
      <c r="B983" s="109" t="s">
        <v>7115</v>
      </c>
      <c r="C983" s="108" t="s">
        <v>2609</v>
      </c>
      <c r="D983" s="108" t="s">
        <v>7116</v>
      </c>
      <c r="E983" s="108" t="s">
        <v>2683</v>
      </c>
      <c r="G983" s="108" t="s">
        <v>7117</v>
      </c>
      <c r="H983" s="108" t="s">
        <v>6593</v>
      </c>
      <c r="I983" s="110" t="s">
        <v>2683</v>
      </c>
      <c r="J983" s="108" t="s">
        <v>4798</v>
      </c>
      <c r="O983" s="108" t="s">
        <v>2573</v>
      </c>
    </row>
    <row r="984" spans="1:15" s="108" customFormat="1" ht="12.75" x14ac:dyDescent="0.2">
      <c r="A984" s="108" t="str">
        <f>EnterpriseData!$B$38</f>
        <v>ProTes300420201Adm</v>
      </c>
      <c r="B984" s="109" t="s">
        <v>7118</v>
      </c>
      <c r="C984" s="108" t="s">
        <v>2609</v>
      </c>
      <c r="D984" s="108" t="s">
        <v>7119</v>
      </c>
      <c r="E984" s="108" t="s">
        <v>2683</v>
      </c>
      <c r="G984" s="108" t="s">
        <v>7120</v>
      </c>
      <c r="H984" s="108" t="s">
        <v>6191</v>
      </c>
      <c r="I984" s="110" t="s">
        <v>2683</v>
      </c>
      <c r="J984" s="108" t="s">
        <v>2426</v>
      </c>
      <c r="O984" s="108" t="s">
        <v>2573</v>
      </c>
    </row>
    <row r="985" spans="1:15" s="108" customFormat="1" ht="12.75" x14ac:dyDescent="0.2">
      <c r="A985" s="108" t="str">
        <f>EnterpriseData!$B$38</f>
        <v>ProTes300420201Adm</v>
      </c>
      <c r="B985" s="109" t="s">
        <v>7121</v>
      </c>
      <c r="C985" s="108" t="s">
        <v>2609</v>
      </c>
      <c r="D985" s="108" t="s">
        <v>7122</v>
      </c>
      <c r="E985" s="108" t="s">
        <v>2683</v>
      </c>
      <c r="G985" s="108" t="s">
        <v>7123</v>
      </c>
      <c r="H985" s="108" t="s">
        <v>6133</v>
      </c>
      <c r="I985" s="110" t="s">
        <v>2683</v>
      </c>
      <c r="J985" s="108" t="s">
        <v>3681</v>
      </c>
      <c r="O985" s="108" t="s">
        <v>2573</v>
      </c>
    </row>
    <row r="986" spans="1:15" s="108" customFormat="1" ht="12.75" x14ac:dyDescent="0.2">
      <c r="A986" s="108" t="str">
        <f>EnterpriseData!$B$38</f>
        <v>ProTes300420201Adm</v>
      </c>
      <c r="B986" s="109" t="s">
        <v>7124</v>
      </c>
      <c r="C986" s="108" t="s">
        <v>2609</v>
      </c>
      <c r="D986" s="108" t="s">
        <v>7125</v>
      </c>
      <c r="E986" s="108" t="s">
        <v>2683</v>
      </c>
      <c r="G986" s="108" t="s">
        <v>7126</v>
      </c>
      <c r="H986" s="108" t="s">
        <v>6415</v>
      </c>
      <c r="I986" s="110" t="s">
        <v>2683</v>
      </c>
      <c r="J986" s="108" t="s">
        <v>4651</v>
      </c>
      <c r="O986" s="108" t="s">
        <v>2573</v>
      </c>
    </row>
    <row r="987" spans="1:15" s="108" customFormat="1" ht="12.75" x14ac:dyDescent="0.2">
      <c r="A987" s="108" t="str">
        <f>EnterpriseData!$B$38</f>
        <v>ProTes300420201Adm</v>
      </c>
      <c r="B987" s="109" t="s">
        <v>7127</v>
      </c>
      <c r="C987" s="108" t="s">
        <v>2609</v>
      </c>
      <c r="D987" s="108" t="s">
        <v>7128</v>
      </c>
      <c r="E987" s="108" t="s">
        <v>2683</v>
      </c>
      <c r="G987" s="108" t="s">
        <v>7129</v>
      </c>
      <c r="H987" s="108" t="s">
        <v>6118</v>
      </c>
      <c r="I987" s="110" t="s">
        <v>2683</v>
      </c>
      <c r="J987" s="108" t="s">
        <v>2377</v>
      </c>
      <c r="O987" s="108" t="s">
        <v>2573</v>
      </c>
    </row>
    <row r="988" spans="1:15" s="108" customFormat="1" ht="12.75" x14ac:dyDescent="0.2">
      <c r="A988" s="108" t="str">
        <f>EnterpriseData!$B$38</f>
        <v>ProTes300420201Adm</v>
      </c>
      <c r="B988" s="109" t="s">
        <v>7130</v>
      </c>
      <c r="C988" s="108" t="s">
        <v>2609</v>
      </c>
      <c r="D988" s="108" t="s">
        <v>7131</v>
      </c>
      <c r="E988" s="108" t="s">
        <v>2683</v>
      </c>
      <c r="G988" s="108" t="s">
        <v>7132</v>
      </c>
      <c r="H988" s="108" t="s">
        <v>7133</v>
      </c>
      <c r="I988" s="110" t="s">
        <v>2683</v>
      </c>
      <c r="J988" s="108" t="s">
        <v>3681</v>
      </c>
      <c r="O988" s="108" t="s">
        <v>2573</v>
      </c>
    </row>
    <row r="989" spans="1:15" s="108" customFormat="1" ht="12.75" x14ac:dyDescent="0.2">
      <c r="A989" s="108" t="str">
        <f>EnterpriseData!$B$38</f>
        <v>ProTes300420201Adm</v>
      </c>
      <c r="B989" s="109" t="s">
        <v>7134</v>
      </c>
      <c r="C989" s="108" t="s">
        <v>2609</v>
      </c>
      <c r="D989" s="108" t="s">
        <v>7135</v>
      </c>
      <c r="E989" s="108" t="s">
        <v>2683</v>
      </c>
      <c r="G989" s="108" t="s">
        <v>7136</v>
      </c>
      <c r="H989" s="108" t="s">
        <v>6118</v>
      </c>
      <c r="I989" s="110" t="s">
        <v>2683</v>
      </c>
      <c r="J989" s="108" t="s">
        <v>2377</v>
      </c>
      <c r="O989" s="108" t="s">
        <v>2573</v>
      </c>
    </row>
    <row r="990" spans="1:15" s="108" customFormat="1" ht="12.75" x14ac:dyDescent="0.2">
      <c r="A990" s="108" t="str">
        <f>EnterpriseData!$B$38</f>
        <v>ProTes300420201Adm</v>
      </c>
      <c r="B990" s="109" t="s">
        <v>7137</v>
      </c>
      <c r="C990" s="108" t="s">
        <v>2609</v>
      </c>
      <c r="D990" s="108" t="s">
        <v>7138</v>
      </c>
      <c r="E990" s="108" t="s">
        <v>2683</v>
      </c>
      <c r="G990" s="108" t="s">
        <v>7139</v>
      </c>
      <c r="H990" s="108" t="s">
        <v>6133</v>
      </c>
      <c r="I990" s="110" t="s">
        <v>2683</v>
      </c>
      <c r="J990" s="108" t="s">
        <v>3681</v>
      </c>
      <c r="O990" s="108" t="s">
        <v>2573</v>
      </c>
    </row>
    <row r="991" spans="1:15" s="108" customFormat="1" ht="12.75" x14ac:dyDescent="0.2">
      <c r="A991" s="108" t="str">
        <f>EnterpriseData!$B$38</f>
        <v>ProTes300420201Adm</v>
      </c>
      <c r="B991" s="109" t="s">
        <v>7140</v>
      </c>
      <c r="C991" s="108" t="s">
        <v>2609</v>
      </c>
      <c r="D991" s="108" t="s">
        <v>7141</v>
      </c>
      <c r="E991" s="108" t="s">
        <v>2683</v>
      </c>
      <c r="G991" s="108" t="s">
        <v>7142</v>
      </c>
      <c r="H991" s="108" t="s">
        <v>6133</v>
      </c>
      <c r="I991" s="110" t="s">
        <v>2683</v>
      </c>
      <c r="J991" s="108" t="s">
        <v>3681</v>
      </c>
      <c r="O991" s="108" t="s">
        <v>2573</v>
      </c>
    </row>
    <row r="992" spans="1:15" s="108" customFormat="1" ht="12.75" x14ac:dyDescent="0.2">
      <c r="A992" s="108" t="str">
        <f>EnterpriseData!$B$38</f>
        <v>ProTes300420201Adm</v>
      </c>
      <c r="B992" s="109" t="s">
        <v>7143</v>
      </c>
      <c r="C992" s="108" t="s">
        <v>2609</v>
      </c>
      <c r="D992" s="108" t="s">
        <v>7144</v>
      </c>
      <c r="E992" s="108" t="s">
        <v>2683</v>
      </c>
      <c r="G992" s="108" t="s">
        <v>7145</v>
      </c>
      <c r="H992" s="108" t="s">
        <v>6275</v>
      </c>
      <c r="I992" s="110" t="s">
        <v>2683</v>
      </c>
      <c r="J992" s="108" t="s">
        <v>6276</v>
      </c>
      <c r="O992" s="108" t="s">
        <v>2573</v>
      </c>
    </row>
    <row r="993" spans="1:15" s="108" customFormat="1" ht="12.75" x14ac:dyDescent="0.2">
      <c r="A993" s="108" t="str">
        <f>EnterpriseData!$B$38</f>
        <v>ProTes300420201Adm</v>
      </c>
      <c r="B993" s="109" t="s">
        <v>7146</v>
      </c>
      <c r="C993" s="108" t="s">
        <v>2609</v>
      </c>
      <c r="D993" s="108" t="s">
        <v>7147</v>
      </c>
      <c r="E993" s="108" t="s">
        <v>2683</v>
      </c>
      <c r="G993" s="108" t="s">
        <v>7148</v>
      </c>
      <c r="H993" s="108" t="s">
        <v>7149</v>
      </c>
      <c r="I993" s="110" t="s">
        <v>2683</v>
      </c>
      <c r="J993" s="108" t="s">
        <v>3681</v>
      </c>
      <c r="O993" s="108" t="s">
        <v>2573</v>
      </c>
    </row>
    <row r="994" spans="1:15" s="108" customFormat="1" ht="12.75" x14ac:dyDescent="0.2">
      <c r="A994" s="108" t="str">
        <f>EnterpriseData!$B$38</f>
        <v>ProTes300420201Adm</v>
      </c>
      <c r="B994" s="109" t="s">
        <v>7150</v>
      </c>
      <c r="C994" s="108" t="s">
        <v>2609</v>
      </c>
      <c r="D994" s="108" t="s">
        <v>7151</v>
      </c>
      <c r="E994" s="108" t="s">
        <v>2683</v>
      </c>
      <c r="G994" s="108" t="s">
        <v>7152</v>
      </c>
      <c r="H994" s="108" t="s">
        <v>6122</v>
      </c>
      <c r="I994" s="110" t="s">
        <v>2683</v>
      </c>
      <c r="J994" s="108" t="s">
        <v>6123</v>
      </c>
      <c r="O994" s="108" t="s">
        <v>2573</v>
      </c>
    </row>
    <row r="995" spans="1:15" s="108" customFormat="1" ht="12.75" x14ac:dyDescent="0.2">
      <c r="A995" s="108" t="str">
        <f>EnterpriseData!$B$38</f>
        <v>ProTes300420201Adm</v>
      </c>
      <c r="B995" s="109" t="s">
        <v>7153</v>
      </c>
      <c r="C995" s="108" t="s">
        <v>2609</v>
      </c>
      <c r="D995" s="108" t="s">
        <v>7154</v>
      </c>
      <c r="E995" s="108" t="s">
        <v>2683</v>
      </c>
      <c r="G995" s="108" t="s">
        <v>7155</v>
      </c>
      <c r="H995" s="108" t="s">
        <v>7018</v>
      </c>
      <c r="I995" s="110" t="s">
        <v>2683</v>
      </c>
      <c r="J995" s="108" t="s">
        <v>2727</v>
      </c>
      <c r="O995" s="108" t="s">
        <v>2573</v>
      </c>
    </row>
    <row r="996" spans="1:15" s="108" customFormat="1" ht="12.75" x14ac:dyDescent="0.2">
      <c r="A996" s="108" t="str">
        <f>EnterpriseData!$B$38</f>
        <v>ProTes300420201Adm</v>
      </c>
      <c r="B996" s="109" t="s">
        <v>7156</v>
      </c>
      <c r="C996" s="108" t="s">
        <v>2609</v>
      </c>
      <c r="D996" s="108" t="s">
        <v>7157</v>
      </c>
      <c r="E996" s="108" t="s">
        <v>2683</v>
      </c>
      <c r="G996" s="108" t="s">
        <v>7158</v>
      </c>
      <c r="H996" s="108" t="s">
        <v>6415</v>
      </c>
      <c r="I996" s="110" t="s">
        <v>2683</v>
      </c>
      <c r="J996" s="108" t="s">
        <v>4651</v>
      </c>
      <c r="O996" s="108" t="s">
        <v>2573</v>
      </c>
    </row>
    <row r="997" spans="1:15" s="108" customFormat="1" ht="12.75" x14ac:dyDescent="0.2">
      <c r="A997" s="108" t="str">
        <f>EnterpriseData!$B$38</f>
        <v>ProTes300420201Adm</v>
      </c>
      <c r="B997" s="109" t="s">
        <v>7159</v>
      </c>
      <c r="C997" s="108" t="s">
        <v>2609</v>
      </c>
      <c r="D997" s="108" t="s">
        <v>7160</v>
      </c>
      <c r="E997" s="108" t="s">
        <v>2683</v>
      </c>
      <c r="G997" s="108" t="s">
        <v>3479</v>
      </c>
      <c r="H997" s="108" t="s">
        <v>7161</v>
      </c>
      <c r="I997" s="110" t="s">
        <v>2683</v>
      </c>
      <c r="J997" s="108" t="s">
        <v>3482</v>
      </c>
      <c r="O997" s="108" t="s">
        <v>2573</v>
      </c>
    </row>
    <row r="998" spans="1:15" s="108" customFormat="1" ht="12.75" x14ac:dyDescent="0.2">
      <c r="A998" s="108" t="str">
        <f>EnterpriseData!$B$38</f>
        <v>ProTes300420201Adm</v>
      </c>
      <c r="B998" s="109" t="s">
        <v>7162</v>
      </c>
      <c r="C998" s="108" t="s">
        <v>2609</v>
      </c>
      <c r="D998" s="108" t="s">
        <v>7163</v>
      </c>
      <c r="E998" s="108" t="s">
        <v>2683</v>
      </c>
      <c r="G998" s="108" t="s">
        <v>7164</v>
      </c>
      <c r="H998" s="108" t="s">
        <v>7165</v>
      </c>
      <c r="I998" s="110" t="s">
        <v>2683</v>
      </c>
      <c r="J998" s="108" t="s">
        <v>3078</v>
      </c>
      <c r="O998" s="108" t="s">
        <v>2573</v>
      </c>
    </row>
    <row r="999" spans="1:15" s="108" customFormat="1" ht="12.75" x14ac:dyDescent="0.2">
      <c r="A999" s="108" t="str">
        <f>EnterpriseData!$B$38</f>
        <v>ProTes300420201Adm</v>
      </c>
      <c r="B999" s="109" t="s">
        <v>7166</v>
      </c>
      <c r="C999" s="108" t="s">
        <v>2609</v>
      </c>
      <c r="D999" s="108" t="s">
        <v>7167</v>
      </c>
      <c r="E999" s="108" t="s">
        <v>2683</v>
      </c>
      <c r="G999" s="108" t="s">
        <v>7168</v>
      </c>
      <c r="H999" s="108" t="s">
        <v>7169</v>
      </c>
      <c r="I999" s="110" t="s">
        <v>2683</v>
      </c>
      <c r="J999" s="108" t="s">
        <v>5250</v>
      </c>
      <c r="O999" s="108" t="s">
        <v>2573</v>
      </c>
    </row>
    <row r="1000" spans="1:15" s="108" customFormat="1" ht="12.75" x14ac:dyDescent="0.2">
      <c r="A1000" s="108" t="str">
        <f>EnterpriseData!$B$38</f>
        <v>ProTes300420201Adm</v>
      </c>
      <c r="B1000" s="109" t="s">
        <v>7170</v>
      </c>
      <c r="C1000" s="108" t="s">
        <v>2609</v>
      </c>
      <c r="D1000" s="108" t="s">
        <v>7171</v>
      </c>
      <c r="E1000" s="108" t="s">
        <v>2683</v>
      </c>
      <c r="G1000" s="108" t="s">
        <v>7172</v>
      </c>
      <c r="H1000" s="108" t="s">
        <v>7173</v>
      </c>
      <c r="I1000" s="110" t="s">
        <v>2683</v>
      </c>
      <c r="J1000" s="108" t="s">
        <v>3100</v>
      </c>
      <c r="O1000" s="108" t="s">
        <v>2573</v>
      </c>
    </row>
    <row r="1001" spans="1:15" s="108" customFormat="1" ht="12.75" x14ac:dyDescent="0.2">
      <c r="A1001" s="108" t="str">
        <f>EnterpriseData!$B$38</f>
        <v>ProTes300420201Adm</v>
      </c>
      <c r="B1001" s="109" t="s">
        <v>7174</v>
      </c>
      <c r="C1001" s="108" t="s">
        <v>2609</v>
      </c>
      <c r="D1001" s="108" t="s">
        <v>7175</v>
      </c>
      <c r="E1001" s="108" t="s">
        <v>2683</v>
      </c>
      <c r="G1001" s="108" t="s">
        <v>7176</v>
      </c>
      <c r="H1001" s="108" t="s">
        <v>7177</v>
      </c>
      <c r="I1001" s="110" t="s">
        <v>2683</v>
      </c>
      <c r="J1001" s="108" t="s">
        <v>4751</v>
      </c>
      <c r="O1001" s="108" t="s">
        <v>2573</v>
      </c>
    </row>
    <row r="1002" spans="1:15" s="108" customFormat="1" ht="12.75" x14ac:dyDescent="0.2">
      <c r="A1002" s="108" t="str">
        <f>EnterpriseData!$B$38</f>
        <v>ProTes300420201Adm</v>
      </c>
      <c r="B1002" s="109" t="s">
        <v>7178</v>
      </c>
      <c r="C1002" s="108" t="s">
        <v>2609</v>
      </c>
      <c r="D1002" s="108" t="s">
        <v>7179</v>
      </c>
      <c r="E1002" s="108" t="s">
        <v>2683</v>
      </c>
      <c r="G1002" s="108" t="s">
        <v>7180</v>
      </c>
      <c r="H1002" s="108" t="s">
        <v>7181</v>
      </c>
      <c r="I1002" s="110" t="s">
        <v>2683</v>
      </c>
      <c r="J1002" s="108" t="s">
        <v>5575</v>
      </c>
      <c r="O1002" s="108" t="s">
        <v>2573</v>
      </c>
    </row>
    <row r="1003" spans="1:15" s="108" customFormat="1" ht="12.75" x14ac:dyDescent="0.2">
      <c r="A1003" s="108" t="str">
        <f>EnterpriseData!$B$38</f>
        <v>ProTes300420201Adm</v>
      </c>
      <c r="B1003" s="109" t="s">
        <v>7182</v>
      </c>
      <c r="C1003" s="108" t="s">
        <v>2609</v>
      </c>
      <c r="D1003" s="108" t="s">
        <v>7183</v>
      </c>
      <c r="E1003" s="108" t="s">
        <v>2683</v>
      </c>
      <c r="G1003" s="108" t="s">
        <v>7184</v>
      </c>
      <c r="H1003" s="108" t="s">
        <v>6377</v>
      </c>
      <c r="I1003" s="110" t="s">
        <v>2683</v>
      </c>
      <c r="J1003" s="108" t="s">
        <v>6086</v>
      </c>
      <c r="O1003" s="108" t="s">
        <v>2573</v>
      </c>
    </row>
    <row r="1004" spans="1:15" s="108" customFormat="1" ht="12.75" x14ac:dyDescent="0.2">
      <c r="A1004" s="108" t="str">
        <f>EnterpriseData!$B$38</f>
        <v>ProTes300420201Adm</v>
      </c>
      <c r="B1004" s="109" t="s">
        <v>7185</v>
      </c>
      <c r="C1004" s="108" t="s">
        <v>2609</v>
      </c>
      <c r="D1004" s="108" t="s">
        <v>7186</v>
      </c>
      <c r="E1004" s="108" t="s">
        <v>2683</v>
      </c>
      <c r="G1004" s="108" t="s">
        <v>7187</v>
      </c>
      <c r="H1004" s="108" t="s">
        <v>7188</v>
      </c>
      <c r="I1004" s="110" t="s">
        <v>2683</v>
      </c>
      <c r="J1004" s="108" t="s">
        <v>3692</v>
      </c>
      <c r="O1004" s="108" t="s">
        <v>2573</v>
      </c>
    </row>
    <row r="1005" spans="1:15" s="108" customFormat="1" ht="12.75" x14ac:dyDescent="0.2">
      <c r="A1005" s="108" t="str">
        <f>EnterpriseData!$B$38</f>
        <v>ProTes300420201Adm</v>
      </c>
      <c r="B1005" s="109" t="s">
        <v>7189</v>
      </c>
      <c r="C1005" s="108" t="s">
        <v>2609</v>
      </c>
      <c r="D1005" s="108" t="s">
        <v>7190</v>
      </c>
      <c r="E1005" s="108" t="s">
        <v>2683</v>
      </c>
      <c r="G1005" s="108" t="s">
        <v>7191</v>
      </c>
      <c r="H1005" s="108" t="s">
        <v>7173</v>
      </c>
      <c r="I1005" s="110" t="s">
        <v>2683</v>
      </c>
      <c r="J1005" s="108" t="s">
        <v>3100</v>
      </c>
      <c r="O1005" s="108" t="s">
        <v>2573</v>
      </c>
    </row>
    <row r="1006" spans="1:15" s="108" customFormat="1" ht="12.75" x14ac:dyDescent="0.2">
      <c r="A1006" s="108" t="str">
        <f>EnterpriseData!$B$38</f>
        <v>ProTes300420201Adm</v>
      </c>
      <c r="B1006" s="109" t="s">
        <v>7192</v>
      </c>
      <c r="C1006" s="108" t="s">
        <v>2609</v>
      </c>
      <c r="D1006" s="108" t="s">
        <v>7193</v>
      </c>
      <c r="E1006" s="108" t="s">
        <v>2683</v>
      </c>
      <c r="G1006" s="108" t="s">
        <v>7194</v>
      </c>
      <c r="H1006" s="108" t="s">
        <v>7194</v>
      </c>
      <c r="I1006" s="110" t="s">
        <v>2683</v>
      </c>
      <c r="J1006" s="108" t="s">
        <v>5295</v>
      </c>
      <c r="O1006" s="108" t="s">
        <v>2573</v>
      </c>
    </row>
    <row r="1007" spans="1:15" s="108" customFormat="1" ht="12.75" x14ac:dyDescent="0.2">
      <c r="A1007" s="108" t="str">
        <f>EnterpriseData!$B$38</f>
        <v>ProTes300420201Adm</v>
      </c>
      <c r="B1007" s="109" t="s">
        <v>7195</v>
      </c>
      <c r="C1007" s="108" t="s">
        <v>2609</v>
      </c>
      <c r="D1007" s="108" t="s">
        <v>7196</v>
      </c>
      <c r="E1007" s="108" t="s">
        <v>2683</v>
      </c>
      <c r="G1007" s="108" t="s">
        <v>4373</v>
      </c>
      <c r="H1007" s="108" t="s">
        <v>7197</v>
      </c>
      <c r="I1007" s="110" t="s">
        <v>2683</v>
      </c>
      <c r="J1007" s="108" t="s">
        <v>2930</v>
      </c>
      <c r="O1007" s="108" t="s">
        <v>2573</v>
      </c>
    </row>
    <row r="1008" spans="1:15" s="108" customFormat="1" ht="12.75" x14ac:dyDescent="0.2">
      <c r="A1008" s="108" t="str">
        <f>EnterpriseData!$B$38</f>
        <v>ProTes300420201Adm</v>
      </c>
      <c r="B1008" s="109" t="s">
        <v>7198</v>
      </c>
      <c r="C1008" s="108" t="s">
        <v>2609</v>
      </c>
      <c r="D1008" s="108" t="s">
        <v>7199</v>
      </c>
      <c r="E1008" s="108" t="s">
        <v>2683</v>
      </c>
      <c r="G1008" s="108" t="s">
        <v>7200</v>
      </c>
      <c r="H1008" s="108" t="s">
        <v>6479</v>
      </c>
      <c r="I1008" s="110" t="s">
        <v>2683</v>
      </c>
      <c r="J1008" s="108" t="s">
        <v>3078</v>
      </c>
      <c r="O1008" s="108" t="s">
        <v>2573</v>
      </c>
    </row>
    <row r="1009" spans="1:15" s="108" customFormat="1" ht="12.75" x14ac:dyDescent="0.2">
      <c r="A1009" s="108" t="str">
        <f>EnterpriseData!$B$38</f>
        <v>ProTes300420201Adm</v>
      </c>
      <c r="B1009" s="109" t="s">
        <v>7201</v>
      </c>
      <c r="C1009" s="108" t="s">
        <v>2609</v>
      </c>
      <c r="D1009" s="108" t="s">
        <v>7202</v>
      </c>
      <c r="E1009" s="108" t="s">
        <v>2683</v>
      </c>
      <c r="G1009" s="108" t="s">
        <v>2939</v>
      </c>
      <c r="H1009" s="108" t="s">
        <v>2939</v>
      </c>
      <c r="I1009" s="110" t="s">
        <v>2683</v>
      </c>
      <c r="J1009" s="108" t="s">
        <v>2940</v>
      </c>
      <c r="O1009" s="108" t="s">
        <v>2573</v>
      </c>
    </row>
    <row r="1010" spans="1:15" s="108" customFormat="1" ht="12.75" x14ac:dyDescent="0.2">
      <c r="A1010" s="108" t="str">
        <f>EnterpriseData!$B$38</f>
        <v>ProTes300420201Adm</v>
      </c>
      <c r="B1010" s="109" t="s">
        <v>7203</v>
      </c>
      <c r="C1010" s="108" t="s">
        <v>2609</v>
      </c>
      <c r="D1010" s="108" t="s">
        <v>7204</v>
      </c>
      <c r="E1010" s="108" t="s">
        <v>2683</v>
      </c>
      <c r="G1010" s="108" t="s">
        <v>7205</v>
      </c>
      <c r="H1010" s="108" t="s">
        <v>7206</v>
      </c>
      <c r="I1010" s="110" t="s">
        <v>2683</v>
      </c>
      <c r="J1010" s="108" t="s">
        <v>3047</v>
      </c>
      <c r="O1010" s="108" t="s">
        <v>2573</v>
      </c>
    </row>
    <row r="1011" spans="1:15" s="108" customFormat="1" ht="12.75" x14ac:dyDescent="0.2">
      <c r="A1011" s="108" t="str">
        <f>EnterpriseData!$B$38</f>
        <v>ProTes300420201Adm</v>
      </c>
      <c r="B1011" s="109" t="s">
        <v>7207</v>
      </c>
      <c r="C1011" s="108" t="s">
        <v>2609</v>
      </c>
      <c r="D1011" s="108" t="s">
        <v>7208</v>
      </c>
      <c r="E1011" s="108" t="s">
        <v>2683</v>
      </c>
      <c r="G1011" s="108" t="s">
        <v>7209</v>
      </c>
      <c r="H1011" s="108" t="s">
        <v>7210</v>
      </c>
      <c r="I1011" s="110" t="s">
        <v>2683</v>
      </c>
      <c r="J1011" s="108" t="s">
        <v>4543</v>
      </c>
      <c r="O1011" s="108" t="s">
        <v>2573</v>
      </c>
    </row>
    <row r="1012" spans="1:15" s="108" customFormat="1" ht="12.75" x14ac:dyDescent="0.2">
      <c r="A1012" s="108" t="str">
        <f>EnterpriseData!$B$38</f>
        <v>ProTes300420201Adm</v>
      </c>
      <c r="B1012" s="109" t="s">
        <v>7211</v>
      </c>
      <c r="C1012" s="108" t="s">
        <v>2609</v>
      </c>
      <c r="D1012" s="108" t="s">
        <v>7212</v>
      </c>
      <c r="E1012" s="108" t="s">
        <v>2683</v>
      </c>
      <c r="G1012" s="108" t="s">
        <v>2894</v>
      </c>
      <c r="H1012" s="108" t="s">
        <v>2894</v>
      </c>
      <c r="I1012" s="110" t="s">
        <v>2683</v>
      </c>
      <c r="J1012" s="108" t="s">
        <v>2896</v>
      </c>
      <c r="O1012" s="108" t="s">
        <v>2573</v>
      </c>
    </row>
    <row r="1013" spans="1:15" s="108" customFormat="1" ht="12.75" x14ac:dyDescent="0.2">
      <c r="A1013" s="108" t="str">
        <f>EnterpriseData!$B$38</f>
        <v>ProTes300420201Adm</v>
      </c>
      <c r="B1013" s="109" t="s">
        <v>7213</v>
      </c>
      <c r="C1013" s="108" t="s">
        <v>2609</v>
      </c>
      <c r="D1013" s="108" t="s">
        <v>7214</v>
      </c>
      <c r="E1013" s="108" t="s">
        <v>2683</v>
      </c>
      <c r="G1013" s="108" t="s">
        <v>7215</v>
      </c>
      <c r="H1013" s="108" t="s">
        <v>6118</v>
      </c>
      <c r="I1013" s="110" t="s">
        <v>2683</v>
      </c>
      <c r="J1013" s="108" t="s">
        <v>2377</v>
      </c>
      <c r="O1013" s="108" t="s">
        <v>2573</v>
      </c>
    </row>
    <row r="1014" spans="1:15" s="108" customFormat="1" ht="12.75" x14ac:dyDescent="0.2">
      <c r="A1014" s="108" t="str">
        <f>EnterpriseData!$B$38</f>
        <v>ProTes300420201Adm</v>
      </c>
      <c r="B1014" s="109" t="s">
        <v>7216</v>
      </c>
      <c r="C1014" s="108" t="s">
        <v>2609</v>
      </c>
      <c r="D1014" s="108" t="s">
        <v>7217</v>
      </c>
      <c r="E1014" s="108" t="s">
        <v>2683</v>
      </c>
      <c r="G1014" s="108" t="s">
        <v>7218</v>
      </c>
      <c r="H1014" s="108" t="s">
        <v>7218</v>
      </c>
      <c r="I1014" s="110" t="s">
        <v>2683</v>
      </c>
      <c r="J1014" s="108" t="s">
        <v>7219</v>
      </c>
      <c r="O1014" s="108" t="s">
        <v>2573</v>
      </c>
    </row>
    <row r="1015" spans="1:15" s="108" customFormat="1" ht="12.75" x14ac:dyDescent="0.2">
      <c r="A1015" s="108" t="str">
        <f>EnterpriseData!$B$38</f>
        <v>ProTes300420201Adm</v>
      </c>
      <c r="B1015" s="109" t="s">
        <v>7220</v>
      </c>
      <c r="C1015" s="108" t="s">
        <v>2609</v>
      </c>
      <c r="D1015" s="108" t="s">
        <v>7221</v>
      </c>
      <c r="E1015" s="108" t="s">
        <v>2683</v>
      </c>
      <c r="G1015" s="108" t="s">
        <v>7222</v>
      </c>
      <c r="H1015" s="108" t="s">
        <v>7223</v>
      </c>
      <c r="I1015" s="110" t="s">
        <v>2683</v>
      </c>
      <c r="J1015" s="108" t="s">
        <v>4954</v>
      </c>
      <c r="O1015" s="108" t="s">
        <v>2573</v>
      </c>
    </row>
    <row r="1016" spans="1:15" s="108" customFormat="1" ht="12.75" x14ac:dyDescent="0.2">
      <c r="A1016" s="108" t="str">
        <f>EnterpriseData!$B$38</f>
        <v>ProTes300420201Adm</v>
      </c>
      <c r="B1016" s="109" t="s">
        <v>7224</v>
      </c>
      <c r="C1016" s="108" t="s">
        <v>2609</v>
      </c>
      <c r="D1016" s="108" t="s">
        <v>7225</v>
      </c>
      <c r="E1016" s="108" t="s">
        <v>2683</v>
      </c>
      <c r="G1016" s="108" t="s">
        <v>7226</v>
      </c>
      <c r="H1016" s="108" t="s">
        <v>6133</v>
      </c>
      <c r="I1016" s="110" t="s">
        <v>2683</v>
      </c>
      <c r="J1016" s="108" t="s">
        <v>3681</v>
      </c>
      <c r="O1016" s="108" t="s">
        <v>2573</v>
      </c>
    </row>
    <row r="1017" spans="1:15" s="108" customFormat="1" ht="12.75" x14ac:dyDescent="0.2">
      <c r="A1017" s="108" t="str">
        <f>EnterpriseData!$B$38</f>
        <v>ProTes300420201Adm</v>
      </c>
      <c r="B1017" s="109" t="s">
        <v>7227</v>
      </c>
      <c r="C1017" s="108" t="s">
        <v>2609</v>
      </c>
      <c r="D1017" s="108" t="s">
        <v>7228</v>
      </c>
      <c r="E1017" s="108" t="s">
        <v>2683</v>
      </c>
      <c r="G1017" s="108" t="s">
        <v>7229</v>
      </c>
      <c r="H1017" s="108" t="s">
        <v>7230</v>
      </c>
      <c r="I1017" s="110" t="s">
        <v>2683</v>
      </c>
      <c r="J1017" s="108" t="s">
        <v>4664</v>
      </c>
      <c r="O1017" s="108" t="s">
        <v>2573</v>
      </c>
    </row>
    <row r="1018" spans="1:15" s="108" customFormat="1" ht="12.75" x14ac:dyDescent="0.2">
      <c r="A1018" s="108" t="str">
        <f>EnterpriseData!$B$38</f>
        <v>ProTes300420201Adm</v>
      </c>
      <c r="B1018" s="109" t="s">
        <v>7231</v>
      </c>
      <c r="C1018" s="108" t="s">
        <v>2609</v>
      </c>
      <c r="D1018" s="108" t="s">
        <v>7232</v>
      </c>
      <c r="E1018" s="108" t="s">
        <v>2683</v>
      </c>
      <c r="G1018" s="108" t="s">
        <v>7233</v>
      </c>
      <c r="H1018" s="108" t="s">
        <v>6403</v>
      </c>
      <c r="I1018" s="110" t="s">
        <v>2683</v>
      </c>
      <c r="J1018" s="108" t="s">
        <v>6404</v>
      </c>
      <c r="O1018" s="108" t="s">
        <v>2573</v>
      </c>
    </row>
    <row r="1019" spans="1:15" s="108" customFormat="1" ht="12.75" x14ac:dyDescent="0.2">
      <c r="A1019" s="108" t="str">
        <f>EnterpriseData!$B$38</f>
        <v>ProTes300420201Adm</v>
      </c>
      <c r="B1019" s="109" t="s">
        <v>7234</v>
      </c>
      <c r="C1019" s="108" t="s">
        <v>2609</v>
      </c>
      <c r="D1019" s="108" t="s">
        <v>7235</v>
      </c>
      <c r="E1019" s="108" t="s">
        <v>2683</v>
      </c>
      <c r="G1019" s="108" t="s">
        <v>7236</v>
      </c>
      <c r="H1019" s="108" t="s">
        <v>7173</v>
      </c>
      <c r="I1019" s="110" t="s">
        <v>2683</v>
      </c>
      <c r="J1019" s="108" t="s">
        <v>3100</v>
      </c>
      <c r="O1019" s="108" t="s">
        <v>2573</v>
      </c>
    </row>
    <row r="1020" spans="1:15" s="108" customFormat="1" ht="12.75" x14ac:dyDescent="0.2">
      <c r="A1020" s="108" t="str">
        <f>EnterpriseData!$B$38</f>
        <v>ProTes300420201Adm</v>
      </c>
      <c r="B1020" s="109" t="s">
        <v>7237</v>
      </c>
      <c r="C1020" s="108" t="s">
        <v>2609</v>
      </c>
      <c r="D1020" s="108" t="s">
        <v>7238</v>
      </c>
      <c r="E1020" s="108" t="s">
        <v>2683</v>
      </c>
      <c r="G1020" s="108" t="s">
        <v>7239</v>
      </c>
      <c r="H1020" s="108" t="s">
        <v>4466</v>
      </c>
      <c r="I1020" s="110" t="s">
        <v>2683</v>
      </c>
      <c r="J1020" s="108" t="s">
        <v>3825</v>
      </c>
      <c r="O1020" s="108" t="s">
        <v>2573</v>
      </c>
    </row>
    <row r="1021" spans="1:15" s="108" customFormat="1" ht="12.75" x14ac:dyDescent="0.2">
      <c r="A1021" s="108" t="str">
        <f>EnterpriseData!$B$38</f>
        <v>ProTes300420201Adm</v>
      </c>
      <c r="B1021" s="109" t="s">
        <v>7240</v>
      </c>
      <c r="C1021" s="108" t="s">
        <v>2609</v>
      </c>
      <c r="D1021" s="108" t="s">
        <v>7241</v>
      </c>
      <c r="E1021" s="108" t="s">
        <v>2683</v>
      </c>
      <c r="G1021" s="108" t="s">
        <v>7242</v>
      </c>
      <c r="H1021" s="108" t="s">
        <v>4035</v>
      </c>
      <c r="I1021" s="110" t="s">
        <v>2683</v>
      </c>
      <c r="J1021" s="108" t="s">
        <v>3825</v>
      </c>
      <c r="O1021" s="108" t="s">
        <v>2573</v>
      </c>
    </row>
    <row r="1022" spans="1:15" s="108" customFormat="1" ht="12.75" x14ac:dyDescent="0.2">
      <c r="A1022" s="108" t="str">
        <f>EnterpriseData!$B$38</f>
        <v>ProTes300420201Adm</v>
      </c>
      <c r="B1022" s="109" t="s">
        <v>7243</v>
      </c>
      <c r="C1022" s="108" t="s">
        <v>2609</v>
      </c>
      <c r="D1022" s="108" t="s">
        <v>7244</v>
      </c>
      <c r="E1022" s="108" t="s">
        <v>2683</v>
      </c>
      <c r="G1022" s="108" t="s">
        <v>7245</v>
      </c>
      <c r="H1022" s="108" t="s">
        <v>6788</v>
      </c>
      <c r="I1022" s="110" t="s">
        <v>2683</v>
      </c>
      <c r="J1022" s="108" t="s">
        <v>3016</v>
      </c>
      <c r="O1022" s="108" t="s">
        <v>2573</v>
      </c>
    </row>
    <row r="1023" spans="1:15" s="108" customFormat="1" ht="12.75" x14ac:dyDescent="0.2">
      <c r="A1023" s="108" t="str">
        <f>EnterpriseData!$B$38</f>
        <v>ProTes300420201Adm</v>
      </c>
      <c r="B1023" s="109" t="s">
        <v>7246</v>
      </c>
      <c r="C1023" s="108" t="s">
        <v>2609</v>
      </c>
      <c r="D1023" s="108" t="s">
        <v>7247</v>
      </c>
      <c r="E1023" s="108" t="s">
        <v>2683</v>
      </c>
      <c r="G1023" s="108" t="s">
        <v>7248</v>
      </c>
      <c r="H1023" s="108" t="s">
        <v>7249</v>
      </c>
      <c r="I1023" s="110" t="s">
        <v>2683</v>
      </c>
      <c r="J1023" s="108" t="s">
        <v>3799</v>
      </c>
      <c r="O1023" s="108" t="s">
        <v>2573</v>
      </c>
    </row>
    <row r="1024" spans="1:15" s="108" customFormat="1" ht="12.75" x14ac:dyDescent="0.2">
      <c r="A1024" s="108" t="str">
        <f>EnterpriseData!$B$38</f>
        <v>ProTes300420201Adm</v>
      </c>
      <c r="B1024" s="109" t="s">
        <v>7250</v>
      </c>
      <c r="C1024" s="108" t="s">
        <v>2609</v>
      </c>
      <c r="D1024" s="108" t="s">
        <v>7251</v>
      </c>
      <c r="E1024" s="108" t="s">
        <v>2683</v>
      </c>
      <c r="G1024" s="108" t="s">
        <v>7252</v>
      </c>
      <c r="H1024" s="108" t="s">
        <v>6437</v>
      </c>
      <c r="I1024" s="110" t="s">
        <v>2683</v>
      </c>
      <c r="J1024" s="108" t="s">
        <v>3723</v>
      </c>
      <c r="O1024" s="108" t="s">
        <v>2573</v>
      </c>
    </row>
    <row r="1025" spans="1:15" s="108" customFormat="1" ht="12.75" x14ac:dyDescent="0.2">
      <c r="A1025" s="108" t="str">
        <f>EnterpriseData!$B$38</f>
        <v>ProTes300420201Adm</v>
      </c>
      <c r="B1025" s="109" t="s">
        <v>7253</v>
      </c>
      <c r="C1025" s="108" t="s">
        <v>2609</v>
      </c>
      <c r="D1025" s="108" t="s">
        <v>7254</v>
      </c>
      <c r="E1025" s="108" t="s">
        <v>2683</v>
      </c>
      <c r="G1025" s="108" t="s">
        <v>7255</v>
      </c>
      <c r="H1025" s="108" t="s">
        <v>6133</v>
      </c>
      <c r="I1025" s="110" t="s">
        <v>2683</v>
      </c>
      <c r="J1025" s="108" t="s">
        <v>3681</v>
      </c>
      <c r="O1025" s="108" t="s">
        <v>2573</v>
      </c>
    </row>
    <row r="1026" spans="1:15" s="108" customFormat="1" ht="12.75" x14ac:dyDescent="0.2">
      <c r="A1026" s="108" t="str">
        <f>EnterpriseData!$B$38</f>
        <v>ProTes300420201Adm</v>
      </c>
      <c r="B1026" s="109" t="s">
        <v>7256</v>
      </c>
      <c r="C1026" s="108" t="s">
        <v>2609</v>
      </c>
      <c r="D1026" s="108" t="s">
        <v>7257</v>
      </c>
      <c r="E1026" s="108" t="s">
        <v>2683</v>
      </c>
      <c r="G1026" s="108" t="s">
        <v>7258</v>
      </c>
      <c r="H1026" s="108" t="s">
        <v>7259</v>
      </c>
      <c r="I1026" s="110" t="s">
        <v>2683</v>
      </c>
      <c r="J1026" s="108" t="s">
        <v>4338</v>
      </c>
      <c r="O1026" s="108" t="s">
        <v>2573</v>
      </c>
    </row>
    <row r="1027" spans="1:15" s="108" customFormat="1" ht="12.75" x14ac:dyDescent="0.2">
      <c r="A1027" s="108" t="str">
        <f>EnterpriseData!$B$38</f>
        <v>ProTes300420201Adm</v>
      </c>
      <c r="B1027" s="109" t="s">
        <v>7260</v>
      </c>
      <c r="C1027" s="108" t="s">
        <v>2609</v>
      </c>
      <c r="D1027" s="108" t="s">
        <v>7261</v>
      </c>
      <c r="E1027" s="108" t="s">
        <v>2683</v>
      </c>
      <c r="G1027" s="108" t="s">
        <v>7262</v>
      </c>
      <c r="H1027" s="108" t="s">
        <v>6198</v>
      </c>
      <c r="I1027" s="110" t="s">
        <v>2683</v>
      </c>
      <c r="J1027" s="108" t="s">
        <v>3825</v>
      </c>
      <c r="O1027" s="108" t="s">
        <v>2573</v>
      </c>
    </row>
    <row r="1028" spans="1:15" s="108" customFormat="1" ht="12.75" x14ac:dyDescent="0.2">
      <c r="A1028" s="108" t="str">
        <f>EnterpriseData!$B$38</f>
        <v>ProTes300420201Adm</v>
      </c>
      <c r="B1028" s="109" t="s">
        <v>7263</v>
      </c>
      <c r="C1028" s="108" t="s">
        <v>2609</v>
      </c>
      <c r="D1028" s="108" t="s">
        <v>7264</v>
      </c>
      <c r="E1028" s="108" t="s">
        <v>2683</v>
      </c>
      <c r="G1028" s="108" t="s">
        <v>7265</v>
      </c>
      <c r="H1028" s="108" t="s">
        <v>7266</v>
      </c>
      <c r="I1028" s="110" t="s">
        <v>2683</v>
      </c>
      <c r="J1028" s="108" t="s">
        <v>3016</v>
      </c>
      <c r="O1028" s="108" t="s">
        <v>2573</v>
      </c>
    </row>
    <row r="1029" spans="1:15" s="108" customFormat="1" ht="12.75" x14ac:dyDescent="0.2">
      <c r="A1029" s="108" t="str">
        <f>EnterpriseData!$B$38</f>
        <v>ProTes300420201Adm</v>
      </c>
      <c r="B1029" s="109" t="s">
        <v>7267</v>
      </c>
      <c r="C1029" s="108" t="s">
        <v>2609</v>
      </c>
      <c r="D1029" s="108" t="s">
        <v>7268</v>
      </c>
      <c r="E1029" s="108" t="s">
        <v>2683</v>
      </c>
      <c r="G1029" s="108" t="s">
        <v>7269</v>
      </c>
      <c r="H1029" s="108" t="s">
        <v>7269</v>
      </c>
      <c r="I1029" s="110" t="s">
        <v>2683</v>
      </c>
      <c r="J1029" s="108" t="s">
        <v>4664</v>
      </c>
      <c r="O1029" s="108" t="s">
        <v>2573</v>
      </c>
    </row>
    <row r="1030" spans="1:15" s="108" customFormat="1" ht="12.75" x14ac:dyDescent="0.2">
      <c r="A1030" s="108" t="str">
        <f>EnterpriseData!$B$38</f>
        <v>ProTes300420201Adm</v>
      </c>
      <c r="B1030" s="109" t="s">
        <v>7270</v>
      </c>
      <c r="C1030" s="108" t="s">
        <v>2609</v>
      </c>
      <c r="D1030" s="108" t="s">
        <v>7271</v>
      </c>
      <c r="E1030" s="108" t="s">
        <v>2683</v>
      </c>
      <c r="G1030" s="108" t="s">
        <v>4767</v>
      </c>
      <c r="H1030" s="108" t="s">
        <v>7272</v>
      </c>
      <c r="I1030" s="110" t="s">
        <v>2683</v>
      </c>
      <c r="J1030" s="108" t="s">
        <v>4115</v>
      </c>
      <c r="O1030" s="108" t="s">
        <v>2573</v>
      </c>
    </row>
    <row r="1031" spans="1:15" s="108" customFormat="1" ht="12.75" x14ac:dyDescent="0.2">
      <c r="A1031" s="108" t="str">
        <f>EnterpriseData!$B$38</f>
        <v>ProTes300420201Adm</v>
      </c>
      <c r="B1031" s="109" t="s">
        <v>7273</v>
      </c>
      <c r="C1031" s="108" t="s">
        <v>2609</v>
      </c>
      <c r="D1031" s="108" t="s">
        <v>7274</v>
      </c>
      <c r="E1031" s="108" t="s">
        <v>2683</v>
      </c>
      <c r="G1031" s="108" t="s">
        <v>2695</v>
      </c>
      <c r="H1031" s="108" t="s">
        <v>2922</v>
      </c>
      <c r="I1031" s="110" t="s">
        <v>2683</v>
      </c>
      <c r="J1031" s="108" t="s">
        <v>2404</v>
      </c>
      <c r="O1031" s="108" t="s">
        <v>2573</v>
      </c>
    </row>
    <row r="1032" spans="1:15" s="108" customFormat="1" ht="12.75" x14ac:dyDescent="0.2">
      <c r="A1032" s="108" t="str">
        <f>EnterpriseData!$B$38</f>
        <v>ProTes300420201Adm</v>
      </c>
      <c r="B1032" s="109" t="s">
        <v>7275</v>
      </c>
      <c r="C1032" s="108" t="s">
        <v>2609</v>
      </c>
      <c r="D1032" s="108" t="s">
        <v>7276</v>
      </c>
      <c r="E1032" s="108" t="s">
        <v>2683</v>
      </c>
      <c r="G1032" s="108" t="s">
        <v>7277</v>
      </c>
      <c r="H1032" s="108" t="s">
        <v>6118</v>
      </c>
      <c r="I1032" s="110" t="s">
        <v>2683</v>
      </c>
      <c r="J1032" s="108" t="s">
        <v>2377</v>
      </c>
      <c r="O1032" s="108" t="s">
        <v>2573</v>
      </c>
    </row>
    <row r="1033" spans="1:15" s="108" customFormat="1" ht="12.75" x14ac:dyDescent="0.2">
      <c r="A1033" s="108" t="str">
        <f>EnterpriseData!$B$38</f>
        <v>ProTes300420201Adm</v>
      </c>
      <c r="B1033" s="109" t="s">
        <v>7278</v>
      </c>
      <c r="C1033" s="108" t="s">
        <v>2609</v>
      </c>
      <c r="D1033" s="108" t="s">
        <v>7279</v>
      </c>
      <c r="E1033" s="108" t="s">
        <v>2683</v>
      </c>
      <c r="G1033" s="108" t="s">
        <v>7280</v>
      </c>
      <c r="H1033" s="108" t="s">
        <v>6800</v>
      </c>
      <c r="I1033" s="110" t="s">
        <v>2683</v>
      </c>
      <c r="J1033" s="108" t="s">
        <v>412</v>
      </c>
      <c r="O1033" s="108" t="s">
        <v>2573</v>
      </c>
    </row>
    <row r="1034" spans="1:15" s="108" customFormat="1" ht="12.75" x14ac:dyDescent="0.2">
      <c r="A1034" s="108" t="str">
        <f>EnterpriseData!$B$38</f>
        <v>ProTes300420201Adm</v>
      </c>
      <c r="B1034" s="109" t="s">
        <v>7281</v>
      </c>
      <c r="C1034" s="108" t="s">
        <v>2609</v>
      </c>
      <c r="D1034" s="108" t="s">
        <v>7282</v>
      </c>
      <c r="E1034" s="108" t="s">
        <v>2683</v>
      </c>
      <c r="G1034" s="108" t="s">
        <v>6965</v>
      </c>
      <c r="H1034" s="108" t="s">
        <v>6966</v>
      </c>
      <c r="I1034" s="110" t="s">
        <v>2683</v>
      </c>
      <c r="J1034" s="108" t="s">
        <v>3614</v>
      </c>
      <c r="O1034" s="108" t="s">
        <v>2573</v>
      </c>
    </row>
    <row r="1035" spans="1:15" s="108" customFormat="1" ht="12.75" x14ac:dyDescent="0.2">
      <c r="A1035" s="108" t="str">
        <f>EnterpriseData!$B$38</f>
        <v>ProTes300420201Adm</v>
      </c>
      <c r="B1035" s="109" t="s">
        <v>7283</v>
      </c>
      <c r="C1035" s="108" t="s">
        <v>2609</v>
      </c>
      <c r="D1035" s="108" t="s">
        <v>7284</v>
      </c>
      <c r="E1035" s="108" t="s">
        <v>2683</v>
      </c>
      <c r="G1035" s="108" t="s">
        <v>4749</v>
      </c>
      <c r="H1035" s="108" t="s">
        <v>7285</v>
      </c>
      <c r="I1035" s="110" t="s">
        <v>2683</v>
      </c>
      <c r="J1035" s="108" t="s">
        <v>4751</v>
      </c>
      <c r="O1035" s="108" t="s">
        <v>2573</v>
      </c>
    </row>
    <row r="1036" spans="1:15" s="108" customFormat="1" ht="12.75" x14ac:dyDescent="0.2">
      <c r="A1036" s="108" t="str">
        <f>EnterpriseData!$B$38</f>
        <v>ProTes300420201Adm</v>
      </c>
      <c r="B1036" s="109" t="s">
        <v>7286</v>
      </c>
      <c r="C1036" s="108" t="s">
        <v>2609</v>
      </c>
      <c r="D1036" s="108" t="s">
        <v>7287</v>
      </c>
      <c r="E1036" s="108" t="s">
        <v>7288</v>
      </c>
      <c r="G1036" s="108" t="s">
        <v>7289</v>
      </c>
      <c r="H1036" s="108" t="s">
        <v>6177</v>
      </c>
      <c r="I1036" s="110" t="s">
        <v>2683</v>
      </c>
      <c r="J1036" s="108" t="s">
        <v>2591</v>
      </c>
      <c r="O1036" s="108" t="s">
        <v>2573</v>
      </c>
    </row>
    <row r="1037" spans="1:15" s="108" customFormat="1" ht="12.75" x14ac:dyDescent="0.2">
      <c r="A1037" s="108" t="str">
        <f>EnterpriseData!$B$38</f>
        <v>ProTes300420201Adm</v>
      </c>
      <c r="B1037" s="109" t="s">
        <v>7290</v>
      </c>
      <c r="C1037" s="108" t="s">
        <v>2609</v>
      </c>
      <c r="D1037" s="108" t="s">
        <v>7291</v>
      </c>
      <c r="E1037" s="108" t="s">
        <v>2683</v>
      </c>
      <c r="G1037" s="108" t="s">
        <v>7292</v>
      </c>
      <c r="H1037" s="108" t="s">
        <v>6676</v>
      </c>
      <c r="I1037" s="110" t="s">
        <v>2683</v>
      </c>
      <c r="J1037" s="108" t="s">
        <v>3151</v>
      </c>
      <c r="O1037" s="108" t="s">
        <v>2573</v>
      </c>
    </row>
    <row r="1038" spans="1:15" s="108" customFormat="1" ht="12.75" x14ac:dyDescent="0.2">
      <c r="A1038" s="108" t="str">
        <f>EnterpriseData!$B$38</f>
        <v>ProTes300420201Adm</v>
      </c>
      <c r="B1038" s="109" t="s">
        <v>7293</v>
      </c>
      <c r="C1038" s="108" t="s">
        <v>2609</v>
      </c>
      <c r="D1038" s="108" t="s">
        <v>7294</v>
      </c>
      <c r="E1038" s="108" t="s">
        <v>2683</v>
      </c>
      <c r="G1038" s="108" t="s">
        <v>7295</v>
      </c>
      <c r="H1038" s="108" t="s">
        <v>7296</v>
      </c>
      <c r="I1038" s="110" t="s">
        <v>2683</v>
      </c>
      <c r="J1038" s="108" t="s">
        <v>2390</v>
      </c>
      <c r="O1038" s="108" t="s">
        <v>2573</v>
      </c>
    </row>
    <row r="1039" spans="1:15" s="108" customFormat="1" ht="12.75" x14ac:dyDescent="0.2">
      <c r="A1039" s="108" t="str">
        <f>EnterpriseData!$B$38</f>
        <v>ProTes300420201Adm</v>
      </c>
      <c r="B1039" s="109" t="s">
        <v>7297</v>
      </c>
      <c r="C1039" s="108" t="s">
        <v>2609</v>
      </c>
      <c r="D1039" s="108" t="s">
        <v>7298</v>
      </c>
      <c r="E1039" s="108" t="s">
        <v>2683</v>
      </c>
      <c r="G1039" s="108" t="s">
        <v>7299</v>
      </c>
      <c r="H1039" s="108" t="s">
        <v>7299</v>
      </c>
      <c r="I1039" s="110" t="s">
        <v>2683</v>
      </c>
      <c r="J1039" s="108" t="s">
        <v>2422</v>
      </c>
      <c r="O1039" s="108" t="s">
        <v>2573</v>
      </c>
    </row>
    <row r="1040" spans="1:15" s="108" customFormat="1" ht="12.75" x14ac:dyDescent="0.2">
      <c r="A1040" s="108" t="str">
        <f>EnterpriseData!$B$38</f>
        <v>ProTes300420201Adm</v>
      </c>
      <c r="B1040" s="109" t="s">
        <v>7300</v>
      </c>
      <c r="C1040" s="108" t="s">
        <v>2609</v>
      </c>
      <c r="D1040" s="108" t="s">
        <v>7301</v>
      </c>
      <c r="E1040" s="108" t="s">
        <v>2683</v>
      </c>
      <c r="G1040" s="108" t="s">
        <v>7302</v>
      </c>
      <c r="H1040" s="108" t="s">
        <v>7302</v>
      </c>
      <c r="I1040" s="110" t="s">
        <v>2683</v>
      </c>
      <c r="J1040" s="108" t="s">
        <v>6285</v>
      </c>
      <c r="O1040" s="108" t="s">
        <v>2573</v>
      </c>
    </row>
    <row r="1041" spans="1:15" s="108" customFormat="1" ht="12.75" x14ac:dyDescent="0.2">
      <c r="A1041" s="108" t="str">
        <f>EnterpriseData!$B$38</f>
        <v>ProTes300420201Adm</v>
      </c>
      <c r="B1041" s="109" t="s">
        <v>7303</v>
      </c>
      <c r="C1041" s="108" t="s">
        <v>2609</v>
      </c>
      <c r="D1041" s="108" t="s">
        <v>7304</v>
      </c>
      <c r="E1041" s="108" t="s">
        <v>2683</v>
      </c>
      <c r="G1041" s="108" t="s">
        <v>7305</v>
      </c>
      <c r="H1041" s="108" t="s">
        <v>7306</v>
      </c>
      <c r="I1041" s="110" t="s">
        <v>2683</v>
      </c>
      <c r="J1041" s="108" t="s">
        <v>2414</v>
      </c>
      <c r="O1041" s="108" t="s">
        <v>2573</v>
      </c>
    </row>
    <row r="1042" spans="1:15" s="108" customFormat="1" ht="12.75" x14ac:dyDescent="0.2">
      <c r="A1042" s="108" t="str">
        <f>EnterpriseData!$B$38</f>
        <v>ProTes300420201Adm</v>
      </c>
      <c r="B1042" s="109" t="s">
        <v>7307</v>
      </c>
      <c r="C1042" s="108" t="s">
        <v>2609</v>
      </c>
      <c r="D1042" s="108" t="s">
        <v>7308</v>
      </c>
      <c r="E1042" s="108" t="s">
        <v>2683</v>
      </c>
      <c r="G1042" s="108" t="s">
        <v>7309</v>
      </c>
      <c r="H1042" s="108" t="s">
        <v>7310</v>
      </c>
      <c r="I1042" s="110" t="s">
        <v>2683</v>
      </c>
      <c r="J1042" s="108" t="s">
        <v>7311</v>
      </c>
      <c r="O1042" s="108" t="s">
        <v>2573</v>
      </c>
    </row>
    <row r="1043" spans="1:15" s="108" customFormat="1" ht="12.75" x14ac:dyDescent="0.2">
      <c r="A1043" s="108" t="str">
        <f>EnterpriseData!$B$38</f>
        <v>ProTes300420201Adm</v>
      </c>
      <c r="B1043" s="109" t="s">
        <v>7307</v>
      </c>
      <c r="C1043" s="108" t="s">
        <v>2609</v>
      </c>
      <c r="D1043" s="108" t="s">
        <v>7308</v>
      </c>
      <c r="E1043" s="108" t="s">
        <v>2683</v>
      </c>
      <c r="G1043" s="108" t="s">
        <v>7309</v>
      </c>
      <c r="H1043" s="108" t="s">
        <v>7309</v>
      </c>
      <c r="I1043" s="110" t="s">
        <v>2683</v>
      </c>
      <c r="J1043" s="108" t="s">
        <v>7311</v>
      </c>
      <c r="O1043" s="108" t="s">
        <v>2573</v>
      </c>
    </row>
    <row r="1044" spans="1:15" s="108" customFormat="1" ht="12.75" x14ac:dyDescent="0.2">
      <c r="A1044" s="108" t="str">
        <f>EnterpriseData!$B$38</f>
        <v>ProTes300420201Adm</v>
      </c>
      <c r="B1044" s="109" t="s">
        <v>7312</v>
      </c>
      <c r="C1044" s="108" t="s">
        <v>2609</v>
      </c>
      <c r="D1044" s="108" t="s">
        <v>7313</v>
      </c>
      <c r="E1044" s="108" t="s">
        <v>2683</v>
      </c>
      <c r="G1044" s="108" t="s">
        <v>7314</v>
      </c>
      <c r="H1044" s="108" t="s">
        <v>7315</v>
      </c>
      <c r="I1044" s="110" t="s">
        <v>2683</v>
      </c>
      <c r="J1044" s="108" t="s">
        <v>3016</v>
      </c>
      <c r="O1044" s="108" t="s">
        <v>2573</v>
      </c>
    </row>
    <row r="1045" spans="1:15" s="108" customFormat="1" ht="12.75" x14ac:dyDescent="0.2">
      <c r="A1045" s="108" t="str">
        <f>EnterpriseData!$B$38</f>
        <v>ProTes300420201Adm</v>
      </c>
      <c r="B1045" s="109" t="s">
        <v>7316</v>
      </c>
      <c r="C1045" s="108" t="s">
        <v>2609</v>
      </c>
      <c r="D1045" s="108" t="s">
        <v>7317</v>
      </c>
      <c r="E1045" s="108" t="s">
        <v>2683</v>
      </c>
      <c r="G1045" s="108" t="s">
        <v>7318</v>
      </c>
      <c r="H1045" s="108" t="s">
        <v>6566</v>
      </c>
      <c r="I1045" s="110" t="s">
        <v>2683</v>
      </c>
      <c r="J1045" s="108" t="s">
        <v>2409</v>
      </c>
      <c r="O1045" s="108" t="s">
        <v>2573</v>
      </c>
    </row>
    <row r="1046" spans="1:15" s="108" customFormat="1" ht="12.75" x14ac:dyDescent="0.2">
      <c r="A1046" s="108" t="str">
        <f>EnterpriseData!$B$38</f>
        <v>ProTes300420201Adm</v>
      </c>
      <c r="B1046" s="109" t="s">
        <v>7319</v>
      </c>
      <c r="C1046" s="108" t="s">
        <v>2609</v>
      </c>
      <c r="D1046" s="108" t="s">
        <v>7320</v>
      </c>
      <c r="E1046" s="108" t="s">
        <v>2683</v>
      </c>
      <c r="G1046" s="108" t="s">
        <v>7321</v>
      </c>
      <c r="H1046" s="108" t="s">
        <v>6534</v>
      </c>
      <c r="I1046" s="110" t="s">
        <v>2683</v>
      </c>
      <c r="J1046" s="108" t="s">
        <v>5602</v>
      </c>
      <c r="O1046" s="108" t="s">
        <v>2573</v>
      </c>
    </row>
    <row r="1047" spans="1:15" s="108" customFormat="1" ht="12.75" x14ac:dyDescent="0.2">
      <c r="A1047" s="108" t="str">
        <f>EnterpriseData!$B$38</f>
        <v>ProTes300420201Adm</v>
      </c>
      <c r="B1047" s="109" t="s">
        <v>7322</v>
      </c>
      <c r="C1047" s="108" t="s">
        <v>2609</v>
      </c>
      <c r="D1047" s="108" t="s">
        <v>7323</v>
      </c>
      <c r="E1047" s="108" t="s">
        <v>2683</v>
      </c>
      <c r="G1047" s="108" t="s">
        <v>7324</v>
      </c>
      <c r="H1047" s="108" t="s">
        <v>7325</v>
      </c>
      <c r="I1047" s="110" t="s">
        <v>2683</v>
      </c>
      <c r="J1047" s="108" t="s">
        <v>2412</v>
      </c>
      <c r="O1047" s="108" t="s">
        <v>2573</v>
      </c>
    </row>
    <row r="1048" spans="1:15" s="108" customFormat="1" ht="12.75" x14ac:dyDescent="0.2">
      <c r="A1048" s="108" t="str">
        <f>EnterpriseData!$B$38</f>
        <v>ProTes300420201Adm</v>
      </c>
      <c r="B1048" s="109" t="s">
        <v>7326</v>
      </c>
      <c r="C1048" s="108" t="s">
        <v>2609</v>
      </c>
      <c r="D1048" s="108" t="s">
        <v>7327</v>
      </c>
      <c r="E1048" s="108" t="s">
        <v>2683</v>
      </c>
      <c r="G1048" s="108" t="s">
        <v>7328</v>
      </c>
      <c r="H1048" s="108" t="s">
        <v>6245</v>
      </c>
      <c r="I1048" s="110" t="s">
        <v>2683</v>
      </c>
      <c r="J1048" s="108" t="s">
        <v>2412</v>
      </c>
      <c r="O1048" s="108" t="s">
        <v>2573</v>
      </c>
    </row>
    <row r="1049" spans="1:15" s="108" customFormat="1" ht="12.75" x14ac:dyDescent="0.2">
      <c r="A1049" s="108" t="str">
        <f>EnterpriseData!$B$38</f>
        <v>ProTes300420201Adm</v>
      </c>
      <c r="B1049" s="109" t="s">
        <v>7329</v>
      </c>
      <c r="C1049" s="108" t="s">
        <v>2609</v>
      </c>
      <c r="D1049" s="108" t="s">
        <v>7330</v>
      </c>
      <c r="E1049" s="108" t="s">
        <v>2683</v>
      </c>
      <c r="G1049" s="108" t="s">
        <v>7331</v>
      </c>
      <c r="H1049" s="108" t="s">
        <v>7050</v>
      </c>
      <c r="I1049" s="110" t="s">
        <v>2683</v>
      </c>
      <c r="J1049" s="108" t="s">
        <v>5583</v>
      </c>
      <c r="O1049" s="108" t="s">
        <v>2573</v>
      </c>
    </row>
    <row r="1050" spans="1:15" s="108" customFormat="1" ht="12.75" x14ac:dyDescent="0.2">
      <c r="A1050" s="108" t="str">
        <f>EnterpriseData!$B$38</f>
        <v>ProTes300420201Adm</v>
      </c>
      <c r="B1050" s="109" t="s">
        <v>7332</v>
      </c>
      <c r="C1050" s="108" t="s">
        <v>2609</v>
      </c>
      <c r="D1050" s="108" t="s">
        <v>7333</v>
      </c>
      <c r="E1050" s="108" t="s">
        <v>2683</v>
      </c>
      <c r="G1050" s="108" t="s">
        <v>7334</v>
      </c>
      <c r="H1050" s="108" t="s">
        <v>7335</v>
      </c>
      <c r="I1050" s="110" t="s">
        <v>2683</v>
      </c>
      <c r="J1050" s="108" t="s">
        <v>7336</v>
      </c>
      <c r="O1050" s="108" t="s">
        <v>2573</v>
      </c>
    </row>
    <row r="1051" spans="1:15" s="108" customFormat="1" ht="12.75" x14ac:dyDescent="0.2">
      <c r="A1051" s="108" t="str">
        <f>EnterpriseData!$B$38</f>
        <v>ProTes300420201Adm</v>
      </c>
      <c r="B1051" s="109" t="s">
        <v>7337</v>
      </c>
      <c r="C1051" s="108" t="s">
        <v>2609</v>
      </c>
      <c r="D1051" s="108" t="s">
        <v>7338</v>
      </c>
      <c r="E1051" s="108" t="s">
        <v>2683</v>
      </c>
      <c r="G1051" s="108" t="s">
        <v>7339</v>
      </c>
      <c r="H1051" s="108" t="s">
        <v>6377</v>
      </c>
      <c r="I1051" s="110" t="s">
        <v>2683</v>
      </c>
      <c r="J1051" s="108" t="s">
        <v>6086</v>
      </c>
      <c r="O1051" s="108" t="s">
        <v>2573</v>
      </c>
    </row>
    <row r="1052" spans="1:15" s="108" customFormat="1" ht="12.75" x14ac:dyDescent="0.2">
      <c r="A1052" s="108" t="str">
        <f>EnterpriseData!$B$38</f>
        <v>ProTes300420201Adm</v>
      </c>
      <c r="B1052" s="109" t="s">
        <v>7340</v>
      </c>
      <c r="C1052" s="108" t="s">
        <v>2609</v>
      </c>
      <c r="D1052" s="108" t="s">
        <v>7341</v>
      </c>
      <c r="E1052" s="108" t="s">
        <v>2683</v>
      </c>
      <c r="G1052" s="108" t="s">
        <v>7342</v>
      </c>
      <c r="H1052" s="108" t="s">
        <v>7343</v>
      </c>
      <c r="I1052" s="110" t="s">
        <v>2683</v>
      </c>
      <c r="J1052" s="108" t="s">
        <v>3681</v>
      </c>
      <c r="O1052" s="108" t="s">
        <v>2573</v>
      </c>
    </row>
    <row r="1053" spans="1:15" s="108" customFormat="1" ht="12.75" x14ac:dyDescent="0.2">
      <c r="A1053" s="108" t="str">
        <f>EnterpriseData!$B$38</f>
        <v>ProTes300420201Adm</v>
      </c>
      <c r="B1053" s="109" t="s">
        <v>7344</v>
      </c>
      <c r="C1053" s="108" t="s">
        <v>2609</v>
      </c>
      <c r="D1053" s="108" t="s">
        <v>7345</v>
      </c>
      <c r="E1053" s="108" t="s">
        <v>2683</v>
      </c>
      <c r="G1053" s="108" t="s">
        <v>2759</v>
      </c>
      <c r="H1053" s="108" t="s">
        <v>7346</v>
      </c>
      <c r="I1053" s="110" t="s">
        <v>2683</v>
      </c>
      <c r="J1053" s="108" t="s">
        <v>2399</v>
      </c>
      <c r="O1053" s="108" t="s">
        <v>2573</v>
      </c>
    </row>
    <row r="1054" spans="1:15" s="108" customFormat="1" ht="12.75" x14ac:dyDescent="0.2">
      <c r="A1054" s="108" t="str">
        <f>EnterpriseData!$B$38</f>
        <v>ProTes300420201Adm</v>
      </c>
      <c r="B1054" s="109" t="s">
        <v>7347</v>
      </c>
      <c r="C1054" s="108" t="s">
        <v>2609</v>
      </c>
      <c r="D1054" s="108" t="s">
        <v>7348</v>
      </c>
      <c r="E1054" s="108" t="s">
        <v>6500</v>
      </c>
      <c r="G1054" s="108" t="s">
        <v>7349</v>
      </c>
      <c r="H1054" s="108" t="s">
        <v>6177</v>
      </c>
      <c r="I1054" s="110" t="s">
        <v>2683</v>
      </c>
      <c r="J1054" s="108" t="s">
        <v>2591</v>
      </c>
      <c r="O1054" s="108" t="s">
        <v>2573</v>
      </c>
    </row>
    <row r="1055" spans="1:15" s="108" customFormat="1" ht="12.75" x14ac:dyDescent="0.2">
      <c r="A1055" s="108" t="str">
        <f>EnterpriseData!$B$38</f>
        <v>ProTes300420201Adm</v>
      </c>
      <c r="B1055" s="109" t="s">
        <v>7350</v>
      </c>
      <c r="C1055" s="108" t="s">
        <v>2609</v>
      </c>
      <c r="D1055" s="108" t="s">
        <v>7351</v>
      </c>
      <c r="E1055" s="108" t="s">
        <v>2683</v>
      </c>
      <c r="G1055" s="108" t="s">
        <v>5355</v>
      </c>
      <c r="H1055" s="108" t="s">
        <v>7352</v>
      </c>
      <c r="I1055" s="110" t="s">
        <v>2683</v>
      </c>
      <c r="J1055" s="108" t="s">
        <v>2409</v>
      </c>
      <c r="O1055" s="108" t="s">
        <v>2573</v>
      </c>
    </row>
    <row r="1056" spans="1:15" s="108" customFormat="1" ht="12.75" x14ac:dyDescent="0.2">
      <c r="A1056" s="108" t="str">
        <f>EnterpriseData!$B$38</f>
        <v>ProTes300420201Adm</v>
      </c>
      <c r="B1056" s="109" t="s">
        <v>7353</v>
      </c>
      <c r="C1056" s="108" t="s">
        <v>2609</v>
      </c>
      <c r="D1056" s="108" t="s">
        <v>7354</v>
      </c>
      <c r="E1056" s="108" t="s">
        <v>2683</v>
      </c>
      <c r="G1056" s="108" t="s">
        <v>7355</v>
      </c>
      <c r="H1056" s="108" t="s">
        <v>7356</v>
      </c>
      <c r="I1056" s="110" t="s">
        <v>2683</v>
      </c>
      <c r="J1056" s="108" t="s">
        <v>3692</v>
      </c>
      <c r="O1056" s="108" t="s">
        <v>2573</v>
      </c>
    </row>
    <row r="1057" spans="1:15" s="108" customFormat="1" ht="12.75" x14ac:dyDescent="0.2">
      <c r="A1057" s="108" t="str">
        <f>EnterpriseData!$B$38</f>
        <v>ProTes300420201Adm</v>
      </c>
      <c r="B1057" s="109" t="s">
        <v>7357</v>
      </c>
      <c r="C1057" s="108" t="s">
        <v>2609</v>
      </c>
      <c r="D1057" s="108" t="s">
        <v>7358</v>
      </c>
      <c r="E1057" s="108" t="s">
        <v>2683</v>
      </c>
      <c r="G1057" s="108" t="s">
        <v>7359</v>
      </c>
      <c r="H1057" s="108" t="s">
        <v>6739</v>
      </c>
      <c r="I1057" s="110" t="s">
        <v>2683</v>
      </c>
      <c r="J1057" s="108" t="s">
        <v>5012</v>
      </c>
      <c r="O1057" s="108" t="s">
        <v>2573</v>
      </c>
    </row>
    <row r="1058" spans="1:15" s="108" customFormat="1" ht="12.75" x14ac:dyDescent="0.2">
      <c r="A1058" s="108" t="str">
        <f>EnterpriseData!$B$38</f>
        <v>ProTes300420201Adm</v>
      </c>
      <c r="B1058" s="109" t="s">
        <v>7360</v>
      </c>
      <c r="C1058" s="108" t="s">
        <v>2609</v>
      </c>
      <c r="D1058" s="108" t="s">
        <v>7361</v>
      </c>
      <c r="E1058" s="108" t="s">
        <v>2683</v>
      </c>
      <c r="G1058" s="108" t="s">
        <v>7362</v>
      </c>
      <c r="H1058" s="108" t="s">
        <v>6743</v>
      </c>
      <c r="I1058" s="110" t="s">
        <v>2683</v>
      </c>
      <c r="J1058" s="108" t="s">
        <v>2377</v>
      </c>
      <c r="O1058" s="108" t="s">
        <v>2573</v>
      </c>
    </row>
    <row r="1059" spans="1:15" s="108" customFormat="1" ht="12.75" x14ac:dyDescent="0.2">
      <c r="A1059" s="108" t="str">
        <f>EnterpriseData!$B$38</f>
        <v>ProTes300420201Adm</v>
      </c>
      <c r="B1059" s="109" t="s">
        <v>7363</v>
      </c>
      <c r="C1059" s="108" t="s">
        <v>2609</v>
      </c>
      <c r="D1059" s="108" t="s">
        <v>7364</v>
      </c>
      <c r="E1059" s="108" t="s">
        <v>2683</v>
      </c>
      <c r="G1059" s="108" t="s">
        <v>7365</v>
      </c>
      <c r="H1059" s="108" t="s">
        <v>7366</v>
      </c>
      <c r="I1059" s="110" t="s">
        <v>2683</v>
      </c>
      <c r="J1059" s="108" t="s">
        <v>3016</v>
      </c>
      <c r="O1059" s="108" t="s">
        <v>2573</v>
      </c>
    </row>
    <row r="1060" spans="1:15" s="108" customFormat="1" ht="12.75" x14ac:dyDescent="0.2">
      <c r="A1060" s="108" t="str">
        <f>EnterpriseData!$B$38</f>
        <v>ProTes300420201Adm</v>
      </c>
      <c r="B1060" s="109" t="s">
        <v>7367</v>
      </c>
      <c r="C1060" s="108" t="s">
        <v>2609</v>
      </c>
      <c r="D1060" s="108" t="s">
        <v>7368</v>
      </c>
      <c r="E1060" s="108" t="s">
        <v>2683</v>
      </c>
      <c r="G1060" s="108" t="s">
        <v>7369</v>
      </c>
      <c r="H1060" s="108" t="s">
        <v>7370</v>
      </c>
      <c r="I1060" s="110" t="s">
        <v>2683</v>
      </c>
      <c r="J1060" s="108" t="s">
        <v>3681</v>
      </c>
      <c r="O1060" s="108" t="s">
        <v>2573</v>
      </c>
    </row>
    <row r="1061" spans="1:15" s="108" customFormat="1" ht="12.75" x14ac:dyDescent="0.2">
      <c r="A1061" s="108" t="str">
        <f>EnterpriseData!$B$38</f>
        <v>ProTes300420201Adm</v>
      </c>
      <c r="B1061" s="109" t="s">
        <v>7371</v>
      </c>
      <c r="C1061" s="108" t="s">
        <v>2609</v>
      </c>
      <c r="D1061" s="108" t="s">
        <v>7372</v>
      </c>
      <c r="E1061" s="108" t="s">
        <v>2683</v>
      </c>
      <c r="G1061" s="108" t="s">
        <v>7373</v>
      </c>
      <c r="H1061" s="108" t="s">
        <v>6616</v>
      </c>
      <c r="I1061" s="110" t="s">
        <v>2683</v>
      </c>
      <c r="J1061" s="108" t="s">
        <v>5800</v>
      </c>
      <c r="O1061" s="108" t="s">
        <v>2573</v>
      </c>
    </row>
    <row r="1062" spans="1:15" s="108" customFormat="1" ht="12.75" x14ac:dyDescent="0.2">
      <c r="A1062" s="108" t="str">
        <f>EnterpriseData!$B$38</f>
        <v>ProTes300420201Adm</v>
      </c>
      <c r="B1062" s="109" t="s">
        <v>7374</v>
      </c>
      <c r="C1062" s="108" t="s">
        <v>2609</v>
      </c>
      <c r="D1062" s="108" t="s">
        <v>7375</v>
      </c>
      <c r="E1062" s="108" t="s">
        <v>2683</v>
      </c>
      <c r="G1062" s="108" t="s">
        <v>7376</v>
      </c>
      <c r="H1062" s="108" t="s">
        <v>6133</v>
      </c>
      <c r="I1062" s="110" t="s">
        <v>2683</v>
      </c>
      <c r="J1062" s="108" t="s">
        <v>3681</v>
      </c>
      <c r="O1062" s="108" t="s">
        <v>2573</v>
      </c>
    </row>
    <row r="1063" spans="1:15" s="108" customFormat="1" ht="12.75" x14ac:dyDescent="0.2">
      <c r="A1063" s="108" t="str">
        <f>EnterpriseData!$B$38</f>
        <v>ProTes300420201Adm</v>
      </c>
      <c r="B1063" s="109" t="s">
        <v>7377</v>
      </c>
      <c r="C1063" s="108" t="s">
        <v>2609</v>
      </c>
      <c r="D1063" s="108" t="s">
        <v>7378</v>
      </c>
      <c r="E1063" s="108" t="s">
        <v>2683</v>
      </c>
      <c r="G1063" s="108" t="s">
        <v>7379</v>
      </c>
      <c r="H1063" s="108" t="s">
        <v>7315</v>
      </c>
      <c r="I1063" s="110" t="s">
        <v>2683</v>
      </c>
      <c r="J1063" s="108" t="s">
        <v>3016</v>
      </c>
      <c r="O1063" s="108" t="s">
        <v>2573</v>
      </c>
    </row>
    <row r="1064" spans="1:15" s="108" customFormat="1" ht="12.75" x14ac:dyDescent="0.2">
      <c r="A1064" s="108" t="str">
        <f>EnterpriseData!$B$38</f>
        <v>ProTes300420201Adm</v>
      </c>
      <c r="B1064" s="109" t="s">
        <v>7380</v>
      </c>
      <c r="C1064" s="108" t="s">
        <v>2609</v>
      </c>
      <c r="D1064" s="108" t="s">
        <v>7381</v>
      </c>
      <c r="E1064" s="108" t="s">
        <v>2683</v>
      </c>
      <c r="G1064" s="108" t="s">
        <v>7382</v>
      </c>
      <c r="H1064" s="108" t="s">
        <v>6133</v>
      </c>
      <c r="I1064" s="110" t="s">
        <v>2683</v>
      </c>
      <c r="J1064" s="108" t="s">
        <v>3681</v>
      </c>
      <c r="O1064" s="108" t="s">
        <v>2573</v>
      </c>
    </row>
    <row r="1065" spans="1:15" s="108" customFormat="1" ht="12.75" x14ac:dyDescent="0.2">
      <c r="A1065" s="108" t="str">
        <f>EnterpriseData!$B$38</f>
        <v>ProTes300420201Adm</v>
      </c>
      <c r="B1065" s="109" t="s">
        <v>7383</v>
      </c>
      <c r="C1065" s="108" t="s">
        <v>2609</v>
      </c>
      <c r="D1065" s="108" t="s">
        <v>7384</v>
      </c>
      <c r="E1065" s="108" t="s">
        <v>7385</v>
      </c>
      <c r="G1065" s="108" t="s">
        <v>7386</v>
      </c>
      <c r="H1065" s="108" t="s">
        <v>6253</v>
      </c>
      <c r="I1065" s="110" t="s">
        <v>2683</v>
      </c>
      <c r="J1065" s="108" t="s">
        <v>2952</v>
      </c>
      <c r="O1065" s="108" t="s">
        <v>2573</v>
      </c>
    </row>
    <row r="1066" spans="1:15" s="108" customFormat="1" ht="12.75" x14ac:dyDescent="0.2">
      <c r="A1066" s="108" t="str">
        <f>EnterpriseData!$B$38</f>
        <v>ProTes300420201Adm</v>
      </c>
      <c r="B1066" s="109" t="s">
        <v>7387</v>
      </c>
      <c r="C1066" s="108" t="s">
        <v>2609</v>
      </c>
      <c r="D1066" s="108" t="s">
        <v>7388</v>
      </c>
      <c r="E1066" s="108" t="s">
        <v>2683</v>
      </c>
      <c r="G1066" s="108" t="s">
        <v>7389</v>
      </c>
      <c r="H1066" s="108" t="s">
        <v>3823</v>
      </c>
      <c r="I1066" s="110" t="s">
        <v>2683</v>
      </c>
      <c r="J1066" s="108" t="s">
        <v>3825</v>
      </c>
      <c r="O1066" s="108" t="s">
        <v>2573</v>
      </c>
    </row>
    <row r="1067" spans="1:15" s="108" customFormat="1" ht="12.75" x14ac:dyDescent="0.2">
      <c r="A1067" s="108" t="str">
        <f>EnterpriseData!$B$38</f>
        <v>ProTes300420201Adm</v>
      </c>
      <c r="B1067" s="109" t="s">
        <v>7390</v>
      </c>
      <c r="C1067" s="108" t="s">
        <v>2609</v>
      </c>
      <c r="D1067" s="108" t="s">
        <v>7391</v>
      </c>
      <c r="E1067" s="108" t="s">
        <v>2683</v>
      </c>
      <c r="G1067" s="108" t="s">
        <v>7392</v>
      </c>
      <c r="H1067" s="108" t="s">
        <v>6512</v>
      </c>
      <c r="I1067" s="110" t="s">
        <v>2683</v>
      </c>
      <c r="J1067" s="108" t="s">
        <v>5462</v>
      </c>
      <c r="O1067" s="108" t="s">
        <v>2573</v>
      </c>
    </row>
    <row r="1068" spans="1:15" s="108" customFormat="1" ht="12.75" x14ac:dyDescent="0.2">
      <c r="A1068" s="108" t="str">
        <f>EnterpriseData!$B$38</f>
        <v>ProTes300420201Adm</v>
      </c>
      <c r="B1068" s="109" t="s">
        <v>7393</v>
      </c>
      <c r="C1068" s="108" t="s">
        <v>2609</v>
      </c>
      <c r="D1068" s="108" t="s">
        <v>7394</v>
      </c>
      <c r="E1068" s="108" t="s">
        <v>2683</v>
      </c>
      <c r="G1068" s="108" t="s">
        <v>7395</v>
      </c>
      <c r="H1068" s="108" t="s">
        <v>6999</v>
      </c>
      <c r="I1068" s="110" t="s">
        <v>2683</v>
      </c>
      <c r="J1068" s="108" t="s">
        <v>4115</v>
      </c>
      <c r="O1068" s="108" t="s">
        <v>2573</v>
      </c>
    </row>
    <row r="1069" spans="1:15" s="108" customFormat="1" ht="12.75" x14ac:dyDescent="0.2">
      <c r="A1069" s="108" t="str">
        <f>EnterpriseData!$B$38</f>
        <v>ProTes300420201Adm</v>
      </c>
      <c r="B1069" s="109" t="s">
        <v>7396</v>
      </c>
      <c r="C1069" s="108" t="s">
        <v>2609</v>
      </c>
      <c r="D1069" s="108" t="s">
        <v>7397</v>
      </c>
      <c r="E1069" s="108" t="s">
        <v>2683</v>
      </c>
      <c r="G1069" s="108" t="s">
        <v>3721</v>
      </c>
      <c r="H1069" s="108" t="s">
        <v>3720</v>
      </c>
      <c r="I1069" s="110" t="s">
        <v>2683</v>
      </c>
      <c r="J1069" s="108" t="s">
        <v>3723</v>
      </c>
      <c r="O1069" s="108" t="s">
        <v>2573</v>
      </c>
    </row>
    <row r="1070" spans="1:15" s="108" customFormat="1" ht="12.75" x14ac:dyDescent="0.2">
      <c r="A1070" s="108" t="str">
        <f>EnterpriseData!$B$38</f>
        <v>ProTes300420201Adm</v>
      </c>
      <c r="B1070" s="109" t="s">
        <v>7398</v>
      </c>
      <c r="C1070" s="108" t="s">
        <v>2609</v>
      </c>
      <c r="D1070" s="108" t="s">
        <v>7399</v>
      </c>
      <c r="E1070" s="108" t="s">
        <v>2683</v>
      </c>
      <c r="G1070" s="108" t="s">
        <v>7400</v>
      </c>
      <c r="H1070" s="108" t="s">
        <v>7173</v>
      </c>
      <c r="I1070" s="110" t="s">
        <v>2683</v>
      </c>
      <c r="J1070" s="108" t="s">
        <v>3100</v>
      </c>
      <c r="O1070" s="108" t="s">
        <v>2573</v>
      </c>
    </row>
    <row r="1071" spans="1:15" s="108" customFormat="1" ht="12.75" x14ac:dyDescent="0.2">
      <c r="A1071" s="108" t="str">
        <f>EnterpriseData!$B$38</f>
        <v>ProTes300420201Adm</v>
      </c>
      <c r="B1071" s="109" t="s">
        <v>7401</v>
      </c>
      <c r="C1071" s="108" t="s">
        <v>2609</v>
      </c>
      <c r="D1071" s="108" t="s">
        <v>7402</v>
      </c>
      <c r="E1071" s="108" t="s">
        <v>2683</v>
      </c>
      <c r="G1071" s="108" t="s">
        <v>7403</v>
      </c>
      <c r="H1071" s="108" t="s">
        <v>6433</v>
      </c>
      <c r="I1071" s="110" t="s">
        <v>2683</v>
      </c>
      <c r="J1071" s="108" t="s">
        <v>3036</v>
      </c>
      <c r="O1071" s="108" t="s">
        <v>2573</v>
      </c>
    </row>
    <row r="1072" spans="1:15" s="108" customFormat="1" ht="12.75" x14ac:dyDescent="0.2">
      <c r="A1072" s="108" t="str">
        <f>EnterpriseData!$B$38</f>
        <v>ProTes300420201Adm</v>
      </c>
      <c r="B1072" s="109" t="s">
        <v>7404</v>
      </c>
      <c r="C1072" s="108" t="s">
        <v>2609</v>
      </c>
      <c r="D1072" s="108" t="s">
        <v>7405</v>
      </c>
      <c r="E1072" s="108" t="s">
        <v>2683</v>
      </c>
      <c r="G1072" s="108" t="s">
        <v>7406</v>
      </c>
      <c r="H1072" s="108" t="s">
        <v>6118</v>
      </c>
      <c r="I1072" s="110" t="s">
        <v>2683</v>
      </c>
      <c r="J1072" s="108" t="s">
        <v>2377</v>
      </c>
      <c r="O1072" s="108" t="s">
        <v>2573</v>
      </c>
    </row>
    <row r="1073" spans="1:15" s="108" customFormat="1" ht="12.75" x14ac:dyDescent="0.2">
      <c r="A1073" s="108" t="str">
        <f>EnterpriseData!$B$38</f>
        <v>ProTes300420201Adm</v>
      </c>
      <c r="B1073" s="109" t="s">
        <v>7407</v>
      </c>
      <c r="C1073" s="108" t="s">
        <v>2609</v>
      </c>
      <c r="D1073" s="108" t="s">
        <v>7408</v>
      </c>
      <c r="E1073" s="108" t="s">
        <v>2683</v>
      </c>
      <c r="G1073" s="108" t="s">
        <v>7409</v>
      </c>
      <c r="H1073" s="108" t="s">
        <v>6118</v>
      </c>
      <c r="I1073" s="110" t="s">
        <v>2683</v>
      </c>
      <c r="J1073" s="108" t="s">
        <v>2377</v>
      </c>
      <c r="O1073" s="108" t="s">
        <v>2573</v>
      </c>
    </row>
    <row r="1074" spans="1:15" s="108" customFormat="1" ht="12.75" x14ac:dyDescent="0.2">
      <c r="A1074" s="108" t="str">
        <f>EnterpriseData!$B$38</f>
        <v>ProTes300420201Adm</v>
      </c>
      <c r="B1074" s="109" t="s">
        <v>7410</v>
      </c>
      <c r="C1074" s="108" t="s">
        <v>2609</v>
      </c>
      <c r="D1074" s="108" t="s">
        <v>7411</v>
      </c>
      <c r="E1074" s="108" t="s">
        <v>2683</v>
      </c>
      <c r="G1074" s="108" t="s">
        <v>7412</v>
      </c>
      <c r="H1074" s="108" t="s">
        <v>6133</v>
      </c>
      <c r="I1074" s="110" t="s">
        <v>2683</v>
      </c>
      <c r="J1074" s="108" t="s">
        <v>3681</v>
      </c>
      <c r="O1074" s="108" t="s">
        <v>2573</v>
      </c>
    </row>
    <row r="1075" spans="1:15" s="108" customFormat="1" ht="12.75" x14ac:dyDescent="0.2">
      <c r="A1075" s="108" t="str">
        <f>EnterpriseData!$B$38</f>
        <v>ProTes300420201Adm</v>
      </c>
      <c r="B1075" s="109" t="s">
        <v>7413</v>
      </c>
      <c r="C1075" s="108" t="s">
        <v>2609</v>
      </c>
      <c r="D1075" s="108" t="s">
        <v>7414</v>
      </c>
      <c r="E1075" s="108" t="s">
        <v>2683</v>
      </c>
      <c r="G1075" s="108" t="s">
        <v>5639</v>
      </c>
      <c r="H1075" s="108" t="s">
        <v>5639</v>
      </c>
      <c r="I1075" s="110" t="s">
        <v>2683</v>
      </c>
      <c r="J1075" s="108" t="s">
        <v>5640</v>
      </c>
      <c r="O1075" s="108" t="s">
        <v>2573</v>
      </c>
    </row>
    <row r="1076" spans="1:15" s="108" customFormat="1" ht="12.75" x14ac:dyDescent="0.2">
      <c r="A1076" s="108" t="str">
        <f>EnterpriseData!$B$38</f>
        <v>ProTes300420201Adm</v>
      </c>
      <c r="B1076" s="109" t="s">
        <v>7415</v>
      </c>
      <c r="C1076" s="108" t="s">
        <v>2609</v>
      </c>
      <c r="D1076" s="108" t="s">
        <v>7416</v>
      </c>
      <c r="E1076" s="108" t="s">
        <v>2683</v>
      </c>
      <c r="G1076" s="108" t="s">
        <v>7417</v>
      </c>
      <c r="H1076" s="108" t="s">
        <v>6765</v>
      </c>
      <c r="I1076" s="110" t="s">
        <v>2683</v>
      </c>
      <c r="J1076" s="108" t="s">
        <v>5640</v>
      </c>
      <c r="O1076" s="108" t="s">
        <v>2573</v>
      </c>
    </row>
    <row r="1077" spans="1:15" s="108" customFormat="1" ht="12.75" x14ac:dyDescent="0.2">
      <c r="A1077" s="108" t="str">
        <f>EnterpriseData!$B$38</f>
        <v>ProTes300420201Adm</v>
      </c>
      <c r="B1077" s="109" t="s">
        <v>7418</v>
      </c>
      <c r="C1077" s="108" t="s">
        <v>2609</v>
      </c>
      <c r="D1077" s="108" t="s">
        <v>7419</v>
      </c>
      <c r="E1077" s="108" t="s">
        <v>2683</v>
      </c>
      <c r="G1077" s="108" t="s">
        <v>7420</v>
      </c>
      <c r="H1077" s="108" t="s">
        <v>7421</v>
      </c>
      <c r="I1077" s="110" t="s">
        <v>2683</v>
      </c>
      <c r="J1077" s="108" t="s">
        <v>3681</v>
      </c>
      <c r="O1077" s="108" t="s">
        <v>2573</v>
      </c>
    </row>
    <row r="1078" spans="1:15" s="108" customFormat="1" ht="12.75" x14ac:dyDescent="0.2">
      <c r="A1078" s="108" t="str">
        <f>EnterpriseData!$B$38</f>
        <v>ProTes300420201Adm</v>
      </c>
      <c r="B1078" s="109" t="s">
        <v>7422</v>
      </c>
      <c r="C1078" s="108" t="s">
        <v>2609</v>
      </c>
      <c r="D1078" s="108" t="s">
        <v>7423</v>
      </c>
      <c r="E1078" s="108" t="s">
        <v>2683</v>
      </c>
      <c r="G1078" s="108" t="s">
        <v>7424</v>
      </c>
      <c r="H1078" s="108" t="s">
        <v>6118</v>
      </c>
      <c r="I1078" s="110" t="s">
        <v>2683</v>
      </c>
      <c r="J1078" s="108" t="s">
        <v>2377</v>
      </c>
      <c r="O1078" s="108" t="s">
        <v>2573</v>
      </c>
    </row>
    <row r="1079" spans="1:15" s="108" customFormat="1" ht="12.75" x14ac:dyDescent="0.2">
      <c r="A1079" s="108" t="str">
        <f>EnterpriseData!$B$38</f>
        <v>ProTes300420201Adm</v>
      </c>
      <c r="B1079" s="109" t="s">
        <v>7425</v>
      </c>
      <c r="C1079" s="108" t="s">
        <v>2609</v>
      </c>
      <c r="D1079" s="108" t="s">
        <v>7426</v>
      </c>
      <c r="E1079" s="108" t="s">
        <v>2683</v>
      </c>
      <c r="G1079" s="108" t="s">
        <v>7427</v>
      </c>
      <c r="H1079" s="108" t="s">
        <v>6133</v>
      </c>
      <c r="I1079" s="110" t="s">
        <v>2683</v>
      </c>
      <c r="J1079" s="108" t="s">
        <v>3681</v>
      </c>
      <c r="O1079" s="108" t="s">
        <v>2573</v>
      </c>
    </row>
    <row r="1080" spans="1:15" s="108" customFormat="1" ht="12.75" x14ac:dyDescent="0.2">
      <c r="A1080" s="108" t="str">
        <f>EnterpriseData!$B$38</f>
        <v>ProTes300420201Adm</v>
      </c>
      <c r="B1080" s="109" t="s">
        <v>7428</v>
      </c>
      <c r="C1080" s="108" t="s">
        <v>2609</v>
      </c>
      <c r="D1080" s="108" t="s">
        <v>7429</v>
      </c>
      <c r="E1080" s="108" t="s">
        <v>2683</v>
      </c>
      <c r="G1080" s="108" t="s">
        <v>7429</v>
      </c>
      <c r="H1080" s="108" t="s">
        <v>6151</v>
      </c>
      <c r="I1080" s="110" t="s">
        <v>2683</v>
      </c>
      <c r="J1080" s="108" t="s">
        <v>2727</v>
      </c>
      <c r="O1080" s="108" t="s">
        <v>2573</v>
      </c>
    </row>
    <row r="1081" spans="1:15" s="108" customFormat="1" ht="12.75" x14ac:dyDescent="0.2">
      <c r="A1081" s="108" t="str">
        <f>EnterpriseData!$B$38</f>
        <v>ProTes300420201Adm</v>
      </c>
      <c r="B1081" s="109" t="s">
        <v>7430</v>
      </c>
      <c r="C1081" s="108" t="s">
        <v>2609</v>
      </c>
      <c r="D1081" s="108" t="s">
        <v>7431</v>
      </c>
      <c r="E1081" s="108" t="s">
        <v>6500</v>
      </c>
      <c r="G1081" s="108" t="s">
        <v>7432</v>
      </c>
      <c r="H1081" s="108" t="s">
        <v>6177</v>
      </c>
      <c r="I1081" s="110" t="s">
        <v>2683</v>
      </c>
      <c r="J1081" s="108" t="s">
        <v>2591</v>
      </c>
      <c r="O1081" s="108" t="s">
        <v>2573</v>
      </c>
    </row>
    <row r="1082" spans="1:15" s="108" customFormat="1" ht="12.75" x14ac:dyDescent="0.2">
      <c r="A1082" s="108" t="str">
        <f>EnterpriseData!$B$38</f>
        <v>ProTes300420201Adm</v>
      </c>
      <c r="B1082" s="109" t="s">
        <v>7433</v>
      </c>
      <c r="C1082" s="108" t="s">
        <v>2609</v>
      </c>
      <c r="D1082" s="108" t="s">
        <v>7434</v>
      </c>
      <c r="E1082" s="108" t="s">
        <v>2683</v>
      </c>
      <c r="G1082" s="108" t="s">
        <v>7435</v>
      </c>
      <c r="H1082" s="108" t="s">
        <v>7054</v>
      </c>
      <c r="I1082" s="110" t="s">
        <v>2683</v>
      </c>
      <c r="J1082" s="108" t="s">
        <v>2414</v>
      </c>
      <c r="O1082" s="108" t="s">
        <v>2573</v>
      </c>
    </row>
    <row r="1083" spans="1:15" s="108" customFormat="1" ht="12.75" x14ac:dyDescent="0.2">
      <c r="A1083" s="108" t="str">
        <f>EnterpriseData!$B$38</f>
        <v>ProTes300420201Adm</v>
      </c>
      <c r="B1083" s="109" t="s">
        <v>7436</v>
      </c>
      <c r="C1083" s="108" t="s">
        <v>2609</v>
      </c>
      <c r="D1083" s="108" t="s">
        <v>7437</v>
      </c>
      <c r="E1083" s="108" t="s">
        <v>2683</v>
      </c>
      <c r="G1083" s="108" t="s">
        <v>7438</v>
      </c>
      <c r="H1083" s="108" t="s">
        <v>7439</v>
      </c>
      <c r="I1083" s="110" t="s">
        <v>2683</v>
      </c>
      <c r="J1083" s="108" t="s">
        <v>2413</v>
      </c>
      <c r="O1083" s="108" t="s">
        <v>2573</v>
      </c>
    </row>
    <row r="1084" spans="1:15" s="108" customFormat="1" ht="12.75" x14ac:dyDescent="0.2">
      <c r="A1084" s="108" t="str">
        <f>EnterpriseData!$B$38</f>
        <v>ProTes300420201Adm</v>
      </c>
      <c r="B1084" s="109" t="s">
        <v>7440</v>
      </c>
      <c r="C1084" s="108" t="s">
        <v>2609</v>
      </c>
      <c r="D1084" s="108" t="s">
        <v>7441</v>
      </c>
      <c r="E1084" s="108" t="s">
        <v>2683</v>
      </c>
      <c r="G1084" s="108" t="s">
        <v>7442</v>
      </c>
      <c r="H1084" s="108" t="s">
        <v>7443</v>
      </c>
      <c r="I1084" s="110" t="s">
        <v>2683</v>
      </c>
      <c r="J1084" s="108" t="s">
        <v>3162</v>
      </c>
      <c r="O1084" s="108" t="s">
        <v>2573</v>
      </c>
    </row>
    <row r="1085" spans="1:15" s="108" customFormat="1" ht="12.75" x14ac:dyDescent="0.2">
      <c r="A1085" s="108" t="str">
        <f>EnterpriseData!$B$38</f>
        <v>ProTes300420201Adm</v>
      </c>
      <c r="B1085" s="109" t="s">
        <v>7444</v>
      </c>
      <c r="C1085" s="108" t="s">
        <v>2609</v>
      </c>
      <c r="D1085" s="108" t="s">
        <v>7445</v>
      </c>
      <c r="E1085" s="108" t="s">
        <v>2683</v>
      </c>
      <c r="G1085" s="108" t="s">
        <v>7446</v>
      </c>
      <c r="H1085" s="108" t="s">
        <v>6593</v>
      </c>
      <c r="I1085" s="110" t="s">
        <v>2683</v>
      </c>
      <c r="J1085" s="108" t="s">
        <v>4798</v>
      </c>
      <c r="O1085" s="108" t="s">
        <v>2573</v>
      </c>
    </row>
    <row r="1086" spans="1:15" s="108" customFormat="1" ht="12.75" x14ac:dyDescent="0.2">
      <c r="A1086" s="108" t="str">
        <f>EnterpriseData!$B$38</f>
        <v>ProTes300420201Adm</v>
      </c>
      <c r="B1086" s="109" t="s">
        <v>7447</v>
      </c>
      <c r="C1086" s="108" t="s">
        <v>2609</v>
      </c>
      <c r="D1086" s="108" t="s">
        <v>7448</v>
      </c>
      <c r="E1086" s="108" t="s">
        <v>2683</v>
      </c>
      <c r="G1086" s="108" t="s">
        <v>7449</v>
      </c>
      <c r="H1086" s="108" t="s">
        <v>7450</v>
      </c>
      <c r="I1086" s="110" t="s">
        <v>2683</v>
      </c>
      <c r="J1086" s="108" t="s">
        <v>5012</v>
      </c>
      <c r="O1086" s="108" t="s">
        <v>2573</v>
      </c>
    </row>
    <row r="1087" spans="1:15" s="108" customFormat="1" ht="12.75" x14ac:dyDescent="0.2">
      <c r="A1087" s="108" t="str">
        <f>EnterpriseData!$B$38</f>
        <v>ProTes300420201Adm</v>
      </c>
      <c r="B1087" s="109" t="s">
        <v>7451</v>
      </c>
      <c r="C1087" s="108" t="s">
        <v>2609</v>
      </c>
      <c r="D1087" s="108" t="s">
        <v>7452</v>
      </c>
      <c r="E1087" s="108" t="s">
        <v>2683</v>
      </c>
      <c r="G1087" s="108" t="s">
        <v>7453</v>
      </c>
      <c r="H1087" s="108" t="s">
        <v>6433</v>
      </c>
      <c r="I1087" s="110" t="s">
        <v>2683</v>
      </c>
      <c r="J1087" s="108" t="s">
        <v>3036</v>
      </c>
      <c r="O1087" s="108" t="s">
        <v>2573</v>
      </c>
    </row>
    <row r="1088" spans="1:15" s="108" customFormat="1" ht="12.75" x14ac:dyDescent="0.2">
      <c r="A1088" s="108" t="str">
        <f>EnterpriseData!$B$38</f>
        <v>ProTes300420201Adm</v>
      </c>
      <c r="B1088" s="109" t="s">
        <v>7454</v>
      </c>
      <c r="C1088" s="108" t="s">
        <v>2609</v>
      </c>
      <c r="D1088" s="108" t="s">
        <v>7455</v>
      </c>
      <c r="E1088" s="108" t="s">
        <v>2683</v>
      </c>
      <c r="G1088" s="108" t="s">
        <v>7456</v>
      </c>
      <c r="H1088" s="108" t="s">
        <v>6415</v>
      </c>
      <c r="I1088" s="110" t="s">
        <v>2683</v>
      </c>
      <c r="J1088" s="108" t="s">
        <v>4651</v>
      </c>
      <c r="O1088" s="108" t="s">
        <v>2573</v>
      </c>
    </row>
    <row r="1089" spans="1:15" s="108" customFormat="1" ht="12.75" x14ac:dyDescent="0.2">
      <c r="A1089" s="108" t="str">
        <f>EnterpriseData!$B$38</f>
        <v>ProTes300420201Adm</v>
      </c>
      <c r="B1089" s="109" t="s">
        <v>7457</v>
      </c>
      <c r="C1089" s="108" t="s">
        <v>2609</v>
      </c>
      <c r="D1089" s="108" t="s">
        <v>7458</v>
      </c>
      <c r="E1089" s="108" t="s">
        <v>2683</v>
      </c>
      <c r="G1089" s="108" t="s">
        <v>7459</v>
      </c>
      <c r="H1089" s="108" t="s">
        <v>6415</v>
      </c>
      <c r="I1089" s="110" t="s">
        <v>2683</v>
      </c>
      <c r="J1089" s="108" t="s">
        <v>4651</v>
      </c>
      <c r="O1089" s="108" t="s">
        <v>2573</v>
      </c>
    </row>
    <row r="1090" spans="1:15" s="108" customFormat="1" ht="12.75" x14ac:dyDescent="0.2">
      <c r="A1090" s="108" t="str">
        <f>EnterpriseData!$B$38</f>
        <v>ProTes300420201Adm</v>
      </c>
      <c r="B1090" s="109" t="s">
        <v>7460</v>
      </c>
      <c r="C1090" s="108" t="s">
        <v>2609</v>
      </c>
      <c r="D1090" s="108" t="s">
        <v>7461</v>
      </c>
      <c r="E1090" s="108" t="s">
        <v>2683</v>
      </c>
      <c r="G1090" s="108" t="s">
        <v>7461</v>
      </c>
      <c r="H1090" s="108" t="s">
        <v>6800</v>
      </c>
      <c r="I1090" s="110" t="s">
        <v>2683</v>
      </c>
      <c r="J1090" s="108" t="s">
        <v>412</v>
      </c>
      <c r="O1090" s="108" t="s">
        <v>2573</v>
      </c>
    </row>
    <row r="1091" spans="1:15" s="108" customFormat="1" ht="12.75" x14ac:dyDescent="0.2">
      <c r="A1091" s="108" t="str">
        <f>EnterpriseData!$B$38</f>
        <v>ProTes300420201Adm</v>
      </c>
      <c r="B1091" s="109" t="s">
        <v>7462</v>
      </c>
      <c r="C1091" s="108" t="s">
        <v>2609</v>
      </c>
      <c r="D1091" s="108" t="s">
        <v>7463</v>
      </c>
      <c r="E1091" s="108" t="s">
        <v>2683</v>
      </c>
      <c r="G1091" s="108" t="s">
        <v>7464</v>
      </c>
      <c r="H1091" s="108" t="s">
        <v>7465</v>
      </c>
      <c r="I1091" s="110" t="s">
        <v>2683</v>
      </c>
      <c r="J1091" s="108" t="s">
        <v>2930</v>
      </c>
      <c r="O1091" s="108" t="s">
        <v>2573</v>
      </c>
    </row>
    <row r="1092" spans="1:15" s="108" customFormat="1" ht="12.75" x14ac:dyDescent="0.2">
      <c r="A1092" s="108" t="str">
        <f>EnterpriseData!$B$38</f>
        <v>ProTes300420201Adm</v>
      </c>
      <c r="B1092" s="109" t="s">
        <v>7466</v>
      </c>
      <c r="C1092" s="108" t="s">
        <v>2609</v>
      </c>
      <c r="D1092" s="108" t="s">
        <v>7467</v>
      </c>
      <c r="E1092" s="108" t="s">
        <v>2683</v>
      </c>
      <c r="G1092" s="108" t="s">
        <v>7468</v>
      </c>
      <c r="H1092" s="108" t="s">
        <v>6859</v>
      </c>
      <c r="I1092" s="110" t="s">
        <v>2683</v>
      </c>
      <c r="J1092" s="108" t="s">
        <v>3047</v>
      </c>
      <c r="O1092" s="108" t="s">
        <v>2573</v>
      </c>
    </row>
    <row r="1093" spans="1:15" s="108" customFormat="1" ht="12.75" x14ac:dyDescent="0.2">
      <c r="A1093" s="108" t="str">
        <f>EnterpriseData!$B$38</f>
        <v>ProTes300420201Adm</v>
      </c>
      <c r="B1093" s="109" t="s">
        <v>7469</v>
      </c>
      <c r="C1093" s="108" t="s">
        <v>2609</v>
      </c>
      <c r="D1093" s="108" t="s">
        <v>7470</v>
      </c>
      <c r="E1093" s="108" t="s">
        <v>2683</v>
      </c>
      <c r="G1093" s="108" t="s">
        <v>7471</v>
      </c>
      <c r="H1093" s="108" t="s">
        <v>6245</v>
      </c>
      <c r="I1093" s="110" t="s">
        <v>2683</v>
      </c>
      <c r="J1093" s="108" t="s">
        <v>2412</v>
      </c>
      <c r="O1093" s="108" t="s">
        <v>2573</v>
      </c>
    </row>
    <row r="1094" spans="1:15" s="108" customFormat="1" ht="12.75" x14ac:dyDescent="0.2">
      <c r="A1094" s="108" t="str">
        <f>EnterpriseData!$B$38</f>
        <v>ProTes300420201Adm</v>
      </c>
      <c r="B1094" s="109" t="s">
        <v>7472</v>
      </c>
      <c r="C1094" s="108" t="s">
        <v>2609</v>
      </c>
      <c r="D1094" s="108" t="s">
        <v>7473</v>
      </c>
      <c r="E1094" s="108" t="s">
        <v>2683</v>
      </c>
      <c r="G1094" s="108" t="s">
        <v>7474</v>
      </c>
      <c r="H1094" s="108" t="s">
        <v>6415</v>
      </c>
      <c r="I1094" s="110" t="s">
        <v>2683</v>
      </c>
      <c r="J1094" s="108" t="s">
        <v>4651</v>
      </c>
      <c r="O1094" s="108" t="s">
        <v>2573</v>
      </c>
    </row>
    <row r="1095" spans="1:15" s="108" customFormat="1" ht="12.75" x14ac:dyDescent="0.2">
      <c r="A1095" s="108" t="str">
        <f>EnterpriseData!$B$38</f>
        <v>ProTes300420201Adm</v>
      </c>
      <c r="B1095" s="109" t="s">
        <v>7475</v>
      </c>
      <c r="C1095" s="108" t="s">
        <v>2609</v>
      </c>
      <c r="D1095" s="108" t="s">
        <v>7476</v>
      </c>
      <c r="E1095" s="108" t="s">
        <v>2683</v>
      </c>
      <c r="G1095" s="108" t="s">
        <v>7477</v>
      </c>
      <c r="H1095" s="108" t="s">
        <v>7478</v>
      </c>
      <c r="I1095" s="110" t="s">
        <v>2683</v>
      </c>
      <c r="J1095" s="108" t="s">
        <v>6097</v>
      </c>
      <c r="O1095" s="108" t="s">
        <v>2573</v>
      </c>
    </row>
    <row r="1096" spans="1:15" s="108" customFormat="1" ht="12.75" x14ac:dyDescent="0.2">
      <c r="A1096" s="108" t="str">
        <f>EnterpriseData!$B$38</f>
        <v>ProTes300420201Adm</v>
      </c>
      <c r="B1096" s="109" t="s">
        <v>7479</v>
      </c>
      <c r="C1096" s="108" t="s">
        <v>2609</v>
      </c>
      <c r="D1096" s="108" t="s">
        <v>7480</v>
      </c>
      <c r="E1096" s="108" t="s">
        <v>2683</v>
      </c>
      <c r="G1096" s="108" t="s">
        <v>7481</v>
      </c>
      <c r="H1096" s="108" t="s">
        <v>7482</v>
      </c>
      <c r="I1096" s="110" t="s">
        <v>2683</v>
      </c>
      <c r="J1096" s="108" t="s">
        <v>3614</v>
      </c>
      <c r="O1096" s="108" t="s">
        <v>2573</v>
      </c>
    </row>
    <row r="1097" spans="1:15" s="108" customFormat="1" ht="12.75" x14ac:dyDescent="0.2">
      <c r="A1097" s="108" t="str">
        <f>EnterpriseData!$B$38</f>
        <v>ProTes300420201Adm</v>
      </c>
      <c r="B1097" s="109" t="s">
        <v>7483</v>
      </c>
      <c r="C1097" s="108" t="s">
        <v>2609</v>
      </c>
      <c r="D1097" s="108" t="s">
        <v>7484</v>
      </c>
      <c r="E1097" s="108" t="s">
        <v>2683</v>
      </c>
      <c r="G1097" s="108" t="s">
        <v>7485</v>
      </c>
      <c r="H1097" s="108" t="s">
        <v>7485</v>
      </c>
      <c r="I1097" s="110" t="s">
        <v>2683</v>
      </c>
      <c r="J1097" s="108" t="s">
        <v>7486</v>
      </c>
      <c r="O1097" s="108" t="s">
        <v>2573</v>
      </c>
    </row>
    <row r="1098" spans="1:15" s="108" customFormat="1" ht="12.75" x14ac:dyDescent="0.2">
      <c r="A1098" s="108" t="str">
        <f>EnterpriseData!$B$38</f>
        <v>ProTes300420201Adm</v>
      </c>
      <c r="B1098" s="109" t="s">
        <v>7487</v>
      </c>
      <c r="C1098" s="108" t="s">
        <v>2609</v>
      </c>
      <c r="D1098" s="108" t="s">
        <v>7488</v>
      </c>
      <c r="E1098" s="108" t="s">
        <v>2683</v>
      </c>
      <c r="G1098" s="108" t="s">
        <v>2759</v>
      </c>
      <c r="H1098" s="108" t="s">
        <v>7346</v>
      </c>
      <c r="I1098" s="110" t="s">
        <v>2683</v>
      </c>
      <c r="J1098" s="108" t="s">
        <v>2399</v>
      </c>
      <c r="O1098" s="108" t="s">
        <v>2573</v>
      </c>
    </row>
    <row r="1099" spans="1:15" s="108" customFormat="1" ht="12.75" x14ac:dyDescent="0.2">
      <c r="A1099" s="108" t="str">
        <f>EnterpriseData!$B$38</f>
        <v>ProTes300420201Adm</v>
      </c>
      <c r="B1099" s="109" t="s">
        <v>7489</v>
      </c>
      <c r="C1099" s="108" t="s">
        <v>2609</v>
      </c>
      <c r="D1099" s="108" t="s">
        <v>7490</v>
      </c>
      <c r="E1099" s="108" t="s">
        <v>2683</v>
      </c>
      <c r="G1099" s="108" t="s">
        <v>7491</v>
      </c>
      <c r="H1099" s="108" t="s">
        <v>7492</v>
      </c>
      <c r="I1099" s="110" t="s">
        <v>2683</v>
      </c>
      <c r="J1099" s="108" t="s">
        <v>2404</v>
      </c>
      <c r="O1099" s="108" t="s">
        <v>2573</v>
      </c>
    </row>
    <row r="1100" spans="1:15" s="108" customFormat="1" ht="12.75" x14ac:dyDescent="0.2">
      <c r="A1100" s="108" t="str">
        <f>EnterpriseData!$B$38</f>
        <v>ProTes300420201Adm</v>
      </c>
      <c r="B1100" s="109" t="s">
        <v>7493</v>
      </c>
      <c r="C1100" s="108" t="s">
        <v>2609</v>
      </c>
      <c r="D1100" s="108" t="s">
        <v>7494</v>
      </c>
      <c r="E1100" s="108" t="s">
        <v>2683</v>
      </c>
      <c r="G1100" s="108" t="s">
        <v>7495</v>
      </c>
      <c r="H1100" s="108" t="s">
        <v>7496</v>
      </c>
      <c r="I1100" s="110" t="s">
        <v>2683</v>
      </c>
      <c r="J1100" s="108" t="s">
        <v>7497</v>
      </c>
      <c r="O1100" s="108" t="s">
        <v>2573</v>
      </c>
    </row>
    <row r="1101" spans="1:15" s="108" customFormat="1" ht="12.75" x14ac:dyDescent="0.2">
      <c r="A1101" s="108" t="str">
        <f>EnterpriseData!$B$38</f>
        <v>ProTes300420201Adm</v>
      </c>
      <c r="B1101" s="109" t="s">
        <v>7498</v>
      </c>
      <c r="C1101" s="108" t="s">
        <v>2609</v>
      </c>
      <c r="D1101" s="108" t="s">
        <v>7499</v>
      </c>
      <c r="E1101" s="108" t="s">
        <v>2683</v>
      </c>
      <c r="G1101" s="108" t="s">
        <v>7500</v>
      </c>
      <c r="H1101" s="108" t="s">
        <v>7500</v>
      </c>
      <c r="I1101" s="110" t="s">
        <v>2683</v>
      </c>
      <c r="J1101" s="108" t="s">
        <v>412</v>
      </c>
      <c r="O1101" s="108" t="s">
        <v>2573</v>
      </c>
    </row>
    <row r="1102" spans="1:15" s="108" customFormat="1" ht="12.75" x14ac:dyDescent="0.2">
      <c r="A1102" s="108" t="str">
        <f>EnterpriseData!$B$38</f>
        <v>ProTes300420201Adm</v>
      </c>
      <c r="B1102" s="109" t="s">
        <v>7501</v>
      </c>
      <c r="C1102" s="108" t="s">
        <v>2609</v>
      </c>
      <c r="D1102" s="108" t="s">
        <v>7502</v>
      </c>
      <c r="E1102" s="108" t="s">
        <v>2683</v>
      </c>
      <c r="G1102" s="108" t="s">
        <v>7503</v>
      </c>
      <c r="H1102" s="108" t="s">
        <v>7504</v>
      </c>
      <c r="I1102" s="110" t="s">
        <v>2683</v>
      </c>
      <c r="J1102" s="108" t="s">
        <v>7505</v>
      </c>
      <c r="O1102" s="108" t="s">
        <v>2573</v>
      </c>
    </row>
    <row r="1103" spans="1:15" s="108" customFormat="1" ht="12.75" x14ac:dyDescent="0.2">
      <c r="A1103" s="108" t="str">
        <f>EnterpriseData!$B$38</f>
        <v>ProTes300420201Adm</v>
      </c>
      <c r="B1103" s="109" t="s">
        <v>7506</v>
      </c>
      <c r="C1103" s="108" t="s">
        <v>2609</v>
      </c>
      <c r="D1103" s="108" t="s">
        <v>7507</v>
      </c>
      <c r="E1103" s="108" t="s">
        <v>2683</v>
      </c>
      <c r="G1103" s="108" t="s">
        <v>5821</v>
      </c>
      <c r="H1103" s="108" t="s">
        <v>5821</v>
      </c>
      <c r="I1103" s="110" t="s">
        <v>2683</v>
      </c>
      <c r="J1103" s="108" t="s">
        <v>4651</v>
      </c>
      <c r="O1103" s="108" t="s">
        <v>2573</v>
      </c>
    </row>
    <row r="1104" spans="1:15" s="108" customFormat="1" ht="12.75" x14ac:dyDescent="0.2">
      <c r="A1104" s="108" t="str">
        <f>EnterpriseData!$B$38</f>
        <v>ProTes300420201Adm</v>
      </c>
      <c r="B1104" s="109" t="s">
        <v>7508</v>
      </c>
      <c r="C1104" s="108" t="s">
        <v>2609</v>
      </c>
      <c r="D1104" s="108" t="s">
        <v>7509</v>
      </c>
      <c r="E1104" s="108" t="s">
        <v>2683</v>
      </c>
      <c r="G1104" s="108" t="s">
        <v>4846</v>
      </c>
      <c r="H1104" s="108" t="s">
        <v>7510</v>
      </c>
      <c r="I1104" s="110" t="s">
        <v>2683</v>
      </c>
      <c r="J1104" s="108" t="s">
        <v>3078</v>
      </c>
      <c r="O1104" s="108" t="s">
        <v>2573</v>
      </c>
    </row>
    <row r="1105" spans="1:15" s="108" customFormat="1" ht="12.75" x14ac:dyDescent="0.2">
      <c r="A1105" s="108" t="str">
        <f>EnterpriseData!$B$38</f>
        <v>ProTes300420201Adm</v>
      </c>
      <c r="B1105" s="109" t="s">
        <v>7511</v>
      </c>
      <c r="C1105" s="108" t="s">
        <v>2609</v>
      </c>
      <c r="D1105" s="108" t="s">
        <v>7512</v>
      </c>
      <c r="E1105" s="108" t="s">
        <v>2683</v>
      </c>
      <c r="G1105" s="108" t="s">
        <v>2984</v>
      </c>
      <c r="H1105" s="108" t="s">
        <v>6151</v>
      </c>
      <c r="I1105" s="110" t="s">
        <v>2683</v>
      </c>
      <c r="J1105" s="108" t="s">
        <v>2727</v>
      </c>
      <c r="O1105" s="108" t="s">
        <v>2573</v>
      </c>
    </row>
    <row r="1106" spans="1:15" s="108" customFormat="1" ht="12.75" x14ac:dyDescent="0.2">
      <c r="A1106" s="108" t="str">
        <f>EnterpriseData!$B$38</f>
        <v>ProTes300420201Adm</v>
      </c>
      <c r="B1106" s="109" t="s">
        <v>7513</v>
      </c>
      <c r="C1106" s="108" t="s">
        <v>2609</v>
      </c>
      <c r="D1106" s="108" t="s">
        <v>7514</v>
      </c>
      <c r="E1106" s="108" t="s">
        <v>2683</v>
      </c>
      <c r="G1106" s="108" t="s">
        <v>7515</v>
      </c>
      <c r="H1106" s="108" t="s">
        <v>6181</v>
      </c>
      <c r="I1106" s="110" t="s">
        <v>2683</v>
      </c>
      <c r="J1106" s="108" t="s">
        <v>6044</v>
      </c>
      <c r="O1106" s="108" t="s">
        <v>2573</v>
      </c>
    </row>
    <row r="1107" spans="1:15" s="108" customFormat="1" ht="12.75" x14ac:dyDescent="0.2">
      <c r="A1107" s="108" t="str">
        <f>EnterpriseData!$B$38</f>
        <v>ProTes300420201Adm</v>
      </c>
      <c r="B1107" s="109" t="s">
        <v>7516</v>
      </c>
      <c r="C1107" s="108" t="s">
        <v>2609</v>
      </c>
      <c r="D1107" s="108" t="s">
        <v>7517</v>
      </c>
      <c r="E1107" s="108" t="s">
        <v>2683</v>
      </c>
      <c r="G1107" s="108" t="s">
        <v>7518</v>
      </c>
      <c r="H1107" s="108" t="s">
        <v>4466</v>
      </c>
      <c r="I1107" s="110" t="s">
        <v>2683</v>
      </c>
      <c r="J1107" s="108" t="s">
        <v>3825</v>
      </c>
      <c r="O1107" s="108" t="s">
        <v>2573</v>
      </c>
    </row>
    <row r="1108" spans="1:15" s="108" customFormat="1" ht="12.75" x14ac:dyDescent="0.2">
      <c r="A1108" s="108" t="str">
        <f>EnterpriseData!$B$38</f>
        <v>ProTes300420201Adm</v>
      </c>
      <c r="B1108" s="109" t="s">
        <v>7519</v>
      </c>
      <c r="C1108" s="108" t="s">
        <v>2609</v>
      </c>
      <c r="D1108" s="108" t="s">
        <v>7520</v>
      </c>
      <c r="E1108" s="108" t="s">
        <v>2683</v>
      </c>
      <c r="G1108" s="108" t="s">
        <v>5470</v>
      </c>
      <c r="H1108" s="108" t="s">
        <v>5470</v>
      </c>
      <c r="I1108" s="110" t="s">
        <v>2683</v>
      </c>
      <c r="J1108" s="108" t="s">
        <v>5471</v>
      </c>
      <c r="O1108" s="108" t="s">
        <v>2573</v>
      </c>
    </row>
    <row r="1109" spans="1:15" s="108" customFormat="1" ht="12.75" x14ac:dyDescent="0.2">
      <c r="A1109" s="108" t="str">
        <f>EnterpriseData!$B$38</f>
        <v>ProTes300420201Adm</v>
      </c>
      <c r="B1109" s="109" t="s">
        <v>7521</v>
      </c>
      <c r="C1109" s="108" t="s">
        <v>2609</v>
      </c>
      <c r="D1109" s="108" t="s">
        <v>7522</v>
      </c>
      <c r="E1109" s="108" t="s">
        <v>2683</v>
      </c>
      <c r="G1109" s="108" t="s">
        <v>7523</v>
      </c>
      <c r="H1109" s="108" t="s">
        <v>6419</v>
      </c>
      <c r="I1109" s="110" t="s">
        <v>2683</v>
      </c>
      <c r="J1109" s="108" t="s">
        <v>5238</v>
      </c>
      <c r="O1109" s="108" t="s">
        <v>2573</v>
      </c>
    </row>
    <row r="1110" spans="1:15" s="108" customFormat="1" ht="12.75" x14ac:dyDescent="0.2">
      <c r="A1110" s="108" t="str">
        <f>EnterpriseData!$B$38</f>
        <v>ProTes300420201Adm</v>
      </c>
      <c r="B1110" s="109" t="s">
        <v>7524</v>
      </c>
      <c r="C1110" s="108" t="s">
        <v>2609</v>
      </c>
      <c r="D1110" s="108" t="s">
        <v>7525</v>
      </c>
      <c r="E1110" s="108" t="s">
        <v>2683</v>
      </c>
      <c r="G1110" s="108" t="s">
        <v>7526</v>
      </c>
      <c r="H1110" s="108" t="s">
        <v>6460</v>
      </c>
      <c r="I1110" s="110" t="s">
        <v>2683</v>
      </c>
      <c r="J1110" s="108" t="s">
        <v>2404</v>
      </c>
      <c r="O1110" s="108" t="s">
        <v>2573</v>
      </c>
    </row>
    <row r="1111" spans="1:15" s="108" customFormat="1" ht="12.75" x14ac:dyDescent="0.2">
      <c r="A1111" s="108" t="str">
        <f>EnterpriseData!$B$38</f>
        <v>ProTes300420201Adm</v>
      </c>
      <c r="B1111" s="109" t="s">
        <v>7527</v>
      </c>
      <c r="C1111" s="108" t="s">
        <v>2609</v>
      </c>
      <c r="D1111" s="108" t="s">
        <v>7528</v>
      </c>
      <c r="E1111" s="108" t="s">
        <v>2683</v>
      </c>
      <c r="G1111" s="108" t="s">
        <v>7529</v>
      </c>
      <c r="H1111" s="108" t="s">
        <v>7530</v>
      </c>
      <c r="I1111" s="110" t="s">
        <v>2683</v>
      </c>
      <c r="J1111" s="108" t="s">
        <v>3799</v>
      </c>
      <c r="O1111" s="108" t="s">
        <v>2573</v>
      </c>
    </row>
    <row r="1112" spans="1:15" s="108" customFormat="1" ht="12.75" x14ac:dyDescent="0.2">
      <c r="A1112" s="108" t="str">
        <f>EnterpriseData!$B$38</f>
        <v>ProTes300420201Adm</v>
      </c>
      <c r="B1112" s="109" t="s">
        <v>7531</v>
      </c>
      <c r="C1112" s="108" t="s">
        <v>2609</v>
      </c>
      <c r="D1112" s="108" t="s">
        <v>7532</v>
      </c>
      <c r="E1112" s="108" t="s">
        <v>2683</v>
      </c>
      <c r="G1112" s="108" t="s">
        <v>7533</v>
      </c>
      <c r="H1112" s="108" t="s">
        <v>6118</v>
      </c>
      <c r="I1112" s="110" t="s">
        <v>2683</v>
      </c>
      <c r="J1112" s="108" t="s">
        <v>2377</v>
      </c>
      <c r="O1112" s="108" t="s">
        <v>2573</v>
      </c>
    </row>
    <row r="1113" spans="1:15" s="108" customFormat="1" ht="12.75" x14ac:dyDescent="0.2">
      <c r="A1113" s="108" t="str">
        <f>EnterpriseData!$B$38</f>
        <v>ProTes300420201Adm</v>
      </c>
      <c r="B1113" s="109" t="s">
        <v>7534</v>
      </c>
      <c r="C1113" s="108" t="s">
        <v>2609</v>
      </c>
      <c r="D1113" s="108" t="s">
        <v>7535</v>
      </c>
      <c r="E1113" s="108" t="s">
        <v>2683</v>
      </c>
      <c r="G1113" s="108" t="s">
        <v>7536</v>
      </c>
      <c r="H1113" s="108" t="s">
        <v>6118</v>
      </c>
      <c r="I1113" s="110" t="s">
        <v>2683</v>
      </c>
      <c r="J1113" s="108" t="s">
        <v>2377</v>
      </c>
      <c r="O1113" s="108" t="s">
        <v>2573</v>
      </c>
    </row>
    <row r="1114" spans="1:15" s="108" customFormat="1" ht="12.75" x14ac:dyDescent="0.2">
      <c r="A1114" s="108" t="str">
        <f>EnterpriseData!$B$38</f>
        <v>ProTes300420201Adm</v>
      </c>
      <c r="B1114" s="109" t="s">
        <v>7537</v>
      </c>
      <c r="C1114" s="108" t="s">
        <v>2609</v>
      </c>
      <c r="D1114" s="108" t="s">
        <v>7538</v>
      </c>
      <c r="E1114" s="108" t="s">
        <v>2683</v>
      </c>
      <c r="G1114" s="108" t="s">
        <v>7539</v>
      </c>
      <c r="H1114" s="108" t="s">
        <v>6133</v>
      </c>
      <c r="I1114" s="110" t="s">
        <v>2683</v>
      </c>
      <c r="J1114" s="108" t="s">
        <v>3681</v>
      </c>
      <c r="O1114" s="108" t="s">
        <v>2573</v>
      </c>
    </row>
    <row r="1115" spans="1:15" s="108" customFormat="1" ht="12.75" x14ac:dyDescent="0.2">
      <c r="A1115" s="108" t="str">
        <f>EnterpriseData!$B$38</f>
        <v>ProTes300420201Adm</v>
      </c>
      <c r="B1115" s="109" t="s">
        <v>7540</v>
      </c>
      <c r="C1115" s="108" t="s">
        <v>2609</v>
      </c>
      <c r="D1115" s="108" t="s">
        <v>7541</v>
      </c>
      <c r="E1115" s="108" t="s">
        <v>2683</v>
      </c>
      <c r="G1115" s="108" t="s">
        <v>7542</v>
      </c>
      <c r="H1115" s="108" t="s">
        <v>6159</v>
      </c>
      <c r="I1115" s="110" t="s">
        <v>2683</v>
      </c>
      <c r="J1115" s="108" t="s">
        <v>3346</v>
      </c>
      <c r="O1115" s="108" t="s">
        <v>2573</v>
      </c>
    </row>
    <row r="1116" spans="1:15" s="108" customFormat="1" ht="12.75" x14ac:dyDescent="0.2">
      <c r="A1116" s="108" t="str">
        <f>EnterpriseData!$B$38</f>
        <v>ProTes300420201Adm</v>
      </c>
      <c r="B1116" s="109" t="s">
        <v>7543</v>
      </c>
      <c r="C1116" s="108" t="s">
        <v>2609</v>
      </c>
      <c r="D1116" s="108" t="s">
        <v>7544</v>
      </c>
      <c r="E1116" s="108" t="s">
        <v>7545</v>
      </c>
      <c r="G1116" s="108" t="s">
        <v>7546</v>
      </c>
      <c r="H1116" s="108" t="s">
        <v>6147</v>
      </c>
      <c r="I1116" s="110" t="s">
        <v>2683</v>
      </c>
      <c r="J1116" s="108" t="s">
        <v>2414</v>
      </c>
      <c r="O1116" s="108" t="s">
        <v>2573</v>
      </c>
    </row>
    <row r="1117" spans="1:15" s="108" customFormat="1" ht="12.75" x14ac:dyDescent="0.2">
      <c r="A1117" s="108" t="str">
        <f>EnterpriseData!$B$38</f>
        <v>ProTes300420201Adm</v>
      </c>
      <c r="B1117" s="109" t="s">
        <v>7547</v>
      </c>
      <c r="C1117" s="108" t="s">
        <v>2609</v>
      </c>
      <c r="D1117" s="108" t="s">
        <v>7548</v>
      </c>
      <c r="E1117" s="108" t="s">
        <v>2683</v>
      </c>
      <c r="G1117" s="108" t="s">
        <v>7549</v>
      </c>
      <c r="H1117" s="108" t="s">
        <v>7550</v>
      </c>
      <c r="I1117" s="110" t="s">
        <v>2683</v>
      </c>
      <c r="J1117" s="108" t="s">
        <v>3681</v>
      </c>
      <c r="O1117" s="108" t="s">
        <v>2573</v>
      </c>
    </row>
    <row r="1118" spans="1:15" s="108" customFormat="1" ht="12.75" x14ac:dyDescent="0.2">
      <c r="A1118" s="108" t="str">
        <f>EnterpriseData!$B$38</f>
        <v>ProTes300420201Adm</v>
      </c>
      <c r="B1118" s="109" t="s">
        <v>7551</v>
      </c>
      <c r="C1118" s="108" t="s">
        <v>2609</v>
      </c>
      <c r="D1118" s="108" t="s">
        <v>7552</v>
      </c>
      <c r="E1118" s="108" t="s">
        <v>2683</v>
      </c>
      <c r="G1118" s="108" t="s">
        <v>7553</v>
      </c>
      <c r="H1118" s="108" t="s">
        <v>6676</v>
      </c>
      <c r="I1118" s="110" t="s">
        <v>2683</v>
      </c>
      <c r="J1118" s="108" t="s">
        <v>3151</v>
      </c>
      <c r="O1118" s="108" t="s">
        <v>2573</v>
      </c>
    </row>
    <row r="1119" spans="1:15" s="108" customFormat="1" ht="12.75" x14ac:dyDescent="0.2">
      <c r="A1119" s="108" t="str">
        <f>EnterpriseData!$B$38</f>
        <v>ProTes300420201Adm</v>
      </c>
      <c r="B1119" s="109" t="s">
        <v>7554</v>
      </c>
      <c r="C1119" s="108" t="s">
        <v>2609</v>
      </c>
      <c r="D1119" s="108" t="s">
        <v>7555</v>
      </c>
      <c r="E1119" s="108" t="s">
        <v>2683</v>
      </c>
      <c r="G1119" s="108" t="s">
        <v>7556</v>
      </c>
      <c r="H1119" s="108" t="s">
        <v>6133</v>
      </c>
      <c r="I1119" s="110" t="s">
        <v>2683</v>
      </c>
      <c r="J1119" s="108" t="s">
        <v>3681</v>
      </c>
      <c r="O1119" s="108" t="s">
        <v>2573</v>
      </c>
    </row>
    <row r="1120" spans="1:15" s="108" customFormat="1" ht="12.75" x14ac:dyDescent="0.2">
      <c r="A1120" s="108" t="str">
        <f>EnterpriseData!$B$38</f>
        <v>ProTes300420201Adm</v>
      </c>
      <c r="B1120" s="109" t="s">
        <v>7557</v>
      </c>
      <c r="C1120" s="108" t="s">
        <v>2609</v>
      </c>
      <c r="D1120" s="108" t="s">
        <v>7558</v>
      </c>
      <c r="E1120" s="108" t="s">
        <v>2683</v>
      </c>
      <c r="G1120" s="108" t="s">
        <v>7559</v>
      </c>
      <c r="H1120" s="108" t="s">
        <v>6999</v>
      </c>
      <c r="I1120" s="110" t="s">
        <v>2683</v>
      </c>
      <c r="J1120" s="108" t="s">
        <v>4115</v>
      </c>
      <c r="O1120" s="108" t="s">
        <v>2573</v>
      </c>
    </row>
    <row r="1121" spans="1:15" s="108" customFormat="1" ht="12.75" x14ac:dyDescent="0.2">
      <c r="A1121" s="108" t="str">
        <f>EnterpriseData!$B$38</f>
        <v>ProTes300420201Adm</v>
      </c>
      <c r="B1121" s="109" t="s">
        <v>7560</v>
      </c>
      <c r="C1121" s="108" t="s">
        <v>2609</v>
      </c>
      <c r="D1121" s="108" t="s">
        <v>7561</v>
      </c>
      <c r="E1121" s="108" t="s">
        <v>2683</v>
      </c>
      <c r="G1121" s="108" t="s">
        <v>7562</v>
      </c>
      <c r="H1121" s="108" t="s">
        <v>6133</v>
      </c>
      <c r="I1121" s="110" t="s">
        <v>2683</v>
      </c>
      <c r="J1121" s="108" t="s">
        <v>3681</v>
      </c>
      <c r="O1121" s="108" t="s">
        <v>2573</v>
      </c>
    </row>
    <row r="1122" spans="1:15" s="108" customFormat="1" ht="12.75" x14ac:dyDescent="0.2">
      <c r="A1122" s="108" t="str">
        <f>EnterpriseData!$B$38</f>
        <v>ProTes300420201Adm</v>
      </c>
      <c r="B1122" s="109" t="s">
        <v>7563</v>
      </c>
      <c r="C1122" s="108" t="s">
        <v>2609</v>
      </c>
      <c r="D1122" s="108" t="s">
        <v>7564</v>
      </c>
      <c r="E1122" s="108" t="s">
        <v>2683</v>
      </c>
      <c r="G1122" s="108" t="s">
        <v>7565</v>
      </c>
      <c r="H1122" s="108" t="s">
        <v>6133</v>
      </c>
      <c r="I1122" s="110" t="s">
        <v>2683</v>
      </c>
      <c r="J1122" s="108" t="s">
        <v>3681</v>
      </c>
      <c r="O1122" s="108" t="s">
        <v>2573</v>
      </c>
    </row>
    <row r="1123" spans="1:15" s="108" customFormat="1" ht="12.75" x14ac:dyDescent="0.2">
      <c r="A1123" s="108" t="str">
        <f>EnterpriseData!$B$38</f>
        <v>ProTes300420201Adm</v>
      </c>
      <c r="B1123" s="109" t="s">
        <v>7566</v>
      </c>
      <c r="C1123" s="108" t="s">
        <v>2609</v>
      </c>
      <c r="D1123" s="108" t="s">
        <v>7567</v>
      </c>
      <c r="E1123" s="108" t="s">
        <v>2683</v>
      </c>
      <c r="G1123" s="108" t="s">
        <v>7568</v>
      </c>
      <c r="H1123" s="108" t="s">
        <v>7356</v>
      </c>
      <c r="I1123" s="110" t="s">
        <v>2683</v>
      </c>
      <c r="J1123" s="108" t="s">
        <v>3692</v>
      </c>
      <c r="O1123" s="108" t="s">
        <v>2573</v>
      </c>
    </row>
    <row r="1124" spans="1:15" s="108" customFormat="1" ht="12.75" x14ac:dyDescent="0.2">
      <c r="A1124" s="108" t="str">
        <f>EnterpriseData!$B$38</f>
        <v>ProTes300420201Adm</v>
      </c>
      <c r="B1124" s="109" t="s">
        <v>7569</v>
      </c>
      <c r="C1124" s="108" t="s">
        <v>2609</v>
      </c>
      <c r="D1124" s="108" t="s">
        <v>7570</v>
      </c>
      <c r="E1124" s="108" t="s">
        <v>2683</v>
      </c>
      <c r="G1124" s="108" t="s">
        <v>7571</v>
      </c>
      <c r="H1124" s="108" t="s">
        <v>7572</v>
      </c>
      <c r="I1124" s="110" t="s">
        <v>2683</v>
      </c>
      <c r="J1124" s="108" t="s">
        <v>4509</v>
      </c>
      <c r="O1124" s="108" t="s">
        <v>2573</v>
      </c>
    </row>
    <row r="1125" spans="1:15" s="108" customFormat="1" ht="12.75" x14ac:dyDescent="0.2">
      <c r="A1125" s="108" t="str">
        <f>EnterpriseData!$B$38</f>
        <v>ProTes300420201Adm</v>
      </c>
      <c r="B1125" s="109" t="s">
        <v>7573</v>
      </c>
      <c r="C1125" s="108" t="s">
        <v>2609</v>
      </c>
      <c r="D1125" s="108" t="s">
        <v>7574</v>
      </c>
      <c r="E1125" s="108" t="s">
        <v>2683</v>
      </c>
      <c r="G1125" s="108" t="s">
        <v>7575</v>
      </c>
      <c r="H1125" s="108" t="s">
        <v>6649</v>
      </c>
      <c r="I1125" s="110" t="s">
        <v>2683</v>
      </c>
      <c r="J1125" s="108" t="s">
        <v>6650</v>
      </c>
      <c r="O1125" s="108" t="s">
        <v>2573</v>
      </c>
    </row>
    <row r="1126" spans="1:15" s="108" customFormat="1" ht="12.75" x14ac:dyDescent="0.2">
      <c r="A1126" s="108" t="str">
        <f>EnterpriseData!$B$38</f>
        <v>ProTes300420201Adm</v>
      </c>
      <c r="B1126" s="109" t="s">
        <v>7576</v>
      </c>
      <c r="C1126" s="108" t="s">
        <v>2609</v>
      </c>
      <c r="D1126" s="108" t="s">
        <v>7577</v>
      </c>
      <c r="E1126" s="108" t="s">
        <v>7578</v>
      </c>
      <c r="G1126" s="108" t="s">
        <v>7579</v>
      </c>
      <c r="H1126" s="108" t="s">
        <v>6177</v>
      </c>
      <c r="I1126" s="110" t="s">
        <v>2683</v>
      </c>
      <c r="J1126" s="108" t="s">
        <v>2591</v>
      </c>
      <c r="O1126" s="108" t="s">
        <v>2573</v>
      </c>
    </row>
    <row r="1127" spans="1:15" s="108" customFormat="1" ht="12.75" x14ac:dyDescent="0.2">
      <c r="A1127" s="108" t="str">
        <f>EnterpriseData!$B$38</f>
        <v>ProTes300420201Adm</v>
      </c>
      <c r="B1127" s="109" t="s">
        <v>7580</v>
      </c>
      <c r="C1127" s="108" t="s">
        <v>2609</v>
      </c>
      <c r="D1127" s="108" t="s">
        <v>7581</v>
      </c>
      <c r="E1127" s="108" t="s">
        <v>6500</v>
      </c>
      <c r="G1127" s="108" t="s">
        <v>7582</v>
      </c>
      <c r="H1127" s="108" t="s">
        <v>6177</v>
      </c>
      <c r="I1127" s="110" t="s">
        <v>2683</v>
      </c>
      <c r="J1127" s="108" t="s">
        <v>2591</v>
      </c>
      <c r="O1127" s="108" t="s">
        <v>2573</v>
      </c>
    </row>
    <row r="1128" spans="1:15" s="108" customFormat="1" ht="12.75" x14ac:dyDescent="0.2">
      <c r="A1128" s="108" t="str">
        <f>EnterpriseData!$B$38</f>
        <v>ProTes300420201Adm</v>
      </c>
      <c r="B1128" s="109" t="s">
        <v>7583</v>
      </c>
      <c r="C1128" s="108" t="s">
        <v>2609</v>
      </c>
      <c r="D1128" s="108" t="s">
        <v>7584</v>
      </c>
      <c r="E1128" s="108" t="s">
        <v>6500</v>
      </c>
      <c r="G1128" s="108" t="s">
        <v>7585</v>
      </c>
      <c r="H1128" s="108" t="s">
        <v>6177</v>
      </c>
      <c r="I1128" s="110" t="s">
        <v>2683</v>
      </c>
      <c r="J1128" s="108" t="s">
        <v>2591</v>
      </c>
      <c r="O1128" s="108" t="s">
        <v>2573</v>
      </c>
    </row>
    <row r="1129" spans="1:15" s="108" customFormat="1" ht="12.75" x14ac:dyDescent="0.2">
      <c r="A1129" s="108" t="str">
        <f>EnterpriseData!$B$38</f>
        <v>ProTes300420201Adm</v>
      </c>
      <c r="B1129" s="109" t="s">
        <v>7586</v>
      </c>
      <c r="C1129" s="108" t="s">
        <v>2609</v>
      </c>
      <c r="D1129" s="108" t="s">
        <v>7587</v>
      </c>
      <c r="E1129" s="108" t="s">
        <v>7588</v>
      </c>
      <c r="G1129" s="108" t="s">
        <v>7589</v>
      </c>
      <c r="H1129" s="108" t="s">
        <v>6177</v>
      </c>
      <c r="I1129" s="110" t="s">
        <v>2683</v>
      </c>
      <c r="J1129" s="108" t="s">
        <v>2591</v>
      </c>
      <c r="O1129" s="108" t="s">
        <v>2573</v>
      </c>
    </row>
    <row r="1130" spans="1:15" s="108" customFormat="1" ht="12.75" x14ac:dyDescent="0.2">
      <c r="A1130" s="108" t="str">
        <f>EnterpriseData!$B$38</f>
        <v>ProTes300420201Adm</v>
      </c>
      <c r="B1130" s="109" t="s">
        <v>7590</v>
      </c>
      <c r="C1130" s="108" t="s">
        <v>2609</v>
      </c>
      <c r="D1130" s="108" t="s">
        <v>7591</v>
      </c>
      <c r="E1130" s="108" t="s">
        <v>7592</v>
      </c>
      <c r="G1130" s="108" t="s">
        <v>7593</v>
      </c>
      <c r="H1130" s="108" t="s">
        <v>7594</v>
      </c>
      <c r="I1130" s="110" t="s">
        <v>2683</v>
      </c>
      <c r="J1130" s="108" t="s">
        <v>2591</v>
      </c>
      <c r="O1130" s="108" t="s">
        <v>2573</v>
      </c>
    </row>
    <row r="1131" spans="1:15" s="108" customFormat="1" ht="12.75" x14ac:dyDescent="0.2">
      <c r="A1131" s="108" t="str">
        <f>EnterpriseData!$B$38</f>
        <v>ProTes300420201Adm</v>
      </c>
      <c r="B1131" s="109" t="s">
        <v>7595</v>
      </c>
      <c r="C1131" s="108" t="s">
        <v>2609</v>
      </c>
      <c r="D1131" s="108" t="s">
        <v>7596</v>
      </c>
      <c r="E1131" s="108" t="s">
        <v>7597</v>
      </c>
      <c r="G1131" s="108" t="s">
        <v>7598</v>
      </c>
      <c r="H1131" s="108" t="s">
        <v>6177</v>
      </c>
      <c r="I1131" s="110" t="s">
        <v>2683</v>
      </c>
      <c r="J1131" s="108" t="s">
        <v>2591</v>
      </c>
      <c r="O1131" s="108" t="s">
        <v>2573</v>
      </c>
    </row>
    <row r="1132" spans="1:15" s="108" customFormat="1" ht="12.75" x14ac:dyDescent="0.2">
      <c r="A1132" s="108" t="str">
        <f>EnterpriseData!$B$38</f>
        <v>ProTes300420201Adm</v>
      </c>
      <c r="B1132" s="109" t="s">
        <v>7599</v>
      </c>
      <c r="C1132" s="108" t="s">
        <v>2609</v>
      </c>
      <c r="D1132" s="108" t="s">
        <v>7600</v>
      </c>
      <c r="E1132" s="108" t="s">
        <v>7601</v>
      </c>
      <c r="G1132" s="108" t="s">
        <v>7602</v>
      </c>
      <c r="H1132" s="108" t="s">
        <v>6177</v>
      </c>
      <c r="I1132" s="110" t="s">
        <v>2683</v>
      </c>
      <c r="J1132" s="108" t="s">
        <v>2591</v>
      </c>
      <c r="O1132" s="108" t="s">
        <v>2573</v>
      </c>
    </row>
    <row r="1133" spans="1:15" s="108" customFormat="1" ht="12.75" x14ac:dyDescent="0.2">
      <c r="A1133" s="108" t="str">
        <f>EnterpriseData!$B$38</f>
        <v>ProTes300420201Adm</v>
      </c>
      <c r="B1133" s="109" t="s">
        <v>7603</v>
      </c>
      <c r="C1133" s="108" t="s">
        <v>2609</v>
      </c>
      <c r="D1133" s="108" t="s">
        <v>7604</v>
      </c>
      <c r="E1133" s="108" t="s">
        <v>2683</v>
      </c>
      <c r="G1133" s="108" t="s">
        <v>2731</v>
      </c>
      <c r="H1133" s="108" t="s">
        <v>2732</v>
      </c>
      <c r="I1133" s="110" t="s">
        <v>2683</v>
      </c>
      <c r="J1133" s="108" t="s">
        <v>2734</v>
      </c>
      <c r="O1133" s="108" t="s">
        <v>2573</v>
      </c>
    </row>
    <row r="1134" spans="1:15" s="108" customFormat="1" ht="12.75" x14ac:dyDescent="0.2">
      <c r="A1134" s="108" t="str">
        <f>EnterpriseData!$B$38</f>
        <v>ProTes300420201Adm</v>
      </c>
      <c r="B1134" s="109" t="s">
        <v>7605</v>
      </c>
      <c r="C1134" s="108" t="s">
        <v>2609</v>
      </c>
      <c r="D1134" s="108" t="s">
        <v>7606</v>
      </c>
      <c r="E1134" s="108" t="s">
        <v>2683</v>
      </c>
      <c r="G1134" s="108" t="s">
        <v>7607</v>
      </c>
      <c r="H1134" s="108" t="s">
        <v>7608</v>
      </c>
      <c r="I1134" s="110" t="s">
        <v>2683</v>
      </c>
      <c r="J1134" s="108" t="s">
        <v>4543</v>
      </c>
      <c r="O1134" s="108" t="s">
        <v>2573</v>
      </c>
    </row>
    <row r="1135" spans="1:15" s="108" customFormat="1" ht="12.75" x14ac:dyDescent="0.2">
      <c r="A1135" s="108" t="str">
        <f>EnterpriseData!$B$38</f>
        <v>ProTes300420201Adm</v>
      </c>
      <c r="B1135" s="109" t="s">
        <v>7609</v>
      </c>
      <c r="C1135" s="108" t="s">
        <v>2609</v>
      </c>
      <c r="D1135" s="108" t="s">
        <v>7610</v>
      </c>
      <c r="E1135" s="108" t="s">
        <v>2683</v>
      </c>
      <c r="G1135" s="108" t="s">
        <v>6359</v>
      </c>
      <c r="H1135" s="108" t="s">
        <v>6360</v>
      </c>
      <c r="I1135" s="110" t="s">
        <v>2683</v>
      </c>
      <c r="J1135" s="108" t="s">
        <v>3047</v>
      </c>
      <c r="O1135" s="108" t="s">
        <v>2573</v>
      </c>
    </row>
    <row r="1136" spans="1:15" s="108" customFormat="1" ht="12.75" x14ac:dyDescent="0.2">
      <c r="A1136" s="108" t="str">
        <f>EnterpriseData!$B$38</f>
        <v>ProTes300420201Adm</v>
      </c>
      <c r="B1136" s="109" t="s">
        <v>7611</v>
      </c>
      <c r="C1136" s="108" t="s">
        <v>2609</v>
      </c>
      <c r="D1136" s="108" t="s">
        <v>7612</v>
      </c>
      <c r="E1136" s="108" t="s">
        <v>2683</v>
      </c>
      <c r="G1136" s="108" t="s">
        <v>7613</v>
      </c>
      <c r="H1136" s="108" t="s">
        <v>7614</v>
      </c>
      <c r="I1136" s="110" t="s">
        <v>2683</v>
      </c>
      <c r="J1136" s="108" t="s">
        <v>2377</v>
      </c>
      <c r="O1136" s="108" t="s">
        <v>2573</v>
      </c>
    </row>
    <row r="1137" spans="1:15" s="108" customFormat="1" ht="12.75" x14ac:dyDescent="0.2">
      <c r="A1137" s="108" t="str">
        <f>EnterpriseData!$B$38</f>
        <v>ProTes300420201Adm</v>
      </c>
      <c r="B1137" s="109" t="s">
        <v>7615</v>
      </c>
      <c r="C1137" s="108" t="s">
        <v>2609</v>
      </c>
      <c r="D1137" s="108" t="s">
        <v>7616</v>
      </c>
      <c r="E1137" s="108" t="s">
        <v>2683</v>
      </c>
      <c r="G1137" s="108" t="s">
        <v>7617</v>
      </c>
      <c r="H1137" s="108" t="s">
        <v>7618</v>
      </c>
      <c r="I1137" s="110" t="s">
        <v>2683</v>
      </c>
      <c r="J1137" s="108" t="s">
        <v>2390</v>
      </c>
      <c r="O1137" s="108" t="s">
        <v>2573</v>
      </c>
    </row>
    <row r="1138" spans="1:15" s="108" customFormat="1" ht="12.75" x14ac:dyDescent="0.2">
      <c r="A1138" s="108" t="str">
        <f>EnterpriseData!$B$38</f>
        <v>ProTes300420201Adm</v>
      </c>
      <c r="B1138" s="109" t="s">
        <v>7619</v>
      </c>
      <c r="C1138" s="108" t="s">
        <v>2609</v>
      </c>
      <c r="D1138" s="108" t="s">
        <v>7620</v>
      </c>
      <c r="E1138" s="108" t="s">
        <v>2683</v>
      </c>
      <c r="G1138" s="108" t="s">
        <v>7621</v>
      </c>
      <c r="H1138" s="108" t="s">
        <v>6181</v>
      </c>
      <c r="I1138" s="110" t="s">
        <v>2683</v>
      </c>
      <c r="J1138" s="108" t="s">
        <v>6044</v>
      </c>
      <c r="O1138" s="108" t="s">
        <v>2573</v>
      </c>
    </row>
    <row r="1139" spans="1:15" s="108" customFormat="1" ht="12.75" x14ac:dyDescent="0.2">
      <c r="A1139" s="108" t="str">
        <f>EnterpriseData!$B$38</f>
        <v>ProTes300420201Adm</v>
      </c>
      <c r="B1139" s="109" t="s">
        <v>7622</v>
      </c>
      <c r="C1139" s="108" t="s">
        <v>2609</v>
      </c>
      <c r="D1139" s="108" t="s">
        <v>7623</v>
      </c>
      <c r="E1139" s="108" t="s">
        <v>2683</v>
      </c>
      <c r="G1139" s="108" t="s">
        <v>7624</v>
      </c>
      <c r="H1139" s="108" t="s">
        <v>7084</v>
      </c>
      <c r="I1139" s="110" t="s">
        <v>2683</v>
      </c>
      <c r="J1139" s="108" t="s">
        <v>2377</v>
      </c>
      <c r="O1139" s="108" t="s">
        <v>2573</v>
      </c>
    </row>
    <row r="1140" spans="1:15" s="108" customFormat="1" ht="12.75" x14ac:dyDescent="0.2">
      <c r="A1140" s="108" t="str">
        <f>EnterpriseData!$B$38</f>
        <v>ProTes300420201Adm</v>
      </c>
      <c r="B1140" s="109" t="s">
        <v>7625</v>
      </c>
      <c r="C1140" s="108" t="s">
        <v>2609</v>
      </c>
      <c r="D1140" s="108" t="s">
        <v>7626</v>
      </c>
      <c r="E1140" s="108" t="s">
        <v>2683</v>
      </c>
      <c r="G1140" s="108" t="s">
        <v>7627</v>
      </c>
      <c r="H1140" s="108" t="s">
        <v>7482</v>
      </c>
      <c r="I1140" s="110" t="s">
        <v>2683</v>
      </c>
      <c r="J1140" s="108" t="s">
        <v>3614</v>
      </c>
      <c r="O1140" s="108" t="s">
        <v>2573</v>
      </c>
    </row>
    <row r="1141" spans="1:15" s="108" customFormat="1" ht="12.75" x14ac:dyDescent="0.2">
      <c r="A1141" s="108" t="str">
        <f>EnterpriseData!$B$38</f>
        <v>ProTes300420201Adm</v>
      </c>
      <c r="B1141" s="109" t="s">
        <v>7628</v>
      </c>
      <c r="C1141" s="108" t="s">
        <v>2609</v>
      </c>
      <c r="D1141" s="108" t="s">
        <v>7629</v>
      </c>
      <c r="E1141" s="108" t="s">
        <v>2683</v>
      </c>
      <c r="G1141" s="108" t="s">
        <v>5574</v>
      </c>
      <c r="H1141" s="108" t="s">
        <v>7630</v>
      </c>
      <c r="I1141" s="110" t="s">
        <v>2683</v>
      </c>
      <c r="J1141" s="108" t="s">
        <v>5575</v>
      </c>
      <c r="O1141" s="108" t="s">
        <v>2573</v>
      </c>
    </row>
    <row r="1142" spans="1:15" s="108" customFormat="1" ht="12.75" x14ac:dyDescent="0.2">
      <c r="A1142" s="108" t="str">
        <f>EnterpriseData!$B$38</f>
        <v>ProTes300420201Adm</v>
      </c>
      <c r="B1142" s="109" t="s">
        <v>7631</v>
      </c>
      <c r="C1142" s="108" t="s">
        <v>2609</v>
      </c>
      <c r="D1142" s="108" t="s">
        <v>7632</v>
      </c>
      <c r="E1142" s="108" t="s">
        <v>2683</v>
      </c>
      <c r="G1142" s="108" t="s">
        <v>7633</v>
      </c>
      <c r="H1142" s="108" t="s">
        <v>6583</v>
      </c>
      <c r="I1142" s="110" t="s">
        <v>2683</v>
      </c>
      <c r="J1142" s="108" t="s">
        <v>5012</v>
      </c>
      <c r="O1142" s="108" t="s">
        <v>2573</v>
      </c>
    </row>
    <row r="1143" spans="1:15" s="108" customFormat="1" ht="12.75" x14ac:dyDescent="0.2">
      <c r="A1143" s="108" t="str">
        <f>EnterpriseData!$B$38</f>
        <v>ProTes300420201Adm</v>
      </c>
      <c r="B1143" s="109" t="s">
        <v>7634</v>
      </c>
      <c r="C1143" s="108" t="s">
        <v>2609</v>
      </c>
      <c r="D1143" s="108" t="s">
        <v>7635</v>
      </c>
      <c r="E1143" s="108" t="s">
        <v>2683</v>
      </c>
      <c r="G1143" s="108" t="s">
        <v>7636</v>
      </c>
      <c r="H1143" s="108" t="s">
        <v>7637</v>
      </c>
      <c r="I1143" s="110" t="s">
        <v>2683</v>
      </c>
      <c r="J1143" s="108" t="s">
        <v>4104</v>
      </c>
      <c r="O1143" s="108" t="s">
        <v>2573</v>
      </c>
    </row>
    <row r="1144" spans="1:15" s="108" customFormat="1" ht="12.75" x14ac:dyDescent="0.2">
      <c r="A1144" s="108" t="str">
        <f>EnterpriseData!$B$38</f>
        <v>ProTes300420201Adm</v>
      </c>
      <c r="B1144" s="109" t="s">
        <v>7638</v>
      </c>
      <c r="C1144" s="108" t="s">
        <v>2609</v>
      </c>
      <c r="D1144" s="108" t="s">
        <v>7639</v>
      </c>
      <c r="E1144" s="108" t="s">
        <v>2683</v>
      </c>
      <c r="G1144" s="108" t="s">
        <v>7640</v>
      </c>
      <c r="H1144" s="108" t="s">
        <v>7641</v>
      </c>
      <c r="I1144" s="110" t="s">
        <v>2683</v>
      </c>
      <c r="J1144" s="108" t="s">
        <v>5977</v>
      </c>
      <c r="O1144" s="108" t="s">
        <v>2573</v>
      </c>
    </row>
    <row r="1145" spans="1:15" s="108" customFormat="1" ht="12.75" x14ac:dyDescent="0.2">
      <c r="A1145" s="108" t="str">
        <f>EnterpriseData!$B$38</f>
        <v>ProTes300420201Adm</v>
      </c>
      <c r="B1145" s="109" t="s">
        <v>7642</v>
      </c>
      <c r="C1145" s="108" t="s">
        <v>2609</v>
      </c>
      <c r="D1145" s="108" t="s">
        <v>7643</v>
      </c>
      <c r="E1145" s="108" t="s">
        <v>2683</v>
      </c>
      <c r="G1145" s="108" t="s">
        <v>7644</v>
      </c>
      <c r="H1145" s="108" t="s">
        <v>7504</v>
      </c>
      <c r="I1145" s="110" t="s">
        <v>2683</v>
      </c>
      <c r="J1145" s="108" t="s">
        <v>7505</v>
      </c>
      <c r="O1145" s="108" t="s">
        <v>2573</v>
      </c>
    </row>
    <row r="1146" spans="1:15" s="108" customFormat="1" ht="12.75" x14ac:dyDescent="0.2">
      <c r="A1146" s="108" t="str">
        <f>EnterpriseData!$B$38</f>
        <v>ProTes300420201Adm</v>
      </c>
      <c r="B1146" s="109" t="s">
        <v>7645</v>
      </c>
      <c r="C1146" s="108" t="s">
        <v>2609</v>
      </c>
      <c r="D1146" s="108" t="s">
        <v>7646</v>
      </c>
      <c r="E1146" s="108" t="s">
        <v>2683</v>
      </c>
      <c r="G1146" s="108" t="s">
        <v>5010</v>
      </c>
      <c r="H1146" s="108" t="s">
        <v>7647</v>
      </c>
      <c r="I1146" s="110" t="s">
        <v>2683</v>
      </c>
      <c r="J1146" s="108" t="s">
        <v>5012</v>
      </c>
      <c r="O1146" s="108" t="s">
        <v>2573</v>
      </c>
    </row>
    <row r="1147" spans="1:15" s="108" customFormat="1" ht="12.75" x14ac:dyDescent="0.2">
      <c r="A1147" s="108" t="str">
        <f>EnterpriseData!$B$38</f>
        <v>ProTes300420201Adm</v>
      </c>
      <c r="B1147" s="109" t="s">
        <v>7648</v>
      </c>
      <c r="C1147" s="108" t="s">
        <v>2609</v>
      </c>
      <c r="D1147" s="108" t="s">
        <v>7649</v>
      </c>
      <c r="E1147" s="108" t="s">
        <v>2683</v>
      </c>
      <c r="G1147" s="108" t="s">
        <v>7650</v>
      </c>
      <c r="H1147" s="108" t="s">
        <v>7650</v>
      </c>
      <c r="I1147" s="110" t="s">
        <v>2683</v>
      </c>
      <c r="J1147" s="108" t="s">
        <v>6370</v>
      </c>
      <c r="O1147" s="108" t="s">
        <v>2573</v>
      </c>
    </row>
    <row r="1148" spans="1:15" s="108" customFormat="1" ht="12.75" x14ac:dyDescent="0.2">
      <c r="A1148" s="108" t="str">
        <f>EnterpriseData!$B$38</f>
        <v>ProTes300420201Adm</v>
      </c>
      <c r="B1148" s="109" t="s">
        <v>7651</v>
      </c>
      <c r="C1148" s="108" t="s">
        <v>2609</v>
      </c>
      <c r="D1148" s="108" t="s">
        <v>7652</v>
      </c>
      <c r="E1148" s="108" t="s">
        <v>2683</v>
      </c>
      <c r="G1148" s="108" t="s">
        <v>7653</v>
      </c>
      <c r="H1148" s="108" t="s">
        <v>6118</v>
      </c>
      <c r="I1148" s="110" t="s">
        <v>2683</v>
      </c>
      <c r="J1148" s="108" t="s">
        <v>2377</v>
      </c>
      <c r="O1148" s="108" t="s">
        <v>2573</v>
      </c>
    </row>
    <row r="1149" spans="1:15" s="108" customFormat="1" ht="12.75" x14ac:dyDescent="0.2">
      <c r="A1149" s="108" t="str">
        <f>EnterpriseData!$B$38</f>
        <v>ProTes300420201Adm</v>
      </c>
      <c r="B1149" s="109" t="s">
        <v>7654</v>
      </c>
      <c r="C1149" s="108" t="s">
        <v>2609</v>
      </c>
      <c r="D1149" s="108" t="s">
        <v>7655</v>
      </c>
      <c r="E1149" s="108" t="s">
        <v>2683</v>
      </c>
      <c r="G1149" s="108" t="s">
        <v>7656</v>
      </c>
      <c r="H1149" s="108" t="s">
        <v>6118</v>
      </c>
      <c r="I1149" s="110" t="s">
        <v>2683</v>
      </c>
      <c r="J1149" s="108" t="s">
        <v>2377</v>
      </c>
      <c r="O1149" s="108" t="s">
        <v>2573</v>
      </c>
    </row>
    <row r="1150" spans="1:15" s="108" customFormat="1" ht="12.75" x14ac:dyDescent="0.2">
      <c r="A1150" s="108" t="str">
        <f>EnterpriseData!$B$38</f>
        <v>ProTes300420201Adm</v>
      </c>
      <c r="B1150" s="109" t="s">
        <v>7657</v>
      </c>
      <c r="C1150" s="108" t="s">
        <v>2609</v>
      </c>
      <c r="D1150" s="108" t="s">
        <v>7658</v>
      </c>
      <c r="E1150" s="108" t="s">
        <v>2683</v>
      </c>
      <c r="G1150" s="108" t="s">
        <v>7659</v>
      </c>
      <c r="H1150" s="108" t="s">
        <v>7660</v>
      </c>
      <c r="I1150" s="110" t="s">
        <v>2683</v>
      </c>
      <c r="J1150" s="108" t="s">
        <v>2437</v>
      </c>
      <c r="O1150" s="108" t="s">
        <v>2573</v>
      </c>
    </row>
    <row r="1151" spans="1:15" s="108" customFormat="1" ht="12.75" x14ac:dyDescent="0.2">
      <c r="A1151" s="108" t="str">
        <f>EnterpriseData!$B$38</f>
        <v>ProTes300420201Adm</v>
      </c>
      <c r="B1151" s="109" t="s">
        <v>7661</v>
      </c>
      <c r="C1151" s="108" t="s">
        <v>2609</v>
      </c>
      <c r="D1151" s="108" t="s">
        <v>7662</v>
      </c>
      <c r="E1151" s="108" t="s">
        <v>2683</v>
      </c>
      <c r="G1151" s="108" t="s">
        <v>7663</v>
      </c>
      <c r="H1151" s="108" t="s">
        <v>7664</v>
      </c>
      <c r="I1151" s="110" t="s">
        <v>2683</v>
      </c>
      <c r="J1151" s="108" t="s">
        <v>4664</v>
      </c>
      <c r="O1151" s="108" t="s">
        <v>2573</v>
      </c>
    </row>
    <row r="1152" spans="1:15" s="108" customFormat="1" ht="12.75" x14ac:dyDescent="0.2">
      <c r="A1152" s="108" t="str">
        <f>EnterpriseData!$B$38</f>
        <v>ProTes300420201Adm</v>
      </c>
      <c r="B1152" s="109" t="s">
        <v>7665</v>
      </c>
      <c r="C1152" s="108" t="s">
        <v>2609</v>
      </c>
      <c r="D1152" s="108" t="s">
        <v>7666</v>
      </c>
      <c r="E1152" s="108" t="s">
        <v>2683</v>
      </c>
      <c r="G1152" s="108" t="s">
        <v>7667</v>
      </c>
      <c r="H1152" s="108" t="s">
        <v>7668</v>
      </c>
      <c r="I1152" s="110" t="s">
        <v>2683</v>
      </c>
      <c r="J1152" s="108" t="s">
        <v>3692</v>
      </c>
      <c r="O1152" s="108" t="s">
        <v>2573</v>
      </c>
    </row>
    <row r="1153" spans="1:15" s="108" customFormat="1" ht="12.75" x14ac:dyDescent="0.2">
      <c r="A1153" s="108" t="str">
        <f>EnterpriseData!$B$38</f>
        <v>ProTes300420201Adm</v>
      </c>
      <c r="B1153" s="109" t="s">
        <v>7669</v>
      </c>
      <c r="C1153" s="108" t="s">
        <v>2609</v>
      </c>
      <c r="D1153" s="108" t="s">
        <v>7670</v>
      </c>
      <c r="E1153" s="108" t="s">
        <v>7671</v>
      </c>
      <c r="G1153" s="108" t="s">
        <v>7672</v>
      </c>
      <c r="H1153" s="108" t="s">
        <v>2950</v>
      </c>
      <c r="I1153" s="110" t="s">
        <v>2683</v>
      </c>
      <c r="J1153" s="108" t="s">
        <v>2952</v>
      </c>
      <c r="O1153" s="108" t="s">
        <v>2573</v>
      </c>
    </row>
    <row r="1154" spans="1:15" s="108" customFormat="1" ht="12.75" x14ac:dyDescent="0.2">
      <c r="A1154" s="108" t="str">
        <f>EnterpriseData!$B$38</f>
        <v>ProTes300420201Adm</v>
      </c>
      <c r="B1154" s="109" t="s">
        <v>7673</v>
      </c>
      <c r="C1154" s="108" t="s">
        <v>2609</v>
      </c>
      <c r="D1154" s="108" t="s">
        <v>7674</v>
      </c>
      <c r="E1154" s="108" t="s">
        <v>2683</v>
      </c>
      <c r="G1154" s="108" t="s">
        <v>7675</v>
      </c>
      <c r="H1154" s="108" t="s">
        <v>6623</v>
      </c>
      <c r="I1154" s="110" t="s">
        <v>2683</v>
      </c>
      <c r="J1154" s="108" t="s">
        <v>4543</v>
      </c>
      <c r="O1154" s="108" t="s">
        <v>2573</v>
      </c>
    </row>
    <row r="1155" spans="1:15" s="108" customFormat="1" ht="12.75" x14ac:dyDescent="0.2">
      <c r="A1155" s="108" t="str">
        <f>EnterpriseData!$B$38</f>
        <v>ProTes300420201Adm</v>
      </c>
      <c r="B1155" s="109" t="s">
        <v>7676</v>
      </c>
      <c r="C1155" s="108" t="s">
        <v>2609</v>
      </c>
      <c r="D1155" s="108" t="s">
        <v>7677</v>
      </c>
      <c r="E1155" s="108" t="s">
        <v>2683</v>
      </c>
      <c r="G1155" s="108" t="s">
        <v>7678</v>
      </c>
      <c r="H1155" s="108" t="s">
        <v>6676</v>
      </c>
      <c r="I1155" s="110" t="s">
        <v>2683</v>
      </c>
      <c r="J1155" s="108" t="s">
        <v>3151</v>
      </c>
      <c r="O1155" s="108" t="s">
        <v>2573</v>
      </c>
    </row>
    <row r="1156" spans="1:15" s="108" customFormat="1" ht="12.75" x14ac:dyDescent="0.2">
      <c r="A1156" s="108" t="str">
        <f>EnterpriseData!$B$38</f>
        <v>ProTes300420201Adm</v>
      </c>
      <c r="B1156" s="109" t="s">
        <v>7679</v>
      </c>
      <c r="C1156" s="108" t="s">
        <v>2609</v>
      </c>
      <c r="D1156" s="108" t="s">
        <v>7680</v>
      </c>
      <c r="E1156" s="108" t="s">
        <v>2683</v>
      </c>
      <c r="G1156" s="108" t="s">
        <v>7681</v>
      </c>
      <c r="H1156" s="108" t="s">
        <v>7206</v>
      </c>
      <c r="I1156" s="110" t="s">
        <v>2683</v>
      </c>
      <c r="J1156" s="108" t="s">
        <v>3047</v>
      </c>
      <c r="O1156" s="108" t="s">
        <v>2573</v>
      </c>
    </row>
    <row r="1157" spans="1:15" s="108" customFormat="1" ht="12.75" x14ac:dyDescent="0.2">
      <c r="A1157" s="108" t="str">
        <f>EnterpriseData!$B$38</f>
        <v>ProTes300420201Adm</v>
      </c>
      <c r="B1157" s="109" t="s">
        <v>7682</v>
      </c>
      <c r="C1157" s="108" t="s">
        <v>2609</v>
      </c>
      <c r="D1157" s="108" t="s">
        <v>7683</v>
      </c>
      <c r="E1157" s="108" t="s">
        <v>2683</v>
      </c>
      <c r="G1157" s="108" t="s">
        <v>7684</v>
      </c>
      <c r="H1157" s="108" t="s">
        <v>6133</v>
      </c>
      <c r="I1157" s="110" t="s">
        <v>2683</v>
      </c>
      <c r="J1157" s="108" t="s">
        <v>3681</v>
      </c>
      <c r="O1157" s="108" t="s">
        <v>2573</v>
      </c>
    </row>
    <row r="1158" spans="1:15" s="108" customFormat="1" ht="12.75" x14ac:dyDescent="0.2">
      <c r="A1158" s="108" t="str">
        <f>EnterpriseData!$B$38</f>
        <v>ProTes300420201Adm</v>
      </c>
      <c r="B1158" s="109" t="s">
        <v>7685</v>
      </c>
      <c r="C1158" s="108" t="s">
        <v>2609</v>
      </c>
      <c r="D1158" s="108" t="s">
        <v>7686</v>
      </c>
      <c r="E1158" s="108" t="s">
        <v>2683</v>
      </c>
      <c r="G1158" s="108" t="s">
        <v>7687</v>
      </c>
      <c r="H1158" s="108" t="s">
        <v>7356</v>
      </c>
      <c r="I1158" s="110" t="s">
        <v>2683</v>
      </c>
      <c r="J1158" s="108" t="s">
        <v>3692</v>
      </c>
      <c r="O1158" s="108" t="s">
        <v>2573</v>
      </c>
    </row>
    <row r="1159" spans="1:15" s="108" customFormat="1" ht="12.75" x14ac:dyDescent="0.2">
      <c r="A1159" s="108" t="str">
        <f>EnterpriseData!$B$38</f>
        <v>ProTes300420201Adm</v>
      </c>
      <c r="B1159" s="109" t="s">
        <v>7688</v>
      </c>
      <c r="C1159" s="108" t="s">
        <v>2609</v>
      </c>
      <c r="D1159" s="108" t="s">
        <v>7689</v>
      </c>
      <c r="E1159" s="108" t="s">
        <v>2683</v>
      </c>
      <c r="G1159" s="108" t="s">
        <v>5598</v>
      </c>
      <c r="H1159" s="108" t="s">
        <v>7690</v>
      </c>
      <c r="I1159" s="110" t="s">
        <v>2683</v>
      </c>
      <c r="J1159" s="108" t="s">
        <v>2418</v>
      </c>
      <c r="O1159" s="108" t="s">
        <v>2573</v>
      </c>
    </row>
    <row r="1160" spans="1:15" s="108" customFormat="1" ht="12.75" x14ac:dyDescent="0.2">
      <c r="A1160" s="108" t="str">
        <f>EnterpriseData!$B$38</f>
        <v>ProTes300420201Adm</v>
      </c>
      <c r="B1160" s="109" t="s">
        <v>7691</v>
      </c>
      <c r="C1160" s="108" t="s">
        <v>2609</v>
      </c>
      <c r="D1160" s="108" t="s">
        <v>7692</v>
      </c>
      <c r="E1160" s="108" t="s">
        <v>2683</v>
      </c>
      <c r="G1160" s="108" t="s">
        <v>7693</v>
      </c>
      <c r="H1160" s="108" t="s">
        <v>7694</v>
      </c>
      <c r="I1160" s="110" t="s">
        <v>2683</v>
      </c>
      <c r="J1160" s="108" t="s">
        <v>3681</v>
      </c>
      <c r="O1160" s="108" t="s">
        <v>2573</v>
      </c>
    </row>
    <row r="1161" spans="1:15" s="108" customFormat="1" ht="12.75" x14ac:dyDescent="0.2">
      <c r="A1161" s="108" t="str">
        <f>EnterpriseData!$B$38</f>
        <v>ProTes300420201Adm</v>
      </c>
      <c r="B1161" s="109" t="s">
        <v>7695</v>
      </c>
      <c r="C1161" s="108" t="s">
        <v>2609</v>
      </c>
      <c r="D1161" s="108" t="s">
        <v>7696</v>
      </c>
      <c r="E1161" s="108" t="s">
        <v>2683</v>
      </c>
      <c r="G1161" s="108" t="s">
        <v>7697</v>
      </c>
      <c r="H1161" s="108" t="s">
        <v>6267</v>
      </c>
      <c r="I1161" s="110" t="s">
        <v>2683</v>
      </c>
      <c r="J1161" s="108" t="s">
        <v>4104</v>
      </c>
      <c r="O1161" s="108" t="s">
        <v>2573</v>
      </c>
    </row>
    <row r="1162" spans="1:15" s="108" customFormat="1" ht="12.75" x14ac:dyDescent="0.2">
      <c r="A1162" s="108" t="str">
        <f>EnterpriseData!$B$38</f>
        <v>ProTes300420201Adm</v>
      </c>
      <c r="B1162" s="109" t="s">
        <v>7698</v>
      </c>
      <c r="C1162" s="108" t="s">
        <v>2609</v>
      </c>
      <c r="D1162" s="108" t="s">
        <v>7699</v>
      </c>
      <c r="E1162" s="108" t="s">
        <v>2683</v>
      </c>
      <c r="G1162" s="108" t="s">
        <v>7700</v>
      </c>
      <c r="H1162" s="108" t="s">
        <v>7701</v>
      </c>
      <c r="I1162" s="110" t="s">
        <v>2683</v>
      </c>
      <c r="J1162" s="108" t="s">
        <v>2399</v>
      </c>
      <c r="O1162" s="108" t="s">
        <v>2573</v>
      </c>
    </row>
    <row r="1163" spans="1:15" s="108" customFormat="1" ht="12.75" x14ac:dyDescent="0.2">
      <c r="A1163" s="108" t="str">
        <f>EnterpriseData!$B$38</f>
        <v>ProTes300420201Adm</v>
      </c>
      <c r="B1163" s="109" t="s">
        <v>7702</v>
      </c>
      <c r="C1163" s="108" t="s">
        <v>2609</v>
      </c>
      <c r="D1163" s="108" t="s">
        <v>7703</v>
      </c>
      <c r="E1163" s="108" t="s">
        <v>2683</v>
      </c>
      <c r="G1163" s="108" t="s">
        <v>7704</v>
      </c>
      <c r="H1163" s="108" t="s">
        <v>6245</v>
      </c>
      <c r="I1163" s="110" t="s">
        <v>2683</v>
      </c>
      <c r="J1163" s="108" t="s">
        <v>2412</v>
      </c>
      <c r="O1163" s="108" t="s">
        <v>2573</v>
      </c>
    </row>
    <row r="1164" spans="1:15" s="108" customFormat="1" ht="12.75" x14ac:dyDescent="0.2">
      <c r="A1164" s="108" t="str">
        <f>EnterpriseData!$B$38</f>
        <v>ProTes300420201Adm</v>
      </c>
      <c r="B1164" s="109" t="s">
        <v>7705</v>
      </c>
      <c r="C1164" s="108" t="s">
        <v>2609</v>
      </c>
      <c r="D1164" s="108" t="s">
        <v>7706</v>
      </c>
      <c r="E1164" s="108" t="s">
        <v>2683</v>
      </c>
      <c r="G1164" s="108" t="s">
        <v>7707</v>
      </c>
      <c r="H1164" s="108" t="s">
        <v>7708</v>
      </c>
      <c r="I1164" s="110" t="s">
        <v>2683</v>
      </c>
      <c r="J1164" s="108" t="s">
        <v>5282</v>
      </c>
      <c r="O1164" s="108" t="s">
        <v>2573</v>
      </c>
    </row>
    <row r="1165" spans="1:15" s="108" customFormat="1" ht="12.75" x14ac:dyDescent="0.2">
      <c r="A1165" s="108" t="str">
        <f>EnterpriseData!$B$38</f>
        <v>ProTes300420201Adm</v>
      </c>
      <c r="B1165" s="109" t="s">
        <v>7709</v>
      </c>
      <c r="C1165" s="108" t="s">
        <v>2609</v>
      </c>
      <c r="D1165" s="108" t="s">
        <v>7710</v>
      </c>
      <c r="E1165" s="108" t="s">
        <v>2683</v>
      </c>
      <c r="G1165" s="108" t="s">
        <v>7711</v>
      </c>
      <c r="H1165" s="108" t="s">
        <v>7712</v>
      </c>
      <c r="I1165" s="110" t="s">
        <v>2683</v>
      </c>
      <c r="J1165" s="108" t="s">
        <v>3614</v>
      </c>
      <c r="O1165" s="108" t="s">
        <v>2573</v>
      </c>
    </row>
    <row r="1166" spans="1:15" s="108" customFormat="1" ht="12.75" x14ac:dyDescent="0.2">
      <c r="A1166" s="108" t="str">
        <f>EnterpriseData!$B$38</f>
        <v>ProTes300420201Adm</v>
      </c>
      <c r="B1166" s="109" t="s">
        <v>7713</v>
      </c>
      <c r="C1166" s="108" t="s">
        <v>2609</v>
      </c>
      <c r="D1166" s="108" t="s">
        <v>7714</v>
      </c>
      <c r="E1166" s="108" t="s">
        <v>7715</v>
      </c>
      <c r="G1166" s="108" t="s">
        <v>7716</v>
      </c>
      <c r="H1166" s="108" t="s">
        <v>6173</v>
      </c>
      <c r="I1166" s="110" t="s">
        <v>2683</v>
      </c>
      <c r="J1166" s="108" t="s">
        <v>2591</v>
      </c>
      <c r="O1166" s="108" t="s">
        <v>2573</v>
      </c>
    </row>
    <row r="1167" spans="1:15" s="108" customFormat="1" ht="12.75" x14ac:dyDescent="0.2">
      <c r="A1167" s="108" t="str">
        <f>EnterpriseData!$B$38</f>
        <v>ProTes300420201Adm</v>
      </c>
      <c r="B1167" s="109" t="s">
        <v>7717</v>
      </c>
      <c r="C1167" s="108" t="s">
        <v>2609</v>
      </c>
      <c r="D1167" s="108" t="s">
        <v>7718</v>
      </c>
      <c r="E1167" s="108" t="s">
        <v>7719</v>
      </c>
      <c r="G1167" s="108" t="s">
        <v>7720</v>
      </c>
      <c r="H1167" s="108" t="s">
        <v>6177</v>
      </c>
      <c r="I1167" s="110" t="s">
        <v>2683</v>
      </c>
      <c r="J1167" s="108" t="s">
        <v>2591</v>
      </c>
      <c r="O1167" s="108" t="s">
        <v>2573</v>
      </c>
    </row>
    <row r="1168" spans="1:15" s="108" customFormat="1" ht="12.75" x14ac:dyDescent="0.2">
      <c r="A1168" s="108" t="str">
        <f>EnterpriseData!$B$38</f>
        <v>ProTes300420201Adm</v>
      </c>
      <c r="B1168" s="109" t="s">
        <v>7721</v>
      </c>
      <c r="C1168" s="108" t="s">
        <v>2609</v>
      </c>
      <c r="D1168" s="108" t="s">
        <v>7722</v>
      </c>
      <c r="E1168" s="108" t="s">
        <v>2683</v>
      </c>
      <c r="G1168" s="108" t="s">
        <v>7722</v>
      </c>
      <c r="H1168" s="108" t="s">
        <v>6151</v>
      </c>
      <c r="I1168" s="110" t="s">
        <v>2683</v>
      </c>
      <c r="J1168" s="108" t="s">
        <v>2727</v>
      </c>
      <c r="O1168" s="108" t="s">
        <v>2573</v>
      </c>
    </row>
    <row r="1169" spans="1:15" s="108" customFormat="1" ht="12.75" x14ac:dyDescent="0.2">
      <c r="A1169" s="108" t="str">
        <f>EnterpriseData!$B$38</f>
        <v>ProTes300420201Adm</v>
      </c>
      <c r="B1169" s="109" t="s">
        <v>7723</v>
      </c>
      <c r="C1169" s="108" t="s">
        <v>2609</v>
      </c>
      <c r="D1169" s="108" t="s">
        <v>7724</v>
      </c>
      <c r="E1169" s="108" t="s">
        <v>2683</v>
      </c>
      <c r="G1169" s="108" t="s">
        <v>7725</v>
      </c>
      <c r="H1169" s="108" t="s">
        <v>7726</v>
      </c>
      <c r="I1169" s="110" t="s">
        <v>2683</v>
      </c>
      <c r="J1169" s="108" t="s">
        <v>5125</v>
      </c>
      <c r="O1169" s="108" t="s">
        <v>2573</v>
      </c>
    </row>
    <row r="1170" spans="1:15" s="108" customFormat="1" ht="12.75" x14ac:dyDescent="0.2">
      <c r="A1170" s="108" t="str">
        <f>EnterpriseData!$B$38</f>
        <v>ProTes300420201Adm</v>
      </c>
      <c r="B1170" s="109" t="s">
        <v>7727</v>
      </c>
      <c r="C1170" s="108" t="s">
        <v>2609</v>
      </c>
      <c r="D1170" s="108" t="s">
        <v>7728</v>
      </c>
      <c r="E1170" s="108" t="s">
        <v>2683</v>
      </c>
      <c r="G1170" s="108" t="s">
        <v>7729</v>
      </c>
      <c r="H1170" s="108" t="s">
        <v>6377</v>
      </c>
      <c r="I1170" s="110" t="s">
        <v>2683</v>
      </c>
      <c r="J1170" s="108" t="s">
        <v>6086</v>
      </c>
      <c r="O1170" s="108" t="s">
        <v>2573</v>
      </c>
    </row>
    <row r="1171" spans="1:15" s="108" customFormat="1" ht="12.75" x14ac:dyDescent="0.2">
      <c r="A1171" s="108" t="str">
        <f>EnterpriseData!$B$38</f>
        <v>ProTes300420201Adm</v>
      </c>
      <c r="B1171" s="109" t="s">
        <v>7730</v>
      </c>
      <c r="C1171" s="108" t="s">
        <v>2609</v>
      </c>
      <c r="D1171" s="108" t="s">
        <v>7731</v>
      </c>
      <c r="E1171" s="108" t="s">
        <v>2683</v>
      </c>
      <c r="G1171" s="108" t="s">
        <v>7732</v>
      </c>
      <c r="H1171" s="108" t="s">
        <v>7614</v>
      </c>
      <c r="I1171" s="110" t="s">
        <v>2683</v>
      </c>
      <c r="J1171" s="108" t="s">
        <v>2377</v>
      </c>
      <c r="O1171" s="108" t="s">
        <v>2573</v>
      </c>
    </row>
    <row r="1172" spans="1:15" s="108" customFormat="1" ht="12.75" x14ac:dyDescent="0.2">
      <c r="A1172" s="108" t="str">
        <f>EnterpriseData!$B$38</f>
        <v>ProTes300420201Adm</v>
      </c>
      <c r="B1172" s="109" t="s">
        <v>7733</v>
      </c>
      <c r="C1172" s="108" t="s">
        <v>2609</v>
      </c>
      <c r="D1172" s="108" t="s">
        <v>7734</v>
      </c>
      <c r="E1172" s="108" t="s">
        <v>2683</v>
      </c>
      <c r="G1172" s="108" t="s">
        <v>7735</v>
      </c>
      <c r="H1172" s="108" t="s">
        <v>7735</v>
      </c>
      <c r="I1172" s="110" t="s">
        <v>2683</v>
      </c>
      <c r="J1172" s="108" t="s">
        <v>2407</v>
      </c>
      <c r="O1172" s="108" t="s">
        <v>2573</v>
      </c>
    </row>
    <row r="1173" spans="1:15" s="108" customFormat="1" ht="12.75" x14ac:dyDescent="0.2">
      <c r="A1173" s="108" t="str">
        <f>EnterpriseData!$B$38</f>
        <v>ProTes300420201Adm</v>
      </c>
      <c r="B1173" s="109" t="s">
        <v>7736</v>
      </c>
      <c r="C1173" s="108" t="s">
        <v>2609</v>
      </c>
      <c r="D1173" s="108" t="s">
        <v>7737</v>
      </c>
      <c r="E1173" s="108" t="s">
        <v>2683</v>
      </c>
      <c r="G1173" s="108" t="s">
        <v>7738</v>
      </c>
      <c r="H1173" s="108" t="s">
        <v>7739</v>
      </c>
      <c r="I1173" s="110" t="s">
        <v>2683</v>
      </c>
      <c r="J1173" s="108" t="s">
        <v>7497</v>
      </c>
      <c r="O1173" s="108" t="s">
        <v>2573</v>
      </c>
    </row>
    <row r="1174" spans="1:15" s="108" customFormat="1" ht="12.75" x14ac:dyDescent="0.2">
      <c r="A1174" s="108" t="str">
        <f>EnterpriseData!$B$38</f>
        <v>ProTes300420201Adm</v>
      </c>
      <c r="B1174" s="109" t="s">
        <v>7740</v>
      </c>
      <c r="C1174" s="108" t="s">
        <v>2609</v>
      </c>
      <c r="D1174" s="108" t="s">
        <v>7741</v>
      </c>
      <c r="E1174" s="108" t="s">
        <v>2683</v>
      </c>
      <c r="G1174" s="108" t="s">
        <v>7742</v>
      </c>
      <c r="H1174" s="108" t="s">
        <v>6450</v>
      </c>
      <c r="I1174" s="110" t="s">
        <v>2683</v>
      </c>
      <c r="J1174" s="108" t="s">
        <v>2441</v>
      </c>
      <c r="O1174" s="108" t="s">
        <v>2573</v>
      </c>
    </row>
    <row r="1175" spans="1:15" s="108" customFormat="1" ht="12.75" x14ac:dyDescent="0.2">
      <c r="A1175" s="108" t="str">
        <f>EnterpriseData!$B$38</f>
        <v>ProTes300420201Adm</v>
      </c>
      <c r="B1175" s="109" t="s">
        <v>7743</v>
      </c>
      <c r="C1175" s="108" t="s">
        <v>2609</v>
      </c>
      <c r="D1175" s="108" t="s">
        <v>7744</v>
      </c>
      <c r="E1175" s="108" t="s">
        <v>2683</v>
      </c>
      <c r="G1175" s="108" t="s">
        <v>7745</v>
      </c>
      <c r="H1175" s="108" t="s">
        <v>7641</v>
      </c>
      <c r="I1175" s="110" t="s">
        <v>2683</v>
      </c>
      <c r="J1175" s="108" t="s">
        <v>5977</v>
      </c>
      <c r="O1175" s="108" t="s">
        <v>2573</v>
      </c>
    </row>
    <row r="1176" spans="1:15" s="108" customFormat="1" ht="12.75" x14ac:dyDescent="0.2">
      <c r="A1176" s="108" t="str">
        <f>EnterpriseData!$B$38</f>
        <v>ProTes300420201Adm</v>
      </c>
      <c r="B1176" s="109" t="s">
        <v>7746</v>
      </c>
      <c r="C1176" s="108" t="s">
        <v>2609</v>
      </c>
      <c r="D1176" s="108" t="s">
        <v>7747</v>
      </c>
      <c r="E1176" s="108" t="s">
        <v>2683</v>
      </c>
      <c r="G1176" s="108" t="s">
        <v>7748</v>
      </c>
      <c r="H1176" s="108" t="s">
        <v>7749</v>
      </c>
      <c r="I1176" s="110" t="s">
        <v>2683</v>
      </c>
      <c r="J1176" s="108" t="s">
        <v>6991</v>
      </c>
      <c r="O1176" s="108" t="s">
        <v>2573</v>
      </c>
    </row>
    <row r="1177" spans="1:15" s="108" customFormat="1" ht="12.75" x14ac:dyDescent="0.2">
      <c r="A1177" s="108" t="str">
        <f>EnterpriseData!$B$38</f>
        <v>ProTes300420201Adm</v>
      </c>
      <c r="B1177" s="109" t="s">
        <v>7750</v>
      </c>
      <c r="C1177" s="108" t="s">
        <v>2609</v>
      </c>
      <c r="D1177" s="108" t="s">
        <v>7751</v>
      </c>
      <c r="E1177" s="108" t="s">
        <v>2683</v>
      </c>
      <c r="G1177" s="108" t="s">
        <v>7752</v>
      </c>
      <c r="H1177" s="108" t="s">
        <v>7206</v>
      </c>
      <c r="I1177" s="110" t="s">
        <v>2683</v>
      </c>
      <c r="J1177" s="108" t="s">
        <v>3047</v>
      </c>
      <c r="O1177" s="108" t="s">
        <v>2573</v>
      </c>
    </row>
    <row r="1178" spans="1:15" s="108" customFormat="1" ht="12.75" x14ac:dyDescent="0.2">
      <c r="A1178" s="108" t="str">
        <f>EnterpriseData!$B$38</f>
        <v>ProTes300420201Adm</v>
      </c>
      <c r="B1178" s="109" t="s">
        <v>7753</v>
      </c>
      <c r="C1178" s="108" t="s">
        <v>2609</v>
      </c>
      <c r="D1178" s="108" t="s">
        <v>7754</v>
      </c>
      <c r="E1178" s="108" t="s">
        <v>2683</v>
      </c>
      <c r="G1178" s="108" t="s">
        <v>7755</v>
      </c>
      <c r="H1178" s="108" t="s">
        <v>7756</v>
      </c>
      <c r="I1178" s="110" t="s">
        <v>2683</v>
      </c>
      <c r="J1178" s="108" t="s">
        <v>2930</v>
      </c>
      <c r="O1178" s="108" t="s">
        <v>2573</v>
      </c>
    </row>
    <row r="1179" spans="1:15" s="108" customFormat="1" ht="12.75" x14ac:dyDescent="0.2">
      <c r="A1179" s="108" t="str">
        <f>EnterpriseData!$B$38</f>
        <v>ProTes300420201Adm</v>
      </c>
      <c r="B1179" s="109" t="s">
        <v>7757</v>
      </c>
      <c r="C1179" s="108" t="s">
        <v>2609</v>
      </c>
      <c r="D1179" s="108" t="s">
        <v>7758</v>
      </c>
      <c r="E1179" s="108" t="s">
        <v>7759</v>
      </c>
      <c r="G1179" s="108" t="s">
        <v>7760</v>
      </c>
      <c r="H1179" s="108" t="s">
        <v>3804</v>
      </c>
      <c r="I1179" s="110" t="s">
        <v>2683</v>
      </c>
      <c r="J1179" s="108" t="s">
        <v>2952</v>
      </c>
      <c r="O1179" s="108" t="s">
        <v>2573</v>
      </c>
    </row>
    <row r="1180" spans="1:15" s="108" customFormat="1" ht="12.75" x14ac:dyDescent="0.2">
      <c r="A1180" s="108" t="str">
        <f>EnterpriseData!$B$38</f>
        <v>ProTes300420201Adm</v>
      </c>
      <c r="B1180" s="109" t="s">
        <v>7761</v>
      </c>
      <c r="C1180" s="108" t="s">
        <v>2609</v>
      </c>
      <c r="D1180" s="108" t="s">
        <v>7762</v>
      </c>
      <c r="E1180" s="108" t="s">
        <v>2683</v>
      </c>
      <c r="G1180" s="108" t="s">
        <v>7763</v>
      </c>
      <c r="H1180" s="108" t="s">
        <v>7764</v>
      </c>
      <c r="I1180" s="110" t="s">
        <v>2683</v>
      </c>
      <c r="J1180" s="108" t="s">
        <v>7765</v>
      </c>
      <c r="O1180" s="108" t="s">
        <v>2573</v>
      </c>
    </row>
    <row r="1181" spans="1:15" s="108" customFormat="1" ht="12.75" x14ac:dyDescent="0.2">
      <c r="A1181" s="108" t="str">
        <f>EnterpriseData!$B$38</f>
        <v>ProTes300420201Adm</v>
      </c>
      <c r="B1181" s="109" t="s">
        <v>7766</v>
      </c>
      <c r="C1181" s="108" t="s">
        <v>2609</v>
      </c>
      <c r="D1181" s="108" t="s">
        <v>7767</v>
      </c>
      <c r="E1181" s="108" t="s">
        <v>2683</v>
      </c>
      <c r="G1181" s="108" t="s">
        <v>5151</v>
      </c>
      <c r="H1181" s="108" t="s">
        <v>7768</v>
      </c>
      <c r="I1181" s="110" t="s">
        <v>2683</v>
      </c>
      <c r="J1181" s="108" t="s">
        <v>5125</v>
      </c>
      <c r="O1181" s="108" t="s">
        <v>2573</v>
      </c>
    </row>
    <row r="1182" spans="1:15" s="108" customFormat="1" ht="12.75" x14ac:dyDescent="0.2">
      <c r="A1182" s="108" t="str">
        <f>EnterpriseData!$B$38</f>
        <v>ProTes300420201Adm</v>
      </c>
      <c r="B1182" s="109" t="s">
        <v>7769</v>
      </c>
      <c r="C1182" s="108" t="s">
        <v>2609</v>
      </c>
      <c r="D1182" s="108" t="s">
        <v>7770</v>
      </c>
      <c r="E1182" s="108" t="s">
        <v>2683</v>
      </c>
      <c r="G1182" s="108" t="s">
        <v>7771</v>
      </c>
      <c r="H1182" s="108" t="s">
        <v>7771</v>
      </c>
      <c r="I1182" s="110" t="s">
        <v>2683</v>
      </c>
      <c r="J1182" s="108" t="s">
        <v>3346</v>
      </c>
      <c r="O1182" s="108" t="s">
        <v>2573</v>
      </c>
    </row>
    <row r="1183" spans="1:15" s="108" customFormat="1" ht="12.75" x14ac:dyDescent="0.2">
      <c r="A1183" s="108" t="str">
        <f>EnterpriseData!$B$38</f>
        <v>ProTes300420201Adm</v>
      </c>
      <c r="B1183" s="109" t="s">
        <v>7772</v>
      </c>
      <c r="C1183" s="108" t="s">
        <v>2609</v>
      </c>
      <c r="D1183" s="108" t="s">
        <v>7773</v>
      </c>
      <c r="E1183" s="108" t="s">
        <v>2683</v>
      </c>
      <c r="G1183" s="108" t="s">
        <v>7774</v>
      </c>
      <c r="H1183" s="108" t="s">
        <v>7177</v>
      </c>
      <c r="I1183" s="110" t="s">
        <v>2683</v>
      </c>
      <c r="J1183" s="108" t="s">
        <v>4751</v>
      </c>
      <c r="O1183" s="108" t="s">
        <v>2573</v>
      </c>
    </row>
    <row r="1184" spans="1:15" s="108" customFormat="1" ht="12.75" x14ac:dyDescent="0.2">
      <c r="A1184" s="108" t="str">
        <f>EnterpriseData!$B$38</f>
        <v>ProTes300420201Adm</v>
      </c>
      <c r="B1184" s="109" t="s">
        <v>7775</v>
      </c>
      <c r="C1184" s="108" t="s">
        <v>2609</v>
      </c>
      <c r="D1184" s="108" t="s">
        <v>7776</v>
      </c>
      <c r="E1184" s="108" t="s">
        <v>2683</v>
      </c>
      <c r="G1184" s="108" t="s">
        <v>7777</v>
      </c>
      <c r="H1184" s="108" t="s">
        <v>6743</v>
      </c>
      <c r="I1184" s="110" t="s">
        <v>2683</v>
      </c>
      <c r="J1184" s="108" t="s">
        <v>2377</v>
      </c>
      <c r="O1184" s="108" t="s">
        <v>2573</v>
      </c>
    </row>
    <row r="1185" spans="1:15" s="108" customFormat="1" ht="12.75" x14ac:dyDescent="0.2">
      <c r="A1185" s="108" t="str">
        <f>EnterpriseData!$B$38</f>
        <v>ProTes300420201Adm</v>
      </c>
      <c r="B1185" s="109" t="s">
        <v>7778</v>
      </c>
      <c r="C1185" s="108" t="s">
        <v>2609</v>
      </c>
      <c r="D1185" s="108" t="s">
        <v>7779</v>
      </c>
      <c r="E1185" s="108" t="s">
        <v>2683</v>
      </c>
      <c r="G1185" s="108" t="s">
        <v>7780</v>
      </c>
      <c r="H1185" s="108" t="s">
        <v>7781</v>
      </c>
      <c r="I1185" s="110" t="s">
        <v>2683</v>
      </c>
      <c r="J1185" s="108" t="s">
        <v>2414</v>
      </c>
      <c r="O1185" s="108" t="s">
        <v>2573</v>
      </c>
    </row>
    <row r="1186" spans="1:15" s="108" customFormat="1" ht="12.75" x14ac:dyDescent="0.2">
      <c r="A1186" s="108" t="str">
        <f>EnterpriseData!$B$38</f>
        <v>ProTes300420201Adm</v>
      </c>
      <c r="B1186" s="109" t="s">
        <v>7782</v>
      </c>
      <c r="C1186" s="108" t="s">
        <v>2609</v>
      </c>
      <c r="D1186" s="108" t="s">
        <v>7783</v>
      </c>
      <c r="E1186" s="108" t="s">
        <v>2683</v>
      </c>
      <c r="G1186" s="108" t="s">
        <v>7784</v>
      </c>
      <c r="H1186" s="108" t="s">
        <v>6450</v>
      </c>
      <c r="I1186" s="110" t="s">
        <v>2683</v>
      </c>
      <c r="J1186" s="108" t="s">
        <v>2441</v>
      </c>
      <c r="O1186" s="108" t="s">
        <v>2573</v>
      </c>
    </row>
    <row r="1187" spans="1:15" s="108" customFormat="1" ht="12.75" x14ac:dyDescent="0.2">
      <c r="A1187" s="108" t="str">
        <f>EnterpriseData!$B$38</f>
        <v>ProTes300420201Adm</v>
      </c>
      <c r="B1187" s="109" t="s">
        <v>7785</v>
      </c>
      <c r="C1187" s="108" t="s">
        <v>2609</v>
      </c>
      <c r="D1187" s="108" t="s">
        <v>7786</v>
      </c>
      <c r="E1187" s="108" t="s">
        <v>2683</v>
      </c>
      <c r="G1187" s="108" t="s">
        <v>7787</v>
      </c>
      <c r="H1187" s="108" t="s">
        <v>7788</v>
      </c>
      <c r="I1187" s="110" t="s">
        <v>2683</v>
      </c>
      <c r="J1187" s="108" t="s">
        <v>2403</v>
      </c>
      <c r="O1187" s="108" t="s">
        <v>2573</v>
      </c>
    </row>
    <row r="1188" spans="1:15" s="108" customFormat="1" ht="12.75" x14ac:dyDescent="0.2">
      <c r="A1188" s="108" t="str">
        <f>EnterpriseData!$B$38</f>
        <v>ProTes300420201Adm</v>
      </c>
      <c r="B1188" s="109" t="s">
        <v>7789</v>
      </c>
      <c r="C1188" s="108" t="s">
        <v>2609</v>
      </c>
      <c r="D1188" s="108" t="s">
        <v>7790</v>
      </c>
      <c r="E1188" s="108" t="s">
        <v>2683</v>
      </c>
      <c r="G1188" s="108" t="s">
        <v>7791</v>
      </c>
      <c r="H1188" s="108" t="s">
        <v>7792</v>
      </c>
      <c r="I1188" s="110" t="s">
        <v>2683</v>
      </c>
      <c r="J1188" s="108" t="s">
        <v>2940</v>
      </c>
      <c r="O1188" s="108" t="s">
        <v>2573</v>
      </c>
    </row>
    <row r="1189" spans="1:15" s="108" customFormat="1" ht="12.75" x14ac:dyDescent="0.2">
      <c r="A1189" s="108" t="str">
        <f>EnterpriseData!$B$38</f>
        <v>ProTes300420201Adm</v>
      </c>
      <c r="B1189" s="109" t="s">
        <v>7793</v>
      </c>
      <c r="C1189" s="108" t="s">
        <v>2609</v>
      </c>
      <c r="D1189" s="108" t="s">
        <v>7794</v>
      </c>
      <c r="E1189" s="108" t="s">
        <v>7795</v>
      </c>
      <c r="G1189" s="108" t="s">
        <v>7796</v>
      </c>
      <c r="H1189" s="108" t="s">
        <v>3436</v>
      </c>
      <c r="I1189" s="110" t="s">
        <v>2683</v>
      </c>
      <c r="J1189" s="108" t="s">
        <v>2591</v>
      </c>
      <c r="O1189" s="108" t="s">
        <v>2573</v>
      </c>
    </row>
    <row r="1190" spans="1:15" s="108" customFormat="1" ht="12.75" x14ac:dyDescent="0.2">
      <c r="A1190" s="108" t="str">
        <f>EnterpriseData!$B$38</f>
        <v>ProTes300420201Adm</v>
      </c>
      <c r="B1190" s="109" t="s">
        <v>7797</v>
      </c>
      <c r="C1190" s="108" t="s">
        <v>2609</v>
      </c>
      <c r="D1190" s="108" t="s">
        <v>7798</v>
      </c>
      <c r="E1190" s="108" t="s">
        <v>2683</v>
      </c>
      <c r="G1190" s="108" t="s">
        <v>7799</v>
      </c>
      <c r="H1190" s="108" t="s">
        <v>6118</v>
      </c>
      <c r="I1190" s="110" t="s">
        <v>2683</v>
      </c>
      <c r="J1190" s="108" t="s">
        <v>2377</v>
      </c>
      <c r="O1190" s="108" t="s">
        <v>2573</v>
      </c>
    </row>
    <row r="1191" spans="1:15" s="108" customFormat="1" ht="12.75" x14ac:dyDescent="0.2">
      <c r="A1191" s="108" t="str">
        <f>EnterpriseData!$B$38</f>
        <v>ProTes300420201Adm</v>
      </c>
      <c r="B1191" s="109" t="s">
        <v>7800</v>
      </c>
      <c r="C1191" s="108" t="s">
        <v>2609</v>
      </c>
      <c r="D1191" s="108" t="s">
        <v>7801</v>
      </c>
      <c r="E1191" s="108" t="s">
        <v>2683</v>
      </c>
      <c r="G1191" s="108" t="s">
        <v>7802</v>
      </c>
      <c r="H1191" s="108" t="s">
        <v>6118</v>
      </c>
      <c r="I1191" s="110" t="s">
        <v>2683</v>
      </c>
      <c r="J1191" s="108" t="s">
        <v>2377</v>
      </c>
      <c r="O1191" s="108" t="s">
        <v>2573</v>
      </c>
    </row>
    <row r="1192" spans="1:15" s="108" customFormat="1" ht="12.75" x14ac:dyDescent="0.2">
      <c r="A1192" s="108" t="str">
        <f>EnterpriseData!$B$38</f>
        <v>ProTes300420201Adm</v>
      </c>
      <c r="B1192" s="109" t="s">
        <v>7803</v>
      </c>
      <c r="C1192" s="108" t="s">
        <v>2609</v>
      </c>
      <c r="D1192" s="108" t="s">
        <v>7804</v>
      </c>
      <c r="E1192" s="108" t="s">
        <v>2683</v>
      </c>
      <c r="G1192" s="108" t="s">
        <v>7805</v>
      </c>
      <c r="H1192" s="108" t="s">
        <v>6118</v>
      </c>
      <c r="I1192" s="110" t="s">
        <v>2683</v>
      </c>
      <c r="J1192" s="108" t="s">
        <v>2377</v>
      </c>
      <c r="O1192" s="108" t="s">
        <v>2573</v>
      </c>
    </row>
    <row r="1193" spans="1:15" s="108" customFormat="1" ht="12.75" x14ac:dyDescent="0.2">
      <c r="A1193" s="108" t="str">
        <f>EnterpriseData!$B$38</f>
        <v>ProTes300420201Adm</v>
      </c>
      <c r="B1193" s="109" t="s">
        <v>7806</v>
      </c>
      <c r="C1193" s="108" t="s">
        <v>2609</v>
      </c>
      <c r="D1193" s="108" t="s">
        <v>7807</v>
      </c>
      <c r="E1193" s="108" t="s">
        <v>2683</v>
      </c>
      <c r="G1193" s="108" t="s">
        <v>7808</v>
      </c>
      <c r="H1193" s="108" t="s">
        <v>7206</v>
      </c>
      <c r="I1193" s="110" t="s">
        <v>2683</v>
      </c>
      <c r="J1193" s="108" t="s">
        <v>3047</v>
      </c>
      <c r="O1193" s="108" t="s">
        <v>2573</v>
      </c>
    </row>
    <row r="1194" spans="1:15" s="108" customFormat="1" ht="12.75" x14ac:dyDescent="0.2">
      <c r="A1194" s="108" t="str">
        <f>EnterpriseData!$B$38</f>
        <v>ProTes300420201Adm</v>
      </c>
      <c r="B1194" s="109" t="s">
        <v>7809</v>
      </c>
      <c r="C1194" s="108" t="s">
        <v>2609</v>
      </c>
      <c r="D1194" s="108" t="s">
        <v>7810</v>
      </c>
      <c r="E1194" s="108" t="s">
        <v>2683</v>
      </c>
      <c r="G1194" s="108" t="s">
        <v>7811</v>
      </c>
      <c r="H1194" s="108" t="s">
        <v>7812</v>
      </c>
      <c r="I1194" s="110" t="s">
        <v>2683</v>
      </c>
      <c r="J1194" s="108" t="s">
        <v>2414</v>
      </c>
      <c r="O1194" s="108" t="s">
        <v>2573</v>
      </c>
    </row>
    <row r="1195" spans="1:15" s="108" customFormat="1" ht="12.75" x14ac:dyDescent="0.2">
      <c r="A1195" s="108" t="str">
        <f>EnterpriseData!$B$38</f>
        <v>ProTes300420201Adm</v>
      </c>
      <c r="B1195" s="109" t="s">
        <v>7813</v>
      </c>
      <c r="C1195" s="108" t="s">
        <v>2609</v>
      </c>
      <c r="D1195" s="108" t="s">
        <v>7814</v>
      </c>
      <c r="E1195" s="108" t="s">
        <v>2683</v>
      </c>
      <c r="G1195" s="108" t="s">
        <v>7815</v>
      </c>
      <c r="H1195" s="108" t="s">
        <v>6570</v>
      </c>
      <c r="I1195" s="110" t="s">
        <v>2683</v>
      </c>
      <c r="J1195" s="108" t="s">
        <v>2377</v>
      </c>
      <c r="O1195" s="108" t="s">
        <v>2573</v>
      </c>
    </row>
    <row r="1196" spans="1:15" s="108" customFormat="1" ht="12.75" x14ac:dyDescent="0.2">
      <c r="A1196" s="108" t="str">
        <f>EnterpriseData!$B$38</f>
        <v>ProTes300420201Adm</v>
      </c>
      <c r="B1196" s="109" t="s">
        <v>7816</v>
      </c>
      <c r="C1196" s="108" t="s">
        <v>2609</v>
      </c>
      <c r="D1196" s="108" t="s">
        <v>7817</v>
      </c>
      <c r="E1196" s="108" t="s">
        <v>2683</v>
      </c>
      <c r="G1196" s="108" t="s">
        <v>7818</v>
      </c>
      <c r="H1196" s="108" t="s">
        <v>6151</v>
      </c>
      <c r="I1196" s="110" t="s">
        <v>2683</v>
      </c>
      <c r="J1196" s="108" t="s">
        <v>2727</v>
      </c>
      <c r="O1196" s="108" t="s">
        <v>2573</v>
      </c>
    </row>
    <row r="1197" spans="1:15" s="108" customFormat="1" ht="12.75" x14ac:dyDescent="0.2">
      <c r="A1197" s="108" t="str">
        <f>EnterpriseData!$B$38</f>
        <v>ProTes300420201Adm</v>
      </c>
      <c r="B1197" s="109" t="s">
        <v>7819</v>
      </c>
      <c r="C1197" s="108" t="s">
        <v>2609</v>
      </c>
      <c r="D1197" s="108" t="s">
        <v>7820</v>
      </c>
      <c r="E1197" s="108" t="s">
        <v>2683</v>
      </c>
      <c r="G1197" s="108" t="s">
        <v>7821</v>
      </c>
      <c r="H1197" s="108" t="s">
        <v>7822</v>
      </c>
      <c r="I1197" s="110" t="s">
        <v>2683</v>
      </c>
      <c r="J1197" s="108" t="s">
        <v>5012</v>
      </c>
      <c r="O1197" s="108" t="s">
        <v>2573</v>
      </c>
    </row>
    <row r="1198" spans="1:15" s="108" customFormat="1" ht="12.75" x14ac:dyDescent="0.2">
      <c r="A1198" s="108" t="str">
        <f>EnterpriseData!$B$38</f>
        <v>ProTes300420201Adm</v>
      </c>
      <c r="B1198" s="109" t="s">
        <v>7823</v>
      </c>
      <c r="C1198" s="108" t="s">
        <v>2609</v>
      </c>
      <c r="D1198" s="108" t="s">
        <v>7824</v>
      </c>
      <c r="E1198" s="108" t="s">
        <v>2683</v>
      </c>
      <c r="G1198" s="108" t="s">
        <v>7825</v>
      </c>
      <c r="H1198" s="108" t="s">
        <v>7366</v>
      </c>
      <c r="I1198" s="110" t="s">
        <v>2683</v>
      </c>
      <c r="J1198" s="108" t="s">
        <v>3016</v>
      </c>
      <c r="O1198" s="108" t="s">
        <v>2573</v>
      </c>
    </row>
    <row r="1199" spans="1:15" s="108" customFormat="1" ht="12.75" x14ac:dyDescent="0.2">
      <c r="A1199" s="108" t="str">
        <f>EnterpriseData!$B$38</f>
        <v>ProTes300420201Adm</v>
      </c>
      <c r="B1199" s="109" t="s">
        <v>7826</v>
      </c>
      <c r="C1199" s="108" t="s">
        <v>2609</v>
      </c>
      <c r="D1199" s="108" t="s">
        <v>7827</v>
      </c>
      <c r="E1199" s="108" t="s">
        <v>2683</v>
      </c>
      <c r="G1199" s="108" t="s">
        <v>7828</v>
      </c>
      <c r="H1199" s="108" t="s">
        <v>6999</v>
      </c>
      <c r="I1199" s="110" t="s">
        <v>2683</v>
      </c>
      <c r="J1199" s="108" t="s">
        <v>4115</v>
      </c>
      <c r="O1199" s="108" t="s">
        <v>2573</v>
      </c>
    </row>
    <row r="1200" spans="1:15" s="108" customFormat="1" ht="12.75" x14ac:dyDescent="0.2">
      <c r="A1200" s="108" t="str">
        <f>EnterpriseData!$B$38</f>
        <v>ProTes300420201Adm</v>
      </c>
      <c r="B1200" s="109" t="s">
        <v>7829</v>
      </c>
      <c r="C1200" s="108" t="s">
        <v>2609</v>
      </c>
      <c r="D1200" s="108" t="s">
        <v>7830</v>
      </c>
      <c r="E1200" s="108" t="s">
        <v>2683</v>
      </c>
      <c r="G1200" s="108" t="s">
        <v>7831</v>
      </c>
      <c r="H1200" s="108" t="s">
        <v>6512</v>
      </c>
      <c r="I1200" s="110" t="s">
        <v>2683</v>
      </c>
      <c r="J1200" s="108" t="s">
        <v>5462</v>
      </c>
      <c r="O1200" s="108" t="s">
        <v>2573</v>
      </c>
    </row>
    <row r="1201" spans="1:15" s="108" customFormat="1" ht="12.75" x14ac:dyDescent="0.2">
      <c r="A1201" s="108" t="str">
        <f>EnterpriseData!$B$38</f>
        <v>ProTes300420201Adm</v>
      </c>
      <c r="B1201" s="109" t="s">
        <v>7832</v>
      </c>
      <c r="C1201" s="108" t="s">
        <v>2609</v>
      </c>
      <c r="D1201" s="108" t="s">
        <v>7833</v>
      </c>
      <c r="E1201" s="108" t="s">
        <v>2683</v>
      </c>
      <c r="G1201" s="108" t="s">
        <v>7834</v>
      </c>
      <c r="H1201" s="108" t="s">
        <v>4134</v>
      </c>
      <c r="I1201" s="110" t="s">
        <v>2683</v>
      </c>
      <c r="J1201" s="108" t="s">
        <v>2727</v>
      </c>
      <c r="O1201" s="108" t="s">
        <v>2573</v>
      </c>
    </row>
    <row r="1202" spans="1:15" s="108" customFormat="1" ht="12.75" x14ac:dyDescent="0.2">
      <c r="A1202" s="108" t="str">
        <f>EnterpriseData!$B$38</f>
        <v>ProTes300420201Adm</v>
      </c>
      <c r="B1202" s="109" t="s">
        <v>7835</v>
      </c>
      <c r="C1202" s="108" t="s">
        <v>2609</v>
      </c>
      <c r="D1202" s="108" t="s">
        <v>7836</v>
      </c>
      <c r="E1202" s="108" t="s">
        <v>2683</v>
      </c>
      <c r="G1202" s="108" t="s">
        <v>7837</v>
      </c>
      <c r="H1202" s="108" t="s">
        <v>6512</v>
      </c>
      <c r="I1202" s="110" t="s">
        <v>2683</v>
      </c>
      <c r="J1202" s="108" t="s">
        <v>5462</v>
      </c>
      <c r="O1202" s="108" t="s">
        <v>2573</v>
      </c>
    </row>
    <row r="1203" spans="1:15" s="108" customFormat="1" ht="12.75" x14ac:dyDescent="0.2">
      <c r="A1203" s="108" t="str">
        <f>EnterpriseData!$B$38</f>
        <v>ProTes300420201Adm</v>
      </c>
      <c r="B1203" s="109" t="s">
        <v>7838</v>
      </c>
      <c r="C1203" s="108" t="s">
        <v>2609</v>
      </c>
      <c r="D1203" s="108" t="s">
        <v>7839</v>
      </c>
      <c r="E1203" s="108" t="s">
        <v>2683</v>
      </c>
      <c r="G1203" s="108" t="s">
        <v>7840</v>
      </c>
      <c r="H1203" s="108" t="s">
        <v>7177</v>
      </c>
      <c r="I1203" s="110" t="s">
        <v>2683</v>
      </c>
      <c r="J1203" s="108" t="s">
        <v>4751</v>
      </c>
      <c r="O1203" s="108" t="s">
        <v>2573</v>
      </c>
    </row>
    <row r="1204" spans="1:15" s="108" customFormat="1" ht="12.75" x14ac:dyDescent="0.2">
      <c r="A1204" s="108" t="str">
        <f>EnterpriseData!$B$38</f>
        <v>ProTes300420201Adm</v>
      </c>
      <c r="B1204" s="109" t="s">
        <v>7841</v>
      </c>
      <c r="C1204" s="108" t="s">
        <v>2609</v>
      </c>
      <c r="D1204" s="108" t="s">
        <v>7842</v>
      </c>
      <c r="E1204" s="108" t="s">
        <v>2683</v>
      </c>
      <c r="G1204" s="108" t="s">
        <v>7843</v>
      </c>
      <c r="H1204" s="108" t="s">
        <v>6479</v>
      </c>
      <c r="I1204" s="110" t="s">
        <v>2683</v>
      </c>
      <c r="J1204" s="108" t="s">
        <v>3078</v>
      </c>
      <c r="O1204" s="108" t="s">
        <v>2573</v>
      </c>
    </row>
    <row r="1205" spans="1:15" s="108" customFormat="1" ht="12.75" x14ac:dyDescent="0.2">
      <c r="A1205" s="108" t="str">
        <f>EnterpriseData!$B$38</f>
        <v>ProTes300420201Adm</v>
      </c>
      <c r="B1205" s="109" t="s">
        <v>7844</v>
      </c>
      <c r="C1205" s="108" t="s">
        <v>2609</v>
      </c>
      <c r="D1205" s="108" t="s">
        <v>7845</v>
      </c>
      <c r="E1205" s="108" t="s">
        <v>2683</v>
      </c>
      <c r="G1205" s="108" t="s">
        <v>4943</v>
      </c>
      <c r="H1205" s="108" t="s">
        <v>4943</v>
      </c>
      <c r="I1205" s="110" t="s">
        <v>2683</v>
      </c>
      <c r="J1205" s="108" t="s">
        <v>4940</v>
      </c>
      <c r="O1205" s="108" t="s">
        <v>2573</v>
      </c>
    </row>
    <row r="1206" spans="1:15" s="108" customFormat="1" ht="12.75" x14ac:dyDescent="0.2">
      <c r="A1206" s="108" t="str">
        <f>EnterpriseData!$B$38</f>
        <v>ProTes300420201Adm</v>
      </c>
      <c r="B1206" s="109" t="s">
        <v>7846</v>
      </c>
      <c r="C1206" s="108" t="s">
        <v>2609</v>
      </c>
      <c r="D1206" s="108" t="s">
        <v>7847</v>
      </c>
      <c r="E1206" s="108" t="s">
        <v>2683</v>
      </c>
      <c r="G1206" s="108" t="s">
        <v>7848</v>
      </c>
      <c r="H1206" s="108" t="s">
        <v>7849</v>
      </c>
      <c r="I1206" s="110" t="s">
        <v>2683</v>
      </c>
      <c r="J1206" s="108" t="s">
        <v>5679</v>
      </c>
      <c r="O1206" s="108" t="s">
        <v>2573</v>
      </c>
    </row>
    <row r="1207" spans="1:15" s="108" customFormat="1" ht="12.75" x14ac:dyDescent="0.2">
      <c r="A1207" s="108" t="str">
        <f>EnterpriseData!$B$38</f>
        <v>ProTes300420201Adm</v>
      </c>
      <c r="B1207" s="109" t="s">
        <v>7850</v>
      </c>
      <c r="C1207" s="108" t="s">
        <v>2609</v>
      </c>
      <c r="D1207" s="108" t="s">
        <v>7851</v>
      </c>
      <c r="E1207" s="108" t="s">
        <v>2683</v>
      </c>
      <c r="G1207" s="108" t="s">
        <v>7852</v>
      </c>
      <c r="H1207" s="108" t="s">
        <v>7496</v>
      </c>
      <c r="I1207" s="110" t="s">
        <v>2683</v>
      </c>
      <c r="J1207" s="108" t="s">
        <v>7497</v>
      </c>
      <c r="O1207" s="108" t="s">
        <v>2573</v>
      </c>
    </row>
    <row r="1208" spans="1:15" s="108" customFormat="1" ht="12.75" x14ac:dyDescent="0.2">
      <c r="A1208" s="108" t="str">
        <f>EnterpriseData!$B$38</f>
        <v>ProTes300420201Adm</v>
      </c>
      <c r="B1208" s="109" t="s">
        <v>7853</v>
      </c>
      <c r="C1208" s="108" t="s">
        <v>2609</v>
      </c>
      <c r="D1208" s="108" t="s">
        <v>7854</v>
      </c>
      <c r="E1208" s="108" t="s">
        <v>2683</v>
      </c>
      <c r="G1208" s="108" t="s">
        <v>7855</v>
      </c>
      <c r="H1208" s="108" t="s">
        <v>6118</v>
      </c>
      <c r="I1208" s="110" t="s">
        <v>2683</v>
      </c>
      <c r="J1208" s="108" t="s">
        <v>2377</v>
      </c>
      <c r="O1208" s="108" t="s">
        <v>2573</v>
      </c>
    </row>
    <row r="1209" spans="1:15" s="108" customFormat="1" ht="12.75" x14ac:dyDescent="0.2">
      <c r="A1209" s="108" t="str">
        <f>EnterpriseData!$B$38</f>
        <v>ProTes300420201Adm</v>
      </c>
      <c r="B1209" s="109" t="s">
        <v>7856</v>
      </c>
      <c r="C1209" s="108" t="s">
        <v>2609</v>
      </c>
      <c r="D1209" s="108" t="s">
        <v>7857</v>
      </c>
      <c r="E1209" s="108" t="s">
        <v>2683</v>
      </c>
      <c r="G1209" s="108" t="s">
        <v>7858</v>
      </c>
      <c r="H1209" s="108" t="s">
        <v>6415</v>
      </c>
      <c r="I1209" s="110" t="s">
        <v>2683</v>
      </c>
      <c r="J1209" s="108" t="s">
        <v>4651</v>
      </c>
      <c r="O1209" s="108" t="s">
        <v>2573</v>
      </c>
    </row>
    <row r="1210" spans="1:15" s="108" customFormat="1" ht="12.75" x14ac:dyDescent="0.2">
      <c r="A1210" s="108" t="str">
        <f>EnterpriseData!$B$38</f>
        <v>ProTes300420201Adm</v>
      </c>
      <c r="B1210" s="109" t="s">
        <v>7859</v>
      </c>
      <c r="C1210" s="108" t="s">
        <v>2609</v>
      </c>
      <c r="D1210" s="108" t="s">
        <v>7860</v>
      </c>
      <c r="E1210" s="108" t="s">
        <v>2683</v>
      </c>
      <c r="G1210" s="108" t="s">
        <v>7861</v>
      </c>
      <c r="H1210" s="108" t="s">
        <v>7788</v>
      </c>
      <c r="I1210" s="110" t="s">
        <v>2683</v>
      </c>
      <c r="J1210" s="108" t="s">
        <v>2403</v>
      </c>
      <c r="O1210" s="108" t="s">
        <v>2573</v>
      </c>
    </row>
    <row r="1211" spans="1:15" s="108" customFormat="1" ht="12.75" x14ac:dyDescent="0.2">
      <c r="A1211" s="108" t="str">
        <f>EnterpriseData!$B$38</f>
        <v>ProTes300420201Adm</v>
      </c>
      <c r="B1211" s="109" t="s">
        <v>7862</v>
      </c>
      <c r="C1211" s="108" t="s">
        <v>2609</v>
      </c>
      <c r="D1211" s="108" t="s">
        <v>7863</v>
      </c>
      <c r="E1211" s="108" t="s">
        <v>2683</v>
      </c>
      <c r="G1211" s="108" t="s">
        <v>7864</v>
      </c>
      <c r="H1211" s="108" t="s">
        <v>7660</v>
      </c>
      <c r="I1211" s="110" t="s">
        <v>2683</v>
      </c>
      <c r="J1211" s="108" t="s">
        <v>2437</v>
      </c>
      <c r="O1211" s="108" t="s">
        <v>2573</v>
      </c>
    </row>
    <row r="1212" spans="1:15" s="108" customFormat="1" ht="12.75" x14ac:dyDescent="0.2">
      <c r="A1212" s="108" t="str">
        <f>EnterpriseData!$B$38</f>
        <v>ProTes300420201Adm</v>
      </c>
      <c r="B1212" s="109" t="s">
        <v>7865</v>
      </c>
      <c r="C1212" s="108" t="s">
        <v>2609</v>
      </c>
      <c r="D1212" s="108" t="s">
        <v>7866</v>
      </c>
      <c r="E1212" s="108" t="s">
        <v>2683</v>
      </c>
      <c r="G1212" s="108" t="s">
        <v>7867</v>
      </c>
      <c r="H1212" s="108" t="s">
        <v>7868</v>
      </c>
      <c r="I1212" s="110" t="s">
        <v>2683</v>
      </c>
      <c r="J1212" s="108" t="s">
        <v>2414</v>
      </c>
      <c r="O1212" s="108" t="s">
        <v>2573</v>
      </c>
    </row>
    <row r="1213" spans="1:15" s="108" customFormat="1" ht="12.75" x14ac:dyDescent="0.2">
      <c r="A1213" s="108" t="str">
        <f>EnterpriseData!$B$38</f>
        <v>ProTes300420201Adm</v>
      </c>
      <c r="B1213" s="109" t="s">
        <v>7865</v>
      </c>
      <c r="C1213" s="108" t="s">
        <v>2609</v>
      </c>
      <c r="D1213" s="108" t="s">
        <v>7866</v>
      </c>
      <c r="E1213" s="108" t="s">
        <v>2683</v>
      </c>
      <c r="G1213" s="108" t="s">
        <v>7867</v>
      </c>
      <c r="H1213" s="108" t="s">
        <v>7054</v>
      </c>
      <c r="I1213" s="110" t="s">
        <v>2683</v>
      </c>
      <c r="J1213" s="108" t="s">
        <v>2414</v>
      </c>
      <c r="O1213" s="108" t="s">
        <v>2573</v>
      </c>
    </row>
    <row r="1214" spans="1:15" s="108" customFormat="1" ht="12.75" x14ac:dyDescent="0.2">
      <c r="A1214" s="108" t="str">
        <f>EnterpriseData!$B$38</f>
        <v>ProTes300420201Adm</v>
      </c>
      <c r="B1214" s="109" t="s">
        <v>7869</v>
      </c>
      <c r="C1214" s="108" t="s">
        <v>2609</v>
      </c>
      <c r="D1214" s="108" t="s">
        <v>7870</v>
      </c>
      <c r="E1214" s="108" t="s">
        <v>2683</v>
      </c>
      <c r="G1214" s="108" t="s">
        <v>7871</v>
      </c>
      <c r="H1214" s="108" t="s">
        <v>7478</v>
      </c>
      <c r="I1214" s="110" t="s">
        <v>2683</v>
      </c>
      <c r="J1214" s="108" t="s">
        <v>6097</v>
      </c>
      <c r="O1214" s="108" t="s">
        <v>2573</v>
      </c>
    </row>
    <row r="1215" spans="1:15" s="108" customFormat="1" ht="12.75" x14ac:dyDescent="0.2">
      <c r="A1215" s="108" t="str">
        <f>EnterpriseData!$B$38</f>
        <v>ProTes300420201Adm</v>
      </c>
      <c r="B1215" s="109" t="s">
        <v>7872</v>
      </c>
      <c r="C1215" s="108" t="s">
        <v>2609</v>
      </c>
      <c r="D1215" s="108" t="s">
        <v>7873</v>
      </c>
      <c r="E1215" s="108" t="s">
        <v>2683</v>
      </c>
      <c r="G1215" s="108" t="s">
        <v>7874</v>
      </c>
      <c r="H1215" s="108" t="s">
        <v>6545</v>
      </c>
      <c r="I1215" s="110" t="s">
        <v>2683</v>
      </c>
      <c r="J1215" s="108" t="s">
        <v>2896</v>
      </c>
      <c r="O1215" s="108" t="s">
        <v>2573</v>
      </c>
    </row>
    <row r="1216" spans="1:15" s="108" customFormat="1" ht="12.75" x14ac:dyDescent="0.2">
      <c r="A1216" s="108" t="str">
        <f>EnterpriseData!$B$38</f>
        <v>ProTes300420201Adm</v>
      </c>
      <c r="B1216" s="109" t="s">
        <v>7875</v>
      </c>
      <c r="C1216" s="108" t="s">
        <v>2609</v>
      </c>
      <c r="D1216" s="108" t="s">
        <v>7876</v>
      </c>
      <c r="E1216" s="108" t="s">
        <v>2683</v>
      </c>
      <c r="G1216" s="108" t="s">
        <v>7877</v>
      </c>
      <c r="H1216" s="108" t="s">
        <v>6636</v>
      </c>
      <c r="I1216" s="110" t="s">
        <v>2683</v>
      </c>
      <c r="J1216" s="108" t="s">
        <v>3578</v>
      </c>
      <c r="O1216" s="108" t="s">
        <v>2573</v>
      </c>
    </row>
    <row r="1217" spans="1:15" s="108" customFormat="1" ht="12.75" x14ac:dyDescent="0.2">
      <c r="A1217" s="108" t="str">
        <f>EnterpriseData!$B$38</f>
        <v>ProTes300420201Adm</v>
      </c>
      <c r="B1217" s="109" t="s">
        <v>7878</v>
      </c>
      <c r="C1217" s="108" t="s">
        <v>2609</v>
      </c>
      <c r="D1217" s="108" t="s">
        <v>7879</v>
      </c>
      <c r="E1217" s="108" t="s">
        <v>2683</v>
      </c>
      <c r="G1217" s="108" t="s">
        <v>7880</v>
      </c>
      <c r="H1217" s="108" t="s">
        <v>6129</v>
      </c>
      <c r="I1217" s="110" t="s">
        <v>2683</v>
      </c>
      <c r="J1217" s="108" t="s">
        <v>2414</v>
      </c>
      <c r="O1217" s="108" t="s">
        <v>2573</v>
      </c>
    </row>
    <row r="1218" spans="1:15" s="108" customFormat="1" ht="12.75" x14ac:dyDescent="0.2">
      <c r="A1218" s="108" t="str">
        <f>EnterpriseData!$B$38</f>
        <v>ProTes300420201Adm</v>
      </c>
      <c r="B1218" s="109" t="s">
        <v>7881</v>
      </c>
      <c r="C1218" s="108" t="s">
        <v>2609</v>
      </c>
      <c r="D1218" s="108" t="s">
        <v>7882</v>
      </c>
      <c r="E1218" s="108" t="s">
        <v>2683</v>
      </c>
      <c r="G1218" s="108" t="s">
        <v>7883</v>
      </c>
      <c r="H1218" s="108" t="s">
        <v>6129</v>
      </c>
      <c r="I1218" s="110" t="s">
        <v>2683</v>
      </c>
      <c r="J1218" s="108" t="s">
        <v>2414</v>
      </c>
      <c r="O1218" s="108" t="s">
        <v>2573</v>
      </c>
    </row>
    <row r="1219" spans="1:15" s="108" customFormat="1" ht="12.75" x14ac:dyDescent="0.2">
      <c r="A1219" s="108" t="str">
        <f>EnterpriseData!$B$38</f>
        <v>ProTes300420201Adm</v>
      </c>
      <c r="B1219" s="109" t="s">
        <v>7884</v>
      </c>
      <c r="C1219" s="108" t="s">
        <v>2609</v>
      </c>
      <c r="D1219" s="108" t="s">
        <v>7885</v>
      </c>
      <c r="E1219" s="108" t="s">
        <v>2683</v>
      </c>
      <c r="G1219" s="108" t="s">
        <v>7886</v>
      </c>
      <c r="H1219" s="108" t="s">
        <v>7887</v>
      </c>
      <c r="I1219" s="110" t="s">
        <v>2683</v>
      </c>
      <c r="J1219" s="108" t="s">
        <v>4536</v>
      </c>
      <c r="O1219" s="108" t="s">
        <v>2573</v>
      </c>
    </row>
    <row r="1220" spans="1:15" s="108" customFormat="1" ht="12.75" x14ac:dyDescent="0.2">
      <c r="A1220" s="108" t="str">
        <f>EnterpriseData!$B$38</f>
        <v>ProTes300420201Adm</v>
      </c>
      <c r="B1220" s="109" t="s">
        <v>7888</v>
      </c>
      <c r="C1220" s="108" t="s">
        <v>2609</v>
      </c>
      <c r="D1220" s="108" t="s">
        <v>7889</v>
      </c>
      <c r="E1220" s="108" t="s">
        <v>2683</v>
      </c>
      <c r="G1220" s="108" t="s">
        <v>7890</v>
      </c>
      <c r="H1220" s="108" t="s">
        <v>6118</v>
      </c>
      <c r="I1220" s="110" t="s">
        <v>2683</v>
      </c>
      <c r="J1220" s="108" t="s">
        <v>2377</v>
      </c>
      <c r="O1220" s="108" t="s">
        <v>2573</v>
      </c>
    </row>
    <row r="1221" spans="1:15" s="108" customFormat="1" ht="12.75" x14ac:dyDescent="0.2">
      <c r="A1221" s="108" t="str">
        <f>EnterpriseData!$B$38</f>
        <v>ProTes300420201Adm</v>
      </c>
      <c r="B1221" s="109" t="s">
        <v>7891</v>
      </c>
      <c r="C1221" s="108" t="s">
        <v>2609</v>
      </c>
      <c r="D1221" s="108" t="s">
        <v>7892</v>
      </c>
      <c r="E1221" s="108" t="s">
        <v>7893</v>
      </c>
      <c r="G1221" s="108" t="s">
        <v>7894</v>
      </c>
      <c r="H1221" s="108" t="s">
        <v>7895</v>
      </c>
      <c r="I1221" s="110" t="s">
        <v>2683</v>
      </c>
      <c r="J1221" s="108" t="s">
        <v>2591</v>
      </c>
      <c r="O1221" s="108" t="s">
        <v>2573</v>
      </c>
    </row>
    <row r="1222" spans="1:15" s="108" customFormat="1" ht="12.75" x14ac:dyDescent="0.2">
      <c r="A1222" s="108" t="str">
        <f>EnterpriseData!$B$38</f>
        <v>ProTes300420201Adm</v>
      </c>
      <c r="B1222" s="109" t="s">
        <v>7896</v>
      </c>
      <c r="C1222" s="108" t="s">
        <v>2609</v>
      </c>
      <c r="D1222" s="108" t="s">
        <v>7897</v>
      </c>
      <c r="E1222" s="108" t="s">
        <v>2683</v>
      </c>
      <c r="G1222" s="108" t="s">
        <v>7898</v>
      </c>
      <c r="H1222" s="108" t="s">
        <v>6118</v>
      </c>
      <c r="I1222" s="110" t="s">
        <v>2683</v>
      </c>
      <c r="J1222" s="108" t="s">
        <v>2377</v>
      </c>
      <c r="O1222" s="108" t="s">
        <v>2573</v>
      </c>
    </row>
    <row r="1223" spans="1:15" s="108" customFormat="1" ht="12.75" x14ac:dyDescent="0.2">
      <c r="A1223" s="108" t="str">
        <f>EnterpriseData!$B$38</f>
        <v>ProTes300420201Adm</v>
      </c>
      <c r="B1223" s="109" t="s">
        <v>7899</v>
      </c>
      <c r="C1223" s="108" t="s">
        <v>2609</v>
      </c>
      <c r="D1223" s="108" t="s">
        <v>7900</v>
      </c>
      <c r="E1223" s="108" t="s">
        <v>2683</v>
      </c>
      <c r="G1223" s="108" t="s">
        <v>7901</v>
      </c>
      <c r="H1223" s="108" t="s">
        <v>6151</v>
      </c>
      <c r="I1223" s="110" t="s">
        <v>2683</v>
      </c>
      <c r="J1223" s="108" t="s">
        <v>2727</v>
      </c>
      <c r="O1223" s="108" t="s">
        <v>2573</v>
      </c>
    </row>
    <row r="1224" spans="1:15" s="108" customFormat="1" ht="12.75" x14ac:dyDescent="0.2">
      <c r="A1224" s="108" t="str">
        <f>EnterpriseData!$B$38</f>
        <v>ProTes300420201Adm</v>
      </c>
      <c r="B1224" s="109" t="s">
        <v>7902</v>
      </c>
      <c r="C1224" s="108" t="s">
        <v>2609</v>
      </c>
      <c r="D1224" s="108" t="s">
        <v>7903</v>
      </c>
      <c r="E1224" s="108" t="s">
        <v>2683</v>
      </c>
      <c r="G1224" s="108" t="s">
        <v>7904</v>
      </c>
      <c r="H1224" s="108" t="s">
        <v>7905</v>
      </c>
      <c r="I1224" s="110" t="s">
        <v>2683</v>
      </c>
      <c r="J1224" s="108" t="s">
        <v>3614</v>
      </c>
      <c r="O1224" s="108" t="s">
        <v>2573</v>
      </c>
    </row>
    <row r="1225" spans="1:15" s="108" customFormat="1" ht="12.75" x14ac:dyDescent="0.2">
      <c r="A1225" s="108" t="str">
        <f>EnterpriseData!$B$38</f>
        <v>ProTes300420201Adm</v>
      </c>
      <c r="B1225" s="109" t="s">
        <v>7906</v>
      </c>
      <c r="C1225" s="108" t="s">
        <v>2609</v>
      </c>
      <c r="D1225" s="108" t="s">
        <v>7907</v>
      </c>
      <c r="E1225" s="108" t="s">
        <v>2683</v>
      </c>
      <c r="G1225" s="108" t="s">
        <v>7908</v>
      </c>
      <c r="H1225" s="108" t="s">
        <v>6753</v>
      </c>
      <c r="I1225" s="110" t="s">
        <v>2683</v>
      </c>
      <c r="J1225" s="108" t="s">
        <v>5526</v>
      </c>
      <c r="O1225" s="108" t="s">
        <v>2573</v>
      </c>
    </row>
    <row r="1226" spans="1:15" s="108" customFormat="1" ht="12.75" x14ac:dyDescent="0.2">
      <c r="A1226" s="108" t="str">
        <f>EnterpriseData!$B$38</f>
        <v>ProTes300420201Adm</v>
      </c>
      <c r="B1226" s="109" t="s">
        <v>7909</v>
      </c>
      <c r="C1226" s="108" t="s">
        <v>2609</v>
      </c>
      <c r="D1226" s="108" t="s">
        <v>7910</v>
      </c>
      <c r="E1226" s="108" t="s">
        <v>2683</v>
      </c>
      <c r="G1226" s="108" t="s">
        <v>7911</v>
      </c>
      <c r="H1226" s="108" t="s">
        <v>7912</v>
      </c>
      <c r="I1226" s="110" t="s">
        <v>2683</v>
      </c>
      <c r="J1226" s="108" t="s">
        <v>3456</v>
      </c>
      <c r="O1226" s="108" t="s">
        <v>2573</v>
      </c>
    </row>
    <row r="1227" spans="1:15" s="108" customFormat="1" ht="12.75" x14ac:dyDescent="0.2">
      <c r="A1227" s="108" t="str">
        <f>EnterpriseData!$B$38</f>
        <v>ProTes300420201Adm</v>
      </c>
      <c r="B1227" s="109" t="s">
        <v>7913</v>
      </c>
      <c r="C1227" s="108" t="s">
        <v>2609</v>
      </c>
      <c r="D1227" s="108" t="s">
        <v>7914</v>
      </c>
      <c r="E1227" s="108" t="s">
        <v>2683</v>
      </c>
      <c r="G1227" s="108" t="s">
        <v>7915</v>
      </c>
      <c r="H1227" s="108" t="s">
        <v>6545</v>
      </c>
      <c r="I1227" s="110" t="s">
        <v>2683</v>
      </c>
      <c r="J1227" s="108" t="s">
        <v>2896</v>
      </c>
      <c r="O1227" s="108" t="s">
        <v>2573</v>
      </c>
    </row>
    <row r="1228" spans="1:15" s="108" customFormat="1" ht="12.75" x14ac:dyDescent="0.2">
      <c r="A1228" s="108" t="str">
        <f>EnterpriseData!$B$38</f>
        <v>ProTes300420201Adm</v>
      </c>
      <c r="B1228" s="109" t="s">
        <v>7916</v>
      </c>
      <c r="C1228" s="108" t="s">
        <v>2609</v>
      </c>
      <c r="D1228" s="108" t="s">
        <v>7917</v>
      </c>
      <c r="E1228" s="108" t="s">
        <v>2683</v>
      </c>
      <c r="G1228" s="108" t="s">
        <v>6858</v>
      </c>
      <c r="H1228" s="108" t="s">
        <v>6859</v>
      </c>
      <c r="I1228" s="110" t="s">
        <v>2683</v>
      </c>
      <c r="J1228" s="108" t="s">
        <v>3047</v>
      </c>
      <c r="O1228" s="108" t="s">
        <v>2573</v>
      </c>
    </row>
    <row r="1229" spans="1:15" s="108" customFormat="1" ht="12.75" x14ac:dyDescent="0.2">
      <c r="A1229" s="108" t="str">
        <f>EnterpriseData!$B$38</f>
        <v>ProTes300420201Adm</v>
      </c>
      <c r="B1229" s="109" t="s">
        <v>7918</v>
      </c>
      <c r="C1229" s="108" t="s">
        <v>2609</v>
      </c>
      <c r="D1229" s="108" t="s">
        <v>7919</v>
      </c>
      <c r="E1229" s="108" t="s">
        <v>2683</v>
      </c>
      <c r="G1229" s="108" t="s">
        <v>5908</v>
      </c>
      <c r="H1229" s="108" t="s">
        <v>7087</v>
      </c>
      <c r="I1229" s="110" t="s">
        <v>2683</v>
      </c>
      <c r="J1229" s="108" t="s">
        <v>5910</v>
      </c>
      <c r="O1229" s="108" t="s">
        <v>2573</v>
      </c>
    </row>
    <row r="1230" spans="1:15" s="108" customFormat="1" ht="12.75" x14ac:dyDescent="0.2">
      <c r="A1230" s="108" t="str">
        <f>EnterpriseData!$B$38</f>
        <v>ProTes300420201Adm</v>
      </c>
      <c r="B1230" s="109" t="s">
        <v>7920</v>
      </c>
      <c r="C1230" s="108" t="s">
        <v>2609</v>
      </c>
      <c r="D1230" s="108" t="s">
        <v>7921</v>
      </c>
      <c r="E1230" s="108" t="s">
        <v>2683</v>
      </c>
      <c r="G1230" s="108" t="s">
        <v>7922</v>
      </c>
      <c r="H1230" s="108" t="s">
        <v>7923</v>
      </c>
      <c r="I1230" s="110" t="s">
        <v>2683</v>
      </c>
      <c r="J1230" s="108" t="s">
        <v>2940</v>
      </c>
      <c r="O1230" s="108" t="s">
        <v>2573</v>
      </c>
    </row>
    <row r="1231" spans="1:15" s="108" customFormat="1" ht="12.75" x14ac:dyDescent="0.2">
      <c r="A1231" s="108" t="str">
        <f>EnterpriseData!$B$38</f>
        <v>ProTes300420201Adm</v>
      </c>
      <c r="B1231" s="109" t="s">
        <v>7924</v>
      </c>
      <c r="C1231" s="108" t="s">
        <v>2609</v>
      </c>
      <c r="D1231" s="108" t="s">
        <v>7925</v>
      </c>
      <c r="E1231" s="108" t="s">
        <v>2683</v>
      </c>
      <c r="G1231" s="108" t="s">
        <v>7926</v>
      </c>
      <c r="H1231" s="108" t="s">
        <v>6198</v>
      </c>
      <c r="I1231" s="110" t="s">
        <v>2683</v>
      </c>
      <c r="J1231" s="108" t="s">
        <v>3825</v>
      </c>
      <c r="O1231" s="108" t="s">
        <v>2573</v>
      </c>
    </row>
    <row r="1232" spans="1:15" s="108" customFormat="1" ht="12.75" x14ac:dyDescent="0.2">
      <c r="A1232" s="108" t="str">
        <f>EnterpriseData!$B$38</f>
        <v>ProTes300420201Adm</v>
      </c>
      <c r="B1232" s="109" t="s">
        <v>7927</v>
      </c>
      <c r="C1232" s="108" t="s">
        <v>2609</v>
      </c>
      <c r="D1232" s="108" t="s">
        <v>7928</v>
      </c>
      <c r="E1232" s="108" t="s">
        <v>2683</v>
      </c>
      <c r="G1232" s="108" t="s">
        <v>7929</v>
      </c>
      <c r="H1232" s="108" t="s">
        <v>7930</v>
      </c>
      <c r="I1232" s="110" t="s">
        <v>2683</v>
      </c>
      <c r="J1232" s="108" t="s">
        <v>3358</v>
      </c>
      <c r="O1232" s="108" t="s">
        <v>2573</v>
      </c>
    </row>
    <row r="1233" spans="1:15" s="108" customFormat="1" ht="12.75" x14ac:dyDescent="0.2">
      <c r="A1233" s="108" t="str">
        <f>EnterpriseData!$B$38</f>
        <v>ProTes300420201Adm</v>
      </c>
      <c r="B1233" s="109" t="s">
        <v>7931</v>
      </c>
      <c r="C1233" s="108" t="s">
        <v>2609</v>
      </c>
      <c r="D1233" s="108" t="s">
        <v>7932</v>
      </c>
      <c r="E1233" s="108" t="s">
        <v>2683</v>
      </c>
      <c r="G1233" s="108" t="s">
        <v>7933</v>
      </c>
      <c r="H1233" s="108" t="s">
        <v>7934</v>
      </c>
      <c r="I1233" s="110" t="s">
        <v>2683</v>
      </c>
      <c r="J1233" s="108" t="s">
        <v>2784</v>
      </c>
      <c r="O1233" s="108" t="s">
        <v>2573</v>
      </c>
    </row>
    <row r="1234" spans="1:15" s="108" customFormat="1" ht="12.75" x14ac:dyDescent="0.2">
      <c r="A1234" s="108" t="str">
        <f>EnterpriseData!$B$38</f>
        <v>ProTes300420201Adm</v>
      </c>
      <c r="B1234" s="109" t="s">
        <v>7935</v>
      </c>
      <c r="C1234" s="108" t="s">
        <v>2609</v>
      </c>
      <c r="D1234" s="108" t="s">
        <v>7936</v>
      </c>
      <c r="E1234" s="108" t="s">
        <v>2683</v>
      </c>
      <c r="G1234" s="108" t="s">
        <v>7937</v>
      </c>
      <c r="H1234" s="108" t="s">
        <v>7039</v>
      </c>
      <c r="I1234" s="110" t="s">
        <v>2683</v>
      </c>
      <c r="J1234" s="108" t="s">
        <v>7040</v>
      </c>
      <c r="O1234" s="108" t="s">
        <v>2573</v>
      </c>
    </row>
    <row r="1235" spans="1:15" s="108" customFormat="1" ht="12.75" x14ac:dyDescent="0.2">
      <c r="A1235" s="108" t="str">
        <f>EnterpriseData!$B$38</f>
        <v>ProTes300420201Adm</v>
      </c>
      <c r="B1235" s="109" t="s">
        <v>7938</v>
      </c>
      <c r="C1235" s="108" t="s">
        <v>2609</v>
      </c>
      <c r="D1235" s="108" t="s">
        <v>7939</v>
      </c>
      <c r="E1235" s="108" t="s">
        <v>2683</v>
      </c>
      <c r="G1235" s="108" t="s">
        <v>7940</v>
      </c>
      <c r="H1235" s="108" t="s">
        <v>7941</v>
      </c>
      <c r="I1235" s="110" t="s">
        <v>2683</v>
      </c>
      <c r="J1235" s="108" t="s">
        <v>2404</v>
      </c>
      <c r="O1235" s="108" t="s">
        <v>2573</v>
      </c>
    </row>
    <row r="1236" spans="1:15" s="108" customFormat="1" ht="12.75" x14ac:dyDescent="0.2">
      <c r="A1236" s="108" t="str">
        <f>EnterpriseData!$B$38</f>
        <v>ProTes300420201Adm</v>
      </c>
      <c r="B1236" s="109" t="s">
        <v>7942</v>
      </c>
      <c r="C1236" s="108" t="s">
        <v>2609</v>
      </c>
      <c r="D1236" s="108" t="s">
        <v>7943</v>
      </c>
      <c r="E1236" s="108" t="s">
        <v>2683</v>
      </c>
      <c r="G1236" s="108" t="s">
        <v>4802</v>
      </c>
      <c r="H1236" s="108" t="s">
        <v>7944</v>
      </c>
      <c r="I1236" s="110" t="s">
        <v>2683</v>
      </c>
      <c r="J1236" s="108" t="s">
        <v>3078</v>
      </c>
      <c r="O1236" s="108" t="s">
        <v>2573</v>
      </c>
    </row>
    <row r="1237" spans="1:15" s="108" customFormat="1" ht="12.75" x14ac:dyDescent="0.2">
      <c r="A1237" s="108" t="str">
        <f>EnterpriseData!$B$38</f>
        <v>ProTes300420201Adm</v>
      </c>
      <c r="B1237" s="109" t="s">
        <v>7945</v>
      </c>
      <c r="C1237" s="108" t="s">
        <v>2609</v>
      </c>
      <c r="D1237" s="108" t="s">
        <v>7946</v>
      </c>
      <c r="E1237" s="108" t="s">
        <v>2683</v>
      </c>
      <c r="G1237" s="108" t="s">
        <v>5961</v>
      </c>
      <c r="H1237" s="108" t="s">
        <v>6159</v>
      </c>
      <c r="I1237" s="110" t="s">
        <v>2683</v>
      </c>
      <c r="J1237" s="108" t="s">
        <v>3346</v>
      </c>
      <c r="O1237" s="108" t="s">
        <v>2573</v>
      </c>
    </row>
    <row r="1238" spans="1:15" s="108" customFormat="1" ht="12.75" x14ac:dyDescent="0.2">
      <c r="A1238" s="108" t="str">
        <f>EnterpriseData!$B$38</f>
        <v>ProTes300420201Adm</v>
      </c>
      <c r="B1238" s="109" t="s">
        <v>7947</v>
      </c>
      <c r="C1238" s="108" t="s">
        <v>2609</v>
      </c>
      <c r="D1238" s="108" t="s">
        <v>7948</v>
      </c>
      <c r="E1238" s="108" t="s">
        <v>2683</v>
      </c>
      <c r="G1238" s="108" t="s">
        <v>7949</v>
      </c>
      <c r="H1238" s="108" t="s">
        <v>6765</v>
      </c>
      <c r="I1238" s="110" t="s">
        <v>2683</v>
      </c>
      <c r="J1238" s="108" t="s">
        <v>5640</v>
      </c>
      <c r="O1238" s="108" t="s">
        <v>2573</v>
      </c>
    </row>
    <row r="1239" spans="1:15" s="108" customFormat="1" ht="12.75" x14ac:dyDescent="0.2">
      <c r="A1239" s="108" t="str">
        <f>EnterpriseData!$B$38</f>
        <v>ProTes300420201Adm</v>
      </c>
      <c r="B1239" s="109" t="s">
        <v>7950</v>
      </c>
      <c r="C1239" s="108" t="s">
        <v>2609</v>
      </c>
      <c r="D1239" s="108" t="s">
        <v>7951</v>
      </c>
      <c r="E1239" s="108" t="s">
        <v>2683</v>
      </c>
      <c r="G1239" s="108" t="s">
        <v>7952</v>
      </c>
      <c r="H1239" s="108" t="s">
        <v>7953</v>
      </c>
      <c r="I1239" s="110" t="s">
        <v>2683</v>
      </c>
      <c r="J1239" s="108" t="s">
        <v>4543</v>
      </c>
      <c r="O1239" s="108" t="s">
        <v>2573</v>
      </c>
    </row>
    <row r="1240" spans="1:15" s="108" customFormat="1" ht="12.75" x14ac:dyDescent="0.2">
      <c r="A1240" s="108" t="str">
        <f>EnterpriseData!$B$38</f>
        <v>ProTes300420201Adm</v>
      </c>
      <c r="B1240" s="109" t="s">
        <v>7954</v>
      </c>
      <c r="C1240" s="108" t="s">
        <v>2609</v>
      </c>
      <c r="D1240" s="108" t="s">
        <v>7955</v>
      </c>
      <c r="E1240" s="108" t="s">
        <v>2683</v>
      </c>
      <c r="G1240" s="108" t="s">
        <v>7956</v>
      </c>
      <c r="H1240" s="108" t="s">
        <v>7957</v>
      </c>
      <c r="I1240" s="110" t="s">
        <v>2683</v>
      </c>
      <c r="J1240" s="108" t="s">
        <v>2418</v>
      </c>
      <c r="O1240" s="108" t="s">
        <v>2573</v>
      </c>
    </row>
    <row r="1241" spans="1:15" s="108" customFormat="1" ht="12.75" x14ac:dyDescent="0.2">
      <c r="A1241" s="108" t="str">
        <f>EnterpriseData!$B$38</f>
        <v>ProTes300420201Adm</v>
      </c>
      <c r="B1241" s="109" t="s">
        <v>7958</v>
      </c>
      <c r="C1241" s="108" t="s">
        <v>2609</v>
      </c>
      <c r="D1241" s="108" t="s">
        <v>7959</v>
      </c>
      <c r="E1241" s="108" t="s">
        <v>2683</v>
      </c>
      <c r="G1241" s="108" t="s">
        <v>7960</v>
      </c>
      <c r="H1241" s="108" t="s">
        <v>6118</v>
      </c>
      <c r="I1241" s="110" t="s">
        <v>7961</v>
      </c>
      <c r="J1241" s="108" t="s">
        <v>2377</v>
      </c>
      <c r="O1241" s="108" t="s">
        <v>2573</v>
      </c>
    </row>
    <row r="1242" spans="1:15" s="108" customFormat="1" ht="12.75" x14ac:dyDescent="0.2">
      <c r="A1242" s="108" t="str">
        <f>EnterpriseData!$B$38</f>
        <v>ProTes300420201Adm</v>
      </c>
      <c r="B1242" s="109" t="s">
        <v>7962</v>
      </c>
      <c r="C1242" s="108" t="s">
        <v>2609</v>
      </c>
      <c r="D1242" s="108" t="s">
        <v>7963</v>
      </c>
      <c r="E1242" s="108" t="s">
        <v>2683</v>
      </c>
      <c r="G1242" s="108" t="s">
        <v>7964</v>
      </c>
      <c r="H1242" s="108" t="s">
        <v>7965</v>
      </c>
      <c r="I1242" s="110" t="s">
        <v>2683</v>
      </c>
      <c r="J1242" s="108" t="s">
        <v>2414</v>
      </c>
      <c r="O1242" s="108" t="s">
        <v>2573</v>
      </c>
    </row>
    <row r="1243" spans="1:15" s="108" customFormat="1" ht="12.75" x14ac:dyDescent="0.2">
      <c r="A1243" s="108" t="str">
        <f>EnterpriseData!$B$38</f>
        <v>ProTes300420201Adm</v>
      </c>
      <c r="B1243" s="109" t="s">
        <v>7966</v>
      </c>
      <c r="C1243" s="108" t="s">
        <v>2609</v>
      </c>
      <c r="D1243" s="108" t="s">
        <v>7967</v>
      </c>
      <c r="E1243" s="108" t="s">
        <v>2683</v>
      </c>
      <c r="G1243" s="108" t="s">
        <v>7968</v>
      </c>
      <c r="H1243" s="108" t="s">
        <v>6664</v>
      </c>
      <c r="I1243" s="110" t="s">
        <v>2683</v>
      </c>
      <c r="J1243" s="108" t="s">
        <v>2440</v>
      </c>
      <c r="O1243" s="108" t="s">
        <v>2573</v>
      </c>
    </row>
    <row r="1244" spans="1:15" s="108" customFormat="1" ht="12.75" x14ac:dyDescent="0.2">
      <c r="A1244" s="108" t="str">
        <f>EnterpriseData!$B$38</f>
        <v>ProTes300420201Adm</v>
      </c>
      <c r="B1244" s="109" t="s">
        <v>7969</v>
      </c>
      <c r="C1244" s="108" t="s">
        <v>2609</v>
      </c>
      <c r="D1244" s="108" t="s">
        <v>7970</v>
      </c>
      <c r="E1244" s="108" t="s">
        <v>2683</v>
      </c>
      <c r="G1244" s="108" t="s">
        <v>7971</v>
      </c>
      <c r="H1244" s="108" t="s">
        <v>6512</v>
      </c>
      <c r="I1244" s="110" t="s">
        <v>2683</v>
      </c>
      <c r="J1244" s="108" t="s">
        <v>5462</v>
      </c>
      <c r="O1244" s="108" t="s">
        <v>2573</v>
      </c>
    </row>
    <row r="1245" spans="1:15" s="108" customFormat="1" ht="12.75" x14ac:dyDescent="0.2">
      <c r="A1245" s="108" t="str">
        <f>EnterpriseData!$B$38</f>
        <v>ProTes300420201Adm</v>
      </c>
      <c r="B1245" s="109" t="s">
        <v>7972</v>
      </c>
      <c r="C1245" s="108" t="s">
        <v>2609</v>
      </c>
      <c r="D1245" s="108" t="s">
        <v>7973</v>
      </c>
      <c r="E1245" s="108" t="s">
        <v>2683</v>
      </c>
      <c r="G1245" s="108" t="s">
        <v>7974</v>
      </c>
      <c r="H1245" s="108" t="s">
        <v>6545</v>
      </c>
      <c r="I1245" s="110" t="s">
        <v>2683</v>
      </c>
      <c r="J1245" s="108" t="s">
        <v>2896</v>
      </c>
      <c r="O1245" s="108" t="s">
        <v>2573</v>
      </c>
    </row>
    <row r="1246" spans="1:15" s="108" customFormat="1" ht="12.75" x14ac:dyDescent="0.2">
      <c r="A1246" s="108" t="str">
        <f>EnterpriseData!$B$38</f>
        <v>ProTes300420201Adm</v>
      </c>
      <c r="B1246" s="109" t="s">
        <v>7975</v>
      </c>
      <c r="C1246" s="108" t="s">
        <v>2609</v>
      </c>
      <c r="D1246" s="108" t="s">
        <v>7976</v>
      </c>
      <c r="E1246" s="108" t="s">
        <v>2683</v>
      </c>
      <c r="G1246" s="108" t="s">
        <v>7977</v>
      </c>
      <c r="H1246" s="108" t="s">
        <v>7978</v>
      </c>
      <c r="I1246" s="110" t="s">
        <v>2683</v>
      </c>
      <c r="J1246" s="108" t="s">
        <v>4115</v>
      </c>
      <c r="O1246" s="108" t="s">
        <v>2573</v>
      </c>
    </row>
    <row r="1247" spans="1:15" s="108" customFormat="1" ht="12.75" x14ac:dyDescent="0.2">
      <c r="A1247" s="108" t="str">
        <f>EnterpriseData!$B$38</f>
        <v>ProTes300420201Adm</v>
      </c>
      <c r="B1247" s="109" t="s">
        <v>7979</v>
      </c>
      <c r="C1247" s="108" t="s">
        <v>2609</v>
      </c>
      <c r="D1247" s="108" t="s">
        <v>7980</v>
      </c>
      <c r="E1247" s="108" t="s">
        <v>2683</v>
      </c>
      <c r="G1247" s="108" t="s">
        <v>7981</v>
      </c>
      <c r="H1247" s="108" t="s">
        <v>4064</v>
      </c>
      <c r="I1247" s="110" t="s">
        <v>2683</v>
      </c>
      <c r="J1247" s="108" t="s">
        <v>2727</v>
      </c>
      <c r="O1247" s="108" t="s">
        <v>2573</v>
      </c>
    </row>
    <row r="1248" spans="1:15" s="108" customFormat="1" ht="12.75" x14ac:dyDescent="0.2">
      <c r="A1248" s="108" t="str">
        <f>EnterpriseData!$B$38</f>
        <v>ProTes300420201Adm</v>
      </c>
      <c r="B1248" s="109" t="s">
        <v>7982</v>
      </c>
      <c r="C1248" s="108" t="s">
        <v>2609</v>
      </c>
      <c r="D1248" s="108" t="s">
        <v>7983</v>
      </c>
      <c r="E1248" s="108" t="s">
        <v>2683</v>
      </c>
      <c r="G1248" s="108" t="s">
        <v>7984</v>
      </c>
      <c r="H1248" s="108" t="s">
        <v>7984</v>
      </c>
      <c r="I1248" s="110" t="s">
        <v>2683</v>
      </c>
      <c r="J1248" s="108" t="s">
        <v>3151</v>
      </c>
      <c r="O1248" s="108" t="s">
        <v>2573</v>
      </c>
    </row>
    <row r="1249" spans="1:15" s="108" customFormat="1" ht="12.75" x14ac:dyDescent="0.2">
      <c r="A1249" s="108" t="str">
        <f>EnterpriseData!$B$38</f>
        <v>ProTes300420201Adm</v>
      </c>
      <c r="B1249" s="109" t="s">
        <v>7985</v>
      </c>
      <c r="C1249" s="108" t="s">
        <v>2609</v>
      </c>
      <c r="D1249" s="108" t="s">
        <v>7986</v>
      </c>
      <c r="E1249" s="108" t="s">
        <v>2683</v>
      </c>
      <c r="G1249" s="108" t="s">
        <v>7987</v>
      </c>
      <c r="H1249" s="108" t="s">
        <v>7504</v>
      </c>
      <c r="I1249" s="110" t="s">
        <v>2683</v>
      </c>
      <c r="J1249" s="108" t="s">
        <v>7505</v>
      </c>
      <c r="O1249" s="108" t="s">
        <v>2573</v>
      </c>
    </row>
    <row r="1250" spans="1:15" s="108" customFormat="1" ht="12.75" x14ac:dyDescent="0.2">
      <c r="A1250" s="108" t="str">
        <f>EnterpriseData!$B$38</f>
        <v>ProTes300420201Adm</v>
      </c>
      <c r="B1250" s="109" t="s">
        <v>7988</v>
      </c>
      <c r="C1250" s="108" t="s">
        <v>2609</v>
      </c>
      <c r="D1250" s="108" t="s">
        <v>7989</v>
      </c>
      <c r="E1250" s="108" t="s">
        <v>2683</v>
      </c>
      <c r="G1250" s="108" t="s">
        <v>6446</v>
      </c>
      <c r="H1250" s="108" t="s">
        <v>6446</v>
      </c>
      <c r="I1250" s="110" t="s">
        <v>2683</v>
      </c>
      <c r="J1250" s="108" t="s">
        <v>2407</v>
      </c>
      <c r="O1250" s="108" t="s">
        <v>2573</v>
      </c>
    </row>
    <row r="1251" spans="1:15" s="108" customFormat="1" ht="12.75" x14ac:dyDescent="0.2">
      <c r="A1251" s="108" t="str">
        <f>EnterpriseData!$B$38</f>
        <v>ProTes300420201Adm</v>
      </c>
      <c r="B1251" s="109" t="s">
        <v>7990</v>
      </c>
      <c r="C1251" s="108" t="s">
        <v>2609</v>
      </c>
      <c r="D1251" s="108" t="s">
        <v>7991</v>
      </c>
      <c r="E1251" s="108" t="s">
        <v>2683</v>
      </c>
      <c r="G1251" s="108" t="s">
        <v>7992</v>
      </c>
      <c r="H1251" s="108" t="s">
        <v>7993</v>
      </c>
      <c r="I1251" s="110" t="s">
        <v>2683</v>
      </c>
      <c r="J1251" s="108" t="s">
        <v>2404</v>
      </c>
      <c r="O1251" s="108" t="s">
        <v>2573</v>
      </c>
    </row>
    <row r="1252" spans="1:15" s="108" customFormat="1" ht="12.75" x14ac:dyDescent="0.2">
      <c r="A1252" s="108" t="str">
        <f>EnterpriseData!$B$38</f>
        <v>ProTes300420201Adm</v>
      </c>
      <c r="B1252" s="109" t="s">
        <v>7994</v>
      </c>
      <c r="C1252" s="108" t="s">
        <v>2609</v>
      </c>
      <c r="D1252" s="108" t="s">
        <v>7995</v>
      </c>
      <c r="E1252" s="108" t="s">
        <v>2683</v>
      </c>
      <c r="G1252" s="108" t="s">
        <v>7996</v>
      </c>
      <c r="H1252" s="108" t="s">
        <v>7996</v>
      </c>
      <c r="I1252" s="110" t="s">
        <v>2683</v>
      </c>
      <c r="J1252" s="108" t="s">
        <v>2390</v>
      </c>
      <c r="O1252" s="108" t="s">
        <v>2573</v>
      </c>
    </row>
    <row r="1253" spans="1:15" s="108" customFormat="1" ht="12.75" x14ac:dyDescent="0.2">
      <c r="A1253" s="108" t="str">
        <f>EnterpriseData!$B$38</f>
        <v>ProTes300420201Adm</v>
      </c>
      <c r="B1253" s="109" t="s">
        <v>7997</v>
      </c>
      <c r="C1253" s="108" t="s">
        <v>2609</v>
      </c>
      <c r="D1253" s="108" t="s">
        <v>7998</v>
      </c>
      <c r="E1253" s="108" t="s">
        <v>2683</v>
      </c>
      <c r="G1253" s="108" t="s">
        <v>7999</v>
      </c>
      <c r="H1253" s="108" t="s">
        <v>6118</v>
      </c>
      <c r="I1253" s="110" t="s">
        <v>2683</v>
      </c>
      <c r="J1253" s="108" t="s">
        <v>2377</v>
      </c>
      <c r="O1253" s="108" t="s">
        <v>2573</v>
      </c>
    </row>
    <row r="1254" spans="1:15" s="108" customFormat="1" ht="12.75" x14ac:dyDescent="0.2">
      <c r="A1254" s="108" t="str">
        <f>EnterpriseData!$B$38</f>
        <v>ProTes300420201Adm</v>
      </c>
      <c r="B1254" s="109" t="s">
        <v>8000</v>
      </c>
      <c r="C1254" s="108" t="s">
        <v>2609</v>
      </c>
      <c r="D1254" s="108" t="s">
        <v>7063</v>
      </c>
      <c r="E1254" s="108" t="s">
        <v>2683</v>
      </c>
      <c r="G1254" s="108" t="s">
        <v>8001</v>
      </c>
      <c r="H1254" s="108" t="s">
        <v>8002</v>
      </c>
      <c r="I1254" s="110" t="s">
        <v>2683</v>
      </c>
      <c r="J1254" s="108" t="s">
        <v>3202</v>
      </c>
      <c r="O1254" s="108" t="s">
        <v>2573</v>
      </c>
    </row>
    <row r="1255" spans="1:15" s="108" customFormat="1" ht="12.75" x14ac:dyDescent="0.2">
      <c r="A1255" s="108" t="str">
        <f>EnterpriseData!$B$38</f>
        <v>ProTes300420201Adm</v>
      </c>
      <c r="B1255" s="109" t="s">
        <v>8003</v>
      </c>
      <c r="C1255" s="108" t="s">
        <v>2609</v>
      </c>
      <c r="D1255" s="108" t="s">
        <v>8004</v>
      </c>
      <c r="E1255" s="108" t="s">
        <v>2683</v>
      </c>
      <c r="G1255" s="108" t="s">
        <v>3474</v>
      </c>
      <c r="H1255" s="108" t="s">
        <v>6360</v>
      </c>
      <c r="I1255" s="110" t="s">
        <v>2683</v>
      </c>
      <c r="J1255" s="108" t="s">
        <v>3047</v>
      </c>
      <c r="O1255" s="108" t="s">
        <v>2573</v>
      </c>
    </row>
    <row r="1256" spans="1:15" s="108" customFormat="1" ht="12.75" x14ac:dyDescent="0.2">
      <c r="A1256" s="108" t="str">
        <f>EnterpriseData!$B$38</f>
        <v>ProTes300420201Adm</v>
      </c>
      <c r="B1256" s="109" t="s">
        <v>8005</v>
      </c>
      <c r="C1256" s="108" t="s">
        <v>2609</v>
      </c>
      <c r="D1256" s="108" t="s">
        <v>8006</v>
      </c>
      <c r="E1256" s="108" t="s">
        <v>2683</v>
      </c>
      <c r="G1256" s="108" t="s">
        <v>8007</v>
      </c>
      <c r="H1256" s="108" t="s">
        <v>7812</v>
      </c>
      <c r="I1256" s="110" t="s">
        <v>2683</v>
      </c>
      <c r="J1256" s="108" t="s">
        <v>2414</v>
      </c>
      <c r="O1256" s="108" t="s">
        <v>2573</v>
      </c>
    </row>
    <row r="1257" spans="1:15" s="108" customFormat="1" ht="12.75" x14ac:dyDescent="0.2">
      <c r="A1257" s="108" t="str">
        <f>EnterpriseData!$B$38</f>
        <v>ProTes300420201Adm</v>
      </c>
      <c r="B1257" s="109" t="s">
        <v>8008</v>
      </c>
      <c r="C1257" s="108" t="s">
        <v>2609</v>
      </c>
      <c r="D1257" s="108" t="s">
        <v>8009</v>
      </c>
      <c r="E1257" s="108" t="s">
        <v>2683</v>
      </c>
      <c r="G1257" s="108" t="s">
        <v>8010</v>
      </c>
      <c r="H1257" s="108" t="s">
        <v>8011</v>
      </c>
      <c r="I1257" s="110" t="s">
        <v>2683</v>
      </c>
      <c r="J1257" s="108" t="s">
        <v>2930</v>
      </c>
      <c r="O1257" s="108" t="s">
        <v>2573</v>
      </c>
    </row>
    <row r="1258" spans="1:15" s="108" customFormat="1" ht="12.75" x14ac:dyDescent="0.2">
      <c r="A1258" s="108" t="str">
        <f>EnterpriseData!$B$38</f>
        <v>ProTes300420201Adm</v>
      </c>
      <c r="B1258" s="109" t="s">
        <v>8012</v>
      </c>
      <c r="C1258" s="108" t="s">
        <v>2609</v>
      </c>
      <c r="D1258" s="108" t="s">
        <v>8013</v>
      </c>
      <c r="E1258" s="108" t="s">
        <v>2683</v>
      </c>
      <c r="G1258" s="108" t="s">
        <v>8014</v>
      </c>
      <c r="H1258" s="108" t="s">
        <v>4035</v>
      </c>
      <c r="I1258" s="110" t="s">
        <v>2683</v>
      </c>
      <c r="J1258" s="108" t="s">
        <v>3825</v>
      </c>
      <c r="O1258" s="108" t="s">
        <v>2573</v>
      </c>
    </row>
    <row r="1259" spans="1:15" s="108" customFormat="1" ht="12.75" x14ac:dyDescent="0.2">
      <c r="A1259" s="108" t="str">
        <f>EnterpriseData!$B$38</f>
        <v>ProTes300420201Adm</v>
      </c>
      <c r="B1259" s="109" t="s">
        <v>8015</v>
      </c>
      <c r="C1259" s="108" t="s">
        <v>2609</v>
      </c>
      <c r="D1259" s="108" t="s">
        <v>8016</v>
      </c>
      <c r="E1259" s="108" t="s">
        <v>2683</v>
      </c>
      <c r="G1259" s="108" t="s">
        <v>8017</v>
      </c>
      <c r="H1259" s="108" t="s">
        <v>6419</v>
      </c>
      <c r="I1259" s="110" t="s">
        <v>2683</v>
      </c>
      <c r="J1259" s="108" t="s">
        <v>5238</v>
      </c>
      <c r="O1259" s="108" t="s">
        <v>2573</v>
      </c>
    </row>
    <row r="1260" spans="1:15" s="108" customFormat="1" ht="12.75" x14ac:dyDescent="0.2">
      <c r="A1260" s="108" t="str">
        <f>EnterpriseData!$B$38</f>
        <v>ProTes300420201Adm</v>
      </c>
      <c r="B1260" s="109" t="s">
        <v>8018</v>
      </c>
      <c r="C1260" s="108" t="s">
        <v>2609</v>
      </c>
      <c r="D1260" s="108" t="s">
        <v>8019</v>
      </c>
      <c r="E1260" s="108" t="s">
        <v>2683</v>
      </c>
      <c r="G1260" s="108" t="s">
        <v>8020</v>
      </c>
      <c r="H1260" s="108" t="s">
        <v>8021</v>
      </c>
      <c r="I1260" s="110" t="s">
        <v>2683</v>
      </c>
      <c r="J1260" s="108" t="s">
        <v>2930</v>
      </c>
      <c r="O1260" s="108" t="s">
        <v>2573</v>
      </c>
    </row>
    <row r="1261" spans="1:15" s="108" customFormat="1" ht="12.75" x14ac:dyDescent="0.2">
      <c r="A1261" s="108" t="str">
        <f>EnterpriseData!$B$38</f>
        <v>ProTes300420201Adm</v>
      </c>
      <c r="B1261" s="109" t="s">
        <v>8022</v>
      </c>
      <c r="C1261" s="108" t="s">
        <v>2609</v>
      </c>
      <c r="D1261" s="108" t="s">
        <v>8023</v>
      </c>
      <c r="E1261" s="108" t="s">
        <v>2683</v>
      </c>
      <c r="G1261" s="108" t="s">
        <v>8024</v>
      </c>
      <c r="H1261" s="108" t="s">
        <v>8025</v>
      </c>
      <c r="I1261" s="110" t="s">
        <v>2683</v>
      </c>
      <c r="J1261" s="108" t="s">
        <v>5900</v>
      </c>
      <c r="O1261" s="108" t="s">
        <v>2573</v>
      </c>
    </row>
    <row r="1262" spans="1:15" s="108" customFormat="1" ht="12.75" x14ac:dyDescent="0.2">
      <c r="A1262" s="108" t="str">
        <f>EnterpriseData!$B$38</f>
        <v>ProTes300420201Adm</v>
      </c>
      <c r="B1262" s="109" t="s">
        <v>8026</v>
      </c>
      <c r="C1262" s="108" t="s">
        <v>2609</v>
      </c>
      <c r="D1262" s="108" t="s">
        <v>8027</v>
      </c>
      <c r="E1262" s="108" t="s">
        <v>2683</v>
      </c>
      <c r="G1262" s="108" t="s">
        <v>8028</v>
      </c>
      <c r="H1262" s="108" t="s">
        <v>6299</v>
      </c>
      <c r="I1262" s="110" t="s">
        <v>2683</v>
      </c>
      <c r="J1262" s="108" t="s">
        <v>3100</v>
      </c>
      <c r="O1262" s="108" t="s">
        <v>2573</v>
      </c>
    </row>
    <row r="1263" spans="1:15" s="108" customFormat="1" ht="12.75" x14ac:dyDescent="0.2">
      <c r="A1263" s="108" t="str">
        <f>EnterpriseData!$B$38</f>
        <v>ProTes300420201Adm</v>
      </c>
      <c r="B1263" s="109" t="s">
        <v>8029</v>
      </c>
      <c r="C1263" s="108" t="s">
        <v>2609</v>
      </c>
      <c r="D1263" s="108" t="s">
        <v>8030</v>
      </c>
      <c r="E1263" s="108" t="s">
        <v>2683</v>
      </c>
      <c r="G1263" s="108" t="s">
        <v>8031</v>
      </c>
      <c r="H1263" s="108" t="s">
        <v>6850</v>
      </c>
      <c r="I1263" s="110" t="s">
        <v>2683</v>
      </c>
      <c r="J1263" s="108" t="s">
        <v>2407</v>
      </c>
      <c r="O1263" s="108" t="s">
        <v>2573</v>
      </c>
    </row>
    <row r="1264" spans="1:15" s="108" customFormat="1" ht="12.75" x14ac:dyDescent="0.2">
      <c r="A1264" s="108" t="str">
        <f>EnterpriseData!$B$38</f>
        <v>ProTes300420201Adm</v>
      </c>
      <c r="B1264" s="109" t="s">
        <v>8032</v>
      </c>
      <c r="C1264" s="108" t="s">
        <v>2609</v>
      </c>
      <c r="D1264" s="108" t="s">
        <v>8033</v>
      </c>
      <c r="E1264" s="108" t="s">
        <v>2683</v>
      </c>
      <c r="G1264" s="108" t="s">
        <v>8034</v>
      </c>
      <c r="H1264" s="108" t="s">
        <v>6151</v>
      </c>
      <c r="I1264" s="110" t="s">
        <v>2683</v>
      </c>
      <c r="J1264" s="108" t="s">
        <v>2727</v>
      </c>
      <c r="O1264" s="108" t="s">
        <v>2573</v>
      </c>
    </row>
    <row r="1265" spans="1:15" s="108" customFormat="1" ht="12.75" x14ac:dyDescent="0.2">
      <c r="A1265" s="108" t="str">
        <f>EnterpriseData!$B$38</f>
        <v>ProTes300420201Adm</v>
      </c>
      <c r="B1265" s="109" t="s">
        <v>8035</v>
      </c>
      <c r="C1265" s="108" t="s">
        <v>2609</v>
      </c>
      <c r="D1265" s="108" t="s">
        <v>8036</v>
      </c>
      <c r="E1265" s="108" t="s">
        <v>2683</v>
      </c>
      <c r="G1265" s="108" t="s">
        <v>8037</v>
      </c>
      <c r="H1265" s="108" t="s">
        <v>8038</v>
      </c>
      <c r="I1265" s="110" t="s">
        <v>2683</v>
      </c>
      <c r="J1265" s="108" t="s">
        <v>8039</v>
      </c>
      <c r="O1265" s="108" t="s">
        <v>2573</v>
      </c>
    </row>
    <row r="1266" spans="1:15" s="108" customFormat="1" ht="12.75" x14ac:dyDescent="0.2">
      <c r="A1266" s="108" t="str">
        <f>EnterpriseData!$B$38</f>
        <v>ProTes300420201Adm</v>
      </c>
      <c r="B1266" s="109" t="s">
        <v>8040</v>
      </c>
      <c r="C1266" s="108" t="s">
        <v>2609</v>
      </c>
      <c r="D1266" s="108" t="s">
        <v>8041</v>
      </c>
      <c r="E1266" s="108" t="s">
        <v>2683</v>
      </c>
      <c r="G1266" s="108" t="s">
        <v>8042</v>
      </c>
      <c r="H1266" s="108" t="s">
        <v>8043</v>
      </c>
      <c r="I1266" s="110" t="s">
        <v>2683</v>
      </c>
      <c r="J1266" s="108" t="s">
        <v>7765</v>
      </c>
      <c r="O1266" s="108" t="s">
        <v>2573</v>
      </c>
    </row>
    <row r="1267" spans="1:15" s="108" customFormat="1" ht="12.75" x14ac:dyDescent="0.2">
      <c r="A1267" s="108" t="str">
        <f>EnterpriseData!$B$38</f>
        <v>ProTes300420201Adm</v>
      </c>
      <c r="B1267" s="109" t="s">
        <v>8044</v>
      </c>
      <c r="C1267" s="108" t="s">
        <v>2609</v>
      </c>
      <c r="D1267" s="108" t="s">
        <v>8045</v>
      </c>
      <c r="E1267" s="108" t="s">
        <v>2683</v>
      </c>
      <c r="G1267" s="108" t="s">
        <v>8046</v>
      </c>
      <c r="H1267" s="108" t="s">
        <v>6586</v>
      </c>
      <c r="I1267" s="110" t="s">
        <v>2683</v>
      </c>
      <c r="J1267" s="108" t="s">
        <v>412</v>
      </c>
      <c r="O1267" s="108" t="s">
        <v>2573</v>
      </c>
    </row>
    <row r="1268" spans="1:15" s="108" customFormat="1" ht="12.75" x14ac:dyDescent="0.2">
      <c r="A1268" s="108" t="str">
        <f>EnterpriseData!$B$38</f>
        <v>ProTes300420201Adm</v>
      </c>
      <c r="B1268" s="109" t="s">
        <v>8047</v>
      </c>
      <c r="C1268" s="108" t="s">
        <v>2609</v>
      </c>
      <c r="D1268" s="108" t="s">
        <v>8048</v>
      </c>
      <c r="E1268" s="108" t="s">
        <v>2683</v>
      </c>
      <c r="G1268" s="108" t="s">
        <v>8049</v>
      </c>
      <c r="H1268" s="108" t="s">
        <v>6129</v>
      </c>
      <c r="I1268" s="110" t="s">
        <v>2683</v>
      </c>
      <c r="J1268" s="108" t="s">
        <v>2414</v>
      </c>
      <c r="O1268" s="108" t="s">
        <v>2573</v>
      </c>
    </row>
    <row r="1269" spans="1:15" s="108" customFormat="1" ht="12.75" x14ac:dyDescent="0.2">
      <c r="A1269" s="108" t="str">
        <f>EnterpriseData!$B$38</f>
        <v>ProTes300420201Adm</v>
      </c>
      <c r="B1269" s="109" t="s">
        <v>8050</v>
      </c>
      <c r="C1269" s="108" t="s">
        <v>2609</v>
      </c>
      <c r="D1269" s="108" t="s">
        <v>8051</v>
      </c>
      <c r="E1269" s="108" t="s">
        <v>2683</v>
      </c>
      <c r="G1269" s="108" t="s">
        <v>8052</v>
      </c>
      <c r="H1269" s="108" t="s">
        <v>8053</v>
      </c>
      <c r="I1269" s="110" t="s">
        <v>2683</v>
      </c>
      <c r="J1269" s="108" t="s">
        <v>7497</v>
      </c>
      <c r="O1269" s="108" t="s">
        <v>2573</v>
      </c>
    </row>
    <row r="1270" spans="1:15" s="108" customFormat="1" ht="12.75" x14ac:dyDescent="0.2">
      <c r="A1270" s="108" t="str">
        <f>EnterpriseData!$B$38</f>
        <v>ProTes300420201Adm</v>
      </c>
      <c r="B1270" s="109" t="s">
        <v>8054</v>
      </c>
      <c r="C1270" s="108" t="s">
        <v>2609</v>
      </c>
      <c r="D1270" s="108" t="s">
        <v>8055</v>
      </c>
      <c r="E1270" s="108" t="s">
        <v>2683</v>
      </c>
      <c r="G1270" s="108" t="s">
        <v>8056</v>
      </c>
      <c r="H1270" s="108" t="s">
        <v>6534</v>
      </c>
      <c r="I1270" s="110" t="s">
        <v>2683</v>
      </c>
      <c r="J1270" s="108" t="s">
        <v>5602</v>
      </c>
      <c r="O1270" s="108" t="s">
        <v>2573</v>
      </c>
    </row>
    <row r="1271" spans="1:15" s="108" customFormat="1" ht="12.75" x14ac:dyDescent="0.2">
      <c r="A1271" s="108" t="str">
        <f>EnterpriseData!$B$38</f>
        <v>ProTes300420201Adm</v>
      </c>
      <c r="B1271" s="109" t="s">
        <v>8057</v>
      </c>
      <c r="C1271" s="108" t="s">
        <v>2609</v>
      </c>
      <c r="D1271" s="108" t="s">
        <v>8058</v>
      </c>
      <c r="E1271" s="108" t="s">
        <v>2683</v>
      </c>
      <c r="G1271" s="108" t="s">
        <v>8059</v>
      </c>
      <c r="H1271" s="108" t="s">
        <v>8060</v>
      </c>
      <c r="I1271" s="110" t="s">
        <v>2683</v>
      </c>
      <c r="J1271" s="108" t="s">
        <v>3681</v>
      </c>
      <c r="O1271" s="108" t="s">
        <v>2573</v>
      </c>
    </row>
    <row r="1272" spans="1:15" s="108" customFormat="1" ht="12.75" x14ac:dyDescent="0.2">
      <c r="A1272" s="108" t="str">
        <f>EnterpriseData!$B$38</f>
        <v>ProTes300420201Adm</v>
      </c>
      <c r="B1272" s="109" t="s">
        <v>8061</v>
      </c>
      <c r="C1272" s="108" t="s">
        <v>2609</v>
      </c>
      <c r="D1272" s="108" t="s">
        <v>8062</v>
      </c>
      <c r="E1272" s="108" t="s">
        <v>2683</v>
      </c>
      <c r="G1272" s="108" t="s">
        <v>8063</v>
      </c>
      <c r="H1272" s="108" t="s">
        <v>8064</v>
      </c>
      <c r="I1272" s="110" t="s">
        <v>2683</v>
      </c>
      <c r="J1272" s="108" t="s">
        <v>2414</v>
      </c>
      <c r="O1272" s="108" t="s">
        <v>2573</v>
      </c>
    </row>
    <row r="1273" spans="1:15" s="108" customFormat="1" ht="12.75" x14ac:dyDescent="0.2">
      <c r="A1273" s="108" t="str">
        <f>EnterpriseData!$B$38</f>
        <v>ProTes300420201Adm</v>
      </c>
      <c r="B1273" s="109" t="s">
        <v>8065</v>
      </c>
      <c r="C1273" s="108" t="s">
        <v>2609</v>
      </c>
      <c r="D1273" s="108" t="s">
        <v>8066</v>
      </c>
      <c r="E1273" s="108" t="s">
        <v>2683</v>
      </c>
      <c r="G1273" s="108" t="s">
        <v>8067</v>
      </c>
      <c r="H1273" s="108" t="s">
        <v>6118</v>
      </c>
      <c r="I1273" s="110" t="s">
        <v>2683</v>
      </c>
      <c r="J1273" s="108" t="s">
        <v>2377</v>
      </c>
      <c r="O1273" s="108" t="s">
        <v>2573</v>
      </c>
    </row>
    <row r="1274" spans="1:15" s="108" customFormat="1" ht="12.75" x14ac:dyDescent="0.2">
      <c r="A1274" s="108" t="str">
        <f>EnterpriseData!$B$38</f>
        <v>ProTes300420201Adm</v>
      </c>
      <c r="B1274" s="109" t="s">
        <v>8068</v>
      </c>
      <c r="C1274" s="108" t="s">
        <v>2609</v>
      </c>
      <c r="D1274" s="108" t="s">
        <v>8069</v>
      </c>
      <c r="E1274" s="108" t="s">
        <v>2683</v>
      </c>
      <c r="G1274" s="108" t="s">
        <v>8070</v>
      </c>
      <c r="H1274" s="108" t="s">
        <v>7084</v>
      </c>
      <c r="I1274" s="110" t="s">
        <v>2683</v>
      </c>
      <c r="J1274" s="108" t="s">
        <v>2377</v>
      </c>
      <c r="O1274" s="108" t="s">
        <v>2573</v>
      </c>
    </row>
    <row r="1275" spans="1:15" s="108" customFormat="1" ht="12.75" x14ac:dyDescent="0.2">
      <c r="A1275" s="108" t="str">
        <f>EnterpriseData!$B$38</f>
        <v>ProTes300420201Adm</v>
      </c>
      <c r="B1275" s="109" t="s">
        <v>8071</v>
      </c>
      <c r="C1275" s="108" t="s">
        <v>2609</v>
      </c>
      <c r="D1275" s="108" t="s">
        <v>8072</v>
      </c>
      <c r="E1275" s="108" t="s">
        <v>2683</v>
      </c>
      <c r="G1275" s="108" t="s">
        <v>8073</v>
      </c>
      <c r="H1275" s="108" t="s">
        <v>6583</v>
      </c>
      <c r="I1275" s="110" t="s">
        <v>2683</v>
      </c>
      <c r="J1275" s="108" t="s">
        <v>5012</v>
      </c>
      <c r="O1275" s="108" t="s">
        <v>2573</v>
      </c>
    </row>
    <row r="1276" spans="1:15" s="108" customFormat="1" ht="12.75" x14ac:dyDescent="0.2">
      <c r="A1276" s="108" t="str">
        <f>EnterpriseData!$B$38</f>
        <v>ProTes300420201Adm</v>
      </c>
      <c r="B1276" s="109" t="s">
        <v>8074</v>
      </c>
      <c r="C1276" s="108" t="s">
        <v>2609</v>
      </c>
      <c r="D1276" s="108" t="s">
        <v>8075</v>
      </c>
      <c r="E1276" s="108" t="s">
        <v>2683</v>
      </c>
      <c r="G1276" s="108" t="s">
        <v>3896</v>
      </c>
      <c r="H1276" s="108" t="s">
        <v>8076</v>
      </c>
      <c r="I1276" s="110" t="s">
        <v>2683</v>
      </c>
      <c r="J1276" s="108" t="s">
        <v>3195</v>
      </c>
      <c r="O1276" s="108" t="s">
        <v>2573</v>
      </c>
    </row>
    <row r="1277" spans="1:15" s="108" customFormat="1" ht="12.75" x14ac:dyDescent="0.2">
      <c r="A1277" s="108" t="str">
        <f>EnterpriseData!$B$38</f>
        <v>ProTes300420201Adm</v>
      </c>
      <c r="B1277" s="109" t="s">
        <v>8077</v>
      </c>
      <c r="C1277" s="108" t="s">
        <v>2609</v>
      </c>
      <c r="D1277" s="108" t="s">
        <v>8078</v>
      </c>
      <c r="E1277" s="108" t="s">
        <v>2683</v>
      </c>
      <c r="G1277" s="108" t="s">
        <v>8079</v>
      </c>
      <c r="H1277" s="108" t="s">
        <v>7941</v>
      </c>
      <c r="I1277" s="110" t="s">
        <v>2683</v>
      </c>
      <c r="J1277" s="108" t="s">
        <v>2404</v>
      </c>
      <c r="O1277" s="108" t="s">
        <v>2573</v>
      </c>
    </row>
    <row r="1278" spans="1:15" s="108" customFormat="1" ht="12.75" x14ac:dyDescent="0.2">
      <c r="A1278" s="108" t="str">
        <f>EnterpriseData!$B$38</f>
        <v>ProTes300420201Adm</v>
      </c>
      <c r="B1278" s="109" t="s">
        <v>8080</v>
      </c>
      <c r="C1278" s="108" t="s">
        <v>2609</v>
      </c>
      <c r="D1278" s="108" t="s">
        <v>8081</v>
      </c>
      <c r="E1278" s="108" t="s">
        <v>2683</v>
      </c>
      <c r="G1278" s="108" t="s">
        <v>8082</v>
      </c>
      <c r="H1278" s="108" t="s">
        <v>7223</v>
      </c>
      <c r="I1278" s="110" t="s">
        <v>2683</v>
      </c>
      <c r="J1278" s="108" t="s">
        <v>4954</v>
      </c>
      <c r="O1278" s="108" t="s">
        <v>2573</v>
      </c>
    </row>
    <row r="1279" spans="1:15" s="108" customFormat="1" ht="12.75" x14ac:dyDescent="0.2">
      <c r="A1279" s="108" t="str">
        <f>EnterpriseData!$B$38</f>
        <v>ProTes300420201Adm</v>
      </c>
      <c r="B1279" s="109" t="s">
        <v>8083</v>
      </c>
      <c r="C1279" s="108" t="s">
        <v>2609</v>
      </c>
      <c r="D1279" s="108" t="s">
        <v>8084</v>
      </c>
      <c r="E1279" s="108" t="s">
        <v>2683</v>
      </c>
      <c r="G1279" s="108" t="s">
        <v>8085</v>
      </c>
      <c r="H1279" s="108" t="s">
        <v>6118</v>
      </c>
      <c r="I1279" s="110" t="s">
        <v>2683</v>
      </c>
      <c r="J1279" s="108" t="s">
        <v>2377</v>
      </c>
      <c r="O1279" s="108" t="s">
        <v>2573</v>
      </c>
    </row>
    <row r="1280" spans="1:15" s="108" customFormat="1" ht="12.75" x14ac:dyDescent="0.2">
      <c r="A1280" s="108" t="str">
        <f>EnterpriseData!$B$38</f>
        <v>ProTes300420201Adm</v>
      </c>
      <c r="B1280" s="109" t="s">
        <v>8086</v>
      </c>
      <c r="C1280" s="108" t="s">
        <v>2609</v>
      </c>
      <c r="D1280" s="108" t="s">
        <v>8087</v>
      </c>
      <c r="E1280" s="108" t="s">
        <v>2683</v>
      </c>
      <c r="G1280" s="108" t="s">
        <v>8088</v>
      </c>
      <c r="H1280" s="108" t="s">
        <v>8089</v>
      </c>
      <c r="I1280" s="110" t="s">
        <v>2683</v>
      </c>
      <c r="J1280" s="108" t="s">
        <v>3456</v>
      </c>
      <c r="O1280" s="108" t="s">
        <v>2573</v>
      </c>
    </row>
    <row r="1281" spans="1:15" s="108" customFormat="1" ht="12.75" x14ac:dyDescent="0.2">
      <c r="A1281" s="108" t="str">
        <f>EnterpriseData!$B$38</f>
        <v>ProTes300420201Adm</v>
      </c>
      <c r="B1281" s="109" t="s">
        <v>8090</v>
      </c>
      <c r="C1281" s="108" t="s">
        <v>2609</v>
      </c>
      <c r="D1281" s="108" t="s">
        <v>8091</v>
      </c>
      <c r="E1281" s="108" t="s">
        <v>2683</v>
      </c>
      <c r="G1281" s="108" t="s">
        <v>2688</v>
      </c>
      <c r="H1281" s="108" t="s">
        <v>8002</v>
      </c>
      <c r="I1281" s="110" t="s">
        <v>2683</v>
      </c>
      <c r="J1281" s="108" t="s">
        <v>412</v>
      </c>
      <c r="O1281" s="108" t="s">
        <v>2573</v>
      </c>
    </row>
    <row r="1282" spans="1:15" s="108" customFormat="1" ht="12.75" x14ac:dyDescent="0.2">
      <c r="A1282" s="108" t="str">
        <f>EnterpriseData!$B$38</f>
        <v>ProTes300420201Adm</v>
      </c>
      <c r="B1282" s="109" t="s">
        <v>8092</v>
      </c>
      <c r="C1282" s="108" t="s">
        <v>2609</v>
      </c>
      <c r="D1282" s="108" t="s">
        <v>8093</v>
      </c>
      <c r="E1282" s="108" t="s">
        <v>2683</v>
      </c>
      <c r="G1282" s="108" t="s">
        <v>8094</v>
      </c>
      <c r="H1282" s="108" t="s">
        <v>6299</v>
      </c>
      <c r="I1282" s="110" t="s">
        <v>2683</v>
      </c>
      <c r="J1282" s="108" t="s">
        <v>3100</v>
      </c>
      <c r="O1282" s="108" t="s">
        <v>2573</v>
      </c>
    </row>
    <row r="1283" spans="1:15" s="108" customFormat="1" ht="12.75" x14ac:dyDescent="0.2">
      <c r="A1283" s="108" t="str">
        <f>EnterpriseData!$B$38</f>
        <v>ProTes300420201Adm</v>
      </c>
      <c r="B1283" s="109" t="s">
        <v>8095</v>
      </c>
      <c r="C1283" s="108" t="s">
        <v>2609</v>
      </c>
      <c r="D1283" s="108" t="s">
        <v>8096</v>
      </c>
      <c r="E1283" s="108" t="s">
        <v>2683</v>
      </c>
      <c r="G1283" s="108" t="s">
        <v>8097</v>
      </c>
      <c r="H1283" s="108" t="s">
        <v>6649</v>
      </c>
      <c r="I1283" s="110" t="s">
        <v>2683</v>
      </c>
      <c r="J1283" s="108" t="s">
        <v>6650</v>
      </c>
      <c r="O1283" s="108" t="s">
        <v>2573</v>
      </c>
    </row>
    <row r="1284" spans="1:15" s="108" customFormat="1" ht="12.75" x14ac:dyDescent="0.2">
      <c r="A1284" s="108" t="str">
        <f>EnterpriseData!$B$38</f>
        <v>ProTes300420201Adm</v>
      </c>
      <c r="B1284" s="109" t="s">
        <v>8098</v>
      </c>
      <c r="C1284" s="108" t="s">
        <v>2609</v>
      </c>
      <c r="D1284" s="108" t="s">
        <v>8099</v>
      </c>
      <c r="E1284" s="108" t="s">
        <v>2683</v>
      </c>
      <c r="G1284" s="108" t="s">
        <v>8100</v>
      </c>
      <c r="H1284" s="108" t="s">
        <v>6151</v>
      </c>
      <c r="I1284" s="110" t="s">
        <v>2683</v>
      </c>
      <c r="J1284" s="108" t="s">
        <v>2727</v>
      </c>
      <c r="O1284" s="108" t="s">
        <v>2573</v>
      </c>
    </row>
    <row r="1285" spans="1:15" s="108" customFormat="1" ht="12.75" x14ac:dyDescent="0.2">
      <c r="A1285" s="108" t="str">
        <f>EnterpriseData!$B$38</f>
        <v>ProTes300420201Adm</v>
      </c>
      <c r="B1285" s="109" t="s">
        <v>8101</v>
      </c>
      <c r="C1285" s="108" t="s">
        <v>2609</v>
      </c>
      <c r="D1285" s="108" t="s">
        <v>8102</v>
      </c>
      <c r="E1285" s="108" t="s">
        <v>2683</v>
      </c>
      <c r="G1285" s="108" t="s">
        <v>8103</v>
      </c>
      <c r="H1285" s="108" t="s">
        <v>8103</v>
      </c>
      <c r="I1285" s="110" t="s">
        <v>2683</v>
      </c>
      <c r="J1285" s="108" t="s">
        <v>3016</v>
      </c>
      <c r="O1285" s="108" t="s">
        <v>2573</v>
      </c>
    </row>
    <row r="1286" spans="1:15" s="108" customFormat="1" ht="12.75" x14ac:dyDescent="0.2">
      <c r="A1286" s="108" t="str">
        <f>EnterpriseData!$B$38</f>
        <v>ProTes300420201Adm</v>
      </c>
      <c r="B1286" s="109" t="s">
        <v>8104</v>
      </c>
      <c r="C1286" s="108" t="s">
        <v>2609</v>
      </c>
      <c r="D1286" s="108" t="s">
        <v>8105</v>
      </c>
      <c r="E1286" s="108" t="s">
        <v>2683</v>
      </c>
      <c r="G1286" s="108" t="s">
        <v>2707</v>
      </c>
      <c r="H1286" s="108" t="s">
        <v>8106</v>
      </c>
      <c r="I1286" s="110" t="s">
        <v>2683</v>
      </c>
      <c r="J1286" s="108" t="s">
        <v>2399</v>
      </c>
      <c r="O1286" s="108" t="s">
        <v>2573</v>
      </c>
    </row>
    <row r="1287" spans="1:15" s="108" customFormat="1" ht="12.75" x14ac:dyDescent="0.2">
      <c r="A1287" s="108" t="str">
        <f>EnterpriseData!$B$38</f>
        <v>ProTes300420201Adm</v>
      </c>
      <c r="B1287" s="109" t="s">
        <v>8107</v>
      </c>
      <c r="C1287" s="108" t="s">
        <v>2609</v>
      </c>
      <c r="D1287" s="108" t="s">
        <v>8108</v>
      </c>
      <c r="E1287" s="108" t="s">
        <v>2683</v>
      </c>
      <c r="G1287" s="108" t="s">
        <v>8109</v>
      </c>
      <c r="H1287" s="108" t="s">
        <v>6999</v>
      </c>
      <c r="I1287" s="110" t="s">
        <v>2683</v>
      </c>
      <c r="J1287" s="108" t="s">
        <v>4115</v>
      </c>
      <c r="O1287" s="108" t="s">
        <v>2573</v>
      </c>
    </row>
    <row r="1288" spans="1:15" s="108" customFormat="1" ht="12.75" x14ac:dyDescent="0.2">
      <c r="A1288" s="108" t="str">
        <f>EnterpriseData!$B$38</f>
        <v>ProTes300420201Adm</v>
      </c>
      <c r="B1288" s="109" t="s">
        <v>8110</v>
      </c>
      <c r="C1288" s="108" t="s">
        <v>2609</v>
      </c>
      <c r="D1288" s="108" t="s">
        <v>8111</v>
      </c>
      <c r="E1288" s="108" t="s">
        <v>2683</v>
      </c>
      <c r="G1288" s="108" t="s">
        <v>8112</v>
      </c>
      <c r="H1288" s="108" t="s">
        <v>8113</v>
      </c>
      <c r="I1288" s="110" t="s">
        <v>2683</v>
      </c>
      <c r="J1288" s="108" t="s">
        <v>3100</v>
      </c>
      <c r="O1288" s="108" t="s">
        <v>2573</v>
      </c>
    </row>
    <row r="1289" spans="1:15" s="108" customFormat="1" ht="12.75" x14ac:dyDescent="0.2">
      <c r="A1289" s="108" t="str">
        <f>EnterpriseData!$B$38</f>
        <v>ProTes300420201Adm</v>
      </c>
      <c r="B1289" s="109" t="s">
        <v>8114</v>
      </c>
      <c r="C1289" s="108" t="s">
        <v>2609</v>
      </c>
      <c r="D1289" s="108" t="s">
        <v>8115</v>
      </c>
      <c r="E1289" s="108" t="s">
        <v>2683</v>
      </c>
      <c r="G1289" s="108" t="s">
        <v>8116</v>
      </c>
      <c r="H1289" s="108" t="s">
        <v>8117</v>
      </c>
      <c r="I1289" s="110" t="s">
        <v>2683</v>
      </c>
      <c r="J1289" s="108" t="s">
        <v>409</v>
      </c>
      <c r="O1289" s="108" t="s">
        <v>2573</v>
      </c>
    </row>
    <row r="1290" spans="1:15" s="108" customFormat="1" ht="12.75" x14ac:dyDescent="0.2">
      <c r="A1290" s="108" t="str">
        <f>EnterpriseData!$B$38</f>
        <v>ProTes300420201Adm</v>
      </c>
      <c r="B1290" s="109" t="s">
        <v>8118</v>
      </c>
      <c r="C1290" s="108" t="s">
        <v>2609</v>
      </c>
      <c r="D1290" s="108" t="s">
        <v>8119</v>
      </c>
      <c r="E1290" s="108" t="s">
        <v>2683</v>
      </c>
      <c r="G1290" s="108" t="s">
        <v>8120</v>
      </c>
      <c r="H1290" s="108" t="s">
        <v>7614</v>
      </c>
      <c r="I1290" s="110" t="s">
        <v>2683</v>
      </c>
      <c r="J1290" s="108" t="s">
        <v>2377</v>
      </c>
      <c r="O1290" s="108" t="s">
        <v>2573</v>
      </c>
    </row>
    <row r="1291" spans="1:15" s="108" customFormat="1" ht="12.75" x14ac:dyDescent="0.2">
      <c r="A1291" s="108" t="str">
        <f>EnterpriseData!$B$38</f>
        <v>ProTes300420201Adm</v>
      </c>
      <c r="B1291" s="109" t="s">
        <v>8121</v>
      </c>
      <c r="C1291" s="108" t="s">
        <v>2609</v>
      </c>
      <c r="D1291" s="108" t="s">
        <v>8122</v>
      </c>
      <c r="E1291" s="108" t="s">
        <v>2683</v>
      </c>
      <c r="G1291" s="108" t="s">
        <v>3942</v>
      </c>
      <c r="H1291" s="108" t="s">
        <v>8123</v>
      </c>
      <c r="I1291" s="110" t="s">
        <v>2683</v>
      </c>
      <c r="J1291" s="108" t="s">
        <v>3629</v>
      </c>
      <c r="O1291" s="108" t="s">
        <v>2573</v>
      </c>
    </row>
    <row r="1292" spans="1:15" s="108" customFormat="1" ht="12.75" x14ac:dyDescent="0.2">
      <c r="A1292" s="108" t="str">
        <f>EnterpriseData!$B$38</f>
        <v>ProTes300420201Adm</v>
      </c>
      <c r="B1292" s="109" t="s">
        <v>8124</v>
      </c>
      <c r="C1292" s="108" t="s">
        <v>2609</v>
      </c>
      <c r="D1292" s="108" t="s">
        <v>8125</v>
      </c>
      <c r="E1292" s="108" t="s">
        <v>2683</v>
      </c>
      <c r="G1292" s="108" t="s">
        <v>8126</v>
      </c>
      <c r="H1292" s="108" t="s">
        <v>6923</v>
      </c>
      <c r="I1292" s="110" t="s">
        <v>2683</v>
      </c>
      <c r="J1292" s="108" t="s">
        <v>2991</v>
      </c>
      <c r="O1292" s="108" t="s">
        <v>2573</v>
      </c>
    </row>
    <row r="1293" spans="1:15" s="108" customFormat="1" ht="12.75" x14ac:dyDescent="0.2">
      <c r="A1293" s="108" t="str">
        <f>EnterpriseData!$B$38</f>
        <v>ProTes300420201Adm</v>
      </c>
      <c r="B1293" s="109" t="s">
        <v>8127</v>
      </c>
      <c r="C1293" s="108" t="s">
        <v>2609</v>
      </c>
      <c r="D1293" s="108" t="s">
        <v>8128</v>
      </c>
      <c r="E1293" s="108" t="s">
        <v>2683</v>
      </c>
      <c r="G1293" s="108" t="s">
        <v>8129</v>
      </c>
      <c r="H1293" s="108" t="s">
        <v>8129</v>
      </c>
      <c r="I1293" s="110" t="s">
        <v>2683</v>
      </c>
      <c r="J1293" s="108" t="s">
        <v>5800</v>
      </c>
      <c r="O1293" s="108" t="s">
        <v>2573</v>
      </c>
    </row>
    <row r="1294" spans="1:15" s="108" customFormat="1" ht="12.75" x14ac:dyDescent="0.2">
      <c r="A1294" s="108" t="str">
        <f>EnterpriseData!$B$38</f>
        <v>ProTes300420201Adm</v>
      </c>
      <c r="B1294" s="109" t="s">
        <v>8130</v>
      </c>
      <c r="C1294" s="108" t="s">
        <v>2609</v>
      </c>
      <c r="D1294" s="108" t="s">
        <v>8131</v>
      </c>
      <c r="E1294" s="108" t="s">
        <v>2683</v>
      </c>
      <c r="G1294" s="108" t="s">
        <v>8132</v>
      </c>
      <c r="H1294" s="108" t="s">
        <v>8133</v>
      </c>
      <c r="I1294" s="110" t="s">
        <v>2683</v>
      </c>
      <c r="J1294" s="108" t="s">
        <v>2727</v>
      </c>
      <c r="O1294" s="108" t="s">
        <v>2573</v>
      </c>
    </row>
    <row r="1295" spans="1:15" s="108" customFormat="1" ht="12.75" x14ac:dyDescent="0.2">
      <c r="A1295" s="108" t="str">
        <f>EnterpriseData!$B$38</f>
        <v>ProTes300420201Adm</v>
      </c>
      <c r="B1295" s="109" t="s">
        <v>8134</v>
      </c>
      <c r="C1295" s="108" t="s">
        <v>2609</v>
      </c>
      <c r="D1295" s="108" t="s">
        <v>8135</v>
      </c>
      <c r="E1295" s="108" t="s">
        <v>2683</v>
      </c>
      <c r="G1295" s="108" t="s">
        <v>8136</v>
      </c>
      <c r="H1295" s="108" t="s">
        <v>6181</v>
      </c>
      <c r="I1295" s="110" t="s">
        <v>2683</v>
      </c>
      <c r="J1295" s="108" t="s">
        <v>6044</v>
      </c>
      <c r="O1295" s="108" t="s">
        <v>2573</v>
      </c>
    </row>
    <row r="1296" spans="1:15" s="108" customFormat="1" ht="12.75" x14ac:dyDescent="0.2">
      <c r="A1296" s="108" t="str">
        <f>EnterpriseData!$B$38</f>
        <v>ProTes300420201Adm</v>
      </c>
      <c r="B1296" s="109" t="s">
        <v>8137</v>
      </c>
      <c r="C1296" s="108" t="s">
        <v>2609</v>
      </c>
      <c r="D1296" s="108" t="s">
        <v>8138</v>
      </c>
      <c r="E1296" s="108" t="s">
        <v>2683</v>
      </c>
      <c r="G1296" s="108" t="s">
        <v>8139</v>
      </c>
      <c r="H1296" s="108" t="s">
        <v>8140</v>
      </c>
      <c r="I1296" s="110" t="s">
        <v>2683</v>
      </c>
      <c r="J1296" s="108" t="s">
        <v>5012</v>
      </c>
      <c r="O1296" s="108" t="s">
        <v>2573</v>
      </c>
    </row>
    <row r="1297" spans="1:15" s="108" customFormat="1" ht="12.75" x14ac:dyDescent="0.2">
      <c r="A1297" s="108" t="str">
        <f>EnterpriseData!$B$38</f>
        <v>ProTes300420201Adm</v>
      </c>
      <c r="B1297" s="109" t="s">
        <v>8141</v>
      </c>
      <c r="C1297" s="108" t="s">
        <v>2609</v>
      </c>
      <c r="D1297" s="108" t="s">
        <v>8142</v>
      </c>
      <c r="E1297" s="108" t="s">
        <v>2683</v>
      </c>
      <c r="G1297" s="108" t="s">
        <v>8143</v>
      </c>
      <c r="H1297" s="108" t="s">
        <v>7792</v>
      </c>
      <c r="I1297" s="110" t="s">
        <v>2683</v>
      </c>
      <c r="J1297" s="108" t="s">
        <v>2940</v>
      </c>
      <c r="O1297" s="108" t="s">
        <v>2573</v>
      </c>
    </row>
    <row r="1298" spans="1:15" s="108" customFormat="1" ht="12.75" x14ac:dyDescent="0.2">
      <c r="A1298" s="108" t="str">
        <f>EnterpriseData!$B$38</f>
        <v>ProTes300420201Adm</v>
      </c>
      <c r="B1298" s="109" t="s">
        <v>8144</v>
      </c>
      <c r="C1298" s="108" t="s">
        <v>2609</v>
      </c>
      <c r="D1298" s="108" t="s">
        <v>8145</v>
      </c>
      <c r="E1298" s="108" t="s">
        <v>2683</v>
      </c>
      <c r="G1298" s="108" t="s">
        <v>5555</v>
      </c>
      <c r="H1298" s="108" t="s">
        <v>8146</v>
      </c>
      <c r="I1298" s="110" t="s">
        <v>2683</v>
      </c>
      <c r="J1298" s="108" t="s">
        <v>4725</v>
      </c>
      <c r="O1298" s="108" t="s">
        <v>2573</v>
      </c>
    </row>
    <row r="1299" spans="1:15" s="108" customFormat="1" ht="12.75" x14ac:dyDescent="0.2">
      <c r="A1299" s="108" t="str">
        <f>EnterpriseData!$B$38</f>
        <v>ProTes300420201Adm</v>
      </c>
      <c r="B1299" s="109" t="s">
        <v>8147</v>
      </c>
      <c r="C1299" s="108" t="s">
        <v>2609</v>
      </c>
      <c r="D1299" s="108" t="s">
        <v>8148</v>
      </c>
      <c r="E1299" s="108" t="s">
        <v>2683</v>
      </c>
      <c r="G1299" s="108" t="s">
        <v>8149</v>
      </c>
      <c r="H1299" s="108" t="s">
        <v>6198</v>
      </c>
      <c r="I1299" s="110" t="s">
        <v>2683</v>
      </c>
      <c r="J1299" s="108" t="s">
        <v>3825</v>
      </c>
      <c r="O1299" s="108" t="s">
        <v>2573</v>
      </c>
    </row>
    <row r="1300" spans="1:15" s="108" customFormat="1" ht="12.75" x14ac:dyDescent="0.2">
      <c r="A1300" s="108" t="str">
        <f>EnterpriseData!$B$38</f>
        <v>ProTes300420201Adm</v>
      </c>
      <c r="B1300" s="109" t="s">
        <v>8150</v>
      </c>
      <c r="C1300" s="108" t="s">
        <v>2609</v>
      </c>
      <c r="D1300" s="108" t="s">
        <v>8151</v>
      </c>
      <c r="E1300" s="108" t="s">
        <v>2683</v>
      </c>
      <c r="G1300" s="108" t="s">
        <v>8152</v>
      </c>
      <c r="H1300" s="108" t="s">
        <v>8153</v>
      </c>
      <c r="I1300" s="110" t="s">
        <v>2683</v>
      </c>
      <c r="J1300" s="108" t="s">
        <v>2734</v>
      </c>
      <c r="O1300" s="108" t="s">
        <v>2573</v>
      </c>
    </row>
    <row r="1301" spans="1:15" s="108" customFormat="1" ht="12.75" x14ac:dyDescent="0.2">
      <c r="A1301" s="108" t="str">
        <f>EnterpriseData!$B$38</f>
        <v>ProTes300420201Adm</v>
      </c>
      <c r="B1301" s="109" t="s">
        <v>8154</v>
      </c>
      <c r="C1301" s="108" t="s">
        <v>2609</v>
      </c>
      <c r="D1301" s="108" t="s">
        <v>8155</v>
      </c>
      <c r="E1301" s="108" t="s">
        <v>2683</v>
      </c>
      <c r="G1301" s="108" t="s">
        <v>8156</v>
      </c>
      <c r="H1301" s="108" t="s">
        <v>8157</v>
      </c>
      <c r="I1301" s="110" t="s">
        <v>2683</v>
      </c>
      <c r="J1301" s="108" t="s">
        <v>3346</v>
      </c>
      <c r="O1301" s="108" t="s">
        <v>2573</v>
      </c>
    </row>
    <row r="1302" spans="1:15" s="108" customFormat="1" ht="12.75" x14ac:dyDescent="0.2">
      <c r="A1302" s="108" t="str">
        <f>EnterpriseData!$B$38</f>
        <v>ProTes300420201Adm</v>
      </c>
      <c r="B1302" s="109" t="s">
        <v>8158</v>
      </c>
      <c r="C1302" s="108" t="s">
        <v>2609</v>
      </c>
      <c r="D1302" s="108" t="s">
        <v>8159</v>
      </c>
      <c r="E1302" s="108" t="s">
        <v>2683</v>
      </c>
      <c r="G1302" s="108" t="s">
        <v>5653</v>
      </c>
      <c r="H1302" s="108" t="s">
        <v>5653</v>
      </c>
      <c r="I1302" s="110" t="s">
        <v>2683</v>
      </c>
      <c r="J1302" s="108" t="s">
        <v>5649</v>
      </c>
      <c r="O1302" s="108" t="s">
        <v>2573</v>
      </c>
    </row>
    <row r="1303" spans="1:15" s="108" customFormat="1" ht="12.75" x14ac:dyDescent="0.2">
      <c r="A1303" s="108" t="str">
        <f>EnterpriseData!$B$38</f>
        <v>ProTes300420201Adm</v>
      </c>
      <c r="B1303" s="109" t="s">
        <v>8160</v>
      </c>
      <c r="C1303" s="108" t="s">
        <v>2609</v>
      </c>
      <c r="D1303" s="108" t="s">
        <v>8161</v>
      </c>
      <c r="E1303" s="108" t="s">
        <v>2683</v>
      </c>
      <c r="G1303" s="108" t="s">
        <v>8162</v>
      </c>
      <c r="H1303" s="108" t="s">
        <v>6893</v>
      </c>
      <c r="I1303" s="110" t="s">
        <v>8163</v>
      </c>
      <c r="J1303" s="108" t="s">
        <v>2377</v>
      </c>
      <c r="O1303" s="108" t="s">
        <v>2573</v>
      </c>
    </row>
    <row r="1304" spans="1:15" s="108" customFormat="1" ht="12.75" x14ac:dyDescent="0.2">
      <c r="A1304" s="108" t="str">
        <f>EnterpriseData!$B$38</f>
        <v>ProTes300420201Adm</v>
      </c>
      <c r="B1304" s="109" t="s">
        <v>8164</v>
      </c>
      <c r="C1304" s="108" t="s">
        <v>2609</v>
      </c>
      <c r="D1304" s="108" t="s">
        <v>8165</v>
      </c>
      <c r="E1304" s="108" t="s">
        <v>8166</v>
      </c>
      <c r="G1304" s="108" t="s">
        <v>8167</v>
      </c>
      <c r="H1304" s="108" t="s">
        <v>8168</v>
      </c>
      <c r="I1304" s="110" t="s">
        <v>2683</v>
      </c>
      <c r="J1304" s="108" t="s">
        <v>2952</v>
      </c>
      <c r="O1304" s="108" t="s">
        <v>2573</v>
      </c>
    </row>
    <row r="1305" spans="1:15" s="108" customFormat="1" ht="12.75" x14ac:dyDescent="0.2">
      <c r="A1305" s="108" t="str">
        <f>EnterpriseData!$B$38</f>
        <v>ProTes300420201Adm</v>
      </c>
      <c r="B1305" s="109" t="s">
        <v>8169</v>
      </c>
      <c r="C1305" s="108" t="s">
        <v>2609</v>
      </c>
      <c r="D1305" s="108" t="s">
        <v>8170</v>
      </c>
      <c r="E1305" s="108" t="s">
        <v>2683</v>
      </c>
      <c r="G1305" s="108" t="s">
        <v>8171</v>
      </c>
      <c r="H1305" s="108" t="s">
        <v>7756</v>
      </c>
      <c r="I1305" s="110" t="s">
        <v>2683</v>
      </c>
      <c r="J1305" s="108" t="s">
        <v>2930</v>
      </c>
      <c r="O1305" s="108" t="s">
        <v>2573</v>
      </c>
    </row>
    <row r="1306" spans="1:15" s="108" customFormat="1" ht="12.75" x14ac:dyDescent="0.2">
      <c r="A1306" s="108" t="str">
        <f>EnterpriseData!$B$38</f>
        <v>ProTes300420201Adm</v>
      </c>
      <c r="B1306" s="109" t="s">
        <v>8172</v>
      </c>
      <c r="C1306" s="108" t="s">
        <v>2609</v>
      </c>
      <c r="D1306" s="108" t="s">
        <v>8173</v>
      </c>
      <c r="E1306" s="108" t="s">
        <v>2683</v>
      </c>
      <c r="G1306" s="108" t="s">
        <v>8174</v>
      </c>
      <c r="H1306" s="108" t="s">
        <v>7957</v>
      </c>
      <c r="I1306" s="110" t="s">
        <v>2683</v>
      </c>
      <c r="J1306" s="108" t="s">
        <v>2418</v>
      </c>
      <c r="O1306" s="108" t="s">
        <v>2573</v>
      </c>
    </row>
    <row r="1307" spans="1:15" s="108" customFormat="1" ht="12.75" x14ac:dyDescent="0.2">
      <c r="A1307" s="108" t="str">
        <f>EnterpriseData!$B$38</f>
        <v>ProTes300420201Adm</v>
      </c>
      <c r="B1307" s="109" t="s">
        <v>8175</v>
      </c>
      <c r="C1307" s="108" t="s">
        <v>2609</v>
      </c>
      <c r="D1307" s="108" t="s">
        <v>8176</v>
      </c>
      <c r="E1307" s="108" t="s">
        <v>2683</v>
      </c>
      <c r="G1307" s="108" t="s">
        <v>8177</v>
      </c>
      <c r="H1307" s="108" t="s">
        <v>6191</v>
      </c>
      <c r="I1307" s="110" t="s">
        <v>2683</v>
      </c>
      <c r="J1307" s="108" t="s">
        <v>2426</v>
      </c>
      <c r="O1307" s="108" t="s">
        <v>2573</v>
      </c>
    </row>
    <row r="1308" spans="1:15" s="108" customFormat="1" ht="12.75" x14ac:dyDescent="0.2">
      <c r="A1308" s="108" t="str">
        <f>EnterpriseData!$B$38</f>
        <v>ProTes300420201Adm</v>
      </c>
      <c r="B1308" s="109" t="s">
        <v>8178</v>
      </c>
      <c r="C1308" s="108" t="s">
        <v>2609</v>
      </c>
      <c r="D1308" s="108" t="s">
        <v>8179</v>
      </c>
      <c r="E1308" s="108" t="s">
        <v>2683</v>
      </c>
      <c r="G1308" s="108" t="s">
        <v>4856</v>
      </c>
      <c r="H1308" s="108" t="s">
        <v>8180</v>
      </c>
      <c r="I1308" s="110" t="s">
        <v>2683</v>
      </c>
      <c r="J1308" s="108" t="s">
        <v>3078</v>
      </c>
      <c r="O1308" s="108" t="s">
        <v>2573</v>
      </c>
    </row>
    <row r="1309" spans="1:15" s="108" customFormat="1" ht="12.75" x14ac:dyDescent="0.2">
      <c r="A1309" s="108" t="str">
        <f>EnterpriseData!$B$38</f>
        <v>ProTes300420201Adm</v>
      </c>
      <c r="B1309" s="109" t="s">
        <v>8181</v>
      </c>
      <c r="C1309" s="108" t="s">
        <v>2609</v>
      </c>
      <c r="D1309" s="108" t="s">
        <v>8182</v>
      </c>
      <c r="E1309" s="108" t="s">
        <v>2683</v>
      </c>
      <c r="G1309" s="108" t="s">
        <v>8183</v>
      </c>
      <c r="H1309" s="108" t="s">
        <v>8184</v>
      </c>
      <c r="I1309" s="110" t="s">
        <v>2683</v>
      </c>
      <c r="J1309" s="108" t="s">
        <v>4104</v>
      </c>
      <c r="O1309" s="108" t="s">
        <v>2573</v>
      </c>
    </row>
    <row r="1310" spans="1:15" s="108" customFormat="1" ht="12.75" x14ac:dyDescent="0.2">
      <c r="A1310" s="108" t="str">
        <f>EnterpriseData!$B$38</f>
        <v>ProTes300420201Adm</v>
      </c>
      <c r="B1310" s="109" t="s">
        <v>8185</v>
      </c>
      <c r="C1310" s="108" t="s">
        <v>2609</v>
      </c>
      <c r="D1310" s="108" t="s">
        <v>8186</v>
      </c>
      <c r="E1310" s="108" t="s">
        <v>2683</v>
      </c>
      <c r="G1310" s="108" t="s">
        <v>8187</v>
      </c>
      <c r="H1310" s="108" t="s">
        <v>6753</v>
      </c>
      <c r="I1310" s="110" t="s">
        <v>2683</v>
      </c>
      <c r="J1310" s="108" t="s">
        <v>5526</v>
      </c>
      <c r="O1310" s="108" t="s">
        <v>2573</v>
      </c>
    </row>
    <row r="1311" spans="1:15" s="108" customFormat="1" ht="12.75" x14ac:dyDescent="0.2">
      <c r="A1311" s="108" t="str">
        <f>EnterpriseData!$B$38</f>
        <v>ProTes300420201Adm</v>
      </c>
      <c r="B1311" s="109" t="s">
        <v>8188</v>
      </c>
      <c r="C1311" s="108" t="s">
        <v>2609</v>
      </c>
      <c r="D1311" s="108" t="s">
        <v>8189</v>
      </c>
      <c r="E1311" s="108" t="s">
        <v>2683</v>
      </c>
      <c r="G1311" s="108" t="s">
        <v>8190</v>
      </c>
      <c r="H1311" s="108" t="s">
        <v>6159</v>
      </c>
      <c r="I1311" s="110" t="s">
        <v>2683</v>
      </c>
      <c r="J1311" s="108" t="s">
        <v>3346</v>
      </c>
      <c r="O1311" s="108" t="s">
        <v>2573</v>
      </c>
    </row>
    <row r="1312" spans="1:15" s="108" customFormat="1" ht="12.75" x14ac:dyDescent="0.2">
      <c r="A1312" s="108" t="str">
        <f>EnterpriseData!$B$38</f>
        <v>ProTes300420201Adm</v>
      </c>
      <c r="B1312" s="109" t="s">
        <v>8191</v>
      </c>
      <c r="C1312" s="108" t="s">
        <v>2609</v>
      </c>
      <c r="D1312" s="108" t="s">
        <v>8192</v>
      </c>
      <c r="E1312" s="108" t="s">
        <v>2683</v>
      </c>
      <c r="G1312" s="108" t="s">
        <v>4674</v>
      </c>
      <c r="H1312" s="108" t="s">
        <v>8193</v>
      </c>
      <c r="I1312" s="110" t="s">
        <v>2683</v>
      </c>
      <c r="J1312" s="108" t="s">
        <v>2930</v>
      </c>
      <c r="O1312" s="108" t="s">
        <v>2573</v>
      </c>
    </row>
    <row r="1313" spans="1:15" s="108" customFormat="1" ht="12.75" x14ac:dyDescent="0.2">
      <c r="A1313" s="108" t="str">
        <f>EnterpriseData!$B$38</f>
        <v>ProTes300420201Adm</v>
      </c>
      <c r="B1313" s="109" t="s">
        <v>8194</v>
      </c>
      <c r="C1313" s="108" t="s">
        <v>2609</v>
      </c>
      <c r="D1313" s="108" t="s">
        <v>8195</v>
      </c>
      <c r="E1313" s="108" t="s">
        <v>2683</v>
      </c>
      <c r="G1313" s="108" t="s">
        <v>8196</v>
      </c>
      <c r="H1313" s="108" t="s">
        <v>8197</v>
      </c>
      <c r="I1313" s="110" t="s">
        <v>2683</v>
      </c>
      <c r="J1313" s="108" t="s">
        <v>3078</v>
      </c>
      <c r="O1313" s="108" t="s">
        <v>2573</v>
      </c>
    </row>
    <row r="1314" spans="1:15" s="108" customFormat="1" ht="12.75" x14ac:dyDescent="0.2">
      <c r="A1314" s="108" t="str">
        <f>EnterpriseData!$B$38</f>
        <v>ProTes300420201Adm</v>
      </c>
      <c r="B1314" s="109" t="s">
        <v>8198</v>
      </c>
      <c r="C1314" s="108" t="s">
        <v>2609</v>
      </c>
      <c r="D1314" s="108" t="s">
        <v>8199</v>
      </c>
      <c r="E1314" s="108" t="s">
        <v>2683</v>
      </c>
      <c r="G1314" s="108" t="s">
        <v>8200</v>
      </c>
      <c r="H1314" s="108" t="s">
        <v>7618</v>
      </c>
      <c r="I1314" s="110" t="s">
        <v>2683</v>
      </c>
      <c r="J1314" s="108" t="s">
        <v>2390</v>
      </c>
      <c r="O1314" s="108" t="s">
        <v>2573</v>
      </c>
    </row>
    <row r="1315" spans="1:15" s="108" customFormat="1" ht="12.75" x14ac:dyDescent="0.2">
      <c r="A1315" s="108" t="str">
        <f>EnterpriseData!$B$38</f>
        <v>ProTes300420201Adm</v>
      </c>
      <c r="B1315" s="109" t="s">
        <v>8201</v>
      </c>
      <c r="C1315" s="108" t="s">
        <v>2609</v>
      </c>
      <c r="D1315" s="108" t="s">
        <v>8202</v>
      </c>
      <c r="E1315" s="108" t="s">
        <v>2683</v>
      </c>
      <c r="G1315" s="108" t="s">
        <v>8203</v>
      </c>
      <c r="H1315" s="108" t="s">
        <v>6522</v>
      </c>
      <c r="I1315" s="110" t="s">
        <v>2683</v>
      </c>
      <c r="J1315" s="108" t="s">
        <v>5325</v>
      </c>
      <c r="O1315" s="108" t="s">
        <v>2573</v>
      </c>
    </row>
    <row r="1316" spans="1:15" s="108" customFormat="1" ht="12.75" x14ac:dyDescent="0.2">
      <c r="A1316" s="108" t="str">
        <f>EnterpriseData!$B$38</f>
        <v>ProTes300420201Adm</v>
      </c>
      <c r="B1316" s="109" t="s">
        <v>8204</v>
      </c>
      <c r="C1316" s="108" t="s">
        <v>2609</v>
      </c>
      <c r="D1316" s="108" t="s">
        <v>8205</v>
      </c>
      <c r="E1316" s="108" t="s">
        <v>2683</v>
      </c>
      <c r="G1316" s="108" t="s">
        <v>8206</v>
      </c>
      <c r="H1316" s="108" t="s">
        <v>6245</v>
      </c>
      <c r="I1316" s="110" t="s">
        <v>2683</v>
      </c>
      <c r="J1316" s="108" t="s">
        <v>2412</v>
      </c>
      <c r="O1316" s="108" t="s">
        <v>2573</v>
      </c>
    </row>
    <row r="1317" spans="1:15" s="108" customFormat="1" ht="12.75" x14ac:dyDescent="0.2">
      <c r="A1317" s="108" t="str">
        <f>EnterpriseData!$B$38</f>
        <v>ProTes300420201Adm</v>
      </c>
      <c r="B1317" s="109" t="s">
        <v>8207</v>
      </c>
      <c r="C1317" s="108" t="s">
        <v>2609</v>
      </c>
      <c r="D1317" s="108" t="s">
        <v>8208</v>
      </c>
      <c r="E1317" s="108" t="s">
        <v>2683</v>
      </c>
      <c r="G1317" s="108" t="s">
        <v>8209</v>
      </c>
      <c r="H1317" s="108" t="s">
        <v>6360</v>
      </c>
      <c r="I1317" s="110" t="s">
        <v>2683</v>
      </c>
      <c r="J1317" s="108" t="s">
        <v>3047</v>
      </c>
      <c r="O1317" s="108" t="s">
        <v>2573</v>
      </c>
    </row>
    <row r="1318" spans="1:15" s="108" customFormat="1" ht="12.75" x14ac:dyDescent="0.2">
      <c r="A1318" s="108" t="str">
        <f>EnterpriseData!$B$38</f>
        <v>ProTes300420201Adm</v>
      </c>
      <c r="B1318" s="109" t="s">
        <v>8210</v>
      </c>
      <c r="C1318" s="108" t="s">
        <v>2609</v>
      </c>
      <c r="D1318" s="108" t="s">
        <v>8211</v>
      </c>
      <c r="E1318" s="108" t="s">
        <v>2683</v>
      </c>
      <c r="G1318" s="108" t="s">
        <v>8212</v>
      </c>
      <c r="H1318" s="108" t="s">
        <v>7618</v>
      </c>
      <c r="I1318" s="110" t="s">
        <v>2683</v>
      </c>
      <c r="J1318" s="108" t="s">
        <v>2390</v>
      </c>
      <c r="O1318" s="108" t="s">
        <v>2573</v>
      </c>
    </row>
    <row r="1319" spans="1:15" s="108" customFormat="1" ht="12.75" x14ac:dyDescent="0.2">
      <c r="A1319" s="108" t="str">
        <f>EnterpriseData!$B$38</f>
        <v>ProTes300420201Adm</v>
      </c>
      <c r="B1319" s="109" t="s">
        <v>8213</v>
      </c>
      <c r="C1319" s="108" t="s">
        <v>2609</v>
      </c>
      <c r="D1319" s="108" t="s">
        <v>8214</v>
      </c>
      <c r="E1319" s="108" t="s">
        <v>2683</v>
      </c>
      <c r="G1319" s="108" t="s">
        <v>8215</v>
      </c>
      <c r="H1319" s="108" t="s">
        <v>8216</v>
      </c>
      <c r="I1319" s="110" t="s">
        <v>2683</v>
      </c>
      <c r="J1319" s="108" t="s">
        <v>2930</v>
      </c>
      <c r="O1319" s="108" t="s">
        <v>2573</v>
      </c>
    </row>
    <row r="1320" spans="1:15" s="108" customFormat="1" ht="12.75" x14ac:dyDescent="0.2">
      <c r="A1320" s="108" t="str">
        <f>EnterpriseData!$B$38</f>
        <v>ProTes300420201Adm</v>
      </c>
      <c r="B1320" s="109" t="s">
        <v>8217</v>
      </c>
      <c r="C1320" s="108" t="s">
        <v>2609</v>
      </c>
      <c r="D1320" s="108" t="s">
        <v>8218</v>
      </c>
      <c r="E1320" s="108" t="s">
        <v>8219</v>
      </c>
      <c r="G1320" s="108" t="s">
        <v>3673</v>
      </c>
      <c r="H1320" s="108" t="s">
        <v>3673</v>
      </c>
      <c r="I1320" s="110" t="s">
        <v>2683</v>
      </c>
      <c r="J1320" s="108" t="s">
        <v>2952</v>
      </c>
      <c r="O1320" s="108" t="s">
        <v>2573</v>
      </c>
    </row>
    <row r="1321" spans="1:15" s="108" customFormat="1" ht="12.75" x14ac:dyDescent="0.2">
      <c r="A1321" s="108" t="str">
        <f>EnterpriseData!$B$38</f>
        <v>ProTes300420201Adm</v>
      </c>
      <c r="B1321" s="109" t="s">
        <v>8220</v>
      </c>
      <c r="C1321" s="108" t="s">
        <v>2609</v>
      </c>
      <c r="D1321" s="108" t="s">
        <v>8221</v>
      </c>
      <c r="E1321" s="108" t="s">
        <v>2683</v>
      </c>
      <c r="G1321" s="108" t="s">
        <v>8222</v>
      </c>
      <c r="H1321" s="108" t="s">
        <v>4035</v>
      </c>
      <c r="I1321" s="110" t="s">
        <v>2683</v>
      </c>
      <c r="J1321" s="108" t="s">
        <v>3825</v>
      </c>
      <c r="O1321" s="108" t="s">
        <v>2573</v>
      </c>
    </row>
    <row r="1322" spans="1:15" s="108" customFormat="1" ht="12.75" x14ac:dyDescent="0.2">
      <c r="A1322" s="108" t="str">
        <f>EnterpriseData!$B$38</f>
        <v>ProTes300420201Adm</v>
      </c>
      <c r="B1322" s="109" t="s">
        <v>8223</v>
      </c>
      <c r="C1322" s="108" t="s">
        <v>2609</v>
      </c>
      <c r="D1322" s="108" t="s">
        <v>8224</v>
      </c>
      <c r="E1322" s="108" t="s">
        <v>2683</v>
      </c>
      <c r="G1322" s="108" t="s">
        <v>5103</v>
      </c>
      <c r="H1322" s="108" t="s">
        <v>7912</v>
      </c>
      <c r="I1322" s="110" t="s">
        <v>2683</v>
      </c>
      <c r="J1322" s="108" t="s">
        <v>3456</v>
      </c>
      <c r="O1322" s="108" t="s">
        <v>2573</v>
      </c>
    </row>
    <row r="1323" spans="1:15" s="108" customFormat="1" ht="12.75" x14ac:dyDescent="0.2">
      <c r="A1323" s="108" t="str">
        <f>EnterpriseData!$B$38</f>
        <v>ProTes300420201Adm</v>
      </c>
      <c r="B1323" s="109" t="s">
        <v>8225</v>
      </c>
      <c r="C1323" s="108" t="s">
        <v>2609</v>
      </c>
      <c r="D1323" s="108" t="s">
        <v>8226</v>
      </c>
      <c r="E1323" s="108" t="s">
        <v>2683</v>
      </c>
      <c r="G1323" s="108" t="s">
        <v>7960</v>
      </c>
      <c r="H1323" s="108" t="s">
        <v>6118</v>
      </c>
      <c r="I1323" s="110" t="s">
        <v>7961</v>
      </c>
      <c r="J1323" s="108" t="s">
        <v>2377</v>
      </c>
      <c r="O1323" s="108" t="s">
        <v>2573</v>
      </c>
    </row>
    <row r="1324" spans="1:15" s="108" customFormat="1" ht="12.75" x14ac:dyDescent="0.2">
      <c r="A1324" s="108" t="str">
        <f>EnterpriseData!$B$38</f>
        <v>ProTes300420201Adm</v>
      </c>
      <c r="B1324" s="109" t="s">
        <v>8227</v>
      </c>
      <c r="C1324" s="108" t="s">
        <v>2609</v>
      </c>
      <c r="D1324" s="108" t="s">
        <v>8228</v>
      </c>
      <c r="E1324" s="108" t="s">
        <v>2683</v>
      </c>
      <c r="G1324" s="108" t="s">
        <v>8229</v>
      </c>
      <c r="H1324" s="108" t="s">
        <v>8230</v>
      </c>
      <c r="I1324" s="110" t="s">
        <v>2683</v>
      </c>
      <c r="J1324" s="108" t="s">
        <v>5250</v>
      </c>
      <c r="O1324" s="108" t="s">
        <v>2573</v>
      </c>
    </row>
    <row r="1325" spans="1:15" s="108" customFormat="1" ht="12.75" x14ac:dyDescent="0.2">
      <c r="A1325" s="108" t="str">
        <f>EnterpriseData!$B$38</f>
        <v>ProTes300420201Adm</v>
      </c>
      <c r="B1325" s="109" t="s">
        <v>8231</v>
      </c>
      <c r="C1325" s="108" t="s">
        <v>2609</v>
      </c>
      <c r="D1325" s="108" t="s">
        <v>8232</v>
      </c>
      <c r="E1325" s="108" t="s">
        <v>2683</v>
      </c>
      <c r="G1325" s="108" t="s">
        <v>8233</v>
      </c>
      <c r="H1325" s="108" t="s">
        <v>6593</v>
      </c>
      <c r="I1325" s="110" t="s">
        <v>2683</v>
      </c>
      <c r="J1325" s="108" t="s">
        <v>4798</v>
      </c>
      <c r="O1325" s="108" t="s">
        <v>2573</v>
      </c>
    </row>
    <row r="1326" spans="1:15" s="108" customFormat="1" ht="12.75" x14ac:dyDescent="0.2">
      <c r="A1326" s="108" t="str">
        <f>EnterpriseData!$B$38</f>
        <v>ProTes300420201Adm</v>
      </c>
      <c r="B1326" s="109" t="s">
        <v>8234</v>
      </c>
      <c r="C1326" s="108" t="s">
        <v>2609</v>
      </c>
      <c r="D1326" s="108" t="s">
        <v>8235</v>
      </c>
      <c r="E1326" s="108" t="s">
        <v>8236</v>
      </c>
      <c r="G1326" s="108" t="s">
        <v>4355</v>
      </c>
      <c r="H1326" s="108" t="s">
        <v>4355</v>
      </c>
      <c r="I1326" s="110" t="s">
        <v>2683</v>
      </c>
      <c r="J1326" s="108" t="s">
        <v>2952</v>
      </c>
      <c r="O1326" s="108" t="s">
        <v>2573</v>
      </c>
    </row>
    <row r="1327" spans="1:15" s="108" customFormat="1" ht="12.75" x14ac:dyDescent="0.2">
      <c r="A1327" s="108" t="str">
        <f>EnterpriseData!$B$38</f>
        <v>ProTes300420201Adm</v>
      </c>
      <c r="B1327" s="109" t="s">
        <v>8237</v>
      </c>
      <c r="C1327" s="108" t="s">
        <v>2609</v>
      </c>
      <c r="D1327" s="108" t="s">
        <v>8238</v>
      </c>
      <c r="E1327" s="108" t="s">
        <v>2683</v>
      </c>
      <c r="G1327" s="108" t="s">
        <v>5691</v>
      </c>
      <c r="H1327" s="108" t="s">
        <v>7849</v>
      </c>
      <c r="I1327" s="110" t="s">
        <v>2683</v>
      </c>
      <c r="J1327" s="108" t="s">
        <v>5679</v>
      </c>
      <c r="O1327" s="108" t="s">
        <v>2573</v>
      </c>
    </row>
    <row r="1328" spans="1:15" s="108" customFormat="1" ht="12.75" x14ac:dyDescent="0.2">
      <c r="A1328" s="108" t="str">
        <f>EnterpriseData!$B$38</f>
        <v>ProTes300420201Adm</v>
      </c>
      <c r="B1328" s="109" t="s">
        <v>8239</v>
      </c>
      <c r="C1328" s="108" t="s">
        <v>2609</v>
      </c>
      <c r="D1328" s="108" t="s">
        <v>8240</v>
      </c>
      <c r="E1328" s="108" t="s">
        <v>2683</v>
      </c>
      <c r="G1328" s="108" t="s">
        <v>8241</v>
      </c>
      <c r="H1328" s="108" t="s">
        <v>8241</v>
      </c>
      <c r="I1328" s="110" t="s">
        <v>2683</v>
      </c>
      <c r="J1328" s="108" t="s">
        <v>3833</v>
      </c>
      <c r="O1328" s="108" t="s">
        <v>2573</v>
      </c>
    </row>
    <row r="1329" spans="1:15" s="108" customFormat="1" ht="12.75" x14ac:dyDescent="0.2">
      <c r="A1329" s="108" t="str">
        <f>EnterpriseData!$B$38</f>
        <v>ProTes300420201Adm</v>
      </c>
      <c r="B1329" s="109" t="s">
        <v>8242</v>
      </c>
      <c r="C1329" s="108" t="s">
        <v>2609</v>
      </c>
      <c r="D1329" s="108" t="s">
        <v>8243</v>
      </c>
      <c r="E1329" s="108" t="s">
        <v>2683</v>
      </c>
      <c r="G1329" s="108" t="s">
        <v>8244</v>
      </c>
      <c r="H1329" s="108" t="s">
        <v>8245</v>
      </c>
      <c r="I1329" s="110" t="s">
        <v>2683</v>
      </c>
      <c r="J1329" s="108" t="s">
        <v>2441</v>
      </c>
      <c r="O1329" s="108" t="s">
        <v>2573</v>
      </c>
    </row>
    <row r="1330" spans="1:15" s="108" customFormat="1" ht="12.75" x14ac:dyDescent="0.2">
      <c r="A1330" s="108" t="str">
        <f>EnterpriseData!$B$38</f>
        <v>ProTes300420201Adm</v>
      </c>
      <c r="B1330" s="109" t="s">
        <v>8246</v>
      </c>
      <c r="C1330" s="108" t="s">
        <v>2609</v>
      </c>
      <c r="D1330" s="108" t="s">
        <v>8247</v>
      </c>
      <c r="E1330" s="108" t="s">
        <v>2683</v>
      </c>
      <c r="G1330" s="108" t="s">
        <v>8248</v>
      </c>
      <c r="H1330" s="108" t="s">
        <v>6151</v>
      </c>
      <c r="I1330" s="110" t="s">
        <v>2683</v>
      </c>
      <c r="J1330" s="108" t="s">
        <v>2727</v>
      </c>
      <c r="O1330" s="108" t="s">
        <v>2573</v>
      </c>
    </row>
    <row r="1331" spans="1:15" s="108" customFormat="1" ht="12.75" x14ac:dyDescent="0.2">
      <c r="A1331" s="108" t="str">
        <f>EnterpriseData!$B$38</f>
        <v>ProTes300420201Adm</v>
      </c>
      <c r="B1331" s="109" t="s">
        <v>8249</v>
      </c>
      <c r="C1331" s="108" t="s">
        <v>2609</v>
      </c>
      <c r="D1331" s="108" t="s">
        <v>8250</v>
      </c>
      <c r="E1331" s="108" t="s">
        <v>2683</v>
      </c>
      <c r="G1331" s="108" t="s">
        <v>8251</v>
      </c>
      <c r="H1331" s="108" t="s">
        <v>6616</v>
      </c>
      <c r="I1331" s="110" t="s">
        <v>2683</v>
      </c>
      <c r="J1331" s="108" t="s">
        <v>5800</v>
      </c>
      <c r="O1331" s="108" t="s">
        <v>2573</v>
      </c>
    </row>
    <row r="1332" spans="1:15" s="108" customFormat="1" ht="12.75" x14ac:dyDescent="0.2">
      <c r="A1332" s="108" t="str">
        <f>EnterpriseData!$B$38</f>
        <v>ProTes300420201Adm</v>
      </c>
      <c r="B1332" s="109" t="s">
        <v>8252</v>
      </c>
      <c r="C1332" s="108" t="s">
        <v>2609</v>
      </c>
      <c r="D1332" s="108" t="s">
        <v>8253</v>
      </c>
      <c r="E1332" s="108" t="s">
        <v>8254</v>
      </c>
      <c r="G1332" s="108" t="s">
        <v>8255</v>
      </c>
      <c r="H1332" s="108" t="s">
        <v>4198</v>
      </c>
      <c r="I1332" s="110" t="s">
        <v>2683</v>
      </c>
      <c r="J1332" s="108" t="s">
        <v>2591</v>
      </c>
      <c r="O1332" s="108" t="s">
        <v>2573</v>
      </c>
    </row>
    <row r="1333" spans="1:15" s="108" customFormat="1" ht="12.75" x14ac:dyDescent="0.2">
      <c r="A1333" s="108" t="str">
        <f>EnterpriseData!$B$38</f>
        <v>ProTes300420201Adm</v>
      </c>
      <c r="B1333" s="109" t="s">
        <v>8256</v>
      </c>
      <c r="C1333" s="108" t="s">
        <v>2609</v>
      </c>
      <c r="D1333" s="108" t="s">
        <v>8257</v>
      </c>
      <c r="E1333" s="108" t="s">
        <v>2683</v>
      </c>
      <c r="G1333" s="108" t="s">
        <v>8258</v>
      </c>
      <c r="H1333" s="108" t="s">
        <v>7230</v>
      </c>
      <c r="I1333" s="110" t="s">
        <v>2683</v>
      </c>
      <c r="J1333" s="108" t="s">
        <v>4664</v>
      </c>
      <c r="O1333" s="108" t="s">
        <v>2573</v>
      </c>
    </row>
    <row r="1334" spans="1:15" s="108" customFormat="1" ht="12.75" x14ac:dyDescent="0.2">
      <c r="A1334" s="108" t="str">
        <f>EnterpriseData!$B$38</f>
        <v>ProTes300420201Adm</v>
      </c>
      <c r="B1334" s="109" t="s">
        <v>8259</v>
      </c>
      <c r="C1334" s="108" t="s">
        <v>2609</v>
      </c>
      <c r="D1334" s="108" t="s">
        <v>8260</v>
      </c>
      <c r="E1334" s="108" t="s">
        <v>2683</v>
      </c>
      <c r="G1334" s="108" t="s">
        <v>8261</v>
      </c>
      <c r="H1334" s="108" t="s">
        <v>6198</v>
      </c>
      <c r="I1334" s="110" t="s">
        <v>2683</v>
      </c>
      <c r="J1334" s="108" t="s">
        <v>3825</v>
      </c>
      <c r="O1334" s="108" t="s">
        <v>2573</v>
      </c>
    </row>
    <row r="1335" spans="1:15" s="108" customFormat="1" ht="12.75" x14ac:dyDescent="0.2">
      <c r="A1335" s="108" t="str">
        <f>EnterpriseData!$B$38</f>
        <v>ProTes300420201Adm</v>
      </c>
      <c r="B1335" s="109" t="s">
        <v>8262</v>
      </c>
      <c r="C1335" s="108" t="s">
        <v>2609</v>
      </c>
      <c r="D1335" s="108" t="s">
        <v>8263</v>
      </c>
      <c r="E1335" s="108" t="s">
        <v>2683</v>
      </c>
      <c r="G1335" s="108" t="s">
        <v>8264</v>
      </c>
      <c r="H1335" s="108" t="s">
        <v>6129</v>
      </c>
      <c r="I1335" s="110" t="s">
        <v>2683</v>
      </c>
      <c r="J1335" s="108" t="s">
        <v>2414</v>
      </c>
      <c r="O1335" s="108" t="s">
        <v>2573</v>
      </c>
    </row>
    <row r="1336" spans="1:15" s="108" customFormat="1" ht="12.75" x14ac:dyDescent="0.2">
      <c r="A1336" s="108" t="str">
        <f>EnterpriseData!$B$38</f>
        <v>ProTes300420201Adm</v>
      </c>
      <c r="B1336" s="109" t="s">
        <v>8265</v>
      </c>
      <c r="C1336" s="108" t="s">
        <v>2609</v>
      </c>
      <c r="D1336" s="108" t="s">
        <v>8266</v>
      </c>
      <c r="E1336" s="108" t="s">
        <v>2683</v>
      </c>
      <c r="G1336" s="108" t="s">
        <v>8267</v>
      </c>
      <c r="H1336" s="108" t="s">
        <v>8268</v>
      </c>
      <c r="I1336" s="110" t="s">
        <v>2683</v>
      </c>
      <c r="J1336" s="108" t="s">
        <v>2393</v>
      </c>
      <c r="O1336" s="108" t="s">
        <v>2573</v>
      </c>
    </row>
    <row r="1337" spans="1:15" s="108" customFormat="1" ht="12.75" x14ac:dyDescent="0.2">
      <c r="A1337" s="108" t="str">
        <f>EnterpriseData!$B$38</f>
        <v>ProTes300420201Adm</v>
      </c>
      <c r="B1337" s="109" t="s">
        <v>8269</v>
      </c>
      <c r="C1337" s="108" t="s">
        <v>2609</v>
      </c>
      <c r="D1337" s="108" t="s">
        <v>8270</v>
      </c>
      <c r="E1337" s="108" t="s">
        <v>2683</v>
      </c>
      <c r="G1337" s="108" t="s">
        <v>8271</v>
      </c>
      <c r="H1337" s="108" t="s">
        <v>6133</v>
      </c>
      <c r="I1337" s="110" t="s">
        <v>2683</v>
      </c>
      <c r="J1337" s="108" t="s">
        <v>3681</v>
      </c>
      <c r="O1337" s="108" t="s">
        <v>2573</v>
      </c>
    </row>
    <row r="1338" spans="1:15" s="108" customFormat="1" ht="12.75" x14ac:dyDescent="0.2">
      <c r="A1338" s="108" t="str">
        <f>EnterpriseData!$B$38</f>
        <v>ProTes300420201Adm</v>
      </c>
      <c r="B1338" s="109" t="s">
        <v>8272</v>
      </c>
      <c r="C1338" s="108" t="s">
        <v>2609</v>
      </c>
      <c r="D1338" s="108" t="s">
        <v>8273</v>
      </c>
      <c r="E1338" s="108" t="s">
        <v>2683</v>
      </c>
      <c r="G1338" s="108" t="s">
        <v>6008</v>
      </c>
      <c r="H1338" s="108" t="s">
        <v>8274</v>
      </c>
      <c r="I1338" s="110" t="s">
        <v>2683</v>
      </c>
      <c r="J1338" s="108" t="s">
        <v>6000</v>
      </c>
      <c r="O1338" s="108" t="s">
        <v>2573</v>
      </c>
    </row>
    <row r="1339" spans="1:15" s="108" customFormat="1" ht="12.75" x14ac:dyDescent="0.2">
      <c r="A1339" s="108" t="str">
        <f>EnterpriseData!$B$38</f>
        <v>ProTes300420201Adm</v>
      </c>
      <c r="B1339" s="109" t="s">
        <v>8275</v>
      </c>
      <c r="C1339" s="108" t="s">
        <v>2609</v>
      </c>
      <c r="D1339" s="108" t="s">
        <v>8276</v>
      </c>
      <c r="E1339" s="108" t="s">
        <v>2683</v>
      </c>
      <c r="G1339" s="108" t="s">
        <v>8277</v>
      </c>
      <c r="H1339" s="108" t="s">
        <v>8278</v>
      </c>
      <c r="I1339" s="110" t="s">
        <v>2683</v>
      </c>
      <c r="J1339" s="108" t="s">
        <v>2412</v>
      </c>
      <c r="O1339" s="108" t="s">
        <v>2573</v>
      </c>
    </row>
    <row r="1340" spans="1:15" s="108" customFormat="1" ht="12.75" x14ac:dyDescent="0.2">
      <c r="A1340" s="108" t="str">
        <f>EnterpriseData!$B$38</f>
        <v>ProTes300420201Adm</v>
      </c>
      <c r="B1340" s="109" t="s">
        <v>8279</v>
      </c>
      <c r="C1340" s="108" t="s">
        <v>2609</v>
      </c>
      <c r="D1340" s="108" t="s">
        <v>8280</v>
      </c>
      <c r="E1340" s="108" t="s">
        <v>2683</v>
      </c>
      <c r="G1340" s="108" t="s">
        <v>8281</v>
      </c>
      <c r="H1340" s="108" t="s">
        <v>7223</v>
      </c>
      <c r="I1340" s="110" t="s">
        <v>2683</v>
      </c>
      <c r="J1340" s="108" t="s">
        <v>4954</v>
      </c>
      <c r="O1340" s="108" t="s">
        <v>2573</v>
      </c>
    </row>
    <row r="1341" spans="1:15" s="108" customFormat="1" ht="12.75" x14ac:dyDescent="0.2">
      <c r="A1341" s="108" t="str">
        <f>EnterpriseData!$B$38</f>
        <v>ProTes300420201Adm</v>
      </c>
      <c r="B1341" s="109" t="s">
        <v>8282</v>
      </c>
      <c r="C1341" s="108" t="s">
        <v>2609</v>
      </c>
      <c r="D1341" s="108" t="s">
        <v>8283</v>
      </c>
      <c r="E1341" s="108" t="s">
        <v>2683</v>
      </c>
      <c r="G1341" s="108" t="s">
        <v>8284</v>
      </c>
      <c r="H1341" s="108" t="s">
        <v>7366</v>
      </c>
      <c r="I1341" s="110" t="s">
        <v>2683</v>
      </c>
      <c r="J1341" s="108" t="s">
        <v>3016</v>
      </c>
      <c r="O1341" s="108" t="s">
        <v>2573</v>
      </c>
    </row>
    <row r="1342" spans="1:15" s="108" customFormat="1" ht="12.75" x14ac:dyDescent="0.2">
      <c r="A1342" s="108" t="str">
        <f>EnterpriseData!$B$38</f>
        <v>ProTes300420201Adm</v>
      </c>
      <c r="B1342" s="109" t="s">
        <v>8285</v>
      </c>
      <c r="C1342" s="108" t="s">
        <v>2609</v>
      </c>
      <c r="D1342" s="108" t="s">
        <v>8286</v>
      </c>
      <c r="E1342" s="108" t="s">
        <v>2683</v>
      </c>
      <c r="G1342" s="108" t="s">
        <v>8287</v>
      </c>
      <c r="H1342" s="108" t="s">
        <v>2934</v>
      </c>
      <c r="I1342" s="110" t="s">
        <v>2683</v>
      </c>
      <c r="J1342" s="108" t="s">
        <v>2414</v>
      </c>
      <c r="O1342" s="108" t="s">
        <v>2573</v>
      </c>
    </row>
    <row r="1343" spans="1:15" s="108" customFormat="1" ht="12.75" x14ac:dyDescent="0.2">
      <c r="A1343" s="108" t="str">
        <f>EnterpriseData!$B$38</f>
        <v>ProTes300420201Adm</v>
      </c>
      <c r="B1343" s="109" t="s">
        <v>8288</v>
      </c>
      <c r="C1343" s="108" t="s">
        <v>2609</v>
      </c>
      <c r="D1343" s="108" t="s">
        <v>8289</v>
      </c>
      <c r="E1343" s="108" t="s">
        <v>8290</v>
      </c>
      <c r="G1343" s="108" t="s">
        <v>6905</v>
      </c>
      <c r="H1343" s="108" t="s">
        <v>6906</v>
      </c>
      <c r="I1343" s="110" t="s">
        <v>2683</v>
      </c>
      <c r="J1343" s="108" t="s">
        <v>3100</v>
      </c>
      <c r="O1343" s="108" t="s">
        <v>2573</v>
      </c>
    </row>
    <row r="1344" spans="1:15" s="108" customFormat="1" ht="12.75" x14ac:dyDescent="0.2">
      <c r="A1344" s="108" t="str">
        <f>EnterpriseData!$B$38</f>
        <v>ProTes300420201Adm</v>
      </c>
      <c r="B1344" s="109" t="s">
        <v>8291</v>
      </c>
      <c r="C1344" s="108" t="s">
        <v>2609</v>
      </c>
      <c r="D1344" s="108" t="s">
        <v>8292</v>
      </c>
      <c r="E1344" s="108" t="s">
        <v>2683</v>
      </c>
      <c r="G1344" s="108" t="s">
        <v>8293</v>
      </c>
      <c r="H1344" s="108" t="s">
        <v>8294</v>
      </c>
      <c r="I1344" s="110" t="s">
        <v>2683</v>
      </c>
      <c r="J1344" s="108" t="s">
        <v>5462</v>
      </c>
      <c r="O1344" s="108" t="s">
        <v>2573</v>
      </c>
    </row>
    <row r="1345" spans="1:15" s="108" customFormat="1" ht="12.75" x14ac:dyDescent="0.2">
      <c r="A1345" s="108" t="str">
        <f>EnterpriseData!$B$38</f>
        <v>ProTes300420201Adm</v>
      </c>
      <c r="B1345" s="109" t="s">
        <v>8295</v>
      </c>
      <c r="C1345" s="108" t="s">
        <v>2609</v>
      </c>
      <c r="D1345" s="108" t="s">
        <v>8296</v>
      </c>
      <c r="E1345" s="108" t="s">
        <v>2683</v>
      </c>
      <c r="G1345" s="108" t="s">
        <v>8297</v>
      </c>
      <c r="H1345" s="108" t="s">
        <v>8297</v>
      </c>
      <c r="I1345" s="110" t="s">
        <v>2683</v>
      </c>
      <c r="J1345" s="108" t="s">
        <v>5462</v>
      </c>
      <c r="O1345" s="108" t="s">
        <v>2573</v>
      </c>
    </row>
    <row r="1346" spans="1:15" s="108" customFormat="1" ht="12.75" x14ac:dyDescent="0.2">
      <c r="A1346" s="108" t="str">
        <f>EnterpriseData!$B$38</f>
        <v>ProTes300420201Adm</v>
      </c>
      <c r="B1346" s="109" t="s">
        <v>8298</v>
      </c>
      <c r="C1346" s="108" t="s">
        <v>2609</v>
      </c>
      <c r="D1346" s="108" t="s">
        <v>8299</v>
      </c>
      <c r="E1346" s="108" t="s">
        <v>2683</v>
      </c>
      <c r="G1346" s="108" t="s">
        <v>8300</v>
      </c>
      <c r="H1346" s="108" t="s">
        <v>8301</v>
      </c>
      <c r="I1346" s="110" t="s">
        <v>2683</v>
      </c>
      <c r="J1346" s="108" t="s">
        <v>4104</v>
      </c>
      <c r="O1346" s="108" t="s">
        <v>2573</v>
      </c>
    </row>
    <row r="1347" spans="1:15" s="108" customFormat="1" ht="12.75" x14ac:dyDescent="0.2">
      <c r="A1347" s="108" t="str">
        <f>EnterpriseData!$B$38</f>
        <v>ProTes300420201Adm</v>
      </c>
      <c r="B1347" s="109" t="s">
        <v>8302</v>
      </c>
      <c r="C1347" s="108" t="s">
        <v>2609</v>
      </c>
      <c r="D1347" s="108" t="s">
        <v>8303</v>
      </c>
      <c r="E1347" s="108" t="s">
        <v>2683</v>
      </c>
      <c r="G1347" s="108" t="s">
        <v>8304</v>
      </c>
      <c r="H1347" s="108" t="s">
        <v>4466</v>
      </c>
      <c r="I1347" s="110" t="s">
        <v>2683</v>
      </c>
      <c r="J1347" s="108" t="s">
        <v>3825</v>
      </c>
      <c r="O1347" s="108" t="s">
        <v>2573</v>
      </c>
    </row>
    <row r="1348" spans="1:15" s="108" customFormat="1" ht="12.75" x14ac:dyDescent="0.2">
      <c r="A1348" s="108" t="str">
        <f>EnterpriseData!$B$38</f>
        <v>ProTes300420201Adm</v>
      </c>
      <c r="B1348" s="109" t="s">
        <v>8305</v>
      </c>
      <c r="C1348" s="108" t="s">
        <v>2609</v>
      </c>
      <c r="D1348" s="108" t="s">
        <v>8306</v>
      </c>
      <c r="E1348" s="108" t="s">
        <v>2683</v>
      </c>
      <c r="G1348" s="108" t="s">
        <v>5084</v>
      </c>
      <c r="H1348" s="108" t="s">
        <v>5084</v>
      </c>
      <c r="I1348" s="110" t="s">
        <v>2683</v>
      </c>
      <c r="J1348" s="108" t="s">
        <v>3358</v>
      </c>
      <c r="O1348" s="108" t="s">
        <v>2573</v>
      </c>
    </row>
    <row r="1349" spans="1:15" s="108" customFormat="1" ht="12.75" x14ac:dyDescent="0.2">
      <c r="A1349" s="108" t="str">
        <f>EnterpriseData!$B$38</f>
        <v>ProTes300420201Adm</v>
      </c>
      <c r="B1349" s="109" t="s">
        <v>8307</v>
      </c>
      <c r="C1349" s="108" t="s">
        <v>2609</v>
      </c>
      <c r="D1349" s="108" t="s">
        <v>8308</v>
      </c>
      <c r="E1349" s="108" t="s">
        <v>2683</v>
      </c>
      <c r="G1349" s="108" t="s">
        <v>8309</v>
      </c>
      <c r="H1349" s="108" t="s">
        <v>8310</v>
      </c>
      <c r="I1349" s="110" t="s">
        <v>2683</v>
      </c>
      <c r="J1349" s="108" t="s">
        <v>4785</v>
      </c>
      <c r="O1349" s="108" t="s">
        <v>2573</v>
      </c>
    </row>
    <row r="1350" spans="1:15" s="108" customFormat="1" ht="12.75" x14ac:dyDescent="0.2">
      <c r="A1350" s="108" t="str">
        <f>EnterpriseData!$B$38</f>
        <v>ProTes300420201Adm</v>
      </c>
      <c r="B1350" s="109" t="s">
        <v>8311</v>
      </c>
      <c r="C1350" s="108" t="s">
        <v>2609</v>
      </c>
      <c r="D1350" s="108" t="s">
        <v>8312</v>
      </c>
      <c r="E1350" s="108" t="s">
        <v>2683</v>
      </c>
      <c r="G1350" s="108" t="s">
        <v>8313</v>
      </c>
      <c r="H1350" s="108" t="s">
        <v>6198</v>
      </c>
      <c r="I1350" s="110" t="s">
        <v>2683</v>
      </c>
      <c r="J1350" s="108" t="s">
        <v>3825</v>
      </c>
      <c r="O1350" s="108" t="s">
        <v>2573</v>
      </c>
    </row>
    <row r="1351" spans="1:15" s="108" customFormat="1" ht="12.75" x14ac:dyDescent="0.2">
      <c r="A1351" s="108" t="str">
        <f>EnterpriseData!$B$38</f>
        <v>ProTes300420201Adm</v>
      </c>
      <c r="B1351" s="109" t="s">
        <v>8314</v>
      </c>
      <c r="C1351" s="108" t="s">
        <v>2609</v>
      </c>
      <c r="D1351" s="108" t="s">
        <v>8315</v>
      </c>
      <c r="E1351" s="108" t="s">
        <v>2683</v>
      </c>
      <c r="G1351" s="108" t="s">
        <v>8316</v>
      </c>
      <c r="H1351" s="108" t="s">
        <v>6765</v>
      </c>
      <c r="I1351" s="110" t="s">
        <v>2683</v>
      </c>
      <c r="J1351" s="108" t="s">
        <v>5640</v>
      </c>
      <c r="O1351" s="108" t="s">
        <v>2573</v>
      </c>
    </row>
    <row r="1352" spans="1:15" s="108" customFormat="1" ht="12.75" x14ac:dyDescent="0.2">
      <c r="A1352" s="108" t="str">
        <f>EnterpriseData!$B$38</f>
        <v>ProTes300420201Adm</v>
      </c>
      <c r="B1352" s="109" t="s">
        <v>8317</v>
      </c>
      <c r="C1352" s="108" t="s">
        <v>2609</v>
      </c>
      <c r="D1352" s="108" t="s">
        <v>8318</v>
      </c>
      <c r="E1352" s="108" t="s">
        <v>2683</v>
      </c>
      <c r="G1352" s="108" t="s">
        <v>8319</v>
      </c>
      <c r="H1352" s="108" t="s">
        <v>6241</v>
      </c>
      <c r="I1352" s="110" t="s">
        <v>2683</v>
      </c>
      <c r="J1352" s="108" t="s">
        <v>2940</v>
      </c>
      <c r="O1352" s="108" t="s">
        <v>2573</v>
      </c>
    </row>
    <row r="1353" spans="1:15" s="108" customFormat="1" ht="12.75" x14ac:dyDescent="0.2">
      <c r="A1353" s="108" t="str">
        <f>EnterpriseData!$B$38</f>
        <v>ProTes300420201Adm</v>
      </c>
      <c r="B1353" s="109" t="s">
        <v>8320</v>
      </c>
      <c r="C1353" s="108" t="s">
        <v>2609</v>
      </c>
      <c r="D1353" s="108" t="s">
        <v>8321</v>
      </c>
      <c r="E1353" s="108" t="s">
        <v>2683</v>
      </c>
      <c r="G1353" s="108" t="s">
        <v>8322</v>
      </c>
      <c r="H1353" s="108" t="s">
        <v>6159</v>
      </c>
      <c r="I1353" s="110" t="s">
        <v>2683</v>
      </c>
      <c r="J1353" s="108" t="s">
        <v>3346</v>
      </c>
      <c r="O1353" s="108" t="s">
        <v>2573</v>
      </c>
    </row>
    <row r="1354" spans="1:15" s="108" customFormat="1" ht="12.75" x14ac:dyDescent="0.2">
      <c r="A1354" s="108" t="str">
        <f>EnterpriseData!$B$38</f>
        <v>ProTes300420201Adm</v>
      </c>
      <c r="B1354" s="109" t="s">
        <v>8323</v>
      </c>
      <c r="C1354" s="108" t="s">
        <v>2609</v>
      </c>
      <c r="D1354" s="108" t="s">
        <v>8324</v>
      </c>
      <c r="E1354" s="108" t="s">
        <v>2683</v>
      </c>
      <c r="G1354" s="108" t="s">
        <v>8325</v>
      </c>
      <c r="H1354" s="108" t="s">
        <v>6512</v>
      </c>
      <c r="I1354" s="110" t="s">
        <v>2683</v>
      </c>
      <c r="J1354" s="108" t="s">
        <v>5462</v>
      </c>
      <c r="O1354" s="108" t="s">
        <v>2573</v>
      </c>
    </row>
    <row r="1355" spans="1:15" s="108" customFormat="1" ht="12.75" x14ac:dyDescent="0.2">
      <c r="A1355" s="108" t="str">
        <f>EnterpriseData!$B$38</f>
        <v>ProTes300420201Adm</v>
      </c>
      <c r="B1355" s="109" t="s">
        <v>8326</v>
      </c>
      <c r="C1355" s="108" t="s">
        <v>2609</v>
      </c>
      <c r="D1355" s="108" t="s">
        <v>8327</v>
      </c>
      <c r="E1355" s="108" t="s">
        <v>2683</v>
      </c>
      <c r="G1355" s="108" t="s">
        <v>8328</v>
      </c>
      <c r="H1355" s="108" t="s">
        <v>6133</v>
      </c>
      <c r="I1355" s="110" t="s">
        <v>2683</v>
      </c>
      <c r="J1355" s="108" t="s">
        <v>3681</v>
      </c>
      <c r="O1355" s="108" t="s">
        <v>2573</v>
      </c>
    </row>
    <row r="1356" spans="1:15" s="108" customFormat="1" ht="12.75" x14ac:dyDescent="0.2">
      <c r="A1356" s="108" t="str">
        <f>EnterpriseData!$B$38</f>
        <v>ProTes300420201Adm</v>
      </c>
      <c r="B1356" s="109" t="s">
        <v>8329</v>
      </c>
      <c r="C1356" s="108" t="s">
        <v>2609</v>
      </c>
      <c r="D1356" s="108" t="s">
        <v>8330</v>
      </c>
      <c r="E1356" s="108" t="s">
        <v>2683</v>
      </c>
      <c r="G1356" s="108" t="s">
        <v>8331</v>
      </c>
      <c r="H1356" s="108" t="s">
        <v>8332</v>
      </c>
      <c r="I1356" s="110" t="s">
        <v>2683</v>
      </c>
      <c r="J1356" s="108" t="s">
        <v>2414</v>
      </c>
      <c r="O1356" s="108" t="s">
        <v>2573</v>
      </c>
    </row>
    <row r="1357" spans="1:15" s="108" customFormat="1" ht="12.75" x14ac:dyDescent="0.2">
      <c r="A1357" s="108" t="str">
        <f>EnterpriseData!$B$38</f>
        <v>ProTes300420201Adm</v>
      </c>
      <c r="B1357" s="109" t="s">
        <v>8333</v>
      </c>
      <c r="C1357" s="108" t="s">
        <v>2609</v>
      </c>
      <c r="D1357" s="108" t="s">
        <v>8334</v>
      </c>
      <c r="E1357" s="108" t="s">
        <v>2683</v>
      </c>
      <c r="G1357" s="108" t="s">
        <v>4088</v>
      </c>
      <c r="H1357" s="108" t="s">
        <v>6800</v>
      </c>
      <c r="I1357" s="110" t="s">
        <v>2683</v>
      </c>
      <c r="J1357" s="108" t="s">
        <v>412</v>
      </c>
      <c r="O1357" s="108" t="s">
        <v>2573</v>
      </c>
    </row>
    <row r="1358" spans="1:15" s="108" customFormat="1" ht="12.75" x14ac:dyDescent="0.2">
      <c r="A1358" s="108" t="str">
        <f>EnterpriseData!$B$38</f>
        <v>ProTes300420201Adm</v>
      </c>
      <c r="B1358" s="109" t="s">
        <v>8335</v>
      </c>
      <c r="C1358" s="108" t="s">
        <v>2609</v>
      </c>
      <c r="D1358" s="108" t="s">
        <v>8336</v>
      </c>
      <c r="E1358" s="108" t="s">
        <v>2683</v>
      </c>
      <c r="G1358" s="108" t="s">
        <v>8337</v>
      </c>
      <c r="H1358" s="108" t="s">
        <v>6155</v>
      </c>
      <c r="I1358" s="110" t="s">
        <v>2683</v>
      </c>
      <c r="J1358" s="108" t="s">
        <v>3358</v>
      </c>
      <c r="O1358" s="108" t="s">
        <v>2573</v>
      </c>
    </row>
    <row r="1359" spans="1:15" s="108" customFormat="1" ht="12.75" x14ac:dyDescent="0.2">
      <c r="A1359" s="108" t="str">
        <f>EnterpriseData!$B$38</f>
        <v>ProTes300420201Adm</v>
      </c>
      <c r="B1359" s="109" t="s">
        <v>8338</v>
      </c>
      <c r="C1359" s="108" t="s">
        <v>2609</v>
      </c>
      <c r="D1359" s="108" t="s">
        <v>8339</v>
      </c>
      <c r="E1359" s="108" t="s">
        <v>2683</v>
      </c>
      <c r="G1359" s="108" t="s">
        <v>8340</v>
      </c>
      <c r="H1359" s="108" t="s">
        <v>6377</v>
      </c>
      <c r="I1359" s="110" t="s">
        <v>2683</v>
      </c>
      <c r="J1359" s="108" t="s">
        <v>6086</v>
      </c>
      <c r="O1359" s="108" t="s">
        <v>2573</v>
      </c>
    </row>
    <row r="1360" spans="1:15" s="108" customFormat="1" ht="12.75" x14ac:dyDescent="0.2">
      <c r="A1360" s="108" t="str">
        <f>EnterpriseData!$B$38</f>
        <v>ProTes300420201Adm</v>
      </c>
      <c r="B1360" s="109" t="s">
        <v>8341</v>
      </c>
      <c r="C1360" s="108" t="s">
        <v>2609</v>
      </c>
      <c r="D1360" s="108" t="s">
        <v>8342</v>
      </c>
      <c r="E1360" s="108" t="s">
        <v>2683</v>
      </c>
      <c r="G1360" s="108" t="s">
        <v>8343</v>
      </c>
      <c r="H1360" s="108" t="s">
        <v>8343</v>
      </c>
      <c r="I1360" s="110" t="s">
        <v>2683</v>
      </c>
      <c r="J1360" s="108" t="s">
        <v>4503</v>
      </c>
      <c r="O1360" s="108" t="s">
        <v>2573</v>
      </c>
    </row>
    <row r="1361" spans="1:15" s="108" customFormat="1" ht="12.75" x14ac:dyDescent="0.2">
      <c r="A1361" s="108" t="str">
        <f>EnterpriseData!$B$38</f>
        <v>ProTes300420201Adm</v>
      </c>
      <c r="B1361" s="109" t="s">
        <v>8344</v>
      </c>
      <c r="C1361" s="108" t="s">
        <v>2609</v>
      </c>
      <c r="D1361" s="108" t="s">
        <v>8345</v>
      </c>
      <c r="E1361" s="108" t="s">
        <v>8346</v>
      </c>
      <c r="G1361" s="108" t="s">
        <v>8347</v>
      </c>
      <c r="H1361" s="108" t="s">
        <v>2590</v>
      </c>
      <c r="I1361" s="110" t="s">
        <v>2683</v>
      </c>
      <c r="J1361" s="108" t="s">
        <v>2591</v>
      </c>
      <c r="O1361" s="108" t="s">
        <v>2573</v>
      </c>
    </row>
    <row r="1362" spans="1:15" s="108" customFormat="1" ht="12.75" x14ac:dyDescent="0.2">
      <c r="A1362" s="108" t="str">
        <f>EnterpriseData!$B$38</f>
        <v>ProTes300420201Adm</v>
      </c>
      <c r="B1362" s="109" t="s">
        <v>8348</v>
      </c>
      <c r="C1362" s="108" t="s">
        <v>2609</v>
      </c>
      <c r="D1362" s="108" t="s">
        <v>8349</v>
      </c>
      <c r="E1362" s="108" t="s">
        <v>2683</v>
      </c>
      <c r="G1362" s="108" t="s">
        <v>8350</v>
      </c>
      <c r="H1362" s="108" t="s">
        <v>8351</v>
      </c>
      <c r="I1362" s="110" t="s">
        <v>2683</v>
      </c>
      <c r="J1362" s="108" t="s">
        <v>2930</v>
      </c>
      <c r="O1362" s="108" t="s">
        <v>2573</v>
      </c>
    </row>
    <row r="1363" spans="1:15" s="108" customFormat="1" ht="12.75" x14ac:dyDescent="0.2">
      <c r="A1363" s="108" t="str">
        <f>EnterpriseData!$B$38</f>
        <v>ProTes300420201Adm</v>
      </c>
      <c r="B1363" s="109" t="s">
        <v>8352</v>
      </c>
      <c r="C1363" s="108" t="s">
        <v>2609</v>
      </c>
      <c r="D1363" s="108" t="s">
        <v>8353</v>
      </c>
      <c r="E1363" s="108" t="s">
        <v>2683</v>
      </c>
      <c r="G1363" s="108" t="s">
        <v>4011</v>
      </c>
      <c r="H1363" s="108" t="s">
        <v>6325</v>
      </c>
      <c r="I1363" s="110" t="s">
        <v>2683</v>
      </c>
      <c r="J1363" s="108" t="s">
        <v>2377</v>
      </c>
      <c r="O1363" s="108" t="s">
        <v>2573</v>
      </c>
    </row>
    <row r="1364" spans="1:15" s="108" customFormat="1" ht="12.75" x14ac:dyDescent="0.2">
      <c r="A1364" s="108" t="str">
        <f>EnterpriseData!$B$38</f>
        <v>ProTes300420201Adm</v>
      </c>
      <c r="B1364" s="109" t="s">
        <v>8354</v>
      </c>
      <c r="C1364" s="108" t="s">
        <v>2609</v>
      </c>
      <c r="D1364" s="108" t="s">
        <v>8355</v>
      </c>
      <c r="E1364" s="108" t="s">
        <v>2683</v>
      </c>
      <c r="G1364" s="108" t="s">
        <v>4011</v>
      </c>
      <c r="H1364" s="108" t="s">
        <v>6325</v>
      </c>
      <c r="I1364" s="110" t="s">
        <v>2683</v>
      </c>
      <c r="J1364" s="108" t="s">
        <v>2377</v>
      </c>
      <c r="O1364" s="108" t="s">
        <v>2573</v>
      </c>
    </row>
    <row r="1365" spans="1:15" s="108" customFormat="1" ht="12.75" x14ac:dyDescent="0.2">
      <c r="A1365" s="108" t="str">
        <f>EnterpriseData!$B$38</f>
        <v>ProTes300420201Adm</v>
      </c>
      <c r="B1365" s="109" t="s">
        <v>8356</v>
      </c>
      <c r="C1365" s="108" t="s">
        <v>2609</v>
      </c>
      <c r="D1365" s="108" t="s">
        <v>8357</v>
      </c>
      <c r="E1365" s="108" t="s">
        <v>2683</v>
      </c>
      <c r="G1365" s="108" t="s">
        <v>8358</v>
      </c>
      <c r="H1365" s="108" t="s">
        <v>8359</v>
      </c>
      <c r="I1365" s="110" t="s">
        <v>2683</v>
      </c>
      <c r="J1365" s="108" t="s">
        <v>4581</v>
      </c>
      <c r="O1365" s="108" t="s">
        <v>2573</v>
      </c>
    </row>
    <row r="1366" spans="1:15" s="108" customFormat="1" ht="12.75" x14ac:dyDescent="0.2">
      <c r="A1366" s="108" t="str">
        <f>EnterpriseData!$B$38</f>
        <v>ProTes300420201Adm</v>
      </c>
      <c r="B1366" s="109" t="s">
        <v>8360</v>
      </c>
      <c r="C1366" s="108" t="s">
        <v>2609</v>
      </c>
      <c r="D1366" s="108" t="s">
        <v>8361</v>
      </c>
      <c r="E1366" s="108" t="s">
        <v>2683</v>
      </c>
      <c r="G1366" s="108" t="s">
        <v>8362</v>
      </c>
      <c r="H1366" s="108" t="s">
        <v>8363</v>
      </c>
      <c r="I1366" s="110" t="s">
        <v>2683</v>
      </c>
      <c r="J1366" s="108" t="s">
        <v>3016</v>
      </c>
      <c r="O1366" s="108" t="s">
        <v>2573</v>
      </c>
    </row>
    <row r="1367" spans="1:15" s="108" customFormat="1" ht="12.75" x14ac:dyDescent="0.2">
      <c r="A1367" s="108" t="str">
        <f>EnterpriseData!$B$38</f>
        <v>ProTes300420201Adm</v>
      </c>
      <c r="B1367" s="109" t="s">
        <v>8364</v>
      </c>
      <c r="C1367" s="108" t="s">
        <v>2609</v>
      </c>
      <c r="D1367" s="108" t="s">
        <v>8365</v>
      </c>
      <c r="E1367" s="108" t="s">
        <v>2683</v>
      </c>
      <c r="G1367" s="108" t="s">
        <v>8366</v>
      </c>
      <c r="H1367" s="108" t="s">
        <v>8367</v>
      </c>
      <c r="I1367" s="110" t="s">
        <v>2683</v>
      </c>
      <c r="J1367" s="108" t="s">
        <v>4785</v>
      </c>
      <c r="O1367" s="108" t="s">
        <v>2573</v>
      </c>
    </row>
    <row r="1368" spans="1:15" s="108" customFormat="1" ht="12.75" x14ac:dyDescent="0.2">
      <c r="A1368" s="108" t="str">
        <f>EnterpriseData!$B$38</f>
        <v>ProTes300420201Adm</v>
      </c>
      <c r="B1368" s="109" t="s">
        <v>8368</v>
      </c>
      <c r="C1368" s="108" t="s">
        <v>2609</v>
      </c>
      <c r="D1368" s="108" t="s">
        <v>8369</v>
      </c>
      <c r="E1368" s="108" t="s">
        <v>2683</v>
      </c>
      <c r="G1368" s="108" t="s">
        <v>8370</v>
      </c>
      <c r="H1368" s="108" t="s">
        <v>6433</v>
      </c>
      <c r="I1368" s="110" t="s">
        <v>2683</v>
      </c>
      <c r="J1368" s="108" t="s">
        <v>3036</v>
      </c>
      <c r="O1368" s="108" t="s">
        <v>2573</v>
      </c>
    </row>
    <row r="1369" spans="1:15" s="108" customFormat="1" ht="12.75" x14ac:dyDescent="0.2">
      <c r="A1369" s="108" t="str">
        <f>EnterpriseData!$B$38</f>
        <v>ProTes300420201Adm</v>
      </c>
      <c r="B1369" s="109" t="s">
        <v>8371</v>
      </c>
      <c r="C1369" s="108" t="s">
        <v>2609</v>
      </c>
      <c r="D1369" s="108" t="s">
        <v>8372</v>
      </c>
      <c r="E1369" s="108" t="s">
        <v>2683</v>
      </c>
      <c r="G1369" s="108" t="s">
        <v>5051</v>
      </c>
      <c r="H1369" s="108" t="s">
        <v>8373</v>
      </c>
      <c r="I1369" s="110" t="s">
        <v>2683</v>
      </c>
      <c r="J1369" s="108" t="s">
        <v>5012</v>
      </c>
      <c r="O1369" s="108" t="s">
        <v>2573</v>
      </c>
    </row>
    <row r="1370" spans="1:15" s="108" customFormat="1" ht="12.75" x14ac:dyDescent="0.2">
      <c r="A1370" s="108" t="str">
        <f>EnterpriseData!$B$38</f>
        <v>ProTes300420201Adm</v>
      </c>
      <c r="B1370" s="109" t="s">
        <v>8374</v>
      </c>
      <c r="C1370" s="108" t="s">
        <v>2609</v>
      </c>
      <c r="D1370" s="108" t="s">
        <v>8375</v>
      </c>
      <c r="E1370" s="108" t="s">
        <v>2683</v>
      </c>
      <c r="G1370" s="108" t="s">
        <v>8376</v>
      </c>
      <c r="H1370" s="108" t="s">
        <v>7206</v>
      </c>
      <c r="I1370" s="110" t="s">
        <v>2683</v>
      </c>
      <c r="J1370" s="108" t="s">
        <v>3047</v>
      </c>
      <c r="O1370" s="108" t="s">
        <v>2573</v>
      </c>
    </row>
    <row r="1371" spans="1:15" s="108" customFormat="1" ht="12.75" x14ac:dyDescent="0.2">
      <c r="A1371" s="108" t="str">
        <f>EnterpriseData!$B$38</f>
        <v>ProTes300420201Adm</v>
      </c>
      <c r="B1371" s="109" t="s">
        <v>8377</v>
      </c>
      <c r="C1371" s="108" t="s">
        <v>2609</v>
      </c>
      <c r="D1371" s="108" t="s">
        <v>8378</v>
      </c>
      <c r="E1371" s="108" t="s">
        <v>2683</v>
      </c>
      <c r="G1371" s="108" t="s">
        <v>4114</v>
      </c>
      <c r="H1371" s="108" t="s">
        <v>8379</v>
      </c>
      <c r="I1371" s="110" t="s">
        <v>2683</v>
      </c>
      <c r="J1371" s="108" t="s">
        <v>2930</v>
      </c>
      <c r="O1371" s="108" t="s">
        <v>2573</v>
      </c>
    </row>
    <row r="1372" spans="1:15" s="108" customFormat="1" ht="12.75" x14ac:dyDescent="0.2">
      <c r="A1372" s="108" t="str">
        <f>EnterpriseData!$B$38</f>
        <v>ProTes300420201Adm</v>
      </c>
      <c r="B1372" s="109" t="s">
        <v>8380</v>
      </c>
      <c r="C1372" s="108" t="s">
        <v>2609</v>
      </c>
      <c r="D1372" s="108" t="s">
        <v>8381</v>
      </c>
      <c r="E1372" s="108" t="s">
        <v>2683</v>
      </c>
      <c r="G1372" s="108" t="s">
        <v>8382</v>
      </c>
      <c r="H1372" s="108" t="s">
        <v>6118</v>
      </c>
      <c r="I1372" s="110" t="s">
        <v>2683</v>
      </c>
      <c r="J1372" s="108" t="s">
        <v>2377</v>
      </c>
      <c r="O1372" s="108" t="s">
        <v>2573</v>
      </c>
    </row>
    <row r="1373" spans="1:15" s="108" customFormat="1" ht="12.75" x14ac:dyDescent="0.2">
      <c r="A1373" s="108" t="str">
        <f>EnterpriseData!$B$38</f>
        <v>ProTes300420201Adm</v>
      </c>
      <c r="B1373" s="109" t="s">
        <v>8383</v>
      </c>
      <c r="C1373" s="108" t="s">
        <v>2609</v>
      </c>
      <c r="D1373" s="108" t="s">
        <v>8384</v>
      </c>
      <c r="E1373" s="108" t="s">
        <v>2683</v>
      </c>
      <c r="G1373" s="108" t="s">
        <v>8385</v>
      </c>
      <c r="H1373" s="108" t="s">
        <v>8386</v>
      </c>
      <c r="I1373" s="110" t="s">
        <v>2683</v>
      </c>
      <c r="J1373" s="108" t="s">
        <v>6097</v>
      </c>
      <c r="O1373" s="108" t="s">
        <v>2573</v>
      </c>
    </row>
    <row r="1374" spans="1:15" s="108" customFormat="1" ht="12.75" x14ac:dyDescent="0.2">
      <c r="A1374" s="108" t="str">
        <f>EnterpriseData!$B$38</f>
        <v>ProTes300420201Adm</v>
      </c>
      <c r="B1374" s="109" t="s">
        <v>8387</v>
      </c>
      <c r="C1374" s="108" t="s">
        <v>2609</v>
      </c>
      <c r="D1374" s="108" t="s">
        <v>8388</v>
      </c>
      <c r="E1374" s="108" t="s">
        <v>2683</v>
      </c>
      <c r="G1374" s="108" t="s">
        <v>8389</v>
      </c>
      <c r="H1374" s="108" t="s">
        <v>8389</v>
      </c>
      <c r="I1374" s="110" t="s">
        <v>2683</v>
      </c>
      <c r="J1374" s="108" t="s">
        <v>8390</v>
      </c>
      <c r="O1374" s="108" t="s">
        <v>2573</v>
      </c>
    </row>
    <row r="1375" spans="1:15" s="108" customFormat="1" ht="12.75" x14ac:dyDescent="0.2">
      <c r="A1375" s="108" t="str">
        <f>EnterpriseData!$B$38</f>
        <v>ProTes300420201Adm</v>
      </c>
      <c r="B1375" s="109" t="s">
        <v>8391</v>
      </c>
      <c r="C1375" s="108" t="s">
        <v>2609</v>
      </c>
      <c r="D1375" s="108" t="s">
        <v>8392</v>
      </c>
      <c r="E1375" s="108" t="s">
        <v>2683</v>
      </c>
      <c r="G1375" s="108" t="s">
        <v>8393</v>
      </c>
      <c r="H1375" s="108" t="s">
        <v>5966</v>
      </c>
      <c r="I1375" s="110" t="s">
        <v>2683</v>
      </c>
      <c r="J1375" s="108" t="s">
        <v>5967</v>
      </c>
      <c r="O1375" s="108" t="s">
        <v>2573</v>
      </c>
    </row>
    <row r="1376" spans="1:15" s="108" customFormat="1" ht="12.75" x14ac:dyDescent="0.2">
      <c r="A1376" s="108" t="str">
        <f>EnterpriseData!$B$38</f>
        <v>ProTes300420201Adm</v>
      </c>
      <c r="B1376" s="109" t="s">
        <v>8394</v>
      </c>
      <c r="C1376" s="108" t="s">
        <v>2609</v>
      </c>
      <c r="D1376" s="108" t="s">
        <v>8395</v>
      </c>
      <c r="E1376" s="108" t="s">
        <v>2683</v>
      </c>
      <c r="G1376" s="108" t="s">
        <v>6478</v>
      </c>
      <c r="H1376" s="108" t="s">
        <v>6479</v>
      </c>
      <c r="I1376" s="110" t="s">
        <v>2683</v>
      </c>
      <c r="J1376" s="108" t="s">
        <v>3078</v>
      </c>
      <c r="O1376" s="108" t="s">
        <v>2573</v>
      </c>
    </row>
    <row r="1377" spans="1:15" s="108" customFormat="1" ht="12.75" x14ac:dyDescent="0.2">
      <c r="A1377" s="108" t="str">
        <f>EnterpriseData!$B$38</f>
        <v>ProTes300420201Adm</v>
      </c>
      <c r="B1377" s="109" t="s">
        <v>8396</v>
      </c>
      <c r="C1377" s="108" t="s">
        <v>2609</v>
      </c>
      <c r="D1377" s="108" t="s">
        <v>8397</v>
      </c>
      <c r="E1377" s="108" t="s">
        <v>2683</v>
      </c>
      <c r="G1377" s="108" t="s">
        <v>8398</v>
      </c>
      <c r="H1377" s="108" t="s">
        <v>7953</v>
      </c>
      <c r="I1377" s="110" t="s">
        <v>2683</v>
      </c>
      <c r="J1377" s="108" t="s">
        <v>4543</v>
      </c>
      <c r="O1377" s="108" t="s">
        <v>2573</v>
      </c>
    </row>
    <row r="1378" spans="1:15" s="108" customFormat="1" ht="12.75" x14ac:dyDescent="0.2">
      <c r="A1378" s="108" t="str">
        <f>EnterpriseData!$B$38</f>
        <v>ProTes300420201Adm</v>
      </c>
      <c r="B1378" s="109" t="s">
        <v>8399</v>
      </c>
      <c r="C1378" s="108" t="s">
        <v>2609</v>
      </c>
      <c r="D1378" s="108" t="s">
        <v>8400</v>
      </c>
      <c r="E1378" s="108" t="s">
        <v>2683</v>
      </c>
      <c r="G1378" s="108" t="s">
        <v>2870</v>
      </c>
      <c r="H1378" s="108" t="s">
        <v>2870</v>
      </c>
      <c r="I1378" s="110" t="s">
        <v>2683</v>
      </c>
      <c r="J1378" s="108" t="s">
        <v>2871</v>
      </c>
      <c r="O1378" s="108" t="s">
        <v>2573</v>
      </c>
    </row>
    <row r="1379" spans="1:15" s="108" customFormat="1" ht="12.75" x14ac:dyDescent="0.2">
      <c r="A1379" s="108" t="str">
        <f>EnterpriseData!$B$38</f>
        <v>ProTes300420201Adm</v>
      </c>
      <c r="B1379" s="109" t="s">
        <v>8401</v>
      </c>
      <c r="C1379" s="108" t="s">
        <v>2609</v>
      </c>
      <c r="D1379" s="108" t="s">
        <v>8402</v>
      </c>
      <c r="E1379" s="108" t="s">
        <v>2683</v>
      </c>
      <c r="G1379" s="108" t="s">
        <v>8403</v>
      </c>
      <c r="H1379" s="108" t="s">
        <v>8404</v>
      </c>
      <c r="I1379" s="110" t="s">
        <v>2683</v>
      </c>
      <c r="J1379" s="108" t="s">
        <v>2860</v>
      </c>
      <c r="O1379" s="108" t="s">
        <v>2573</v>
      </c>
    </row>
    <row r="1380" spans="1:15" s="108" customFormat="1" ht="12.75" x14ac:dyDescent="0.2">
      <c r="A1380" s="108" t="str">
        <f>EnterpriseData!$B$38</f>
        <v>ProTes300420201Adm</v>
      </c>
      <c r="B1380" s="109" t="s">
        <v>8405</v>
      </c>
      <c r="C1380" s="108" t="s">
        <v>2609</v>
      </c>
      <c r="D1380" s="108" t="s">
        <v>8406</v>
      </c>
      <c r="E1380" s="108" t="s">
        <v>2683</v>
      </c>
      <c r="G1380" s="108" t="s">
        <v>8407</v>
      </c>
      <c r="H1380" s="108" t="s">
        <v>8407</v>
      </c>
      <c r="I1380" s="110" t="s">
        <v>2683</v>
      </c>
      <c r="J1380" s="108" t="s">
        <v>5679</v>
      </c>
      <c r="O1380" s="108" t="s">
        <v>2573</v>
      </c>
    </row>
    <row r="1381" spans="1:15" s="108" customFormat="1" ht="12.75" x14ac:dyDescent="0.2">
      <c r="A1381" s="108" t="str">
        <f>EnterpriseData!$B$38</f>
        <v>ProTes300420201Adm</v>
      </c>
      <c r="B1381" s="109" t="s">
        <v>8408</v>
      </c>
      <c r="C1381" s="108" t="s">
        <v>2609</v>
      </c>
      <c r="D1381" s="108" t="s">
        <v>8409</v>
      </c>
      <c r="E1381" s="108" t="s">
        <v>2683</v>
      </c>
      <c r="G1381" s="108" t="s">
        <v>8410</v>
      </c>
      <c r="H1381" s="108" t="s">
        <v>8411</v>
      </c>
      <c r="I1381" s="110" t="s">
        <v>2683</v>
      </c>
      <c r="J1381" s="108" t="s">
        <v>2412</v>
      </c>
      <c r="O1381" s="108" t="s">
        <v>2573</v>
      </c>
    </row>
    <row r="1382" spans="1:15" s="108" customFormat="1" ht="12.75" x14ac:dyDescent="0.2">
      <c r="A1382" s="108" t="str">
        <f>EnterpriseData!$B$38</f>
        <v>ProTes300420201Adm</v>
      </c>
      <c r="B1382" s="109" t="s">
        <v>8412</v>
      </c>
      <c r="C1382" s="108" t="s">
        <v>2609</v>
      </c>
      <c r="D1382" s="108" t="s">
        <v>8413</v>
      </c>
      <c r="E1382" s="108" t="s">
        <v>2683</v>
      </c>
      <c r="G1382" s="108" t="s">
        <v>8414</v>
      </c>
      <c r="H1382" s="108" t="s">
        <v>6433</v>
      </c>
      <c r="I1382" s="110" t="s">
        <v>2683</v>
      </c>
      <c r="J1382" s="108" t="s">
        <v>3036</v>
      </c>
      <c r="O1382" s="108" t="s">
        <v>2573</v>
      </c>
    </row>
    <row r="1383" spans="1:15" s="108" customFormat="1" ht="12.75" x14ac:dyDescent="0.2">
      <c r="A1383" s="108" t="str">
        <f>EnterpriseData!$B$38</f>
        <v>ProTes300420201Adm</v>
      </c>
      <c r="B1383" s="109" t="s">
        <v>8415</v>
      </c>
      <c r="C1383" s="108" t="s">
        <v>2609</v>
      </c>
      <c r="D1383" s="108" t="s">
        <v>8416</v>
      </c>
      <c r="E1383" s="108" t="s">
        <v>2683</v>
      </c>
      <c r="G1383" s="108" t="s">
        <v>8417</v>
      </c>
      <c r="H1383" s="108" t="s">
        <v>6118</v>
      </c>
      <c r="I1383" s="110" t="s">
        <v>2683</v>
      </c>
      <c r="J1383" s="108" t="s">
        <v>2377</v>
      </c>
      <c r="O1383" s="108" t="s">
        <v>2573</v>
      </c>
    </row>
    <row r="1384" spans="1:15" s="108" customFormat="1" ht="12.75" x14ac:dyDescent="0.2">
      <c r="A1384" s="108" t="str">
        <f>EnterpriseData!$B$38</f>
        <v>ProTes300420201Adm</v>
      </c>
      <c r="B1384" s="109" t="s">
        <v>8418</v>
      </c>
      <c r="C1384" s="108" t="s">
        <v>2609</v>
      </c>
      <c r="D1384" s="108" t="s">
        <v>8419</v>
      </c>
      <c r="E1384" s="108" t="s">
        <v>2683</v>
      </c>
      <c r="G1384" s="108" t="s">
        <v>8420</v>
      </c>
      <c r="H1384" s="108" t="s">
        <v>6159</v>
      </c>
      <c r="I1384" s="110" t="s">
        <v>2683</v>
      </c>
      <c r="J1384" s="108" t="s">
        <v>3346</v>
      </c>
      <c r="O1384" s="108" t="s">
        <v>2573</v>
      </c>
    </row>
    <row r="1385" spans="1:15" s="108" customFormat="1" ht="12.75" x14ac:dyDescent="0.2">
      <c r="A1385" s="108" t="str">
        <f>EnterpriseData!$B$38</f>
        <v>ProTes300420201Adm</v>
      </c>
      <c r="B1385" s="109" t="s">
        <v>8421</v>
      </c>
      <c r="C1385" s="108" t="s">
        <v>2609</v>
      </c>
      <c r="D1385" s="108" t="s">
        <v>8422</v>
      </c>
      <c r="E1385" s="108" t="s">
        <v>2683</v>
      </c>
      <c r="G1385" s="108" t="s">
        <v>8423</v>
      </c>
      <c r="H1385" s="108" t="s">
        <v>8424</v>
      </c>
      <c r="I1385" s="110" t="s">
        <v>2683</v>
      </c>
      <c r="J1385" s="108" t="s">
        <v>3202</v>
      </c>
      <c r="O1385" s="108" t="s">
        <v>2573</v>
      </c>
    </row>
    <row r="1386" spans="1:15" s="108" customFormat="1" ht="12.75" x14ac:dyDescent="0.2">
      <c r="A1386" s="108" t="str">
        <f>EnterpriseData!$B$38</f>
        <v>ProTes300420201Adm</v>
      </c>
      <c r="B1386" s="109" t="s">
        <v>8425</v>
      </c>
      <c r="C1386" s="108" t="s">
        <v>2609</v>
      </c>
      <c r="D1386" s="108" t="s">
        <v>8426</v>
      </c>
      <c r="E1386" s="108" t="s">
        <v>2683</v>
      </c>
      <c r="G1386" s="108" t="s">
        <v>8427</v>
      </c>
      <c r="H1386" s="108" t="s">
        <v>7223</v>
      </c>
      <c r="I1386" s="110" t="s">
        <v>2683</v>
      </c>
      <c r="J1386" s="108" t="s">
        <v>4954</v>
      </c>
      <c r="O1386" s="108" t="s">
        <v>2573</v>
      </c>
    </row>
    <row r="1387" spans="1:15" s="108" customFormat="1" ht="12.75" x14ac:dyDescent="0.2">
      <c r="A1387" s="108" t="str">
        <f>EnterpriseData!$B$38</f>
        <v>ProTes300420201Adm</v>
      </c>
      <c r="B1387" s="109" t="s">
        <v>8428</v>
      </c>
      <c r="C1387" s="108" t="s">
        <v>2609</v>
      </c>
      <c r="D1387" s="108" t="s">
        <v>8429</v>
      </c>
      <c r="E1387" s="108" t="s">
        <v>2683</v>
      </c>
      <c r="G1387" s="108" t="s">
        <v>8430</v>
      </c>
      <c r="H1387" s="108" t="s">
        <v>6321</v>
      </c>
      <c r="I1387" s="110" t="s">
        <v>2683</v>
      </c>
      <c r="J1387" s="108" t="s">
        <v>2407</v>
      </c>
      <c r="O1387" s="108" t="s">
        <v>2573</v>
      </c>
    </row>
    <row r="1388" spans="1:15" s="108" customFormat="1" ht="12.75" x14ac:dyDescent="0.2">
      <c r="A1388" s="108" t="str">
        <f>EnterpriseData!$B$38</f>
        <v>ProTes300420201Adm</v>
      </c>
      <c r="B1388" s="109" t="s">
        <v>8431</v>
      </c>
      <c r="C1388" s="108" t="s">
        <v>2609</v>
      </c>
      <c r="D1388" s="108" t="s">
        <v>8432</v>
      </c>
      <c r="E1388" s="108" t="s">
        <v>2683</v>
      </c>
      <c r="G1388" s="108" t="s">
        <v>8433</v>
      </c>
      <c r="H1388" s="108" t="s">
        <v>6253</v>
      </c>
      <c r="I1388" s="110" t="s">
        <v>2683</v>
      </c>
      <c r="J1388" s="108" t="s">
        <v>2952</v>
      </c>
      <c r="O1388" s="108" t="s">
        <v>2573</v>
      </c>
    </row>
    <row r="1389" spans="1:15" s="108" customFormat="1" ht="12.75" x14ac:dyDescent="0.2">
      <c r="A1389" s="108" t="str">
        <f>EnterpriseData!$B$38</f>
        <v>ProTes300420201Adm</v>
      </c>
      <c r="B1389" s="109" t="s">
        <v>8434</v>
      </c>
      <c r="C1389" s="108" t="s">
        <v>2609</v>
      </c>
      <c r="D1389" s="108" t="s">
        <v>8435</v>
      </c>
      <c r="E1389" s="108" t="s">
        <v>2683</v>
      </c>
      <c r="G1389" s="108" t="s">
        <v>8436</v>
      </c>
      <c r="H1389" s="108" t="s">
        <v>6765</v>
      </c>
      <c r="I1389" s="110" t="s">
        <v>2683</v>
      </c>
      <c r="J1389" s="108" t="s">
        <v>5640</v>
      </c>
      <c r="O1389" s="108" t="s">
        <v>2573</v>
      </c>
    </row>
    <row r="1390" spans="1:15" s="108" customFormat="1" ht="12.75" x14ac:dyDescent="0.2">
      <c r="A1390" s="108" t="str">
        <f>EnterpriseData!$B$38</f>
        <v>ProTes300420201Adm</v>
      </c>
      <c r="B1390" s="109" t="s">
        <v>8437</v>
      </c>
      <c r="C1390" s="108" t="s">
        <v>2609</v>
      </c>
      <c r="D1390" s="108" t="s">
        <v>8438</v>
      </c>
      <c r="E1390" s="108" t="s">
        <v>2683</v>
      </c>
      <c r="G1390" s="108" t="s">
        <v>8439</v>
      </c>
      <c r="H1390" s="108" t="s">
        <v>3823</v>
      </c>
      <c r="I1390" s="110" t="s">
        <v>2683</v>
      </c>
      <c r="J1390" s="108" t="s">
        <v>3825</v>
      </c>
      <c r="O1390" s="108" t="s">
        <v>2573</v>
      </c>
    </row>
    <row r="1391" spans="1:15" s="108" customFormat="1" ht="12.75" x14ac:dyDescent="0.2">
      <c r="A1391" s="108" t="str">
        <f>EnterpriseData!$B$38</f>
        <v>ProTes300420201Adm</v>
      </c>
      <c r="B1391" s="109" t="s">
        <v>8440</v>
      </c>
      <c r="C1391" s="108" t="s">
        <v>2609</v>
      </c>
      <c r="D1391" s="108" t="s">
        <v>8441</v>
      </c>
      <c r="E1391" s="108" t="s">
        <v>2683</v>
      </c>
      <c r="G1391" s="108" t="s">
        <v>8442</v>
      </c>
      <c r="H1391" s="108" t="s">
        <v>6155</v>
      </c>
      <c r="I1391" s="110" t="s">
        <v>2683</v>
      </c>
      <c r="J1391" s="108" t="s">
        <v>3358</v>
      </c>
      <c r="O1391" s="108" t="s">
        <v>2573</v>
      </c>
    </row>
    <row r="1392" spans="1:15" s="108" customFormat="1" ht="12.75" x14ac:dyDescent="0.2">
      <c r="A1392" s="108" t="str">
        <f>EnterpriseData!$B$38</f>
        <v>ProTes300420201Adm</v>
      </c>
      <c r="B1392" s="109" t="s">
        <v>8443</v>
      </c>
      <c r="C1392" s="108" t="s">
        <v>2609</v>
      </c>
      <c r="D1392" s="108" t="s">
        <v>8444</v>
      </c>
      <c r="E1392" s="108" t="s">
        <v>2683</v>
      </c>
      <c r="G1392" s="108" t="s">
        <v>8445</v>
      </c>
      <c r="H1392" s="108" t="s">
        <v>6118</v>
      </c>
      <c r="I1392" s="110" t="s">
        <v>2683</v>
      </c>
      <c r="J1392" s="108" t="s">
        <v>2377</v>
      </c>
      <c r="O1392" s="108" t="s">
        <v>2573</v>
      </c>
    </row>
    <row r="1393" spans="1:15" s="108" customFormat="1" ht="12.75" x14ac:dyDescent="0.2">
      <c r="A1393" s="108" t="str">
        <f>EnterpriseData!$B$38</f>
        <v>ProTes300420201Adm</v>
      </c>
      <c r="B1393" s="109" t="s">
        <v>8446</v>
      </c>
      <c r="C1393" s="108" t="s">
        <v>2609</v>
      </c>
      <c r="D1393" s="108" t="s">
        <v>8447</v>
      </c>
      <c r="E1393" s="108" t="s">
        <v>2683</v>
      </c>
      <c r="G1393" s="108" t="s">
        <v>4633</v>
      </c>
      <c r="H1393" s="108" t="s">
        <v>4633</v>
      </c>
      <c r="I1393" s="110" t="s">
        <v>2683</v>
      </c>
      <c r="J1393" s="108" t="s">
        <v>4581</v>
      </c>
      <c r="O1393" s="108" t="s">
        <v>2573</v>
      </c>
    </row>
    <row r="1394" spans="1:15" s="108" customFormat="1" ht="12.75" x14ac:dyDescent="0.2">
      <c r="A1394" s="108" t="str">
        <f>EnterpriseData!$B$38</f>
        <v>ProTes300420201Adm</v>
      </c>
      <c r="B1394" s="109" t="s">
        <v>8448</v>
      </c>
      <c r="C1394" s="108" t="s">
        <v>2609</v>
      </c>
      <c r="D1394" s="108" t="s">
        <v>8449</v>
      </c>
      <c r="E1394" s="108" t="s">
        <v>2683</v>
      </c>
      <c r="G1394" s="108" t="s">
        <v>8450</v>
      </c>
      <c r="H1394" s="108" t="s">
        <v>6159</v>
      </c>
      <c r="I1394" s="110" t="s">
        <v>2683</v>
      </c>
      <c r="J1394" s="108" t="s">
        <v>3346</v>
      </c>
      <c r="O1394" s="108" t="s">
        <v>2573</v>
      </c>
    </row>
    <row r="1395" spans="1:15" s="108" customFormat="1" ht="12.75" x14ac:dyDescent="0.2">
      <c r="A1395" s="108" t="str">
        <f>EnterpriseData!$B$38</f>
        <v>ProTes300420201Adm</v>
      </c>
      <c r="B1395" s="109" t="s">
        <v>8451</v>
      </c>
      <c r="C1395" s="108" t="s">
        <v>2609</v>
      </c>
      <c r="D1395" s="108" t="s">
        <v>8452</v>
      </c>
      <c r="E1395" s="108" t="s">
        <v>2683</v>
      </c>
      <c r="G1395" s="108" t="s">
        <v>8453</v>
      </c>
      <c r="H1395" s="108" t="s">
        <v>7018</v>
      </c>
      <c r="I1395" s="110" t="s">
        <v>2683</v>
      </c>
      <c r="J1395" s="108" t="s">
        <v>2727</v>
      </c>
      <c r="O1395" s="108" t="s">
        <v>2573</v>
      </c>
    </row>
    <row r="1396" spans="1:15" s="108" customFormat="1" ht="12.75" x14ac:dyDescent="0.2">
      <c r="A1396" s="108" t="str">
        <f>EnterpriseData!$B$38</f>
        <v>ProTes300420201Adm</v>
      </c>
      <c r="B1396" s="109" t="s">
        <v>8454</v>
      </c>
      <c r="C1396" s="108" t="s">
        <v>2609</v>
      </c>
      <c r="D1396" s="108" t="s">
        <v>8455</v>
      </c>
      <c r="E1396" s="108" t="s">
        <v>2683</v>
      </c>
      <c r="G1396" s="108" t="s">
        <v>8456</v>
      </c>
      <c r="H1396" s="108" t="s">
        <v>8457</v>
      </c>
      <c r="I1396" s="110" t="s">
        <v>2683</v>
      </c>
      <c r="J1396" s="108" t="s">
        <v>3016</v>
      </c>
      <c r="O1396" s="108" t="s">
        <v>2573</v>
      </c>
    </row>
    <row r="1397" spans="1:15" s="108" customFormat="1" ht="12.75" x14ac:dyDescent="0.2">
      <c r="A1397" s="108" t="str">
        <f>EnterpriseData!$B$38</f>
        <v>ProTes300420201Adm</v>
      </c>
      <c r="B1397" s="109" t="s">
        <v>8458</v>
      </c>
      <c r="C1397" s="108" t="s">
        <v>2609</v>
      </c>
      <c r="D1397" s="108" t="s">
        <v>8459</v>
      </c>
      <c r="E1397" s="108" t="s">
        <v>2683</v>
      </c>
      <c r="G1397" s="108" t="s">
        <v>8460</v>
      </c>
      <c r="H1397" s="108" t="s">
        <v>6419</v>
      </c>
      <c r="I1397" s="110" t="s">
        <v>2683</v>
      </c>
      <c r="J1397" s="108" t="s">
        <v>5238</v>
      </c>
      <c r="O1397" s="108" t="s">
        <v>2573</v>
      </c>
    </row>
    <row r="1398" spans="1:15" s="108" customFormat="1" ht="12.75" x14ac:dyDescent="0.2">
      <c r="A1398" s="108" t="str">
        <f>EnterpriseData!$B$38</f>
        <v>ProTes300420201Adm</v>
      </c>
      <c r="B1398" s="109" t="s">
        <v>8461</v>
      </c>
      <c r="C1398" s="108" t="s">
        <v>2609</v>
      </c>
      <c r="D1398" s="108" t="s">
        <v>8462</v>
      </c>
      <c r="E1398" s="108" t="s">
        <v>2683</v>
      </c>
      <c r="G1398" s="108" t="s">
        <v>8463</v>
      </c>
      <c r="H1398" s="108" t="s">
        <v>7206</v>
      </c>
      <c r="I1398" s="110" t="s">
        <v>2683</v>
      </c>
      <c r="J1398" s="108" t="s">
        <v>3047</v>
      </c>
      <c r="O1398" s="108" t="s">
        <v>2573</v>
      </c>
    </row>
    <row r="1399" spans="1:15" s="108" customFormat="1" ht="12.75" x14ac:dyDescent="0.2">
      <c r="A1399" s="108" t="str">
        <f>EnterpriseData!$B$38</f>
        <v>ProTes300420201Adm</v>
      </c>
      <c r="B1399" s="109" t="s">
        <v>8464</v>
      </c>
      <c r="C1399" s="108" t="s">
        <v>2609</v>
      </c>
      <c r="D1399" s="108" t="s">
        <v>8465</v>
      </c>
      <c r="E1399" s="108" t="s">
        <v>2683</v>
      </c>
      <c r="G1399" s="108" t="s">
        <v>8466</v>
      </c>
      <c r="H1399" s="108" t="s">
        <v>7169</v>
      </c>
      <c r="I1399" s="110" t="s">
        <v>2683</v>
      </c>
      <c r="J1399" s="108" t="s">
        <v>5250</v>
      </c>
      <c r="O1399" s="108" t="s">
        <v>2573</v>
      </c>
    </row>
    <row r="1400" spans="1:15" s="108" customFormat="1" ht="12.75" x14ac:dyDescent="0.2">
      <c r="A1400" s="108" t="str">
        <f>EnterpriseData!$B$38</f>
        <v>ProTes300420201Adm</v>
      </c>
      <c r="B1400" s="109" t="s">
        <v>8467</v>
      </c>
      <c r="C1400" s="108" t="s">
        <v>2609</v>
      </c>
      <c r="D1400" s="108" t="s">
        <v>8468</v>
      </c>
      <c r="E1400" s="108" t="s">
        <v>2683</v>
      </c>
      <c r="G1400" s="108" t="s">
        <v>2798</v>
      </c>
      <c r="H1400" s="108" t="s">
        <v>2798</v>
      </c>
      <c r="I1400" s="110" t="s">
        <v>2683</v>
      </c>
      <c r="J1400" s="108" t="s">
        <v>2794</v>
      </c>
      <c r="O1400" s="108" t="s">
        <v>2573</v>
      </c>
    </row>
    <row r="1401" spans="1:15" s="108" customFormat="1" ht="12.75" x14ac:dyDescent="0.2">
      <c r="A1401" s="108" t="str">
        <f>EnterpriseData!$B$38</f>
        <v>ProTes300420201Adm</v>
      </c>
      <c r="B1401" s="109" t="s">
        <v>8467</v>
      </c>
      <c r="C1401" s="108" t="s">
        <v>2609</v>
      </c>
      <c r="D1401" s="108" t="s">
        <v>8468</v>
      </c>
      <c r="E1401" s="108" t="s">
        <v>2683</v>
      </c>
      <c r="G1401" s="108" t="s">
        <v>2798</v>
      </c>
      <c r="H1401" s="108" t="s">
        <v>8469</v>
      </c>
      <c r="I1401" s="110" t="s">
        <v>2683</v>
      </c>
      <c r="J1401" s="108" t="s">
        <v>2794</v>
      </c>
      <c r="O1401" s="108" t="s">
        <v>2573</v>
      </c>
    </row>
    <row r="1402" spans="1:15" s="108" customFormat="1" ht="12.75" x14ac:dyDescent="0.2">
      <c r="A1402" s="108" t="str">
        <f>EnterpriseData!$B$38</f>
        <v>ProTes300420201Adm</v>
      </c>
      <c r="B1402" s="109" t="s">
        <v>8470</v>
      </c>
      <c r="C1402" s="108" t="s">
        <v>2609</v>
      </c>
      <c r="D1402" s="108" t="s">
        <v>8471</v>
      </c>
      <c r="E1402" s="108" t="s">
        <v>2683</v>
      </c>
      <c r="G1402" s="108" t="s">
        <v>8472</v>
      </c>
      <c r="H1402" s="108" t="s">
        <v>6299</v>
      </c>
      <c r="I1402" s="110" t="s">
        <v>2683</v>
      </c>
      <c r="J1402" s="108" t="s">
        <v>3100</v>
      </c>
      <c r="O1402" s="108" t="s">
        <v>2573</v>
      </c>
    </row>
    <row r="1403" spans="1:15" s="108" customFormat="1" ht="12.75" x14ac:dyDescent="0.2">
      <c r="A1403" s="108" t="str">
        <f>EnterpriseData!$B$38</f>
        <v>ProTes300420201Adm</v>
      </c>
      <c r="B1403" s="109" t="s">
        <v>8473</v>
      </c>
      <c r="C1403" s="108" t="s">
        <v>2609</v>
      </c>
      <c r="D1403" s="108" t="s">
        <v>8474</v>
      </c>
      <c r="E1403" s="108" t="s">
        <v>2683</v>
      </c>
      <c r="G1403" s="108" t="s">
        <v>8475</v>
      </c>
      <c r="H1403" s="108" t="s">
        <v>4466</v>
      </c>
      <c r="I1403" s="110" t="s">
        <v>2683</v>
      </c>
      <c r="J1403" s="108" t="s">
        <v>3825</v>
      </c>
      <c r="O1403" s="108" t="s">
        <v>2573</v>
      </c>
    </row>
    <row r="1404" spans="1:15" s="108" customFormat="1" ht="12.75" x14ac:dyDescent="0.2">
      <c r="A1404" s="108" t="str">
        <f>EnterpriseData!$B$38</f>
        <v>ProTes300420201Adm</v>
      </c>
      <c r="B1404" s="109" t="s">
        <v>8476</v>
      </c>
      <c r="C1404" s="108" t="s">
        <v>2609</v>
      </c>
      <c r="D1404" s="108" t="s">
        <v>8477</v>
      </c>
      <c r="E1404" s="108" t="s">
        <v>2683</v>
      </c>
      <c r="G1404" s="108" t="s">
        <v>8478</v>
      </c>
      <c r="H1404" s="108" t="s">
        <v>8479</v>
      </c>
      <c r="I1404" s="110" t="s">
        <v>2683</v>
      </c>
      <c r="J1404" s="108" t="s">
        <v>3016</v>
      </c>
      <c r="O1404" s="108" t="s">
        <v>2573</v>
      </c>
    </row>
    <row r="1405" spans="1:15" s="108" customFormat="1" ht="12.75" x14ac:dyDescent="0.2">
      <c r="A1405" s="108" t="str">
        <f>EnterpriseData!$B$38</f>
        <v>ProTes300420201Adm</v>
      </c>
      <c r="B1405" s="109" t="s">
        <v>8480</v>
      </c>
      <c r="C1405" s="108" t="s">
        <v>2609</v>
      </c>
      <c r="D1405" s="108" t="s">
        <v>8481</v>
      </c>
      <c r="E1405" s="108" t="s">
        <v>2683</v>
      </c>
      <c r="G1405" s="108" t="s">
        <v>8482</v>
      </c>
      <c r="H1405" s="108" t="s">
        <v>6284</v>
      </c>
      <c r="I1405" s="110" t="s">
        <v>2683</v>
      </c>
      <c r="J1405" s="108" t="s">
        <v>6285</v>
      </c>
      <c r="O1405" s="108" t="s">
        <v>2573</v>
      </c>
    </row>
    <row r="1406" spans="1:15" s="108" customFormat="1" ht="12.75" x14ac:dyDescent="0.2">
      <c r="A1406" s="108" t="str">
        <f>EnterpriseData!$B$38</f>
        <v>ProTes300420201Adm</v>
      </c>
      <c r="B1406" s="109" t="s">
        <v>8483</v>
      </c>
      <c r="C1406" s="108" t="s">
        <v>2609</v>
      </c>
      <c r="D1406" s="108" t="s">
        <v>8484</v>
      </c>
      <c r="E1406" s="108" t="s">
        <v>2683</v>
      </c>
      <c r="G1406" s="108" t="s">
        <v>8485</v>
      </c>
      <c r="H1406" s="108" t="s">
        <v>7206</v>
      </c>
      <c r="I1406" s="110" t="s">
        <v>2683</v>
      </c>
      <c r="J1406" s="108" t="s">
        <v>3047</v>
      </c>
      <c r="O1406" s="108" t="s">
        <v>2573</v>
      </c>
    </row>
    <row r="1407" spans="1:15" s="108" customFormat="1" ht="12.75" x14ac:dyDescent="0.2">
      <c r="A1407" s="108" t="str">
        <f>EnterpriseData!$B$38</f>
        <v>ProTes300420201Adm</v>
      </c>
      <c r="B1407" s="109" t="s">
        <v>8486</v>
      </c>
      <c r="C1407" s="108" t="s">
        <v>2609</v>
      </c>
      <c r="D1407" s="108" t="s">
        <v>8487</v>
      </c>
      <c r="E1407" s="108" t="s">
        <v>2683</v>
      </c>
      <c r="G1407" s="108" t="s">
        <v>8488</v>
      </c>
      <c r="H1407" s="108" t="s">
        <v>6118</v>
      </c>
      <c r="I1407" s="110" t="s">
        <v>2683</v>
      </c>
      <c r="J1407" s="108" t="s">
        <v>2377</v>
      </c>
      <c r="O1407" s="108" t="s">
        <v>2573</v>
      </c>
    </row>
    <row r="1408" spans="1:15" s="108" customFormat="1" ht="12.75" x14ac:dyDescent="0.2">
      <c r="A1408" s="108" t="str">
        <f>EnterpriseData!$B$38</f>
        <v>ProTes300420201Adm</v>
      </c>
      <c r="B1408" s="109" t="s">
        <v>8489</v>
      </c>
      <c r="C1408" s="108" t="s">
        <v>2609</v>
      </c>
      <c r="D1408" s="108" t="s">
        <v>8490</v>
      </c>
      <c r="E1408" s="108" t="s">
        <v>2683</v>
      </c>
      <c r="G1408" s="108" t="s">
        <v>8491</v>
      </c>
      <c r="H1408" s="108" t="s">
        <v>3823</v>
      </c>
      <c r="I1408" s="110" t="s">
        <v>2683</v>
      </c>
      <c r="J1408" s="108" t="s">
        <v>3825</v>
      </c>
      <c r="O1408" s="108" t="s">
        <v>2573</v>
      </c>
    </row>
    <row r="1409" spans="1:15" s="108" customFormat="1" ht="12.75" x14ac:dyDescent="0.2">
      <c r="A1409" s="108" t="str">
        <f>EnterpriseData!$B$38</f>
        <v>ProTes300420201Adm</v>
      </c>
      <c r="B1409" s="109" t="s">
        <v>8492</v>
      </c>
      <c r="C1409" s="108" t="s">
        <v>2609</v>
      </c>
      <c r="D1409" s="108" t="s">
        <v>8493</v>
      </c>
      <c r="E1409" s="108" t="s">
        <v>2683</v>
      </c>
      <c r="G1409" s="108" t="s">
        <v>3929</v>
      </c>
      <c r="H1409" s="108" t="s">
        <v>3929</v>
      </c>
      <c r="I1409" s="110" t="s">
        <v>2683</v>
      </c>
      <c r="J1409" s="108" t="s">
        <v>3036</v>
      </c>
      <c r="O1409" s="108" t="s">
        <v>2573</v>
      </c>
    </row>
    <row r="1410" spans="1:15" s="108" customFormat="1" ht="12.75" x14ac:dyDescent="0.2">
      <c r="A1410" s="108" t="str">
        <f>EnterpriseData!$B$38</f>
        <v>ProTes300420201Adm</v>
      </c>
      <c r="B1410" s="109" t="s">
        <v>8494</v>
      </c>
      <c r="C1410" s="108" t="s">
        <v>2609</v>
      </c>
      <c r="D1410" s="108" t="s">
        <v>8495</v>
      </c>
      <c r="E1410" s="108" t="s">
        <v>2683</v>
      </c>
      <c r="G1410" s="108" t="s">
        <v>8496</v>
      </c>
      <c r="H1410" s="108" t="s">
        <v>7944</v>
      </c>
      <c r="I1410" s="110" t="s">
        <v>2683</v>
      </c>
      <c r="J1410" s="108" t="s">
        <v>3078</v>
      </c>
      <c r="O1410" s="108" t="s">
        <v>2573</v>
      </c>
    </row>
    <row r="1411" spans="1:15" s="108" customFormat="1" ht="12.75" x14ac:dyDescent="0.2">
      <c r="A1411" s="108" t="str">
        <f>EnterpriseData!$B$38</f>
        <v>ProTes300420201Adm</v>
      </c>
      <c r="B1411" s="109" t="s">
        <v>8497</v>
      </c>
      <c r="C1411" s="108" t="s">
        <v>2609</v>
      </c>
      <c r="D1411" s="108" t="s">
        <v>8498</v>
      </c>
      <c r="E1411" s="108" t="s">
        <v>2683</v>
      </c>
      <c r="G1411" s="108" t="s">
        <v>8499</v>
      </c>
      <c r="H1411" s="108" t="s">
        <v>8499</v>
      </c>
      <c r="I1411" s="110" t="s">
        <v>2683</v>
      </c>
      <c r="J1411" s="108" t="s">
        <v>3346</v>
      </c>
      <c r="O1411" s="108" t="s">
        <v>2573</v>
      </c>
    </row>
    <row r="1412" spans="1:15" s="108" customFormat="1" ht="12.75" x14ac:dyDescent="0.2">
      <c r="A1412" s="108" t="str">
        <f>EnterpriseData!$B$38</f>
        <v>ProTes300420201Adm</v>
      </c>
      <c r="B1412" s="109" t="s">
        <v>8500</v>
      </c>
      <c r="C1412" s="108" t="s">
        <v>2609</v>
      </c>
      <c r="D1412" s="108" t="s">
        <v>8501</v>
      </c>
      <c r="E1412" s="108" t="s">
        <v>2683</v>
      </c>
      <c r="G1412" s="108" t="s">
        <v>7008</v>
      </c>
      <c r="H1412" s="108" t="s">
        <v>6743</v>
      </c>
      <c r="I1412" s="110" t="s">
        <v>2683</v>
      </c>
      <c r="J1412" s="108" t="s">
        <v>2377</v>
      </c>
      <c r="O1412" s="108" t="s">
        <v>2573</v>
      </c>
    </row>
    <row r="1413" spans="1:15" s="108" customFormat="1" ht="12.75" x14ac:dyDescent="0.2">
      <c r="A1413" s="108" t="str">
        <f>EnterpriseData!$B$38</f>
        <v>ProTes300420201Adm</v>
      </c>
      <c r="B1413" s="109" t="s">
        <v>8502</v>
      </c>
      <c r="C1413" s="108" t="s">
        <v>2609</v>
      </c>
      <c r="D1413" s="108" t="s">
        <v>8503</v>
      </c>
      <c r="E1413" s="108" t="s">
        <v>2683</v>
      </c>
      <c r="G1413" s="108" t="s">
        <v>8504</v>
      </c>
      <c r="H1413" s="108" t="s">
        <v>6403</v>
      </c>
      <c r="I1413" s="110" t="s">
        <v>2683</v>
      </c>
      <c r="J1413" s="108" t="s">
        <v>6404</v>
      </c>
      <c r="O1413" s="108" t="s">
        <v>2573</v>
      </c>
    </row>
    <row r="1414" spans="1:15" s="108" customFormat="1" ht="12.75" x14ac:dyDescent="0.2">
      <c r="A1414" s="108" t="str">
        <f>EnterpriseData!$B$38</f>
        <v>ProTes300420201Adm</v>
      </c>
      <c r="B1414" s="109" t="s">
        <v>8505</v>
      </c>
      <c r="C1414" s="108" t="s">
        <v>2609</v>
      </c>
      <c r="D1414" s="108" t="s">
        <v>8506</v>
      </c>
      <c r="E1414" s="108" t="s">
        <v>2683</v>
      </c>
      <c r="G1414" s="108" t="s">
        <v>8507</v>
      </c>
      <c r="H1414" s="108" t="s">
        <v>6534</v>
      </c>
      <c r="I1414" s="110" t="s">
        <v>2683</v>
      </c>
      <c r="J1414" s="108" t="s">
        <v>5602</v>
      </c>
      <c r="O1414" s="108" t="s">
        <v>2573</v>
      </c>
    </row>
    <row r="1415" spans="1:15" s="108" customFormat="1" ht="12.75" x14ac:dyDescent="0.2">
      <c r="A1415" s="108" t="str">
        <f>EnterpriseData!$B$38</f>
        <v>ProTes300420201Adm</v>
      </c>
      <c r="B1415" s="109" t="s">
        <v>8508</v>
      </c>
      <c r="C1415" s="108" t="s">
        <v>2609</v>
      </c>
      <c r="D1415" s="108" t="s">
        <v>8509</v>
      </c>
      <c r="E1415" s="108" t="s">
        <v>2683</v>
      </c>
      <c r="G1415" s="108" t="s">
        <v>8510</v>
      </c>
      <c r="H1415" s="108" t="s">
        <v>8511</v>
      </c>
      <c r="I1415" s="110" t="s">
        <v>2683</v>
      </c>
      <c r="J1415" s="108" t="s">
        <v>2437</v>
      </c>
      <c r="O1415" s="108" t="s">
        <v>2573</v>
      </c>
    </row>
    <row r="1416" spans="1:15" s="108" customFormat="1" ht="12.75" x14ac:dyDescent="0.2">
      <c r="A1416" s="108" t="str">
        <f>EnterpriseData!$B$38</f>
        <v>ProTes300420201Adm</v>
      </c>
      <c r="B1416" s="109" t="s">
        <v>8512</v>
      </c>
      <c r="C1416" s="108" t="s">
        <v>2609</v>
      </c>
      <c r="D1416" s="108" t="s">
        <v>8513</v>
      </c>
      <c r="E1416" s="108" t="s">
        <v>2683</v>
      </c>
      <c r="G1416" s="108" t="s">
        <v>8514</v>
      </c>
      <c r="H1416" s="108" t="s">
        <v>8515</v>
      </c>
      <c r="I1416" s="110" t="s">
        <v>2683</v>
      </c>
      <c r="J1416" s="108" t="s">
        <v>3681</v>
      </c>
      <c r="O1416" s="108" t="s">
        <v>2573</v>
      </c>
    </row>
    <row r="1417" spans="1:15" s="108" customFormat="1" ht="12.75" x14ac:dyDescent="0.2">
      <c r="A1417" s="108" t="str">
        <f>EnterpriseData!$B$38</f>
        <v>ProTes300420201Adm</v>
      </c>
      <c r="B1417" s="109" t="s">
        <v>8516</v>
      </c>
      <c r="C1417" s="108" t="s">
        <v>2609</v>
      </c>
      <c r="D1417" s="108" t="s">
        <v>8517</v>
      </c>
      <c r="E1417" s="108" t="s">
        <v>2683</v>
      </c>
      <c r="G1417" s="108" t="s">
        <v>8518</v>
      </c>
      <c r="H1417" s="108" t="s">
        <v>7084</v>
      </c>
      <c r="I1417" s="110" t="s">
        <v>2683</v>
      </c>
      <c r="J1417" s="108" t="s">
        <v>2377</v>
      </c>
      <c r="O1417" s="108" t="s">
        <v>2573</v>
      </c>
    </row>
    <row r="1418" spans="1:15" s="108" customFormat="1" ht="12.75" x14ac:dyDescent="0.2">
      <c r="A1418" s="108" t="str">
        <f>EnterpriseData!$B$38</f>
        <v>ProTes300420201Adm</v>
      </c>
      <c r="B1418" s="109" t="s">
        <v>8519</v>
      </c>
      <c r="C1418" s="108" t="s">
        <v>2609</v>
      </c>
      <c r="D1418" s="108" t="s">
        <v>8520</v>
      </c>
      <c r="E1418" s="108" t="s">
        <v>2683</v>
      </c>
      <c r="G1418" s="108" t="s">
        <v>8521</v>
      </c>
      <c r="H1418" s="108" t="s">
        <v>8522</v>
      </c>
      <c r="I1418" s="110" t="s">
        <v>2683</v>
      </c>
      <c r="J1418" s="108" t="s">
        <v>4763</v>
      </c>
      <c r="O1418" s="108" t="s">
        <v>2573</v>
      </c>
    </row>
    <row r="1419" spans="1:15" s="108" customFormat="1" ht="12.75" x14ac:dyDescent="0.2">
      <c r="A1419" s="108" t="str">
        <f>EnterpriseData!$B$38</f>
        <v>ProTes300420201Adm</v>
      </c>
      <c r="B1419" s="109" t="s">
        <v>8523</v>
      </c>
      <c r="C1419" s="108" t="s">
        <v>2609</v>
      </c>
      <c r="D1419" s="108" t="s">
        <v>8524</v>
      </c>
      <c r="E1419" s="108" t="s">
        <v>2683</v>
      </c>
      <c r="G1419" s="108" t="s">
        <v>3734</v>
      </c>
      <c r="H1419" s="108" t="s">
        <v>3734</v>
      </c>
      <c r="I1419" s="110" t="s">
        <v>2683</v>
      </c>
      <c r="J1419" s="108" t="s">
        <v>3735</v>
      </c>
      <c r="O1419" s="108" t="s">
        <v>2573</v>
      </c>
    </row>
    <row r="1420" spans="1:15" s="108" customFormat="1" ht="12.75" x14ac:dyDescent="0.2">
      <c r="A1420" s="108" t="str">
        <f>EnterpriseData!$B$38</f>
        <v>ProTes300420201Adm</v>
      </c>
      <c r="B1420" s="109" t="s">
        <v>8525</v>
      </c>
      <c r="C1420" s="108" t="s">
        <v>2609</v>
      </c>
      <c r="D1420" s="108" t="s">
        <v>8526</v>
      </c>
      <c r="E1420" s="108" t="s">
        <v>2683</v>
      </c>
      <c r="G1420" s="108" t="s">
        <v>8527</v>
      </c>
      <c r="H1420" s="108" t="s">
        <v>6118</v>
      </c>
      <c r="I1420" s="110" t="s">
        <v>2683</v>
      </c>
      <c r="J1420" s="108" t="s">
        <v>2377</v>
      </c>
      <c r="O1420" s="108" t="s">
        <v>2573</v>
      </c>
    </row>
    <row r="1421" spans="1:15" s="108" customFormat="1" ht="12.75" x14ac:dyDescent="0.2">
      <c r="A1421" s="108" t="str">
        <f>EnterpriseData!$B$38</f>
        <v>ProTes300420201Adm</v>
      </c>
      <c r="B1421" s="109" t="s">
        <v>8528</v>
      </c>
      <c r="C1421" s="108" t="s">
        <v>2609</v>
      </c>
      <c r="D1421" s="108" t="s">
        <v>8529</v>
      </c>
      <c r="E1421" s="108" t="s">
        <v>2683</v>
      </c>
      <c r="G1421" s="108" t="s">
        <v>8530</v>
      </c>
      <c r="H1421" s="108" t="s">
        <v>8531</v>
      </c>
      <c r="I1421" s="110" t="s">
        <v>2683</v>
      </c>
      <c r="J1421" s="108" t="s">
        <v>3016</v>
      </c>
      <c r="O1421" s="108" t="s">
        <v>2573</v>
      </c>
    </row>
    <row r="1422" spans="1:15" s="108" customFormat="1" ht="12.75" x14ac:dyDescent="0.2">
      <c r="A1422" s="108" t="str">
        <f>EnterpriseData!$B$38</f>
        <v>ProTes300420201Adm</v>
      </c>
      <c r="B1422" s="109" t="s">
        <v>8532</v>
      </c>
      <c r="C1422" s="108" t="s">
        <v>2609</v>
      </c>
      <c r="D1422" s="108" t="s">
        <v>8533</v>
      </c>
      <c r="E1422" s="108" t="s">
        <v>2683</v>
      </c>
      <c r="G1422" s="108" t="s">
        <v>7181</v>
      </c>
      <c r="H1422" s="108" t="s">
        <v>8534</v>
      </c>
      <c r="I1422" s="110" t="s">
        <v>2683</v>
      </c>
      <c r="J1422" s="108" t="s">
        <v>5238</v>
      </c>
      <c r="O1422" s="108" t="s">
        <v>2573</v>
      </c>
    </row>
    <row r="1423" spans="1:15" s="108" customFormat="1" ht="12.75" x14ac:dyDescent="0.2">
      <c r="A1423" s="108" t="str">
        <f>EnterpriseData!$B$38</f>
        <v>ProTes300420201Adm</v>
      </c>
      <c r="B1423" s="109" t="s">
        <v>8535</v>
      </c>
      <c r="C1423" s="108" t="s">
        <v>2609</v>
      </c>
      <c r="D1423" s="108" t="s">
        <v>8536</v>
      </c>
      <c r="E1423" s="108" t="s">
        <v>2683</v>
      </c>
      <c r="G1423" s="108" t="s">
        <v>3212</v>
      </c>
      <c r="H1423" s="108" t="s">
        <v>8537</v>
      </c>
      <c r="I1423" s="110" t="s">
        <v>2683</v>
      </c>
      <c r="J1423" s="108" t="s">
        <v>3202</v>
      </c>
      <c r="O1423" s="108" t="s">
        <v>2573</v>
      </c>
    </row>
    <row r="1424" spans="1:15" s="108" customFormat="1" ht="12.75" x14ac:dyDescent="0.2">
      <c r="A1424" s="108" t="str">
        <f>EnterpriseData!$B$38</f>
        <v>ProTes300420201Adm</v>
      </c>
      <c r="B1424" s="109" t="s">
        <v>8538</v>
      </c>
      <c r="C1424" s="108" t="s">
        <v>2609</v>
      </c>
      <c r="D1424" s="108" t="s">
        <v>8539</v>
      </c>
      <c r="E1424" s="108" t="s">
        <v>2683</v>
      </c>
      <c r="G1424" s="108" t="s">
        <v>8540</v>
      </c>
      <c r="H1424" s="108" t="s">
        <v>6275</v>
      </c>
      <c r="I1424" s="110" t="s">
        <v>2683</v>
      </c>
      <c r="J1424" s="108" t="s">
        <v>6276</v>
      </c>
      <c r="O1424" s="108" t="s">
        <v>2573</v>
      </c>
    </row>
    <row r="1425" spans="1:15" s="108" customFormat="1" ht="12.75" x14ac:dyDescent="0.2">
      <c r="A1425" s="108" t="str">
        <f>EnterpriseData!$B$38</f>
        <v>ProTes300420201Adm</v>
      </c>
      <c r="B1425" s="109" t="s">
        <v>8541</v>
      </c>
      <c r="C1425" s="108" t="s">
        <v>2609</v>
      </c>
      <c r="D1425" s="108" t="s">
        <v>8542</v>
      </c>
      <c r="E1425" s="108" t="s">
        <v>2683</v>
      </c>
      <c r="G1425" s="108" t="s">
        <v>8543</v>
      </c>
      <c r="H1425" s="108" t="s">
        <v>8544</v>
      </c>
      <c r="I1425" s="110" t="s">
        <v>2683</v>
      </c>
      <c r="J1425" s="108" t="s">
        <v>5197</v>
      </c>
      <c r="O1425" s="108" t="s">
        <v>2573</v>
      </c>
    </row>
    <row r="1426" spans="1:15" s="108" customFormat="1" ht="12.75" x14ac:dyDescent="0.2">
      <c r="A1426" s="108" t="str">
        <f>EnterpriseData!$B$38</f>
        <v>ProTes300420201Adm</v>
      </c>
      <c r="B1426" s="109" t="s">
        <v>8545</v>
      </c>
      <c r="C1426" s="108" t="s">
        <v>2609</v>
      </c>
      <c r="D1426" s="108" t="s">
        <v>8546</v>
      </c>
      <c r="E1426" s="108" t="s">
        <v>2683</v>
      </c>
      <c r="G1426" s="108" t="s">
        <v>8547</v>
      </c>
      <c r="H1426" s="108" t="s">
        <v>8548</v>
      </c>
      <c r="I1426" s="110" t="s">
        <v>2683</v>
      </c>
      <c r="J1426" s="108" t="s">
        <v>3681</v>
      </c>
      <c r="O1426" s="108" t="s">
        <v>2573</v>
      </c>
    </row>
    <row r="1427" spans="1:15" s="108" customFormat="1" ht="12.75" x14ac:dyDescent="0.2">
      <c r="A1427" s="108" t="str">
        <f>EnterpriseData!$B$38</f>
        <v>ProTes300420201Adm</v>
      </c>
      <c r="B1427" s="109" t="s">
        <v>8549</v>
      </c>
      <c r="C1427" s="108" t="s">
        <v>2609</v>
      </c>
      <c r="D1427" s="108" t="s">
        <v>8550</v>
      </c>
      <c r="E1427" s="108" t="s">
        <v>2683</v>
      </c>
      <c r="G1427" s="108" t="s">
        <v>8551</v>
      </c>
      <c r="H1427" s="108" t="s">
        <v>6545</v>
      </c>
      <c r="I1427" s="110" t="s">
        <v>2683</v>
      </c>
      <c r="J1427" s="108" t="s">
        <v>2896</v>
      </c>
      <c r="O1427" s="108" t="s">
        <v>2573</v>
      </c>
    </row>
    <row r="1428" spans="1:15" s="108" customFormat="1" ht="12.75" x14ac:dyDescent="0.2">
      <c r="A1428" s="108" t="str">
        <f>EnterpriseData!$B$38</f>
        <v>ProTes300420201Adm</v>
      </c>
      <c r="B1428" s="109" t="s">
        <v>8552</v>
      </c>
      <c r="C1428" s="108" t="s">
        <v>2609</v>
      </c>
      <c r="D1428" s="108" t="s">
        <v>8553</v>
      </c>
      <c r="E1428" s="108" t="s">
        <v>2683</v>
      </c>
      <c r="G1428" s="108" t="s">
        <v>8554</v>
      </c>
      <c r="H1428" s="108" t="s">
        <v>8555</v>
      </c>
      <c r="I1428" s="110" t="s">
        <v>2683</v>
      </c>
      <c r="J1428" s="108" t="s">
        <v>2930</v>
      </c>
      <c r="O1428" s="108" t="s">
        <v>2573</v>
      </c>
    </row>
    <row r="1429" spans="1:15" s="108" customFormat="1" ht="12.75" x14ac:dyDescent="0.2">
      <c r="A1429" s="108" t="str">
        <f>EnterpriseData!$B$38</f>
        <v>ProTes300420201Adm</v>
      </c>
      <c r="B1429" s="109" t="s">
        <v>8556</v>
      </c>
      <c r="C1429" s="108" t="s">
        <v>2609</v>
      </c>
      <c r="D1429" s="108" t="s">
        <v>8557</v>
      </c>
      <c r="E1429" s="108" t="s">
        <v>2683</v>
      </c>
      <c r="G1429" s="108" t="s">
        <v>8558</v>
      </c>
      <c r="H1429" s="108" t="s">
        <v>8559</v>
      </c>
      <c r="I1429" s="110" t="s">
        <v>2683</v>
      </c>
      <c r="J1429" s="108" t="s">
        <v>3681</v>
      </c>
      <c r="O1429" s="108" t="s">
        <v>2573</v>
      </c>
    </row>
    <row r="1430" spans="1:15" s="108" customFormat="1" ht="12.75" x14ac:dyDescent="0.2">
      <c r="A1430" s="108" t="str">
        <f>EnterpriseData!$B$38</f>
        <v>ProTes300420201Adm</v>
      </c>
      <c r="B1430" s="109" t="s">
        <v>8560</v>
      </c>
      <c r="C1430" s="108" t="s">
        <v>2609</v>
      </c>
      <c r="D1430" s="108" t="s">
        <v>8561</v>
      </c>
      <c r="E1430" s="108" t="s">
        <v>2683</v>
      </c>
      <c r="G1430" s="108" t="s">
        <v>8562</v>
      </c>
      <c r="H1430" s="108" t="s">
        <v>7912</v>
      </c>
      <c r="I1430" s="110" t="s">
        <v>2683</v>
      </c>
      <c r="J1430" s="108" t="s">
        <v>3456</v>
      </c>
      <c r="O1430" s="108" t="s">
        <v>2573</v>
      </c>
    </row>
    <row r="1431" spans="1:15" s="108" customFormat="1" ht="12.75" x14ac:dyDescent="0.2">
      <c r="A1431" s="108" t="str">
        <f>EnterpriseData!$B$38</f>
        <v>ProTes300420201Adm</v>
      </c>
      <c r="B1431" s="109" t="s">
        <v>8563</v>
      </c>
      <c r="C1431" s="108" t="s">
        <v>2609</v>
      </c>
      <c r="D1431" s="108" t="s">
        <v>8564</v>
      </c>
      <c r="E1431" s="108" t="s">
        <v>2683</v>
      </c>
      <c r="G1431" s="108" t="s">
        <v>3594</v>
      </c>
      <c r="H1431" s="108" t="s">
        <v>8565</v>
      </c>
      <c r="I1431" s="110" t="s">
        <v>2683</v>
      </c>
      <c r="J1431" s="108" t="s">
        <v>2412</v>
      </c>
      <c r="O1431" s="108" t="s">
        <v>2573</v>
      </c>
    </row>
    <row r="1432" spans="1:15" s="108" customFormat="1" ht="12.75" x14ac:dyDescent="0.2">
      <c r="A1432" s="108" t="str">
        <f>EnterpriseData!$B$38</f>
        <v>ProTes300420201Adm</v>
      </c>
      <c r="B1432" s="109" t="s">
        <v>8566</v>
      </c>
      <c r="C1432" s="108" t="s">
        <v>2609</v>
      </c>
      <c r="D1432" s="108" t="s">
        <v>8567</v>
      </c>
      <c r="E1432" s="108" t="s">
        <v>2683</v>
      </c>
      <c r="G1432" s="108" t="s">
        <v>8568</v>
      </c>
      <c r="H1432" s="108" t="s">
        <v>8569</v>
      </c>
      <c r="I1432" s="110" t="s">
        <v>2683</v>
      </c>
      <c r="J1432" s="108" t="s">
        <v>4651</v>
      </c>
      <c r="O1432" s="108" t="s">
        <v>2573</v>
      </c>
    </row>
    <row r="1433" spans="1:15" s="108" customFormat="1" ht="12.75" x14ac:dyDescent="0.2">
      <c r="A1433" s="108" t="str">
        <f>EnterpriseData!$B$38</f>
        <v>ProTes300420201Adm</v>
      </c>
      <c r="B1433" s="109" t="s">
        <v>8570</v>
      </c>
      <c r="C1433" s="108" t="s">
        <v>2609</v>
      </c>
      <c r="D1433" s="108" t="s">
        <v>8571</v>
      </c>
      <c r="E1433" s="108" t="s">
        <v>2683</v>
      </c>
      <c r="G1433" s="108" t="s">
        <v>8572</v>
      </c>
      <c r="H1433" s="108" t="s">
        <v>8573</v>
      </c>
      <c r="I1433" s="110" t="s">
        <v>2683</v>
      </c>
      <c r="J1433" s="108" t="s">
        <v>2412</v>
      </c>
      <c r="O1433" s="108" t="s">
        <v>2573</v>
      </c>
    </row>
    <row r="1434" spans="1:15" s="108" customFormat="1" ht="12.75" x14ac:dyDescent="0.2">
      <c r="A1434" s="108" t="str">
        <f>EnterpriseData!$B$38</f>
        <v>ProTes300420201Adm</v>
      </c>
      <c r="B1434" s="109" t="s">
        <v>8574</v>
      </c>
      <c r="C1434" s="108" t="s">
        <v>2609</v>
      </c>
      <c r="D1434" s="108" t="s">
        <v>8575</v>
      </c>
      <c r="E1434" s="108" t="s">
        <v>2683</v>
      </c>
      <c r="G1434" s="108" t="s">
        <v>8576</v>
      </c>
      <c r="H1434" s="108" t="s">
        <v>8577</v>
      </c>
      <c r="I1434" s="110" t="s">
        <v>2683</v>
      </c>
      <c r="J1434" s="108" t="s">
        <v>7336</v>
      </c>
      <c r="O1434" s="108" t="s">
        <v>2573</v>
      </c>
    </row>
    <row r="1435" spans="1:15" s="108" customFormat="1" ht="12.75" x14ac:dyDescent="0.2">
      <c r="A1435" s="108" t="str">
        <f>EnterpriseData!$B$38</f>
        <v>ProTes300420201Adm</v>
      </c>
      <c r="B1435" s="109" t="s">
        <v>8578</v>
      </c>
      <c r="C1435" s="108" t="s">
        <v>2609</v>
      </c>
      <c r="D1435" s="108" t="s">
        <v>8579</v>
      </c>
      <c r="E1435" s="108" t="s">
        <v>2683</v>
      </c>
      <c r="G1435" s="108" t="s">
        <v>8580</v>
      </c>
      <c r="H1435" s="108" t="s">
        <v>7103</v>
      </c>
      <c r="I1435" s="110" t="s">
        <v>2683</v>
      </c>
      <c r="J1435" s="108" t="s">
        <v>2871</v>
      </c>
      <c r="O1435" s="108" t="s">
        <v>2573</v>
      </c>
    </row>
    <row r="1436" spans="1:15" s="108" customFormat="1" ht="12.75" x14ac:dyDescent="0.2">
      <c r="A1436" s="108" t="str">
        <f>EnterpriseData!$B$38</f>
        <v>ProTes300420201Adm</v>
      </c>
      <c r="B1436" s="109" t="s">
        <v>8581</v>
      </c>
      <c r="C1436" s="108" t="s">
        <v>2609</v>
      </c>
      <c r="D1436" s="108" t="s">
        <v>8582</v>
      </c>
      <c r="E1436" s="108" t="s">
        <v>2683</v>
      </c>
      <c r="G1436" s="108" t="s">
        <v>8583</v>
      </c>
      <c r="H1436" s="108" t="s">
        <v>8583</v>
      </c>
      <c r="I1436" s="110" t="s">
        <v>2683</v>
      </c>
      <c r="J1436" s="108" t="s">
        <v>2896</v>
      </c>
      <c r="O1436" s="108" t="s">
        <v>2573</v>
      </c>
    </row>
    <row r="1437" spans="1:15" s="108" customFormat="1" ht="12.75" x14ac:dyDescent="0.2">
      <c r="A1437" s="108" t="str">
        <f>EnterpriseData!$B$38</f>
        <v>ProTes300420201Adm</v>
      </c>
      <c r="B1437" s="109" t="s">
        <v>8584</v>
      </c>
      <c r="C1437" s="108" t="s">
        <v>2609</v>
      </c>
      <c r="D1437" s="108" t="s">
        <v>8585</v>
      </c>
      <c r="E1437" s="108" t="s">
        <v>2683</v>
      </c>
      <c r="G1437" s="108" t="s">
        <v>8586</v>
      </c>
      <c r="H1437" s="108" t="s">
        <v>7941</v>
      </c>
      <c r="I1437" s="110" t="s">
        <v>2683</v>
      </c>
      <c r="J1437" s="108" t="s">
        <v>2404</v>
      </c>
      <c r="O1437" s="108" t="s">
        <v>2573</v>
      </c>
    </row>
    <row r="1438" spans="1:15" s="108" customFormat="1" ht="12.75" x14ac:dyDescent="0.2">
      <c r="A1438" s="108" t="str">
        <f>EnterpriseData!$B$38</f>
        <v>ProTes300420201Adm</v>
      </c>
      <c r="B1438" s="109" t="s">
        <v>8587</v>
      </c>
      <c r="C1438" s="108" t="s">
        <v>2609</v>
      </c>
      <c r="D1438" s="108" t="s">
        <v>8588</v>
      </c>
      <c r="E1438" s="108" t="s">
        <v>2683</v>
      </c>
      <c r="G1438" s="108" t="s">
        <v>8589</v>
      </c>
      <c r="H1438" s="108" t="s">
        <v>6403</v>
      </c>
      <c r="I1438" s="110" t="s">
        <v>2683</v>
      </c>
      <c r="J1438" s="108" t="s">
        <v>6404</v>
      </c>
      <c r="O1438" s="108" t="s">
        <v>2573</v>
      </c>
    </row>
    <row r="1439" spans="1:15" s="108" customFormat="1" ht="12.75" x14ac:dyDescent="0.2">
      <c r="A1439" s="108" t="str">
        <f>EnterpriseData!$B$38</f>
        <v>ProTes300420201Adm</v>
      </c>
      <c r="B1439" s="109" t="s">
        <v>8590</v>
      </c>
      <c r="C1439" s="108" t="s">
        <v>2609</v>
      </c>
      <c r="D1439" s="108" t="s">
        <v>8591</v>
      </c>
      <c r="E1439" s="108" t="s">
        <v>2683</v>
      </c>
      <c r="G1439" s="108" t="s">
        <v>8592</v>
      </c>
      <c r="H1439" s="108" t="s">
        <v>6118</v>
      </c>
      <c r="I1439" s="110" t="s">
        <v>2683</v>
      </c>
      <c r="J1439" s="108" t="s">
        <v>2377</v>
      </c>
      <c r="O1439" s="108" t="s">
        <v>2573</v>
      </c>
    </row>
    <row r="1440" spans="1:15" s="108" customFormat="1" ht="12.75" x14ac:dyDescent="0.2">
      <c r="A1440" s="108" t="str">
        <f>EnterpriseData!$B$38</f>
        <v>ProTes300420201Adm</v>
      </c>
      <c r="B1440" s="109" t="s">
        <v>8593</v>
      </c>
      <c r="C1440" s="108" t="s">
        <v>2609</v>
      </c>
      <c r="D1440" s="108" t="s">
        <v>8594</v>
      </c>
      <c r="E1440" s="108" t="s">
        <v>2683</v>
      </c>
      <c r="G1440" s="108" t="s">
        <v>8595</v>
      </c>
      <c r="H1440" s="108" t="s">
        <v>8596</v>
      </c>
      <c r="I1440" s="110" t="s">
        <v>2683</v>
      </c>
      <c r="J1440" s="108" t="s">
        <v>2377</v>
      </c>
      <c r="O1440" s="108" t="s">
        <v>2573</v>
      </c>
    </row>
    <row r="1441" spans="1:15" s="108" customFormat="1" ht="12.75" x14ac:dyDescent="0.2">
      <c r="A1441" s="108" t="str">
        <f>EnterpriseData!$B$38</f>
        <v>ProTes300420201Adm</v>
      </c>
      <c r="B1441" s="109" t="s">
        <v>8597</v>
      </c>
      <c r="C1441" s="108" t="s">
        <v>2609</v>
      </c>
      <c r="D1441" s="108" t="s">
        <v>8598</v>
      </c>
      <c r="E1441" s="108" t="s">
        <v>2683</v>
      </c>
      <c r="G1441" s="108" t="s">
        <v>8599</v>
      </c>
      <c r="H1441" s="108" t="s">
        <v>7084</v>
      </c>
      <c r="I1441" s="110" t="s">
        <v>2683</v>
      </c>
      <c r="J1441" s="108" t="s">
        <v>2377</v>
      </c>
      <c r="O1441" s="108" t="s">
        <v>2573</v>
      </c>
    </row>
    <row r="1442" spans="1:15" s="108" customFormat="1" ht="12.75" x14ac:dyDescent="0.2">
      <c r="A1442" s="108" t="str">
        <f>EnterpriseData!$B$38</f>
        <v>ProTes300420201Adm</v>
      </c>
      <c r="B1442" s="109" t="s">
        <v>8600</v>
      </c>
      <c r="C1442" s="108" t="s">
        <v>2609</v>
      </c>
      <c r="D1442" s="108" t="s">
        <v>8601</v>
      </c>
      <c r="E1442" s="108" t="s">
        <v>2683</v>
      </c>
      <c r="G1442" s="108" t="s">
        <v>8602</v>
      </c>
      <c r="H1442" s="108" t="s">
        <v>8603</v>
      </c>
      <c r="I1442" s="110" t="s">
        <v>2683</v>
      </c>
      <c r="J1442" s="108" t="s">
        <v>4367</v>
      </c>
      <c r="O1442" s="108" t="s">
        <v>2573</v>
      </c>
    </row>
    <row r="1443" spans="1:15" s="108" customFormat="1" ht="12.75" x14ac:dyDescent="0.2">
      <c r="A1443" s="108" t="str">
        <f>EnterpriseData!$B$38</f>
        <v>ProTes300420201Adm</v>
      </c>
      <c r="B1443" s="109" t="s">
        <v>8604</v>
      </c>
      <c r="C1443" s="108" t="s">
        <v>2609</v>
      </c>
      <c r="D1443" s="108" t="s">
        <v>8605</v>
      </c>
      <c r="E1443" s="108" t="s">
        <v>2683</v>
      </c>
      <c r="G1443" s="108" t="s">
        <v>4139</v>
      </c>
      <c r="H1443" s="108" t="s">
        <v>6151</v>
      </c>
      <c r="I1443" s="110" t="s">
        <v>2683</v>
      </c>
      <c r="J1443" s="108" t="s">
        <v>2727</v>
      </c>
      <c r="O1443" s="108" t="s">
        <v>2573</v>
      </c>
    </row>
    <row r="1444" spans="1:15" s="108" customFormat="1" ht="12.75" x14ac:dyDescent="0.2">
      <c r="A1444" s="108" t="str">
        <f>EnterpriseData!$B$38</f>
        <v>ProTes300420201Adm</v>
      </c>
      <c r="B1444" s="109" t="s">
        <v>8606</v>
      </c>
      <c r="C1444" s="108" t="s">
        <v>2609</v>
      </c>
      <c r="D1444" s="108" t="s">
        <v>8607</v>
      </c>
      <c r="E1444" s="108" t="s">
        <v>2683</v>
      </c>
      <c r="G1444" s="108" t="s">
        <v>8608</v>
      </c>
      <c r="H1444" s="108" t="s">
        <v>7356</v>
      </c>
      <c r="I1444" s="110" t="s">
        <v>2683</v>
      </c>
      <c r="J1444" s="108" t="s">
        <v>3692</v>
      </c>
      <c r="O1444" s="108" t="s">
        <v>2573</v>
      </c>
    </row>
    <row r="1445" spans="1:15" s="108" customFormat="1" ht="12.75" x14ac:dyDescent="0.2">
      <c r="A1445" s="108" t="str">
        <f>EnterpriseData!$B$38</f>
        <v>ProTes300420201Adm</v>
      </c>
      <c r="B1445" s="109" t="s">
        <v>8609</v>
      </c>
      <c r="C1445" s="108" t="s">
        <v>2609</v>
      </c>
      <c r="D1445" s="108" t="s">
        <v>8610</v>
      </c>
      <c r="E1445" s="108" t="s">
        <v>2683</v>
      </c>
      <c r="G1445" s="108" t="s">
        <v>8611</v>
      </c>
      <c r="H1445" s="108" t="s">
        <v>8612</v>
      </c>
      <c r="I1445" s="110" t="s">
        <v>2683</v>
      </c>
      <c r="J1445" s="108" t="s">
        <v>3100</v>
      </c>
      <c r="O1445" s="108" t="s">
        <v>2573</v>
      </c>
    </row>
    <row r="1446" spans="1:15" s="108" customFormat="1" ht="12.75" x14ac:dyDescent="0.2">
      <c r="A1446" s="108" t="str">
        <f>EnterpriseData!$B$38</f>
        <v>ProTes300420201Adm</v>
      </c>
      <c r="B1446" s="109" t="s">
        <v>8613</v>
      </c>
      <c r="C1446" s="108" t="s">
        <v>2609</v>
      </c>
      <c r="D1446" s="108" t="s">
        <v>8614</v>
      </c>
      <c r="E1446" s="108" t="s">
        <v>2683</v>
      </c>
      <c r="G1446" s="108" t="s">
        <v>4707</v>
      </c>
      <c r="H1446" s="108" t="s">
        <v>8615</v>
      </c>
      <c r="I1446" s="110" t="s">
        <v>2683</v>
      </c>
      <c r="J1446" s="108" t="s">
        <v>3614</v>
      </c>
      <c r="O1446" s="108" t="s">
        <v>2573</v>
      </c>
    </row>
    <row r="1447" spans="1:15" s="108" customFormat="1" ht="12.75" x14ac:dyDescent="0.2">
      <c r="A1447" s="108" t="str">
        <f>EnterpriseData!$B$38</f>
        <v>ProTes300420201Adm</v>
      </c>
      <c r="B1447" s="109" t="s">
        <v>8616</v>
      </c>
      <c r="C1447" s="108" t="s">
        <v>2609</v>
      </c>
      <c r="D1447" s="108" t="s">
        <v>8617</v>
      </c>
      <c r="E1447" s="108" t="s">
        <v>2683</v>
      </c>
      <c r="G1447" s="108" t="s">
        <v>4579</v>
      </c>
      <c r="H1447" s="108" t="s">
        <v>8359</v>
      </c>
      <c r="I1447" s="110" t="s">
        <v>2683</v>
      </c>
      <c r="J1447" s="108" t="s">
        <v>4581</v>
      </c>
      <c r="O1447" s="108" t="s">
        <v>2573</v>
      </c>
    </row>
    <row r="1448" spans="1:15" s="108" customFormat="1" ht="12.75" x14ac:dyDescent="0.2">
      <c r="A1448" s="108" t="str">
        <f>EnterpriseData!$B$38</f>
        <v>ProTes300420201Adm</v>
      </c>
      <c r="B1448" s="109" t="s">
        <v>8618</v>
      </c>
      <c r="C1448" s="108" t="s">
        <v>2609</v>
      </c>
      <c r="D1448" s="108" t="s">
        <v>8619</v>
      </c>
      <c r="E1448" s="108" t="s">
        <v>2683</v>
      </c>
      <c r="G1448" s="108" t="s">
        <v>8620</v>
      </c>
      <c r="H1448" s="108" t="s">
        <v>3823</v>
      </c>
      <c r="I1448" s="110" t="s">
        <v>2683</v>
      </c>
      <c r="J1448" s="108" t="s">
        <v>3825</v>
      </c>
      <c r="O1448" s="108" t="s">
        <v>2573</v>
      </c>
    </row>
    <row r="1449" spans="1:15" s="108" customFormat="1" ht="12.75" x14ac:dyDescent="0.2">
      <c r="A1449" s="108" t="str">
        <f>EnterpriseData!$B$38</f>
        <v>ProTes300420201Adm</v>
      </c>
      <c r="B1449" s="109" t="s">
        <v>8621</v>
      </c>
      <c r="C1449" s="108" t="s">
        <v>2609</v>
      </c>
      <c r="D1449" s="108" t="s">
        <v>8622</v>
      </c>
      <c r="E1449" s="108" t="s">
        <v>2683</v>
      </c>
      <c r="G1449" s="108" t="s">
        <v>8623</v>
      </c>
      <c r="H1449" s="108" t="s">
        <v>8624</v>
      </c>
      <c r="I1449" s="110" t="s">
        <v>2683</v>
      </c>
      <c r="J1449" s="108" t="s">
        <v>2414</v>
      </c>
      <c r="O1449" s="108" t="s">
        <v>2573</v>
      </c>
    </row>
    <row r="1450" spans="1:15" s="108" customFormat="1" ht="12.75" x14ac:dyDescent="0.2">
      <c r="A1450" s="108" t="str">
        <f>EnterpriseData!$B$38</f>
        <v>ProTes300420201Adm</v>
      </c>
      <c r="B1450" s="109" t="s">
        <v>8625</v>
      </c>
      <c r="C1450" s="108" t="s">
        <v>2609</v>
      </c>
      <c r="D1450" s="108" t="s">
        <v>8626</v>
      </c>
      <c r="E1450" s="108" t="s">
        <v>2683</v>
      </c>
      <c r="G1450" s="108" t="s">
        <v>8627</v>
      </c>
      <c r="H1450" s="108" t="s">
        <v>6512</v>
      </c>
      <c r="I1450" s="110" t="s">
        <v>2683</v>
      </c>
      <c r="J1450" s="108" t="s">
        <v>5462</v>
      </c>
      <c r="O1450" s="108" t="s">
        <v>2573</v>
      </c>
    </row>
    <row r="1451" spans="1:15" s="108" customFormat="1" ht="12.75" x14ac:dyDescent="0.2">
      <c r="A1451" s="108" t="str">
        <f>EnterpriseData!$B$38</f>
        <v>ProTes300420201Adm</v>
      </c>
      <c r="B1451" s="109" t="s">
        <v>8628</v>
      </c>
      <c r="C1451" s="108" t="s">
        <v>2609</v>
      </c>
      <c r="D1451" s="108" t="s">
        <v>8629</v>
      </c>
      <c r="E1451" s="108" t="s">
        <v>2683</v>
      </c>
      <c r="G1451" s="108" t="s">
        <v>8630</v>
      </c>
      <c r="H1451" s="108" t="s">
        <v>7084</v>
      </c>
      <c r="I1451" s="110" t="s">
        <v>2683</v>
      </c>
      <c r="J1451" s="108" t="s">
        <v>2377</v>
      </c>
      <c r="O1451" s="108" t="s">
        <v>2573</v>
      </c>
    </row>
    <row r="1452" spans="1:15" s="108" customFormat="1" ht="12.75" x14ac:dyDescent="0.2">
      <c r="A1452" s="108" t="str">
        <f>EnterpriseData!$B$38</f>
        <v>ProTes300420201Adm</v>
      </c>
      <c r="B1452" s="109" t="s">
        <v>8631</v>
      </c>
      <c r="C1452" s="108" t="s">
        <v>2609</v>
      </c>
      <c r="D1452" s="108" t="s">
        <v>8632</v>
      </c>
      <c r="E1452" s="108" t="s">
        <v>2683</v>
      </c>
      <c r="G1452" s="108" t="s">
        <v>8633</v>
      </c>
      <c r="H1452" s="108" t="s">
        <v>6676</v>
      </c>
      <c r="I1452" s="110" t="s">
        <v>2683</v>
      </c>
      <c r="J1452" s="108" t="s">
        <v>3151</v>
      </c>
      <c r="O1452" s="108" t="s">
        <v>2573</v>
      </c>
    </row>
    <row r="1453" spans="1:15" s="108" customFormat="1" ht="12.75" x14ac:dyDescent="0.2">
      <c r="A1453" s="108" t="str">
        <f>EnterpriseData!$B$38</f>
        <v>ProTes300420201Adm</v>
      </c>
      <c r="B1453" s="109" t="s">
        <v>8634</v>
      </c>
      <c r="C1453" s="108" t="s">
        <v>2609</v>
      </c>
      <c r="D1453" s="108" t="s">
        <v>8635</v>
      </c>
      <c r="E1453" s="108" t="s">
        <v>2683</v>
      </c>
      <c r="G1453" s="108" t="s">
        <v>8636</v>
      </c>
      <c r="H1453" s="108" t="s">
        <v>6118</v>
      </c>
      <c r="I1453" s="110" t="s">
        <v>2683</v>
      </c>
      <c r="J1453" s="108" t="s">
        <v>2377</v>
      </c>
      <c r="O1453" s="108" t="s">
        <v>2573</v>
      </c>
    </row>
    <row r="1454" spans="1:15" s="108" customFormat="1" ht="12.75" x14ac:dyDescent="0.2">
      <c r="A1454" s="108" t="str">
        <f>EnterpriseData!$B$38</f>
        <v>ProTes300420201Adm</v>
      </c>
      <c r="B1454" s="109" t="s">
        <v>8637</v>
      </c>
      <c r="C1454" s="108" t="s">
        <v>2609</v>
      </c>
      <c r="D1454" s="108" t="s">
        <v>8638</v>
      </c>
      <c r="E1454" s="108" t="s">
        <v>2683</v>
      </c>
      <c r="G1454" s="108" t="s">
        <v>8639</v>
      </c>
      <c r="H1454" s="108" t="s">
        <v>6743</v>
      </c>
      <c r="I1454" s="110" t="s">
        <v>2683</v>
      </c>
      <c r="J1454" s="108" t="s">
        <v>2377</v>
      </c>
      <c r="O1454" s="108" t="s">
        <v>2573</v>
      </c>
    </row>
    <row r="1455" spans="1:15" s="108" customFormat="1" ht="12.75" x14ac:dyDescent="0.2">
      <c r="A1455" s="108" t="str">
        <f>EnterpriseData!$B$38</f>
        <v>ProTes300420201Adm</v>
      </c>
      <c r="B1455" s="109" t="s">
        <v>8640</v>
      </c>
      <c r="C1455" s="108" t="s">
        <v>2609</v>
      </c>
      <c r="D1455" s="108" t="s">
        <v>8641</v>
      </c>
      <c r="E1455" s="108" t="s">
        <v>2683</v>
      </c>
      <c r="G1455" s="108" t="s">
        <v>8642</v>
      </c>
      <c r="H1455" s="108" t="s">
        <v>6616</v>
      </c>
      <c r="I1455" s="110" t="s">
        <v>2683</v>
      </c>
      <c r="J1455" s="108" t="s">
        <v>5800</v>
      </c>
      <c r="O1455" s="108" t="s">
        <v>2573</v>
      </c>
    </row>
    <row r="1456" spans="1:15" s="108" customFormat="1" ht="12.75" x14ac:dyDescent="0.2">
      <c r="A1456" s="108" t="str">
        <f>EnterpriseData!$B$38</f>
        <v>ProTes300420201Adm</v>
      </c>
      <c r="B1456" s="109" t="s">
        <v>8643</v>
      </c>
      <c r="C1456" s="108" t="s">
        <v>2609</v>
      </c>
      <c r="D1456" s="108" t="s">
        <v>8644</v>
      </c>
      <c r="E1456" s="108" t="s">
        <v>2683</v>
      </c>
      <c r="G1456" s="108" t="s">
        <v>8645</v>
      </c>
      <c r="H1456" s="108" t="s">
        <v>3823</v>
      </c>
      <c r="I1456" s="110" t="s">
        <v>2683</v>
      </c>
      <c r="J1456" s="108" t="s">
        <v>3825</v>
      </c>
      <c r="O1456" s="108" t="s">
        <v>2573</v>
      </c>
    </row>
    <row r="1457" spans="1:15" s="108" customFormat="1" ht="12.75" x14ac:dyDescent="0.2">
      <c r="A1457" s="108" t="str">
        <f>EnterpriseData!$B$38</f>
        <v>ProTes300420201Adm</v>
      </c>
      <c r="B1457" s="109" t="s">
        <v>8646</v>
      </c>
      <c r="C1457" s="108" t="s">
        <v>2609</v>
      </c>
      <c r="D1457" s="108" t="s">
        <v>8647</v>
      </c>
      <c r="E1457" s="108" t="s">
        <v>2683</v>
      </c>
      <c r="G1457" s="108" t="s">
        <v>8648</v>
      </c>
      <c r="H1457" s="108" t="s">
        <v>8649</v>
      </c>
      <c r="I1457" s="110" t="s">
        <v>2683</v>
      </c>
      <c r="J1457" s="108" t="s">
        <v>2407</v>
      </c>
      <c r="O1457" s="108" t="s">
        <v>2573</v>
      </c>
    </row>
    <row r="1458" spans="1:15" s="108" customFormat="1" ht="12.75" x14ac:dyDescent="0.2">
      <c r="A1458" s="108" t="str">
        <f>EnterpriseData!$B$38</f>
        <v>ProTes300420201Adm</v>
      </c>
      <c r="B1458" s="109" t="s">
        <v>8650</v>
      </c>
      <c r="C1458" s="108" t="s">
        <v>2609</v>
      </c>
      <c r="D1458" s="108" t="s">
        <v>8651</v>
      </c>
      <c r="E1458" s="108" t="s">
        <v>2683</v>
      </c>
      <c r="G1458" s="108" t="s">
        <v>8652</v>
      </c>
      <c r="H1458" s="108" t="s">
        <v>8653</v>
      </c>
      <c r="I1458" s="110" t="s">
        <v>2683</v>
      </c>
      <c r="J1458" s="108" t="s">
        <v>2422</v>
      </c>
      <c r="O1458" s="108" t="s">
        <v>2573</v>
      </c>
    </row>
    <row r="1459" spans="1:15" s="108" customFormat="1" ht="12.75" x14ac:dyDescent="0.2">
      <c r="A1459" s="108" t="str">
        <f>EnterpriseData!$B$38</f>
        <v>ProTes300420201Adm</v>
      </c>
      <c r="B1459" s="109" t="s">
        <v>8654</v>
      </c>
      <c r="C1459" s="108" t="s">
        <v>2609</v>
      </c>
      <c r="D1459" s="108" t="s">
        <v>8655</v>
      </c>
      <c r="E1459" s="108" t="s">
        <v>2683</v>
      </c>
      <c r="G1459" s="108" t="s">
        <v>8656</v>
      </c>
      <c r="H1459" s="108" t="s">
        <v>6676</v>
      </c>
      <c r="I1459" s="110" t="s">
        <v>2683</v>
      </c>
      <c r="J1459" s="108" t="s">
        <v>3151</v>
      </c>
      <c r="O1459" s="108" t="s">
        <v>2573</v>
      </c>
    </row>
    <row r="1460" spans="1:15" s="108" customFormat="1" ht="12.75" x14ac:dyDescent="0.2">
      <c r="A1460" s="108" t="str">
        <f>EnterpriseData!$B$38</f>
        <v>ProTes300420201Adm</v>
      </c>
      <c r="B1460" s="109" t="s">
        <v>8657</v>
      </c>
      <c r="C1460" s="108" t="s">
        <v>2609</v>
      </c>
      <c r="D1460" s="108" t="s">
        <v>8658</v>
      </c>
      <c r="E1460" s="108" t="s">
        <v>2683</v>
      </c>
      <c r="G1460" s="108" t="s">
        <v>5443</v>
      </c>
      <c r="H1460" s="108" t="s">
        <v>8659</v>
      </c>
      <c r="I1460" s="110" t="s">
        <v>2683</v>
      </c>
      <c r="J1460" s="108" t="s">
        <v>2412</v>
      </c>
      <c r="O1460" s="108" t="s">
        <v>2573</v>
      </c>
    </row>
    <row r="1461" spans="1:15" s="108" customFormat="1" ht="12.75" x14ac:dyDescent="0.2">
      <c r="A1461" s="108" t="str">
        <f>EnterpriseData!$B$38</f>
        <v>ProTes300420201Adm</v>
      </c>
      <c r="B1461" s="109" t="s">
        <v>8660</v>
      </c>
      <c r="C1461" s="108" t="s">
        <v>2609</v>
      </c>
      <c r="D1461" s="108" t="s">
        <v>8661</v>
      </c>
      <c r="E1461" s="108" t="s">
        <v>2683</v>
      </c>
      <c r="G1461" s="108" t="s">
        <v>8662</v>
      </c>
      <c r="H1461" s="108" t="s">
        <v>6616</v>
      </c>
      <c r="I1461" s="110" t="s">
        <v>2683</v>
      </c>
      <c r="J1461" s="108" t="s">
        <v>5800</v>
      </c>
      <c r="O1461" s="108" t="s">
        <v>2573</v>
      </c>
    </row>
    <row r="1462" spans="1:15" s="108" customFormat="1" ht="12.75" x14ac:dyDescent="0.2">
      <c r="A1462" s="108" t="str">
        <f>EnterpriseData!$B$38</f>
        <v>ProTes300420201Adm</v>
      </c>
      <c r="B1462" s="109" t="s">
        <v>8663</v>
      </c>
      <c r="C1462" s="108" t="s">
        <v>2609</v>
      </c>
      <c r="D1462" s="108" t="s">
        <v>8664</v>
      </c>
      <c r="E1462" s="108" t="s">
        <v>2683</v>
      </c>
      <c r="G1462" s="108" t="s">
        <v>8665</v>
      </c>
      <c r="H1462" s="108" t="s">
        <v>8666</v>
      </c>
      <c r="I1462" s="110" t="s">
        <v>2683</v>
      </c>
      <c r="J1462" s="108" t="s">
        <v>2390</v>
      </c>
      <c r="O1462" s="108" t="s">
        <v>2573</v>
      </c>
    </row>
    <row r="1463" spans="1:15" s="108" customFormat="1" ht="12.75" x14ac:dyDescent="0.2">
      <c r="A1463" s="108" t="str">
        <f>EnterpriseData!$B$38</f>
        <v>ProTes300420201Adm</v>
      </c>
      <c r="B1463" s="109" t="s">
        <v>8667</v>
      </c>
      <c r="C1463" s="108" t="s">
        <v>2609</v>
      </c>
      <c r="D1463" s="108" t="s">
        <v>8668</v>
      </c>
      <c r="E1463" s="108" t="s">
        <v>2683</v>
      </c>
      <c r="G1463" s="108" t="s">
        <v>8669</v>
      </c>
      <c r="H1463" s="108" t="s">
        <v>8670</v>
      </c>
      <c r="I1463" s="110" t="s">
        <v>2683</v>
      </c>
      <c r="J1463" s="108" t="s">
        <v>3195</v>
      </c>
      <c r="O1463" s="108" t="s">
        <v>2573</v>
      </c>
    </row>
    <row r="1464" spans="1:15" s="108" customFormat="1" ht="12.75" x14ac:dyDescent="0.2">
      <c r="A1464" s="108" t="str">
        <f>EnterpriseData!$B$38</f>
        <v>ProTes300420201Adm</v>
      </c>
      <c r="B1464" s="109" t="s">
        <v>8671</v>
      </c>
      <c r="C1464" s="108" t="s">
        <v>2609</v>
      </c>
      <c r="D1464" s="108" t="s">
        <v>8672</v>
      </c>
      <c r="E1464" s="108" t="s">
        <v>2683</v>
      </c>
      <c r="G1464" s="108" t="s">
        <v>8673</v>
      </c>
      <c r="H1464" s="108" t="s">
        <v>6151</v>
      </c>
      <c r="I1464" s="110" t="s">
        <v>2683</v>
      </c>
      <c r="J1464" s="108" t="s">
        <v>2727</v>
      </c>
      <c r="O1464" s="108" t="s">
        <v>2573</v>
      </c>
    </row>
    <row r="1465" spans="1:15" s="108" customFormat="1" ht="12.75" x14ac:dyDescent="0.2">
      <c r="A1465" s="108" t="str">
        <f>EnterpriseData!$B$38</f>
        <v>ProTes300420201Adm</v>
      </c>
      <c r="B1465" s="109" t="s">
        <v>8674</v>
      </c>
      <c r="C1465" s="108" t="s">
        <v>2609</v>
      </c>
      <c r="D1465" s="108" t="s">
        <v>8675</v>
      </c>
      <c r="E1465" s="108" t="s">
        <v>2683</v>
      </c>
      <c r="G1465" s="108" t="s">
        <v>8676</v>
      </c>
      <c r="H1465" s="108" t="s">
        <v>8677</v>
      </c>
      <c r="I1465" s="110" t="s">
        <v>2683</v>
      </c>
      <c r="J1465" s="108" t="s">
        <v>7311</v>
      </c>
      <c r="O1465" s="108" t="s">
        <v>2573</v>
      </c>
    </row>
    <row r="1466" spans="1:15" s="108" customFormat="1" ht="12.75" x14ac:dyDescent="0.2">
      <c r="A1466" s="108" t="str">
        <f>EnterpriseData!$B$38</f>
        <v>ProTes300420201Adm</v>
      </c>
      <c r="B1466" s="109" t="s">
        <v>8678</v>
      </c>
      <c r="C1466" s="108" t="s">
        <v>2609</v>
      </c>
      <c r="D1466" s="108" t="s">
        <v>8679</v>
      </c>
      <c r="E1466" s="108" t="s">
        <v>2683</v>
      </c>
      <c r="G1466" s="108" t="s">
        <v>8680</v>
      </c>
      <c r="H1466" s="108" t="s">
        <v>7315</v>
      </c>
      <c r="I1466" s="110" t="s">
        <v>2683</v>
      </c>
      <c r="J1466" s="108" t="s">
        <v>3016</v>
      </c>
      <c r="O1466" s="108" t="s">
        <v>2573</v>
      </c>
    </row>
    <row r="1467" spans="1:15" s="108" customFormat="1" ht="12.75" x14ac:dyDescent="0.2">
      <c r="A1467" s="108" t="str">
        <f>EnterpriseData!$B$38</f>
        <v>ProTes300420201Adm</v>
      </c>
      <c r="B1467" s="109" t="s">
        <v>8681</v>
      </c>
      <c r="C1467" s="108" t="s">
        <v>2609</v>
      </c>
      <c r="D1467" s="108" t="s">
        <v>8682</v>
      </c>
      <c r="E1467" s="108" t="s">
        <v>2683</v>
      </c>
      <c r="G1467" s="108" t="s">
        <v>8683</v>
      </c>
      <c r="H1467" s="108" t="s">
        <v>8684</v>
      </c>
      <c r="I1467" s="110" t="s">
        <v>2683</v>
      </c>
      <c r="J1467" s="108" t="s">
        <v>2727</v>
      </c>
      <c r="O1467" s="108" t="s">
        <v>2573</v>
      </c>
    </row>
    <row r="1468" spans="1:15" s="108" customFormat="1" ht="12.75" x14ac:dyDescent="0.2">
      <c r="A1468" s="108" t="str">
        <f>EnterpriseData!$B$38</f>
        <v>ProTes300420201Adm</v>
      </c>
      <c r="B1468" s="109" t="s">
        <v>8685</v>
      </c>
      <c r="C1468" s="108" t="s">
        <v>2609</v>
      </c>
      <c r="D1468" s="108" t="s">
        <v>8686</v>
      </c>
      <c r="E1468" s="108" t="s">
        <v>2683</v>
      </c>
      <c r="G1468" s="108" t="s">
        <v>8687</v>
      </c>
      <c r="H1468" s="108" t="s">
        <v>6583</v>
      </c>
      <c r="I1468" s="110" t="s">
        <v>2683</v>
      </c>
      <c r="J1468" s="108" t="s">
        <v>5012</v>
      </c>
      <c r="O1468" s="108" t="s">
        <v>2573</v>
      </c>
    </row>
    <row r="1469" spans="1:15" s="108" customFormat="1" ht="12.75" x14ac:dyDescent="0.2">
      <c r="A1469" s="108" t="str">
        <f>EnterpriseData!$B$38</f>
        <v>ProTes300420201Adm</v>
      </c>
      <c r="B1469" s="109" t="s">
        <v>8688</v>
      </c>
      <c r="C1469" s="108" t="s">
        <v>2609</v>
      </c>
      <c r="D1469" s="108" t="s">
        <v>8689</v>
      </c>
      <c r="E1469" s="108" t="s">
        <v>2683</v>
      </c>
      <c r="G1469" s="108" t="s">
        <v>8690</v>
      </c>
      <c r="H1469" s="108" t="s">
        <v>8691</v>
      </c>
      <c r="I1469" s="110" t="s">
        <v>2683</v>
      </c>
      <c r="J1469" s="108" t="s">
        <v>3629</v>
      </c>
      <c r="O1469" s="108" t="s">
        <v>2573</v>
      </c>
    </row>
    <row r="1470" spans="1:15" s="108" customFormat="1" ht="12.75" x14ac:dyDescent="0.2">
      <c r="A1470" s="108" t="str">
        <f>EnterpriseData!$B$38</f>
        <v>ProTes300420201Adm</v>
      </c>
      <c r="B1470" s="109" t="s">
        <v>8692</v>
      </c>
      <c r="C1470" s="108" t="s">
        <v>2609</v>
      </c>
      <c r="D1470" s="108" t="s">
        <v>8693</v>
      </c>
      <c r="E1470" s="108" t="s">
        <v>2683</v>
      </c>
      <c r="G1470" s="108" t="s">
        <v>5201</v>
      </c>
      <c r="H1470" s="108" t="s">
        <v>5201</v>
      </c>
      <c r="I1470" s="110" t="s">
        <v>2683</v>
      </c>
      <c r="J1470" s="108" t="s">
        <v>4543</v>
      </c>
      <c r="O1470" s="108" t="s">
        <v>2573</v>
      </c>
    </row>
    <row r="1471" spans="1:15" s="108" customFormat="1" ht="12.75" x14ac:dyDescent="0.2">
      <c r="A1471" s="108" t="str">
        <f>EnterpriseData!$B$38</f>
        <v>ProTes300420201Adm</v>
      </c>
      <c r="B1471" s="109" t="s">
        <v>8694</v>
      </c>
      <c r="C1471" s="108" t="s">
        <v>2609</v>
      </c>
      <c r="D1471" s="108" t="s">
        <v>8695</v>
      </c>
      <c r="E1471" s="108" t="s">
        <v>2683</v>
      </c>
      <c r="G1471" s="108" t="s">
        <v>8696</v>
      </c>
      <c r="H1471" s="108" t="s">
        <v>7993</v>
      </c>
      <c r="I1471" s="110" t="s">
        <v>2683</v>
      </c>
      <c r="J1471" s="108" t="s">
        <v>2404</v>
      </c>
      <c r="O1471" s="108" t="s">
        <v>2573</v>
      </c>
    </row>
    <row r="1472" spans="1:15" s="108" customFormat="1" ht="12.75" x14ac:dyDescent="0.2">
      <c r="A1472" s="108" t="str">
        <f>EnterpriseData!$B$38</f>
        <v>ProTes300420201Adm</v>
      </c>
      <c r="B1472" s="109" t="s">
        <v>8697</v>
      </c>
      <c r="C1472" s="108" t="s">
        <v>2609</v>
      </c>
      <c r="D1472" s="108" t="s">
        <v>8698</v>
      </c>
      <c r="E1472" s="108" t="s">
        <v>2683</v>
      </c>
      <c r="G1472" s="108" t="s">
        <v>8699</v>
      </c>
      <c r="H1472" s="108" t="s">
        <v>8700</v>
      </c>
      <c r="I1472" s="110" t="s">
        <v>2683</v>
      </c>
      <c r="J1472" s="108" t="s">
        <v>3016</v>
      </c>
      <c r="O1472" s="108" t="s">
        <v>2573</v>
      </c>
    </row>
    <row r="1473" spans="1:15" s="108" customFormat="1" ht="12.75" x14ac:dyDescent="0.2">
      <c r="A1473" s="108" t="str">
        <f>EnterpriseData!$B$38</f>
        <v>ProTes300420201Adm</v>
      </c>
      <c r="B1473" s="109" t="s">
        <v>8701</v>
      </c>
      <c r="C1473" s="108" t="s">
        <v>2609</v>
      </c>
      <c r="D1473" s="108" t="s">
        <v>8702</v>
      </c>
      <c r="E1473" s="108" t="s">
        <v>2683</v>
      </c>
      <c r="G1473" s="108" t="s">
        <v>8703</v>
      </c>
      <c r="H1473" s="108" t="s">
        <v>6129</v>
      </c>
      <c r="I1473" s="110" t="s">
        <v>2683</v>
      </c>
      <c r="J1473" s="108" t="s">
        <v>2414</v>
      </c>
      <c r="O1473" s="108" t="s">
        <v>2573</v>
      </c>
    </row>
    <row r="1474" spans="1:15" s="108" customFormat="1" ht="12.75" x14ac:dyDescent="0.2">
      <c r="A1474" s="108" t="str">
        <f>EnterpriseData!$B$38</f>
        <v>ProTes300420201Adm</v>
      </c>
      <c r="B1474" s="109" t="s">
        <v>8704</v>
      </c>
      <c r="C1474" s="108" t="s">
        <v>2609</v>
      </c>
      <c r="D1474" s="108" t="s">
        <v>8705</v>
      </c>
      <c r="E1474" s="108" t="s">
        <v>2683</v>
      </c>
      <c r="G1474" s="108" t="s">
        <v>8706</v>
      </c>
      <c r="H1474" s="108" t="s">
        <v>6545</v>
      </c>
      <c r="I1474" s="110" t="s">
        <v>2683</v>
      </c>
      <c r="J1474" s="108" t="s">
        <v>2896</v>
      </c>
      <c r="O1474" s="108" t="s">
        <v>2573</v>
      </c>
    </row>
    <row r="1475" spans="1:15" s="108" customFormat="1" ht="12.75" x14ac:dyDescent="0.2">
      <c r="A1475" s="108" t="str">
        <f>EnterpriseData!$B$38</f>
        <v>ProTes300420201Adm</v>
      </c>
      <c r="B1475" s="109" t="s">
        <v>8707</v>
      </c>
      <c r="C1475" s="108" t="s">
        <v>2609</v>
      </c>
      <c r="D1475" s="108" t="s">
        <v>8708</v>
      </c>
      <c r="E1475" s="108" t="s">
        <v>2683</v>
      </c>
      <c r="G1475" s="108" t="s">
        <v>8709</v>
      </c>
      <c r="H1475" s="108" t="s">
        <v>7953</v>
      </c>
      <c r="I1475" s="110" t="s">
        <v>2683</v>
      </c>
      <c r="J1475" s="108" t="s">
        <v>4543</v>
      </c>
      <c r="O1475" s="108" t="s">
        <v>2573</v>
      </c>
    </row>
    <row r="1476" spans="1:15" s="108" customFormat="1" ht="12.75" x14ac:dyDescent="0.2">
      <c r="A1476" s="108" t="str">
        <f>EnterpriseData!$B$38</f>
        <v>ProTes300420201Adm</v>
      </c>
      <c r="B1476" s="109" t="s">
        <v>8710</v>
      </c>
      <c r="C1476" s="108" t="s">
        <v>2609</v>
      </c>
      <c r="D1476" s="108" t="s">
        <v>8711</v>
      </c>
      <c r="E1476" s="108" t="s">
        <v>2683</v>
      </c>
      <c r="G1476" s="108" t="s">
        <v>8712</v>
      </c>
      <c r="H1476" s="108" t="s">
        <v>6118</v>
      </c>
      <c r="I1476" s="110" t="s">
        <v>2683</v>
      </c>
      <c r="J1476" s="108" t="s">
        <v>2377</v>
      </c>
      <c r="O1476" s="108" t="s">
        <v>2573</v>
      </c>
    </row>
    <row r="1477" spans="1:15" s="108" customFormat="1" ht="12.75" x14ac:dyDescent="0.2">
      <c r="A1477" s="108" t="str">
        <f>EnterpriseData!$B$38</f>
        <v>ProTes300420201Adm</v>
      </c>
      <c r="B1477" s="109" t="s">
        <v>8713</v>
      </c>
      <c r="C1477" s="108" t="s">
        <v>2609</v>
      </c>
      <c r="D1477" s="108" t="s">
        <v>8714</v>
      </c>
      <c r="E1477" s="108" t="s">
        <v>2683</v>
      </c>
      <c r="G1477" s="108" t="s">
        <v>8715</v>
      </c>
      <c r="H1477" s="108" t="s">
        <v>6545</v>
      </c>
      <c r="I1477" s="110" t="s">
        <v>2683</v>
      </c>
      <c r="J1477" s="108" t="s">
        <v>2896</v>
      </c>
      <c r="O1477" s="108" t="s">
        <v>2573</v>
      </c>
    </row>
    <row r="1478" spans="1:15" s="108" customFormat="1" ht="12.75" x14ac:dyDescent="0.2">
      <c r="A1478" s="108" t="str">
        <f>EnterpriseData!$B$38</f>
        <v>ProTes300420201Adm</v>
      </c>
      <c r="B1478" s="109" t="s">
        <v>8716</v>
      </c>
      <c r="C1478" s="108" t="s">
        <v>2609</v>
      </c>
      <c r="D1478" s="108" t="s">
        <v>8717</v>
      </c>
      <c r="E1478" s="108" t="s">
        <v>2683</v>
      </c>
      <c r="G1478" s="108" t="s">
        <v>8718</v>
      </c>
      <c r="H1478" s="108" t="s">
        <v>8718</v>
      </c>
      <c r="I1478" s="110" t="s">
        <v>2683</v>
      </c>
      <c r="J1478" s="108" t="s">
        <v>7486</v>
      </c>
      <c r="O1478" s="108" t="s">
        <v>2573</v>
      </c>
    </row>
    <row r="1479" spans="1:15" s="108" customFormat="1" ht="12.75" x14ac:dyDescent="0.2">
      <c r="A1479" s="108" t="str">
        <f>EnterpriseData!$B$38</f>
        <v>ProTes300420201Adm</v>
      </c>
      <c r="B1479" s="109" t="s">
        <v>8719</v>
      </c>
      <c r="C1479" s="108" t="s">
        <v>2609</v>
      </c>
      <c r="D1479" s="108" t="s">
        <v>8720</v>
      </c>
      <c r="E1479" s="108" t="s">
        <v>2683</v>
      </c>
      <c r="G1479" s="108" t="s">
        <v>8721</v>
      </c>
      <c r="H1479" s="108" t="s">
        <v>8722</v>
      </c>
      <c r="I1479" s="110" t="s">
        <v>2683</v>
      </c>
      <c r="J1479" s="108" t="s">
        <v>2390</v>
      </c>
      <c r="O1479" s="108" t="s">
        <v>2573</v>
      </c>
    </row>
    <row r="1480" spans="1:15" s="108" customFormat="1" ht="12.75" x14ac:dyDescent="0.2">
      <c r="A1480" s="108" t="str">
        <f>EnterpriseData!$B$38</f>
        <v>ProTes300420201Adm</v>
      </c>
      <c r="B1480" s="109" t="s">
        <v>8723</v>
      </c>
      <c r="C1480" s="108" t="s">
        <v>2609</v>
      </c>
      <c r="D1480" s="108" t="s">
        <v>8724</v>
      </c>
      <c r="E1480" s="108" t="s">
        <v>2683</v>
      </c>
      <c r="G1480" s="108" t="s">
        <v>8725</v>
      </c>
      <c r="H1480" s="108" t="s">
        <v>6403</v>
      </c>
      <c r="I1480" s="110" t="s">
        <v>2683</v>
      </c>
      <c r="J1480" s="108" t="s">
        <v>6404</v>
      </c>
      <c r="O1480" s="108" t="s">
        <v>2573</v>
      </c>
    </row>
    <row r="1481" spans="1:15" s="108" customFormat="1" ht="12.75" x14ac:dyDescent="0.2">
      <c r="A1481" s="108" t="str">
        <f>EnterpriseData!$B$38</f>
        <v>ProTes300420201Adm</v>
      </c>
      <c r="B1481" s="109" t="s">
        <v>8726</v>
      </c>
      <c r="C1481" s="108" t="s">
        <v>2609</v>
      </c>
      <c r="D1481" s="108" t="s">
        <v>8727</v>
      </c>
      <c r="E1481" s="108" t="s">
        <v>2683</v>
      </c>
      <c r="G1481" s="108" t="s">
        <v>8728</v>
      </c>
      <c r="H1481" s="108" t="s">
        <v>8728</v>
      </c>
      <c r="I1481" s="110" t="s">
        <v>2683</v>
      </c>
      <c r="J1481" s="108" t="s">
        <v>3346</v>
      </c>
      <c r="O1481" s="108" t="s">
        <v>2573</v>
      </c>
    </row>
    <row r="1482" spans="1:15" s="108" customFormat="1" ht="12.75" x14ac:dyDescent="0.2">
      <c r="A1482" s="108" t="str">
        <f>EnterpriseData!$B$38</f>
        <v>ProTes300420201Adm</v>
      </c>
      <c r="B1482" s="109" t="s">
        <v>8729</v>
      </c>
      <c r="C1482" s="108" t="s">
        <v>2609</v>
      </c>
      <c r="D1482" s="108" t="s">
        <v>8730</v>
      </c>
      <c r="E1482" s="108" t="s">
        <v>2683</v>
      </c>
      <c r="G1482" s="108" t="s">
        <v>8731</v>
      </c>
      <c r="H1482" s="108" t="s">
        <v>8732</v>
      </c>
      <c r="I1482" s="110" t="s">
        <v>2683</v>
      </c>
      <c r="J1482" s="108" t="s">
        <v>3202</v>
      </c>
      <c r="O1482" s="108" t="s">
        <v>2573</v>
      </c>
    </row>
    <row r="1483" spans="1:15" s="108" customFormat="1" ht="12.75" x14ac:dyDescent="0.2">
      <c r="A1483" s="108" t="str">
        <f>EnterpriseData!$B$38</f>
        <v>ProTes300420201Adm</v>
      </c>
      <c r="B1483" s="109" t="s">
        <v>8733</v>
      </c>
      <c r="C1483" s="108" t="s">
        <v>2609</v>
      </c>
      <c r="D1483" s="108" t="s">
        <v>8734</v>
      </c>
      <c r="E1483" s="108" t="s">
        <v>2683</v>
      </c>
      <c r="G1483" s="108" t="s">
        <v>3075</v>
      </c>
      <c r="H1483" s="108" t="s">
        <v>3076</v>
      </c>
      <c r="I1483" s="110" t="s">
        <v>2683</v>
      </c>
      <c r="J1483" s="108" t="s">
        <v>3078</v>
      </c>
      <c r="O1483" s="108" t="s">
        <v>2573</v>
      </c>
    </row>
    <row r="1484" spans="1:15" s="108" customFormat="1" ht="12.75" x14ac:dyDescent="0.2">
      <c r="A1484" s="108" t="str">
        <f>EnterpriseData!$B$38</f>
        <v>ProTes300420201Adm</v>
      </c>
      <c r="B1484" s="109" t="s">
        <v>8735</v>
      </c>
      <c r="C1484" s="108" t="s">
        <v>2609</v>
      </c>
      <c r="D1484" s="108" t="s">
        <v>8736</v>
      </c>
      <c r="E1484" s="108" t="s">
        <v>2683</v>
      </c>
      <c r="G1484" s="108" t="s">
        <v>8737</v>
      </c>
      <c r="H1484" s="108" t="s">
        <v>8738</v>
      </c>
      <c r="I1484" s="110" t="s">
        <v>2683</v>
      </c>
      <c r="J1484" s="108" t="s">
        <v>8739</v>
      </c>
      <c r="O1484" s="108" t="s">
        <v>2573</v>
      </c>
    </row>
    <row r="1485" spans="1:15" s="108" customFormat="1" ht="12.75" x14ac:dyDescent="0.2">
      <c r="A1485" s="108" t="str">
        <f>EnterpriseData!$B$38</f>
        <v>ProTes300420201Adm</v>
      </c>
      <c r="B1485" s="109" t="s">
        <v>8740</v>
      </c>
      <c r="C1485" s="108" t="s">
        <v>2609</v>
      </c>
      <c r="D1485" s="108" t="s">
        <v>8741</v>
      </c>
      <c r="E1485" s="108" t="s">
        <v>2683</v>
      </c>
      <c r="G1485" s="108" t="s">
        <v>8742</v>
      </c>
      <c r="H1485" s="108" t="s">
        <v>7315</v>
      </c>
      <c r="I1485" s="110" t="s">
        <v>2683</v>
      </c>
      <c r="J1485" s="108" t="s">
        <v>3016</v>
      </c>
      <c r="O1485" s="108" t="s">
        <v>2573</v>
      </c>
    </row>
    <row r="1486" spans="1:15" s="108" customFormat="1" ht="12.75" x14ac:dyDescent="0.2">
      <c r="A1486" s="108" t="str">
        <f>EnterpriseData!$B$38</f>
        <v>ProTes300420201Adm</v>
      </c>
      <c r="B1486" s="109" t="s">
        <v>8743</v>
      </c>
      <c r="C1486" s="108" t="s">
        <v>2609</v>
      </c>
      <c r="D1486" s="108" t="s">
        <v>8744</v>
      </c>
      <c r="E1486" s="108" t="s">
        <v>2683</v>
      </c>
      <c r="G1486" s="108" t="s">
        <v>8745</v>
      </c>
      <c r="H1486" s="108" t="s">
        <v>8746</v>
      </c>
      <c r="I1486" s="110" t="s">
        <v>2683</v>
      </c>
      <c r="J1486" s="108" t="s">
        <v>8747</v>
      </c>
      <c r="O1486" s="108" t="s">
        <v>2573</v>
      </c>
    </row>
    <row r="1487" spans="1:15" s="108" customFormat="1" ht="12.75" x14ac:dyDescent="0.2">
      <c r="A1487" s="108" t="str">
        <f>EnterpriseData!$B$38</f>
        <v>ProTes300420201Adm</v>
      </c>
      <c r="B1487" s="109" t="s">
        <v>8748</v>
      </c>
      <c r="C1487" s="108" t="s">
        <v>2609</v>
      </c>
      <c r="D1487" s="108" t="s">
        <v>8749</v>
      </c>
      <c r="E1487" s="108" t="s">
        <v>2683</v>
      </c>
      <c r="G1487" s="108" t="s">
        <v>8750</v>
      </c>
      <c r="H1487" s="108" t="s">
        <v>4291</v>
      </c>
      <c r="I1487" s="110" t="s">
        <v>2683</v>
      </c>
      <c r="J1487" s="108" t="s">
        <v>2412</v>
      </c>
      <c r="O1487" s="108" t="s">
        <v>2573</v>
      </c>
    </row>
    <row r="1488" spans="1:15" s="108" customFormat="1" ht="12.75" x14ac:dyDescent="0.2">
      <c r="A1488" s="108" t="str">
        <f>EnterpriseData!$B$38</f>
        <v>ProTes300420201Adm</v>
      </c>
      <c r="B1488" s="109" t="s">
        <v>8751</v>
      </c>
      <c r="C1488" s="108" t="s">
        <v>2609</v>
      </c>
      <c r="D1488" s="108" t="s">
        <v>8752</v>
      </c>
      <c r="E1488" s="108" t="s">
        <v>2683</v>
      </c>
      <c r="G1488" s="108" t="s">
        <v>8753</v>
      </c>
      <c r="H1488" s="108" t="s">
        <v>8754</v>
      </c>
      <c r="I1488" s="110" t="s">
        <v>2683</v>
      </c>
      <c r="J1488" s="108" t="s">
        <v>2404</v>
      </c>
      <c r="O1488" s="108" t="s">
        <v>2573</v>
      </c>
    </row>
    <row r="1489" spans="1:15" s="108" customFormat="1" ht="12.75" x14ac:dyDescent="0.2">
      <c r="A1489" s="108" t="str">
        <f>EnterpriseData!$B$38</f>
        <v>ProTes300420201Adm</v>
      </c>
      <c r="B1489" s="109" t="s">
        <v>8755</v>
      </c>
      <c r="C1489" s="108" t="s">
        <v>2609</v>
      </c>
      <c r="D1489" s="108" t="s">
        <v>8756</v>
      </c>
      <c r="E1489" s="108" t="s">
        <v>2683</v>
      </c>
      <c r="G1489" s="108" t="s">
        <v>8757</v>
      </c>
      <c r="H1489" s="108" t="s">
        <v>6753</v>
      </c>
      <c r="I1489" s="110" t="s">
        <v>2683</v>
      </c>
      <c r="J1489" s="108" t="s">
        <v>5526</v>
      </c>
      <c r="O1489" s="108" t="s">
        <v>2573</v>
      </c>
    </row>
    <row r="1490" spans="1:15" s="108" customFormat="1" ht="12.75" x14ac:dyDescent="0.2">
      <c r="A1490" s="108" t="str">
        <f>EnterpriseData!$B$38</f>
        <v>ProTes300420201Adm</v>
      </c>
      <c r="B1490" s="109" t="s">
        <v>8758</v>
      </c>
      <c r="C1490" s="108" t="s">
        <v>2609</v>
      </c>
      <c r="D1490" s="108" t="s">
        <v>7007</v>
      </c>
      <c r="E1490" s="108" t="s">
        <v>8759</v>
      </c>
      <c r="G1490" s="108" t="s">
        <v>3428</v>
      </c>
      <c r="H1490" s="108" t="s">
        <v>6177</v>
      </c>
      <c r="I1490" s="110" t="s">
        <v>2683</v>
      </c>
      <c r="J1490" s="108" t="s">
        <v>2591</v>
      </c>
      <c r="O1490" s="108" t="s">
        <v>2573</v>
      </c>
    </row>
    <row r="1491" spans="1:15" s="108" customFormat="1" ht="12.75" x14ac:dyDescent="0.2">
      <c r="A1491" s="108" t="str">
        <f>EnterpriseData!$B$38</f>
        <v>ProTes300420201Adm</v>
      </c>
      <c r="B1491" s="109" t="s">
        <v>8760</v>
      </c>
      <c r="C1491" s="108" t="s">
        <v>2609</v>
      </c>
      <c r="D1491" s="108" t="s">
        <v>8761</v>
      </c>
      <c r="E1491" s="108" t="s">
        <v>2683</v>
      </c>
      <c r="G1491" s="108" t="s">
        <v>8762</v>
      </c>
      <c r="H1491" s="108" t="s">
        <v>6419</v>
      </c>
      <c r="I1491" s="110" t="s">
        <v>2683</v>
      </c>
      <c r="J1491" s="108" t="s">
        <v>5238</v>
      </c>
      <c r="O1491" s="108" t="s">
        <v>2573</v>
      </c>
    </row>
    <row r="1492" spans="1:15" s="108" customFormat="1" ht="12.75" x14ac:dyDescent="0.2">
      <c r="A1492" s="108" t="str">
        <f>EnterpriseData!$B$38</f>
        <v>ProTes300420201Adm</v>
      </c>
      <c r="B1492" s="109" t="s">
        <v>8763</v>
      </c>
      <c r="C1492" s="108" t="s">
        <v>2609</v>
      </c>
      <c r="D1492" s="108" t="s">
        <v>8764</v>
      </c>
      <c r="E1492" s="108" t="s">
        <v>2683</v>
      </c>
      <c r="G1492" s="108" t="s">
        <v>8765</v>
      </c>
      <c r="H1492" s="108" t="s">
        <v>6475</v>
      </c>
      <c r="I1492" s="110" t="s">
        <v>2683</v>
      </c>
      <c r="J1492" s="108" t="s">
        <v>5631</v>
      </c>
      <c r="O1492" s="108" t="s">
        <v>2573</v>
      </c>
    </row>
    <row r="1493" spans="1:15" s="108" customFormat="1" ht="12.75" x14ac:dyDescent="0.2">
      <c r="A1493" s="108" t="str">
        <f>EnterpriseData!$B$38</f>
        <v>ProTes300420201Adm</v>
      </c>
      <c r="B1493" s="109" t="s">
        <v>8766</v>
      </c>
      <c r="C1493" s="108" t="s">
        <v>2609</v>
      </c>
      <c r="D1493" s="108" t="s">
        <v>8767</v>
      </c>
      <c r="E1493" s="108" t="s">
        <v>2683</v>
      </c>
      <c r="G1493" s="108" t="s">
        <v>4606</v>
      </c>
      <c r="H1493" s="108" t="s">
        <v>7944</v>
      </c>
      <c r="I1493" s="110" t="s">
        <v>2683</v>
      </c>
      <c r="J1493" s="108" t="s">
        <v>3078</v>
      </c>
      <c r="O1493" s="108" t="s">
        <v>2573</v>
      </c>
    </row>
    <row r="1494" spans="1:15" s="108" customFormat="1" ht="12.75" x14ac:dyDescent="0.2">
      <c r="A1494" s="108" t="str">
        <f>EnterpriseData!$B$38</f>
        <v>ProTes300420201Adm</v>
      </c>
      <c r="B1494" s="109" t="s">
        <v>8768</v>
      </c>
      <c r="C1494" s="108" t="s">
        <v>2609</v>
      </c>
      <c r="D1494" s="108" t="s">
        <v>8769</v>
      </c>
      <c r="E1494" s="108" t="s">
        <v>2683</v>
      </c>
      <c r="G1494" s="108" t="s">
        <v>8770</v>
      </c>
      <c r="H1494" s="108" t="s">
        <v>6118</v>
      </c>
      <c r="I1494" s="110" t="s">
        <v>2683</v>
      </c>
      <c r="J1494" s="108" t="s">
        <v>2377</v>
      </c>
      <c r="O1494" s="108" t="s">
        <v>2573</v>
      </c>
    </row>
    <row r="1495" spans="1:15" s="108" customFormat="1" ht="12.75" x14ac:dyDescent="0.2">
      <c r="A1495" s="108" t="str">
        <f>EnterpriseData!$B$38</f>
        <v>ProTes300420201Adm</v>
      </c>
      <c r="B1495" s="109" t="s">
        <v>8771</v>
      </c>
      <c r="C1495" s="108" t="s">
        <v>2609</v>
      </c>
      <c r="D1495" s="108" t="s">
        <v>8772</v>
      </c>
      <c r="E1495" s="108" t="s">
        <v>2683</v>
      </c>
      <c r="G1495" s="108" t="s">
        <v>8773</v>
      </c>
      <c r="H1495" s="108" t="s">
        <v>6159</v>
      </c>
      <c r="I1495" s="110" t="s">
        <v>2683</v>
      </c>
      <c r="J1495" s="108" t="s">
        <v>3346</v>
      </c>
      <c r="O1495" s="108" t="s">
        <v>2573</v>
      </c>
    </row>
    <row r="1496" spans="1:15" s="108" customFormat="1" ht="12.75" x14ac:dyDescent="0.2">
      <c r="A1496" s="108" t="str">
        <f>EnterpriseData!$B$38</f>
        <v>ProTes300420201Adm</v>
      </c>
      <c r="B1496" s="109" t="s">
        <v>8774</v>
      </c>
      <c r="C1496" s="108" t="s">
        <v>2609</v>
      </c>
      <c r="D1496" s="108" t="s">
        <v>8775</v>
      </c>
      <c r="E1496" s="108" t="s">
        <v>2683</v>
      </c>
      <c r="G1496" s="108" t="s">
        <v>8776</v>
      </c>
      <c r="H1496" s="108" t="s">
        <v>7953</v>
      </c>
      <c r="I1496" s="110" t="s">
        <v>2683</v>
      </c>
      <c r="J1496" s="108" t="s">
        <v>4543</v>
      </c>
      <c r="O1496" s="108" t="s">
        <v>2573</v>
      </c>
    </row>
    <row r="1497" spans="1:15" s="108" customFormat="1" ht="12.75" x14ac:dyDescent="0.2">
      <c r="A1497" s="108" t="str">
        <f>EnterpriseData!$B$38</f>
        <v>ProTes300420201Adm</v>
      </c>
      <c r="B1497" s="109" t="s">
        <v>8777</v>
      </c>
      <c r="C1497" s="108" t="s">
        <v>2609</v>
      </c>
      <c r="D1497" s="108" t="s">
        <v>8778</v>
      </c>
      <c r="E1497" s="108" t="s">
        <v>2683</v>
      </c>
      <c r="G1497" s="108" t="s">
        <v>8779</v>
      </c>
      <c r="H1497" s="108" t="s">
        <v>6118</v>
      </c>
      <c r="I1497" s="110" t="s">
        <v>2683</v>
      </c>
      <c r="J1497" s="108" t="s">
        <v>2377</v>
      </c>
      <c r="O1497" s="108" t="s">
        <v>2573</v>
      </c>
    </row>
    <row r="1498" spans="1:15" s="108" customFormat="1" ht="12.75" x14ac:dyDescent="0.2">
      <c r="A1498" s="108" t="str">
        <f>EnterpriseData!$B$38</f>
        <v>ProTes300420201Adm</v>
      </c>
      <c r="B1498" s="109" t="s">
        <v>8780</v>
      </c>
      <c r="C1498" s="108" t="s">
        <v>2609</v>
      </c>
      <c r="D1498" s="108" t="s">
        <v>8781</v>
      </c>
      <c r="E1498" s="108" t="s">
        <v>2683</v>
      </c>
      <c r="G1498" s="108" t="s">
        <v>8782</v>
      </c>
      <c r="H1498" s="108" t="s">
        <v>6151</v>
      </c>
      <c r="I1498" s="110" t="s">
        <v>2683</v>
      </c>
      <c r="J1498" s="108" t="s">
        <v>2727</v>
      </c>
      <c r="O1498" s="108" t="s">
        <v>2573</v>
      </c>
    </row>
    <row r="1499" spans="1:15" s="108" customFormat="1" ht="12.75" x14ac:dyDescent="0.2">
      <c r="A1499" s="108" t="str">
        <f>EnterpriseData!$B$38</f>
        <v>ProTes300420201Adm</v>
      </c>
      <c r="B1499" s="109" t="s">
        <v>8783</v>
      </c>
      <c r="C1499" s="108" t="s">
        <v>2609</v>
      </c>
      <c r="D1499" s="108" t="s">
        <v>8784</v>
      </c>
      <c r="E1499" s="108" t="s">
        <v>2683</v>
      </c>
      <c r="G1499" s="108" t="s">
        <v>8785</v>
      </c>
      <c r="H1499" s="108" t="s">
        <v>6403</v>
      </c>
      <c r="I1499" s="110" t="s">
        <v>2683</v>
      </c>
      <c r="J1499" s="108" t="s">
        <v>6404</v>
      </c>
      <c r="O1499" s="108" t="s">
        <v>2573</v>
      </c>
    </row>
    <row r="1500" spans="1:15" s="108" customFormat="1" ht="12.75" x14ac:dyDescent="0.2">
      <c r="A1500" s="108" t="str">
        <f>EnterpriseData!$B$38</f>
        <v>ProTes300420201Adm</v>
      </c>
      <c r="B1500" s="109" t="s">
        <v>8786</v>
      </c>
      <c r="C1500" s="108" t="s">
        <v>2609</v>
      </c>
      <c r="D1500" s="108" t="s">
        <v>8787</v>
      </c>
      <c r="E1500" s="108" t="s">
        <v>2683</v>
      </c>
      <c r="G1500" s="108" t="s">
        <v>8788</v>
      </c>
      <c r="H1500" s="108" t="s">
        <v>8789</v>
      </c>
      <c r="I1500" s="110" t="s">
        <v>2683</v>
      </c>
      <c r="J1500" s="108" t="s">
        <v>6641</v>
      </c>
      <c r="O1500" s="108" t="s">
        <v>2573</v>
      </c>
    </row>
    <row r="1501" spans="1:15" s="108" customFormat="1" ht="12.75" x14ac:dyDescent="0.2">
      <c r="A1501" s="108" t="str">
        <f>EnterpriseData!$B$38</f>
        <v>ProTes300420201Adm</v>
      </c>
      <c r="B1501" s="109" t="s">
        <v>8790</v>
      </c>
      <c r="C1501" s="108" t="s">
        <v>2609</v>
      </c>
      <c r="D1501" s="108" t="s">
        <v>8791</v>
      </c>
      <c r="E1501" s="108" t="s">
        <v>2683</v>
      </c>
      <c r="G1501" s="108" t="s">
        <v>8792</v>
      </c>
      <c r="H1501" s="108" t="s">
        <v>6133</v>
      </c>
      <c r="I1501" s="110" t="s">
        <v>2683</v>
      </c>
      <c r="J1501" s="108" t="s">
        <v>3681</v>
      </c>
      <c r="O1501" s="108" t="s">
        <v>2573</v>
      </c>
    </row>
    <row r="1502" spans="1:15" s="108" customFormat="1" ht="12.75" x14ac:dyDescent="0.2">
      <c r="A1502" s="108" t="str">
        <f>EnterpriseData!$B$38</f>
        <v>ProTes300420201Adm</v>
      </c>
      <c r="B1502" s="109" t="s">
        <v>8793</v>
      </c>
      <c r="C1502" s="108" t="s">
        <v>2609</v>
      </c>
      <c r="D1502" s="108" t="s">
        <v>8794</v>
      </c>
      <c r="E1502" s="108" t="s">
        <v>2683</v>
      </c>
      <c r="G1502" s="108" t="s">
        <v>8795</v>
      </c>
      <c r="H1502" s="108" t="s">
        <v>8796</v>
      </c>
      <c r="I1502" s="110" t="s">
        <v>2683</v>
      </c>
      <c r="J1502" s="108" t="s">
        <v>4785</v>
      </c>
      <c r="O1502" s="108" t="s">
        <v>2573</v>
      </c>
    </row>
    <row r="1503" spans="1:15" s="108" customFormat="1" ht="12.75" x14ac:dyDescent="0.2">
      <c r="A1503" s="108" t="str">
        <f>EnterpriseData!$B$38</f>
        <v>ProTes300420201Adm</v>
      </c>
      <c r="B1503" s="109" t="s">
        <v>8797</v>
      </c>
      <c r="C1503" s="108" t="s">
        <v>2609</v>
      </c>
      <c r="D1503" s="108" t="s">
        <v>8798</v>
      </c>
      <c r="E1503" s="108" t="s">
        <v>2683</v>
      </c>
      <c r="G1503" s="108" t="s">
        <v>8799</v>
      </c>
      <c r="H1503" s="108" t="s">
        <v>6245</v>
      </c>
      <c r="I1503" s="110" t="s">
        <v>2683</v>
      </c>
      <c r="J1503" s="108" t="s">
        <v>2412</v>
      </c>
      <c r="O1503" s="108" t="s">
        <v>2573</v>
      </c>
    </row>
    <row r="1504" spans="1:15" s="108" customFormat="1" ht="12.75" x14ac:dyDescent="0.2">
      <c r="A1504" s="108" t="str">
        <f>EnterpriseData!$B$38</f>
        <v>ProTes300420201Adm</v>
      </c>
      <c r="B1504" s="109" t="s">
        <v>8800</v>
      </c>
      <c r="C1504" s="108" t="s">
        <v>2609</v>
      </c>
      <c r="D1504" s="108" t="s">
        <v>8801</v>
      </c>
      <c r="E1504" s="108" t="s">
        <v>2683</v>
      </c>
      <c r="G1504" s="108" t="s">
        <v>8802</v>
      </c>
      <c r="H1504" s="108" t="s">
        <v>8803</v>
      </c>
      <c r="I1504" s="110" t="s">
        <v>2683</v>
      </c>
      <c r="J1504" s="108" t="s">
        <v>2377</v>
      </c>
      <c r="O1504" s="108" t="s">
        <v>2573</v>
      </c>
    </row>
    <row r="1505" spans="1:15" s="108" customFormat="1" ht="12.75" x14ac:dyDescent="0.2">
      <c r="A1505" s="108" t="str">
        <f>EnterpriseData!$B$38</f>
        <v>ProTes300420201Adm</v>
      </c>
      <c r="B1505" s="109" t="s">
        <v>8804</v>
      </c>
      <c r="C1505" s="108" t="s">
        <v>2609</v>
      </c>
      <c r="D1505" s="108" t="s">
        <v>8805</v>
      </c>
      <c r="E1505" s="108" t="s">
        <v>2683</v>
      </c>
      <c r="G1505" s="108" t="s">
        <v>8806</v>
      </c>
      <c r="H1505" s="108" t="s">
        <v>7169</v>
      </c>
      <c r="I1505" s="110" t="s">
        <v>2683</v>
      </c>
      <c r="J1505" s="108" t="s">
        <v>5250</v>
      </c>
      <c r="O1505" s="108" t="s">
        <v>2573</v>
      </c>
    </row>
    <row r="1506" spans="1:15" s="108" customFormat="1" ht="12.75" x14ac:dyDescent="0.2">
      <c r="A1506" s="108" t="str">
        <f>EnterpriseData!$B$38</f>
        <v>ProTes300420201Adm</v>
      </c>
      <c r="B1506" s="109" t="s">
        <v>8807</v>
      </c>
      <c r="C1506" s="108" t="s">
        <v>2609</v>
      </c>
      <c r="D1506" s="108" t="s">
        <v>8808</v>
      </c>
      <c r="E1506" s="108" t="s">
        <v>2683</v>
      </c>
      <c r="G1506" s="108" t="s">
        <v>8809</v>
      </c>
      <c r="H1506" s="108" t="s">
        <v>4035</v>
      </c>
      <c r="I1506" s="110" t="s">
        <v>2683</v>
      </c>
      <c r="J1506" s="108" t="s">
        <v>3825</v>
      </c>
      <c r="O1506" s="108" t="s">
        <v>2573</v>
      </c>
    </row>
    <row r="1507" spans="1:15" s="108" customFormat="1" ht="12.75" x14ac:dyDescent="0.2">
      <c r="A1507" s="108" t="str">
        <f>EnterpriseData!$B$38</f>
        <v>ProTes300420201Adm</v>
      </c>
      <c r="B1507" s="109" t="s">
        <v>8810</v>
      </c>
      <c r="C1507" s="108" t="s">
        <v>2609</v>
      </c>
      <c r="D1507" s="108" t="s">
        <v>8811</v>
      </c>
      <c r="E1507" s="108" t="s">
        <v>2683</v>
      </c>
      <c r="G1507" s="108" t="s">
        <v>8812</v>
      </c>
      <c r="H1507" s="108" t="s">
        <v>6181</v>
      </c>
      <c r="I1507" s="110" t="s">
        <v>2683</v>
      </c>
      <c r="J1507" s="108" t="s">
        <v>6044</v>
      </c>
      <c r="O1507" s="108" t="s">
        <v>2573</v>
      </c>
    </row>
    <row r="1508" spans="1:15" s="108" customFormat="1" ht="12.75" x14ac:dyDescent="0.2">
      <c r="A1508" s="108" t="str">
        <f>EnterpriseData!$B$38</f>
        <v>ProTes300420201Adm</v>
      </c>
      <c r="B1508" s="109" t="s">
        <v>8813</v>
      </c>
      <c r="C1508" s="108" t="s">
        <v>2609</v>
      </c>
      <c r="D1508" s="108" t="s">
        <v>8814</v>
      </c>
      <c r="E1508" s="108" t="s">
        <v>2683</v>
      </c>
      <c r="G1508" s="108" t="s">
        <v>8815</v>
      </c>
      <c r="H1508" s="108" t="s">
        <v>6377</v>
      </c>
      <c r="I1508" s="110" t="s">
        <v>2683</v>
      </c>
      <c r="J1508" s="108" t="s">
        <v>6086</v>
      </c>
      <c r="O1508" s="108" t="s">
        <v>2573</v>
      </c>
    </row>
    <row r="1509" spans="1:15" s="108" customFormat="1" ht="12.75" x14ac:dyDescent="0.2">
      <c r="A1509" s="108" t="str">
        <f>EnterpriseData!$B$38</f>
        <v>ProTes300420201Adm</v>
      </c>
      <c r="B1509" s="109" t="s">
        <v>8816</v>
      </c>
      <c r="C1509" s="108" t="s">
        <v>2609</v>
      </c>
      <c r="D1509" s="108" t="s">
        <v>8817</v>
      </c>
      <c r="E1509" s="108" t="s">
        <v>2683</v>
      </c>
      <c r="G1509" s="108" t="s">
        <v>8818</v>
      </c>
      <c r="H1509" s="108" t="s">
        <v>4309</v>
      </c>
      <c r="I1509" s="110" t="s">
        <v>2683</v>
      </c>
      <c r="J1509" s="108" t="s">
        <v>2414</v>
      </c>
      <c r="O1509" s="108" t="s">
        <v>2573</v>
      </c>
    </row>
    <row r="1510" spans="1:15" s="108" customFormat="1" ht="12.75" x14ac:dyDescent="0.2">
      <c r="A1510" s="108" t="str">
        <f>EnterpriseData!$B$38</f>
        <v>ProTes300420201Adm</v>
      </c>
      <c r="B1510" s="109" t="s">
        <v>8819</v>
      </c>
      <c r="C1510" s="108" t="s">
        <v>2609</v>
      </c>
      <c r="D1510" s="108" t="s">
        <v>8820</v>
      </c>
      <c r="E1510" s="108" t="s">
        <v>2683</v>
      </c>
      <c r="G1510" s="108" t="s">
        <v>8821</v>
      </c>
      <c r="H1510" s="108" t="s">
        <v>8822</v>
      </c>
      <c r="I1510" s="110" t="s">
        <v>2683</v>
      </c>
      <c r="J1510" s="108" t="s">
        <v>3681</v>
      </c>
      <c r="O1510" s="108" t="s">
        <v>2573</v>
      </c>
    </row>
    <row r="1511" spans="1:15" s="108" customFormat="1" ht="12.75" x14ac:dyDescent="0.2">
      <c r="A1511" s="108" t="str">
        <f>EnterpriseData!$B$38</f>
        <v>ProTes300420201Adm</v>
      </c>
      <c r="B1511" s="109" t="s">
        <v>8823</v>
      </c>
      <c r="C1511" s="108" t="s">
        <v>2609</v>
      </c>
      <c r="D1511" s="108" t="s">
        <v>8824</v>
      </c>
      <c r="E1511" s="108" t="s">
        <v>8825</v>
      </c>
      <c r="F1511" s="108" t="s">
        <v>8826</v>
      </c>
      <c r="G1511" s="108" t="s">
        <v>3935</v>
      </c>
      <c r="H1511" s="108" t="s">
        <v>3935</v>
      </c>
      <c r="I1511" s="110" t="s">
        <v>2683</v>
      </c>
      <c r="J1511" s="108" t="s">
        <v>2952</v>
      </c>
      <c r="O1511" s="108" t="s">
        <v>2573</v>
      </c>
    </row>
    <row r="1512" spans="1:15" s="108" customFormat="1" ht="12.75" x14ac:dyDescent="0.2">
      <c r="A1512" s="108" t="str">
        <f>EnterpriseData!$B$38</f>
        <v>ProTes300420201Adm</v>
      </c>
      <c r="B1512" s="109" t="s">
        <v>8827</v>
      </c>
      <c r="C1512" s="108" t="s">
        <v>2609</v>
      </c>
      <c r="D1512" s="108" t="s">
        <v>8828</v>
      </c>
      <c r="E1512" s="108" t="s">
        <v>2683</v>
      </c>
      <c r="G1512" s="108" t="s">
        <v>8829</v>
      </c>
      <c r="H1512" s="108" t="s">
        <v>7084</v>
      </c>
      <c r="I1512" s="110" t="s">
        <v>2683</v>
      </c>
      <c r="J1512" s="108" t="s">
        <v>2377</v>
      </c>
      <c r="O1512" s="108" t="s">
        <v>2573</v>
      </c>
    </row>
    <row r="1513" spans="1:15" s="108" customFormat="1" ht="12.75" x14ac:dyDescent="0.2">
      <c r="A1513" s="108" t="str">
        <f>EnterpriseData!$B$38</f>
        <v>ProTes300420201Adm</v>
      </c>
      <c r="B1513" s="109" t="s">
        <v>8830</v>
      </c>
      <c r="C1513" s="108" t="s">
        <v>2609</v>
      </c>
      <c r="D1513" s="108" t="s">
        <v>8831</v>
      </c>
      <c r="E1513" s="108" t="s">
        <v>2683</v>
      </c>
      <c r="G1513" s="108" t="s">
        <v>4964</v>
      </c>
      <c r="H1513" s="108" t="s">
        <v>4964</v>
      </c>
      <c r="I1513" s="110" t="s">
        <v>2683</v>
      </c>
      <c r="J1513" s="108" t="s">
        <v>4966</v>
      </c>
      <c r="O1513" s="108" t="s">
        <v>2573</v>
      </c>
    </row>
    <row r="1514" spans="1:15" s="108" customFormat="1" ht="12.75" x14ac:dyDescent="0.2">
      <c r="A1514" s="108" t="str">
        <f>EnterpriseData!$B$38</f>
        <v>ProTes300420201Adm</v>
      </c>
      <c r="B1514" s="109" t="s">
        <v>8832</v>
      </c>
      <c r="C1514" s="108" t="s">
        <v>2609</v>
      </c>
      <c r="D1514" s="108" t="s">
        <v>8833</v>
      </c>
      <c r="E1514" s="108" t="s">
        <v>2683</v>
      </c>
      <c r="G1514" s="108" t="s">
        <v>8834</v>
      </c>
      <c r="H1514" s="108" t="s">
        <v>8834</v>
      </c>
      <c r="I1514" s="110" t="s">
        <v>2683</v>
      </c>
      <c r="J1514" s="108" t="s">
        <v>2390</v>
      </c>
      <c r="O1514" s="108" t="s">
        <v>2573</v>
      </c>
    </row>
    <row r="1515" spans="1:15" s="108" customFormat="1" ht="12.75" x14ac:dyDescent="0.2">
      <c r="A1515" s="108" t="str">
        <f>EnterpriseData!$B$38</f>
        <v>ProTes300420201Adm</v>
      </c>
      <c r="B1515" s="109" t="s">
        <v>8835</v>
      </c>
      <c r="C1515" s="108" t="s">
        <v>2609</v>
      </c>
      <c r="D1515" s="108" t="s">
        <v>8836</v>
      </c>
      <c r="E1515" s="108" t="s">
        <v>2683</v>
      </c>
      <c r="G1515" s="108" t="s">
        <v>8837</v>
      </c>
      <c r="H1515" s="108" t="s">
        <v>8838</v>
      </c>
      <c r="I1515" s="110" t="s">
        <v>2683</v>
      </c>
      <c r="J1515" s="108" t="s">
        <v>2414</v>
      </c>
      <c r="O1515" s="108" t="s">
        <v>2573</v>
      </c>
    </row>
    <row r="1516" spans="1:15" s="108" customFormat="1" ht="12.75" x14ac:dyDescent="0.2">
      <c r="A1516" s="108" t="str">
        <f>EnterpriseData!$B$38</f>
        <v>ProTes300420201Adm</v>
      </c>
      <c r="B1516" s="109" t="s">
        <v>8839</v>
      </c>
      <c r="C1516" s="108" t="s">
        <v>2609</v>
      </c>
      <c r="D1516" s="108" t="s">
        <v>8840</v>
      </c>
      <c r="E1516" s="108" t="s">
        <v>2683</v>
      </c>
      <c r="G1516" s="108" t="s">
        <v>8841</v>
      </c>
      <c r="H1516" s="108" t="s">
        <v>8841</v>
      </c>
      <c r="I1516" s="110" t="s">
        <v>2683</v>
      </c>
      <c r="J1516" s="108" t="s">
        <v>5250</v>
      </c>
      <c r="O1516" s="108" t="s">
        <v>2573</v>
      </c>
    </row>
    <row r="1517" spans="1:15" s="108" customFormat="1" ht="12.75" x14ac:dyDescent="0.2">
      <c r="A1517" s="108" t="str">
        <f>EnterpriseData!$B$38</f>
        <v>ProTes300420201Adm</v>
      </c>
      <c r="B1517" s="109" t="s">
        <v>8842</v>
      </c>
      <c r="C1517" s="108" t="s">
        <v>2609</v>
      </c>
      <c r="D1517" s="108" t="s">
        <v>8843</v>
      </c>
      <c r="E1517" s="108" t="s">
        <v>2683</v>
      </c>
      <c r="G1517" s="108" t="s">
        <v>8844</v>
      </c>
      <c r="H1517" s="108" t="s">
        <v>6118</v>
      </c>
      <c r="I1517" s="110" t="s">
        <v>2683</v>
      </c>
      <c r="J1517" s="108" t="s">
        <v>2377</v>
      </c>
      <c r="O1517" s="108" t="s">
        <v>2573</v>
      </c>
    </row>
    <row r="1518" spans="1:15" s="108" customFormat="1" ht="12.75" x14ac:dyDescent="0.2">
      <c r="A1518" s="108" t="str">
        <f>EnterpriseData!$B$38</f>
        <v>ProTes300420201Adm</v>
      </c>
      <c r="B1518" s="109" t="s">
        <v>8845</v>
      </c>
      <c r="C1518" s="108" t="s">
        <v>2609</v>
      </c>
      <c r="D1518" s="108" t="s">
        <v>8846</v>
      </c>
      <c r="E1518" s="108" t="s">
        <v>2683</v>
      </c>
      <c r="G1518" s="108" t="s">
        <v>5610</v>
      </c>
      <c r="H1518" s="108" t="s">
        <v>6534</v>
      </c>
      <c r="I1518" s="110" t="s">
        <v>2683</v>
      </c>
      <c r="J1518" s="108" t="s">
        <v>5602</v>
      </c>
      <c r="O1518" s="108" t="s">
        <v>2573</v>
      </c>
    </row>
    <row r="1519" spans="1:15" s="108" customFormat="1" ht="12.75" x14ac:dyDescent="0.2">
      <c r="A1519" s="108" t="str">
        <f>EnterpriseData!$B$38</f>
        <v>ProTes300420201Adm</v>
      </c>
      <c r="B1519" s="109" t="s">
        <v>8847</v>
      </c>
      <c r="C1519" s="108" t="s">
        <v>2609</v>
      </c>
      <c r="D1519" s="108" t="s">
        <v>8848</v>
      </c>
      <c r="E1519" s="108" t="s">
        <v>2683</v>
      </c>
      <c r="G1519" s="108" t="s">
        <v>4591</v>
      </c>
      <c r="H1519" s="108" t="s">
        <v>6184</v>
      </c>
      <c r="I1519" s="110" t="s">
        <v>2683</v>
      </c>
      <c r="J1519" s="108" t="s">
        <v>4104</v>
      </c>
      <c r="O1519" s="108" t="s">
        <v>2573</v>
      </c>
    </row>
    <row r="1520" spans="1:15" s="108" customFormat="1" ht="12.75" x14ac:dyDescent="0.2">
      <c r="A1520" s="108" t="str">
        <f>EnterpriseData!$B$38</f>
        <v>ProTes300420201Adm</v>
      </c>
      <c r="B1520" s="109" t="s">
        <v>8849</v>
      </c>
      <c r="C1520" s="108" t="s">
        <v>2609</v>
      </c>
      <c r="D1520" s="108" t="s">
        <v>8850</v>
      </c>
      <c r="E1520" s="108" t="s">
        <v>2683</v>
      </c>
      <c r="G1520" s="108" t="s">
        <v>8851</v>
      </c>
      <c r="H1520" s="108" t="s">
        <v>7306</v>
      </c>
      <c r="I1520" s="110" t="s">
        <v>2683</v>
      </c>
      <c r="J1520" s="108" t="s">
        <v>2414</v>
      </c>
      <c r="O1520" s="108" t="s">
        <v>2573</v>
      </c>
    </row>
    <row r="1521" spans="1:15" s="108" customFormat="1" ht="12.75" x14ac:dyDescent="0.2">
      <c r="A1521" s="108" t="str">
        <f>EnterpriseData!$B$38</f>
        <v>ProTes300420201Adm</v>
      </c>
      <c r="B1521" s="109" t="s">
        <v>8852</v>
      </c>
      <c r="C1521" s="108" t="s">
        <v>2609</v>
      </c>
      <c r="D1521" s="108" t="s">
        <v>8853</v>
      </c>
      <c r="E1521" s="108" t="s">
        <v>2683</v>
      </c>
      <c r="G1521" s="108" t="s">
        <v>8854</v>
      </c>
      <c r="H1521" s="108" t="s">
        <v>6122</v>
      </c>
      <c r="I1521" s="110" t="s">
        <v>2683</v>
      </c>
      <c r="J1521" s="108" t="s">
        <v>6123</v>
      </c>
      <c r="O1521" s="108" t="s">
        <v>2573</v>
      </c>
    </row>
    <row r="1522" spans="1:15" s="108" customFormat="1" ht="12.75" x14ac:dyDescent="0.2">
      <c r="A1522" s="108" t="str">
        <f>EnterpriseData!$B$38</f>
        <v>ProTes300420201Adm</v>
      </c>
      <c r="B1522" s="109" t="s">
        <v>8855</v>
      </c>
      <c r="C1522" s="108" t="s">
        <v>2609</v>
      </c>
      <c r="D1522" s="108" t="s">
        <v>8856</v>
      </c>
      <c r="E1522" s="108" t="s">
        <v>2683</v>
      </c>
      <c r="G1522" s="108" t="s">
        <v>8857</v>
      </c>
      <c r="H1522" s="108" t="s">
        <v>8858</v>
      </c>
      <c r="I1522" s="110" t="s">
        <v>2683</v>
      </c>
      <c r="J1522" s="108" t="s">
        <v>2414</v>
      </c>
      <c r="O1522" s="108" t="s">
        <v>2573</v>
      </c>
    </row>
    <row r="1523" spans="1:15" s="108" customFormat="1" ht="12.75" x14ac:dyDescent="0.2">
      <c r="A1523" s="108" t="str">
        <f>EnterpriseData!$B$38</f>
        <v>ProTes300420201Adm</v>
      </c>
      <c r="B1523" s="109" t="s">
        <v>8859</v>
      </c>
      <c r="C1523" s="108" t="s">
        <v>2609</v>
      </c>
      <c r="D1523" s="108" t="s">
        <v>8860</v>
      </c>
      <c r="E1523" s="108" t="s">
        <v>2683</v>
      </c>
      <c r="G1523" s="108" t="s">
        <v>8861</v>
      </c>
      <c r="H1523" s="108" t="s">
        <v>4466</v>
      </c>
      <c r="I1523" s="110" t="s">
        <v>2683</v>
      </c>
      <c r="J1523" s="108" t="s">
        <v>3825</v>
      </c>
      <c r="O1523" s="108" t="s">
        <v>2573</v>
      </c>
    </row>
    <row r="1524" spans="1:15" s="108" customFormat="1" ht="12.75" x14ac:dyDescent="0.2">
      <c r="A1524" s="108" t="str">
        <f>EnterpriseData!$B$38</f>
        <v>ProTes300420201Adm</v>
      </c>
      <c r="B1524" s="109" t="s">
        <v>8862</v>
      </c>
      <c r="C1524" s="108" t="s">
        <v>2609</v>
      </c>
      <c r="D1524" s="108" t="s">
        <v>8863</v>
      </c>
      <c r="E1524" s="108" t="s">
        <v>2683</v>
      </c>
      <c r="G1524" s="108" t="s">
        <v>8864</v>
      </c>
      <c r="H1524" s="108" t="s">
        <v>6118</v>
      </c>
      <c r="I1524" s="110" t="s">
        <v>2683</v>
      </c>
      <c r="J1524" s="108" t="s">
        <v>2377</v>
      </c>
      <c r="O1524" s="108" t="s">
        <v>2573</v>
      </c>
    </row>
    <row r="1525" spans="1:15" s="108" customFormat="1" ht="12.75" x14ac:dyDescent="0.2">
      <c r="A1525" s="108" t="str">
        <f>EnterpriseData!$B$38</f>
        <v>ProTes300420201Adm</v>
      </c>
      <c r="B1525" s="109" t="s">
        <v>8865</v>
      </c>
      <c r="C1525" s="108" t="s">
        <v>2609</v>
      </c>
      <c r="D1525" s="108" t="s">
        <v>8866</v>
      </c>
      <c r="E1525" s="108" t="s">
        <v>2683</v>
      </c>
      <c r="G1525" s="108" t="s">
        <v>8867</v>
      </c>
      <c r="H1525" s="108" t="s">
        <v>8868</v>
      </c>
      <c r="I1525" s="110" t="s">
        <v>2683</v>
      </c>
      <c r="J1525" s="108" t="s">
        <v>6991</v>
      </c>
      <c r="O1525" s="108" t="s">
        <v>2573</v>
      </c>
    </row>
    <row r="1526" spans="1:15" s="108" customFormat="1" ht="12.75" x14ac:dyDescent="0.2">
      <c r="A1526" s="108" t="str">
        <f>EnterpriseData!$B$38</f>
        <v>ProTes300420201Adm</v>
      </c>
      <c r="B1526" s="109" t="s">
        <v>8869</v>
      </c>
      <c r="C1526" s="108" t="s">
        <v>2609</v>
      </c>
      <c r="D1526" s="108" t="s">
        <v>8870</v>
      </c>
      <c r="E1526" s="108" t="s">
        <v>2683</v>
      </c>
      <c r="G1526" s="108" t="s">
        <v>8871</v>
      </c>
      <c r="H1526" s="108" t="s">
        <v>6769</v>
      </c>
      <c r="I1526" s="110" t="s">
        <v>2683</v>
      </c>
      <c r="J1526" s="108" t="s">
        <v>4901</v>
      </c>
      <c r="O1526" s="108" t="s">
        <v>2573</v>
      </c>
    </row>
    <row r="1527" spans="1:15" s="108" customFormat="1" ht="12.75" x14ac:dyDescent="0.2">
      <c r="A1527" s="108" t="str">
        <f>EnterpriseData!$B$38</f>
        <v>ProTes300420201Adm</v>
      </c>
      <c r="B1527" s="109" t="s">
        <v>8872</v>
      </c>
      <c r="C1527" s="108" t="s">
        <v>2609</v>
      </c>
      <c r="D1527" s="108" t="s">
        <v>8873</v>
      </c>
      <c r="E1527" s="108" t="s">
        <v>2683</v>
      </c>
      <c r="G1527" s="108" t="s">
        <v>8874</v>
      </c>
      <c r="H1527" s="108" t="s">
        <v>6133</v>
      </c>
      <c r="I1527" s="110" t="s">
        <v>2683</v>
      </c>
      <c r="J1527" s="108" t="s">
        <v>3681</v>
      </c>
      <c r="O1527" s="108" t="s">
        <v>2573</v>
      </c>
    </row>
    <row r="1528" spans="1:15" s="108" customFormat="1" ht="12.75" x14ac:dyDescent="0.2">
      <c r="A1528" s="108" t="str">
        <f>EnterpriseData!$B$38</f>
        <v>ProTes300420201Adm</v>
      </c>
      <c r="B1528" s="109" t="s">
        <v>8875</v>
      </c>
      <c r="C1528" s="108" t="s">
        <v>2609</v>
      </c>
      <c r="D1528" s="108" t="s">
        <v>8876</v>
      </c>
      <c r="E1528" s="108" t="s">
        <v>2683</v>
      </c>
      <c r="G1528" s="108" t="s">
        <v>8877</v>
      </c>
      <c r="H1528" s="108" t="s">
        <v>7504</v>
      </c>
      <c r="I1528" s="110" t="s">
        <v>2683</v>
      </c>
      <c r="J1528" s="108" t="s">
        <v>7505</v>
      </c>
      <c r="O1528" s="108" t="s">
        <v>2573</v>
      </c>
    </row>
    <row r="1529" spans="1:15" s="108" customFormat="1" ht="12.75" x14ac:dyDescent="0.2">
      <c r="A1529" s="108" t="str">
        <f>EnterpriseData!$B$38</f>
        <v>ProTes300420201Adm</v>
      </c>
      <c r="B1529" s="109" t="s">
        <v>8878</v>
      </c>
      <c r="C1529" s="108" t="s">
        <v>2609</v>
      </c>
      <c r="D1529" s="108" t="s">
        <v>8879</v>
      </c>
      <c r="E1529" s="108" t="s">
        <v>2683</v>
      </c>
      <c r="G1529" s="108" t="s">
        <v>8880</v>
      </c>
      <c r="H1529" s="108" t="s">
        <v>7812</v>
      </c>
      <c r="I1529" s="110" t="s">
        <v>2683</v>
      </c>
      <c r="J1529" s="108" t="s">
        <v>2414</v>
      </c>
      <c r="O1529" s="108" t="s">
        <v>2573</v>
      </c>
    </row>
    <row r="1530" spans="1:15" s="108" customFormat="1" ht="12.75" x14ac:dyDescent="0.2">
      <c r="A1530" s="108" t="str">
        <f>EnterpriseData!$B$38</f>
        <v>ProTes300420201Adm</v>
      </c>
      <c r="B1530" s="109" t="s">
        <v>8881</v>
      </c>
      <c r="C1530" s="108" t="s">
        <v>2609</v>
      </c>
      <c r="D1530" s="108" t="s">
        <v>8882</v>
      </c>
      <c r="E1530" s="108" t="s">
        <v>2683</v>
      </c>
      <c r="G1530" s="108" t="s">
        <v>8883</v>
      </c>
      <c r="H1530" s="108" t="s">
        <v>7050</v>
      </c>
      <c r="I1530" s="110" t="s">
        <v>2683</v>
      </c>
      <c r="J1530" s="108" t="s">
        <v>5583</v>
      </c>
      <c r="O1530" s="108" t="s">
        <v>2573</v>
      </c>
    </row>
    <row r="1531" spans="1:15" s="108" customFormat="1" ht="12.75" x14ac:dyDescent="0.2">
      <c r="A1531" s="108" t="str">
        <f>EnterpriseData!$B$38</f>
        <v>ProTes300420201Adm</v>
      </c>
      <c r="B1531" s="109" t="s">
        <v>8884</v>
      </c>
      <c r="C1531" s="108" t="s">
        <v>2609</v>
      </c>
      <c r="D1531" s="108" t="s">
        <v>8885</v>
      </c>
      <c r="E1531" s="108" t="s">
        <v>2683</v>
      </c>
      <c r="G1531" s="108" t="s">
        <v>8886</v>
      </c>
      <c r="H1531" s="108" t="s">
        <v>6151</v>
      </c>
      <c r="I1531" s="110" t="s">
        <v>2683</v>
      </c>
      <c r="J1531" s="108" t="s">
        <v>2727</v>
      </c>
      <c r="O1531" s="108" t="s">
        <v>2573</v>
      </c>
    </row>
    <row r="1532" spans="1:15" s="108" customFormat="1" ht="12.75" x14ac:dyDescent="0.2">
      <c r="A1532" s="108" t="str">
        <f>EnterpriseData!$B$38</f>
        <v>ProTes300420201Adm</v>
      </c>
      <c r="B1532" s="109" t="s">
        <v>8887</v>
      </c>
      <c r="C1532" s="108" t="s">
        <v>2609</v>
      </c>
      <c r="D1532" s="108" t="s">
        <v>8888</v>
      </c>
      <c r="E1532" s="108" t="s">
        <v>2683</v>
      </c>
      <c r="G1532" s="108" t="s">
        <v>8889</v>
      </c>
      <c r="H1532" s="108" t="s">
        <v>8890</v>
      </c>
      <c r="I1532" s="110" t="s">
        <v>2683</v>
      </c>
      <c r="J1532" s="108" t="s">
        <v>3681</v>
      </c>
      <c r="O1532" s="108" t="s">
        <v>2573</v>
      </c>
    </row>
    <row r="1533" spans="1:15" s="108" customFormat="1" ht="12.75" x14ac:dyDescent="0.2">
      <c r="A1533" s="108" t="str">
        <f>EnterpriseData!$B$38</f>
        <v>ProTes300420201Adm</v>
      </c>
      <c r="B1533" s="109" t="s">
        <v>8891</v>
      </c>
      <c r="C1533" s="108" t="s">
        <v>2609</v>
      </c>
      <c r="D1533" s="108" t="s">
        <v>8892</v>
      </c>
      <c r="E1533" s="108" t="s">
        <v>2683</v>
      </c>
      <c r="G1533" s="108" t="s">
        <v>4755</v>
      </c>
      <c r="H1533" s="108" t="s">
        <v>4755</v>
      </c>
      <c r="I1533" s="110" t="s">
        <v>2683</v>
      </c>
      <c r="J1533" s="108" t="s">
        <v>2407</v>
      </c>
      <c r="O1533" s="108" t="s">
        <v>2573</v>
      </c>
    </row>
    <row r="1534" spans="1:15" s="108" customFormat="1" ht="12.75" x14ac:dyDescent="0.2">
      <c r="A1534" s="108" t="str">
        <f>EnterpriseData!$B$38</f>
        <v>ProTes300420201Adm</v>
      </c>
      <c r="B1534" s="109" t="s">
        <v>8893</v>
      </c>
      <c r="C1534" s="108" t="s">
        <v>2609</v>
      </c>
      <c r="D1534" s="108" t="s">
        <v>8894</v>
      </c>
      <c r="E1534" s="108" t="s">
        <v>2683</v>
      </c>
      <c r="G1534" s="108" t="s">
        <v>8895</v>
      </c>
      <c r="H1534" s="108" t="s">
        <v>6796</v>
      </c>
      <c r="I1534" s="110" t="s">
        <v>2683</v>
      </c>
      <c r="J1534" s="108" t="s">
        <v>3100</v>
      </c>
      <c r="O1534" s="108" t="s">
        <v>2573</v>
      </c>
    </row>
    <row r="1535" spans="1:15" s="108" customFormat="1" ht="12.75" x14ac:dyDescent="0.2">
      <c r="A1535" s="108" t="str">
        <f>EnterpriseData!$B$38</f>
        <v>ProTes300420201Adm</v>
      </c>
      <c r="B1535" s="109" t="s">
        <v>8896</v>
      </c>
      <c r="C1535" s="108" t="s">
        <v>2609</v>
      </c>
      <c r="D1535" s="108" t="s">
        <v>8897</v>
      </c>
      <c r="E1535" s="108" t="s">
        <v>2683</v>
      </c>
      <c r="G1535" s="108" t="s">
        <v>5673</v>
      </c>
      <c r="H1535" s="108" t="s">
        <v>6870</v>
      </c>
      <c r="I1535" s="110" t="s">
        <v>2683</v>
      </c>
      <c r="J1535" s="108" t="s">
        <v>4581</v>
      </c>
      <c r="O1535" s="108" t="s">
        <v>2573</v>
      </c>
    </row>
    <row r="1536" spans="1:15" s="108" customFormat="1" ht="12.75" x14ac:dyDescent="0.2">
      <c r="A1536" s="108" t="str">
        <f>EnterpriseData!$B$38</f>
        <v>ProTes300420201Adm</v>
      </c>
      <c r="B1536" s="109" t="s">
        <v>8898</v>
      </c>
      <c r="C1536" s="108" t="s">
        <v>2609</v>
      </c>
      <c r="D1536" s="108" t="s">
        <v>8899</v>
      </c>
      <c r="E1536" s="108" t="s">
        <v>2683</v>
      </c>
      <c r="G1536" s="108" t="s">
        <v>8900</v>
      </c>
      <c r="H1536" s="108" t="s">
        <v>7223</v>
      </c>
      <c r="I1536" s="110" t="s">
        <v>2683</v>
      </c>
      <c r="J1536" s="108" t="s">
        <v>4954</v>
      </c>
      <c r="O1536" s="108" t="s">
        <v>2573</v>
      </c>
    </row>
    <row r="1537" spans="1:15" s="108" customFormat="1" ht="12.75" x14ac:dyDescent="0.2">
      <c r="A1537" s="108" t="str">
        <f>EnterpriseData!$B$38</f>
        <v>ProTes300420201Adm</v>
      </c>
      <c r="B1537" s="109" t="s">
        <v>8901</v>
      </c>
      <c r="C1537" s="108" t="s">
        <v>2609</v>
      </c>
      <c r="D1537" s="108" t="s">
        <v>8902</v>
      </c>
      <c r="E1537" s="108" t="s">
        <v>2683</v>
      </c>
      <c r="G1537" s="108" t="s">
        <v>8903</v>
      </c>
      <c r="H1537" s="108" t="s">
        <v>6118</v>
      </c>
      <c r="I1537" s="110" t="s">
        <v>2683</v>
      </c>
      <c r="J1537" s="108" t="s">
        <v>2377</v>
      </c>
      <c r="O1537" s="108" t="s">
        <v>2573</v>
      </c>
    </row>
    <row r="1538" spans="1:15" s="108" customFormat="1" ht="12.75" x14ac:dyDescent="0.2">
      <c r="A1538" s="108" t="str">
        <f>EnterpriseData!$B$38</f>
        <v>ProTes300420201Adm</v>
      </c>
      <c r="B1538" s="109" t="s">
        <v>8904</v>
      </c>
      <c r="C1538" s="108" t="s">
        <v>2609</v>
      </c>
      <c r="D1538" s="108" t="s">
        <v>8905</v>
      </c>
      <c r="E1538" s="108" t="s">
        <v>2683</v>
      </c>
      <c r="G1538" s="108" t="s">
        <v>8906</v>
      </c>
      <c r="H1538" s="108" t="s">
        <v>4309</v>
      </c>
      <c r="I1538" s="110" t="s">
        <v>2683</v>
      </c>
      <c r="J1538" s="108" t="s">
        <v>2414</v>
      </c>
      <c r="O1538" s="108" t="s">
        <v>2573</v>
      </c>
    </row>
    <row r="1539" spans="1:15" s="108" customFormat="1" ht="12.75" x14ac:dyDescent="0.2">
      <c r="A1539" s="108" t="str">
        <f>EnterpriseData!$B$38</f>
        <v>ProTes300420201Adm</v>
      </c>
      <c r="B1539" s="109" t="s">
        <v>8907</v>
      </c>
      <c r="C1539" s="108" t="s">
        <v>2609</v>
      </c>
      <c r="D1539" s="108" t="s">
        <v>8908</v>
      </c>
      <c r="E1539" s="108" t="s">
        <v>2683</v>
      </c>
      <c r="G1539" s="108" t="s">
        <v>8909</v>
      </c>
      <c r="H1539" s="108" t="s">
        <v>8910</v>
      </c>
      <c r="I1539" s="110" t="s">
        <v>2683</v>
      </c>
      <c r="J1539" s="108" t="s">
        <v>2404</v>
      </c>
      <c r="O1539" s="108" t="s">
        <v>2573</v>
      </c>
    </row>
    <row r="1540" spans="1:15" s="108" customFormat="1" ht="12.75" x14ac:dyDescent="0.2">
      <c r="A1540" s="108" t="str">
        <f>EnterpriseData!$B$38</f>
        <v>ProTes300420201Adm</v>
      </c>
      <c r="B1540" s="109" t="s">
        <v>8911</v>
      </c>
      <c r="C1540" s="108" t="s">
        <v>2609</v>
      </c>
      <c r="D1540" s="108" t="s">
        <v>8912</v>
      </c>
      <c r="E1540" s="108" t="s">
        <v>2683</v>
      </c>
      <c r="G1540" s="108" t="s">
        <v>8913</v>
      </c>
      <c r="H1540" s="108" t="s">
        <v>6623</v>
      </c>
      <c r="I1540" s="110" t="s">
        <v>2683</v>
      </c>
      <c r="J1540" s="108" t="s">
        <v>4543</v>
      </c>
      <c r="O1540" s="108" t="s">
        <v>2573</v>
      </c>
    </row>
    <row r="1541" spans="1:15" s="108" customFormat="1" ht="12.75" x14ac:dyDescent="0.2">
      <c r="A1541" s="108" t="str">
        <f>EnterpriseData!$B$38</f>
        <v>ProTes300420201Adm</v>
      </c>
      <c r="B1541" s="109" t="s">
        <v>8914</v>
      </c>
      <c r="C1541" s="108" t="s">
        <v>2609</v>
      </c>
      <c r="D1541" s="108" t="s">
        <v>8915</v>
      </c>
      <c r="E1541" s="108" t="s">
        <v>2683</v>
      </c>
      <c r="G1541" s="108" t="s">
        <v>8916</v>
      </c>
      <c r="H1541" s="108" t="s">
        <v>7953</v>
      </c>
      <c r="I1541" s="110" t="s">
        <v>2683</v>
      </c>
      <c r="J1541" s="108" t="s">
        <v>4543</v>
      </c>
      <c r="O1541" s="108" t="s">
        <v>2573</v>
      </c>
    </row>
    <row r="1542" spans="1:15" s="108" customFormat="1" ht="12.75" x14ac:dyDescent="0.2">
      <c r="A1542" s="108" t="str">
        <f>EnterpriseData!$B$38</f>
        <v>ProTes300420201Adm</v>
      </c>
      <c r="B1542" s="109" t="s">
        <v>8917</v>
      </c>
      <c r="C1542" s="108" t="s">
        <v>2609</v>
      </c>
      <c r="D1542" s="108" t="s">
        <v>8918</v>
      </c>
      <c r="E1542" s="108" t="s">
        <v>2683</v>
      </c>
      <c r="G1542" s="108" t="s">
        <v>8919</v>
      </c>
      <c r="H1542" s="108" t="s">
        <v>6534</v>
      </c>
      <c r="I1542" s="110" t="s">
        <v>2683</v>
      </c>
      <c r="J1542" s="108" t="s">
        <v>5602</v>
      </c>
      <c r="O1542" s="108" t="s">
        <v>2573</v>
      </c>
    </row>
    <row r="1543" spans="1:15" s="108" customFormat="1" ht="12.75" x14ac:dyDescent="0.2">
      <c r="A1543" s="108" t="str">
        <f>EnterpriseData!$B$38</f>
        <v>ProTes300420201Adm</v>
      </c>
      <c r="B1543" s="109" t="s">
        <v>8920</v>
      </c>
      <c r="C1543" s="108" t="s">
        <v>2609</v>
      </c>
      <c r="D1543" s="108" t="s">
        <v>8921</v>
      </c>
      <c r="E1543" s="108" t="s">
        <v>2683</v>
      </c>
      <c r="G1543" s="108" t="s">
        <v>4989</v>
      </c>
      <c r="H1543" s="108" t="s">
        <v>6147</v>
      </c>
      <c r="I1543" s="110" t="s">
        <v>2683</v>
      </c>
      <c r="J1543" s="108" t="s">
        <v>2414</v>
      </c>
      <c r="O1543" s="108" t="s">
        <v>2573</v>
      </c>
    </row>
    <row r="1544" spans="1:15" s="108" customFormat="1" ht="12.75" x14ac:dyDescent="0.2">
      <c r="A1544" s="108" t="str">
        <f>EnterpriseData!$B$38</f>
        <v>ProTes300420201Adm</v>
      </c>
      <c r="B1544" s="109" t="s">
        <v>8922</v>
      </c>
      <c r="C1544" s="108" t="s">
        <v>2609</v>
      </c>
      <c r="D1544" s="108" t="s">
        <v>8923</v>
      </c>
      <c r="E1544" s="108" t="s">
        <v>2683</v>
      </c>
      <c r="G1544" s="108" t="s">
        <v>6034</v>
      </c>
      <c r="H1544" s="108" t="s">
        <v>8924</v>
      </c>
      <c r="I1544" s="110" t="s">
        <v>2683</v>
      </c>
      <c r="J1544" s="108" t="s">
        <v>4350</v>
      </c>
      <c r="O1544" s="108" t="s">
        <v>2573</v>
      </c>
    </row>
    <row r="1545" spans="1:15" s="108" customFormat="1" ht="12.75" x14ac:dyDescent="0.2">
      <c r="A1545" s="108" t="str">
        <f>EnterpriseData!$B$38</f>
        <v>ProTes300420201Adm</v>
      </c>
      <c r="B1545" s="109" t="s">
        <v>8925</v>
      </c>
      <c r="C1545" s="108" t="s">
        <v>2609</v>
      </c>
      <c r="D1545" s="108" t="s">
        <v>8926</v>
      </c>
      <c r="E1545" s="108" t="s">
        <v>2683</v>
      </c>
      <c r="G1545" s="108" t="s">
        <v>8927</v>
      </c>
      <c r="H1545" s="108" t="s">
        <v>8927</v>
      </c>
      <c r="I1545" s="110" t="s">
        <v>2683</v>
      </c>
      <c r="J1545" s="108" t="s">
        <v>4664</v>
      </c>
      <c r="O1545" s="108" t="s">
        <v>2573</v>
      </c>
    </row>
    <row r="1546" spans="1:15" s="108" customFormat="1" ht="12.75" x14ac:dyDescent="0.2">
      <c r="A1546" s="108" t="str">
        <f>EnterpriseData!$B$38</f>
        <v>ProTes300420201Adm</v>
      </c>
      <c r="B1546" s="109" t="s">
        <v>8928</v>
      </c>
      <c r="C1546" s="108" t="s">
        <v>2609</v>
      </c>
      <c r="D1546" s="108" t="s">
        <v>8929</v>
      </c>
      <c r="E1546" s="108" t="s">
        <v>2683</v>
      </c>
      <c r="G1546" s="108" t="s">
        <v>8930</v>
      </c>
      <c r="H1546" s="108" t="s">
        <v>6743</v>
      </c>
      <c r="I1546" s="110" t="s">
        <v>2683</v>
      </c>
      <c r="J1546" s="108" t="s">
        <v>2377</v>
      </c>
      <c r="O1546" s="108" t="s">
        <v>2573</v>
      </c>
    </row>
    <row r="1547" spans="1:15" s="108" customFormat="1" ht="12.75" x14ac:dyDescent="0.2">
      <c r="A1547" s="108" t="str">
        <f>EnterpriseData!$B$38</f>
        <v>ProTes300420201Adm</v>
      </c>
      <c r="B1547" s="109" t="s">
        <v>8931</v>
      </c>
      <c r="C1547" s="108" t="s">
        <v>2609</v>
      </c>
      <c r="D1547" s="108" t="s">
        <v>8932</v>
      </c>
      <c r="E1547" s="108" t="s">
        <v>2683</v>
      </c>
      <c r="G1547" s="108" t="s">
        <v>8933</v>
      </c>
      <c r="H1547" s="108" t="s">
        <v>6118</v>
      </c>
      <c r="I1547" s="110" t="s">
        <v>2683</v>
      </c>
      <c r="J1547" s="108" t="s">
        <v>2377</v>
      </c>
      <c r="O1547" s="108" t="s">
        <v>2573</v>
      </c>
    </row>
    <row r="1548" spans="1:15" s="108" customFormat="1" ht="12.75" x14ac:dyDescent="0.2">
      <c r="A1548" s="108" t="str">
        <f>EnterpriseData!$B$38</f>
        <v>ProTes300420201Adm</v>
      </c>
      <c r="B1548" s="109" t="s">
        <v>8934</v>
      </c>
      <c r="C1548" s="108" t="s">
        <v>2609</v>
      </c>
      <c r="D1548" s="108" t="s">
        <v>8935</v>
      </c>
      <c r="E1548" s="108" t="s">
        <v>2683</v>
      </c>
      <c r="G1548" s="108" t="s">
        <v>8936</v>
      </c>
      <c r="H1548" s="108" t="s">
        <v>8937</v>
      </c>
      <c r="I1548" s="110" t="s">
        <v>2683</v>
      </c>
      <c r="J1548" s="108" t="s">
        <v>3456</v>
      </c>
      <c r="O1548" s="108" t="s">
        <v>2573</v>
      </c>
    </row>
    <row r="1549" spans="1:15" s="108" customFormat="1" ht="12.75" x14ac:dyDescent="0.2">
      <c r="A1549" s="108" t="str">
        <f>EnterpriseData!$B$38</f>
        <v>ProTes300420201Adm</v>
      </c>
      <c r="B1549" s="109" t="s">
        <v>8938</v>
      </c>
      <c r="C1549" s="108" t="s">
        <v>2609</v>
      </c>
      <c r="D1549" s="108" t="s">
        <v>8939</v>
      </c>
      <c r="E1549" s="108" t="s">
        <v>2683</v>
      </c>
      <c r="G1549" s="108" t="s">
        <v>8940</v>
      </c>
      <c r="H1549" s="108" t="s">
        <v>6743</v>
      </c>
      <c r="I1549" s="110" t="s">
        <v>2683</v>
      </c>
      <c r="J1549" s="108" t="s">
        <v>2377</v>
      </c>
      <c r="O1549" s="108" t="s">
        <v>2573</v>
      </c>
    </row>
    <row r="1550" spans="1:15" s="108" customFormat="1" ht="12.75" x14ac:dyDescent="0.2">
      <c r="A1550" s="108" t="str">
        <f>EnterpriseData!$B$38</f>
        <v>ProTes300420201Adm</v>
      </c>
      <c r="B1550" s="109" t="s">
        <v>8941</v>
      </c>
      <c r="C1550" s="108" t="s">
        <v>2609</v>
      </c>
      <c r="D1550" s="108" t="s">
        <v>8942</v>
      </c>
      <c r="E1550" s="108" t="s">
        <v>2683</v>
      </c>
      <c r="G1550" s="108" t="s">
        <v>8943</v>
      </c>
      <c r="H1550" s="108" t="s">
        <v>8944</v>
      </c>
      <c r="I1550" s="110" t="s">
        <v>2683</v>
      </c>
      <c r="J1550" s="108" t="s">
        <v>4763</v>
      </c>
      <c r="O1550" s="108" t="s">
        <v>2573</v>
      </c>
    </row>
    <row r="1551" spans="1:15" s="108" customFormat="1" ht="12.75" x14ac:dyDescent="0.2">
      <c r="A1551" s="108" t="str">
        <f>EnterpriseData!$B$38</f>
        <v>ProTes300420201Adm</v>
      </c>
      <c r="B1551" s="109" t="s">
        <v>8945</v>
      </c>
      <c r="C1551" s="108" t="s">
        <v>2609</v>
      </c>
      <c r="D1551" s="108" t="s">
        <v>8946</v>
      </c>
      <c r="E1551" s="108" t="s">
        <v>2683</v>
      </c>
      <c r="G1551" s="108" t="s">
        <v>8947</v>
      </c>
      <c r="H1551" s="108" t="s">
        <v>4089</v>
      </c>
      <c r="I1551" s="110" t="s">
        <v>2683</v>
      </c>
      <c r="J1551" s="108" t="s">
        <v>2727</v>
      </c>
      <c r="O1551" s="108" t="s">
        <v>2573</v>
      </c>
    </row>
    <row r="1552" spans="1:15" s="108" customFormat="1" ht="12.75" x14ac:dyDescent="0.2">
      <c r="A1552" s="108" t="str">
        <f>EnterpriseData!$B$38</f>
        <v>ProTes300420201Adm</v>
      </c>
      <c r="B1552" s="109" t="s">
        <v>8948</v>
      </c>
      <c r="C1552" s="108" t="s">
        <v>2609</v>
      </c>
      <c r="D1552" s="108" t="s">
        <v>8949</v>
      </c>
      <c r="E1552" s="108" t="s">
        <v>2683</v>
      </c>
      <c r="G1552" s="108" t="s">
        <v>5383</v>
      </c>
      <c r="H1552" s="108" t="s">
        <v>5383</v>
      </c>
      <c r="I1552" s="110" t="s">
        <v>2683</v>
      </c>
      <c r="J1552" s="108" t="s">
        <v>5384</v>
      </c>
      <c r="O1552" s="108" t="s">
        <v>2573</v>
      </c>
    </row>
    <row r="1553" spans="1:15" s="108" customFormat="1" ht="12.75" x14ac:dyDescent="0.2">
      <c r="A1553" s="108" t="str">
        <f>EnterpriseData!$B$38</f>
        <v>ProTes300420201Adm</v>
      </c>
      <c r="B1553" s="109" t="s">
        <v>8950</v>
      </c>
      <c r="C1553" s="108" t="s">
        <v>2609</v>
      </c>
      <c r="D1553" s="108" t="s">
        <v>8951</v>
      </c>
      <c r="E1553" s="108" t="s">
        <v>2683</v>
      </c>
      <c r="G1553" s="108" t="s">
        <v>5890</v>
      </c>
      <c r="H1553" s="108" t="s">
        <v>6545</v>
      </c>
      <c r="I1553" s="110" t="s">
        <v>2683</v>
      </c>
      <c r="J1553" s="108" t="s">
        <v>2896</v>
      </c>
      <c r="O1553" s="108" t="s">
        <v>2573</v>
      </c>
    </row>
    <row r="1554" spans="1:15" s="108" customFormat="1" ht="12.75" x14ac:dyDescent="0.2">
      <c r="A1554" s="108" t="str">
        <f>EnterpriseData!$B$38</f>
        <v>ProTes300420201Adm</v>
      </c>
      <c r="B1554" s="109" t="s">
        <v>8952</v>
      </c>
      <c r="C1554" s="108" t="s">
        <v>2609</v>
      </c>
      <c r="D1554" s="108" t="s">
        <v>8953</v>
      </c>
      <c r="E1554" s="108" t="s">
        <v>2683</v>
      </c>
      <c r="G1554" s="108" t="s">
        <v>5806</v>
      </c>
      <c r="H1554" s="108" t="s">
        <v>8954</v>
      </c>
      <c r="I1554" s="110" t="s">
        <v>2683</v>
      </c>
      <c r="J1554" s="108" t="s">
        <v>4651</v>
      </c>
      <c r="O1554" s="108" t="s">
        <v>2573</v>
      </c>
    </row>
    <row r="1555" spans="1:15" s="108" customFormat="1" ht="12.75" x14ac:dyDescent="0.2">
      <c r="A1555" s="108" t="str">
        <f>EnterpriseData!$B$38</f>
        <v>ProTes300420201Adm</v>
      </c>
      <c r="B1555" s="109" t="s">
        <v>8955</v>
      </c>
      <c r="C1555" s="108" t="s">
        <v>2609</v>
      </c>
      <c r="D1555" s="108" t="s">
        <v>8956</v>
      </c>
      <c r="E1555" s="108" t="s">
        <v>2683</v>
      </c>
      <c r="G1555" s="108" t="s">
        <v>4238</v>
      </c>
      <c r="H1555" s="108" t="s">
        <v>4239</v>
      </c>
      <c r="I1555" s="110" t="s">
        <v>2683</v>
      </c>
      <c r="J1555" s="108" t="s">
        <v>3825</v>
      </c>
      <c r="O1555" s="108" t="s">
        <v>2573</v>
      </c>
    </row>
    <row r="1556" spans="1:15" s="108" customFormat="1" ht="12.75" x14ac:dyDescent="0.2">
      <c r="A1556" s="108" t="str">
        <f>EnterpriseData!$B$38</f>
        <v>ProTes300420201Adm</v>
      </c>
      <c r="B1556" s="109" t="s">
        <v>8957</v>
      </c>
      <c r="C1556" s="108" t="s">
        <v>2609</v>
      </c>
      <c r="D1556" s="108" t="s">
        <v>8958</v>
      </c>
      <c r="E1556" s="108" t="s">
        <v>2683</v>
      </c>
      <c r="G1556" s="108" t="s">
        <v>8959</v>
      </c>
      <c r="H1556" s="108" t="s">
        <v>8960</v>
      </c>
      <c r="I1556" s="110" t="s">
        <v>2683</v>
      </c>
      <c r="J1556" s="108" t="s">
        <v>3078</v>
      </c>
      <c r="O1556" s="108" t="s">
        <v>2573</v>
      </c>
    </row>
    <row r="1557" spans="1:15" s="108" customFormat="1" ht="12.75" x14ac:dyDescent="0.2">
      <c r="A1557" s="108" t="str">
        <f>EnterpriseData!$B$38</f>
        <v>ProTes300420201Adm</v>
      </c>
      <c r="B1557" s="109" t="s">
        <v>8961</v>
      </c>
      <c r="C1557" s="108" t="s">
        <v>2609</v>
      </c>
      <c r="D1557" s="108" t="s">
        <v>8962</v>
      </c>
      <c r="E1557" s="108" t="s">
        <v>2683</v>
      </c>
      <c r="G1557" s="108" t="s">
        <v>8963</v>
      </c>
      <c r="H1557" s="108" t="s">
        <v>6299</v>
      </c>
      <c r="I1557" s="110" t="s">
        <v>2683</v>
      </c>
      <c r="J1557" s="108" t="s">
        <v>3100</v>
      </c>
      <c r="O1557" s="108" t="s">
        <v>2573</v>
      </c>
    </row>
    <row r="1558" spans="1:15" s="108" customFormat="1" ht="12.75" x14ac:dyDescent="0.2">
      <c r="A1558" s="108" t="str">
        <f>EnterpriseData!$B$38</f>
        <v>ProTes300420201Adm</v>
      </c>
      <c r="B1558" s="109" t="s">
        <v>8964</v>
      </c>
      <c r="C1558" s="108" t="s">
        <v>2609</v>
      </c>
      <c r="D1558" s="108" t="s">
        <v>8965</v>
      </c>
      <c r="E1558" s="108" t="s">
        <v>2683</v>
      </c>
      <c r="G1558" s="108" t="s">
        <v>5201</v>
      </c>
      <c r="H1558" s="108" t="s">
        <v>5201</v>
      </c>
      <c r="I1558" s="110" t="s">
        <v>2683</v>
      </c>
      <c r="J1558" s="108" t="s">
        <v>4543</v>
      </c>
      <c r="O1558" s="108" t="s">
        <v>2573</v>
      </c>
    </row>
    <row r="1559" spans="1:15" s="108" customFormat="1" ht="12.75" x14ac:dyDescent="0.2">
      <c r="A1559" s="108" t="str">
        <f>EnterpriseData!$B$38</f>
        <v>ProTes300420201Adm</v>
      </c>
      <c r="B1559" s="109" t="s">
        <v>8966</v>
      </c>
      <c r="C1559" s="108" t="s">
        <v>2609</v>
      </c>
      <c r="D1559" s="108" t="s">
        <v>8967</v>
      </c>
      <c r="E1559" s="108" t="s">
        <v>2683</v>
      </c>
      <c r="G1559" s="108" t="s">
        <v>8968</v>
      </c>
      <c r="H1559" s="108" t="s">
        <v>6118</v>
      </c>
      <c r="I1559" s="110" t="s">
        <v>2683</v>
      </c>
      <c r="J1559" s="108" t="s">
        <v>2377</v>
      </c>
      <c r="O1559" s="108" t="s">
        <v>2573</v>
      </c>
    </row>
    <row r="1560" spans="1:15" s="108" customFormat="1" ht="12.75" x14ac:dyDescent="0.2">
      <c r="A1560" s="108" t="str">
        <f>EnterpriseData!$B$38</f>
        <v>ProTes300420201Adm</v>
      </c>
      <c r="B1560" s="109" t="s">
        <v>8969</v>
      </c>
      <c r="C1560" s="108" t="s">
        <v>2609</v>
      </c>
      <c r="D1560" s="108" t="s">
        <v>8970</v>
      </c>
      <c r="E1560" s="108" t="s">
        <v>2683</v>
      </c>
      <c r="G1560" s="108" t="s">
        <v>8971</v>
      </c>
      <c r="H1560" s="108" t="s">
        <v>6245</v>
      </c>
      <c r="I1560" s="110" t="s">
        <v>2683</v>
      </c>
      <c r="J1560" s="108" t="s">
        <v>2412</v>
      </c>
      <c r="O1560" s="108" t="s">
        <v>2573</v>
      </c>
    </row>
    <row r="1561" spans="1:15" s="108" customFormat="1" ht="12.75" x14ac:dyDescent="0.2">
      <c r="A1561" s="108" t="str">
        <f>EnterpriseData!$B$38</f>
        <v>ProTes300420201Adm</v>
      </c>
      <c r="B1561" s="109" t="s">
        <v>8972</v>
      </c>
      <c r="C1561" s="108" t="s">
        <v>2609</v>
      </c>
      <c r="D1561" s="108" t="s">
        <v>8973</v>
      </c>
      <c r="E1561" s="108" t="s">
        <v>2683</v>
      </c>
      <c r="G1561" s="108" t="s">
        <v>8974</v>
      </c>
      <c r="H1561" s="108" t="s">
        <v>8974</v>
      </c>
      <c r="I1561" s="110" t="s">
        <v>2683</v>
      </c>
      <c r="J1561" s="108" t="s">
        <v>5566</v>
      </c>
      <c r="O1561" s="108" t="s">
        <v>2573</v>
      </c>
    </row>
    <row r="1562" spans="1:15" s="108" customFormat="1" ht="12.75" x14ac:dyDescent="0.2">
      <c r="A1562" s="108" t="str">
        <f>EnterpriseData!$B$38</f>
        <v>ProTes300420201Adm</v>
      </c>
      <c r="B1562" s="109" t="s">
        <v>8975</v>
      </c>
      <c r="C1562" s="108" t="s">
        <v>2609</v>
      </c>
      <c r="D1562" s="108" t="s">
        <v>8976</v>
      </c>
      <c r="E1562" s="108" t="s">
        <v>2683</v>
      </c>
      <c r="G1562" s="108" t="s">
        <v>8977</v>
      </c>
      <c r="H1562" s="108" t="s">
        <v>8978</v>
      </c>
      <c r="I1562" s="110" t="s">
        <v>2683</v>
      </c>
      <c r="J1562" s="108" t="s">
        <v>4664</v>
      </c>
      <c r="O1562" s="108" t="s">
        <v>2573</v>
      </c>
    </row>
    <row r="1563" spans="1:15" s="108" customFormat="1" ht="12.75" x14ac:dyDescent="0.2">
      <c r="A1563" s="108" t="str">
        <f>EnterpriseData!$B$38</f>
        <v>ProTes300420201Adm</v>
      </c>
      <c r="B1563" s="109" t="s">
        <v>8979</v>
      </c>
      <c r="C1563" s="108" t="s">
        <v>2609</v>
      </c>
      <c r="D1563" s="108" t="s">
        <v>8980</v>
      </c>
      <c r="E1563" s="108" t="s">
        <v>2683</v>
      </c>
      <c r="G1563" s="108" t="s">
        <v>8981</v>
      </c>
      <c r="H1563" s="108" t="s">
        <v>6753</v>
      </c>
      <c r="I1563" s="110" t="s">
        <v>2683</v>
      </c>
      <c r="J1563" s="108" t="s">
        <v>5526</v>
      </c>
      <c r="O1563" s="108" t="s">
        <v>2573</v>
      </c>
    </row>
    <row r="1564" spans="1:15" s="108" customFormat="1" ht="12.75" x14ac:dyDescent="0.2">
      <c r="A1564" s="108" t="str">
        <f>EnterpriseData!$B$38</f>
        <v>ProTes300420201Adm</v>
      </c>
      <c r="B1564" s="109" t="s">
        <v>8982</v>
      </c>
      <c r="C1564" s="108" t="s">
        <v>2609</v>
      </c>
      <c r="D1564" s="108" t="s">
        <v>8983</v>
      </c>
      <c r="E1564" s="108" t="s">
        <v>2683</v>
      </c>
      <c r="G1564" s="108" t="s">
        <v>8984</v>
      </c>
      <c r="H1564" s="108" t="s">
        <v>8985</v>
      </c>
      <c r="I1564" s="110" t="s">
        <v>2683</v>
      </c>
      <c r="J1564" s="108" t="s">
        <v>2404</v>
      </c>
      <c r="O1564" s="108" t="s">
        <v>2573</v>
      </c>
    </row>
    <row r="1565" spans="1:15" s="108" customFormat="1" ht="12.75" x14ac:dyDescent="0.2">
      <c r="A1565" s="108" t="str">
        <f>EnterpriseData!$B$38</f>
        <v>ProTes300420201Adm</v>
      </c>
      <c r="B1565" s="109" t="s">
        <v>8986</v>
      </c>
      <c r="C1565" s="108" t="s">
        <v>2609</v>
      </c>
      <c r="D1565" s="108" t="s">
        <v>8987</v>
      </c>
      <c r="E1565" s="108" t="s">
        <v>2683</v>
      </c>
      <c r="G1565" s="108" t="s">
        <v>8988</v>
      </c>
      <c r="H1565" s="108" t="s">
        <v>8988</v>
      </c>
      <c r="I1565" s="110" t="s">
        <v>2683</v>
      </c>
      <c r="J1565" s="108" t="s">
        <v>7505</v>
      </c>
      <c r="O1565" s="108" t="s">
        <v>2573</v>
      </c>
    </row>
    <row r="1566" spans="1:15" s="108" customFormat="1" ht="12.75" x14ac:dyDescent="0.2">
      <c r="A1566" s="108" t="str">
        <f>EnterpriseData!$B$38</f>
        <v>ProTes300420201Adm</v>
      </c>
      <c r="B1566" s="109" t="s">
        <v>8989</v>
      </c>
      <c r="C1566" s="108" t="s">
        <v>2609</v>
      </c>
      <c r="D1566" s="108" t="s">
        <v>8990</v>
      </c>
      <c r="E1566" s="108" t="s">
        <v>2683</v>
      </c>
      <c r="G1566" s="108" t="s">
        <v>6040</v>
      </c>
      <c r="H1566" s="108" t="s">
        <v>8991</v>
      </c>
      <c r="I1566" s="110" t="s">
        <v>2683</v>
      </c>
      <c r="J1566" s="108" t="s">
        <v>4269</v>
      </c>
      <c r="O1566" s="108" t="s">
        <v>2573</v>
      </c>
    </row>
    <row r="1567" spans="1:15" s="108" customFormat="1" ht="12.75" x14ac:dyDescent="0.2">
      <c r="A1567" s="108" t="str">
        <f>EnterpriseData!$B$38</f>
        <v>ProTes300420201Adm</v>
      </c>
      <c r="B1567" s="109" t="s">
        <v>8992</v>
      </c>
      <c r="C1567" s="108" t="s">
        <v>2609</v>
      </c>
      <c r="D1567" s="108" t="s">
        <v>8993</v>
      </c>
      <c r="E1567" s="108" t="s">
        <v>2683</v>
      </c>
      <c r="G1567" s="108" t="s">
        <v>8994</v>
      </c>
      <c r="H1567" s="108" t="s">
        <v>8995</v>
      </c>
      <c r="I1567" s="110" t="s">
        <v>2683</v>
      </c>
      <c r="J1567" s="108" t="s">
        <v>8039</v>
      </c>
      <c r="O1567" s="108" t="s">
        <v>2573</v>
      </c>
    </row>
    <row r="1568" spans="1:15" s="108" customFormat="1" ht="12.75" x14ac:dyDescent="0.2">
      <c r="A1568" s="108" t="str">
        <f>EnterpriseData!$B$38</f>
        <v>ProTes300420201Adm</v>
      </c>
      <c r="B1568" s="109" t="s">
        <v>8996</v>
      </c>
      <c r="C1568" s="108" t="s">
        <v>2609</v>
      </c>
      <c r="D1568" s="108" t="s">
        <v>8997</v>
      </c>
      <c r="E1568" s="108" t="s">
        <v>2683</v>
      </c>
      <c r="G1568" s="108" t="s">
        <v>8998</v>
      </c>
      <c r="H1568" s="108" t="s">
        <v>7618</v>
      </c>
      <c r="I1568" s="110" t="s">
        <v>2683</v>
      </c>
      <c r="J1568" s="108" t="s">
        <v>2390</v>
      </c>
      <c r="O1568" s="108" t="s">
        <v>2573</v>
      </c>
    </row>
    <row r="1569" spans="1:15" s="108" customFormat="1" ht="12.75" x14ac:dyDescent="0.2">
      <c r="A1569" s="108" t="str">
        <f>EnterpriseData!$B$38</f>
        <v>ProTes300420201Adm</v>
      </c>
      <c r="B1569" s="109" t="s">
        <v>8999</v>
      </c>
      <c r="C1569" s="108" t="s">
        <v>2609</v>
      </c>
      <c r="D1569" s="108" t="s">
        <v>9000</v>
      </c>
      <c r="E1569" s="108" t="s">
        <v>2683</v>
      </c>
      <c r="G1569" s="108" t="s">
        <v>9001</v>
      </c>
      <c r="H1569" s="108" t="s">
        <v>7618</v>
      </c>
      <c r="I1569" s="110" t="s">
        <v>2683</v>
      </c>
      <c r="J1569" s="108" t="s">
        <v>2390</v>
      </c>
      <c r="O1569" s="108" t="s">
        <v>2573</v>
      </c>
    </row>
    <row r="1570" spans="1:15" s="108" customFormat="1" ht="12.75" x14ac:dyDescent="0.2">
      <c r="A1570" s="108" t="str">
        <f>EnterpriseData!$B$38</f>
        <v>ProTes300420201Adm</v>
      </c>
      <c r="B1570" s="109" t="s">
        <v>9002</v>
      </c>
      <c r="C1570" s="108" t="s">
        <v>2609</v>
      </c>
      <c r="D1570" s="108" t="s">
        <v>9003</v>
      </c>
      <c r="E1570" s="108" t="s">
        <v>2683</v>
      </c>
      <c r="G1570" s="108" t="s">
        <v>9004</v>
      </c>
      <c r="H1570" s="108" t="s">
        <v>7712</v>
      </c>
      <c r="I1570" s="110" t="s">
        <v>2683</v>
      </c>
      <c r="J1570" s="108" t="s">
        <v>3614</v>
      </c>
      <c r="O1570" s="108" t="s">
        <v>2573</v>
      </c>
    </row>
    <row r="1571" spans="1:15" s="108" customFormat="1" ht="12.75" x14ac:dyDescent="0.2">
      <c r="A1571" s="108" t="str">
        <f>EnterpriseData!$B$38</f>
        <v>ProTes300420201Adm</v>
      </c>
      <c r="B1571" s="109" t="s">
        <v>9005</v>
      </c>
      <c r="C1571" s="108" t="s">
        <v>2609</v>
      </c>
      <c r="D1571" s="108" t="s">
        <v>9006</v>
      </c>
      <c r="E1571" s="108" t="s">
        <v>2683</v>
      </c>
      <c r="G1571" s="108" t="s">
        <v>9007</v>
      </c>
      <c r="H1571" s="108" t="s">
        <v>6151</v>
      </c>
      <c r="I1571" s="110" t="s">
        <v>2683</v>
      </c>
      <c r="J1571" s="108" t="s">
        <v>2727</v>
      </c>
      <c r="O1571" s="108" t="s">
        <v>2573</v>
      </c>
    </row>
    <row r="1572" spans="1:15" s="108" customFormat="1" ht="12.75" x14ac:dyDescent="0.2">
      <c r="A1572" s="108" t="str">
        <f>EnterpriseData!$B$38</f>
        <v>ProTes300420201Adm</v>
      </c>
      <c r="B1572" s="109" t="s">
        <v>9008</v>
      </c>
      <c r="C1572" s="108" t="s">
        <v>2609</v>
      </c>
      <c r="D1572" s="108" t="s">
        <v>9009</v>
      </c>
      <c r="E1572" s="108" t="s">
        <v>2683</v>
      </c>
      <c r="G1572" s="108" t="s">
        <v>9010</v>
      </c>
      <c r="H1572" s="108" t="s">
        <v>7223</v>
      </c>
      <c r="I1572" s="110" t="s">
        <v>2683</v>
      </c>
      <c r="J1572" s="108" t="s">
        <v>4954</v>
      </c>
      <c r="O1572" s="108" t="s">
        <v>2573</v>
      </c>
    </row>
    <row r="1573" spans="1:15" s="108" customFormat="1" ht="12.75" x14ac:dyDescent="0.2">
      <c r="A1573" s="108" t="str">
        <f>EnterpriseData!$B$38</f>
        <v>ProTes300420201Adm</v>
      </c>
      <c r="B1573" s="109" t="s">
        <v>9011</v>
      </c>
      <c r="C1573" s="108" t="s">
        <v>2609</v>
      </c>
      <c r="D1573" s="108" t="s">
        <v>9012</v>
      </c>
      <c r="E1573" s="108" t="s">
        <v>2683</v>
      </c>
      <c r="G1573" s="108" t="s">
        <v>9013</v>
      </c>
      <c r="H1573" s="108" t="s">
        <v>6403</v>
      </c>
      <c r="I1573" s="110" t="s">
        <v>2683</v>
      </c>
      <c r="J1573" s="108" t="s">
        <v>6404</v>
      </c>
      <c r="O1573" s="108" t="s">
        <v>2573</v>
      </c>
    </row>
    <row r="1574" spans="1:15" s="108" customFormat="1" ht="12.75" x14ac:dyDescent="0.2">
      <c r="A1574" s="108" t="str">
        <f>EnterpriseData!$B$38</f>
        <v>ProTes300420201Adm</v>
      </c>
      <c r="B1574" s="109" t="s">
        <v>9014</v>
      </c>
      <c r="C1574" s="108" t="s">
        <v>2609</v>
      </c>
      <c r="D1574" s="108" t="s">
        <v>9015</v>
      </c>
      <c r="E1574" s="108" t="s">
        <v>2683</v>
      </c>
      <c r="G1574" s="108" t="s">
        <v>4415</v>
      </c>
      <c r="H1574" s="108" t="s">
        <v>6743</v>
      </c>
      <c r="I1574" s="110" t="s">
        <v>2683</v>
      </c>
      <c r="J1574" s="108" t="s">
        <v>2377</v>
      </c>
      <c r="O1574" s="108" t="s">
        <v>2573</v>
      </c>
    </row>
    <row r="1575" spans="1:15" s="108" customFormat="1" ht="12.75" x14ac:dyDescent="0.2">
      <c r="A1575" s="108" t="str">
        <f>EnterpriseData!$B$38</f>
        <v>ProTes300420201Adm</v>
      </c>
      <c r="B1575" s="109" t="s">
        <v>9016</v>
      </c>
      <c r="C1575" s="108" t="s">
        <v>2609</v>
      </c>
      <c r="D1575" s="108" t="s">
        <v>9017</v>
      </c>
      <c r="E1575" s="108" t="s">
        <v>2683</v>
      </c>
      <c r="G1575" s="108" t="s">
        <v>9018</v>
      </c>
      <c r="H1575" s="108" t="s">
        <v>9018</v>
      </c>
      <c r="I1575" s="110" t="s">
        <v>2683</v>
      </c>
      <c r="J1575" s="108" t="s">
        <v>3151</v>
      </c>
      <c r="O1575" s="108" t="s">
        <v>2573</v>
      </c>
    </row>
    <row r="1576" spans="1:15" s="108" customFormat="1" ht="12.75" x14ac:dyDescent="0.2">
      <c r="A1576" s="108" t="str">
        <f>EnterpriseData!$B$38</f>
        <v>ProTes300420201Adm</v>
      </c>
      <c r="B1576" s="109" t="s">
        <v>9019</v>
      </c>
      <c r="C1576" s="108" t="s">
        <v>2609</v>
      </c>
      <c r="D1576" s="108" t="s">
        <v>9020</v>
      </c>
      <c r="E1576" s="108" t="s">
        <v>2683</v>
      </c>
      <c r="G1576" s="108" t="s">
        <v>5658</v>
      </c>
      <c r="H1576" s="108" t="s">
        <v>6360</v>
      </c>
      <c r="I1576" s="110" t="s">
        <v>2683</v>
      </c>
      <c r="J1576" s="108" t="s">
        <v>3047</v>
      </c>
      <c r="O1576" s="108" t="s">
        <v>2573</v>
      </c>
    </row>
    <row r="1577" spans="1:15" s="108" customFormat="1" ht="12.75" x14ac:dyDescent="0.2">
      <c r="A1577" s="108" t="str">
        <f>EnterpriseData!$B$38</f>
        <v>ProTes300420201Adm</v>
      </c>
      <c r="B1577" s="109" t="s">
        <v>9021</v>
      </c>
      <c r="C1577" s="108" t="s">
        <v>2609</v>
      </c>
      <c r="D1577" s="108" t="s">
        <v>9022</v>
      </c>
      <c r="E1577" s="108" t="s">
        <v>2683</v>
      </c>
      <c r="G1577" s="108" t="s">
        <v>3357</v>
      </c>
      <c r="H1577" s="108" t="s">
        <v>9023</v>
      </c>
      <c r="I1577" s="110" t="s">
        <v>2683</v>
      </c>
      <c r="J1577" s="108" t="s">
        <v>3016</v>
      </c>
      <c r="O1577" s="108" t="s">
        <v>2573</v>
      </c>
    </row>
    <row r="1578" spans="1:15" s="108" customFormat="1" ht="12.75" x14ac:dyDescent="0.2">
      <c r="A1578" s="108" t="str">
        <f>EnterpriseData!$B$38</f>
        <v>ProTes300420201Adm</v>
      </c>
      <c r="B1578" s="109" t="s">
        <v>9024</v>
      </c>
      <c r="C1578" s="108" t="s">
        <v>2609</v>
      </c>
      <c r="D1578" s="108" t="s">
        <v>9025</v>
      </c>
      <c r="E1578" s="108" t="s">
        <v>2683</v>
      </c>
      <c r="G1578" s="108" t="s">
        <v>9026</v>
      </c>
      <c r="H1578" s="108" t="s">
        <v>9027</v>
      </c>
      <c r="I1578" s="110" t="s">
        <v>2683</v>
      </c>
      <c r="J1578" s="108" t="s">
        <v>3195</v>
      </c>
      <c r="O1578" s="108" t="s">
        <v>2573</v>
      </c>
    </row>
    <row r="1579" spans="1:15" s="108" customFormat="1" ht="12.75" x14ac:dyDescent="0.2">
      <c r="A1579" s="108" t="str">
        <f>EnterpriseData!$B$38</f>
        <v>ProTes300420201Adm</v>
      </c>
      <c r="B1579" s="109" t="s">
        <v>9028</v>
      </c>
      <c r="C1579" s="108" t="s">
        <v>2609</v>
      </c>
      <c r="D1579" s="108" t="s">
        <v>9029</v>
      </c>
      <c r="E1579" s="108" t="s">
        <v>2683</v>
      </c>
      <c r="G1579" s="108" t="s">
        <v>9030</v>
      </c>
      <c r="H1579" s="108" t="s">
        <v>6672</v>
      </c>
      <c r="I1579" s="110" t="s">
        <v>2683</v>
      </c>
      <c r="J1579" s="108" t="s">
        <v>3016</v>
      </c>
      <c r="O1579" s="108" t="s">
        <v>2573</v>
      </c>
    </row>
    <row r="1580" spans="1:15" s="108" customFormat="1" ht="12.75" x14ac:dyDescent="0.2">
      <c r="A1580" s="108" t="str">
        <f>EnterpriseData!$B$38</f>
        <v>ProTes300420201Adm</v>
      </c>
      <c r="B1580" s="109" t="s">
        <v>9031</v>
      </c>
      <c r="C1580" s="108" t="s">
        <v>2609</v>
      </c>
      <c r="D1580" s="108" t="s">
        <v>9032</v>
      </c>
      <c r="E1580" s="108" t="s">
        <v>2683</v>
      </c>
      <c r="G1580" s="108" t="s">
        <v>5479</v>
      </c>
      <c r="H1580" s="108" t="s">
        <v>3528</v>
      </c>
      <c r="I1580" s="110" t="s">
        <v>2683</v>
      </c>
      <c r="J1580" s="108" t="s">
        <v>2952</v>
      </c>
      <c r="O1580" s="108" t="s">
        <v>2573</v>
      </c>
    </row>
    <row r="1581" spans="1:15" s="108" customFormat="1" ht="12.75" x14ac:dyDescent="0.2">
      <c r="A1581" s="108" t="str">
        <f>EnterpriseData!$B$38</f>
        <v>ProTes300420201Adm</v>
      </c>
      <c r="B1581" s="109" t="s">
        <v>9033</v>
      </c>
      <c r="C1581" s="108" t="s">
        <v>2609</v>
      </c>
      <c r="D1581" s="108" t="s">
        <v>9034</v>
      </c>
      <c r="E1581" s="108" t="s">
        <v>2683</v>
      </c>
      <c r="G1581" s="108" t="s">
        <v>9035</v>
      </c>
      <c r="H1581" s="108" t="s">
        <v>6267</v>
      </c>
      <c r="I1581" s="110" t="s">
        <v>2683</v>
      </c>
      <c r="J1581" s="108" t="s">
        <v>4104</v>
      </c>
      <c r="O1581" s="108" t="s">
        <v>2573</v>
      </c>
    </row>
    <row r="1582" spans="1:15" s="108" customFormat="1" ht="12.75" x14ac:dyDescent="0.2">
      <c r="A1582" s="108" t="str">
        <f>EnterpriseData!$B$38</f>
        <v>ProTes300420201Adm</v>
      </c>
      <c r="B1582" s="109" t="s">
        <v>9036</v>
      </c>
      <c r="C1582" s="108" t="s">
        <v>2609</v>
      </c>
      <c r="D1582" s="108" t="s">
        <v>9037</v>
      </c>
      <c r="E1582" s="108" t="s">
        <v>2683</v>
      </c>
      <c r="G1582" s="108" t="s">
        <v>9038</v>
      </c>
      <c r="H1582" s="108" t="s">
        <v>9039</v>
      </c>
      <c r="I1582" s="110" t="s">
        <v>2683</v>
      </c>
      <c r="J1582" s="108" t="s">
        <v>412</v>
      </c>
      <c r="O1582" s="108" t="s">
        <v>2573</v>
      </c>
    </row>
    <row r="1583" spans="1:15" s="108" customFormat="1" ht="12.75" x14ac:dyDescent="0.2">
      <c r="A1583" s="108" t="str">
        <f>EnterpriseData!$B$38</f>
        <v>ProTes300420201Adm</v>
      </c>
      <c r="B1583" s="109" t="s">
        <v>9040</v>
      </c>
      <c r="C1583" s="108" t="s">
        <v>2609</v>
      </c>
      <c r="D1583" s="108" t="s">
        <v>9041</v>
      </c>
      <c r="E1583" s="108" t="s">
        <v>2683</v>
      </c>
      <c r="G1583" s="108" t="s">
        <v>9042</v>
      </c>
      <c r="H1583" s="108" t="s">
        <v>9042</v>
      </c>
      <c r="I1583" s="110" t="s">
        <v>2683</v>
      </c>
      <c r="J1583" s="108" t="s">
        <v>4503</v>
      </c>
      <c r="O1583" s="108" t="s">
        <v>2573</v>
      </c>
    </row>
    <row r="1584" spans="1:15" s="108" customFormat="1" ht="12.75" x14ac:dyDescent="0.2">
      <c r="A1584" s="108" t="str">
        <f>EnterpriseData!$B$38</f>
        <v>ProTes300420201Adm</v>
      </c>
      <c r="B1584" s="109" t="s">
        <v>9043</v>
      </c>
      <c r="C1584" s="108" t="s">
        <v>2609</v>
      </c>
      <c r="D1584" s="108" t="s">
        <v>9044</v>
      </c>
      <c r="E1584" s="108" t="s">
        <v>2683</v>
      </c>
      <c r="G1584" s="108" t="s">
        <v>5816</v>
      </c>
      <c r="H1584" s="108" t="s">
        <v>6415</v>
      </c>
      <c r="I1584" s="110" t="s">
        <v>2683</v>
      </c>
      <c r="J1584" s="108" t="s">
        <v>4651</v>
      </c>
      <c r="O1584" s="108" t="s">
        <v>2573</v>
      </c>
    </row>
    <row r="1585" spans="1:15" s="108" customFormat="1" ht="12.75" x14ac:dyDescent="0.2">
      <c r="A1585" s="108" t="str">
        <f>EnterpriseData!$B$38</f>
        <v>ProTes300420201Adm</v>
      </c>
      <c r="B1585" s="109" t="s">
        <v>9045</v>
      </c>
      <c r="C1585" s="108" t="s">
        <v>2609</v>
      </c>
      <c r="D1585" s="108" t="s">
        <v>9046</v>
      </c>
      <c r="E1585" s="108" t="s">
        <v>2683</v>
      </c>
      <c r="G1585" s="108" t="s">
        <v>9047</v>
      </c>
      <c r="H1585" s="108" t="s">
        <v>6198</v>
      </c>
      <c r="I1585" s="110" t="s">
        <v>2683</v>
      </c>
      <c r="J1585" s="108" t="s">
        <v>3825</v>
      </c>
      <c r="O1585" s="108" t="s">
        <v>2573</v>
      </c>
    </row>
    <row r="1586" spans="1:15" s="108" customFormat="1" ht="12.75" x14ac:dyDescent="0.2">
      <c r="A1586" s="108" t="str">
        <f>EnterpriseData!$B$38</f>
        <v>ProTes300420201Adm</v>
      </c>
      <c r="B1586" s="109" t="s">
        <v>9048</v>
      </c>
      <c r="C1586" s="108" t="s">
        <v>2609</v>
      </c>
      <c r="D1586" s="108" t="s">
        <v>9049</v>
      </c>
      <c r="E1586" s="108" t="s">
        <v>2683</v>
      </c>
      <c r="G1586" s="108" t="s">
        <v>9050</v>
      </c>
      <c r="H1586" s="108" t="s">
        <v>7087</v>
      </c>
      <c r="I1586" s="110" t="s">
        <v>2683</v>
      </c>
      <c r="J1586" s="108" t="s">
        <v>5910</v>
      </c>
      <c r="O1586" s="108" t="s">
        <v>2573</v>
      </c>
    </row>
    <row r="1587" spans="1:15" s="108" customFormat="1" ht="12.75" x14ac:dyDescent="0.2">
      <c r="A1587" s="108" t="str">
        <f>EnterpriseData!$B$38</f>
        <v>ProTes300420201Adm</v>
      </c>
      <c r="B1587" s="109" t="s">
        <v>9051</v>
      </c>
      <c r="C1587" s="108" t="s">
        <v>2609</v>
      </c>
      <c r="D1587" s="108" t="s">
        <v>9052</v>
      </c>
      <c r="E1587" s="108" t="s">
        <v>2683</v>
      </c>
      <c r="G1587" s="108" t="s">
        <v>9053</v>
      </c>
      <c r="H1587" s="108" t="s">
        <v>7223</v>
      </c>
      <c r="I1587" s="110" t="s">
        <v>2683</v>
      </c>
      <c r="J1587" s="108" t="s">
        <v>4954</v>
      </c>
      <c r="O1587" s="108" t="s">
        <v>2573</v>
      </c>
    </row>
    <row r="1588" spans="1:15" s="108" customFormat="1" ht="12.75" x14ac:dyDescent="0.2">
      <c r="A1588" s="108" t="str">
        <f>EnterpriseData!$B$38</f>
        <v>ProTes300420201Adm</v>
      </c>
      <c r="B1588" s="109" t="s">
        <v>9054</v>
      </c>
      <c r="C1588" s="108" t="s">
        <v>2609</v>
      </c>
      <c r="D1588" s="108" t="s">
        <v>9055</v>
      </c>
      <c r="E1588" s="108" t="s">
        <v>2683</v>
      </c>
      <c r="G1588" s="108" t="s">
        <v>9056</v>
      </c>
      <c r="H1588" s="108" t="s">
        <v>7496</v>
      </c>
      <c r="I1588" s="110" t="s">
        <v>2683</v>
      </c>
      <c r="J1588" s="108" t="s">
        <v>7497</v>
      </c>
      <c r="O1588" s="108" t="s">
        <v>2573</v>
      </c>
    </row>
    <row r="1589" spans="1:15" s="108" customFormat="1" ht="12.75" x14ac:dyDescent="0.2">
      <c r="A1589" s="108" t="str">
        <f>EnterpriseData!$B$38</f>
        <v>ProTes300420201Adm</v>
      </c>
      <c r="B1589" s="109" t="s">
        <v>9057</v>
      </c>
      <c r="C1589" s="108" t="s">
        <v>2609</v>
      </c>
      <c r="D1589" s="108" t="s">
        <v>9058</v>
      </c>
      <c r="E1589" s="108" t="s">
        <v>2683</v>
      </c>
      <c r="G1589" s="108" t="s">
        <v>9059</v>
      </c>
      <c r="H1589" s="108" t="s">
        <v>6155</v>
      </c>
      <c r="I1589" s="110" t="s">
        <v>2683</v>
      </c>
      <c r="J1589" s="108" t="s">
        <v>3358</v>
      </c>
      <c r="O1589" s="108" t="s">
        <v>2573</v>
      </c>
    </row>
    <row r="1590" spans="1:15" s="108" customFormat="1" ht="12.75" x14ac:dyDescent="0.2">
      <c r="A1590" s="108" t="str">
        <f>EnterpriseData!$B$38</f>
        <v>ProTes300420201Adm</v>
      </c>
      <c r="B1590" s="109" t="s">
        <v>9060</v>
      </c>
      <c r="C1590" s="108" t="s">
        <v>2609</v>
      </c>
      <c r="D1590" s="108" t="s">
        <v>9061</v>
      </c>
      <c r="E1590" s="108" t="s">
        <v>2683</v>
      </c>
      <c r="G1590" s="108" t="s">
        <v>9062</v>
      </c>
      <c r="H1590" s="108" t="s">
        <v>9062</v>
      </c>
      <c r="I1590" s="110" t="s">
        <v>2683</v>
      </c>
      <c r="J1590" s="108" t="s">
        <v>9063</v>
      </c>
      <c r="O1590" s="108" t="s">
        <v>2573</v>
      </c>
    </row>
    <row r="1591" spans="1:15" s="108" customFormat="1" ht="12.75" x14ac:dyDescent="0.2">
      <c r="A1591" s="108" t="str">
        <f>EnterpriseData!$B$38</f>
        <v>ProTes300420201Adm</v>
      </c>
      <c r="B1591" s="109" t="s">
        <v>9064</v>
      </c>
      <c r="C1591" s="108" t="s">
        <v>2609</v>
      </c>
      <c r="D1591" s="108" t="s">
        <v>9006</v>
      </c>
      <c r="E1591" s="108" t="s">
        <v>2683</v>
      </c>
      <c r="G1591" s="108" t="s">
        <v>9065</v>
      </c>
      <c r="H1591" s="108" t="s">
        <v>6151</v>
      </c>
      <c r="I1591" s="110" t="s">
        <v>2683</v>
      </c>
      <c r="J1591" s="108" t="s">
        <v>2727</v>
      </c>
      <c r="O1591" s="108" t="s">
        <v>2573</v>
      </c>
    </row>
    <row r="1592" spans="1:15" s="108" customFormat="1" ht="12.75" x14ac:dyDescent="0.2">
      <c r="A1592" s="108" t="str">
        <f>EnterpriseData!$B$38</f>
        <v>ProTes300420201Adm</v>
      </c>
      <c r="B1592" s="109" t="s">
        <v>9066</v>
      </c>
      <c r="C1592" s="108" t="s">
        <v>2609</v>
      </c>
      <c r="D1592" s="108" t="s">
        <v>9067</v>
      </c>
      <c r="E1592" s="108" t="s">
        <v>2683</v>
      </c>
      <c r="G1592" s="108" t="s">
        <v>9068</v>
      </c>
      <c r="H1592" s="108" t="s">
        <v>7496</v>
      </c>
      <c r="I1592" s="110" t="s">
        <v>2683</v>
      </c>
      <c r="J1592" s="108" t="s">
        <v>7497</v>
      </c>
      <c r="O1592" s="108" t="s">
        <v>2573</v>
      </c>
    </row>
    <row r="1593" spans="1:15" s="108" customFormat="1" ht="12.75" x14ac:dyDescent="0.2">
      <c r="A1593" s="108" t="str">
        <f>EnterpriseData!$B$38</f>
        <v>ProTes300420201Adm</v>
      </c>
      <c r="B1593" s="109" t="s">
        <v>9069</v>
      </c>
      <c r="C1593" s="108" t="s">
        <v>2609</v>
      </c>
      <c r="D1593" s="108" t="s">
        <v>9070</v>
      </c>
      <c r="E1593" s="108" t="s">
        <v>2683</v>
      </c>
      <c r="G1593" s="108" t="s">
        <v>9071</v>
      </c>
      <c r="H1593" s="108" t="s">
        <v>6893</v>
      </c>
      <c r="I1593" s="110" t="s">
        <v>2683</v>
      </c>
      <c r="J1593" s="108" t="s">
        <v>2377</v>
      </c>
      <c r="O1593" s="108" t="s">
        <v>2573</v>
      </c>
    </row>
    <row r="1594" spans="1:15" s="108" customFormat="1" ht="12.75" x14ac:dyDescent="0.2">
      <c r="A1594" s="108" t="str">
        <f>EnterpriseData!$B$38</f>
        <v>ProTes300420201Adm</v>
      </c>
      <c r="B1594" s="109" t="s">
        <v>9072</v>
      </c>
      <c r="C1594" s="108" t="s">
        <v>2609</v>
      </c>
      <c r="D1594" s="108" t="s">
        <v>9073</v>
      </c>
      <c r="E1594" s="108" t="s">
        <v>2683</v>
      </c>
      <c r="G1594" s="108" t="s">
        <v>9074</v>
      </c>
      <c r="H1594" s="108" t="s">
        <v>9075</v>
      </c>
      <c r="I1594" s="110" t="s">
        <v>2683</v>
      </c>
      <c r="J1594" s="108" t="s">
        <v>4581</v>
      </c>
      <c r="O1594" s="108" t="s">
        <v>2573</v>
      </c>
    </row>
    <row r="1595" spans="1:15" s="108" customFormat="1" ht="12.75" x14ac:dyDescent="0.2">
      <c r="A1595" s="108" t="str">
        <f>EnterpriseData!$B$38</f>
        <v>ProTes300420201Adm</v>
      </c>
      <c r="B1595" s="109" t="s">
        <v>9076</v>
      </c>
      <c r="C1595" s="108" t="s">
        <v>2609</v>
      </c>
      <c r="D1595" s="108" t="s">
        <v>9077</v>
      </c>
      <c r="E1595" s="108" t="s">
        <v>2683</v>
      </c>
      <c r="G1595" s="108" t="s">
        <v>9078</v>
      </c>
      <c r="H1595" s="108" t="s">
        <v>6155</v>
      </c>
      <c r="I1595" s="110" t="s">
        <v>2683</v>
      </c>
      <c r="J1595" s="108" t="s">
        <v>3358</v>
      </c>
      <c r="O1595" s="108" t="s">
        <v>2573</v>
      </c>
    </row>
    <row r="1596" spans="1:15" s="108" customFormat="1" ht="12.75" x14ac:dyDescent="0.2">
      <c r="A1596" s="108" t="str">
        <f>EnterpriseData!$B$38</f>
        <v>ProTes300420201Adm</v>
      </c>
      <c r="B1596" s="109" t="s">
        <v>9079</v>
      </c>
      <c r="C1596" s="108" t="s">
        <v>2609</v>
      </c>
      <c r="D1596" s="108" t="s">
        <v>9080</v>
      </c>
      <c r="E1596" s="108" t="s">
        <v>2683</v>
      </c>
      <c r="G1596" s="108" t="s">
        <v>9081</v>
      </c>
      <c r="H1596" s="108" t="s">
        <v>6859</v>
      </c>
      <c r="I1596" s="110" t="s">
        <v>2683</v>
      </c>
      <c r="J1596" s="108" t="s">
        <v>3047</v>
      </c>
      <c r="O1596" s="108" t="s">
        <v>2573</v>
      </c>
    </row>
    <row r="1597" spans="1:15" s="108" customFormat="1" ht="12.75" x14ac:dyDescent="0.2">
      <c r="A1597" s="108" t="str">
        <f>EnterpriseData!$B$38</f>
        <v>ProTes300420201Adm</v>
      </c>
      <c r="B1597" s="109" t="s">
        <v>9082</v>
      </c>
      <c r="C1597" s="108" t="s">
        <v>2609</v>
      </c>
      <c r="D1597" s="108" t="s">
        <v>9083</v>
      </c>
      <c r="E1597" s="108" t="s">
        <v>2683</v>
      </c>
      <c r="G1597" s="108" t="s">
        <v>9084</v>
      </c>
      <c r="H1597" s="108" t="s">
        <v>7712</v>
      </c>
      <c r="I1597" s="110" t="s">
        <v>2683</v>
      </c>
      <c r="J1597" s="108" t="s">
        <v>3614</v>
      </c>
      <c r="O1597" s="108" t="s">
        <v>2573</v>
      </c>
    </row>
    <row r="1598" spans="1:15" s="108" customFormat="1" ht="12.75" x14ac:dyDescent="0.2">
      <c r="A1598" s="108" t="str">
        <f>EnterpriseData!$B$38</f>
        <v>ProTes300420201Adm</v>
      </c>
      <c r="B1598" s="109" t="s">
        <v>9085</v>
      </c>
      <c r="C1598" s="108" t="s">
        <v>2609</v>
      </c>
      <c r="D1598" s="108" t="s">
        <v>9086</v>
      </c>
      <c r="E1598" s="108" t="s">
        <v>2683</v>
      </c>
      <c r="G1598" s="108" t="s">
        <v>9087</v>
      </c>
      <c r="H1598" s="108" t="s">
        <v>9088</v>
      </c>
      <c r="I1598" s="110" t="s">
        <v>2683</v>
      </c>
      <c r="J1598" s="108" t="s">
        <v>2417</v>
      </c>
      <c r="O1598" s="108" t="s">
        <v>2573</v>
      </c>
    </row>
    <row r="1599" spans="1:15" s="108" customFormat="1" ht="12.75" x14ac:dyDescent="0.2">
      <c r="A1599" s="108" t="str">
        <f>EnterpriseData!$B$38</f>
        <v>ProTes300420201Adm</v>
      </c>
      <c r="B1599" s="109" t="s">
        <v>9089</v>
      </c>
      <c r="C1599" s="108" t="s">
        <v>2609</v>
      </c>
      <c r="D1599" s="108" t="s">
        <v>9090</v>
      </c>
      <c r="E1599" s="108" t="s">
        <v>2683</v>
      </c>
      <c r="G1599" s="108" t="s">
        <v>9091</v>
      </c>
      <c r="H1599" s="108" t="s">
        <v>9092</v>
      </c>
      <c r="I1599" s="110" t="s">
        <v>2683</v>
      </c>
      <c r="J1599" s="108" t="s">
        <v>3003</v>
      </c>
      <c r="O1599" s="108" t="s">
        <v>2573</v>
      </c>
    </row>
    <row r="1600" spans="1:15" s="108" customFormat="1" ht="12.75" x14ac:dyDescent="0.2">
      <c r="A1600" s="108" t="str">
        <f>EnterpriseData!$B$38</f>
        <v>ProTes300420201Adm</v>
      </c>
      <c r="B1600" s="109" t="s">
        <v>9093</v>
      </c>
      <c r="C1600" s="108" t="s">
        <v>2609</v>
      </c>
      <c r="D1600" s="108" t="s">
        <v>9094</v>
      </c>
      <c r="E1600" s="108" t="s">
        <v>2683</v>
      </c>
      <c r="G1600" s="108" t="s">
        <v>9095</v>
      </c>
      <c r="H1600" s="108" t="s">
        <v>9096</v>
      </c>
      <c r="I1600" s="110" t="s">
        <v>2683</v>
      </c>
      <c r="J1600" s="108" t="s">
        <v>2727</v>
      </c>
      <c r="O1600" s="108" t="s">
        <v>2573</v>
      </c>
    </row>
    <row r="1601" spans="1:15" s="108" customFormat="1" ht="12.75" x14ac:dyDescent="0.2">
      <c r="A1601" s="108" t="str">
        <f>EnterpriseData!$B$38</f>
        <v>ProTes300420201Adm</v>
      </c>
      <c r="B1601" s="109" t="s">
        <v>9097</v>
      </c>
      <c r="C1601" s="108" t="s">
        <v>2609</v>
      </c>
      <c r="D1601" s="108" t="s">
        <v>9098</v>
      </c>
      <c r="E1601" s="108" t="s">
        <v>2683</v>
      </c>
      <c r="G1601" s="108" t="s">
        <v>9099</v>
      </c>
      <c r="H1601" s="108" t="s">
        <v>9100</v>
      </c>
      <c r="I1601" s="110" t="s">
        <v>2683</v>
      </c>
      <c r="J1601" s="108" t="s">
        <v>4104</v>
      </c>
      <c r="O1601" s="108" t="s">
        <v>2573</v>
      </c>
    </row>
    <row r="1602" spans="1:15" s="108" customFormat="1" ht="12.75" x14ac:dyDescent="0.2">
      <c r="A1602" s="108" t="str">
        <f>EnterpriseData!$B$38</f>
        <v>ProTes300420201Adm</v>
      </c>
      <c r="B1602" s="109" t="s">
        <v>9101</v>
      </c>
      <c r="C1602" s="108" t="s">
        <v>2609</v>
      </c>
      <c r="D1602" s="108" t="s">
        <v>9102</v>
      </c>
      <c r="E1602" s="108" t="s">
        <v>2683</v>
      </c>
      <c r="G1602" s="108" t="s">
        <v>9103</v>
      </c>
      <c r="H1602" s="108" t="s">
        <v>9104</v>
      </c>
      <c r="I1602" s="110" t="s">
        <v>2683</v>
      </c>
      <c r="J1602" s="108" t="s">
        <v>6370</v>
      </c>
      <c r="O1602" s="108" t="s">
        <v>2573</v>
      </c>
    </row>
    <row r="1603" spans="1:15" s="108" customFormat="1" ht="12.75" x14ac:dyDescent="0.2">
      <c r="A1603" s="108" t="str">
        <f>EnterpriseData!$B$38</f>
        <v>ProTes300420201Adm</v>
      </c>
      <c r="B1603" s="109" t="s">
        <v>9105</v>
      </c>
      <c r="C1603" s="108" t="s">
        <v>2609</v>
      </c>
      <c r="D1603" s="108" t="s">
        <v>9106</v>
      </c>
      <c r="E1603" s="108" t="s">
        <v>2683</v>
      </c>
      <c r="G1603" s="108" t="s">
        <v>9107</v>
      </c>
      <c r="H1603" s="108" t="s">
        <v>7084</v>
      </c>
      <c r="I1603" s="110" t="s">
        <v>2683</v>
      </c>
      <c r="J1603" s="108" t="s">
        <v>2377</v>
      </c>
      <c r="O1603" s="108" t="s">
        <v>2573</v>
      </c>
    </row>
    <row r="1604" spans="1:15" s="108" customFormat="1" ht="12.75" x14ac:dyDescent="0.2">
      <c r="A1604" s="108" t="str">
        <f>EnterpriseData!$B$38</f>
        <v>ProTes300420201Adm</v>
      </c>
      <c r="B1604" s="109" t="s">
        <v>9108</v>
      </c>
      <c r="C1604" s="108" t="s">
        <v>2609</v>
      </c>
      <c r="D1604" s="108" t="s">
        <v>9109</v>
      </c>
      <c r="E1604" s="108" t="s">
        <v>2683</v>
      </c>
      <c r="G1604" s="108" t="s">
        <v>9110</v>
      </c>
      <c r="H1604" s="108" t="s">
        <v>9111</v>
      </c>
      <c r="I1604" s="110" t="s">
        <v>2683</v>
      </c>
      <c r="J1604" s="108" t="s">
        <v>5012</v>
      </c>
      <c r="O1604" s="108" t="s">
        <v>2573</v>
      </c>
    </row>
    <row r="1605" spans="1:15" s="108" customFormat="1" ht="12.75" x14ac:dyDescent="0.2">
      <c r="A1605" s="108" t="str">
        <f>EnterpriseData!$B$38</f>
        <v>ProTes300420201Adm</v>
      </c>
      <c r="B1605" s="109" t="s">
        <v>9112</v>
      </c>
      <c r="C1605" s="108" t="s">
        <v>2609</v>
      </c>
      <c r="D1605" s="108" t="s">
        <v>9113</v>
      </c>
      <c r="E1605" s="108" t="s">
        <v>2683</v>
      </c>
      <c r="G1605" s="108" t="s">
        <v>9114</v>
      </c>
      <c r="H1605" s="108" t="s">
        <v>7223</v>
      </c>
      <c r="I1605" s="110" t="s">
        <v>2683</v>
      </c>
      <c r="J1605" s="108" t="s">
        <v>4954</v>
      </c>
      <c r="O1605" s="108" t="s">
        <v>2573</v>
      </c>
    </row>
    <row r="1606" spans="1:15" s="108" customFormat="1" ht="12.75" x14ac:dyDescent="0.2">
      <c r="A1606" s="108" t="str">
        <f>EnterpriseData!$B$38</f>
        <v>ProTes300420201Adm</v>
      </c>
      <c r="B1606" s="109" t="s">
        <v>9115</v>
      </c>
      <c r="C1606" s="108" t="s">
        <v>2609</v>
      </c>
      <c r="D1606" s="108" t="s">
        <v>9116</v>
      </c>
      <c r="E1606" s="108" t="s">
        <v>2683</v>
      </c>
      <c r="G1606" s="108" t="s">
        <v>9117</v>
      </c>
      <c r="H1606" s="108" t="s">
        <v>9118</v>
      </c>
      <c r="I1606" s="110" t="s">
        <v>2683</v>
      </c>
      <c r="J1606" s="108" t="s">
        <v>2414</v>
      </c>
      <c r="O1606" s="108" t="s">
        <v>2573</v>
      </c>
    </row>
    <row r="1607" spans="1:15" s="108" customFormat="1" ht="12.75" x14ac:dyDescent="0.2">
      <c r="A1607" s="108" t="str">
        <f>EnterpriseData!$B$38</f>
        <v>ProTes300420201Adm</v>
      </c>
      <c r="B1607" s="109" t="s">
        <v>9119</v>
      </c>
      <c r="C1607" s="108" t="s">
        <v>2609</v>
      </c>
      <c r="D1607" s="108" t="s">
        <v>9120</v>
      </c>
      <c r="E1607" s="108" t="s">
        <v>2683</v>
      </c>
      <c r="G1607" s="108" t="s">
        <v>9121</v>
      </c>
      <c r="H1607" s="108" t="s">
        <v>6512</v>
      </c>
      <c r="I1607" s="110" t="s">
        <v>2683</v>
      </c>
      <c r="J1607" s="108" t="s">
        <v>5462</v>
      </c>
      <c r="O1607" s="108" t="s">
        <v>2573</v>
      </c>
    </row>
    <row r="1608" spans="1:15" s="108" customFormat="1" ht="12.75" x14ac:dyDescent="0.2">
      <c r="A1608" s="108" t="str">
        <f>EnterpriseData!$B$38</f>
        <v>ProTes300420201Adm</v>
      </c>
      <c r="B1608" s="109" t="s">
        <v>9122</v>
      </c>
      <c r="C1608" s="108" t="s">
        <v>2609</v>
      </c>
      <c r="D1608" s="108" t="s">
        <v>9123</v>
      </c>
      <c r="E1608" s="108" t="s">
        <v>2683</v>
      </c>
      <c r="G1608" s="108" t="s">
        <v>9124</v>
      </c>
      <c r="H1608" s="108" t="s">
        <v>7849</v>
      </c>
      <c r="I1608" s="110" t="s">
        <v>2683</v>
      </c>
      <c r="J1608" s="108" t="s">
        <v>5679</v>
      </c>
      <c r="O1608" s="108" t="s">
        <v>2573</v>
      </c>
    </row>
    <row r="1609" spans="1:15" s="108" customFormat="1" ht="12.75" x14ac:dyDescent="0.2">
      <c r="A1609" s="108" t="str">
        <f>EnterpriseData!$B$38</f>
        <v>ProTes300420201Adm</v>
      </c>
      <c r="B1609" s="109" t="s">
        <v>9125</v>
      </c>
      <c r="C1609" s="108" t="s">
        <v>2609</v>
      </c>
      <c r="D1609" s="108" t="s">
        <v>9126</v>
      </c>
      <c r="E1609" s="108" t="s">
        <v>2683</v>
      </c>
      <c r="G1609" s="108" t="s">
        <v>9127</v>
      </c>
      <c r="H1609" s="108" t="s">
        <v>6437</v>
      </c>
      <c r="I1609" s="110" t="s">
        <v>2683</v>
      </c>
      <c r="J1609" s="108" t="s">
        <v>3723</v>
      </c>
      <c r="O1609" s="108" t="s">
        <v>2573</v>
      </c>
    </row>
    <row r="1610" spans="1:15" s="108" customFormat="1" ht="12.75" x14ac:dyDescent="0.2">
      <c r="A1610" s="108" t="str">
        <f>EnterpriseData!$B$38</f>
        <v>ProTes300420201Adm</v>
      </c>
      <c r="B1610" s="109" t="s">
        <v>9128</v>
      </c>
      <c r="C1610" s="108" t="s">
        <v>2609</v>
      </c>
      <c r="D1610" s="108" t="s">
        <v>9129</v>
      </c>
      <c r="E1610" s="108" t="s">
        <v>2683</v>
      </c>
      <c r="G1610" s="108" t="s">
        <v>9130</v>
      </c>
      <c r="H1610" s="108" t="s">
        <v>6616</v>
      </c>
      <c r="I1610" s="110" t="s">
        <v>2683</v>
      </c>
      <c r="J1610" s="108" t="s">
        <v>5800</v>
      </c>
      <c r="O1610" s="108" t="s">
        <v>2573</v>
      </c>
    </row>
    <row r="1611" spans="1:15" s="108" customFormat="1" ht="12.75" x14ac:dyDescent="0.2">
      <c r="A1611" s="108" t="str">
        <f>EnterpriseData!$B$38</f>
        <v>ProTes300420201Adm</v>
      </c>
      <c r="B1611" s="109" t="s">
        <v>9131</v>
      </c>
      <c r="C1611" s="108" t="s">
        <v>2609</v>
      </c>
      <c r="D1611" s="108" t="s">
        <v>9132</v>
      </c>
      <c r="E1611" s="108" t="s">
        <v>2683</v>
      </c>
      <c r="G1611" s="108" t="s">
        <v>9133</v>
      </c>
      <c r="H1611" s="108" t="s">
        <v>6122</v>
      </c>
      <c r="I1611" s="110" t="s">
        <v>2683</v>
      </c>
      <c r="J1611" s="108" t="s">
        <v>6123</v>
      </c>
      <c r="O1611" s="108" t="s">
        <v>2573</v>
      </c>
    </row>
    <row r="1612" spans="1:15" s="108" customFormat="1" ht="12.75" x14ac:dyDescent="0.2">
      <c r="A1612" s="108" t="str">
        <f>EnterpriseData!$B$38</f>
        <v>ProTes300420201Adm</v>
      </c>
      <c r="B1612" s="109" t="s">
        <v>9134</v>
      </c>
      <c r="C1612" s="108" t="s">
        <v>2609</v>
      </c>
      <c r="D1612" s="108" t="s">
        <v>9135</v>
      </c>
      <c r="E1612" s="108" t="s">
        <v>2683</v>
      </c>
      <c r="G1612" s="108" t="s">
        <v>9136</v>
      </c>
      <c r="H1612" s="108" t="s">
        <v>6230</v>
      </c>
      <c r="I1612" s="110" t="s">
        <v>2683</v>
      </c>
      <c r="J1612" s="108" t="s">
        <v>5458</v>
      </c>
      <c r="O1612" s="108" t="s">
        <v>2573</v>
      </c>
    </row>
    <row r="1613" spans="1:15" s="108" customFormat="1" ht="12.75" x14ac:dyDescent="0.2">
      <c r="A1613" s="108" t="str">
        <f>EnterpriseData!$B$38</f>
        <v>ProTes300420201Adm</v>
      </c>
      <c r="B1613" s="109" t="s">
        <v>9137</v>
      </c>
      <c r="C1613" s="108" t="s">
        <v>2609</v>
      </c>
      <c r="D1613" s="108" t="s">
        <v>9138</v>
      </c>
      <c r="E1613" s="108" t="s">
        <v>2683</v>
      </c>
      <c r="G1613" s="108" t="s">
        <v>9139</v>
      </c>
      <c r="H1613" s="108" t="s">
        <v>6129</v>
      </c>
      <c r="I1613" s="110" t="s">
        <v>2683</v>
      </c>
      <c r="J1613" s="108" t="s">
        <v>2414</v>
      </c>
      <c r="O1613" s="108" t="s">
        <v>2573</v>
      </c>
    </row>
    <row r="1614" spans="1:15" s="108" customFormat="1" ht="12.75" x14ac:dyDescent="0.2">
      <c r="A1614" s="108" t="str">
        <f>EnterpriseData!$B$38</f>
        <v>ProTes300420201Adm</v>
      </c>
      <c r="B1614" s="109" t="s">
        <v>9140</v>
      </c>
      <c r="C1614" s="108" t="s">
        <v>2609</v>
      </c>
      <c r="D1614" s="108" t="s">
        <v>9141</v>
      </c>
      <c r="E1614" s="108" t="s">
        <v>2683</v>
      </c>
      <c r="G1614" s="108" t="s">
        <v>9142</v>
      </c>
      <c r="H1614" s="108" t="s">
        <v>6275</v>
      </c>
      <c r="I1614" s="110" t="s">
        <v>2683</v>
      </c>
      <c r="J1614" s="108" t="s">
        <v>6276</v>
      </c>
      <c r="O1614" s="108" t="s">
        <v>2573</v>
      </c>
    </row>
    <row r="1615" spans="1:15" s="108" customFormat="1" ht="12.75" x14ac:dyDescent="0.2">
      <c r="A1615" s="108" t="str">
        <f>EnterpriseData!$B$38</f>
        <v>ProTes300420201Adm</v>
      </c>
      <c r="B1615" s="109" t="s">
        <v>9143</v>
      </c>
      <c r="C1615" s="108" t="s">
        <v>2609</v>
      </c>
      <c r="D1615" s="108" t="s">
        <v>9144</v>
      </c>
      <c r="E1615" s="108" t="s">
        <v>2683</v>
      </c>
      <c r="G1615" s="108" t="s">
        <v>9145</v>
      </c>
      <c r="H1615" s="108" t="s">
        <v>9146</v>
      </c>
      <c r="I1615" s="110" t="s">
        <v>2683</v>
      </c>
      <c r="J1615" s="108" t="s">
        <v>2412</v>
      </c>
      <c r="O1615" s="108" t="s">
        <v>2573</v>
      </c>
    </row>
    <row r="1616" spans="1:15" s="108" customFormat="1" ht="12.75" x14ac:dyDescent="0.2">
      <c r="A1616" s="108" t="str">
        <f>EnterpriseData!$B$38</f>
        <v>ProTes300420201Adm</v>
      </c>
      <c r="B1616" s="109" t="s">
        <v>9147</v>
      </c>
      <c r="C1616" s="108" t="s">
        <v>2609</v>
      </c>
      <c r="D1616" s="108" t="s">
        <v>9148</v>
      </c>
      <c r="E1616" s="108" t="s">
        <v>2683</v>
      </c>
      <c r="G1616" s="108" t="s">
        <v>9149</v>
      </c>
      <c r="H1616" s="108" t="s">
        <v>6159</v>
      </c>
      <c r="I1616" s="110" t="s">
        <v>2683</v>
      </c>
      <c r="J1616" s="108" t="s">
        <v>3346</v>
      </c>
      <c r="O1616" s="108" t="s">
        <v>2573</v>
      </c>
    </row>
    <row r="1617" spans="1:15" s="108" customFormat="1" ht="12.75" x14ac:dyDescent="0.2">
      <c r="A1617" s="108" t="str">
        <f>EnterpriseData!$B$38</f>
        <v>ProTes300420201Adm</v>
      </c>
      <c r="B1617" s="109" t="s">
        <v>9150</v>
      </c>
      <c r="C1617" s="108" t="s">
        <v>2609</v>
      </c>
      <c r="D1617" s="108" t="s">
        <v>9151</v>
      </c>
      <c r="E1617" s="108" t="s">
        <v>2683</v>
      </c>
      <c r="G1617" s="108" t="s">
        <v>9152</v>
      </c>
      <c r="H1617" s="108" t="s">
        <v>9153</v>
      </c>
      <c r="I1617" s="110" t="s">
        <v>2683</v>
      </c>
      <c r="J1617" s="108" t="s">
        <v>6641</v>
      </c>
      <c r="O1617" s="108" t="s">
        <v>2573</v>
      </c>
    </row>
    <row r="1618" spans="1:15" s="108" customFormat="1" ht="12.75" x14ac:dyDescent="0.2">
      <c r="A1618" s="108" t="str">
        <f>EnterpriseData!$B$38</f>
        <v>ProTes300420201Adm</v>
      </c>
      <c r="B1618" s="109" t="s">
        <v>9154</v>
      </c>
      <c r="C1618" s="108" t="s">
        <v>2609</v>
      </c>
      <c r="D1618" s="108" t="s">
        <v>9155</v>
      </c>
      <c r="E1618" s="108" t="s">
        <v>2683</v>
      </c>
      <c r="G1618" s="108" t="s">
        <v>9156</v>
      </c>
      <c r="H1618" s="108" t="s">
        <v>9157</v>
      </c>
      <c r="I1618" s="110" t="s">
        <v>2683</v>
      </c>
      <c r="J1618" s="108" t="s">
        <v>4581</v>
      </c>
      <c r="O1618" s="108" t="s">
        <v>2573</v>
      </c>
    </row>
    <row r="1619" spans="1:15" s="108" customFormat="1" ht="12.75" x14ac:dyDescent="0.2">
      <c r="A1619" s="108" t="str">
        <f>EnterpriseData!$B$38</f>
        <v>ProTes300420201Adm</v>
      </c>
      <c r="B1619" s="109" t="s">
        <v>9158</v>
      </c>
      <c r="C1619" s="108" t="s">
        <v>2609</v>
      </c>
      <c r="D1619" s="108" t="s">
        <v>9159</v>
      </c>
      <c r="E1619" s="108" t="s">
        <v>2683</v>
      </c>
      <c r="G1619" s="108" t="s">
        <v>9160</v>
      </c>
      <c r="H1619" s="108" t="s">
        <v>6838</v>
      </c>
      <c r="I1619" s="110" t="s">
        <v>2683</v>
      </c>
      <c r="J1619" s="108" t="s">
        <v>2534</v>
      </c>
      <c r="O1619" s="108" t="s">
        <v>2573</v>
      </c>
    </row>
    <row r="1620" spans="1:15" s="108" customFormat="1" ht="12.75" x14ac:dyDescent="0.2">
      <c r="A1620" s="108" t="str">
        <f>EnterpriseData!$B$38</f>
        <v>ProTes300420201Adm</v>
      </c>
      <c r="B1620" s="109" t="s">
        <v>9161</v>
      </c>
      <c r="C1620" s="108" t="s">
        <v>2609</v>
      </c>
      <c r="D1620" s="108" t="s">
        <v>9162</v>
      </c>
      <c r="E1620" s="108" t="s">
        <v>2683</v>
      </c>
      <c r="G1620" s="108" t="s">
        <v>9163</v>
      </c>
      <c r="H1620" s="108" t="s">
        <v>6415</v>
      </c>
      <c r="I1620" s="110" t="s">
        <v>2683</v>
      </c>
      <c r="J1620" s="108" t="s">
        <v>4651</v>
      </c>
      <c r="O1620" s="108" t="s">
        <v>2573</v>
      </c>
    </row>
    <row r="1621" spans="1:15" s="108" customFormat="1" ht="12.75" x14ac:dyDescent="0.2">
      <c r="A1621" s="108" t="str">
        <f>EnterpriseData!$B$38</f>
        <v>ProTes300420201Adm</v>
      </c>
      <c r="B1621" s="109" t="s">
        <v>9164</v>
      </c>
      <c r="C1621" s="108" t="s">
        <v>2609</v>
      </c>
      <c r="D1621" s="108" t="s">
        <v>9165</v>
      </c>
      <c r="E1621" s="108" t="s">
        <v>2683</v>
      </c>
      <c r="G1621" s="108" t="s">
        <v>9166</v>
      </c>
      <c r="H1621" s="108" t="s">
        <v>6118</v>
      </c>
      <c r="I1621" s="110" t="s">
        <v>2683</v>
      </c>
      <c r="J1621" s="108" t="s">
        <v>2377</v>
      </c>
      <c r="O1621" s="108" t="s">
        <v>2573</v>
      </c>
    </row>
    <row r="1622" spans="1:15" s="108" customFormat="1" ht="12.75" x14ac:dyDescent="0.2">
      <c r="A1622" s="108" t="str">
        <f>EnterpriseData!$B$38</f>
        <v>ProTes300420201Adm</v>
      </c>
      <c r="B1622" s="109" t="s">
        <v>9167</v>
      </c>
      <c r="C1622" s="108" t="s">
        <v>2609</v>
      </c>
      <c r="D1622" s="108" t="s">
        <v>9168</v>
      </c>
      <c r="E1622" s="108" t="s">
        <v>2683</v>
      </c>
      <c r="G1622" s="108" t="s">
        <v>9169</v>
      </c>
      <c r="H1622" s="108" t="s">
        <v>6616</v>
      </c>
      <c r="I1622" s="110" t="s">
        <v>2683</v>
      </c>
      <c r="J1622" s="108" t="s">
        <v>5800</v>
      </c>
      <c r="O1622" s="108" t="s">
        <v>2573</v>
      </c>
    </row>
    <row r="1623" spans="1:15" s="108" customFormat="1" ht="12.75" x14ac:dyDescent="0.2">
      <c r="A1623" s="108" t="str">
        <f>EnterpriseData!$B$38</f>
        <v>ProTes300420201Adm</v>
      </c>
      <c r="B1623" s="109" t="s">
        <v>9170</v>
      </c>
      <c r="C1623" s="108" t="s">
        <v>2609</v>
      </c>
      <c r="D1623" s="108" t="s">
        <v>9171</v>
      </c>
      <c r="E1623" s="108" t="s">
        <v>2683</v>
      </c>
      <c r="G1623" s="108" t="s">
        <v>9172</v>
      </c>
      <c r="H1623" s="108" t="s">
        <v>6360</v>
      </c>
      <c r="I1623" s="110" t="s">
        <v>2683</v>
      </c>
      <c r="J1623" s="108" t="s">
        <v>3047</v>
      </c>
      <c r="O1623" s="108" t="s">
        <v>2573</v>
      </c>
    </row>
    <row r="1624" spans="1:15" s="108" customFormat="1" ht="12.75" x14ac:dyDescent="0.2">
      <c r="A1624" s="108" t="str">
        <f>EnterpriseData!$B$38</f>
        <v>ProTes300420201Adm</v>
      </c>
      <c r="B1624" s="109" t="s">
        <v>9173</v>
      </c>
      <c r="C1624" s="108" t="s">
        <v>2609</v>
      </c>
      <c r="D1624" s="108" t="s">
        <v>9174</v>
      </c>
      <c r="E1624" s="108" t="s">
        <v>9175</v>
      </c>
      <c r="G1624" s="108" t="s">
        <v>9176</v>
      </c>
      <c r="H1624" s="108" t="s">
        <v>6253</v>
      </c>
      <c r="I1624" s="110" t="s">
        <v>2683</v>
      </c>
      <c r="J1624" s="108" t="s">
        <v>2952</v>
      </c>
      <c r="O1624" s="108" t="s">
        <v>2573</v>
      </c>
    </row>
    <row r="1625" spans="1:15" s="108" customFormat="1" ht="12.75" x14ac:dyDescent="0.2">
      <c r="A1625" s="108" t="str">
        <f>EnterpriseData!$B$38</f>
        <v>ProTes300420201Adm</v>
      </c>
      <c r="B1625" s="109" t="s">
        <v>9177</v>
      </c>
      <c r="C1625" s="108" t="s">
        <v>2609</v>
      </c>
      <c r="D1625" s="108" t="s">
        <v>9178</v>
      </c>
      <c r="E1625" s="108" t="s">
        <v>2683</v>
      </c>
      <c r="G1625" s="108" t="s">
        <v>5989</v>
      </c>
      <c r="H1625" s="108" t="s">
        <v>9179</v>
      </c>
      <c r="I1625" s="110" t="s">
        <v>2683</v>
      </c>
      <c r="J1625" s="108" t="s">
        <v>5977</v>
      </c>
      <c r="O1625" s="108" t="s">
        <v>2573</v>
      </c>
    </row>
    <row r="1626" spans="1:15" s="108" customFormat="1" ht="12.75" x14ac:dyDescent="0.2">
      <c r="A1626" s="108" t="str">
        <f>EnterpriseData!$B$38</f>
        <v>ProTes300420201Adm</v>
      </c>
      <c r="B1626" s="109" t="s">
        <v>9180</v>
      </c>
      <c r="C1626" s="108" t="s">
        <v>2609</v>
      </c>
      <c r="D1626" s="108" t="s">
        <v>9181</v>
      </c>
      <c r="E1626" s="108" t="s">
        <v>2683</v>
      </c>
      <c r="G1626" s="108" t="s">
        <v>9182</v>
      </c>
      <c r="H1626" s="108" t="s">
        <v>6151</v>
      </c>
      <c r="I1626" s="110" t="s">
        <v>2683</v>
      </c>
      <c r="J1626" s="108" t="s">
        <v>2727</v>
      </c>
      <c r="O1626" s="108" t="s">
        <v>2573</v>
      </c>
    </row>
    <row r="1627" spans="1:15" s="108" customFormat="1" ht="12.75" x14ac:dyDescent="0.2">
      <c r="A1627" s="108" t="str">
        <f>EnterpriseData!$B$38</f>
        <v>ProTes300420201Adm</v>
      </c>
      <c r="B1627" s="109" t="s">
        <v>9183</v>
      </c>
      <c r="C1627" s="108" t="s">
        <v>2609</v>
      </c>
      <c r="D1627" s="108" t="s">
        <v>9184</v>
      </c>
      <c r="E1627" s="108" t="s">
        <v>2683</v>
      </c>
      <c r="G1627" s="108" t="s">
        <v>9185</v>
      </c>
      <c r="H1627" s="108" t="s">
        <v>6583</v>
      </c>
      <c r="I1627" s="110" t="s">
        <v>2683</v>
      </c>
      <c r="J1627" s="108" t="s">
        <v>5012</v>
      </c>
      <c r="O1627" s="108" t="s">
        <v>2573</v>
      </c>
    </row>
    <row r="1628" spans="1:15" s="108" customFormat="1" ht="12.75" x14ac:dyDescent="0.2">
      <c r="A1628" s="108" t="str">
        <f>EnterpriseData!$B$38</f>
        <v>ProTes300420201Adm</v>
      </c>
      <c r="B1628" s="109" t="s">
        <v>9186</v>
      </c>
      <c r="C1628" s="108" t="s">
        <v>2609</v>
      </c>
      <c r="D1628" s="108" t="s">
        <v>9187</v>
      </c>
      <c r="E1628" s="108" t="s">
        <v>2683</v>
      </c>
      <c r="G1628" s="108" t="s">
        <v>9188</v>
      </c>
      <c r="H1628" s="108" t="s">
        <v>3823</v>
      </c>
      <c r="I1628" s="110" t="s">
        <v>2683</v>
      </c>
      <c r="J1628" s="108" t="s">
        <v>3825</v>
      </c>
      <c r="O1628" s="108" t="s">
        <v>2573</v>
      </c>
    </row>
    <row r="1629" spans="1:15" s="108" customFormat="1" ht="12.75" x14ac:dyDescent="0.2">
      <c r="A1629" s="108" t="str">
        <f>EnterpriseData!$B$38</f>
        <v>ProTes300420201Adm</v>
      </c>
      <c r="B1629" s="109" t="s">
        <v>9189</v>
      </c>
      <c r="C1629" s="108" t="s">
        <v>2609</v>
      </c>
      <c r="D1629" s="108" t="s">
        <v>9190</v>
      </c>
      <c r="E1629" s="108" t="s">
        <v>2683</v>
      </c>
      <c r="G1629" s="108" t="s">
        <v>9191</v>
      </c>
      <c r="H1629" s="108" t="s">
        <v>6522</v>
      </c>
      <c r="I1629" s="110" t="s">
        <v>2683</v>
      </c>
      <c r="J1629" s="108" t="s">
        <v>5325</v>
      </c>
      <c r="O1629" s="108" t="s">
        <v>2573</v>
      </c>
    </row>
    <row r="1630" spans="1:15" s="108" customFormat="1" ht="12.75" x14ac:dyDescent="0.2">
      <c r="A1630" s="108" t="str">
        <f>EnterpriseData!$B$38</f>
        <v>ProTes300420201Adm</v>
      </c>
      <c r="B1630" s="109" t="s">
        <v>9192</v>
      </c>
      <c r="C1630" s="108" t="s">
        <v>2609</v>
      </c>
      <c r="D1630" s="108" t="s">
        <v>9193</v>
      </c>
      <c r="E1630" s="108" t="s">
        <v>2683</v>
      </c>
      <c r="G1630" s="108" t="s">
        <v>2828</v>
      </c>
      <c r="H1630" s="108" t="s">
        <v>9194</v>
      </c>
      <c r="I1630" s="110" t="s">
        <v>2683</v>
      </c>
      <c r="J1630" s="108" t="s">
        <v>2829</v>
      </c>
      <c r="O1630" s="108" t="s">
        <v>2573</v>
      </c>
    </row>
    <row r="1631" spans="1:15" s="108" customFormat="1" ht="12.75" x14ac:dyDescent="0.2">
      <c r="A1631" s="108" t="str">
        <f>EnterpriseData!$B$38</f>
        <v>ProTes300420201Adm</v>
      </c>
      <c r="B1631" s="109" t="s">
        <v>9195</v>
      </c>
      <c r="C1631" s="108" t="s">
        <v>2609</v>
      </c>
      <c r="D1631" s="108" t="s">
        <v>9196</v>
      </c>
      <c r="E1631" s="108" t="s">
        <v>2683</v>
      </c>
      <c r="G1631" s="108" t="s">
        <v>7438</v>
      </c>
      <c r="H1631" s="108" t="s">
        <v>7439</v>
      </c>
      <c r="I1631" s="110" t="s">
        <v>2683</v>
      </c>
      <c r="J1631" s="108" t="s">
        <v>2413</v>
      </c>
      <c r="O1631" s="108" t="s">
        <v>2573</v>
      </c>
    </row>
    <row r="1632" spans="1:15" s="108" customFormat="1" ht="12.75" x14ac:dyDescent="0.2">
      <c r="A1632" s="108" t="str">
        <f>EnterpriseData!$B$38</f>
        <v>ProTes300420201Adm</v>
      </c>
      <c r="B1632" s="109" t="s">
        <v>9197</v>
      </c>
      <c r="C1632" s="108" t="s">
        <v>2609</v>
      </c>
      <c r="D1632" s="108" t="s">
        <v>9198</v>
      </c>
      <c r="E1632" s="108" t="s">
        <v>2683</v>
      </c>
      <c r="G1632" s="108" t="s">
        <v>9199</v>
      </c>
      <c r="H1632" s="108" t="s">
        <v>9200</v>
      </c>
      <c r="I1632" s="110" t="s">
        <v>2683</v>
      </c>
      <c r="J1632" s="108" t="s">
        <v>4664</v>
      </c>
      <c r="O1632" s="108" t="s">
        <v>2573</v>
      </c>
    </row>
    <row r="1633" spans="1:15" s="108" customFormat="1" ht="12.75" x14ac:dyDescent="0.2">
      <c r="A1633" s="108" t="str">
        <f>EnterpriseData!$B$38</f>
        <v>ProTes300420201Adm</v>
      </c>
      <c r="B1633" s="109" t="s">
        <v>9201</v>
      </c>
      <c r="C1633" s="108" t="s">
        <v>2609</v>
      </c>
      <c r="D1633" s="108" t="s">
        <v>9202</v>
      </c>
      <c r="E1633" s="108" t="s">
        <v>2683</v>
      </c>
      <c r="G1633" s="108" t="s">
        <v>9203</v>
      </c>
      <c r="H1633" s="108" t="s">
        <v>6151</v>
      </c>
      <c r="I1633" s="110" t="s">
        <v>2683</v>
      </c>
      <c r="J1633" s="108" t="s">
        <v>2727</v>
      </c>
      <c r="O1633" s="108" t="s">
        <v>2573</v>
      </c>
    </row>
    <row r="1634" spans="1:15" s="108" customFormat="1" ht="12.75" x14ac:dyDescent="0.2">
      <c r="A1634" s="108" t="str">
        <f>EnterpriseData!$B$38</f>
        <v>ProTes300420201Adm</v>
      </c>
      <c r="B1634" s="109" t="s">
        <v>9204</v>
      </c>
      <c r="C1634" s="108" t="s">
        <v>2609</v>
      </c>
      <c r="D1634" s="108" t="s">
        <v>9205</v>
      </c>
      <c r="E1634" s="108" t="s">
        <v>2683</v>
      </c>
      <c r="G1634" s="108" t="s">
        <v>9206</v>
      </c>
      <c r="H1634" s="108" t="s">
        <v>3442</v>
      </c>
      <c r="I1634" s="110" t="s">
        <v>2683</v>
      </c>
      <c r="J1634" s="108" t="s">
        <v>2414</v>
      </c>
      <c r="O1634" s="108" t="s">
        <v>2573</v>
      </c>
    </row>
    <row r="1635" spans="1:15" s="108" customFormat="1" ht="12.75" x14ac:dyDescent="0.2">
      <c r="A1635" s="108" t="str">
        <f>EnterpriseData!$B$38</f>
        <v>ProTes300420201Adm</v>
      </c>
      <c r="B1635" s="109" t="s">
        <v>9207</v>
      </c>
      <c r="C1635" s="108" t="s">
        <v>2609</v>
      </c>
      <c r="D1635" s="108" t="s">
        <v>9208</v>
      </c>
      <c r="E1635" s="108" t="s">
        <v>2683</v>
      </c>
      <c r="G1635" s="108" t="s">
        <v>9209</v>
      </c>
      <c r="H1635" s="108" t="s">
        <v>7712</v>
      </c>
      <c r="I1635" s="110" t="s">
        <v>2683</v>
      </c>
      <c r="J1635" s="108" t="s">
        <v>3614</v>
      </c>
      <c r="O1635" s="108" t="s">
        <v>2573</v>
      </c>
    </row>
    <row r="1636" spans="1:15" s="108" customFormat="1" ht="12.75" x14ac:dyDescent="0.2">
      <c r="A1636" s="108" t="str">
        <f>EnterpriseData!$B$38</f>
        <v>ProTes300420201Adm</v>
      </c>
      <c r="B1636" s="109" t="s">
        <v>9210</v>
      </c>
      <c r="C1636" s="108" t="s">
        <v>2609</v>
      </c>
      <c r="D1636" s="108" t="s">
        <v>9211</v>
      </c>
      <c r="E1636" s="108" t="s">
        <v>2683</v>
      </c>
      <c r="G1636" s="108" t="s">
        <v>3130</v>
      </c>
      <c r="H1636" s="108" t="s">
        <v>9212</v>
      </c>
      <c r="I1636" s="110" t="s">
        <v>2683</v>
      </c>
      <c r="J1636" s="108" t="s">
        <v>3100</v>
      </c>
      <c r="O1636" s="108" t="s">
        <v>2573</v>
      </c>
    </row>
    <row r="1637" spans="1:15" s="108" customFormat="1" ht="12.75" x14ac:dyDescent="0.2">
      <c r="A1637" s="108" t="str">
        <f>EnterpriseData!$B$38</f>
        <v>ProTes300420201Adm</v>
      </c>
      <c r="B1637" s="109" t="s">
        <v>9213</v>
      </c>
      <c r="C1637" s="108" t="s">
        <v>2609</v>
      </c>
      <c r="D1637" s="108" t="s">
        <v>9214</v>
      </c>
      <c r="E1637" s="108" t="s">
        <v>2683</v>
      </c>
      <c r="G1637" s="108" t="s">
        <v>9215</v>
      </c>
      <c r="H1637" s="108" t="s">
        <v>9216</v>
      </c>
      <c r="I1637" s="110" t="s">
        <v>2683</v>
      </c>
      <c r="J1637" s="108" t="s">
        <v>6370</v>
      </c>
      <c r="O1637" s="108" t="s">
        <v>2573</v>
      </c>
    </row>
    <row r="1638" spans="1:15" s="108" customFormat="1" ht="12.75" x14ac:dyDescent="0.2">
      <c r="A1638" s="108" t="str">
        <f>EnterpriseData!$B$38</f>
        <v>ProTes300420201Adm</v>
      </c>
      <c r="B1638" s="109" t="s">
        <v>9217</v>
      </c>
      <c r="C1638" s="108" t="s">
        <v>2609</v>
      </c>
      <c r="D1638" s="108" t="s">
        <v>9218</v>
      </c>
      <c r="E1638" s="108" t="s">
        <v>2683</v>
      </c>
      <c r="G1638" s="108" t="s">
        <v>9219</v>
      </c>
      <c r="H1638" s="108" t="s">
        <v>6118</v>
      </c>
      <c r="I1638" s="110" t="s">
        <v>2683</v>
      </c>
      <c r="J1638" s="108" t="s">
        <v>2377</v>
      </c>
      <c r="O1638" s="108" t="s">
        <v>2573</v>
      </c>
    </row>
    <row r="1639" spans="1:15" s="108" customFormat="1" ht="12.75" x14ac:dyDescent="0.2">
      <c r="A1639" s="108" t="str">
        <f>EnterpriseData!$B$38</f>
        <v>ProTes300420201Adm</v>
      </c>
      <c r="B1639" s="109" t="s">
        <v>9220</v>
      </c>
      <c r="C1639" s="108" t="s">
        <v>2609</v>
      </c>
      <c r="D1639" s="108" t="s">
        <v>9221</v>
      </c>
      <c r="E1639" s="108" t="s">
        <v>2683</v>
      </c>
      <c r="G1639" s="108" t="s">
        <v>9222</v>
      </c>
      <c r="H1639" s="108" t="s">
        <v>7223</v>
      </c>
      <c r="I1639" s="110" t="s">
        <v>2683</v>
      </c>
      <c r="J1639" s="108" t="s">
        <v>4954</v>
      </c>
      <c r="O1639" s="108" t="s">
        <v>2573</v>
      </c>
    </row>
    <row r="1640" spans="1:15" s="108" customFormat="1" ht="12.75" x14ac:dyDescent="0.2">
      <c r="A1640" s="108" t="str">
        <f>EnterpriseData!$B$38</f>
        <v>ProTes300420201Adm</v>
      </c>
      <c r="B1640" s="109" t="s">
        <v>9223</v>
      </c>
      <c r="C1640" s="108" t="s">
        <v>2609</v>
      </c>
      <c r="D1640" s="108" t="s">
        <v>9224</v>
      </c>
      <c r="E1640" s="108" t="s">
        <v>2683</v>
      </c>
      <c r="G1640" s="108" t="s">
        <v>4796</v>
      </c>
      <c r="H1640" s="108" t="s">
        <v>9225</v>
      </c>
      <c r="I1640" s="110" t="s">
        <v>2683</v>
      </c>
      <c r="J1640" s="108" t="s">
        <v>4798</v>
      </c>
      <c r="O1640" s="108" t="s">
        <v>2573</v>
      </c>
    </row>
    <row r="1641" spans="1:15" s="108" customFormat="1" ht="12.75" x14ac:dyDescent="0.2">
      <c r="A1641" s="108" t="str">
        <f>EnterpriseData!$B$38</f>
        <v>ProTes300420201Adm</v>
      </c>
      <c r="B1641" s="109" t="s">
        <v>9226</v>
      </c>
      <c r="C1641" s="108" t="s">
        <v>2609</v>
      </c>
      <c r="D1641" s="108" t="s">
        <v>9227</v>
      </c>
      <c r="E1641" s="108" t="s">
        <v>2683</v>
      </c>
      <c r="G1641" s="108" t="s">
        <v>9228</v>
      </c>
      <c r="H1641" s="108" t="s">
        <v>6118</v>
      </c>
      <c r="I1641" s="110" t="s">
        <v>2683</v>
      </c>
      <c r="J1641" s="108" t="s">
        <v>2377</v>
      </c>
      <c r="O1641" s="108" t="s">
        <v>2573</v>
      </c>
    </row>
    <row r="1642" spans="1:15" s="108" customFormat="1" ht="12.75" x14ac:dyDescent="0.2">
      <c r="A1642" s="108" t="str">
        <f>EnterpriseData!$B$38</f>
        <v>ProTes300420201Adm</v>
      </c>
      <c r="B1642" s="109" t="s">
        <v>9229</v>
      </c>
      <c r="C1642" s="108" t="s">
        <v>2609</v>
      </c>
      <c r="D1642" s="108" t="s">
        <v>9230</v>
      </c>
      <c r="E1642" s="108" t="s">
        <v>2683</v>
      </c>
      <c r="G1642" s="108" t="s">
        <v>9231</v>
      </c>
      <c r="H1642" s="108" t="s">
        <v>9232</v>
      </c>
      <c r="I1642" s="110" t="s">
        <v>2683</v>
      </c>
      <c r="J1642" s="108" t="s">
        <v>3016</v>
      </c>
      <c r="O1642" s="108" t="s">
        <v>2573</v>
      </c>
    </row>
    <row r="1643" spans="1:15" s="108" customFormat="1" ht="12.75" x14ac:dyDescent="0.2">
      <c r="A1643" s="108" t="str">
        <f>EnterpriseData!$B$38</f>
        <v>ProTes300420201Adm</v>
      </c>
      <c r="B1643" s="109" t="s">
        <v>9233</v>
      </c>
      <c r="C1643" s="108" t="s">
        <v>2609</v>
      </c>
      <c r="D1643" s="108" t="s">
        <v>9234</v>
      </c>
      <c r="E1643" s="108" t="s">
        <v>2683</v>
      </c>
      <c r="G1643" s="108" t="s">
        <v>9235</v>
      </c>
      <c r="H1643" s="108" t="s">
        <v>6299</v>
      </c>
      <c r="I1643" s="110" t="s">
        <v>2683</v>
      </c>
      <c r="J1643" s="108" t="s">
        <v>3100</v>
      </c>
      <c r="O1643" s="108" t="s">
        <v>2573</v>
      </c>
    </row>
    <row r="1644" spans="1:15" s="108" customFormat="1" ht="12.75" x14ac:dyDescent="0.2">
      <c r="A1644" s="108" t="str">
        <f>EnterpriseData!$B$38</f>
        <v>ProTes300420201Adm</v>
      </c>
      <c r="B1644" s="109" t="s">
        <v>9236</v>
      </c>
      <c r="C1644" s="108" t="s">
        <v>2609</v>
      </c>
      <c r="D1644" s="108" t="s">
        <v>9237</v>
      </c>
      <c r="E1644" s="108" t="s">
        <v>2683</v>
      </c>
      <c r="G1644" s="108" t="s">
        <v>9238</v>
      </c>
      <c r="H1644" s="108" t="s">
        <v>6664</v>
      </c>
      <c r="I1644" s="110" t="s">
        <v>2683</v>
      </c>
      <c r="J1644" s="108" t="s">
        <v>2440</v>
      </c>
      <c r="O1644" s="108" t="s">
        <v>2573</v>
      </c>
    </row>
    <row r="1645" spans="1:15" s="108" customFormat="1" ht="12.75" x14ac:dyDescent="0.2">
      <c r="A1645" s="108" t="str">
        <f>EnterpriseData!$B$38</f>
        <v>ProTes300420201Adm</v>
      </c>
      <c r="B1645" s="109" t="s">
        <v>9239</v>
      </c>
      <c r="C1645" s="108" t="s">
        <v>2609</v>
      </c>
      <c r="D1645" s="108" t="s">
        <v>9240</v>
      </c>
      <c r="E1645" s="108" t="s">
        <v>2683</v>
      </c>
      <c r="G1645" s="108" t="s">
        <v>7922</v>
      </c>
      <c r="H1645" s="108" t="s">
        <v>7169</v>
      </c>
      <c r="I1645" s="110" t="s">
        <v>2683</v>
      </c>
      <c r="J1645" s="108" t="s">
        <v>5250</v>
      </c>
      <c r="O1645" s="108" t="s">
        <v>2573</v>
      </c>
    </row>
    <row r="1646" spans="1:15" s="108" customFormat="1" ht="12.75" x14ac:dyDescent="0.2">
      <c r="A1646" s="108" t="str">
        <f>EnterpriseData!$B$38</f>
        <v>ProTes300420201Adm</v>
      </c>
      <c r="B1646" s="109" t="s">
        <v>9241</v>
      </c>
      <c r="C1646" s="108" t="s">
        <v>2609</v>
      </c>
      <c r="D1646" s="108" t="s">
        <v>9242</v>
      </c>
      <c r="E1646" s="108" t="s">
        <v>2683</v>
      </c>
      <c r="G1646" s="108" t="s">
        <v>9243</v>
      </c>
      <c r="H1646" s="108" t="s">
        <v>6133</v>
      </c>
      <c r="I1646" s="110" t="s">
        <v>2683</v>
      </c>
      <c r="J1646" s="108" t="s">
        <v>3681</v>
      </c>
      <c r="O1646" s="108" t="s">
        <v>2573</v>
      </c>
    </row>
    <row r="1647" spans="1:15" s="108" customFormat="1" ht="12.75" x14ac:dyDescent="0.2">
      <c r="A1647" s="108" t="str">
        <f>EnterpriseData!$B$38</f>
        <v>ProTes300420201Adm</v>
      </c>
      <c r="B1647" s="109" t="s">
        <v>9244</v>
      </c>
      <c r="C1647" s="108" t="s">
        <v>2609</v>
      </c>
      <c r="D1647" s="108" t="s">
        <v>9245</v>
      </c>
      <c r="E1647" s="108" t="s">
        <v>2683</v>
      </c>
      <c r="G1647" s="108" t="s">
        <v>9246</v>
      </c>
      <c r="H1647" s="108" t="s">
        <v>4239</v>
      </c>
      <c r="I1647" s="110" t="s">
        <v>2683</v>
      </c>
      <c r="J1647" s="108" t="s">
        <v>3825</v>
      </c>
      <c r="O1647" s="108" t="s">
        <v>2573</v>
      </c>
    </row>
    <row r="1648" spans="1:15" s="108" customFormat="1" ht="12.75" x14ac:dyDescent="0.2">
      <c r="A1648" s="108" t="str">
        <f>EnterpriseData!$B$38</f>
        <v>ProTes300420201Adm</v>
      </c>
      <c r="B1648" s="109" t="s">
        <v>9247</v>
      </c>
      <c r="C1648" s="108" t="s">
        <v>2609</v>
      </c>
      <c r="D1648" s="108" t="s">
        <v>9248</v>
      </c>
      <c r="E1648" s="108" t="s">
        <v>2683</v>
      </c>
      <c r="G1648" s="108" t="s">
        <v>5118</v>
      </c>
      <c r="H1648" s="108" t="s">
        <v>4454</v>
      </c>
      <c r="I1648" s="110" t="s">
        <v>2683</v>
      </c>
      <c r="J1648" s="108" t="s">
        <v>2414</v>
      </c>
      <c r="O1648" s="108" t="s">
        <v>2573</v>
      </c>
    </row>
    <row r="1649" spans="1:15" s="108" customFormat="1" ht="12.75" x14ac:dyDescent="0.2">
      <c r="A1649" s="108" t="str">
        <f>EnterpriseData!$B$38</f>
        <v>ProTes300420201Adm</v>
      </c>
      <c r="B1649" s="109" t="s">
        <v>9249</v>
      </c>
      <c r="C1649" s="108" t="s">
        <v>2609</v>
      </c>
      <c r="D1649" s="108" t="s">
        <v>9250</v>
      </c>
      <c r="E1649" s="108" t="s">
        <v>2683</v>
      </c>
      <c r="G1649" s="108" t="s">
        <v>9251</v>
      </c>
      <c r="H1649" s="108" t="s">
        <v>8310</v>
      </c>
      <c r="I1649" s="110" t="s">
        <v>2683</v>
      </c>
      <c r="J1649" s="108" t="s">
        <v>4785</v>
      </c>
      <c r="O1649" s="108" t="s">
        <v>2573</v>
      </c>
    </row>
    <row r="1650" spans="1:15" s="108" customFormat="1" ht="12.75" x14ac:dyDescent="0.2">
      <c r="A1650" s="108" t="str">
        <f>EnterpriseData!$B$38</f>
        <v>ProTes300420201Adm</v>
      </c>
      <c r="B1650" s="109" t="s">
        <v>9252</v>
      </c>
      <c r="C1650" s="108" t="s">
        <v>2609</v>
      </c>
      <c r="D1650" s="108" t="s">
        <v>9253</v>
      </c>
      <c r="E1650" s="108" t="s">
        <v>2683</v>
      </c>
      <c r="G1650" s="108" t="s">
        <v>9254</v>
      </c>
      <c r="H1650" s="108" t="s">
        <v>6753</v>
      </c>
      <c r="I1650" s="110" t="s">
        <v>2683</v>
      </c>
      <c r="J1650" s="108" t="s">
        <v>5526</v>
      </c>
      <c r="O1650" s="108" t="s">
        <v>2573</v>
      </c>
    </row>
    <row r="1651" spans="1:15" s="108" customFormat="1" ht="12.75" x14ac:dyDescent="0.2">
      <c r="A1651" s="108" t="str">
        <f>EnterpriseData!$B$38</f>
        <v>ProTes300420201Adm</v>
      </c>
      <c r="B1651" s="109" t="s">
        <v>9255</v>
      </c>
      <c r="C1651" s="108" t="s">
        <v>2609</v>
      </c>
      <c r="D1651" s="108" t="s">
        <v>9256</v>
      </c>
      <c r="E1651" s="108" t="s">
        <v>2683</v>
      </c>
      <c r="G1651" s="108" t="s">
        <v>9257</v>
      </c>
      <c r="H1651" s="108" t="s">
        <v>9258</v>
      </c>
      <c r="I1651" s="110" t="s">
        <v>2683</v>
      </c>
      <c r="J1651" s="108" t="s">
        <v>2414</v>
      </c>
      <c r="O1651" s="108" t="s">
        <v>2573</v>
      </c>
    </row>
    <row r="1652" spans="1:15" s="108" customFormat="1" ht="12.75" x14ac:dyDescent="0.2">
      <c r="A1652" s="108" t="str">
        <f>EnterpriseData!$B$38</f>
        <v>ProTes300420201Adm</v>
      </c>
      <c r="B1652" s="109" t="s">
        <v>9259</v>
      </c>
      <c r="C1652" s="108" t="s">
        <v>2609</v>
      </c>
      <c r="D1652" s="108" t="s">
        <v>9260</v>
      </c>
      <c r="E1652" s="108" t="s">
        <v>2683</v>
      </c>
      <c r="G1652" s="108" t="s">
        <v>9261</v>
      </c>
      <c r="H1652" s="108" t="s">
        <v>6147</v>
      </c>
      <c r="I1652" s="110" t="s">
        <v>2683</v>
      </c>
      <c r="J1652" s="108" t="s">
        <v>2414</v>
      </c>
      <c r="O1652" s="108" t="s">
        <v>2573</v>
      </c>
    </row>
    <row r="1653" spans="1:15" s="108" customFormat="1" ht="12.75" x14ac:dyDescent="0.2">
      <c r="A1653" s="108" t="str">
        <f>EnterpriseData!$B$38</f>
        <v>ProTes300420201Adm</v>
      </c>
      <c r="B1653" s="109" t="s">
        <v>9262</v>
      </c>
      <c r="C1653" s="108" t="s">
        <v>2609</v>
      </c>
      <c r="D1653" s="108" t="s">
        <v>9263</v>
      </c>
      <c r="E1653" s="108" t="s">
        <v>2683</v>
      </c>
      <c r="G1653" s="108" t="s">
        <v>9264</v>
      </c>
      <c r="H1653" s="108" t="s">
        <v>9265</v>
      </c>
      <c r="I1653" s="110" t="s">
        <v>2683</v>
      </c>
      <c r="J1653" s="108" t="s">
        <v>2414</v>
      </c>
      <c r="O1653" s="108" t="s">
        <v>2573</v>
      </c>
    </row>
    <row r="1654" spans="1:15" s="108" customFormat="1" ht="12.75" x14ac:dyDescent="0.2">
      <c r="A1654" s="108" t="str">
        <f>EnterpriseData!$B$38</f>
        <v>ProTes300420201Adm</v>
      </c>
      <c r="B1654" s="109" t="s">
        <v>9266</v>
      </c>
      <c r="C1654" s="108" t="s">
        <v>2609</v>
      </c>
      <c r="D1654" s="108" t="s">
        <v>9267</v>
      </c>
      <c r="E1654" s="108" t="s">
        <v>2683</v>
      </c>
      <c r="G1654" s="108" t="s">
        <v>5010</v>
      </c>
      <c r="H1654" s="108" t="s">
        <v>7647</v>
      </c>
      <c r="I1654" s="110" t="s">
        <v>2683</v>
      </c>
      <c r="J1654" s="108" t="s">
        <v>5012</v>
      </c>
      <c r="O1654" s="108" t="s">
        <v>2573</v>
      </c>
    </row>
    <row r="1655" spans="1:15" s="108" customFormat="1" ht="12.75" x14ac:dyDescent="0.2">
      <c r="A1655" s="108" t="str">
        <f>EnterpriseData!$B$38</f>
        <v>ProTes300420201Adm</v>
      </c>
      <c r="B1655" s="109" t="s">
        <v>9268</v>
      </c>
      <c r="C1655" s="108" t="s">
        <v>2609</v>
      </c>
      <c r="D1655" s="108" t="s">
        <v>9269</v>
      </c>
      <c r="E1655" s="108" t="s">
        <v>2683</v>
      </c>
      <c r="G1655" s="108" t="s">
        <v>5919</v>
      </c>
      <c r="H1655" s="108" t="s">
        <v>9270</v>
      </c>
      <c r="I1655" s="110" t="s">
        <v>2683</v>
      </c>
      <c r="J1655" s="108" t="s">
        <v>5920</v>
      </c>
      <c r="O1655" s="108" t="s">
        <v>2573</v>
      </c>
    </row>
    <row r="1656" spans="1:15" s="108" customFormat="1" ht="12.75" x14ac:dyDescent="0.2">
      <c r="A1656" s="108" t="str">
        <f>EnterpriseData!$B$38</f>
        <v>ProTes300420201Adm</v>
      </c>
      <c r="B1656" s="109" t="s">
        <v>9271</v>
      </c>
      <c r="C1656" s="108" t="s">
        <v>2609</v>
      </c>
      <c r="D1656" s="108" t="s">
        <v>9272</v>
      </c>
      <c r="E1656" s="108" t="s">
        <v>2683</v>
      </c>
      <c r="G1656" s="108" t="s">
        <v>9273</v>
      </c>
      <c r="H1656" s="108" t="s">
        <v>6275</v>
      </c>
      <c r="I1656" s="110" t="s">
        <v>2683</v>
      </c>
      <c r="J1656" s="108" t="s">
        <v>6276</v>
      </c>
      <c r="O1656" s="108" t="s">
        <v>2573</v>
      </c>
    </row>
    <row r="1657" spans="1:15" s="108" customFormat="1" ht="12.75" x14ac:dyDescent="0.2">
      <c r="A1657" s="108" t="str">
        <f>EnterpriseData!$B$38</f>
        <v>ProTes300420201Adm</v>
      </c>
      <c r="B1657" s="109" t="s">
        <v>9274</v>
      </c>
      <c r="C1657" s="108" t="s">
        <v>2609</v>
      </c>
      <c r="D1657" s="108" t="s">
        <v>9275</v>
      </c>
      <c r="E1657" s="108" t="s">
        <v>2683</v>
      </c>
      <c r="G1657" s="108" t="s">
        <v>9276</v>
      </c>
      <c r="H1657" s="108" t="s">
        <v>6800</v>
      </c>
      <c r="I1657" s="110" t="s">
        <v>2683</v>
      </c>
      <c r="J1657" s="108" t="s">
        <v>412</v>
      </c>
      <c r="O1657" s="108" t="s">
        <v>2573</v>
      </c>
    </row>
    <row r="1658" spans="1:15" s="108" customFormat="1" ht="12.75" x14ac:dyDescent="0.2">
      <c r="A1658" s="108" t="str">
        <f>EnterpriseData!$B$38</f>
        <v>ProTes300420201Adm</v>
      </c>
      <c r="B1658" s="109" t="s">
        <v>9277</v>
      </c>
      <c r="C1658" s="108" t="s">
        <v>2609</v>
      </c>
      <c r="D1658" s="108" t="s">
        <v>9278</v>
      </c>
      <c r="E1658" s="108" t="s">
        <v>2683</v>
      </c>
      <c r="G1658" s="108" t="s">
        <v>9279</v>
      </c>
      <c r="H1658" s="108" t="s">
        <v>9279</v>
      </c>
      <c r="I1658" s="110" t="s">
        <v>2683</v>
      </c>
      <c r="J1658" s="108" t="s">
        <v>6711</v>
      </c>
      <c r="O1658" s="108" t="s">
        <v>2573</v>
      </c>
    </row>
    <row r="1659" spans="1:15" s="108" customFormat="1" ht="12.75" x14ac:dyDescent="0.2">
      <c r="A1659" s="108" t="str">
        <f>EnterpriseData!$B$38</f>
        <v>ProTes300420201Adm</v>
      </c>
      <c r="B1659" s="109" t="s">
        <v>9280</v>
      </c>
      <c r="C1659" s="108" t="s">
        <v>2609</v>
      </c>
      <c r="D1659" s="108" t="s">
        <v>9281</v>
      </c>
      <c r="E1659" s="108" t="s">
        <v>2683</v>
      </c>
      <c r="G1659" s="108" t="s">
        <v>9282</v>
      </c>
      <c r="H1659" s="108" t="s">
        <v>9283</v>
      </c>
      <c r="I1659" s="110" t="s">
        <v>2683</v>
      </c>
      <c r="J1659" s="108" t="s">
        <v>2930</v>
      </c>
      <c r="O1659" s="108" t="s">
        <v>2573</v>
      </c>
    </row>
    <row r="1660" spans="1:15" s="108" customFormat="1" ht="12.75" x14ac:dyDescent="0.2">
      <c r="A1660" s="108" t="str">
        <f>EnterpriseData!$B$38</f>
        <v>ProTes300420201Adm</v>
      </c>
      <c r="B1660" s="109" t="s">
        <v>9284</v>
      </c>
      <c r="C1660" s="108" t="s">
        <v>2609</v>
      </c>
      <c r="D1660" s="108" t="s">
        <v>9285</v>
      </c>
      <c r="E1660" s="108" t="s">
        <v>2683</v>
      </c>
      <c r="G1660" s="108" t="s">
        <v>9286</v>
      </c>
      <c r="H1660" s="108" t="s">
        <v>9287</v>
      </c>
      <c r="I1660" s="110" t="s">
        <v>2683</v>
      </c>
      <c r="J1660" s="108" t="s">
        <v>2416</v>
      </c>
      <c r="O1660" s="108" t="s">
        <v>2573</v>
      </c>
    </row>
    <row r="1661" spans="1:15" s="108" customFormat="1" ht="12.75" x14ac:dyDescent="0.2">
      <c r="A1661" s="108" t="str">
        <f>EnterpriseData!$B$38</f>
        <v>ProTes300420201Adm</v>
      </c>
      <c r="B1661" s="109" t="s">
        <v>9288</v>
      </c>
      <c r="C1661" s="108" t="s">
        <v>2609</v>
      </c>
      <c r="D1661" s="108" t="s">
        <v>9289</v>
      </c>
      <c r="E1661" s="108" t="s">
        <v>2683</v>
      </c>
      <c r="G1661" s="108" t="s">
        <v>9290</v>
      </c>
      <c r="H1661" s="108" t="s">
        <v>6191</v>
      </c>
      <c r="I1661" s="110" t="s">
        <v>2683</v>
      </c>
      <c r="J1661" s="108" t="s">
        <v>2426</v>
      </c>
      <c r="O1661" s="108" t="s">
        <v>2573</v>
      </c>
    </row>
    <row r="1662" spans="1:15" s="108" customFormat="1" ht="12.75" x14ac:dyDescent="0.2">
      <c r="A1662" s="108" t="str">
        <f>EnterpriseData!$B$38</f>
        <v>ProTes300420201Adm</v>
      </c>
      <c r="B1662" s="109" t="s">
        <v>9291</v>
      </c>
      <c r="C1662" s="108" t="s">
        <v>2609</v>
      </c>
      <c r="D1662" s="108" t="s">
        <v>9292</v>
      </c>
      <c r="E1662" s="108" t="s">
        <v>2683</v>
      </c>
      <c r="G1662" s="108" t="s">
        <v>9293</v>
      </c>
      <c r="H1662" s="108" t="s">
        <v>9294</v>
      </c>
      <c r="I1662" s="110" t="s">
        <v>2683</v>
      </c>
      <c r="J1662" s="108" t="s">
        <v>9295</v>
      </c>
      <c r="O1662" s="108" t="s">
        <v>2573</v>
      </c>
    </row>
    <row r="1663" spans="1:15" s="108" customFormat="1" ht="12.75" x14ac:dyDescent="0.2">
      <c r="A1663" s="108" t="str">
        <f>EnterpriseData!$B$38</f>
        <v>ProTes300420201Adm</v>
      </c>
      <c r="B1663" s="109" t="s">
        <v>9296</v>
      </c>
      <c r="C1663" s="108" t="s">
        <v>2609</v>
      </c>
      <c r="D1663" s="108" t="s">
        <v>9297</v>
      </c>
      <c r="E1663" s="108" t="s">
        <v>2683</v>
      </c>
      <c r="G1663" s="108" t="s">
        <v>9298</v>
      </c>
      <c r="H1663" s="108" t="s">
        <v>6522</v>
      </c>
      <c r="I1663" s="110" t="s">
        <v>2683</v>
      </c>
      <c r="J1663" s="108" t="s">
        <v>5325</v>
      </c>
      <c r="O1663" s="108" t="s">
        <v>2573</v>
      </c>
    </row>
    <row r="1664" spans="1:15" s="108" customFormat="1" ht="12.75" x14ac:dyDescent="0.2">
      <c r="A1664" s="108" t="str">
        <f>EnterpriseData!$B$38</f>
        <v>ProTes300420201Adm</v>
      </c>
      <c r="B1664" s="109" t="s">
        <v>9299</v>
      </c>
      <c r="C1664" s="108" t="s">
        <v>2609</v>
      </c>
      <c r="D1664" s="108" t="s">
        <v>9300</v>
      </c>
      <c r="E1664" s="108" t="s">
        <v>2683</v>
      </c>
      <c r="G1664" s="108" t="s">
        <v>9301</v>
      </c>
      <c r="H1664" s="108" t="s">
        <v>7941</v>
      </c>
      <c r="I1664" s="110" t="s">
        <v>2683</v>
      </c>
      <c r="J1664" s="108" t="s">
        <v>2404</v>
      </c>
      <c r="O1664" s="108" t="s">
        <v>2573</v>
      </c>
    </row>
    <row r="1665" spans="1:15" s="108" customFormat="1" ht="12.75" x14ac:dyDescent="0.2">
      <c r="A1665" s="108" t="str">
        <f>EnterpriseData!$B$38</f>
        <v>ProTes300420201Adm</v>
      </c>
      <c r="B1665" s="109" t="s">
        <v>9302</v>
      </c>
      <c r="C1665" s="108" t="s">
        <v>2609</v>
      </c>
      <c r="D1665" s="108" t="s">
        <v>9303</v>
      </c>
      <c r="E1665" s="108" t="s">
        <v>2683</v>
      </c>
      <c r="G1665" s="108" t="s">
        <v>8666</v>
      </c>
      <c r="H1665" s="108" t="s">
        <v>8666</v>
      </c>
      <c r="I1665" s="110" t="s">
        <v>2683</v>
      </c>
      <c r="J1665" s="108" t="s">
        <v>2390</v>
      </c>
      <c r="O1665" s="108" t="s">
        <v>2573</v>
      </c>
    </row>
    <row r="1666" spans="1:15" s="108" customFormat="1" ht="12.75" x14ac:dyDescent="0.2">
      <c r="A1666" s="108" t="str">
        <f>EnterpriseData!$B$38</f>
        <v>ProTes300420201Adm</v>
      </c>
      <c r="B1666" s="109" t="s">
        <v>9304</v>
      </c>
      <c r="C1666" s="108" t="s">
        <v>2609</v>
      </c>
      <c r="D1666" s="108" t="s">
        <v>9305</v>
      </c>
      <c r="E1666" s="108" t="s">
        <v>2683</v>
      </c>
      <c r="G1666" s="108" t="s">
        <v>4343</v>
      </c>
      <c r="H1666" s="108" t="s">
        <v>6151</v>
      </c>
      <c r="I1666" s="110" t="s">
        <v>2683</v>
      </c>
      <c r="J1666" s="108" t="s">
        <v>2727</v>
      </c>
      <c r="O1666" s="108" t="s">
        <v>2573</v>
      </c>
    </row>
    <row r="1667" spans="1:15" s="108" customFormat="1" ht="12.75" x14ac:dyDescent="0.2">
      <c r="A1667" s="108" t="str">
        <f>EnterpriseData!$B$38</f>
        <v>ProTes300420201Adm</v>
      </c>
      <c r="B1667" s="109" t="s">
        <v>9306</v>
      </c>
      <c r="C1667" s="108" t="s">
        <v>2609</v>
      </c>
      <c r="D1667" s="108" t="s">
        <v>9307</v>
      </c>
      <c r="E1667" s="108" t="s">
        <v>2683</v>
      </c>
      <c r="G1667" s="108" t="s">
        <v>9308</v>
      </c>
      <c r="H1667" s="108" t="s">
        <v>6198</v>
      </c>
      <c r="I1667" s="110" t="s">
        <v>2683</v>
      </c>
      <c r="J1667" s="108" t="s">
        <v>3825</v>
      </c>
      <c r="O1667" s="108" t="s">
        <v>2573</v>
      </c>
    </row>
    <row r="1668" spans="1:15" s="108" customFormat="1" ht="12.75" x14ac:dyDescent="0.2">
      <c r="A1668" s="108" t="str">
        <f>EnterpriseData!$B$38</f>
        <v>ProTes300420201Adm</v>
      </c>
      <c r="B1668" s="109" t="s">
        <v>9309</v>
      </c>
      <c r="C1668" s="108" t="s">
        <v>2609</v>
      </c>
      <c r="D1668" s="108" t="s">
        <v>9310</v>
      </c>
      <c r="E1668" s="108" t="s">
        <v>2683</v>
      </c>
      <c r="G1668" s="108" t="s">
        <v>4101</v>
      </c>
      <c r="H1668" s="108" t="s">
        <v>8184</v>
      </c>
      <c r="I1668" s="110" t="s">
        <v>2683</v>
      </c>
      <c r="J1668" s="108" t="s">
        <v>4104</v>
      </c>
      <c r="O1668" s="108" t="s">
        <v>2573</v>
      </c>
    </row>
    <row r="1669" spans="1:15" s="108" customFormat="1" ht="12.75" x14ac:dyDescent="0.2">
      <c r="A1669" s="108" t="str">
        <f>EnterpriseData!$B$38</f>
        <v>ProTes300420201Adm</v>
      </c>
      <c r="B1669" s="109" t="s">
        <v>9311</v>
      </c>
      <c r="C1669" s="108" t="s">
        <v>2609</v>
      </c>
      <c r="D1669" s="108" t="s">
        <v>9312</v>
      </c>
      <c r="E1669" s="108" t="s">
        <v>2683</v>
      </c>
      <c r="G1669" s="108" t="s">
        <v>9313</v>
      </c>
      <c r="H1669" s="108" t="s">
        <v>6545</v>
      </c>
      <c r="I1669" s="110" t="s">
        <v>2683</v>
      </c>
      <c r="J1669" s="108" t="s">
        <v>2896</v>
      </c>
      <c r="O1669" s="108" t="s">
        <v>2573</v>
      </c>
    </row>
    <row r="1670" spans="1:15" s="108" customFormat="1" ht="12.75" x14ac:dyDescent="0.2">
      <c r="A1670" s="108" t="str">
        <f>EnterpriseData!$B$38</f>
        <v>ProTes300420201Adm</v>
      </c>
      <c r="B1670" s="109" t="s">
        <v>9314</v>
      </c>
      <c r="C1670" s="108" t="s">
        <v>2609</v>
      </c>
      <c r="D1670" s="108" t="s">
        <v>9315</v>
      </c>
      <c r="E1670" s="108" t="s">
        <v>2683</v>
      </c>
      <c r="G1670" s="108" t="s">
        <v>9316</v>
      </c>
      <c r="H1670" s="108" t="s">
        <v>6999</v>
      </c>
      <c r="I1670" s="110" t="s">
        <v>2683</v>
      </c>
      <c r="J1670" s="108" t="s">
        <v>4115</v>
      </c>
      <c r="O1670" s="108" t="s">
        <v>2573</v>
      </c>
    </row>
    <row r="1671" spans="1:15" s="108" customFormat="1" ht="12.75" x14ac:dyDescent="0.2">
      <c r="A1671" s="108" t="str">
        <f>EnterpriseData!$B$38</f>
        <v>ProTes300420201Adm</v>
      </c>
      <c r="B1671" s="109" t="s">
        <v>9317</v>
      </c>
      <c r="C1671" s="108" t="s">
        <v>2609</v>
      </c>
      <c r="D1671" s="108" t="s">
        <v>9318</v>
      </c>
      <c r="E1671" s="108" t="s">
        <v>2683</v>
      </c>
      <c r="G1671" s="108" t="s">
        <v>4755</v>
      </c>
      <c r="H1671" s="108" t="s">
        <v>4755</v>
      </c>
      <c r="I1671" s="110" t="s">
        <v>2683</v>
      </c>
      <c r="J1671" s="108" t="s">
        <v>2407</v>
      </c>
      <c r="O1671" s="108" t="s">
        <v>2573</v>
      </c>
    </row>
    <row r="1672" spans="1:15" s="108" customFormat="1" ht="12.75" x14ac:dyDescent="0.2">
      <c r="A1672" s="108" t="str">
        <f>EnterpriseData!$B$38</f>
        <v>ProTes300420201Adm</v>
      </c>
      <c r="B1672" s="109" t="s">
        <v>9319</v>
      </c>
      <c r="C1672" s="108" t="s">
        <v>2609</v>
      </c>
      <c r="D1672" s="108" t="s">
        <v>9320</v>
      </c>
      <c r="E1672" s="108" t="s">
        <v>2683</v>
      </c>
      <c r="G1672" s="108" t="s">
        <v>5781</v>
      </c>
      <c r="H1672" s="108" t="s">
        <v>7660</v>
      </c>
      <c r="I1672" s="110" t="s">
        <v>2683</v>
      </c>
      <c r="J1672" s="108" t="s">
        <v>2437</v>
      </c>
      <c r="O1672" s="108" t="s">
        <v>2573</v>
      </c>
    </row>
    <row r="1673" spans="1:15" s="108" customFormat="1" ht="12.75" x14ac:dyDescent="0.2">
      <c r="A1673" s="108" t="str">
        <f>EnterpriseData!$B$38</f>
        <v>ProTes300420201Adm</v>
      </c>
      <c r="B1673" s="109" t="s">
        <v>9321</v>
      </c>
      <c r="C1673" s="108" t="s">
        <v>2609</v>
      </c>
      <c r="D1673" s="108" t="s">
        <v>9322</v>
      </c>
      <c r="E1673" s="108" t="s">
        <v>2683</v>
      </c>
      <c r="G1673" s="108" t="s">
        <v>9323</v>
      </c>
      <c r="H1673" s="108" t="s">
        <v>7993</v>
      </c>
      <c r="I1673" s="110" t="s">
        <v>2683</v>
      </c>
      <c r="J1673" s="108" t="s">
        <v>2404</v>
      </c>
      <c r="O1673" s="108" t="s">
        <v>2573</v>
      </c>
    </row>
    <row r="1674" spans="1:15" s="108" customFormat="1" ht="12.75" x14ac:dyDescent="0.2">
      <c r="A1674" s="108" t="str">
        <f>EnterpriseData!$B$38</f>
        <v>ProTes300420201Adm</v>
      </c>
      <c r="B1674" s="109" t="s">
        <v>9324</v>
      </c>
      <c r="C1674" s="108" t="s">
        <v>2609</v>
      </c>
      <c r="D1674" s="108" t="s">
        <v>9325</v>
      </c>
      <c r="E1674" s="108" t="s">
        <v>2683</v>
      </c>
      <c r="G1674" s="108" t="s">
        <v>9326</v>
      </c>
      <c r="H1674" s="108" t="s">
        <v>7206</v>
      </c>
      <c r="I1674" s="110" t="s">
        <v>2683</v>
      </c>
      <c r="J1674" s="108" t="s">
        <v>3047</v>
      </c>
      <c r="O1674" s="108" t="s">
        <v>2573</v>
      </c>
    </row>
    <row r="1675" spans="1:15" s="108" customFormat="1" ht="12.75" x14ac:dyDescent="0.2">
      <c r="A1675" s="108" t="str">
        <f>EnterpriseData!$B$38</f>
        <v>ProTes300420201Adm</v>
      </c>
      <c r="B1675" s="109" t="s">
        <v>9327</v>
      </c>
      <c r="C1675" s="108" t="s">
        <v>2609</v>
      </c>
      <c r="D1675" s="108" t="s">
        <v>9328</v>
      </c>
      <c r="E1675" s="108" t="s">
        <v>2683</v>
      </c>
      <c r="G1675" s="108" t="s">
        <v>9329</v>
      </c>
      <c r="H1675" s="108" t="s">
        <v>9330</v>
      </c>
      <c r="I1675" s="110" t="s">
        <v>2683</v>
      </c>
      <c r="J1675" s="108" t="s">
        <v>4503</v>
      </c>
      <c r="O1675" s="108" t="s">
        <v>2573</v>
      </c>
    </row>
    <row r="1676" spans="1:15" s="108" customFormat="1" ht="12.75" x14ac:dyDescent="0.2">
      <c r="A1676" s="108" t="str">
        <f>EnterpriseData!$B$38</f>
        <v>ProTes300420201Adm</v>
      </c>
      <c r="B1676" s="109" t="s">
        <v>9331</v>
      </c>
      <c r="C1676" s="108" t="s">
        <v>2609</v>
      </c>
      <c r="D1676" s="108" t="s">
        <v>9332</v>
      </c>
      <c r="E1676" s="108" t="s">
        <v>2683</v>
      </c>
      <c r="G1676" s="108" t="s">
        <v>9333</v>
      </c>
      <c r="H1676" s="108" t="s">
        <v>6545</v>
      </c>
      <c r="I1676" s="110" t="s">
        <v>2683</v>
      </c>
      <c r="J1676" s="108" t="s">
        <v>2896</v>
      </c>
      <c r="O1676" s="108" t="s">
        <v>2573</v>
      </c>
    </row>
    <row r="1677" spans="1:15" s="108" customFormat="1" ht="12.75" x14ac:dyDescent="0.2">
      <c r="A1677" s="108" t="str">
        <f>EnterpriseData!$B$38</f>
        <v>ProTes300420201Adm</v>
      </c>
      <c r="B1677" s="109" t="s">
        <v>9334</v>
      </c>
      <c r="C1677" s="108" t="s">
        <v>2609</v>
      </c>
      <c r="D1677" s="108" t="s">
        <v>9335</v>
      </c>
      <c r="E1677" s="108" t="s">
        <v>2683</v>
      </c>
      <c r="G1677" s="108" t="s">
        <v>9336</v>
      </c>
      <c r="H1677" s="108" t="s">
        <v>6245</v>
      </c>
      <c r="I1677" s="110" t="s">
        <v>2683</v>
      </c>
      <c r="J1677" s="108" t="s">
        <v>2412</v>
      </c>
      <c r="O1677" s="108" t="s">
        <v>2573</v>
      </c>
    </row>
    <row r="1678" spans="1:15" s="108" customFormat="1" ht="12.75" x14ac:dyDescent="0.2">
      <c r="A1678" s="108" t="str">
        <f>EnterpriseData!$B$38</f>
        <v>ProTes300420201Adm</v>
      </c>
      <c r="B1678" s="109" t="s">
        <v>9337</v>
      </c>
      <c r="C1678" s="108" t="s">
        <v>2609</v>
      </c>
      <c r="D1678" s="108" t="s">
        <v>9338</v>
      </c>
      <c r="E1678" s="108" t="s">
        <v>2683</v>
      </c>
      <c r="G1678" s="108" t="s">
        <v>4668</v>
      </c>
      <c r="H1678" s="108" t="s">
        <v>4668</v>
      </c>
      <c r="I1678" s="110" t="s">
        <v>2683</v>
      </c>
      <c r="J1678" s="108" t="s">
        <v>4670</v>
      </c>
      <c r="O1678" s="108" t="s">
        <v>2573</v>
      </c>
    </row>
    <row r="1679" spans="1:15" s="108" customFormat="1" ht="12.75" x14ac:dyDescent="0.2">
      <c r="A1679" s="108" t="str">
        <f>EnterpriseData!$B$38</f>
        <v>ProTes300420201Adm</v>
      </c>
      <c r="B1679" s="109" t="s">
        <v>9339</v>
      </c>
      <c r="C1679" s="108" t="s">
        <v>2609</v>
      </c>
      <c r="D1679" s="108" t="s">
        <v>9340</v>
      </c>
      <c r="E1679" s="108" t="s">
        <v>2683</v>
      </c>
      <c r="G1679" s="108" t="s">
        <v>9341</v>
      </c>
      <c r="H1679" s="108" t="s">
        <v>9342</v>
      </c>
      <c r="I1679" s="110" t="s">
        <v>2683</v>
      </c>
      <c r="J1679" s="108" t="s">
        <v>3629</v>
      </c>
      <c r="O1679" s="108" t="s">
        <v>2573</v>
      </c>
    </row>
    <row r="1680" spans="1:15" s="108" customFormat="1" ht="12.75" x14ac:dyDescent="0.2">
      <c r="A1680" s="108" t="str">
        <f>EnterpriseData!$B$38</f>
        <v>ProTes300420201Adm</v>
      </c>
      <c r="B1680" s="109" t="s">
        <v>9343</v>
      </c>
      <c r="C1680" s="108" t="s">
        <v>2609</v>
      </c>
      <c r="D1680" s="108" t="s">
        <v>9344</v>
      </c>
      <c r="E1680" s="108" t="s">
        <v>2683</v>
      </c>
      <c r="G1680" s="108" t="s">
        <v>5630</v>
      </c>
      <c r="H1680" s="108" t="s">
        <v>6475</v>
      </c>
      <c r="I1680" s="110" t="s">
        <v>2683</v>
      </c>
      <c r="J1680" s="108" t="s">
        <v>5631</v>
      </c>
      <c r="O1680" s="108" t="s">
        <v>2573</v>
      </c>
    </row>
    <row r="1681" spans="1:15" s="108" customFormat="1" ht="12.75" x14ac:dyDescent="0.2">
      <c r="A1681" s="108" t="str">
        <f>EnterpriseData!$B$38</f>
        <v>ProTes300420201Adm</v>
      </c>
      <c r="B1681" s="109" t="s">
        <v>9345</v>
      </c>
      <c r="C1681" s="108" t="s">
        <v>2609</v>
      </c>
      <c r="D1681" s="108" t="s">
        <v>9346</v>
      </c>
      <c r="E1681" s="108" t="s">
        <v>2683</v>
      </c>
      <c r="G1681" s="108" t="s">
        <v>4534</v>
      </c>
      <c r="H1681" s="108" t="s">
        <v>4534</v>
      </c>
      <c r="I1681" s="110" t="s">
        <v>2683</v>
      </c>
      <c r="J1681" s="108" t="s">
        <v>412</v>
      </c>
      <c r="O1681" s="108" t="s">
        <v>2573</v>
      </c>
    </row>
    <row r="1682" spans="1:15" s="108" customFormat="1" ht="12.75" x14ac:dyDescent="0.2">
      <c r="A1682" s="108" t="str">
        <f>EnterpriseData!$B$38</f>
        <v>ProTes300420201Adm</v>
      </c>
      <c r="B1682" s="109" t="s">
        <v>9347</v>
      </c>
      <c r="C1682" s="108" t="s">
        <v>2609</v>
      </c>
      <c r="D1682" s="108" t="s">
        <v>9348</v>
      </c>
      <c r="E1682" s="108" t="s">
        <v>2683</v>
      </c>
      <c r="G1682" s="108" t="s">
        <v>9349</v>
      </c>
      <c r="H1682" s="108" t="s">
        <v>6198</v>
      </c>
      <c r="I1682" s="110" t="s">
        <v>2683</v>
      </c>
      <c r="J1682" s="108" t="s">
        <v>3825</v>
      </c>
      <c r="O1682" s="108" t="s">
        <v>2573</v>
      </c>
    </row>
    <row r="1683" spans="1:15" s="108" customFormat="1" ht="12.75" x14ac:dyDescent="0.2">
      <c r="A1683" s="108" t="str">
        <f>EnterpriseData!$B$38</f>
        <v>ProTes300420201Adm</v>
      </c>
      <c r="B1683" s="109" t="s">
        <v>9350</v>
      </c>
      <c r="C1683" s="108" t="s">
        <v>2609</v>
      </c>
      <c r="D1683" s="108" t="s">
        <v>9351</v>
      </c>
      <c r="E1683" s="108" t="s">
        <v>2683</v>
      </c>
      <c r="G1683" s="108" t="s">
        <v>9352</v>
      </c>
      <c r="H1683" s="108" t="s">
        <v>9353</v>
      </c>
      <c r="I1683" s="110" t="s">
        <v>2683</v>
      </c>
      <c r="J1683" s="108" t="s">
        <v>3151</v>
      </c>
      <c r="O1683" s="108" t="s">
        <v>2573</v>
      </c>
    </row>
    <row r="1684" spans="1:15" s="108" customFormat="1" ht="12.75" x14ac:dyDescent="0.2">
      <c r="A1684" s="108" t="str">
        <f>EnterpriseData!$B$38</f>
        <v>ProTes300420201Adm</v>
      </c>
      <c r="B1684" s="109" t="s">
        <v>9354</v>
      </c>
      <c r="C1684" s="108" t="s">
        <v>2609</v>
      </c>
      <c r="D1684" s="108" t="s">
        <v>9355</v>
      </c>
      <c r="E1684" s="108" t="s">
        <v>2683</v>
      </c>
      <c r="G1684" s="108" t="s">
        <v>9356</v>
      </c>
      <c r="H1684" s="108" t="s">
        <v>9356</v>
      </c>
      <c r="I1684" s="110" t="s">
        <v>2683</v>
      </c>
      <c r="J1684" s="108" t="s">
        <v>3358</v>
      </c>
      <c r="O1684" s="108" t="s">
        <v>2573</v>
      </c>
    </row>
    <row r="1685" spans="1:15" s="108" customFormat="1" ht="12.75" x14ac:dyDescent="0.2">
      <c r="A1685" s="108" t="str">
        <f>EnterpriseData!$B$38</f>
        <v>ProTes300420201Adm</v>
      </c>
      <c r="B1685" s="109" t="s">
        <v>9357</v>
      </c>
      <c r="C1685" s="108" t="s">
        <v>2609</v>
      </c>
      <c r="D1685" s="108" t="s">
        <v>9358</v>
      </c>
      <c r="E1685" s="108" t="s">
        <v>2683</v>
      </c>
      <c r="G1685" s="108" t="s">
        <v>9359</v>
      </c>
      <c r="H1685" s="108" t="s">
        <v>6676</v>
      </c>
      <c r="I1685" s="110" t="s">
        <v>2683</v>
      </c>
      <c r="J1685" s="108" t="s">
        <v>3151</v>
      </c>
      <c r="O1685" s="108" t="s">
        <v>2573</v>
      </c>
    </row>
    <row r="1686" spans="1:15" s="108" customFormat="1" ht="12.75" x14ac:dyDescent="0.2">
      <c r="A1686" s="108" t="str">
        <f>EnterpriseData!$B$38</f>
        <v>ProTes300420201Adm</v>
      </c>
      <c r="B1686" s="109" t="s">
        <v>9360</v>
      </c>
      <c r="C1686" s="108" t="s">
        <v>2609</v>
      </c>
      <c r="D1686" s="108" t="s">
        <v>9361</v>
      </c>
      <c r="E1686" s="108" t="s">
        <v>2683</v>
      </c>
      <c r="G1686" s="108" t="s">
        <v>9362</v>
      </c>
      <c r="H1686" s="108" t="s">
        <v>9363</v>
      </c>
      <c r="I1686" s="110" t="s">
        <v>2683</v>
      </c>
      <c r="J1686" s="108" t="s">
        <v>7497</v>
      </c>
      <c r="O1686" s="108" t="s">
        <v>2573</v>
      </c>
    </row>
    <row r="1687" spans="1:15" s="108" customFormat="1" ht="12.75" x14ac:dyDescent="0.2">
      <c r="A1687" s="108" t="str">
        <f>EnterpriseData!$B$38</f>
        <v>ProTes300420201Adm</v>
      </c>
      <c r="B1687" s="109" t="s">
        <v>9364</v>
      </c>
      <c r="C1687" s="108" t="s">
        <v>2609</v>
      </c>
      <c r="D1687" s="108" t="s">
        <v>9365</v>
      </c>
      <c r="E1687" s="108" t="s">
        <v>2683</v>
      </c>
      <c r="G1687" s="108" t="s">
        <v>9366</v>
      </c>
      <c r="H1687" s="108" t="s">
        <v>6118</v>
      </c>
      <c r="I1687" s="110" t="s">
        <v>2683</v>
      </c>
      <c r="J1687" s="108" t="s">
        <v>2377</v>
      </c>
      <c r="O1687" s="108" t="s">
        <v>2573</v>
      </c>
    </row>
    <row r="1688" spans="1:15" s="108" customFormat="1" ht="12.75" x14ac:dyDescent="0.2">
      <c r="A1688" s="108" t="str">
        <f>EnterpriseData!$B$38</f>
        <v>ProTes300420201Adm</v>
      </c>
      <c r="B1688" s="109" t="s">
        <v>9367</v>
      </c>
      <c r="C1688" s="108" t="s">
        <v>2609</v>
      </c>
      <c r="D1688" s="108" t="s">
        <v>9368</v>
      </c>
      <c r="E1688" s="108" t="s">
        <v>2683</v>
      </c>
      <c r="G1688" s="108" t="s">
        <v>9369</v>
      </c>
      <c r="H1688" s="108" t="s">
        <v>6419</v>
      </c>
      <c r="I1688" s="110" t="s">
        <v>2683</v>
      </c>
      <c r="J1688" s="108" t="s">
        <v>5238</v>
      </c>
      <c r="O1688" s="108" t="s">
        <v>2573</v>
      </c>
    </row>
    <row r="1689" spans="1:15" s="108" customFormat="1" ht="12.75" x14ac:dyDescent="0.2">
      <c r="A1689" s="108" t="str">
        <f>EnterpriseData!$B$38</f>
        <v>ProTes300420201Adm</v>
      </c>
      <c r="B1689" s="109" t="s">
        <v>9370</v>
      </c>
      <c r="C1689" s="108" t="s">
        <v>2609</v>
      </c>
      <c r="D1689" s="108" t="s">
        <v>9371</v>
      </c>
      <c r="E1689" s="108" t="s">
        <v>2683</v>
      </c>
      <c r="G1689" s="108" t="s">
        <v>9372</v>
      </c>
      <c r="H1689" s="108" t="s">
        <v>4291</v>
      </c>
      <c r="I1689" s="110" t="s">
        <v>2683</v>
      </c>
      <c r="J1689" s="108" t="s">
        <v>2412</v>
      </c>
      <c r="O1689" s="108" t="s">
        <v>2573</v>
      </c>
    </row>
    <row r="1690" spans="1:15" s="108" customFormat="1" ht="12.75" x14ac:dyDescent="0.2">
      <c r="A1690" s="108" t="str">
        <f>EnterpriseData!$B$38</f>
        <v>ProTes300420201Adm</v>
      </c>
      <c r="B1690" s="109" t="s">
        <v>9373</v>
      </c>
      <c r="C1690" s="108" t="s">
        <v>2609</v>
      </c>
      <c r="D1690" s="108" t="s">
        <v>9374</v>
      </c>
      <c r="E1690" s="108" t="s">
        <v>2683</v>
      </c>
      <c r="G1690" s="108" t="s">
        <v>9375</v>
      </c>
      <c r="H1690" s="108" t="s">
        <v>7941</v>
      </c>
      <c r="I1690" s="110" t="s">
        <v>2683</v>
      </c>
      <c r="J1690" s="108" t="s">
        <v>2404</v>
      </c>
      <c r="O1690" s="108" t="s">
        <v>2573</v>
      </c>
    </row>
    <row r="1691" spans="1:15" s="108" customFormat="1" ht="12.75" x14ac:dyDescent="0.2">
      <c r="A1691" s="108" t="str">
        <f>EnterpriseData!$B$38</f>
        <v>ProTes300420201Adm</v>
      </c>
      <c r="B1691" s="109" t="s">
        <v>9376</v>
      </c>
      <c r="C1691" s="108" t="s">
        <v>2609</v>
      </c>
      <c r="D1691" s="108" t="s">
        <v>9377</v>
      </c>
      <c r="E1691" s="108" t="s">
        <v>2683</v>
      </c>
      <c r="G1691" s="108" t="s">
        <v>9378</v>
      </c>
      <c r="H1691" s="108" t="s">
        <v>9379</v>
      </c>
      <c r="I1691" s="110" t="s">
        <v>2683</v>
      </c>
      <c r="J1691" s="108" t="s">
        <v>3202</v>
      </c>
      <c r="O1691" s="108" t="s">
        <v>2573</v>
      </c>
    </row>
    <row r="1692" spans="1:15" s="108" customFormat="1" ht="12.75" x14ac:dyDescent="0.2">
      <c r="A1692" s="108" t="str">
        <f>EnterpriseData!$B$38</f>
        <v>ProTes300420201Adm</v>
      </c>
      <c r="B1692" s="109" t="s">
        <v>9380</v>
      </c>
      <c r="C1692" s="108" t="s">
        <v>2609</v>
      </c>
      <c r="D1692" s="108" t="s">
        <v>9381</v>
      </c>
      <c r="E1692" s="108" t="s">
        <v>2683</v>
      </c>
      <c r="G1692" s="108" t="s">
        <v>9382</v>
      </c>
      <c r="H1692" s="108" t="s">
        <v>6118</v>
      </c>
      <c r="I1692" s="110" t="s">
        <v>2683</v>
      </c>
      <c r="J1692" s="108" t="s">
        <v>2377</v>
      </c>
      <c r="O1692" s="108" t="s">
        <v>2573</v>
      </c>
    </row>
    <row r="1693" spans="1:15" s="108" customFormat="1" ht="12.75" x14ac:dyDescent="0.2">
      <c r="A1693" s="108" t="str">
        <f>EnterpriseData!$B$38</f>
        <v>ProTes300420201Adm</v>
      </c>
      <c r="B1693" s="109" t="s">
        <v>9383</v>
      </c>
      <c r="C1693" s="108" t="s">
        <v>2609</v>
      </c>
      <c r="D1693" s="108" t="s">
        <v>9384</v>
      </c>
      <c r="E1693" s="108" t="s">
        <v>2683</v>
      </c>
      <c r="G1693" s="108" t="s">
        <v>9385</v>
      </c>
      <c r="H1693" s="108" t="s">
        <v>6616</v>
      </c>
      <c r="I1693" s="110" t="s">
        <v>2683</v>
      </c>
      <c r="J1693" s="108" t="s">
        <v>5800</v>
      </c>
      <c r="O1693" s="108" t="s">
        <v>2573</v>
      </c>
    </row>
    <row r="1694" spans="1:15" s="108" customFormat="1" ht="12.75" x14ac:dyDescent="0.2">
      <c r="A1694" s="108" t="str">
        <f>EnterpriseData!$B$38</f>
        <v>ProTes300420201Adm</v>
      </c>
      <c r="B1694" s="109" t="s">
        <v>9386</v>
      </c>
      <c r="C1694" s="108" t="s">
        <v>2609</v>
      </c>
      <c r="D1694" s="108" t="s">
        <v>9387</v>
      </c>
      <c r="E1694" s="108" t="s">
        <v>2683</v>
      </c>
      <c r="G1694" s="108" t="s">
        <v>9388</v>
      </c>
      <c r="H1694" s="108" t="s">
        <v>6118</v>
      </c>
      <c r="I1694" s="110" t="s">
        <v>2683</v>
      </c>
      <c r="J1694" s="108" t="s">
        <v>2377</v>
      </c>
      <c r="O1694" s="108" t="s">
        <v>2573</v>
      </c>
    </row>
    <row r="1695" spans="1:15" s="108" customFormat="1" ht="12.75" x14ac:dyDescent="0.2">
      <c r="A1695" s="108" t="str">
        <f>EnterpriseData!$B$38</f>
        <v>ProTes300420201Adm</v>
      </c>
      <c r="B1695" s="109" t="s">
        <v>9389</v>
      </c>
      <c r="C1695" s="108" t="s">
        <v>2609</v>
      </c>
      <c r="D1695" s="108" t="s">
        <v>9390</v>
      </c>
      <c r="E1695" s="108" t="s">
        <v>2683</v>
      </c>
      <c r="G1695" s="108" t="s">
        <v>9391</v>
      </c>
      <c r="H1695" s="108" t="s">
        <v>9392</v>
      </c>
      <c r="I1695" s="110" t="s">
        <v>2683</v>
      </c>
      <c r="J1695" s="108" t="s">
        <v>4581</v>
      </c>
      <c r="O1695" s="108" t="s">
        <v>2573</v>
      </c>
    </row>
    <row r="1696" spans="1:15" s="108" customFormat="1" ht="12.75" x14ac:dyDescent="0.2">
      <c r="A1696" s="108" t="str">
        <f>EnterpriseData!$B$38</f>
        <v>ProTes300420201Adm</v>
      </c>
      <c r="B1696" s="109" t="s">
        <v>9393</v>
      </c>
      <c r="C1696" s="108" t="s">
        <v>2609</v>
      </c>
      <c r="D1696" s="108" t="s">
        <v>9394</v>
      </c>
      <c r="E1696" s="108" t="s">
        <v>2683</v>
      </c>
      <c r="G1696" s="108" t="s">
        <v>9395</v>
      </c>
      <c r="H1696" s="108" t="s">
        <v>6133</v>
      </c>
      <c r="I1696" s="110" t="s">
        <v>2683</v>
      </c>
      <c r="J1696" s="108" t="s">
        <v>3681</v>
      </c>
      <c r="O1696" s="108" t="s">
        <v>2573</v>
      </c>
    </row>
    <row r="1697" spans="1:15" s="108" customFormat="1" ht="12.75" x14ac:dyDescent="0.2">
      <c r="A1697" s="108" t="str">
        <f>EnterpriseData!$B$38</f>
        <v>ProTes300420201Adm</v>
      </c>
      <c r="B1697" s="109" t="s">
        <v>9396</v>
      </c>
      <c r="C1697" s="108" t="s">
        <v>2609</v>
      </c>
      <c r="D1697" s="108" t="s">
        <v>9397</v>
      </c>
      <c r="E1697" s="108" t="s">
        <v>2683</v>
      </c>
      <c r="G1697" s="108" t="s">
        <v>9398</v>
      </c>
      <c r="H1697" s="108" t="s">
        <v>6237</v>
      </c>
      <c r="I1697" s="110" t="s">
        <v>2683</v>
      </c>
      <c r="J1697" s="108" t="s">
        <v>6000</v>
      </c>
      <c r="O1697" s="108" t="s">
        <v>2573</v>
      </c>
    </row>
    <row r="1698" spans="1:15" s="108" customFormat="1" ht="12.75" x14ac:dyDescent="0.2">
      <c r="A1698" s="108" t="str">
        <f>EnterpriseData!$B$38</f>
        <v>ProTes300420201Adm</v>
      </c>
      <c r="B1698" s="109" t="s">
        <v>9399</v>
      </c>
      <c r="C1698" s="108" t="s">
        <v>2609</v>
      </c>
      <c r="D1698" s="108" t="s">
        <v>9400</v>
      </c>
      <c r="E1698" s="108" t="s">
        <v>2683</v>
      </c>
      <c r="G1698" s="108" t="s">
        <v>9401</v>
      </c>
      <c r="H1698" s="108" t="s">
        <v>9342</v>
      </c>
      <c r="I1698" s="110" t="s">
        <v>2683</v>
      </c>
      <c r="J1698" s="108" t="s">
        <v>3629</v>
      </c>
      <c r="O1698" s="108" t="s">
        <v>2573</v>
      </c>
    </row>
    <row r="1699" spans="1:15" s="108" customFormat="1" ht="12.75" x14ac:dyDescent="0.2">
      <c r="A1699" s="108" t="str">
        <f>EnterpriseData!$B$38</f>
        <v>ProTes300420201Adm</v>
      </c>
      <c r="B1699" s="109" t="s">
        <v>9402</v>
      </c>
      <c r="C1699" s="108" t="s">
        <v>2609</v>
      </c>
      <c r="D1699" s="108" t="s">
        <v>9403</v>
      </c>
      <c r="E1699" s="108" t="s">
        <v>2683</v>
      </c>
      <c r="G1699" s="108" t="s">
        <v>9404</v>
      </c>
      <c r="H1699" s="108" t="s">
        <v>7356</v>
      </c>
      <c r="I1699" s="110" t="s">
        <v>2683</v>
      </c>
      <c r="J1699" s="108" t="s">
        <v>3692</v>
      </c>
      <c r="O1699" s="108" t="s">
        <v>2573</v>
      </c>
    </row>
    <row r="1700" spans="1:15" s="108" customFormat="1" ht="12.75" x14ac:dyDescent="0.2">
      <c r="A1700" s="108" t="str">
        <f>EnterpriseData!$B$38</f>
        <v>ProTes300420201Adm</v>
      </c>
      <c r="B1700" s="109" t="s">
        <v>9405</v>
      </c>
      <c r="C1700" s="108" t="s">
        <v>2609</v>
      </c>
      <c r="D1700" s="108" t="s">
        <v>9406</v>
      </c>
      <c r="E1700" s="108" t="s">
        <v>2683</v>
      </c>
      <c r="G1700" s="108" t="s">
        <v>9407</v>
      </c>
      <c r="H1700" s="108" t="s">
        <v>9118</v>
      </c>
      <c r="I1700" s="110" t="s">
        <v>2683</v>
      </c>
      <c r="J1700" s="108" t="s">
        <v>2414</v>
      </c>
      <c r="O1700" s="108" t="s">
        <v>2573</v>
      </c>
    </row>
    <row r="1701" spans="1:15" s="108" customFormat="1" ht="12.75" x14ac:dyDescent="0.2">
      <c r="A1701" s="108" t="str">
        <f>EnterpriseData!$B$38</f>
        <v>ProTes300420201Adm</v>
      </c>
      <c r="B1701" s="109" t="s">
        <v>9408</v>
      </c>
      <c r="C1701" s="108" t="s">
        <v>2609</v>
      </c>
      <c r="D1701" s="108" t="s">
        <v>9409</v>
      </c>
      <c r="E1701" s="108" t="s">
        <v>2683</v>
      </c>
      <c r="G1701" s="108" t="s">
        <v>4656</v>
      </c>
      <c r="H1701" s="108" t="s">
        <v>6464</v>
      </c>
      <c r="I1701" s="110" t="s">
        <v>2683</v>
      </c>
      <c r="J1701" s="108" t="s">
        <v>3202</v>
      </c>
      <c r="O1701" s="108" t="s">
        <v>2573</v>
      </c>
    </row>
    <row r="1702" spans="1:15" s="108" customFormat="1" ht="12.75" x14ac:dyDescent="0.2">
      <c r="A1702" s="108" t="str">
        <f>EnterpriseData!$B$38</f>
        <v>ProTes300420201Adm</v>
      </c>
      <c r="B1702" s="109" t="s">
        <v>9410</v>
      </c>
      <c r="C1702" s="108" t="s">
        <v>2609</v>
      </c>
      <c r="D1702" s="108" t="s">
        <v>9411</v>
      </c>
      <c r="E1702" s="108" t="s">
        <v>2683</v>
      </c>
      <c r="G1702" s="108" t="s">
        <v>9412</v>
      </c>
      <c r="H1702" s="108" t="s">
        <v>6198</v>
      </c>
      <c r="I1702" s="110" t="s">
        <v>2683</v>
      </c>
      <c r="J1702" s="108" t="s">
        <v>3825</v>
      </c>
      <c r="O1702" s="108" t="s">
        <v>2573</v>
      </c>
    </row>
    <row r="1703" spans="1:15" s="108" customFormat="1" ht="12.75" x14ac:dyDescent="0.2">
      <c r="A1703" s="108" t="str">
        <f>EnterpriseData!$B$38</f>
        <v>ProTes300420201Adm</v>
      </c>
      <c r="B1703" s="109" t="s">
        <v>9413</v>
      </c>
      <c r="C1703" s="108" t="s">
        <v>2609</v>
      </c>
      <c r="D1703" s="108" t="s">
        <v>9414</v>
      </c>
      <c r="E1703" s="108" t="s">
        <v>2683</v>
      </c>
      <c r="G1703" s="108" t="s">
        <v>9415</v>
      </c>
      <c r="H1703" s="108" t="s">
        <v>3823</v>
      </c>
      <c r="I1703" s="110" t="s">
        <v>2683</v>
      </c>
      <c r="J1703" s="108" t="s">
        <v>3825</v>
      </c>
      <c r="O1703" s="108" t="s">
        <v>2573</v>
      </c>
    </row>
    <row r="1704" spans="1:15" s="108" customFormat="1" ht="12.75" x14ac:dyDescent="0.2">
      <c r="A1704" s="108" t="str">
        <f>EnterpriseData!$B$38</f>
        <v>ProTes300420201Adm</v>
      </c>
      <c r="B1704" s="109" t="s">
        <v>9416</v>
      </c>
      <c r="C1704" s="108" t="s">
        <v>2609</v>
      </c>
      <c r="D1704" s="108" t="s">
        <v>9417</v>
      </c>
      <c r="E1704" s="108" t="s">
        <v>2683</v>
      </c>
      <c r="G1704" s="108" t="s">
        <v>9418</v>
      </c>
      <c r="H1704" s="108" t="s">
        <v>7084</v>
      </c>
      <c r="I1704" s="110" t="s">
        <v>2683</v>
      </c>
      <c r="J1704" s="108" t="s">
        <v>2377</v>
      </c>
      <c r="O1704" s="108" t="s">
        <v>2573</v>
      </c>
    </row>
    <row r="1705" spans="1:15" s="108" customFormat="1" ht="12.75" x14ac:dyDescent="0.2">
      <c r="A1705" s="108" t="str">
        <f>EnterpriseData!$B$38</f>
        <v>ProTes300420201Adm</v>
      </c>
      <c r="B1705" s="109" t="s">
        <v>9419</v>
      </c>
      <c r="C1705" s="108" t="s">
        <v>2609</v>
      </c>
      <c r="D1705" s="108" t="s">
        <v>9420</v>
      </c>
      <c r="E1705" s="108" t="s">
        <v>2683</v>
      </c>
      <c r="G1705" s="108" t="s">
        <v>9421</v>
      </c>
      <c r="H1705" s="108" t="s">
        <v>9422</v>
      </c>
      <c r="I1705" s="110" t="s">
        <v>2683</v>
      </c>
      <c r="J1705" s="108" t="s">
        <v>3100</v>
      </c>
      <c r="O1705" s="108" t="s">
        <v>2573</v>
      </c>
    </row>
    <row r="1706" spans="1:15" s="108" customFormat="1" ht="12.75" x14ac:dyDescent="0.2">
      <c r="A1706" s="108" t="str">
        <f>EnterpriseData!$B$38</f>
        <v>ProTes300420201Adm</v>
      </c>
      <c r="B1706" s="109" t="s">
        <v>9423</v>
      </c>
      <c r="C1706" s="108" t="s">
        <v>2609</v>
      </c>
      <c r="D1706" s="108" t="s">
        <v>9424</v>
      </c>
      <c r="E1706" s="108" t="s">
        <v>2683</v>
      </c>
      <c r="G1706" s="108" t="s">
        <v>9425</v>
      </c>
      <c r="H1706" s="108" t="s">
        <v>9426</v>
      </c>
      <c r="I1706" s="110" t="s">
        <v>2683</v>
      </c>
      <c r="J1706" s="108" t="s">
        <v>3016</v>
      </c>
      <c r="O1706" s="108" t="s">
        <v>2573</v>
      </c>
    </row>
    <row r="1707" spans="1:15" s="108" customFormat="1" ht="12.75" x14ac:dyDescent="0.2">
      <c r="A1707" s="108" t="str">
        <f>EnterpriseData!$B$38</f>
        <v>ProTes300420201Adm</v>
      </c>
      <c r="B1707" s="109" t="s">
        <v>9427</v>
      </c>
      <c r="C1707" s="108" t="s">
        <v>2609</v>
      </c>
      <c r="D1707" s="108" t="s">
        <v>9428</v>
      </c>
      <c r="E1707" s="108" t="s">
        <v>2683</v>
      </c>
      <c r="G1707" s="108" t="s">
        <v>9429</v>
      </c>
      <c r="H1707" s="108" t="s">
        <v>9430</v>
      </c>
      <c r="I1707" s="110" t="s">
        <v>2683</v>
      </c>
      <c r="J1707" s="108" t="s">
        <v>2412</v>
      </c>
      <c r="O1707" s="108" t="s">
        <v>2573</v>
      </c>
    </row>
    <row r="1708" spans="1:15" s="108" customFormat="1" ht="12.75" x14ac:dyDescent="0.2">
      <c r="A1708" s="108" t="str">
        <f>EnterpriseData!$B$38</f>
        <v>ProTes300420201Adm</v>
      </c>
      <c r="B1708" s="109" t="s">
        <v>9431</v>
      </c>
      <c r="C1708" s="108" t="s">
        <v>2609</v>
      </c>
      <c r="D1708" s="108" t="s">
        <v>9432</v>
      </c>
      <c r="E1708" s="108" t="s">
        <v>2683</v>
      </c>
      <c r="G1708" s="108" t="s">
        <v>9433</v>
      </c>
      <c r="H1708" s="108" t="s">
        <v>6299</v>
      </c>
      <c r="I1708" s="110" t="s">
        <v>2683</v>
      </c>
      <c r="J1708" s="108" t="s">
        <v>3100</v>
      </c>
      <c r="O1708" s="108" t="s">
        <v>2573</v>
      </c>
    </row>
    <row r="1709" spans="1:15" s="108" customFormat="1" ht="12.75" x14ac:dyDescent="0.2">
      <c r="A1709" s="108" t="str">
        <f>EnterpriseData!$B$38</f>
        <v>ProTes300420201Adm</v>
      </c>
      <c r="B1709" s="109" t="s">
        <v>9434</v>
      </c>
      <c r="C1709" s="108" t="s">
        <v>2609</v>
      </c>
      <c r="D1709" s="108" t="s">
        <v>9435</v>
      </c>
      <c r="E1709" s="108" t="s">
        <v>2683</v>
      </c>
      <c r="G1709" s="108" t="s">
        <v>5466</v>
      </c>
      <c r="H1709" s="108" t="s">
        <v>6512</v>
      </c>
      <c r="I1709" s="110" t="s">
        <v>2683</v>
      </c>
      <c r="J1709" s="108" t="s">
        <v>5462</v>
      </c>
      <c r="O1709" s="108" t="s">
        <v>2573</v>
      </c>
    </row>
    <row r="1710" spans="1:15" s="108" customFormat="1" ht="12.75" x14ac:dyDescent="0.2">
      <c r="A1710" s="108" t="str">
        <f>EnterpriseData!$B$38</f>
        <v>ProTes300420201Adm</v>
      </c>
      <c r="B1710" s="109" t="s">
        <v>9436</v>
      </c>
      <c r="C1710" s="108" t="s">
        <v>2609</v>
      </c>
      <c r="D1710" s="108" t="s">
        <v>9437</v>
      </c>
      <c r="E1710" s="108" t="s">
        <v>2683</v>
      </c>
      <c r="G1710" s="108" t="s">
        <v>9438</v>
      </c>
      <c r="H1710" s="108" t="s">
        <v>9439</v>
      </c>
      <c r="I1710" s="110" t="s">
        <v>2683</v>
      </c>
      <c r="J1710" s="108" t="s">
        <v>9440</v>
      </c>
      <c r="O1710" s="108" t="s">
        <v>2573</v>
      </c>
    </row>
    <row r="1711" spans="1:15" s="108" customFormat="1" ht="12.75" x14ac:dyDescent="0.2">
      <c r="A1711" s="108" t="str">
        <f>EnterpriseData!$B$38</f>
        <v>ProTes300420201Adm</v>
      </c>
      <c r="B1711" s="109" t="s">
        <v>9441</v>
      </c>
      <c r="C1711" s="108" t="s">
        <v>2609</v>
      </c>
      <c r="D1711" s="108" t="s">
        <v>9442</v>
      </c>
      <c r="E1711" s="108" t="s">
        <v>2683</v>
      </c>
      <c r="G1711" s="108" t="s">
        <v>9443</v>
      </c>
      <c r="H1711" s="108" t="s">
        <v>9444</v>
      </c>
      <c r="I1711" s="110" t="s">
        <v>2683</v>
      </c>
      <c r="J1711" s="108" t="s">
        <v>9445</v>
      </c>
      <c r="O1711" s="108" t="s">
        <v>2573</v>
      </c>
    </row>
    <row r="1712" spans="1:15" s="108" customFormat="1" ht="12.75" x14ac:dyDescent="0.2">
      <c r="A1712" s="108" t="str">
        <f>EnterpriseData!$B$38</f>
        <v>ProTes300420201Adm</v>
      </c>
      <c r="B1712" s="109" t="s">
        <v>9446</v>
      </c>
      <c r="C1712" s="108" t="s">
        <v>2609</v>
      </c>
      <c r="D1712" s="108" t="s">
        <v>9447</v>
      </c>
      <c r="E1712" s="108" t="s">
        <v>2683</v>
      </c>
      <c r="G1712" s="108" t="s">
        <v>9448</v>
      </c>
      <c r="H1712" s="108" t="s">
        <v>7223</v>
      </c>
      <c r="I1712" s="110" t="s">
        <v>2683</v>
      </c>
      <c r="J1712" s="108" t="s">
        <v>4954</v>
      </c>
      <c r="O1712" s="108" t="s">
        <v>2573</v>
      </c>
    </row>
    <row r="1713" spans="1:15" s="108" customFormat="1" ht="12.75" x14ac:dyDescent="0.2">
      <c r="A1713" s="108" t="str">
        <f>EnterpriseData!$B$38</f>
        <v>ProTes300420201Adm</v>
      </c>
      <c r="B1713" s="109" t="s">
        <v>9449</v>
      </c>
      <c r="C1713" s="108" t="s">
        <v>2609</v>
      </c>
      <c r="D1713" s="108" t="s">
        <v>9450</v>
      </c>
      <c r="E1713" s="108" t="s">
        <v>2683</v>
      </c>
      <c r="G1713" s="108" t="s">
        <v>9451</v>
      </c>
      <c r="H1713" s="108" t="s">
        <v>8117</v>
      </c>
      <c r="I1713" s="110" t="s">
        <v>2683</v>
      </c>
      <c r="J1713" s="108" t="s">
        <v>409</v>
      </c>
      <c r="O1713" s="108" t="s">
        <v>2573</v>
      </c>
    </row>
    <row r="1714" spans="1:15" s="108" customFormat="1" ht="12.75" x14ac:dyDescent="0.2">
      <c r="A1714" s="108" t="str">
        <f>EnterpriseData!$B$38</f>
        <v>ProTes300420201Adm</v>
      </c>
      <c r="B1714" s="109" t="s">
        <v>9452</v>
      </c>
      <c r="C1714" s="108" t="s">
        <v>2609</v>
      </c>
      <c r="D1714" s="108" t="s">
        <v>9453</v>
      </c>
      <c r="E1714" s="108" t="s">
        <v>2683</v>
      </c>
      <c r="G1714" s="108" t="s">
        <v>9454</v>
      </c>
      <c r="H1714" s="108" t="s">
        <v>6198</v>
      </c>
      <c r="I1714" s="110" t="s">
        <v>2683</v>
      </c>
      <c r="J1714" s="108" t="s">
        <v>3825</v>
      </c>
      <c r="O1714" s="108" t="s">
        <v>2573</v>
      </c>
    </row>
    <row r="1715" spans="1:15" s="108" customFormat="1" ht="12.75" x14ac:dyDescent="0.2">
      <c r="A1715" s="108" t="str">
        <f>EnterpriseData!$B$38</f>
        <v>ProTes300420201Adm</v>
      </c>
      <c r="B1715" s="109" t="s">
        <v>9455</v>
      </c>
      <c r="C1715" s="108" t="s">
        <v>2609</v>
      </c>
      <c r="D1715" s="108" t="s">
        <v>9456</v>
      </c>
      <c r="E1715" s="108" t="s">
        <v>2683</v>
      </c>
      <c r="G1715" s="108" t="s">
        <v>9457</v>
      </c>
      <c r="H1715" s="108" t="s">
        <v>6118</v>
      </c>
      <c r="I1715" s="110" t="s">
        <v>2683</v>
      </c>
      <c r="J1715" s="108" t="s">
        <v>2377</v>
      </c>
      <c r="O1715" s="108" t="s">
        <v>2573</v>
      </c>
    </row>
    <row r="1716" spans="1:15" s="108" customFormat="1" ht="12.75" x14ac:dyDescent="0.2">
      <c r="A1716" s="108" t="str">
        <f>EnterpriseData!$B$38</f>
        <v>ProTes300420201Adm</v>
      </c>
      <c r="B1716" s="109" t="s">
        <v>9458</v>
      </c>
      <c r="C1716" s="108" t="s">
        <v>2609</v>
      </c>
      <c r="D1716" s="108" t="s">
        <v>9459</v>
      </c>
      <c r="E1716" s="108" t="s">
        <v>2683</v>
      </c>
      <c r="G1716" s="108" t="s">
        <v>9460</v>
      </c>
      <c r="H1716" s="108" t="s">
        <v>6143</v>
      </c>
      <c r="I1716" s="110" t="s">
        <v>2683</v>
      </c>
      <c r="J1716" s="108" t="s">
        <v>4901</v>
      </c>
      <c r="O1716" s="108" t="s">
        <v>2573</v>
      </c>
    </row>
    <row r="1717" spans="1:15" s="108" customFormat="1" ht="12.75" x14ac:dyDescent="0.2">
      <c r="A1717" s="108" t="str">
        <f>EnterpriseData!$B$38</f>
        <v>ProTes300420201Adm</v>
      </c>
      <c r="B1717" s="109" t="s">
        <v>9461</v>
      </c>
      <c r="C1717" s="108" t="s">
        <v>2609</v>
      </c>
      <c r="D1717" s="108" t="s">
        <v>9462</v>
      </c>
      <c r="E1717" s="108" t="s">
        <v>2683</v>
      </c>
      <c r="G1717" s="108" t="s">
        <v>9463</v>
      </c>
      <c r="H1717" s="108" t="s">
        <v>6181</v>
      </c>
      <c r="I1717" s="110" t="s">
        <v>2683</v>
      </c>
      <c r="J1717" s="108" t="s">
        <v>6044</v>
      </c>
      <c r="O1717" s="108" t="s">
        <v>2573</v>
      </c>
    </row>
    <row r="1718" spans="1:15" s="108" customFormat="1" ht="12.75" x14ac:dyDescent="0.2">
      <c r="A1718" s="108" t="str">
        <f>EnterpriseData!$B$38</f>
        <v>ProTes300420201Adm</v>
      </c>
      <c r="B1718" s="109" t="s">
        <v>9464</v>
      </c>
      <c r="C1718" s="108" t="s">
        <v>2609</v>
      </c>
      <c r="D1718" s="108" t="s">
        <v>9465</v>
      </c>
      <c r="E1718" s="108" t="s">
        <v>2683</v>
      </c>
      <c r="G1718" s="108" t="s">
        <v>9466</v>
      </c>
      <c r="H1718" s="108" t="s">
        <v>4035</v>
      </c>
      <c r="I1718" s="110" t="s">
        <v>2683</v>
      </c>
      <c r="J1718" s="108" t="s">
        <v>3825</v>
      </c>
      <c r="O1718" s="108" t="s">
        <v>2573</v>
      </c>
    </row>
    <row r="1719" spans="1:15" s="108" customFormat="1" ht="12.75" x14ac:dyDescent="0.2">
      <c r="A1719" s="108" t="str">
        <f>EnterpriseData!$B$38</f>
        <v>ProTes300420201Adm</v>
      </c>
      <c r="B1719" s="109" t="s">
        <v>9467</v>
      </c>
      <c r="C1719" s="108" t="s">
        <v>2609</v>
      </c>
      <c r="D1719" s="108" t="s">
        <v>9468</v>
      </c>
      <c r="E1719" s="108" t="s">
        <v>2683</v>
      </c>
      <c r="G1719" s="108" t="s">
        <v>2849</v>
      </c>
      <c r="H1719" s="108" t="s">
        <v>9469</v>
      </c>
      <c r="I1719" s="110" t="s">
        <v>2683</v>
      </c>
      <c r="J1719" s="108" t="s">
        <v>2850</v>
      </c>
      <c r="O1719" s="108" t="s">
        <v>2573</v>
      </c>
    </row>
    <row r="1720" spans="1:15" s="108" customFormat="1" ht="12.75" x14ac:dyDescent="0.2">
      <c r="A1720" s="108" t="str">
        <f>EnterpriseData!$B$38</f>
        <v>ProTes300420201Adm</v>
      </c>
      <c r="B1720" s="109" t="s">
        <v>9470</v>
      </c>
      <c r="C1720" s="108" t="s">
        <v>2609</v>
      </c>
      <c r="D1720" s="108" t="s">
        <v>9471</v>
      </c>
      <c r="E1720" s="108" t="s">
        <v>2683</v>
      </c>
      <c r="G1720" s="108" t="s">
        <v>8936</v>
      </c>
      <c r="H1720" s="108" t="s">
        <v>8937</v>
      </c>
      <c r="I1720" s="110" t="s">
        <v>2683</v>
      </c>
      <c r="J1720" s="108" t="s">
        <v>3456</v>
      </c>
      <c r="O1720" s="108" t="s">
        <v>2573</v>
      </c>
    </row>
    <row r="1721" spans="1:15" s="108" customFormat="1" ht="12.75" x14ac:dyDescent="0.2">
      <c r="A1721" s="108" t="str">
        <f>EnterpriseData!$B$38</f>
        <v>ProTes300420201Adm</v>
      </c>
      <c r="B1721" s="109" t="s">
        <v>9472</v>
      </c>
      <c r="C1721" s="108" t="s">
        <v>2609</v>
      </c>
      <c r="D1721" s="108" t="s">
        <v>9473</v>
      </c>
      <c r="E1721" s="108" t="s">
        <v>2683</v>
      </c>
      <c r="G1721" s="108" t="s">
        <v>4414</v>
      </c>
      <c r="H1721" s="108" t="s">
        <v>4415</v>
      </c>
      <c r="I1721" s="110" t="s">
        <v>2683</v>
      </c>
      <c r="J1721" s="108" t="s">
        <v>3825</v>
      </c>
      <c r="O1721" s="108" t="s">
        <v>2573</v>
      </c>
    </row>
    <row r="1722" spans="1:15" s="108" customFormat="1" ht="12.75" x14ac:dyDescent="0.2">
      <c r="A1722" s="108" t="str">
        <f>EnterpriseData!$B$38</f>
        <v>ProTes300420201Adm</v>
      </c>
      <c r="B1722" s="109" t="s">
        <v>9474</v>
      </c>
      <c r="C1722" s="108" t="s">
        <v>2609</v>
      </c>
      <c r="D1722" s="108" t="s">
        <v>9475</v>
      </c>
      <c r="E1722" s="108" t="s">
        <v>2683</v>
      </c>
      <c r="G1722" s="108" t="s">
        <v>9476</v>
      </c>
      <c r="H1722" s="108" t="s">
        <v>6800</v>
      </c>
      <c r="I1722" s="110" t="s">
        <v>2683</v>
      </c>
      <c r="J1722" s="108" t="s">
        <v>412</v>
      </c>
      <c r="O1722" s="108" t="s">
        <v>2573</v>
      </c>
    </row>
    <row r="1723" spans="1:15" s="108" customFormat="1" ht="12.75" x14ac:dyDescent="0.2">
      <c r="A1723" s="108" t="str">
        <f>EnterpriseData!$B$38</f>
        <v>ProTes300420201Adm</v>
      </c>
      <c r="B1723" s="109" t="s">
        <v>9477</v>
      </c>
      <c r="C1723" s="108" t="s">
        <v>2609</v>
      </c>
      <c r="D1723" s="108" t="s">
        <v>9478</v>
      </c>
      <c r="E1723" s="108" t="s">
        <v>2683</v>
      </c>
      <c r="G1723" s="108" t="s">
        <v>2957</v>
      </c>
      <c r="H1723" s="108" t="s">
        <v>9479</v>
      </c>
      <c r="I1723" s="110" t="s">
        <v>2683</v>
      </c>
      <c r="J1723" s="108" t="s">
        <v>2958</v>
      </c>
      <c r="O1723" s="108" t="s">
        <v>2573</v>
      </c>
    </row>
    <row r="1724" spans="1:15" s="108" customFormat="1" ht="12.75" x14ac:dyDescent="0.2">
      <c r="A1724" s="108" t="str">
        <f>EnterpriseData!$B$38</f>
        <v>ProTes300420201Adm</v>
      </c>
      <c r="B1724" s="109" t="s">
        <v>9480</v>
      </c>
      <c r="C1724" s="108" t="s">
        <v>2609</v>
      </c>
      <c r="D1724" s="108" t="s">
        <v>9481</v>
      </c>
      <c r="E1724" s="108" t="s">
        <v>2683</v>
      </c>
      <c r="G1724" s="108" t="s">
        <v>9482</v>
      </c>
      <c r="H1724" s="108" t="s">
        <v>7356</v>
      </c>
      <c r="I1724" s="110" t="s">
        <v>2683</v>
      </c>
      <c r="J1724" s="108" t="s">
        <v>3692</v>
      </c>
      <c r="O1724" s="108" t="s">
        <v>2573</v>
      </c>
    </row>
    <row r="1725" spans="1:15" s="108" customFormat="1" ht="12.75" x14ac:dyDescent="0.2">
      <c r="A1725" s="108" t="str">
        <f>EnterpriseData!$B$38</f>
        <v>ProTes300420201Adm</v>
      </c>
      <c r="B1725" s="109" t="s">
        <v>9483</v>
      </c>
      <c r="C1725" s="108" t="s">
        <v>2609</v>
      </c>
      <c r="D1725" s="108" t="s">
        <v>9484</v>
      </c>
      <c r="E1725" s="108" t="s">
        <v>2683</v>
      </c>
      <c r="G1725" s="108" t="s">
        <v>9485</v>
      </c>
      <c r="H1725" s="108" t="s">
        <v>6800</v>
      </c>
      <c r="I1725" s="110" t="s">
        <v>2683</v>
      </c>
      <c r="J1725" s="108" t="s">
        <v>412</v>
      </c>
      <c r="O1725" s="108" t="s">
        <v>2573</v>
      </c>
    </row>
    <row r="1726" spans="1:15" s="108" customFormat="1" ht="12.75" x14ac:dyDescent="0.2">
      <c r="A1726" s="108" t="str">
        <f>EnterpriseData!$B$38</f>
        <v>ProTes300420201Adm</v>
      </c>
      <c r="B1726" s="109" t="s">
        <v>9486</v>
      </c>
      <c r="C1726" s="108" t="s">
        <v>2609</v>
      </c>
      <c r="D1726" s="108" t="s">
        <v>9487</v>
      </c>
      <c r="E1726" s="108" t="s">
        <v>9488</v>
      </c>
      <c r="G1726" s="108" t="s">
        <v>9489</v>
      </c>
      <c r="H1726" s="108" t="s">
        <v>6177</v>
      </c>
      <c r="I1726" s="110" t="s">
        <v>2683</v>
      </c>
      <c r="J1726" s="108" t="s">
        <v>2591</v>
      </c>
      <c r="O1726" s="108" t="s">
        <v>2573</v>
      </c>
    </row>
    <row r="1727" spans="1:15" s="108" customFormat="1" ht="12.75" x14ac:dyDescent="0.2">
      <c r="A1727" s="108" t="str">
        <f>EnterpriseData!$B$38</f>
        <v>ProTes300420201Adm</v>
      </c>
      <c r="B1727" s="109" t="s">
        <v>9490</v>
      </c>
      <c r="C1727" s="108" t="s">
        <v>2609</v>
      </c>
      <c r="D1727" s="108" t="s">
        <v>9491</v>
      </c>
      <c r="E1727" s="108" t="s">
        <v>2683</v>
      </c>
      <c r="G1727" s="108" t="s">
        <v>9492</v>
      </c>
      <c r="H1727" s="108" t="s">
        <v>6122</v>
      </c>
      <c r="I1727" s="110" t="s">
        <v>2683</v>
      </c>
      <c r="J1727" s="108" t="s">
        <v>6123</v>
      </c>
      <c r="O1727" s="108" t="s">
        <v>2573</v>
      </c>
    </row>
    <row r="1728" spans="1:15" s="108" customFormat="1" ht="12.75" x14ac:dyDescent="0.2">
      <c r="A1728" s="108" t="str">
        <f>EnterpriseData!$B$38</f>
        <v>ProTes300420201Adm</v>
      </c>
      <c r="B1728" s="109" t="s">
        <v>9493</v>
      </c>
      <c r="C1728" s="108" t="s">
        <v>2609</v>
      </c>
      <c r="D1728" s="108" t="s">
        <v>9494</v>
      </c>
      <c r="E1728" s="108" t="s">
        <v>2683</v>
      </c>
      <c r="G1728" s="108" t="s">
        <v>6096</v>
      </c>
      <c r="H1728" s="108" t="s">
        <v>7478</v>
      </c>
      <c r="I1728" s="110" t="s">
        <v>2683</v>
      </c>
      <c r="J1728" s="108" t="s">
        <v>6097</v>
      </c>
      <c r="O1728" s="108" t="s">
        <v>2573</v>
      </c>
    </row>
    <row r="1729" spans="1:15" s="108" customFormat="1" ht="12.75" x14ac:dyDescent="0.2">
      <c r="A1729" s="108" t="str">
        <f>EnterpriseData!$B$38</f>
        <v>ProTes300420201Adm</v>
      </c>
      <c r="B1729" s="109" t="s">
        <v>9495</v>
      </c>
      <c r="C1729" s="108" t="s">
        <v>2609</v>
      </c>
      <c r="D1729" s="108" t="s">
        <v>9496</v>
      </c>
      <c r="E1729" s="108" t="s">
        <v>2683</v>
      </c>
      <c r="G1729" s="108" t="s">
        <v>9497</v>
      </c>
      <c r="H1729" s="108" t="s">
        <v>6133</v>
      </c>
      <c r="I1729" s="110" t="s">
        <v>2683</v>
      </c>
      <c r="J1729" s="108" t="s">
        <v>3681</v>
      </c>
      <c r="O1729" s="108" t="s">
        <v>2573</v>
      </c>
    </row>
    <row r="1730" spans="1:15" s="108" customFormat="1" ht="12.75" x14ac:dyDescent="0.2">
      <c r="A1730" s="108" t="str">
        <f>EnterpriseData!$B$38</f>
        <v>ProTes300420201Adm</v>
      </c>
      <c r="B1730" s="109" t="s">
        <v>9498</v>
      </c>
      <c r="C1730" s="108" t="s">
        <v>2609</v>
      </c>
      <c r="D1730" s="108" t="s">
        <v>9499</v>
      </c>
      <c r="E1730" s="108" t="s">
        <v>2683</v>
      </c>
      <c r="G1730" s="108" t="s">
        <v>5866</v>
      </c>
      <c r="H1730" s="108" t="s">
        <v>9500</v>
      </c>
      <c r="I1730" s="110" t="s">
        <v>2683</v>
      </c>
      <c r="J1730" s="108" t="s">
        <v>2440</v>
      </c>
      <c r="O1730" s="108" t="s">
        <v>2573</v>
      </c>
    </row>
    <row r="1731" spans="1:15" s="108" customFormat="1" ht="12.75" x14ac:dyDescent="0.2">
      <c r="A1731" s="108" t="str">
        <f>EnterpriseData!$B$38</f>
        <v>ProTes300420201Adm</v>
      </c>
      <c r="B1731" s="109" t="s">
        <v>9501</v>
      </c>
      <c r="C1731" s="108" t="s">
        <v>2609</v>
      </c>
      <c r="D1731" s="108" t="s">
        <v>9502</v>
      </c>
      <c r="E1731" s="108" t="s">
        <v>2683</v>
      </c>
      <c r="G1731" s="108" t="s">
        <v>9503</v>
      </c>
      <c r="H1731" s="108" t="s">
        <v>7504</v>
      </c>
      <c r="I1731" s="110" t="s">
        <v>2683</v>
      </c>
      <c r="J1731" s="108" t="s">
        <v>7505</v>
      </c>
      <c r="O1731" s="108" t="s">
        <v>2573</v>
      </c>
    </row>
    <row r="1732" spans="1:15" s="108" customFormat="1" ht="12.75" x14ac:dyDescent="0.2">
      <c r="A1732" s="108" t="str">
        <f>EnterpriseData!$B$38</f>
        <v>ProTes300420201Adm</v>
      </c>
      <c r="B1732" s="109" t="s">
        <v>9504</v>
      </c>
      <c r="C1732" s="108" t="s">
        <v>2609</v>
      </c>
      <c r="D1732" s="108" t="s">
        <v>9505</v>
      </c>
      <c r="E1732" s="108" t="s">
        <v>2683</v>
      </c>
      <c r="G1732" s="108" t="s">
        <v>5890</v>
      </c>
      <c r="H1732" s="108" t="s">
        <v>5890</v>
      </c>
      <c r="I1732" s="110" t="s">
        <v>2683</v>
      </c>
      <c r="J1732" s="108" t="s">
        <v>4297</v>
      </c>
      <c r="O1732" s="108" t="s">
        <v>2573</v>
      </c>
    </row>
    <row r="1733" spans="1:15" s="108" customFormat="1" ht="12.75" x14ac:dyDescent="0.2">
      <c r="A1733" s="108" t="str">
        <f>EnterpriseData!$B$38</f>
        <v>ProTes300420201Adm</v>
      </c>
      <c r="B1733" s="109" t="s">
        <v>9506</v>
      </c>
      <c r="C1733" s="108" t="s">
        <v>2609</v>
      </c>
      <c r="D1733" s="108" t="s">
        <v>9507</v>
      </c>
      <c r="E1733" s="108" t="s">
        <v>2683</v>
      </c>
      <c r="G1733" s="108" t="s">
        <v>6359</v>
      </c>
      <c r="H1733" s="108" t="s">
        <v>6360</v>
      </c>
      <c r="I1733" s="110" t="s">
        <v>2683</v>
      </c>
      <c r="J1733" s="108" t="s">
        <v>3047</v>
      </c>
      <c r="O1733" s="108" t="s">
        <v>2573</v>
      </c>
    </row>
    <row r="1734" spans="1:15" s="108" customFormat="1" ht="12.75" x14ac:dyDescent="0.2">
      <c r="A1734" s="108" t="str">
        <f>EnterpriseData!$B$38</f>
        <v>ProTes300420201Adm</v>
      </c>
      <c r="B1734" s="109" t="s">
        <v>9508</v>
      </c>
      <c r="C1734" s="108" t="s">
        <v>2609</v>
      </c>
      <c r="D1734" s="108" t="s">
        <v>9509</v>
      </c>
      <c r="E1734" s="108" t="s">
        <v>2683</v>
      </c>
      <c r="G1734" s="108" t="s">
        <v>9510</v>
      </c>
      <c r="H1734" s="108" t="s">
        <v>7812</v>
      </c>
      <c r="I1734" s="110" t="s">
        <v>2683</v>
      </c>
      <c r="J1734" s="108" t="s">
        <v>2414</v>
      </c>
      <c r="O1734" s="108" t="s">
        <v>2573</v>
      </c>
    </row>
    <row r="1735" spans="1:15" s="108" customFormat="1" ht="12.75" x14ac:dyDescent="0.2">
      <c r="A1735" s="108" t="str">
        <f>EnterpriseData!$B$38</f>
        <v>ProTes300420201Adm</v>
      </c>
      <c r="B1735" s="109" t="s">
        <v>9511</v>
      </c>
      <c r="C1735" s="108" t="s">
        <v>2609</v>
      </c>
      <c r="D1735" s="108" t="s">
        <v>9512</v>
      </c>
      <c r="E1735" s="108" t="s">
        <v>2683</v>
      </c>
      <c r="G1735" s="108" t="s">
        <v>9513</v>
      </c>
      <c r="H1735" s="108" t="s">
        <v>8197</v>
      </c>
      <c r="I1735" s="110" t="s">
        <v>2683</v>
      </c>
      <c r="J1735" s="108" t="s">
        <v>3078</v>
      </c>
      <c r="O1735" s="108" t="s">
        <v>2573</v>
      </c>
    </row>
    <row r="1736" spans="1:15" s="108" customFormat="1" ht="12.75" x14ac:dyDescent="0.2">
      <c r="A1736" s="108" t="str">
        <f>EnterpriseData!$B$38</f>
        <v>ProTes300420201Adm</v>
      </c>
      <c r="B1736" s="109" t="s">
        <v>9514</v>
      </c>
      <c r="C1736" s="108" t="s">
        <v>2609</v>
      </c>
      <c r="D1736" s="108" t="s">
        <v>9515</v>
      </c>
      <c r="E1736" s="108" t="s">
        <v>2683</v>
      </c>
      <c r="G1736" s="108" t="s">
        <v>9516</v>
      </c>
      <c r="H1736" s="108" t="s">
        <v>6267</v>
      </c>
      <c r="I1736" s="110" t="s">
        <v>2683</v>
      </c>
      <c r="J1736" s="108" t="s">
        <v>4104</v>
      </c>
      <c r="O1736" s="108" t="s">
        <v>2573</v>
      </c>
    </row>
    <row r="1737" spans="1:15" s="108" customFormat="1" ht="12.75" x14ac:dyDescent="0.2">
      <c r="A1737" s="108" t="str">
        <f>EnterpriseData!$B$38</f>
        <v>ProTes300420201Adm</v>
      </c>
      <c r="B1737" s="109" t="s">
        <v>9517</v>
      </c>
      <c r="C1737" s="108" t="s">
        <v>2609</v>
      </c>
      <c r="D1737" s="108" t="s">
        <v>9518</v>
      </c>
      <c r="E1737" s="108" t="s">
        <v>2683</v>
      </c>
      <c r="G1737" s="108" t="s">
        <v>9519</v>
      </c>
      <c r="H1737" s="108" t="s">
        <v>9520</v>
      </c>
      <c r="I1737" s="110" t="s">
        <v>2683</v>
      </c>
      <c r="J1737" s="108" t="s">
        <v>5125</v>
      </c>
      <c r="O1737" s="108" t="s">
        <v>2573</v>
      </c>
    </row>
    <row r="1738" spans="1:15" s="108" customFormat="1" ht="12.75" x14ac:dyDescent="0.2">
      <c r="A1738" s="108" t="str">
        <f>EnterpriseData!$B$38</f>
        <v>ProTes300420201Adm</v>
      </c>
      <c r="B1738" s="109" t="s">
        <v>9521</v>
      </c>
      <c r="C1738" s="108" t="s">
        <v>2609</v>
      </c>
      <c r="D1738" s="108" t="s">
        <v>9522</v>
      </c>
      <c r="E1738" s="108" t="s">
        <v>2683</v>
      </c>
      <c r="G1738" s="108" t="s">
        <v>9523</v>
      </c>
      <c r="H1738" s="108" t="s">
        <v>4415</v>
      </c>
      <c r="I1738" s="110" t="s">
        <v>2683</v>
      </c>
      <c r="J1738" s="108" t="s">
        <v>3825</v>
      </c>
      <c r="O1738" s="108" t="s">
        <v>2573</v>
      </c>
    </row>
    <row r="1739" spans="1:15" s="108" customFormat="1" ht="12.75" x14ac:dyDescent="0.2">
      <c r="A1739" s="108" t="str">
        <f>EnterpriseData!$B$38</f>
        <v>ProTes300420201Adm</v>
      </c>
      <c r="B1739" s="109" t="s">
        <v>9524</v>
      </c>
      <c r="C1739" s="108" t="s">
        <v>2609</v>
      </c>
      <c r="D1739" s="108" t="s">
        <v>9525</v>
      </c>
      <c r="E1739" s="108" t="s">
        <v>2683</v>
      </c>
      <c r="G1739" s="108" t="s">
        <v>9526</v>
      </c>
      <c r="H1739" s="108" t="s">
        <v>9527</v>
      </c>
      <c r="I1739" s="110" t="s">
        <v>2683</v>
      </c>
      <c r="J1739" s="108" t="s">
        <v>2412</v>
      </c>
      <c r="O1739" s="108" t="s">
        <v>2573</v>
      </c>
    </row>
    <row r="1740" spans="1:15" s="108" customFormat="1" ht="12.75" x14ac:dyDescent="0.2">
      <c r="A1740" s="108" t="str">
        <f>EnterpriseData!$B$38</f>
        <v>ProTes300420201Adm</v>
      </c>
      <c r="B1740" s="109" t="s">
        <v>9528</v>
      </c>
      <c r="C1740" s="108" t="s">
        <v>2609</v>
      </c>
      <c r="D1740" s="108" t="s">
        <v>9529</v>
      </c>
      <c r="E1740" s="108" t="s">
        <v>2683</v>
      </c>
      <c r="G1740" s="108" t="s">
        <v>9530</v>
      </c>
      <c r="H1740" s="108" t="s">
        <v>8043</v>
      </c>
      <c r="I1740" s="110" t="s">
        <v>2683</v>
      </c>
      <c r="J1740" s="108" t="s">
        <v>7765</v>
      </c>
      <c r="O1740" s="108" t="s">
        <v>2573</v>
      </c>
    </row>
    <row r="1741" spans="1:15" s="108" customFormat="1" ht="12.75" x14ac:dyDescent="0.2">
      <c r="A1741" s="108" t="str">
        <f>EnterpriseData!$B$38</f>
        <v>ProTes300420201Adm</v>
      </c>
      <c r="B1741" s="109" t="s">
        <v>9531</v>
      </c>
      <c r="C1741" s="108" t="s">
        <v>2609</v>
      </c>
      <c r="D1741" s="108" t="s">
        <v>9532</v>
      </c>
      <c r="E1741" s="108" t="s">
        <v>2683</v>
      </c>
      <c r="G1741" s="108" t="s">
        <v>9533</v>
      </c>
      <c r="H1741" s="108" t="s">
        <v>8363</v>
      </c>
      <c r="I1741" s="110" t="s">
        <v>2683</v>
      </c>
      <c r="J1741" s="108" t="s">
        <v>3016</v>
      </c>
      <c r="O1741" s="108" t="s">
        <v>2573</v>
      </c>
    </row>
    <row r="1742" spans="1:15" s="108" customFormat="1" ht="12.75" x14ac:dyDescent="0.2">
      <c r="A1742" s="108" t="str">
        <f>EnterpriseData!$B$38</f>
        <v>ProTes300420201Adm</v>
      </c>
      <c r="B1742" s="109" t="s">
        <v>9534</v>
      </c>
      <c r="C1742" s="108" t="s">
        <v>2609</v>
      </c>
      <c r="D1742" s="108" t="s">
        <v>9535</v>
      </c>
      <c r="E1742" s="108" t="s">
        <v>2683</v>
      </c>
      <c r="G1742" s="108" t="s">
        <v>9536</v>
      </c>
      <c r="H1742" s="108" t="s">
        <v>7912</v>
      </c>
      <c r="I1742" s="110" t="s">
        <v>2683</v>
      </c>
      <c r="J1742" s="108" t="s">
        <v>3456</v>
      </c>
      <c r="O1742" s="108" t="s">
        <v>2573</v>
      </c>
    </row>
    <row r="1743" spans="1:15" s="108" customFormat="1" ht="12.75" x14ac:dyDescent="0.2">
      <c r="A1743" s="108" t="str">
        <f>EnterpriseData!$B$38</f>
        <v>ProTes300420201Adm</v>
      </c>
      <c r="B1743" s="109" t="s">
        <v>9537</v>
      </c>
      <c r="C1743" s="108" t="s">
        <v>2609</v>
      </c>
      <c r="D1743" s="108" t="s">
        <v>9538</v>
      </c>
      <c r="E1743" s="108" t="s">
        <v>2683</v>
      </c>
      <c r="G1743" s="108" t="s">
        <v>9539</v>
      </c>
      <c r="H1743" s="108" t="s">
        <v>9540</v>
      </c>
      <c r="I1743" s="110" t="s">
        <v>2683</v>
      </c>
      <c r="J1743" s="108" t="s">
        <v>2930</v>
      </c>
      <c r="O1743" s="108" t="s">
        <v>2573</v>
      </c>
    </row>
    <row r="1744" spans="1:15" s="108" customFormat="1" ht="12.75" x14ac:dyDescent="0.2">
      <c r="A1744" s="108" t="str">
        <f>EnterpriseData!$B$38</f>
        <v>ProTes300420201Adm</v>
      </c>
      <c r="B1744" s="109" t="s">
        <v>9541</v>
      </c>
      <c r="C1744" s="108" t="s">
        <v>2609</v>
      </c>
      <c r="D1744" s="108" t="s">
        <v>9542</v>
      </c>
      <c r="E1744" s="108" t="s">
        <v>2683</v>
      </c>
      <c r="G1744" s="108" t="s">
        <v>9543</v>
      </c>
      <c r="H1744" s="108" t="s">
        <v>9544</v>
      </c>
      <c r="I1744" s="110" t="s">
        <v>2683</v>
      </c>
      <c r="J1744" s="108" t="s">
        <v>5197</v>
      </c>
      <c r="O1744" s="108" t="s">
        <v>2573</v>
      </c>
    </row>
    <row r="1745" spans="1:15" s="108" customFormat="1" ht="12.75" x14ac:dyDescent="0.2">
      <c r="A1745" s="108" t="str">
        <f>EnterpriseData!$B$38</f>
        <v>ProTes300420201Adm</v>
      </c>
      <c r="B1745" s="109" t="s">
        <v>9545</v>
      </c>
      <c r="C1745" s="108" t="s">
        <v>2609</v>
      </c>
      <c r="D1745" s="108" t="s">
        <v>9546</v>
      </c>
      <c r="E1745" s="108" t="s">
        <v>2683</v>
      </c>
      <c r="G1745" s="108" t="s">
        <v>9547</v>
      </c>
      <c r="H1745" s="108" t="s">
        <v>6151</v>
      </c>
      <c r="I1745" s="110" t="s">
        <v>2683</v>
      </c>
      <c r="J1745" s="108" t="s">
        <v>2727</v>
      </c>
      <c r="O1745" s="108" t="s">
        <v>2573</v>
      </c>
    </row>
    <row r="1746" spans="1:15" s="108" customFormat="1" ht="12.75" x14ac:dyDescent="0.2">
      <c r="A1746" s="108" t="str">
        <f>EnterpriseData!$B$38</f>
        <v>ProTes300420201Adm</v>
      </c>
      <c r="B1746" s="109" t="s">
        <v>9548</v>
      </c>
      <c r="C1746" s="108" t="s">
        <v>2609</v>
      </c>
      <c r="D1746" s="108" t="s">
        <v>9549</v>
      </c>
      <c r="E1746" s="108" t="s">
        <v>2683</v>
      </c>
      <c r="G1746" s="108" t="s">
        <v>9550</v>
      </c>
      <c r="H1746" s="108" t="s">
        <v>9551</v>
      </c>
      <c r="I1746" s="110" t="s">
        <v>2683</v>
      </c>
      <c r="J1746" s="108" t="s">
        <v>4581</v>
      </c>
      <c r="O1746" s="108" t="s">
        <v>2573</v>
      </c>
    </row>
    <row r="1747" spans="1:15" s="108" customFormat="1" ht="12.75" x14ac:dyDescent="0.2">
      <c r="A1747" s="108" t="str">
        <f>EnterpriseData!$B$38</f>
        <v>ProTes300420201Adm</v>
      </c>
      <c r="B1747" s="109" t="s">
        <v>9552</v>
      </c>
      <c r="C1747" s="108" t="s">
        <v>2609</v>
      </c>
      <c r="D1747" s="108" t="s">
        <v>9553</v>
      </c>
      <c r="E1747" s="108" t="s">
        <v>2683</v>
      </c>
      <c r="G1747" s="108" t="s">
        <v>9554</v>
      </c>
      <c r="H1747" s="108" t="s">
        <v>7223</v>
      </c>
      <c r="I1747" s="110" t="s">
        <v>2683</v>
      </c>
      <c r="J1747" s="108" t="s">
        <v>4954</v>
      </c>
      <c r="O1747" s="108" t="s">
        <v>2573</v>
      </c>
    </row>
    <row r="1748" spans="1:15" s="108" customFormat="1" ht="12.75" x14ac:dyDescent="0.2">
      <c r="A1748" s="108" t="str">
        <f>EnterpriseData!$B$38</f>
        <v>ProTes300420201Adm</v>
      </c>
      <c r="B1748" s="109" t="s">
        <v>9555</v>
      </c>
      <c r="C1748" s="108" t="s">
        <v>2609</v>
      </c>
      <c r="D1748" s="108" t="s">
        <v>9556</v>
      </c>
      <c r="E1748" s="108" t="s">
        <v>2683</v>
      </c>
      <c r="G1748" s="108" t="s">
        <v>9557</v>
      </c>
      <c r="H1748" s="108" t="s">
        <v>9558</v>
      </c>
      <c r="I1748" s="110" t="s">
        <v>2683</v>
      </c>
      <c r="J1748" s="108" t="s">
        <v>2414</v>
      </c>
      <c r="O1748" s="108" t="s">
        <v>2573</v>
      </c>
    </row>
    <row r="1749" spans="1:15" s="108" customFormat="1" ht="12.75" x14ac:dyDescent="0.2">
      <c r="A1749" s="108" t="str">
        <f>EnterpriseData!$B$38</f>
        <v>ProTes300420201Adm</v>
      </c>
      <c r="B1749" s="109" t="s">
        <v>9559</v>
      </c>
      <c r="C1749" s="108" t="s">
        <v>2609</v>
      </c>
      <c r="D1749" s="108" t="s">
        <v>9560</v>
      </c>
      <c r="E1749" s="108" t="s">
        <v>2683</v>
      </c>
      <c r="G1749" s="108" t="s">
        <v>9561</v>
      </c>
      <c r="H1749" s="108" t="s">
        <v>8995</v>
      </c>
      <c r="I1749" s="110" t="s">
        <v>2683</v>
      </c>
      <c r="J1749" s="108" t="s">
        <v>8039</v>
      </c>
      <c r="O1749" s="108" t="s">
        <v>2573</v>
      </c>
    </row>
    <row r="1750" spans="1:15" s="108" customFormat="1" ht="12.75" x14ac:dyDescent="0.2">
      <c r="A1750" s="108" t="str">
        <f>EnterpriseData!$B$38</f>
        <v>ProTes300420201Adm</v>
      </c>
      <c r="B1750" s="109" t="s">
        <v>9562</v>
      </c>
      <c r="C1750" s="108" t="s">
        <v>2609</v>
      </c>
      <c r="D1750" s="108" t="s">
        <v>9563</v>
      </c>
      <c r="E1750" s="108" t="s">
        <v>2683</v>
      </c>
      <c r="G1750" s="108" t="s">
        <v>7707</v>
      </c>
      <c r="H1750" s="108" t="s">
        <v>6464</v>
      </c>
      <c r="I1750" s="110" t="s">
        <v>2683</v>
      </c>
      <c r="J1750" s="108" t="s">
        <v>3202</v>
      </c>
      <c r="O1750" s="108" t="s">
        <v>2573</v>
      </c>
    </row>
    <row r="1751" spans="1:15" s="108" customFormat="1" ht="12.75" x14ac:dyDescent="0.2">
      <c r="A1751" s="108" t="str">
        <f>EnterpriseData!$B$38</f>
        <v>ProTes300420201Adm</v>
      </c>
      <c r="B1751" s="109" t="s">
        <v>9564</v>
      </c>
      <c r="C1751" s="108" t="s">
        <v>2609</v>
      </c>
      <c r="D1751" s="108" t="s">
        <v>9565</v>
      </c>
      <c r="E1751" s="108" t="s">
        <v>2683</v>
      </c>
      <c r="G1751" s="108" t="s">
        <v>9566</v>
      </c>
      <c r="H1751" s="108" t="s">
        <v>6854</v>
      </c>
      <c r="I1751" s="110" t="s">
        <v>2683</v>
      </c>
      <c r="J1751" s="108" t="s">
        <v>6855</v>
      </c>
      <c r="O1751" s="108" t="s">
        <v>2573</v>
      </c>
    </row>
    <row r="1752" spans="1:15" s="108" customFormat="1" ht="12.75" x14ac:dyDescent="0.2">
      <c r="A1752" s="108" t="str">
        <f>EnterpriseData!$B$38</f>
        <v>ProTes300420201Adm</v>
      </c>
      <c r="B1752" s="109" t="s">
        <v>9567</v>
      </c>
      <c r="C1752" s="108" t="s">
        <v>2609</v>
      </c>
      <c r="D1752" s="108" t="s">
        <v>9568</v>
      </c>
      <c r="E1752" s="108" t="s">
        <v>2683</v>
      </c>
      <c r="G1752" s="108" t="s">
        <v>9569</v>
      </c>
      <c r="H1752" s="108" t="s">
        <v>9569</v>
      </c>
      <c r="I1752" s="110" t="s">
        <v>2683</v>
      </c>
      <c r="J1752" s="108" t="s">
        <v>7505</v>
      </c>
      <c r="O1752" s="108" t="s">
        <v>2573</v>
      </c>
    </row>
    <row r="1753" spans="1:15" s="108" customFormat="1" ht="12.75" x14ac:dyDescent="0.2">
      <c r="A1753" s="108" t="str">
        <f>EnterpriseData!$B$38</f>
        <v>ProTes300420201Adm</v>
      </c>
      <c r="B1753" s="109" t="s">
        <v>9570</v>
      </c>
      <c r="C1753" s="108" t="s">
        <v>2609</v>
      </c>
      <c r="D1753" s="108" t="s">
        <v>9571</v>
      </c>
      <c r="E1753" s="108" t="s">
        <v>2683</v>
      </c>
      <c r="G1753" s="108" t="s">
        <v>9572</v>
      </c>
      <c r="H1753" s="108" t="s">
        <v>6118</v>
      </c>
      <c r="I1753" s="110" t="s">
        <v>2683</v>
      </c>
      <c r="J1753" s="108" t="s">
        <v>2377</v>
      </c>
      <c r="O1753" s="108" t="s">
        <v>2573</v>
      </c>
    </row>
    <row r="1754" spans="1:15" s="108" customFormat="1" ht="12.75" x14ac:dyDescent="0.2">
      <c r="A1754" s="108" t="str">
        <f>EnterpriseData!$B$38</f>
        <v>ProTes300420201Adm</v>
      </c>
      <c r="B1754" s="109" t="s">
        <v>9573</v>
      </c>
      <c r="C1754" s="108" t="s">
        <v>2609</v>
      </c>
      <c r="D1754" s="108" t="s">
        <v>9574</v>
      </c>
      <c r="E1754" s="108" t="s">
        <v>2683</v>
      </c>
      <c r="G1754" s="108" t="s">
        <v>3817</v>
      </c>
      <c r="H1754" s="108" t="s">
        <v>9575</v>
      </c>
      <c r="I1754" s="110" t="s">
        <v>2683</v>
      </c>
      <c r="J1754" s="108" t="s">
        <v>2896</v>
      </c>
      <c r="O1754" s="108" t="s">
        <v>2573</v>
      </c>
    </row>
    <row r="1755" spans="1:15" s="108" customFormat="1" ht="12.75" x14ac:dyDescent="0.2">
      <c r="A1755" s="108" t="str">
        <f>EnterpriseData!$B$38</f>
        <v>ProTes300420201Adm</v>
      </c>
      <c r="B1755" s="109" t="s">
        <v>9576</v>
      </c>
      <c r="C1755" s="108" t="s">
        <v>2609</v>
      </c>
      <c r="D1755" s="108" t="s">
        <v>9577</v>
      </c>
      <c r="E1755" s="108" t="s">
        <v>2683</v>
      </c>
      <c r="G1755" s="108" t="s">
        <v>9578</v>
      </c>
      <c r="H1755" s="108" t="s">
        <v>7912</v>
      </c>
      <c r="I1755" s="110" t="s">
        <v>2683</v>
      </c>
      <c r="J1755" s="108" t="s">
        <v>3456</v>
      </c>
      <c r="O1755" s="108" t="s">
        <v>2573</v>
      </c>
    </row>
    <row r="1756" spans="1:15" s="108" customFormat="1" ht="12.75" x14ac:dyDescent="0.2">
      <c r="A1756" s="108" t="str">
        <f>EnterpriseData!$B$38</f>
        <v>ProTes300420201Adm</v>
      </c>
      <c r="B1756" s="109" t="s">
        <v>9579</v>
      </c>
      <c r="C1756" s="108" t="s">
        <v>2609</v>
      </c>
      <c r="D1756" s="108" t="s">
        <v>9580</v>
      </c>
      <c r="E1756" s="108" t="s">
        <v>2683</v>
      </c>
      <c r="G1756" s="108" t="s">
        <v>9581</v>
      </c>
      <c r="H1756" s="108" t="s">
        <v>7315</v>
      </c>
      <c r="I1756" s="110" t="s">
        <v>2683</v>
      </c>
      <c r="J1756" s="108" t="s">
        <v>3016</v>
      </c>
      <c r="O1756" s="108" t="s">
        <v>2573</v>
      </c>
    </row>
    <row r="1757" spans="1:15" s="108" customFormat="1" ht="12.75" x14ac:dyDescent="0.2">
      <c r="A1757" s="108" t="str">
        <f>EnterpriseData!$B$38</f>
        <v>ProTes300420201Adm</v>
      </c>
      <c r="B1757" s="109" t="s">
        <v>9582</v>
      </c>
      <c r="C1757" s="108" t="s">
        <v>2609</v>
      </c>
      <c r="D1757" s="108" t="s">
        <v>9583</v>
      </c>
      <c r="E1757" s="108" t="s">
        <v>2683</v>
      </c>
      <c r="G1757" s="108" t="s">
        <v>5954</v>
      </c>
      <c r="H1757" s="108" t="s">
        <v>5954</v>
      </c>
      <c r="I1757" s="110" t="s">
        <v>2683</v>
      </c>
      <c r="J1757" s="108" t="s">
        <v>3346</v>
      </c>
      <c r="O1757" s="108" t="s">
        <v>2573</v>
      </c>
    </row>
    <row r="1758" spans="1:15" s="108" customFormat="1" ht="12.75" x14ac:dyDescent="0.2">
      <c r="A1758" s="108" t="str">
        <f>EnterpriseData!$B$38</f>
        <v>ProTes300420201Adm</v>
      </c>
      <c r="B1758" s="109" t="s">
        <v>9584</v>
      </c>
      <c r="C1758" s="108" t="s">
        <v>2609</v>
      </c>
      <c r="D1758" s="108" t="s">
        <v>9585</v>
      </c>
      <c r="E1758" s="108" t="s">
        <v>2683</v>
      </c>
      <c r="G1758" s="108" t="s">
        <v>6060</v>
      </c>
      <c r="H1758" s="108" t="s">
        <v>6181</v>
      </c>
      <c r="I1758" s="110" t="s">
        <v>2683</v>
      </c>
      <c r="J1758" s="108" t="s">
        <v>6044</v>
      </c>
      <c r="O1758" s="108" t="s">
        <v>2573</v>
      </c>
    </row>
    <row r="1759" spans="1:15" s="108" customFormat="1" ht="12.75" x14ac:dyDescent="0.2">
      <c r="A1759" s="108" t="str">
        <f>EnterpriseData!$B$38</f>
        <v>ProTes300420201Adm</v>
      </c>
      <c r="B1759" s="109" t="s">
        <v>9586</v>
      </c>
      <c r="C1759" s="108" t="s">
        <v>2609</v>
      </c>
      <c r="D1759" s="108" t="s">
        <v>9587</v>
      </c>
      <c r="E1759" s="108" t="s">
        <v>2683</v>
      </c>
      <c r="G1759" s="108" t="s">
        <v>9588</v>
      </c>
      <c r="H1759" s="108" t="s">
        <v>6743</v>
      </c>
      <c r="I1759" s="110" t="s">
        <v>2683</v>
      </c>
      <c r="J1759" s="108" t="s">
        <v>2377</v>
      </c>
      <c r="O1759" s="108" t="s">
        <v>2573</v>
      </c>
    </row>
    <row r="1760" spans="1:15" s="108" customFormat="1" ht="12.75" x14ac:dyDescent="0.2">
      <c r="A1760" s="108" t="str">
        <f>EnterpriseData!$B$38</f>
        <v>ProTes300420201Adm</v>
      </c>
      <c r="B1760" s="109" t="s">
        <v>9589</v>
      </c>
      <c r="C1760" s="108" t="s">
        <v>2609</v>
      </c>
      <c r="D1760" s="108" t="s">
        <v>9590</v>
      </c>
      <c r="E1760" s="108" t="s">
        <v>2683</v>
      </c>
      <c r="G1760" s="108" t="s">
        <v>9591</v>
      </c>
      <c r="H1760" s="108" t="s">
        <v>6181</v>
      </c>
      <c r="I1760" s="110" t="s">
        <v>2683</v>
      </c>
      <c r="J1760" s="108" t="s">
        <v>6044</v>
      </c>
      <c r="O1760" s="108" t="s">
        <v>2573</v>
      </c>
    </row>
    <row r="1761" spans="1:15" s="108" customFormat="1" ht="12.75" x14ac:dyDescent="0.2">
      <c r="A1761" s="108" t="str">
        <f>EnterpriseData!$B$38</f>
        <v>ProTes300420201Adm</v>
      </c>
      <c r="B1761" s="109" t="s">
        <v>9592</v>
      </c>
      <c r="C1761" s="108" t="s">
        <v>2609</v>
      </c>
      <c r="D1761" s="108" t="s">
        <v>9593</v>
      </c>
      <c r="E1761" s="108" t="s">
        <v>2683</v>
      </c>
      <c r="G1761" s="108" t="s">
        <v>9594</v>
      </c>
      <c r="H1761" s="108" t="s">
        <v>7957</v>
      </c>
      <c r="I1761" s="110" t="s">
        <v>2683</v>
      </c>
      <c r="J1761" s="108" t="s">
        <v>2418</v>
      </c>
      <c r="O1761" s="108" t="s">
        <v>2573</v>
      </c>
    </row>
    <row r="1762" spans="1:15" s="108" customFormat="1" ht="12.75" x14ac:dyDescent="0.2">
      <c r="A1762" s="108" t="str">
        <f>EnterpriseData!$B$38</f>
        <v>ProTes300420201Adm</v>
      </c>
      <c r="B1762" s="109" t="s">
        <v>9595</v>
      </c>
      <c r="C1762" s="108" t="s">
        <v>2609</v>
      </c>
      <c r="D1762" s="108" t="s">
        <v>9596</v>
      </c>
      <c r="E1762" s="108" t="s">
        <v>2683</v>
      </c>
      <c r="G1762" s="108" t="s">
        <v>9597</v>
      </c>
      <c r="H1762" s="108" t="s">
        <v>9598</v>
      </c>
      <c r="I1762" s="110" t="s">
        <v>2683</v>
      </c>
      <c r="J1762" s="108" t="s">
        <v>3629</v>
      </c>
      <c r="O1762" s="108" t="s">
        <v>2573</v>
      </c>
    </row>
    <row r="1763" spans="1:15" s="108" customFormat="1" ht="12.75" x14ac:dyDescent="0.2">
      <c r="A1763" s="108" t="str">
        <f>EnterpriseData!$B$38</f>
        <v>ProTes300420201Adm</v>
      </c>
      <c r="B1763" s="109" t="s">
        <v>9599</v>
      </c>
      <c r="C1763" s="108" t="s">
        <v>2609</v>
      </c>
      <c r="D1763" s="108" t="s">
        <v>9600</v>
      </c>
      <c r="E1763" s="108" t="s">
        <v>2683</v>
      </c>
      <c r="G1763" s="108" t="s">
        <v>3877</v>
      </c>
      <c r="H1763" s="108" t="s">
        <v>3878</v>
      </c>
      <c r="I1763" s="110" t="s">
        <v>2683</v>
      </c>
      <c r="J1763" s="108" t="s">
        <v>3825</v>
      </c>
      <c r="O1763" s="108" t="s">
        <v>2573</v>
      </c>
    </row>
    <row r="1764" spans="1:15" s="108" customFormat="1" ht="12.75" x14ac:dyDescent="0.2">
      <c r="A1764" s="108" t="str">
        <f>EnterpriseData!$B$38</f>
        <v>ProTes300420201Adm</v>
      </c>
      <c r="B1764" s="109" t="s">
        <v>9601</v>
      </c>
      <c r="C1764" s="108" t="s">
        <v>2609</v>
      </c>
      <c r="D1764" s="108" t="s">
        <v>9602</v>
      </c>
      <c r="E1764" s="108" t="s">
        <v>2683</v>
      </c>
      <c r="G1764" s="108" t="s">
        <v>9603</v>
      </c>
      <c r="H1764" s="108" t="s">
        <v>6893</v>
      </c>
      <c r="I1764" s="110" t="s">
        <v>2683</v>
      </c>
      <c r="J1764" s="108" t="s">
        <v>2377</v>
      </c>
      <c r="O1764" s="108" t="s">
        <v>2573</v>
      </c>
    </row>
    <row r="1765" spans="1:15" s="108" customFormat="1" ht="12.75" x14ac:dyDescent="0.2">
      <c r="A1765" s="108" t="str">
        <f>EnterpriseData!$B$38</f>
        <v>ProTes300420201Adm</v>
      </c>
      <c r="B1765" s="109" t="s">
        <v>9604</v>
      </c>
      <c r="C1765" s="108" t="s">
        <v>2609</v>
      </c>
      <c r="D1765" s="108" t="s">
        <v>9605</v>
      </c>
      <c r="E1765" s="108" t="s">
        <v>2683</v>
      </c>
      <c r="G1765" s="108" t="s">
        <v>9606</v>
      </c>
      <c r="H1765" s="108" t="s">
        <v>6534</v>
      </c>
      <c r="I1765" s="110" t="s">
        <v>2683</v>
      </c>
      <c r="J1765" s="108" t="s">
        <v>5602</v>
      </c>
      <c r="O1765" s="108" t="s">
        <v>2573</v>
      </c>
    </row>
    <row r="1766" spans="1:15" s="108" customFormat="1" ht="12.75" x14ac:dyDescent="0.2">
      <c r="A1766" s="108" t="str">
        <f>EnterpriseData!$B$38</f>
        <v>ProTes300420201Adm</v>
      </c>
      <c r="B1766" s="109" t="s">
        <v>9607</v>
      </c>
      <c r="C1766" s="108" t="s">
        <v>2609</v>
      </c>
      <c r="D1766" s="108" t="s">
        <v>9608</v>
      </c>
      <c r="E1766" s="108" t="s">
        <v>2683</v>
      </c>
      <c r="G1766" s="108" t="s">
        <v>9609</v>
      </c>
      <c r="H1766" s="108" t="s">
        <v>7504</v>
      </c>
      <c r="I1766" s="110" t="s">
        <v>2683</v>
      </c>
      <c r="J1766" s="108" t="s">
        <v>7505</v>
      </c>
      <c r="O1766" s="108" t="s">
        <v>2573</v>
      </c>
    </row>
    <row r="1767" spans="1:15" s="108" customFormat="1" ht="12.75" x14ac:dyDescent="0.2">
      <c r="A1767" s="108" t="str">
        <f>EnterpriseData!$B$38</f>
        <v>ProTes300420201Adm</v>
      </c>
      <c r="B1767" s="109" t="s">
        <v>9610</v>
      </c>
      <c r="C1767" s="108" t="s">
        <v>2609</v>
      </c>
      <c r="D1767" s="108" t="s">
        <v>9611</v>
      </c>
      <c r="E1767" s="108" t="s">
        <v>2683</v>
      </c>
      <c r="G1767" s="108" t="s">
        <v>9612</v>
      </c>
      <c r="H1767" s="108" t="s">
        <v>6512</v>
      </c>
      <c r="I1767" s="110" t="s">
        <v>2683</v>
      </c>
      <c r="J1767" s="108" t="s">
        <v>5462</v>
      </c>
      <c r="O1767" s="108" t="s">
        <v>2573</v>
      </c>
    </row>
    <row r="1768" spans="1:15" s="108" customFormat="1" ht="12.75" x14ac:dyDescent="0.2">
      <c r="A1768" s="108" t="str">
        <f>EnterpriseData!$B$38</f>
        <v>ProTes300420201Adm</v>
      </c>
      <c r="B1768" s="109" t="s">
        <v>9613</v>
      </c>
      <c r="C1768" s="108" t="s">
        <v>2609</v>
      </c>
      <c r="D1768" s="108" t="s">
        <v>9614</v>
      </c>
      <c r="E1768" s="108" t="s">
        <v>2683</v>
      </c>
      <c r="G1768" s="108" t="s">
        <v>9615</v>
      </c>
      <c r="H1768" s="108" t="s">
        <v>8310</v>
      </c>
      <c r="I1768" s="110" t="s">
        <v>2683</v>
      </c>
      <c r="J1768" s="108" t="s">
        <v>4785</v>
      </c>
      <c r="O1768" s="108" t="s">
        <v>2573</v>
      </c>
    </row>
    <row r="1769" spans="1:15" s="108" customFormat="1" ht="12.75" x14ac:dyDescent="0.2">
      <c r="A1769" s="108" t="str">
        <f>EnterpriseData!$B$38</f>
        <v>ProTes300420201Adm</v>
      </c>
      <c r="B1769" s="109" t="s">
        <v>9616</v>
      </c>
      <c r="C1769" s="108" t="s">
        <v>2609</v>
      </c>
      <c r="D1769" s="108" t="s">
        <v>9617</v>
      </c>
      <c r="E1769" s="108" t="s">
        <v>2683</v>
      </c>
      <c r="G1769" s="108" t="s">
        <v>9618</v>
      </c>
      <c r="H1769" s="108" t="s">
        <v>7169</v>
      </c>
      <c r="I1769" s="110" t="s">
        <v>2683</v>
      </c>
      <c r="J1769" s="108" t="s">
        <v>5250</v>
      </c>
      <c r="O1769" s="108" t="s">
        <v>2573</v>
      </c>
    </row>
    <row r="1770" spans="1:15" s="108" customFormat="1" ht="12.75" x14ac:dyDescent="0.2">
      <c r="A1770" s="108" t="str">
        <f>EnterpriseData!$B$38</f>
        <v>ProTes300420201Adm</v>
      </c>
      <c r="B1770" s="109" t="s">
        <v>9619</v>
      </c>
      <c r="C1770" s="108" t="s">
        <v>2609</v>
      </c>
      <c r="D1770" s="108" t="s">
        <v>9620</v>
      </c>
      <c r="E1770" s="108" t="s">
        <v>2683</v>
      </c>
      <c r="G1770" s="108" t="s">
        <v>9621</v>
      </c>
      <c r="H1770" s="108" t="s">
        <v>9622</v>
      </c>
      <c r="I1770" s="110" t="s">
        <v>2683</v>
      </c>
      <c r="J1770" s="108" t="s">
        <v>5900</v>
      </c>
      <c r="O1770" s="108" t="s">
        <v>2573</v>
      </c>
    </row>
    <row r="1771" spans="1:15" s="108" customFormat="1" ht="12.75" x14ac:dyDescent="0.2">
      <c r="A1771" s="108" t="str">
        <f>EnterpriseData!$B$38</f>
        <v>ProTes300420201Adm</v>
      </c>
      <c r="B1771" s="109" t="s">
        <v>9623</v>
      </c>
      <c r="C1771" s="108" t="s">
        <v>2609</v>
      </c>
      <c r="D1771" s="108" t="s">
        <v>9624</v>
      </c>
      <c r="E1771" s="108" t="s">
        <v>9625</v>
      </c>
      <c r="G1771" s="108" t="s">
        <v>9626</v>
      </c>
      <c r="H1771" s="108" t="s">
        <v>6177</v>
      </c>
      <c r="I1771" s="110" t="s">
        <v>2683</v>
      </c>
      <c r="J1771" s="108" t="s">
        <v>2591</v>
      </c>
      <c r="O1771" s="108" t="s">
        <v>2573</v>
      </c>
    </row>
    <row r="1772" spans="1:15" s="108" customFormat="1" ht="12.75" x14ac:dyDescent="0.2">
      <c r="A1772" s="108" t="str">
        <f>EnterpriseData!$B$38</f>
        <v>ProTes300420201Adm</v>
      </c>
      <c r="B1772" s="109" t="s">
        <v>9627</v>
      </c>
      <c r="C1772" s="108" t="s">
        <v>2609</v>
      </c>
      <c r="D1772" s="108" t="s">
        <v>9628</v>
      </c>
      <c r="E1772" s="108" t="s">
        <v>2683</v>
      </c>
      <c r="G1772" s="108" t="s">
        <v>9629</v>
      </c>
      <c r="H1772" s="108" t="s">
        <v>6129</v>
      </c>
      <c r="I1772" s="110" t="s">
        <v>2683</v>
      </c>
      <c r="J1772" s="108" t="s">
        <v>2414</v>
      </c>
      <c r="O1772" s="108" t="s">
        <v>2573</v>
      </c>
    </row>
    <row r="1773" spans="1:15" s="108" customFormat="1" ht="12.75" x14ac:dyDescent="0.2">
      <c r="A1773" s="108" t="str">
        <f>EnterpriseData!$B$38</f>
        <v>ProTes300420201Adm</v>
      </c>
      <c r="B1773" s="109" t="s">
        <v>9630</v>
      </c>
      <c r="C1773" s="108" t="s">
        <v>2609</v>
      </c>
      <c r="D1773" s="108" t="s">
        <v>9631</v>
      </c>
      <c r="E1773" s="108" t="s">
        <v>2683</v>
      </c>
      <c r="G1773" s="108" t="s">
        <v>9632</v>
      </c>
      <c r="H1773" s="108" t="s">
        <v>6999</v>
      </c>
      <c r="I1773" s="110" t="s">
        <v>2683</v>
      </c>
      <c r="J1773" s="108" t="s">
        <v>4115</v>
      </c>
      <c r="O1773" s="108" t="s">
        <v>2573</v>
      </c>
    </row>
    <row r="1774" spans="1:15" s="108" customFormat="1" ht="12.75" x14ac:dyDescent="0.2">
      <c r="A1774" s="108" t="str">
        <f>EnterpriseData!$B$38</f>
        <v>ProTes300420201Adm</v>
      </c>
      <c r="B1774" s="109" t="s">
        <v>9633</v>
      </c>
      <c r="C1774" s="108" t="s">
        <v>2609</v>
      </c>
      <c r="D1774" s="108" t="s">
        <v>9634</v>
      </c>
      <c r="E1774" s="108" t="s">
        <v>2683</v>
      </c>
      <c r="G1774" s="108" t="s">
        <v>4501</v>
      </c>
      <c r="H1774" s="108" t="s">
        <v>4501</v>
      </c>
      <c r="I1774" s="110" t="s">
        <v>2683</v>
      </c>
      <c r="J1774" s="108" t="s">
        <v>4503</v>
      </c>
      <c r="O1774" s="108" t="s">
        <v>2573</v>
      </c>
    </row>
    <row r="1775" spans="1:15" s="108" customFormat="1" ht="12.75" x14ac:dyDescent="0.2">
      <c r="A1775" s="108" t="str">
        <f>EnterpriseData!$B$38</f>
        <v>ProTes300420201Adm</v>
      </c>
      <c r="B1775" s="109" t="s">
        <v>9635</v>
      </c>
      <c r="C1775" s="108" t="s">
        <v>2609</v>
      </c>
      <c r="D1775" s="108" t="s">
        <v>9636</v>
      </c>
      <c r="E1775" s="108" t="s">
        <v>2683</v>
      </c>
      <c r="G1775" s="108" t="s">
        <v>5537</v>
      </c>
      <c r="H1775" s="108" t="s">
        <v>9637</v>
      </c>
      <c r="I1775" s="110" t="s">
        <v>2683</v>
      </c>
      <c r="J1775" s="108" t="s">
        <v>5534</v>
      </c>
      <c r="O1775" s="108" t="s">
        <v>2573</v>
      </c>
    </row>
    <row r="1776" spans="1:15" s="108" customFormat="1" ht="12.75" x14ac:dyDescent="0.2">
      <c r="A1776" s="108" t="str">
        <f>EnterpriseData!$B$38</f>
        <v>ProTes300420201Adm</v>
      </c>
      <c r="B1776" s="109" t="s">
        <v>9638</v>
      </c>
      <c r="C1776" s="108" t="s">
        <v>2609</v>
      </c>
      <c r="D1776" s="108" t="s">
        <v>9639</v>
      </c>
      <c r="E1776" s="108" t="s">
        <v>2683</v>
      </c>
      <c r="G1776" s="108" t="s">
        <v>9640</v>
      </c>
      <c r="H1776" s="108" t="s">
        <v>6812</v>
      </c>
      <c r="I1776" s="110" t="s">
        <v>2683</v>
      </c>
      <c r="J1776" s="108" t="s">
        <v>3825</v>
      </c>
      <c r="O1776" s="108" t="s">
        <v>2573</v>
      </c>
    </row>
    <row r="1777" spans="1:15" s="108" customFormat="1" ht="12.75" x14ac:dyDescent="0.2">
      <c r="A1777" s="108" t="str">
        <f>EnterpriseData!$B$38</f>
        <v>ProTes300420201Adm</v>
      </c>
      <c r="B1777" s="109" t="s">
        <v>9641</v>
      </c>
      <c r="C1777" s="108" t="s">
        <v>2609</v>
      </c>
      <c r="D1777" s="108" t="s">
        <v>9642</v>
      </c>
      <c r="E1777" s="108" t="s">
        <v>2683</v>
      </c>
      <c r="G1777" s="108" t="s">
        <v>9643</v>
      </c>
      <c r="H1777" s="108" t="s">
        <v>6545</v>
      </c>
      <c r="I1777" s="110" t="s">
        <v>2683</v>
      </c>
      <c r="J1777" s="108" t="s">
        <v>2896</v>
      </c>
      <c r="O1777" s="108" t="s">
        <v>2573</v>
      </c>
    </row>
    <row r="1778" spans="1:15" s="108" customFormat="1" ht="12.75" x14ac:dyDescent="0.2">
      <c r="A1778" s="108" t="str">
        <f>EnterpriseData!$B$38</f>
        <v>ProTes300420201Adm</v>
      </c>
      <c r="B1778" s="109" t="s">
        <v>9644</v>
      </c>
      <c r="C1778" s="108" t="s">
        <v>2609</v>
      </c>
      <c r="D1778" s="108" t="s">
        <v>9645</v>
      </c>
      <c r="E1778" s="108" t="s">
        <v>2683</v>
      </c>
      <c r="G1778" s="108" t="s">
        <v>9646</v>
      </c>
      <c r="H1778" s="108" t="s">
        <v>7618</v>
      </c>
      <c r="I1778" s="110" t="s">
        <v>2683</v>
      </c>
      <c r="J1778" s="108" t="s">
        <v>2390</v>
      </c>
      <c r="O1778" s="108" t="s">
        <v>2573</v>
      </c>
    </row>
    <row r="1779" spans="1:15" s="108" customFormat="1" ht="12.75" x14ac:dyDescent="0.2">
      <c r="A1779" s="108" t="str">
        <f>EnterpriseData!$B$38</f>
        <v>ProTes300420201Adm</v>
      </c>
      <c r="B1779" s="109" t="s">
        <v>9647</v>
      </c>
      <c r="C1779" s="108" t="s">
        <v>2609</v>
      </c>
      <c r="D1779" s="108" t="s">
        <v>9648</v>
      </c>
      <c r="E1779" s="108" t="s">
        <v>2683</v>
      </c>
      <c r="G1779" s="108" t="s">
        <v>9649</v>
      </c>
      <c r="H1779" s="108" t="s">
        <v>6118</v>
      </c>
      <c r="I1779" s="110" t="s">
        <v>2683</v>
      </c>
      <c r="J1779" s="108" t="s">
        <v>2377</v>
      </c>
      <c r="O1779" s="108" t="s">
        <v>2573</v>
      </c>
    </row>
    <row r="1780" spans="1:15" s="108" customFormat="1" ht="12.75" x14ac:dyDescent="0.2">
      <c r="A1780" s="108" t="str">
        <f>EnterpriseData!$B$38</f>
        <v>ProTes300420201Adm</v>
      </c>
      <c r="B1780" s="109" t="s">
        <v>9650</v>
      </c>
      <c r="C1780" s="108" t="s">
        <v>2609</v>
      </c>
      <c r="D1780" s="108" t="s">
        <v>9651</v>
      </c>
      <c r="E1780" s="108" t="s">
        <v>2683</v>
      </c>
      <c r="G1780" s="108" t="s">
        <v>9652</v>
      </c>
      <c r="H1780" s="108" t="s">
        <v>7169</v>
      </c>
      <c r="I1780" s="110" t="s">
        <v>2683</v>
      </c>
      <c r="J1780" s="108" t="s">
        <v>5250</v>
      </c>
      <c r="O1780" s="108" t="s">
        <v>2573</v>
      </c>
    </row>
    <row r="1781" spans="1:15" s="108" customFormat="1" ht="12.75" x14ac:dyDescent="0.2">
      <c r="A1781" s="108" t="str">
        <f>EnterpriseData!$B$38</f>
        <v>ProTes300420201Adm</v>
      </c>
      <c r="B1781" s="109" t="s">
        <v>9653</v>
      </c>
      <c r="C1781" s="108" t="s">
        <v>2609</v>
      </c>
      <c r="D1781" s="108" t="s">
        <v>9654</v>
      </c>
      <c r="E1781" s="108" t="s">
        <v>2683</v>
      </c>
      <c r="G1781" s="108" t="s">
        <v>9655</v>
      </c>
      <c r="H1781" s="108" t="s">
        <v>8133</v>
      </c>
      <c r="I1781" s="110" t="s">
        <v>2683</v>
      </c>
      <c r="J1781" s="108" t="s">
        <v>2727</v>
      </c>
      <c r="O1781" s="108" t="s">
        <v>2573</v>
      </c>
    </row>
    <row r="1782" spans="1:15" s="108" customFormat="1" ht="12.75" x14ac:dyDescent="0.2">
      <c r="A1782" s="108" t="str">
        <f>EnterpriseData!$B$38</f>
        <v>ProTes300420201Adm</v>
      </c>
      <c r="B1782" s="109" t="s">
        <v>9656</v>
      </c>
      <c r="C1782" s="108" t="s">
        <v>2609</v>
      </c>
      <c r="D1782" s="108" t="s">
        <v>9657</v>
      </c>
      <c r="E1782" s="108" t="s">
        <v>2683</v>
      </c>
      <c r="G1782" s="108" t="s">
        <v>9658</v>
      </c>
      <c r="H1782" s="108" t="s">
        <v>6999</v>
      </c>
      <c r="I1782" s="110" t="s">
        <v>2683</v>
      </c>
      <c r="J1782" s="108" t="s">
        <v>4115</v>
      </c>
      <c r="O1782" s="108" t="s">
        <v>2573</v>
      </c>
    </row>
    <row r="1783" spans="1:15" s="108" customFormat="1" ht="12.75" x14ac:dyDescent="0.2">
      <c r="A1783" s="108" t="str">
        <f>EnterpriseData!$B$38</f>
        <v>ProTes300420201Adm</v>
      </c>
      <c r="B1783" s="109" t="s">
        <v>9659</v>
      </c>
      <c r="C1783" s="108" t="s">
        <v>2609</v>
      </c>
      <c r="D1783" s="108" t="s">
        <v>9660</v>
      </c>
      <c r="E1783" s="108" t="s">
        <v>2683</v>
      </c>
      <c r="G1783" s="108" t="s">
        <v>9661</v>
      </c>
      <c r="H1783" s="108" t="s">
        <v>9661</v>
      </c>
      <c r="I1783" s="110" t="s">
        <v>2683</v>
      </c>
      <c r="J1783" s="108" t="s">
        <v>3346</v>
      </c>
      <c r="O1783" s="108" t="s">
        <v>2573</v>
      </c>
    </row>
    <row r="1784" spans="1:15" s="108" customFormat="1" ht="12.75" x14ac:dyDescent="0.2">
      <c r="A1784" s="108" t="str">
        <f>EnterpriseData!$B$38</f>
        <v>ProTes300420201Adm</v>
      </c>
      <c r="B1784" s="109" t="s">
        <v>9662</v>
      </c>
      <c r="C1784" s="108" t="s">
        <v>2609</v>
      </c>
      <c r="D1784" s="108" t="s">
        <v>9663</v>
      </c>
      <c r="E1784" s="108" t="s">
        <v>2683</v>
      </c>
      <c r="G1784" s="108" t="s">
        <v>9664</v>
      </c>
      <c r="H1784" s="108" t="s">
        <v>9665</v>
      </c>
      <c r="I1784" s="110" t="s">
        <v>2683</v>
      </c>
      <c r="J1784" s="108" t="s">
        <v>5197</v>
      </c>
      <c r="O1784" s="108" t="s">
        <v>2573</v>
      </c>
    </row>
    <row r="1785" spans="1:15" s="108" customFormat="1" ht="12.75" x14ac:dyDescent="0.2">
      <c r="A1785" s="108" t="str">
        <f>EnterpriseData!$B$38</f>
        <v>ProTes300420201Adm</v>
      </c>
      <c r="B1785" s="109" t="s">
        <v>9666</v>
      </c>
      <c r="C1785" s="108" t="s">
        <v>2609</v>
      </c>
      <c r="D1785" s="108" t="s">
        <v>9667</v>
      </c>
      <c r="E1785" s="108" t="s">
        <v>2683</v>
      </c>
      <c r="G1785" s="108" t="s">
        <v>9668</v>
      </c>
      <c r="H1785" s="108" t="s">
        <v>6893</v>
      </c>
      <c r="I1785" s="110" t="s">
        <v>2683</v>
      </c>
      <c r="J1785" s="108" t="s">
        <v>2377</v>
      </c>
      <c r="O1785" s="108" t="s">
        <v>2573</v>
      </c>
    </row>
    <row r="1786" spans="1:15" s="108" customFormat="1" ht="12.75" x14ac:dyDescent="0.2">
      <c r="A1786" s="108" t="str">
        <f>EnterpriseData!$B$38</f>
        <v>ProTes300420201Adm</v>
      </c>
      <c r="B1786" s="109" t="s">
        <v>9669</v>
      </c>
      <c r="C1786" s="108" t="s">
        <v>2609</v>
      </c>
      <c r="D1786" s="108" t="s">
        <v>9670</v>
      </c>
      <c r="E1786" s="108" t="s">
        <v>2683</v>
      </c>
      <c r="G1786" s="108" t="s">
        <v>4656</v>
      </c>
      <c r="H1786" s="108" t="s">
        <v>7165</v>
      </c>
      <c r="I1786" s="110" t="s">
        <v>2683</v>
      </c>
      <c r="J1786" s="108" t="s">
        <v>3078</v>
      </c>
      <c r="O1786" s="108" t="s">
        <v>2573</v>
      </c>
    </row>
    <row r="1787" spans="1:15" s="108" customFormat="1" ht="12.75" x14ac:dyDescent="0.2">
      <c r="A1787" s="108" t="str">
        <f>EnterpriseData!$B$38</f>
        <v>ProTes300420201Adm</v>
      </c>
      <c r="B1787" s="109" t="s">
        <v>9671</v>
      </c>
      <c r="C1787" s="108" t="s">
        <v>2609</v>
      </c>
      <c r="D1787" s="108" t="s">
        <v>9672</v>
      </c>
      <c r="E1787" s="108" t="s">
        <v>2683</v>
      </c>
      <c r="G1787" s="108" t="s">
        <v>9673</v>
      </c>
      <c r="H1787" s="108" t="s">
        <v>9674</v>
      </c>
      <c r="I1787" s="110" t="s">
        <v>2683</v>
      </c>
      <c r="J1787" s="108" t="s">
        <v>2390</v>
      </c>
      <c r="O1787" s="108" t="s">
        <v>2573</v>
      </c>
    </row>
    <row r="1788" spans="1:15" s="108" customFormat="1" ht="12.75" x14ac:dyDescent="0.2">
      <c r="A1788" s="108" t="str">
        <f>EnterpriseData!$B$38</f>
        <v>ProTes300420201Adm</v>
      </c>
      <c r="B1788" s="109" t="s">
        <v>9675</v>
      </c>
      <c r="C1788" s="108" t="s">
        <v>2609</v>
      </c>
      <c r="D1788" s="108" t="s">
        <v>9676</v>
      </c>
      <c r="E1788" s="108" t="s">
        <v>2683</v>
      </c>
      <c r="G1788" s="108" t="s">
        <v>9677</v>
      </c>
      <c r="H1788" s="108" t="s">
        <v>9678</v>
      </c>
      <c r="I1788" s="110" t="s">
        <v>2683</v>
      </c>
      <c r="J1788" s="108" t="s">
        <v>2930</v>
      </c>
      <c r="O1788" s="108" t="s">
        <v>2573</v>
      </c>
    </row>
    <row r="1789" spans="1:15" s="108" customFormat="1" ht="12.75" x14ac:dyDescent="0.2">
      <c r="A1789" s="108" t="str">
        <f>EnterpriseData!$B$38</f>
        <v>ProTes300420201Adm</v>
      </c>
      <c r="B1789" s="109" t="s">
        <v>9679</v>
      </c>
      <c r="C1789" s="108" t="s">
        <v>2609</v>
      </c>
      <c r="D1789" s="108" t="s">
        <v>9680</v>
      </c>
      <c r="E1789" s="108" t="s">
        <v>2683</v>
      </c>
      <c r="G1789" s="108" t="s">
        <v>9681</v>
      </c>
      <c r="H1789" s="108" t="s">
        <v>6369</v>
      </c>
      <c r="I1789" s="110" t="s">
        <v>2683</v>
      </c>
      <c r="J1789" s="108" t="s">
        <v>6370</v>
      </c>
      <c r="O1789" s="108" t="s">
        <v>2573</v>
      </c>
    </row>
    <row r="1790" spans="1:15" s="108" customFormat="1" ht="12.75" x14ac:dyDescent="0.2">
      <c r="A1790" s="108" t="str">
        <f>EnterpriseData!$B$38</f>
        <v>ProTes300420201Adm</v>
      </c>
      <c r="B1790" s="109" t="s">
        <v>9682</v>
      </c>
      <c r="C1790" s="108" t="s">
        <v>2609</v>
      </c>
      <c r="D1790" s="108" t="s">
        <v>9683</v>
      </c>
      <c r="E1790" s="108" t="s">
        <v>2683</v>
      </c>
      <c r="G1790" s="108" t="s">
        <v>3985</v>
      </c>
      <c r="H1790" s="108" t="s">
        <v>6800</v>
      </c>
      <c r="I1790" s="110" t="s">
        <v>2683</v>
      </c>
      <c r="J1790" s="108" t="s">
        <v>412</v>
      </c>
      <c r="O1790" s="108" t="s">
        <v>2573</v>
      </c>
    </row>
    <row r="1791" spans="1:15" s="108" customFormat="1" ht="12.75" x14ac:dyDescent="0.2">
      <c r="A1791" s="108" t="str">
        <f>EnterpriseData!$B$38</f>
        <v>ProTes300420201Adm</v>
      </c>
      <c r="B1791" s="109" t="s">
        <v>9684</v>
      </c>
      <c r="C1791" s="108" t="s">
        <v>2609</v>
      </c>
      <c r="D1791" s="108" t="s">
        <v>9685</v>
      </c>
      <c r="E1791" s="108" t="s">
        <v>2683</v>
      </c>
      <c r="G1791" s="108" t="s">
        <v>9686</v>
      </c>
      <c r="H1791" s="108" t="s">
        <v>6122</v>
      </c>
      <c r="I1791" s="110" t="s">
        <v>2683</v>
      </c>
      <c r="J1791" s="108" t="s">
        <v>6123</v>
      </c>
      <c r="O1791" s="108" t="s">
        <v>2573</v>
      </c>
    </row>
    <row r="1792" spans="1:15" s="108" customFormat="1" ht="12.75" x14ac:dyDescent="0.2">
      <c r="A1792" s="108" t="str">
        <f>EnterpriseData!$B$38</f>
        <v>ProTes300420201Adm</v>
      </c>
      <c r="B1792" s="109" t="s">
        <v>9687</v>
      </c>
      <c r="C1792" s="108" t="s">
        <v>2609</v>
      </c>
      <c r="D1792" s="108" t="s">
        <v>9688</v>
      </c>
      <c r="E1792" s="108" t="s">
        <v>2683</v>
      </c>
      <c r="G1792" s="108" t="s">
        <v>9689</v>
      </c>
      <c r="H1792" s="108" t="s">
        <v>6122</v>
      </c>
      <c r="I1792" s="110" t="s">
        <v>2683</v>
      </c>
      <c r="J1792" s="108" t="s">
        <v>6123</v>
      </c>
      <c r="O1792" s="108" t="s">
        <v>2573</v>
      </c>
    </row>
    <row r="1793" spans="1:15" s="108" customFormat="1" ht="12.75" x14ac:dyDescent="0.2">
      <c r="A1793" s="108" t="str">
        <f>EnterpriseData!$B$38</f>
        <v>ProTes300420201Adm</v>
      </c>
      <c r="B1793" s="109" t="s">
        <v>9690</v>
      </c>
      <c r="C1793" s="108" t="s">
        <v>2609</v>
      </c>
      <c r="D1793" s="108" t="s">
        <v>9691</v>
      </c>
      <c r="E1793" s="108" t="s">
        <v>2683</v>
      </c>
      <c r="G1793" s="108" t="s">
        <v>9692</v>
      </c>
      <c r="H1793" s="108" t="s">
        <v>9693</v>
      </c>
      <c r="I1793" s="110" t="s">
        <v>2683</v>
      </c>
      <c r="J1793" s="108" t="s">
        <v>2377</v>
      </c>
      <c r="O1793" s="108" t="s">
        <v>2573</v>
      </c>
    </row>
    <row r="1794" spans="1:15" s="108" customFormat="1" ht="12.75" x14ac:dyDescent="0.2">
      <c r="A1794" s="108" t="str">
        <f>EnterpriseData!$B$38</f>
        <v>ProTes300420201Adm</v>
      </c>
      <c r="B1794" s="109" t="s">
        <v>9694</v>
      </c>
      <c r="C1794" s="108" t="s">
        <v>2609</v>
      </c>
      <c r="D1794" s="108" t="s">
        <v>9695</v>
      </c>
      <c r="E1794" s="108" t="s">
        <v>2683</v>
      </c>
      <c r="G1794" s="108" t="s">
        <v>9696</v>
      </c>
      <c r="H1794" s="108" t="s">
        <v>6118</v>
      </c>
      <c r="I1794" s="110" t="s">
        <v>2683</v>
      </c>
      <c r="J1794" s="108" t="s">
        <v>2377</v>
      </c>
      <c r="O1794" s="108" t="s">
        <v>2573</v>
      </c>
    </row>
    <row r="1795" spans="1:15" s="108" customFormat="1" ht="12.75" x14ac:dyDescent="0.2">
      <c r="A1795" s="108" t="str">
        <f>EnterpriseData!$B$38</f>
        <v>ProTes300420201Adm</v>
      </c>
      <c r="B1795" s="109" t="s">
        <v>9697</v>
      </c>
      <c r="C1795" s="108" t="s">
        <v>2609</v>
      </c>
      <c r="D1795" s="108" t="s">
        <v>9698</v>
      </c>
      <c r="E1795" s="108" t="s">
        <v>2683</v>
      </c>
      <c r="G1795" s="108" t="s">
        <v>9699</v>
      </c>
      <c r="H1795" s="108" t="s">
        <v>6321</v>
      </c>
      <c r="I1795" s="110" t="s">
        <v>2683</v>
      </c>
      <c r="J1795" s="108" t="s">
        <v>2407</v>
      </c>
      <c r="O1795" s="108" t="s">
        <v>2573</v>
      </c>
    </row>
    <row r="1796" spans="1:15" s="108" customFormat="1" ht="12.75" x14ac:dyDescent="0.2">
      <c r="A1796" s="108" t="str">
        <f>EnterpriseData!$B$38</f>
        <v>ProTes300420201Adm</v>
      </c>
      <c r="B1796" s="109" t="s">
        <v>9700</v>
      </c>
      <c r="C1796" s="108" t="s">
        <v>2609</v>
      </c>
      <c r="D1796" s="108" t="s">
        <v>9701</v>
      </c>
      <c r="E1796" s="108" t="s">
        <v>2683</v>
      </c>
      <c r="G1796" s="108" t="s">
        <v>9702</v>
      </c>
      <c r="H1796" s="108" t="s">
        <v>9702</v>
      </c>
      <c r="I1796" s="110" t="s">
        <v>2683</v>
      </c>
      <c r="J1796" s="108" t="s">
        <v>412</v>
      </c>
      <c r="O1796" s="108" t="s">
        <v>2573</v>
      </c>
    </row>
    <row r="1797" spans="1:15" s="108" customFormat="1" ht="12.75" x14ac:dyDescent="0.2">
      <c r="A1797" s="108" t="str">
        <f>EnterpriseData!$B$38</f>
        <v>ProTes300420201Adm</v>
      </c>
      <c r="B1797" s="109" t="s">
        <v>9703</v>
      </c>
      <c r="C1797" s="108" t="s">
        <v>2609</v>
      </c>
      <c r="D1797" s="108" t="s">
        <v>9704</v>
      </c>
      <c r="E1797" s="108" t="s">
        <v>2683</v>
      </c>
      <c r="G1797" s="108" t="s">
        <v>5648</v>
      </c>
      <c r="H1797" s="108" t="s">
        <v>9705</v>
      </c>
      <c r="I1797" s="110" t="s">
        <v>2683</v>
      </c>
      <c r="J1797" s="108" t="s">
        <v>5649</v>
      </c>
      <c r="O1797" s="108" t="s">
        <v>2573</v>
      </c>
    </row>
    <row r="1798" spans="1:15" s="108" customFormat="1" ht="12.75" x14ac:dyDescent="0.2">
      <c r="A1798" s="108" t="str">
        <f>EnterpriseData!$B$38</f>
        <v>ProTes300420201Adm</v>
      </c>
      <c r="B1798" s="109" t="s">
        <v>9706</v>
      </c>
      <c r="C1798" s="108" t="s">
        <v>2609</v>
      </c>
      <c r="D1798" s="108" t="s">
        <v>9707</v>
      </c>
      <c r="E1798" s="108" t="s">
        <v>2683</v>
      </c>
      <c r="G1798" s="108" t="s">
        <v>4698</v>
      </c>
      <c r="H1798" s="108" t="s">
        <v>9708</v>
      </c>
      <c r="I1798" s="110" t="s">
        <v>2683</v>
      </c>
      <c r="J1798" s="108" t="s">
        <v>3151</v>
      </c>
      <c r="O1798" s="108" t="s">
        <v>2573</v>
      </c>
    </row>
    <row r="1799" spans="1:15" s="108" customFormat="1" ht="12.75" x14ac:dyDescent="0.2">
      <c r="A1799" s="108" t="str">
        <f>EnterpriseData!$B$38</f>
        <v>ProTes300420201Adm</v>
      </c>
      <c r="B1799" s="109" t="s">
        <v>9709</v>
      </c>
      <c r="C1799" s="108" t="s">
        <v>2609</v>
      </c>
      <c r="D1799" s="108" t="s">
        <v>9710</v>
      </c>
      <c r="E1799" s="108" t="s">
        <v>2683</v>
      </c>
      <c r="G1799" s="108" t="s">
        <v>9711</v>
      </c>
      <c r="H1799" s="108" t="s">
        <v>7712</v>
      </c>
      <c r="I1799" s="110" t="s">
        <v>2683</v>
      </c>
      <c r="J1799" s="108" t="s">
        <v>3614</v>
      </c>
      <c r="O1799" s="108" t="s">
        <v>2573</v>
      </c>
    </row>
    <row r="1800" spans="1:15" s="108" customFormat="1" ht="12.75" x14ac:dyDescent="0.2">
      <c r="A1800" s="108" t="str">
        <f>EnterpriseData!$B$38</f>
        <v>ProTes300420201Adm</v>
      </c>
      <c r="B1800" s="109" t="s">
        <v>9712</v>
      </c>
      <c r="C1800" s="108" t="s">
        <v>2609</v>
      </c>
      <c r="D1800" s="108" t="s">
        <v>9713</v>
      </c>
      <c r="E1800" s="108" t="s">
        <v>2683</v>
      </c>
      <c r="G1800" s="108" t="s">
        <v>9714</v>
      </c>
      <c r="H1800" s="108" t="s">
        <v>9715</v>
      </c>
      <c r="I1800" s="110" t="s">
        <v>2683</v>
      </c>
      <c r="J1800" s="108" t="s">
        <v>4763</v>
      </c>
      <c r="O1800" s="108" t="s">
        <v>2573</v>
      </c>
    </row>
    <row r="1801" spans="1:15" s="108" customFormat="1" ht="12.75" x14ac:dyDescent="0.2">
      <c r="A1801" s="108" t="str">
        <f>EnterpriseData!$B$38</f>
        <v>ProTes300420201Adm</v>
      </c>
      <c r="B1801" s="109" t="s">
        <v>9716</v>
      </c>
      <c r="C1801" s="108" t="s">
        <v>2609</v>
      </c>
      <c r="D1801" s="108" t="s">
        <v>9717</v>
      </c>
      <c r="E1801" s="108" t="s">
        <v>2683</v>
      </c>
      <c r="G1801" s="108" t="s">
        <v>9718</v>
      </c>
      <c r="H1801" s="108" t="s">
        <v>9719</v>
      </c>
      <c r="I1801" s="110" t="s">
        <v>2683</v>
      </c>
      <c r="J1801" s="108" t="s">
        <v>9720</v>
      </c>
      <c r="O1801" s="108" t="s">
        <v>2573</v>
      </c>
    </row>
    <row r="1802" spans="1:15" s="108" customFormat="1" ht="12.75" x14ac:dyDescent="0.2">
      <c r="A1802" s="108" t="str">
        <f>EnterpriseData!$B$38</f>
        <v>ProTes300420201Adm</v>
      </c>
      <c r="B1802" s="109" t="s">
        <v>9721</v>
      </c>
      <c r="C1802" s="108" t="s">
        <v>2609</v>
      </c>
      <c r="D1802" s="108" t="s">
        <v>9722</v>
      </c>
      <c r="E1802" s="108" t="s">
        <v>2683</v>
      </c>
      <c r="G1802" s="108" t="s">
        <v>9723</v>
      </c>
      <c r="H1802" s="108" t="s">
        <v>6377</v>
      </c>
      <c r="I1802" s="110" t="s">
        <v>2683</v>
      </c>
      <c r="J1802" s="108" t="s">
        <v>6086</v>
      </c>
      <c r="O1802" s="108" t="s">
        <v>2573</v>
      </c>
    </row>
    <row r="1803" spans="1:15" s="108" customFormat="1" ht="12.75" x14ac:dyDescent="0.2">
      <c r="A1803" s="108" t="str">
        <f>EnterpriseData!$B$38</f>
        <v>ProTes300420201Adm</v>
      </c>
      <c r="B1803" s="109" t="s">
        <v>9724</v>
      </c>
      <c r="C1803" s="108" t="s">
        <v>2609</v>
      </c>
      <c r="D1803" s="108" t="s">
        <v>9725</v>
      </c>
      <c r="E1803" s="108" t="s">
        <v>2683</v>
      </c>
      <c r="G1803" s="108" t="s">
        <v>9726</v>
      </c>
      <c r="H1803" s="108" t="s">
        <v>7953</v>
      </c>
      <c r="I1803" s="110" t="s">
        <v>2683</v>
      </c>
      <c r="J1803" s="108" t="s">
        <v>4543</v>
      </c>
      <c r="O1803" s="108" t="s">
        <v>2573</v>
      </c>
    </row>
    <row r="1804" spans="1:15" s="108" customFormat="1" ht="12.75" x14ac:dyDescent="0.2">
      <c r="A1804" s="108" t="str">
        <f>EnterpriseData!$B$38</f>
        <v>ProTes300420201Adm</v>
      </c>
      <c r="B1804" s="109" t="s">
        <v>9727</v>
      </c>
      <c r="C1804" s="108" t="s">
        <v>2609</v>
      </c>
      <c r="D1804" s="108" t="s">
        <v>9728</v>
      </c>
      <c r="E1804" s="108" t="s">
        <v>2683</v>
      </c>
      <c r="G1804" s="108" t="s">
        <v>9729</v>
      </c>
      <c r="H1804" s="108" t="s">
        <v>9730</v>
      </c>
      <c r="I1804" s="110" t="s">
        <v>2683</v>
      </c>
      <c r="J1804" s="108" t="s">
        <v>9731</v>
      </c>
      <c r="O1804" s="108" t="s">
        <v>2573</v>
      </c>
    </row>
    <row r="1805" spans="1:15" s="108" customFormat="1" ht="12.75" x14ac:dyDescent="0.2">
      <c r="A1805" s="108" t="str">
        <f>EnterpriseData!$B$38</f>
        <v>ProTes300420201Adm</v>
      </c>
      <c r="B1805" s="109" t="s">
        <v>9732</v>
      </c>
      <c r="C1805" s="108" t="s">
        <v>2609</v>
      </c>
      <c r="D1805" s="108" t="s">
        <v>9733</v>
      </c>
      <c r="E1805" s="108" t="s">
        <v>2683</v>
      </c>
      <c r="G1805" s="108" t="s">
        <v>3679</v>
      </c>
      <c r="H1805" s="108" t="s">
        <v>9734</v>
      </c>
      <c r="I1805" s="110" t="s">
        <v>2683</v>
      </c>
      <c r="J1805" s="108" t="s">
        <v>3681</v>
      </c>
      <c r="O1805" s="108" t="s">
        <v>2573</v>
      </c>
    </row>
    <row r="1806" spans="1:15" s="108" customFormat="1" ht="12.75" x14ac:dyDescent="0.2">
      <c r="A1806" s="108" t="str">
        <f>EnterpriseData!$B$38</f>
        <v>ProTes300420201Adm</v>
      </c>
      <c r="B1806" s="109" t="s">
        <v>9735</v>
      </c>
      <c r="C1806" s="108" t="s">
        <v>2609</v>
      </c>
      <c r="D1806" s="108" t="s">
        <v>9736</v>
      </c>
      <c r="E1806" s="108" t="s">
        <v>2683</v>
      </c>
      <c r="G1806" s="108" t="s">
        <v>9737</v>
      </c>
      <c r="H1806" s="108" t="s">
        <v>6450</v>
      </c>
      <c r="I1806" s="110" t="s">
        <v>2683</v>
      </c>
      <c r="J1806" s="108" t="s">
        <v>2441</v>
      </c>
      <c r="O1806" s="108" t="s">
        <v>2573</v>
      </c>
    </row>
    <row r="1807" spans="1:15" s="108" customFormat="1" ht="12.75" x14ac:dyDescent="0.2">
      <c r="A1807" s="108" t="str">
        <f>EnterpriseData!$B$38</f>
        <v>ProTes300420201Adm</v>
      </c>
      <c r="B1807" s="109" t="s">
        <v>9738</v>
      </c>
      <c r="C1807" s="108" t="s">
        <v>2609</v>
      </c>
      <c r="D1807" s="108" t="s">
        <v>9739</v>
      </c>
      <c r="E1807" s="108" t="s">
        <v>2683</v>
      </c>
      <c r="G1807" s="108" t="s">
        <v>9740</v>
      </c>
      <c r="H1807" s="108" t="s">
        <v>6583</v>
      </c>
      <c r="I1807" s="110" t="s">
        <v>2683</v>
      </c>
      <c r="J1807" s="108" t="s">
        <v>5012</v>
      </c>
      <c r="O1807" s="108" t="s">
        <v>2573</v>
      </c>
    </row>
    <row r="1808" spans="1:15" s="108" customFormat="1" ht="12.75" x14ac:dyDescent="0.2">
      <c r="A1808" s="108" t="str">
        <f>EnterpriseData!$B$38</f>
        <v>ProTes300420201Adm</v>
      </c>
      <c r="B1808" s="109" t="s">
        <v>9741</v>
      </c>
      <c r="C1808" s="108" t="s">
        <v>2609</v>
      </c>
      <c r="D1808" s="108" t="s">
        <v>9742</v>
      </c>
      <c r="E1808" s="108" t="s">
        <v>2683</v>
      </c>
      <c r="G1808" s="108" t="s">
        <v>3764</v>
      </c>
      <c r="H1808" s="108" t="s">
        <v>6360</v>
      </c>
      <c r="I1808" s="110" t="s">
        <v>2683</v>
      </c>
      <c r="J1808" s="108" t="s">
        <v>3047</v>
      </c>
      <c r="O1808" s="108" t="s">
        <v>2573</v>
      </c>
    </row>
    <row r="1809" spans="1:15" s="108" customFormat="1" ht="12.75" x14ac:dyDescent="0.2">
      <c r="A1809" s="108" t="str">
        <f>EnterpriseData!$B$38</f>
        <v>ProTes300420201Adm</v>
      </c>
      <c r="B1809" s="109" t="s">
        <v>9743</v>
      </c>
      <c r="C1809" s="108" t="s">
        <v>2609</v>
      </c>
      <c r="D1809" s="108" t="s">
        <v>9744</v>
      </c>
      <c r="E1809" s="108" t="s">
        <v>2683</v>
      </c>
      <c r="G1809" s="108" t="s">
        <v>9745</v>
      </c>
      <c r="H1809" s="108" t="s">
        <v>7206</v>
      </c>
      <c r="I1809" s="110" t="s">
        <v>2683</v>
      </c>
      <c r="J1809" s="108" t="s">
        <v>3047</v>
      </c>
      <c r="O1809" s="108" t="s">
        <v>2573</v>
      </c>
    </row>
    <row r="1810" spans="1:15" s="108" customFormat="1" ht="12.75" x14ac:dyDescent="0.2">
      <c r="A1810" s="108" t="str">
        <f>EnterpriseData!$B$38</f>
        <v>ProTes300420201Adm</v>
      </c>
      <c r="B1810" s="109" t="s">
        <v>9746</v>
      </c>
      <c r="C1810" s="108" t="s">
        <v>2609</v>
      </c>
      <c r="D1810" s="108" t="s">
        <v>9747</v>
      </c>
      <c r="E1810" s="108" t="s">
        <v>2683</v>
      </c>
      <c r="G1810" s="108" t="s">
        <v>9748</v>
      </c>
      <c r="H1810" s="108" t="s">
        <v>8649</v>
      </c>
      <c r="I1810" s="110" t="s">
        <v>2683</v>
      </c>
      <c r="J1810" s="108" t="s">
        <v>2407</v>
      </c>
      <c r="O1810" s="108" t="s">
        <v>2573</v>
      </c>
    </row>
    <row r="1811" spans="1:15" s="108" customFormat="1" ht="12.75" x14ac:dyDescent="0.2">
      <c r="A1811" s="108" t="str">
        <f>EnterpriseData!$B$38</f>
        <v>ProTes300420201Adm</v>
      </c>
      <c r="B1811" s="109" t="s">
        <v>9749</v>
      </c>
      <c r="C1811" s="108" t="s">
        <v>2609</v>
      </c>
      <c r="D1811" s="108" t="s">
        <v>9750</v>
      </c>
      <c r="E1811" s="108" t="s">
        <v>2683</v>
      </c>
      <c r="G1811" s="108" t="s">
        <v>9751</v>
      </c>
      <c r="H1811" s="108" t="s">
        <v>9752</v>
      </c>
      <c r="I1811" s="110" t="s">
        <v>2683</v>
      </c>
      <c r="J1811" s="108" t="s">
        <v>412</v>
      </c>
      <c r="O1811" s="108" t="s">
        <v>2573</v>
      </c>
    </row>
    <row r="1812" spans="1:15" s="108" customFormat="1" ht="12.75" x14ac:dyDescent="0.2">
      <c r="A1812" s="108" t="str">
        <f>EnterpriseData!$B$38</f>
        <v>ProTes300420201Adm</v>
      </c>
      <c r="B1812" s="109" t="s">
        <v>9753</v>
      </c>
      <c r="C1812" s="108" t="s">
        <v>2609</v>
      </c>
      <c r="D1812" s="108" t="s">
        <v>9754</v>
      </c>
      <c r="E1812" s="108" t="s">
        <v>2683</v>
      </c>
      <c r="G1812" s="108" t="s">
        <v>9755</v>
      </c>
      <c r="H1812" s="108" t="s">
        <v>6479</v>
      </c>
      <c r="I1812" s="110" t="s">
        <v>2683</v>
      </c>
      <c r="J1812" s="108" t="s">
        <v>3078</v>
      </c>
      <c r="O1812" s="108" t="s">
        <v>2573</v>
      </c>
    </row>
    <row r="1813" spans="1:15" s="108" customFormat="1" ht="12.75" x14ac:dyDescent="0.2">
      <c r="A1813" s="108" t="str">
        <f>EnterpriseData!$B$38</f>
        <v>ProTes300420201Adm</v>
      </c>
      <c r="B1813" s="109" t="s">
        <v>9756</v>
      </c>
      <c r="C1813" s="108" t="s">
        <v>2609</v>
      </c>
      <c r="D1813" s="108" t="s">
        <v>9757</v>
      </c>
      <c r="E1813" s="108" t="s">
        <v>2683</v>
      </c>
      <c r="G1813" s="108" t="s">
        <v>9758</v>
      </c>
      <c r="H1813" s="108" t="s">
        <v>7941</v>
      </c>
      <c r="I1813" s="110" t="s">
        <v>2683</v>
      </c>
      <c r="J1813" s="108" t="s">
        <v>2404</v>
      </c>
      <c r="O1813" s="108" t="s">
        <v>2573</v>
      </c>
    </row>
    <row r="1814" spans="1:15" s="108" customFormat="1" ht="12.75" x14ac:dyDescent="0.2">
      <c r="A1814" s="108" t="str">
        <f>EnterpriseData!$B$38</f>
        <v>ProTes300420201Adm</v>
      </c>
      <c r="B1814" s="109" t="s">
        <v>9759</v>
      </c>
      <c r="C1814" s="108" t="s">
        <v>2609</v>
      </c>
      <c r="D1814" s="108" t="s">
        <v>9760</v>
      </c>
      <c r="E1814" s="108" t="s">
        <v>2683</v>
      </c>
      <c r="G1814" s="108" t="s">
        <v>9761</v>
      </c>
      <c r="H1814" s="108" t="s">
        <v>6765</v>
      </c>
      <c r="I1814" s="110" t="s">
        <v>2683</v>
      </c>
      <c r="J1814" s="108" t="s">
        <v>5640</v>
      </c>
      <c r="O1814" s="108" t="s">
        <v>2573</v>
      </c>
    </row>
    <row r="1815" spans="1:15" s="108" customFormat="1" ht="12.75" x14ac:dyDescent="0.2">
      <c r="A1815" s="108" t="str">
        <f>EnterpriseData!$B$38</f>
        <v>ProTes300420201Adm</v>
      </c>
      <c r="B1815" s="109" t="s">
        <v>9762</v>
      </c>
      <c r="C1815" s="108" t="s">
        <v>2609</v>
      </c>
      <c r="D1815" s="108" t="s">
        <v>9763</v>
      </c>
      <c r="E1815" s="108" t="s">
        <v>2683</v>
      </c>
      <c r="G1815" s="108" t="s">
        <v>9764</v>
      </c>
      <c r="H1815" s="108" t="s">
        <v>7206</v>
      </c>
      <c r="I1815" s="110" t="s">
        <v>2683</v>
      </c>
      <c r="J1815" s="108" t="s">
        <v>3047</v>
      </c>
      <c r="O1815" s="108" t="s">
        <v>2573</v>
      </c>
    </row>
    <row r="1816" spans="1:15" s="108" customFormat="1" ht="12.75" x14ac:dyDescent="0.2">
      <c r="A1816" s="108" t="str">
        <f>EnterpriseData!$B$38</f>
        <v>ProTes300420201Adm</v>
      </c>
      <c r="B1816" s="109" t="s">
        <v>9765</v>
      </c>
      <c r="C1816" s="108" t="s">
        <v>2609</v>
      </c>
      <c r="D1816" s="108" t="s">
        <v>9766</v>
      </c>
      <c r="E1816" s="108" t="s">
        <v>2683</v>
      </c>
      <c r="G1816" s="108" t="s">
        <v>9767</v>
      </c>
      <c r="H1816" s="108" t="s">
        <v>6325</v>
      </c>
      <c r="I1816" s="110" t="s">
        <v>2683</v>
      </c>
      <c r="J1816" s="108" t="s">
        <v>2377</v>
      </c>
      <c r="O1816" s="108" t="s">
        <v>2573</v>
      </c>
    </row>
    <row r="1817" spans="1:15" s="108" customFormat="1" ht="12.75" x14ac:dyDescent="0.2">
      <c r="A1817" s="108" t="str">
        <f>EnterpriseData!$B$38</f>
        <v>ProTes300420201Adm</v>
      </c>
      <c r="B1817" s="109" t="s">
        <v>9768</v>
      </c>
      <c r="C1817" s="108" t="s">
        <v>2609</v>
      </c>
      <c r="D1817" s="108" t="s">
        <v>9769</v>
      </c>
      <c r="E1817" s="108" t="s">
        <v>6500</v>
      </c>
      <c r="G1817" s="108" t="s">
        <v>9770</v>
      </c>
      <c r="H1817" s="108" t="s">
        <v>7895</v>
      </c>
      <c r="I1817" s="110" t="s">
        <v>2683</v>
      </c>
      <c r="J1817" s="108" t="s">
        <v>2591</v>
      </c>
      <c r="O1817" s="108" t="s">
        <v>2573</v>
      </c>
    </row>
    <row r="1818" spans="1:15" s="108" customFormat="1" ht="12.75" x14ac:dyDescent="0.2">
      <c r="A1818" s="108" t="str">
        <f>EnterpriseData!$B$38</f>
        <v>ProTes300420201Adm</v>
      </c>
      <c r="B1818" s="109" t="s">
        <v>9771</v>
      </c>
      <c r="C1818" s="108" t="s">
        <v>2609</v>
      </c>
      <c r="D1818" s="108" t="s">
        <v>9772</v>
      </c>
      <c r="E1818" s="108" t="s">
        <v>6500</v>
      </c>
      <c r="G1818" s="108" t="s">
        <v>9773</v>
      </c>
      <c r="H1818" s="108" t="s">
        <v>9774</v>
      </c>
      <c r="I1818" s="110" t="s">
        <v>2683</v>
      </c>
      <c r="J1818" s="108" t="s">
        <v>2591</v>
      </c>
      <c r="O1818" s="108" t="s">
        <v>2573</v>
      </c>
    </row>
    <row r="1819" spans="1:15" s="108" customFormat="1" ht="12.75" x14ac:dyDescent="0.2">
      <c r="A1819" s="108" t="str">
        <f>EnterpriseData!$B$38</f>
        <v>ProTes300420201Adm</v>
      </c>
      <c r="B1819" s="109" t="s">
        <v>9775</v>
      </c>
      <c r="C1819" s="108" t="s">
        <v>2609</v>
      </c>
      <c r="D1819" s="108" t="s">
        <v>9776</v>
      </c>
      <c r="E1819" s="108" t="s">
        <v>2683</v>
      </c>
      <c r="G1819" s="108" t="s">
        <v>9777</v>
      </c>
      <c r="H1819" s="108" t="s">
        <v>7223</v>
      </c>
      <c r="I1819" s="110" t="s">
        <v>2683</v>
      </c>
      <c r="J1819" s="108" t="s">
        <v>4954</v>
      </c>
      <c r="O1819" s="108" t="s">
        <v>2573</v>
      </c>
    </row>
    <row r="1820" spans="1:15" s="108" customFormat="1" ht="12.75" x14ac:dyDescent="0.2">
      <c r="A1820" s="108" t="str">
        <f>EnterpriseData!$B$38</f>
        <v>ProTes300420201Adm</v>
      </c>
      <c r="B1820" s="109" t="s">
        <v>9778</v>
      </c>
      <c r="C1820" s="108" t="s">
        <v>2609</v>
      </c>
      <c r="D1820" s="108" t="s">
        <v>9779</v>
      </c>
      <c r="E1820" s="108" t="s">
        <v>2683</v>
      </c>
      <c r="G1820" s="108" t="s">
        <v>9780</v>
      </c>
      <c r="H1820" s="108" t="s">
        <v>7223</v>
      </c>
      <c r="I1820" s="110" t="s">
        <v>2683</v>
      </c>
      <c r="J1820" s="108" t="s">
        <v>4954</v>
      </c>
      <c r="O1820" s="108" t="s">
        <v>2573</v>
      </c>
    </row>
    <row r="1821" spans="1:15" s="108" customFormat="1" ht="12.75" x14ac:dyDescent="0.2">
      <c r="A1821" s="108" t="str">
        <f>EnterpriseData!$B$38</f>
        <v>ProTes300420201Adm</v>
      </c>
      <c r="B1821" s="109" t="s">
        <v>9781</v>
      </c>
      <c r="C1821" s="108" t="s">
        <v>2609</v>
      </c>
      <c r="D1821" s="108" t="s">
        <v>9782</v>
      </c>
      <c r="E1821" s="108" t="s">
        <v>9783</v>
      </c>
      <c r="G1821" s="108" t="s">
        <v>9784</v>
      </c>
      <c r="H1821" s="108" t="s">
        <v>3436</v>
      </c>
      <c r="I1821" s="110" t="s">
        <v>2683</v>
      </c>
      <c r="J1821" s="108" t="s">
        <v>2591</v>
      </c>
      <c r="O1821" s="108" t="s">
        <v>2573</v>
      </c>
    </row>
    <row r="1822" spans="1:15" s="108" customFormat="1" ht="12.75" x14ac:dyDescent="0.2">
      <c r="A1822" s="108" t="str">
        <f>EnterpriseData!$B$38</f>
        <v>ProTes300420201Adm</v>
      </c>
      <c r="B1822" s="109" t="s">
        <v>9785</v>
      </c>
      <c r="C1822" s="108" t="s">
        <v>2609</v>
      </c>
      <c r="D1822" s="108" t="s">
        <v>9786</v>
      </c>
      <c r="E1822" s="108" t="s">
        <v>9787</v>
      </c>
      <c r="G1822" s="108" t="s">
        <v>9788</v>
      </c>
      <c r="H1822" s="108" t="s">
        <v>6177</v>
      </c>
      <c r="I1822" s="110" t="s">
        <v>2683</v>
      </c>
      <c r="J1822" s="108" t="s">
        <v>2591</v>
      </c>
      <c r="O1822" s="108" t="s">
        <v>2573</v>
      </c>
    </row>
    <row r="1823" spans="1:15" s="108" customFormat="1" ht="12.75" x14ac:dyDescent="0.2">
      <c r="A1823" s="108" t="str">
        <f>EnterpriseData!$B$38</f>
        <v>ProTes300420201Adm</v>
      </c>
      <c r="B1823" s="109" t="s">
        <v>9789</v>
      </c>
      <c r="C1823" s="108" t="s">
        <v>2609</v>
      </c>
      <c r="D1823" s="108" t="s">
        <v>9790</v>
      </c>
      <c r="E1823" s="108" t="s">
        <v>2683</v>
      </c>
      <c r="G1823" s="108" t="s">
        <v>9791</v>
      </c>
      <c r="H1823" s="108" t="s">
        <v>6118</v>
      </c>
      <c r="I1823" s="110" t="s">
        <v>2683</v>
      </c>
      <c r="J1823" s="108" t="s">
        <v>2377</v>
      </c>
      <c r="O1823" s="108" t="s">
        <v>2573</v>
      </c>
    </row>
    <row r="1824" spans="1:15" s="108" customFormat="1" ht="12.75" x14ac:dyDescent="0.2">
      <c r="A1824" s="108" t="str">
        <f>EnterpriseData!$B$38</f>
        <v>ProTes300420201Adm</v>
      </c>
      <c r="B1824" s="109" t="s">
        <v>9792</v>
      </c>
      <c r="C1824" s="108" t="s">
        <v>2609</v>
      </c>
      <c r="D1824" s="108" t="s">
        <v>9793</v>
      </c>
      <c r="E1824" s="108" t="s">
        <v>2683</v>
      </c>
      <c r="G1824" s="108" t="s">
        <v>9794</v>
      </c>
      <c r="H1824" s="108" t="s">
        <v>7223</v>
      </c>
      <c r="I1824" s="110" t="s">
        <v>2683</v>
      </c>
      <c r="J1824" s="108" t="s">
        <v>4954</v>
      </c>
      <c r="O1824" s="108" t="s">
        <v>2573</v>
      </c>
    </row>
    <row r="1825" spans="1:15" s="108" customFormat="1" ht="12.75" x14ac:dyDescent="0.2">
      <c r="A1825" s="108" t="str">
        <f>EnterpriseData!$B$38</f>
        <v>ProTes300420201Adm</v>
      </c>
      <c r="B1825" s="109" t="s">
        <v>9795</v>
      </c>
      <c r="C1825" s="108" t="s">
        <v>2609</v>
      </c>
      <c r="D1825" s="108" t="s">
        <v>9796</v>
      </c>
      <c r="E1825" s="108" t="s">
        <v>9797</v>
      </c>
      <c r="G1825" s="108" t="s">
        <v>9798</v>
      </c>
      <c r="H1825" s="108" t="s">
        <v>6177</v>
      </c>
      <c r="I1825" s="110" t="s">
        <v>2683</v>
      </c>
      <c r="J1825" s="108" t="s">
        <v>2591</v>
      </c>
      <c r="O1825" s="108" t="s">
        <v>2573</v>
      </c>
    </row>
    <row r="1826" spans="1:15" s="108" customFormat="1" ht="12.75" x14ac:dyDescent="0.2">
      <c r="A1826" s="108" t="str">
        <f>EnterpriseData!$B$38</f>
        <v>ProTes300420201Adm</v>
      </c>
      <c r="B1826" s="109" t="s">
        <v>9799</v>
      </c>
      <c r="C1826" s="108" t="s">
        <v>2609</v>
      </c>
      <c r="D1826" s="108" t="s">
        <v>9800</v>
      </c>
      <c r="E1826" s="108" t="s">
        <v>9801</v>
      </c>
      <c r="G1826" s="108" t="s">
        <v>9802</v>
      </c>
      <c r="H1826" s="108" t="s">
        <v>7895</v>
      </c>
      <c r="I1826" s="110" t="s">
        <v>2683</v>
      </c>
      <c r="J1826" s="108" t="s">
        <v>2591</v>
      </c>
      <c r="O1826" s="108" t="s">
        <v>2573</v>
      </c>
    </row>
    <row r="1827" spans="1:15" s="108" customFormat="1" ht="12.75" x14ac:dyDescent="0.2">
      <c r="A1827" s="108" t="str">
        <f>EnterpriseData!$B$38</f>
        <v>ProTes300420201Adm</v>
      </c>
      <c r="B1827" s="109" t="s">
        <v>9803</v>
      </c>
      <c r="C1827" s="108" t="s">
        <v>2609</v>
      </c>
      <c r="D1827" s="108" t="s">
        <v>9804</v>
      </c>
      <c r="E1827" s="108" t="s">
        <v>2683</v>
      </c>
      <c r="G1827" s="108" t="s">
        <v>9805</v>
      </c>
      <c r="H1827" s="108" t="s">
        <v>6230</v>
      </c>
      <c r="I1827" s="110" t="s">
        <v>2683</v>
      </c>
      <c r="J1827" s="108" t="s">
        <v>5458</v>
      </c>
      <c r="O1827" s="108" t="s">
        <v>2573</v>
      </c>
    </row>
    <row r="1828" spans="1:15" s="108" customFormat="1" ht="12.75" x14ac:dyDescent="0.2">
      <c r="A1828" s="108" t="str">
        <f>EnterpriseData!$B$38</f>
        <v>ProTes300420201Adm</v>
      </c>
      <c r="B1828" s="109" t="s">
        <v>9806</v>
      </c>
      <c r="C1828" s="108" t="s">
        <v>2609</v>
      </c>
      <c r="D1828" s="108" t="s">
        <v>9807</v>
      </c>
      <c r="E1828" s="108" t="s">
        <v>2683</v>
      </c>
      <c r="G1828" s="108" t="s">
        <v>9808</v>
      </c>
      <c r="H1828" s="108" t="s">
        <v>6284</v>
      </c>
      <c r="I1828" s="110" t="s">
        <v>2683</v>
      </c>
      <c r="J1828" s="108" t="s">
        <v>6285</v>
      </c>
      <c r="O1828" s="108" t="s">
        <v>2573</v>
      </c>
    </row>
    <row r="1829" spans="1:15" s="108" customFormat="1" ht="12.75" x14ac:dyDescent="0.2">
      <c r="A1829" s="108" t="str">
        <f>EnterpriseData!$B$38</f>
        <v>ProTes300420201Adm</v>
      </c>
      <c r="B1829" s="109" t="s">
        <v>9809</v>
      </c>
      <c r="C1829" s="108" t="s">
        <v>2609</v>
      </c>
      <c r="D1829" s="108" t="s">
        <v>9810</v>
      </c>
      <c r="E1829" s="108" t="s">
        <v>2683</v>
      </c>
      <c r="G1829" s="108" t="s">
        <v>9811</v>
      </c>
      <c r="H1829" s="108" t="s">
        <v>6133</v>
      </c>
      <c r="I1829" s="110" t="s">
        <v>2683</v>
      </c>
      <c r="J1829" s="108" t="s">
        <v>3681</v>
      </c>
      <c r="O1829" s="108" t="s">
        <v>2573</v>
      </c>
    </row>
    <row r="1830" spans="1:15" s="108" customFormat="1" ht="12.75" x14ac:dyDescent="0.2">
      <c r="A1830" s="108" t="str">
        <f>EnterpriseData!$B$38</f>
        <v>ProTes300420201Adm</v>
      </c>
      <c r="B1830" s="109" t="s">
        <v>9812</v>
      </c>
      <c r="C1830" s="108" t="s">
        <v>2609</v>
      </c>
      <c r="D1830" s="108" t="s">
        <v>9813</v>
      </c>
      <c r="E1830" s="108" t="s">
        <v>6500</v>
      </c>
      <c r="G1830" s="108" t="s">
        <v>9814</v>
      </c>
      <c r="H1830" s="108" t="s">
        <v>3600</v>
      </c>
      <c r="I1830" s="110" t="s">
        <v>2683</v>
      </c>
      <c r="J1830" s="108" t="s">
        <v>2591</v>
      </c>
      <c r="O1830" s="108" t="s">
        <v>2573</v>
      </c>
    </row>
    <row r="1831" spans="1:15" s="108" customFormat="1" ht="12.75" x14ac:dyDescent="0.2">
      <c r="A1831" s="108" t="str">
        <f>EnterpriseData!$B$38</f>
        <v>ProTes300420201Adm</v>
      </c>
      <c r="B1831" s="109" t="s">
        <v>9815</v>
      </c>
      <c r="C1831" s="108" t="s">
        <v>2609</v>
      </c>
      <c r="D1831" s="108" t="s">
        <v>9816</v>
      </c>
      <c r="E1831" s="108" t="s">
        <v>9488</v>
      </c>
      <c r="G1831" s="108" t="s">
        <v>9817</v>
      </c>
      <c r="H1831" s="108" t="s">
        <v>6177</v>
      </c>
      <c r="I1831" s="110" t="s">
        <v>2683</v>
      </c>
      <c r="J1831" s="108" t="s">
        <v>2591</v>
      </c>
      <c r="O1831" s="108" t="s">
        <v>2573</v>
      </c>
    </row>
    <row r="1832" spans="1:15" s="108" customFormat="1" ht="12.75" x14ac:dyDescent="0.2">
      <c r="A1832" s="108" t="str">
        <f>EnterpriseData!$B$38</f>
        <v>ProTes300420201Adm</v>
      </c>
      <c r="B1832" s="109" t="s">
        <v>9818</v>
      </c>
      <c r="C1832" s="108" t="s">
        <v>2609</v>
      </c>
      <c r="D1832" s="108" t="s">
        <v>9819</v>
      </c>
      <c r="E1832" s="108" t="s">
        <v>7795</v>
      </c>
      <c r="G1832" s="108" t="s">
        <v>9820</v>
      </c>
      <c r="H1832" s="108" t="s">
        <v>9821</v>
      </c>
      <c r="I1832" s="110" t="s">
        <v>2683</v>
      </c>
      <c r="J1832" s="108" t="s">
        <v>2591</v>
      </c>
      <c r="O1832" s="108" t="s">
        <v>2573</v>
      </c>
    </row>
    <row r="1833" spans="1:15" s="108" customFormat="1" ht="12.75" x14ac:dyDescent="0.2">
      <c r="A1833" s="108" t="str">
        <f>EnterpriseData!$B$38</f>
        <v>ProTes300420201Adm</v>
      </c>
      <c r="B1833" s="109" t="s">
        <v>9822</v>
      </c>
      <c r="C1833" s="108" t="s">
        <v>2609</v>
      </c>
      <c r="D1833" s="108" t="s">
        <v>9823</v>
      </c>
      <c r="E1833" s="108" t="s">
        <v>9824</v>
      </c>
      <c r="G1833" s="108" t="s">
        <v>9825</v>
      </c>
      <c r="H1833" s="108" t="s">
        <v>6177</v>
      </c>
      <c r="I1833" s="110" t="s">
        <v>2683</v>
      </c>
      <c r="J1833" s="108" t="s">
        <v>2591</v>
      </c>
      <c r="O1833" s="108" t="s">
        <v>2573</v>
      </c>
    </row>
    <row r="1834" spans="1:15" s="108" customFormat="1" ht="12.75" x14ac:dyDescent="0.2">
      <c r="A1834" s="108" t="str">
        <f>EnterpriseData!$B$38</f>
        <v>ProTes300420201Adm</v>
      </c>
      <c r="B1834" s="109" t="s">
        <v>9826</v>
      </c>
      <c r="C1834" s="108" t="s">
        <v>2609</v>
      </c>
      <c r="D1834" s="108" t="s">
        <v>9827</v>
      </c>
      <c r="E1834" s="108" t="s">
        <v>2683</v>
      </c>
      <c r="G1834" s="108" t="s">
        <v>9828</v>
      </c>
      <c r="H1834" s="108" t="s">
        <v>8649</v>
      </c>
      <c r="I1834" s="110" t="s">
        <v>2683</v>
      </c>
      <c r="J1834" s="108" t="s">
        <v>2407</v>
      </c>
      <c r="O1834" s="108" t="s">
        <v>2573</v>
      </c>
    </row>
    <row r="1835" spans="1:15" s="108" customFormat="1" ht="12.75" x14ac:dyDescent="0.2">
      <c r="A1835" s="108" t="str">
        <f>EnterpriseData!$B$38</f>
        <v>ProTes300420201Adm</v>
      </c>
      <c r="B1835" s="109" t="s">
        <v>9829</v>
      </c>
      <c r="C1835" s="108" t="s">
        <v>2609</v>
      </c>
      <c r="D1835" s="108" t="s">
        <v>9830</v>
      </c>
      <c r="E1835" s="108" t="s">
        <v>9831</v>
      </c>
      <c r="G1835" s="108" t="s">
        <v>9832</v>
      </c>
      <c r="H1835" s="108" t="s">
        <v>6177</v>
      </c>
      <c r="I1835" s="110" t="s">
        <v>2683</v>
      </c>
      <c r="J1835" s="108" t="s">
        <v>2591</v>
      </c>
      <c r="O1835" s="108" t="s">
        <v>2573</v>
      </c>
    </row>
    <row r="1836" spans="1:15" s="108" customFormat="1" ht="12.75" x14ac:dyDescent="0.2">
      <c r="A1836" s="108" t="str">
        <f>EnterpriseData!$B$38</f>
        <v>ProTes300420201Adm</v>
      </c>
      <c r="B1836" s="109" t="s">
        <v>9833</v>
      </c>
      <c r="C1836" s="108" t="s">
        <v>2609</v>
      </c>
      <c r="D1836" s="108" t="s">
        <v>9834</v>
      </c>
      <c r="E1836" s="108" t="s">
        <v>9835</v>
      </c>
      <c r="G1836" s="108" t="s">
        <v>3374</v>
      </c>
      <c r="H1836" s="108" t="s">
        <v>3375</v>
      </c>
      <c r="I1836" s="110" t="s">
        <v>2683</v>
      </c>
      <c r="J1836" s="108" t="s">
        <v>2591</v>
      </c>
      <c r="O1836" s="108" t="s">
        <v>2573</v>
      </c>
    </row>
    <row r="1837" spans="1:15" s="108" customFormat="1" ht="12.75" x14ac:dyDescent="0.2">
      <c r="A1837" s="108" t="str">
        <f>EnterpriseData!$B$38</f>
        <v>ProTes300420201Adm</v>
      </c>
      <c r="B1837" s="109" t="s">
        <v>9836</v>
      </c>
      <c r="C1837" s="108" t="s">
        <v>2609</v>
      </c>
      <c r="D1837" s="108" t="s">
        <v>9837</v>
      </c>
      <c r="E1837" s="108" t="s">
        <v>2683</v>
      </c>
      <c r="G1837" s="108" t="s">
        <v>9838</v>
      </c>
      <c r="H1837" s="108" t="s">
        <v>6245</v>
      </c>
      <c r="I1837" s="110" t="s">
        <v>2683</v>
      </c>
      <c r="J1837" s="108" t="s">
        <v>2412</v>
      </c>
      <c r="O1837" s="108" t="s">
        <v>2573</v>
      </c>
    </row>
    <row r="1838" spans="1:15" s="108" customFormat="1" ht="12.75" x14ac:dyDescent="0.2">
      <c r="A1838" s="108" t="str">
        <f>EnterpriseData!$B$38</f>
        <v>ProTes300420201Adm</v>
      </c>
      <c r="B1838" s="109" t="s">
        <v>9839</v>
      </c>
      <c r="C1838" s="108" t="s">
        <v>2609</v>
      </c>
      <c r="D1838" s="108" t="s">
        <v>9840</v>
      </c>
      <c r="E1838" s="108" t="s">
        <v>2683</v>
      </c>
      <c r="G1838" s="108" t="s">
        <v>9841</v>
      </c>
      <c r="H1838" s="108" t="s">
        <v>6245</v>
      </c>
      <c r="I1838" s="110" t="s">
        <v>2683</v>
      </c>
      <c r="J1838" s="108" t="s">
        <v>2412</v>
      </c>
      <c r="O1838" s="108" t="s">
        <v>2573</v>
      </c>
    </row>
    <row r="1839" spans="1:15" s="108" customFormat="1" ht="12.75" x14ac:dyDescent="0.2">
      <c r="A1839" s="108" t="str">
        <f>EnterpriseData!$B$38</f>
        <v>ProTes300420201Adm</v>
      </c>
      <c r="B1839" s="109" t="s">
        <v>9842</v>
      </c>
      <c r="C1839" s="108" t="s">
        <v>2609</v>
      </c>
      <c r="D1839" s="108" t="s">
        <v>9843</v>
      </c>
      <c r="E1839" s="108" t="s">
        <v>2683</v>
      </c>
      <c r="G1839" s="108" t="s">
        <v>9844</v>
      </c>
      <c r="H1839" s="108" t="s">
        <v>6245</v>
      </c>
      <c r="I1839" s="110" t="s">
        <v>2683</v>
      </c>
      <c r="J1839" s="108" t="s">
        <v>2412</v>
      </c>
      <c r="O1839" s="108" t="s">
        <v>2573</v>
      </c>
    </row>
    <row r="1840" spans="1:15" s="108" customFormat="1" ht="12.75" x14ac:dyDescent="0.2">
      <c r="A1840" s="108" t="str">
        <f>EnterpriseData!$B$38</f>
        <v>ProTes300420201Adm</v>
      </c>
      <c r="B1840" s="109" t="s">
        <v>9845</v>
      </c>
      <c r="C1840" s="108" t="s">
        <v>2609</v>
      </c>
      <c r="D1840" s="108" t="s">
        <v>9846</v>
      </c>
      <c r="E1840" s="108" t="s">
        <v>9847</v>
      </c>
      <c r="G1840" s="108" t="s">
        <v>9848</v>
      </c>
      <c r="H1840" s="108" t="s">
        <v>2590</v>
      </c>
      <c r="I1840" s="110" t="s">
        <v>2683</v>
      </c>
      <c r="J1840" s="108" t="s">
        <v>2591</v>
      </c>
      <c r="O1840" s="108" t="s">
        <v>2573</v>
      </c>
    </row>
    <row r="1841" spans="1:15" s="108" customFormat="1" ht="12.75" x14ac:dyDescent="0.2">
      <c r="A1841" s="108" t="str">
        <f>EnterpriseData!$B$38</f>
        <v>ProTes300420201Adm</v>
      </c>
      <c r="B1841" s="109" t="s">
        <v>9849</v>
      </c>
      <c r="C1841" s="108" t="s">
        <v>2609</v>
      </c>
      <c r="D1841" s="108" t="s">
        <v>9850</v>
      </c>
      <c r="E1841" s="108" t="s">
        <v>9851</v>
      </c>
      <c r="G1841" s="108" t="s">
        <v>9852</v>
      </c>
      <c r="H1841" s="108" t="s">
        <v>6177</v>
      </c>
      <c r="I1841" s="110" t="s">
        <v>2683</v>
      </c>
      <c r="J1841" s="108" t="s">
        <v>2591</v>
      </c>
      <c r="O1841" s="108" t="s">
        <v>2573</v>
      </c>
    </row>
    <row r="1842" spans="1:15" s="108" customFormat="1" ht="12.75" x14ac:dyDescent="0.2">
      <c r="A1842" s="108" t="str">
        <f>EnterpriseData!$B$38</f>
        <v>ProTes300420201Adm</v>
      </c>
      <c r="B1842" s="109" t="s">
        <v>9853</v>
      </c>
      <c r="C1842" s="108" t="s">
        <v>2609</v>
      </c>
      <c r="D1842" s="108" t="s">
        <v>9854</v>
      </c>
      <c r="E1842" s="108" t="s">
        <v>2683</v>
      </c>
      <c r="G1842" s="108" t="s">
        <v>9855</v>
      </c>
      <c r="H1842" s="108" t="s">
        <v>8677</v>
      </c>
      <c r="I1842" s="110" t="s">
        <v>2683</v>
      </c>
      <c r="J1842" s="108" t="s">
        <v>7311</v>
      </c>
      <c r="O1842" s="108" t="s">
        <v>2573</v>
      </c>
    </row>
    <row r="1843" spans="1:15" s="108" customFormat="1" ht="12.75" x14ac:dyDescent="0.2">
      <c r="A1843" s="108" t="str">
        <f>EnterpriseData!$B$38</f>
        <v>ProTes300420201Adm</v>
      </c>
      <c r="B1843" s="109" t="s">
        <v>9856</v>
      </c>
      <c r="C1843" s="108" t="s">
        <v>2609</v>
      </c>
      <c r="D1843" s="108" t="s">
        <v>9857</v>
      </c>
      <c r="E1843" s="108" t="s">
        <v>2683</v>
      </c>
      <c r="G1843" s="108" t="s">
        <v>9858</v>
      </c>
      <c r="H1843" s="108" t="s">
        <v>6245</v>
      </c>
      <c r="I1843" s="110" t="s">
        <v>2683</v>
      </c>
      <c r="J1843" s="108" t="s">
        <v>2412</v>
      </c>
      <c r="O1843" s="108" t="s">
        <v>2573</v>
      </c>
    </row>
    <row r="1844" spans="1:15" s="108" customFormat="1" ht="12.75" x14ac:dyDescent="0.2">
      <c r="A1844" s="108" t="str">
        <f>EnterpriseData!$B$38</f>
        <v>ProTes300420201Adm</v>
      </c>
      <c r="B1844" s="109" t="s">
        <v>9859</v>
      </c>
      <c r="C1844" s="108" t="s">
        <v>2609</v>
      </c>
      <c r="D1844" s="108" t="s">
        <v>9860</v>
      </c>
      <c r="E1844" s="108" t="s">
        <v>6500</v>
      </c>
      <c r="G1844" s="108" t="s">
        <v>9861</v>
      </c>
      <c r="H1844" s="108" t="s">
        <v>6177</v>
      </c>
      <c r="I1844" s="110" t="s">
        <v>2683</v>
      </c>
      <c r="J1844" s="108" t="s">
        <v>2591</v>
      </c>
      <c r="O1844" s="108" t="s">
        <v>2573</v>
      </c>
    </row>
    <row r="1845" spans="1:15" s="108" customFormat="1" ht="12.75" x14ac:dyDescent="0.2">
      <c r="A1845" s="108" t="str">
        <f>EnterpriseData!$B$38</f>
        <v>ProTes300420201Adm</v>
      </c>
      <c r="B1845" s="109" t="s">
        <v>9862</v>
      </c>
      <c r="C1845" s="108" t="s">
        <v>2609</v>
      </c>
      <c r="D1845" s="108" t="s">
        <v>9863</v>
      </c>
      <c r="E1845" s="108" t="s">
        <v>9864</v>
      </c>
      <c r="G1845" s="108" t="s">
        <v>9865</v>
      </c>
      <c r="H1845" s="108" t="s">
        <v>3375</v>
      </c>
      <c r="I1845" s="110" t="s">
        <v>2683</v>
      </c>
      <c r="J1845" s="108" t="s">
        <v>2591</v>
      </c>
      <c r="O1845" s="108" t="s">
        <v>2573</v>
      </c>
    </row>
    <row r="1846" spans="1:15" s="108" customFormat="1" ht="12.75" x14ac:dyDescent="0.2">
      <c r="A1846" s="108" t="str">
        <f>EnterpriseData!$B$38</f>
        <v>ProTes300420201Adm</v>
      </c>
      <c r="B1846" s="109" t="s">
        <v>9866</v>
      </c>
      <c r="C1846" s="108" t="s">
        <v>2609</v>
      </c>
      <c r="D1846" s="108" t="s">
        <v>9867</v>
      </c>
      <c r="E1846" s="108" t="s">
        <v>6500</v>
      </c>
      <c r="G1846" s="108" t="s">
        <v>9868</v>
      </c>
      <c r="H1846" s="108" t="s">
        <v>9869</v>
      </c>
      <c r="I1846" s="110" t="s">
        <v>2683</v>
      </c>
      <c r="J1846" s="108" t="s">
        <v>2591</v>
      </c>
      <c r="O1846" s="108" t="s">
        <v>2573</v>
      </c>
    </row>
    <row r="1847" spans="1:15" s="108" customFormat="1" ht="12.75" x14ac:dyDescent="0.2">
      <c r="A1847" s="108" t="str">
        <f>EnterpriseData!$B$38</f>
        <v>ProTes300420201Adm</v>
      </c>
      <c r="B1847" s="109" t="s">
        <v>9870</v>
      </c>
      <c r="C1847" s="108" t="s">
        <v>2609</v>
      </c>
      <c r="D1847" s="108" t="s">
        <v>9871</v>
      </c>
      <c r="E1847" s="108" t="s">
        <v>9872</v>
      </c>
      <c r="G1847" s="108" t="s">
        <v>9873</v>
      </c>
      <c r="H1847" s="108" t="s">
        <v>9874</v>
      </c>
      <c r="I1847" s="110" t="s">
        <v>2683</v>
      </c>
      <c r="J1847" s="108" t="s">
        <v>2591</v>
      </c>
      <c r="O1847" s="108" t="s">
        <v>2573</v>
      </c>
    </row>
    <row r="1848" spans="1:15" s="108" customFormat="1" ht="12.75" x14ac:dyDescent="0.2">
      <c r="A1848" s="108" t="str">
        <f>EnterpriseData!$B$38</f>
        <v>ProTes300420201Adm</v>
      </c>
      <c r="B1848" s="109" t="s">
        <v>9875</v>
      </c>
      <c r="C1848" s="108" t="s">
        <v>2609</v>
      </c>
      <c r="D1848" s="108" t="s">
        <v>9876</v>
      </c>
      <c r="E1848" s="108" t="s">
        <v>9877</v>
      </c>
      <c r="G1848" s="108" t="s">
        <v>9878</v>
      </c>
      <c r="H1848" s="108" t="s">
        <v>6177</v>
      </c>
      <c r="I1848" s="110" t="s">
        <v>2683</v>
      </c>
      <c r="J1848" s="108" t="s">
        <v>2591</v>
      </c>
      <c r="O1848" s="108" t="s">
        <v>2573</v>
      </c>
    </row>
    <row r="1849" spans="1:15" s="108" customFormat="1" ht="12.75" x14ac:dyDescent="0.2">
      <c r="A1849" s="108" t="str">
        <f>EnterpriseData!$B$38</f>
        <v>ProTes300420201Adm</v>
      </c>
      <c r="B1849" s="109" t="s">
        <v>9879</v>
      </c>
      <c r="C1849" s="108" t="s">
        <v>2609</v>
      </c>
      <c r="D1849" s="108" t="s">
        <v>9880</v>
      </c>
      <c r="E1849" s="108" t="s">
        <v>2683</v>
      </c>
      <c r="G1849" s="108" t="s">
        <v>6317</v>
      </c>
      <c r="H1849" s="108" t="s">
        <v>6159</v>
      </c>
      <c r="I1849" s="110" t="s">
        <v>2683</v>
      </c>
      <c r="J1849" s="108" t="s">
        <v>3346</v>
      </c>
      <c r="O1849" s="108" t="s">
        <v>2573</v>
      </c>
    </row>
    <row r="1850" spans="1:15" s="108" customFormat="1" ht="12.75" x14ac:dyDescent="0.2">
      <c r="A1850" s="108" t="str">
        <f>EnterpriseData!$B$38</f>
        <v>ProTes300420201Adm</v>
      </c>
      <c r="B1850" s="109" t="s">
        <v>9881</v>
      </c>
      <c r="C1850" s="108" t="s">
        <v>2609</v>
      </c>
      <c r="D1850" s="108" t="s">
        <v>9882</v>
      </c>
      <c r="E1850" s="108" t="s">
        <v>2683</v>
      </c>
      <c r="G1850" s="108" t="s">
        <v>9883</v>
      </c>
      <c r="H1850" s="108" t="s">
        <v>7792</v>
      </c>
      <c r="I1850" s="110" t="s">
        <v>2683</v>
      </c>
      <c r="J1850" s="108" t="s">
        <v>2940</v>
      </c>
      <c r="O1850" s="108" t="s">
        <v>2573</v>
      </c>
    </row>
    <row r="1851" spans="1:15" s="108" customFormat="1" ht="12.75" x14ac:dyDescent="0.2">
      <c r="A1851" s="108" t="str">
        <f>EnterpriseData!$B$38</f>
        <v>ProTes300420201Adm</v>
      </c>
      <c r="B1851" s="109" t="s">
        <v>9884</v>
      </c>
      <c r="C1851" s="108" t="s">
        <v>2609</v>
      </c>
      <c r="D1851" s="108" t="s">
        <v>9885</v>
      </c>
      <c r="E1851" s="108" t="s">
        <v>6500</v>
      </c>
      <c r="G1851" s="108" t="s">
        <v>3423</v>
      </c>
      <c r="H1851" s="108" t="s">
        <v>3375</v>
      </c>
      <c r="I1851" s="110" t="s">
        <v>2683</v>
      </c>
      <c r="J1851" s="108" t="s">
        <v>2591</v>
      </c>
      <c r="O1851" s="108" t="s">
        <v>2573</v>
      </c>
    </row>
    <row r="1852" spans="1:15" s="108" customFormat="1" ht="12.75" x14ac:dyDescent="0.2">
      <c r="A1852" s="108" t="str">
        <f>EnterpriseData!$B$38</f>
        <v>ProTes300420201Adm</v>
      </c>
      <c r="B1852" s="109" t="s">
        <v>9886</v>
      </c>
      <c r="C1852" s="108" t="s">
        <v>2609</v>
      </c>
      <c r="D1852" s="108" t="s">
        <v>9887</v>
      </c>
      <c r="E1852" s="108" t="s">
        <v>2683</v>
      </c>
      <c r="G1852" s="108" t="s">
        <v>4420</v>
      </c>
      <c r="H1852" s="108" t="s">
        <v>4420</v>
      </c>
      <c r="I1852" s="110" t="s">
        <v>2683</v>
      </c>
      <c r="J1852" s="108" t="s">
        <v>2425</v>
      </c>
      <c r="O1852" s="108" t="s">
        <v>2573</v>
      </c>
    </row>
    <row r="1853" spans="1:15" s="108" customFormat="1" ht="12.75" x14ac:dyDescent="0.2">
      <c r="A1853" s="108" t="str">
        <f>EnterpriseData!$B$38</f>
        <v>ProTes300420201Adm</v>
      </c>
      <c r="B1853" s="109" t="s">
        <v>9888</v>
      </c>
      <c r="C1853" s="108" t="s">
        <v>2609</v>
      </c>
      <c r="D1853" s="108" t="s">
        <v>9889</v>
      </c>
      <c r="E1853" s="108" t="s">
        <v>9890</v>
      </c>
      <c r="G1853" s="108" t="s">
        <v>9891</v>
      </c>
      <c r="H1853" s="108" t="s">
        <v>7084</v>
      </c>
      <c r="I1853" s="110" t="s">
        <v>2683</v>
      </c>
      <c r="J1853" s="108" t="s">
        <v>2377</v>
      </c>
      <c r="O1853" s="108" t="s">
        <v>2573</v>
      </c>
    </row>
    <row r="1854" spans="1:15" s="108" customFormat="1" ht="12.75" x14ac:dyDescent="0.2">
      <c r="A1854" s="108" t="str">
        <f>EnterpriseData!$B$38</f>
        <v>ProTes300420201Adm</v>
      </c>
      <c r="B1854" s="109" t="s">
        <v>9892</v>
      </c>
      <c r="C1854" s="108" t="s">
        <v>2609</v>
      </c>
      <c r="D1854" s="108" t="s">
        <v>9893</v>
      </c>
      <c r="E1854" s="108" t="s">
        <v>9894</v>
      </c>
      <c r="G1854" s="108" t="s">
        <v>9895</v>
      </c>
      <c r="H1854" s="108" t="s">
        <v>6177</v>
      </c>
      <c r="I1854" s="110" t="s">
        <v>2683</v>
      </c>
      <c r="J1854" s="108" t="s">
        <v>2591</v>
      </c>
      <c r="O1854" s="108" t="s">
        <v>2573</v>
      </c>
    </row>
    <row r="1855" spans="1:15" s="108" customFormat="1" ht="12.75" x14ac:dyDescent="0.2">
      <c r="A1855" s="108" t="str">
        <f>EnterpriseData!$B$38</f>
        <v>ProTes300420201Adm</v>
      </c>
      <c r="B1855" s="109" t="s">
        <v>9896</v>
      </c>
      <c r="C1855" s="108" t="s">
        <v>2609</v>
      </c>
      <c r="D1855" s="108" t="s">
        <v>9897</v>
      </c>
      <c r="E1855" s="108" t="s">
        <v>9898</v>
      </c>
      <c r="G1855" s="108" t="s">
        <v>6905</v>
      </c>
      <c r="H1855" s="108" t="s">
        <v>6906</v>
      </c>
      <c r="I1855" s="110" t="s">
        <v>2683</v>
      </c>
      <c r="J1855" s="108" t="s">
        <v>3100</v>
      </c>
      <c r="O1855" s="108" t="s">
        <v>2573</v>
      </c>
    </row>
    <row r="1856" spans="1:15" s="108" customFormat="1" ht="12.75" x14ac:dyDescent="0.2">
      <c r="A1856" s="108" t="str">
        <f>EnterpriseData!$B$38</f>
        <v>ProTes300420201Adm</v>
      </c>
      <c r="B1856" s="109" t="s">
        <v>9899</v>
      </c>
      <c r="C1856" s="108" t="s">
        <v>2609</v>
      </c>
      <c r="D1856" s="108" t="s">
        <v>9900</v>
      </c>
      <c r="E1856" s="108" t="s">
        <v>2683</v>
      </c>
      <c r="G1856" s="108" t="s">
        <v>9901</v>
      </c>
      <c r="H1856" s="108" t="s">
        <v>6143</v>
      </c>
      <c r="I1856" s="110" t="s">
        <v>2683</v>
      </c>
      <c r="J1856" s="108" t="s">
        <v>4901</v>
      </c>
      <c r="O1856" s="108" t="s">
        <v>2573</v>
      </c>
    </row>
    <row r="1857" spans="1:15" s="108" customFormat="1" ht="12.75" x14ac:dyDescent="0.2">
      <c r="A1857" s="108" t="str">
        <f>EnterpriseData!$B$38</f>
        <v>ProTes300420201Adm</v>
      </c>
      <c r="B1857" s="109" t="s">
        <v>9902</v>
      </c>
      <c r="C1857" s="108" t="s">
        <v>2609</v>
      </c>
      <c r="D1857" s="108" t="s">
        <v>9903</v>
      </c>
      <c r="E1857" s="108" t="s">
        <v>9904</v>
      </c>
      <c r="G1857" s="108" t="s">
        <v>9905</v>
      </c>
      <c r="H1857" s="108" t="s">
        <v>6177</v>
      </c>
      <c r="I1857" s="110" t="s">
        <v>2683</v>
      </c>
      <c r="J1857" s="108" t="s">
        <v>2591</v>
      </c>
      <c r="O1857" s="108" t="s">
        <v>2573</v>
      </c>
    </row>
    <row r="1858" spans="1:15" s="108" customFormat="1" ht="12.75" x14ac:dyDescent="0.2">
      <c r="A1858" s="108" t="str">
        <f>EnterpriseData!$B$38</f>
        <v>ProTes300420201Adm</v>
      </c>
      <c r="B1858" s="109" t="s">
        <v>9906</v>
      </c>
      <c r="C1858" s="108" t="s">
        <v>2609</v>
      </c>
      <c r="D1858" s="108" t="s">
        <v>9907</v>
      </c>
      <c r="E1858" s="108" t="s">
        <v>2683</v>
      </c>
      <c r="G1858" s="108" t="s">
        <v>9908</v>
      </c>
      <c r="H1858" s="108" t="s">
        <v>7572</v>
      </c>
      <c r="I1858" s="110" t="s">
        <v>2683</v>
      </c>
      <c r="J1858" s="108" t="s">
        <v>4509</v>
      </c>
      <c r="O1858" s="108" t="s">
        <v>2573</v>
      </c>
    </row>
    <row r="1859" spans="1:15" s="108" customFormat="1" ht="12.75" x14ac:dyDescent="0.2">
      <c r="A1859" s="108" t="str">
        <f>EnterpriseData!$B$38</f>
        <v>ProTes300420201Adm</v>
      </c>
      <c r="B1859" s="109" t="s">
        <v>9909</v>
      </c>
      <c r="C1859" s="108" t="s">
        <v>2609</v>
      </c>
      <c r="D1859" s="108" t="s">
        <v>9910</v>
      </c>
      <c r="E1859" s="108" t="s">
        <v>2683</v>
      </c>
      <c r="G1859" s="108" t="s">
        <v>9911</v>
      </c>
      <c r="H1859" s="108" t="s">
        <v>6583</v>
      </c>
      <c r="I1859" s="110" t="s">
        <v>2683</v>
      </c>
      <c r="J1859" s="108" t="s">
        <v>5012</v>
      </c>
      <c r="O1859" s="108" t="s">
        <v>2573</v>
      </c>
    </row>
    <row r="1860" spans="1:15" s="108" customFormat="1" ht="12.75" x14ac:dyDescent="0.2">
      <c r="A1860" s="108" t="str">
        <f>EnterpriseData!$B$38</f>
        <v>ProTes300420201Adm</v>
      </c>
      <c r="B1860" s="109" t="s">
        <v>9912</v>
      </c>
      <c r="C1860" s="108" t="s">
        <v>2609</v>
      </c>
      <c r="D1860" s="108" t="s">
        <v>9913</v>
      </c>
      <c r="E1860" s="108" t="s">
        <v>2683</v>
      </c>
      <c r="G1860" s="108" t="s">
        <v>9914</v>
      </c>
      <c r="H1860" s="108" t="s">
        <v>7356</v>
      </c>
      <c r="I1860" s="110" t="s">
        <v>2683</v>
      </c>
      <c r="J1860" s="108" t="s">
        <v>3692</v>
      </c>
      <c r="O1860" s="108" t="s">
        <v>2573</v>
      </c>
    </row>
    <row r="1861" spans="1:15" s="108" customFormat="1" ht="12.75" x14ac:dyDescent="0.2">
      <c r="A1861" s="108" t="str">
        <f>EnterpriseData!$B$38</f>
        <v>ProTes300420201Adm</v>
      </c>
      <c r="B1861" s="109" t="s">
        <v>9915</v>
      </c>
      <c r="C1861" s="108" t="s">
        <v>2609</v>
      </c>
      <c r="D1861" s="108" t="s">
        <v>9916</v>
      </c>
      <c r="E1861" s="108" t="s">
        <v>2683</v>
      </c>
      <c r="G1861" s="108" t="s">
        <v>9917</v>
      </c>
      <c r="H1861" s="108" t="s">
        <v>9918</v>
      </c>
      <c r="I1861" s="110" t="s">
        <v>2683</v>
      </c>
      <c r="J1861" s="108" t="s">
        <v>9919</v>
      </c>
      <c r="O1861" s="108" t="s">
        <v>2573</v>
      </c>
    </row>
    <row r="1862" spans="1:15" s="108" customFormat="1" ht="12.75" x14ac:dyDescent="0.2">
      <c r="A1862" s="108" t="str">
        <f>EnterpriseData!$B$38</f>
        <v>ProTes300420201Adm</v>
      </c>
      <c r="B1862" s="109" t="s">
        <v>9920</v>
      </c>
      <c r="C1862" s="108" t="s">
        <v>2609</v>
      </c>
      <c r="D1862" s="108" t="s">
        <v>9921</v>
      </c>
      <c r="E1862" s="108" t="s">
        <v>2683</v>
      </c>
      <c r="G1862" s="108" t="s">
        <v>9922</v>
      </c>
      <c r="H1862" s="108" t="s">
        <v>6133</v>
      </c>
      <c r="I1862" s="110" t="s">
        <v>2683</v>
      </c>
      <c r="J1862" s="108" t="s">
        <v>3681</v>
      </c>
      <c r="O1862" s="108" t="s">
        <v>2573</v>
      </c>
    </row>
    <row r="1863" spans="1:15" s="108" customFormat="1" ht="12.75" x14ac:dyDescent="0.2">
      <c r="A1863" s="108" t="str">
        <f>EnterpriseData!$B$38</f>
        <v>ProTes300420201Adm</v>
      </c>
      <c r="B1863" s="109" t="s">
        <v>9923</v>
      </c>
      <c r="C1863" s="108" t="s">
        <v>2609</v>
      </c>
      <c r="D1863" s="108" t="s">
        <v>9924</v>
      </c>
      <c r="E1863" s="108" t="s">
        <v>2683</v>
      </c>
      <c r="G1863" s="108" t="s">
        <v>9925</v>
      </c>
      <c r="H1863" s="108" t="s">
        <v>6133</v>
      </c>
      <c r="I1863" s="110" t="s">
        <v>2683</v>
      </c>
      <c r="J1863" s="108" t="s">
        <v>3681</v>
      </c>
      <c r="O1863" s="108" t="s">
        <v>2573</v>
      </c>
    </row>
    <row r="1864" spans="1:15" s="108" customFormat="1" ht="12.75" x14ac:dyDescent="0.2">
      <c r="A1864" s="108" t="str">
        <f>EnterpriseData!$B$38</f>
        <v>ProTes300420201Adm</v>
      </c>
      <c r="B1864" s="109" t="s">
        <v>9926</v>
      </c>
      <c r="C1864" s="108" t="s">
        <v>2609</v>
      </c>
      <c r="D1864" s="108" t="s">
        <v>9927</v>
      </c>
      <c r="E1864" s="108" t="s">
        <v>2683</v>
      </c>
      <c r="G1864" s="108" t="s">
        <v>9928</v>
      </c>
      <c r="H1864" s="108" t="s">
        <v>9929</v>
      </c>
      <c r="I1864" s="110" t="s">
        <v>2683</v>
      </c>
      <c r="J1864" s="108" t="s">
        <v>2420</v>
      </c>
      <c r="O1864" s="108" t="s">
        <v>2573</v>
      </c>
    </row>
    <row r="1865" spans="1:15" s="108" customFormat="1" ht="12.75" x14ac:dyDescent="0.2">
      <c r="A1865" s="108" t="str">
        <f>EnterpriseData!$B$38</f>
        <v>ProTes300420201Adm</v>
      </c>
      <c r="B1865" s="109" t="s">
        <v>9930</v>
      </c>
      <c r="C1865" s="108" t="s">
        <v>2609</v>
      </c>
      <c r="D1865" s="108" t="s">
        <v>9931</v>
      </c>
      <c r="E1865" s="108" t="s">
        <v>2683</v>
      </c>
      <c r="G1865" s="108" t="s">
        <v>9932</v>
      </c>
      <c r="H1865" s="108" t="s">
        <v>9929</v>
      </c>
      <c r="I1865" s="110" t="s">
        <v>2683</v>
      </c>
      <c r="J1865" s="108" t="s">
        <v>2420</v>
      </c>
      <c r="O1865" s="108" t="s">
        <v>2573</v>
      </c>
    </row>
    <row r="1866" spans="1:15" s="108" customFormat="1" ht="12.75" x14ac:dyDescent="0.2">
      <c r="A1866" s="108" t="str">
        <f>EnterpriseData!$B$38</f>
        <v>ProTes300420201Adm</v>
      </c>
      <c r="B1866" s="109" t="s">
        <v>9933</v>
      </c>
      <c r="C1866" s="108" t="s">
        <v>2609</v>
      </c>
      <c r="D1866" s="108" t="s">
        <v>9934</v>
      </c>
      <c r="E1866" s="108" t="s">
        <v>2683</v>
      </c>
      <c r="G1866" s="108" t="s">
        <v>9935</v>
      </c>
      <c r="H1866" s="108" t="s">
        <v>9929</v>
      </c>
      <c r="I1866" s="110" t="s">
        <v>2683</v>
      </c>
      <c r="J1866" s="108" t="s">
        <v>2420</v>
      </c>
      <c r="O1866" s="108" t="s">
        <v>2573</v>
      </c>
    </row>
    <row r="1867" spans="1:15" s="108" customFormat="1" ht="12.75" x14ac:dyDescent="0.2">
      <c r="A1867" s="108" t="str">
        <f>EnterpriseData!$B$38</f>
        <v>ProTes300420201Adm</v>
      </c>
      <c r="B1867" s="109" t="s">
        <v>9936</v>
      </c>
      <c r="C1867" s="108" t="s">
        <v>2609</v>
      </c>
      <c r="D1867" s="108" t="s">
        <v>9937</v>
      </c>
      <c r="E1867" s="108" t="s">
        <v>2683</v>
      </c>
      <c r="G1867" s="108" t="s">
        <v>9937</v>
      </c>
      <c r="H1867" s="108" t="s">
        <v>7957</v>
      </c>
      <c r="I1867" s="110" t="s">
        <v>2683</v>
      </c>
      <c r="J1867" s="108" t="s">
        <v>2418</v>
      </c>
      <c r="O1867" s="108" t="s">
        <v>2573</v>
      </c>
    </row>
    <row r="1868" spans="1:15" s="108" customFormat="1" ht="12.75" x14ac:dyDescent="0.2">
      <c r="A1868" s="108" t="str">
        <f>EnterpriseData!$B$38</f>
        <v>ProTes300420201Adm</v>
      </c>
      <c r="B1868" s="109" t="s">
        <v>9938</v>
      </c>
      <c r="C1868" s="108" t="s">
        <v>2609</v>
      </c>
      <c r="D1868" s="108" t="s">
        <v>9939</v>
      </c>
      <c r="E1868" s="108" t="s">
        <v>9940</v>
      </c>
      <c r="G1868" s="108" t="s">
        <v>9941</v>
      </c>
      <c r="H1868" s="108" t="s">
        <v>6177</v>
      </c>
      <c r="I1868" s="110" t="s">
        <v>2683</v>
      </c>
      <c r="J1868" s="108" t="s">
        <v>2591</v>
      </c>
      <c r="O1868" s="108" t="s">
        <v>2573</v>
      </c>
    </row>
    <row r="1869" spans="1:15" s="108" customFormat="1" ht="12.75" x14ac:dyDescent="0.2">
      <c r="A1869" s="108" t="str">
        <f>EnterpriseData!$B$38</f>
        <v>ProTes300420201Adm</v>
      </c>
      <c r="B1869" s="109" t="s">
        <v>9942</v>
      </c>
      <c r="C1869" s="108" t="s">
        <v>2609</v>
      </c>
      <c r="D1869" s="108" t="s">
        <v>9943</v>
      </c>
      <c r="E1869" s="108" t="s">
        <v>9944</v>
      </c>
      <c r="G1869" s="108" t="s">
        <v>9945</v>
      </c>
      <c r="H1869" s="108" t="s">
        <v>9874</v>
      </c>
      <c r="I1869" s="110" t="s">
        <v>2683</v>
      </c>
      <c r="J1869" s="108" t="s">
        <v>2591</v>
      </c>
      <c r="O1869" s="108" t="s">
        <v>2573</v>
      </c>
    </row>
    <row r="1870" spans="1:15" s="108" customFormat="1" ht="12.75" x14ac:dyDescent="0.2">
      <c r="A1870" s="108" t="str">
        <f>EnterpriseData!$B$38</f>
        <v>ProTes300420201Adm</v>
      </c>
      <c r="B1870" s="109" t="s">
        <v>9946</v>
      </c>
      <c r="C1870" s="108" t="s">
        <v>2609</v>
      </c>
      <c r="D1870" s="108" t="s">
        <v>9947</v>
      </c>
      <c r="E1870" s="108" t="s">
        <v>2683</v>
      </c>
      <c r="G1870" s="108" t="s">
        <v>9948</v>
      </c>
      <c r="H1870" s="108" t="s">
        <v>9929</v>
      </c>
      <c r="I1870" s="110" t="s">
        <v>2683</v>
      </c>
      <c r="J1870" s="108" t="s">
        <v>2420</v>
      </c>
      <c r="O1870" s="108" t="s">
        <v>2573</v>
      </c>
    </row>
    <row r="1871" spans="1:15" s="108" customFormat="1" ht="12.75" x14ac:dyDescent="0.2">
      <c r="A1871" s="108" t="str">
        <f>EnterpriseData!$B$38</f>
        <v>ProTes300420201Adm</v>
      </c>
      <c r="B1871" s="109" t="s">
        <v>9949</v>
      </c>
      <c r="C1871" s="108" t="s">
        <v>2609</v>
      </c>
      <c r="D1871" s="108" t="s">
        <v>9950</v>
      </c>
      <c r="E1871" s="108" t="s">
        <v>2683</v>
      </c>
      <c r="G1871" s="108" t="s">
        <v>9951</v>
      </c>
      <c r="H1871" s="108" t="s">
        <v>9918</v>
      </c>
      <c r="I1871" s="110" t="s">
        <v>2683</v>
      </c>
      <c r="J1871" s="108" t="s">
        <v>9919</v>
      </c>
      <c r="O1871" s="108" t="s">
        <v>2573</v>
      </c>
    </row>
    <row r="1872" spans="1:15" s="108" customFormat="1" ht="12.75" x14ac:dyDescent="0.2">
      <c r="A1872" s="108" t="str">
        <f>EnterpriseData!$B$38</f>
        <v>ProTes300420201Adm</v>
      </c>
      <c r="B1872" s="109" t="s">
        <v>9952</v>
      </c>
      <c r="C1872" s="108" t="s">
        <v>2609</v>
      </c>
      <c r="D1872" s="108" t="s">
        <v>9953</v>
      </c>
      <c r="E1872" s="108" t="s">
        <v>2683</v>
      </c>
      <c r="G1872" s="108" t="s">
        <v>9954</v>
      </c>
      <c r="H1872" s="108" t="s">
        <v>7223</v>
      </c>
      <c r="I1872" s="110" t="s">
        <v>2683</v>
      </c>
      <c r="J1872" s="108" t="s">
        <v>4954</v>
      </c>
      <c r="O1872" s="108" t="s">
        <v>2573</v>
      </c>
    </row>
    <row r="1873" spans="1:15" s="108" customFormat="1" ht="12.75" x14ac:dyDescent="0.2">
      <c r="A1873" s="108" t="str">
        <f>EnterpriseData!$B$38</f>
        <v>ProTes300420201Adm</v>
      </c>
      <c r="B1873" s="109" t="s">
        <v>9955</v>
      </c>
      <c r="C1873" s="108" t="s">
        <v>2609</v>
      </c>
      <c r="D1873" s="108" t="s">
        <v>9956</v>
      </c>
      <c r="E1873" s="108" t="s">
        <v>2683</v>
      </c>
      <c r="G1873" s="108" t="s">
        <v>9957</v>
      </c>
      <c r="H1873" s="108" t="s">
        <v>9918</v>
      </c>
      <c r="I1873" s="110" t="s">
        <v>2683</v>
      </c>
      <c r="J1873" s="108" t="s">
        <v>9919</v>
      </c>
      <c r="O1873" s="108" t="s">
        <v>2573</v>
      </c>
    </row>
    <row r="1874" spans="1:15" s="108" customFormat="1" ht="12.75" x14ac:dyDescent="0.2">
      <c r="A1874" s="108" t="str">
        <f>EnterpriseData!$B$38</f>
        <v>ProTes300420201Adm</v>
      </c>
      <c r="B1874" s="109" t="s">
        <v>9958</v>
      </c>
      <c r="C1874" s="108" t="s">
        <v>2609</v>
      </c>
      <c r="D1874" s="108" t="s">
        <v>9959</v>
      </c>
      <c r="E1874" s="108" t="s">
        <v>9960</v>
      </c>
      <c r="G1874" s="108" t="s">
        <v>9961</v>
      </c>
      <c r="H1874" s="108" t="s">
        <v>9962</v>
      </c>
      <c r="I1874" s="110" t="s">
        <v>2683</v>
      </c>
      <c r="J1874" s="108" t="s">
        <v>2591</v>
      </c>
      <c r="O1874" s="108" t="s">
        <v>2573</v>
      </c>
    </row>
    <row r="1875" spans="1:15" s="108" customFormat="1" ht="12.75" x14ac:dyDescent="0.2">
      <c r="A1875" s="108" t="str">
        <f>EnterpriseData!$B$38</f>
        <v>ProTes300420201Adm</v>
      </c>
      <c r="B1875" s="109" t="s">
        <v>9963</v>
      </c>
      <c r="C1875" s="108" t="s">
        <v>2609</v>
      </c>
      <c r="D1875" s="108" t="s">
        <v>9964</v>
      </c>
      <c r="E1875" s="108" t="s">
        <v>9965</v>
      </c>
      <c r="G1875" s="108" t="s">
        <v>9966</v>
      </c>
      <c r="H1875" s="108" t="s">
        <v>6177</v>
      </c>
      <c r="I1875" s="110" t="s">
        <v>2683</v>
      </c>
      <c r="J1875" s="108" t="s">
        <v>2591</v>
      </c>
      <c r="O1875" s="108" t="s">
        <v>2573</v>
      </c>
    </row>
    <row r="1876" spans="1:15" s="108" customFormat="1" ht="12.75" x14ac:dyDescent="0.2">
      <c r="A1876" s="108" t="str">
        <f>EnterpriseData!$B$38</f>
        <v>ProTes300420201Adm</v>
      </c>
      <c r="B1876" s="109" t="s">
        <v>9967</v>
      </c>
      <c r="C1876" s="108" t="s">
        <v>2609</v>
      </c>
      <c r="D1876" s="108" t="s">
        <v>9968</v>
      </c>
      <c r="E1876" s="108" t="s">
        <v>9969</v>
      </c>
      <c r="G1876" s="108" t="s">
        <v>9970</v>
      </c>
      <c r="H1876" s="108" t="s">
        <v>6177</v>
      </c>
      <c r="I1876" s="110" t="s">
        <v>2683</v>
      </c>
      <c r="J1876" s="108" t="s">
        <v>2591</v>
      </c>
      <c r="O1876" s="108" t="s">
        <v>2573</v>
      </c>
    </row>
    <row r="1877" spans="1:15" s="108" customFormat="1" ht="12.75" x14ac:dyDescent="0.2">
      <c r="A1877" s="108" t="str">
        <f>EnterpriseData!$B$38</f>
        <v>ProTes300420201Adm</v>
      </c>
      <c r="B1877" s="109" t="s">
        <v>9971</v>
      </c>
      <c r="C1877" s="108" t="s">
        <v>2609</v>
      </c>
      <c r="D1877" s="108" t="s">
        <v>9972</v>
      </c>
      <c r="E1877" s="108" t="s">
        <v>9973</v>
      </c>
      <c r="G1877" s="108" t="s">
        <v>4496</v>
      </c>
      <c r="H1877" s="108" t="s">
        <v>2590</v>
      </c>
      <c r="I1877" s="110" t="s">
        <v>2683</v>
      </c>
      <c r="J1877" s="108" t="s">
        <v>2591</v>
      </c>
      <c r="O1877" s="108" t="s">
        <v>2573</v>
      </c>
    </row>
    <row r="1878" spans="1:15" s="108" customFormat="1" ht="12.75" x14ac:dyDescent="0.2">
      <c r="A1878" s="108" t="str">
        <f>EnterpriseData!$B$38</f>
        <v>ProTes300420201Adm</v>
      </c>
      <c r="B1878" s="109" t="s">
        <v>9974</v>
      </c>
      <c r="C1878" s="108" t="s">
        <v>2609</v>
      </c>
      <c r="D1878" s="108" t="s">
        <v>9975</v>
      </c>
      <c r="E1878" s="108" t="s">
        <v>9960</v>
      </c>
      <c r="G1878" s="108" t="s">
        <v>9976</v>
      </c>
      <c r="H1878" s="108" t="s">
        <v>6177</v>
      </c>
      <c r="I1878" s="110" t="s">
        <v>2683</v>
      </c>
      <c r="J1878" s="108" t="s">
        <v>2591</v>
      </c>
      <c r="O1878" s="108" t="s">
        <v>2573</v>
      </c>
    </row>
    <row r="1879" spans="1:15" s="108" customFormat="1" ht="12.75" x14ac:dyDescent="0.2">
      <c r="A1879" s="108" t="str">
        <f>EnterpriseData!$B$38</f>
        <v>ProTes300420201Adm</v>
      </c>
      <c r="B1879" s="109" t="s">
        <v>9977</v>
      </c>
      <c r="C1879" s="108" t="s">
        <v>2609</v>
      </c>
      <c r="D1879" s="108" t="s">
        <v>9978</v>
      </c>
      <c r="E1879" s="108" t="s">
        <v>9979</v>
      </c>
      <c r="G1879" s="108" t="s">
        <v>9980</v>
      </c>
      <c r="H1879" s="108" t="s">
        <v>9981</v>
      </c>
      <c r="I1879" s="110" t="s">
        <v>2683</v>
      </c>
      <c r="J1879" s="108" t="s">
        <v>2591</v>
      </c>
      <c r="O1879" s="108" t="s">
        <v>2573</v>
      </c>
    </row>
    <row r="1880" spans="1:15" s="108" customFormat="1" ht="12.75" x14ac:dyDescent="0.2">
      <c r="A1880" s="108" t="str">
        <f>EnterpriseData!$B$38</f>
        <v>ProTes300420201Adm</v>
      </c>
      <c r="B1880" s="109" t="s">
        <v>9982</v>
      </c>
      <c r="C1880" s="108" t="s">
        <v>2609</v>
      </c>
      <c r="D1880" s="108" t="s">
        <v>9983</v>
      </c>
      <c r="E1880" s="108" t="s">
        <v>9984</v>
      </c>
      <c r="G1880" s="108" t="s">
        <v>9985</v>
      </c>
      <c r="H1880" s="108" t="s">
        <v>9962</v>
      </c>
      <c r="I1880" s="110" t="s">
        <v>2683</v>
      </c>
      <c r="J1880" s="108" t="s">
        <v>2591</v>
      </c>
      <c r="O1880" s="108" t="s">
        <v>2573</v>
      </c>
    </row>
    <row r="1881" spans="1:15" s="108" customFormat="1" ht="12.75" x14ac:dyDescent="0.2">
      <c r="A1881" s="108" t="str">
        <f>EnterpriseData!$B$38</f>
        <v>ProTes300420201Adm</v>
      </c>
      <c r="B1881" s="109" t="s">
        <v>9986</v>
      </c>
      <c r="C1881" s="108" t="s">
        <v>2609</v>
      </c>
      <c r="D1881" s="108" t="s">
        <v>9987</v>
      </c>
      <c r="E1881" s="108" t="s">
        <v>9988</v>
      </c>
      <c r="G1881" s="108" t="s">
        <v>9989</v>
      </c>
      <c r="H1881" s="108" t="s">
        <v>9869</v>
      </c>
      <c r="I1881" s="110" t="s">
        <v>2683</v>
      </c>
      <c r="J1881" s="108" t="s">
        <v>2591</v>
      </c>
      <c r="O1881" s="108" t="s">
        <v>2573</v>
      </c>
    </row>
    <row r="1882" spans="1:15" s="108" customFormat="1" ht="12.75" x14ac:dyDescent="0.2">
      <c r="A1882" s="108" t="str">
        <f>EnterpriseData!$B$38</f>
        <v>ProTes300420201Adm</v>
      </c>
      <c r="B1882" s="109" t="s">
        <v>9990</v>
      </c>
      <c r="C1882" s="108" t="s">
        <v>2609</v>
      </c>
      <c r="D1882" s="108" t="s">
        <v>9991</v>
      </c>
      <c r="E1882" s="108" t="s">
        <v>6492</v>
      </c>
      <c r="G1882" s="108" t="s">
        <v>9992</v>
      </c>
      <c r="H1882" s="108" t="s">
        <v>4198</v>
      </c>
      <c r="I1882" s="110" t="s">
        <v>2683</v>
      </c>
      <c r="J1882" s="108" t="s">
        <v>2591</v>
      </c>
      <c r="O1882" s="108" t="s">
        <v>2573</v>
      </c>
    </row>
    <row r="1883" spans="1:15" s="108" customFormat="1" ht="12.75" x14ac:dyDescent="0.2">
      <c r="A1883" s="108" t="str">
        <f>EnterpriseData!$B$38</f>
        <v>ProTes300420201Adm</v>
      </c>
      <c r="B1883" s="109" t="s">
        <v>9993</v>
      </c>
      <c r="C1883" s="108" t="s">
        <v>2609</v>
      </c>
      <c r="D1883" s="108" t="s">
        <v>9994</v>
      </c>
      <c r="E1883" s="108" t="s">
        <v>9995</v>
      </c>
      <c r="G1883" s="108" t="s">
        <v>9996</v>
      </c>
      <c r="H1883" s="108" t="s">
        <v>6177</v>
      </c>
      <c r="I1883" s="110" t="s">
        <v>2683</v>
      </c>
      <c r="J1883" s="108" t="s">
        <v>2591</v>
      </c>
      <c r="O1883" s="108" t="s">
        <v>2573</v>
      </c>
    </row>
    <row r="1884" spans="1:15" s="108" customFormat="1" ht="12.75" x14ac:dyDescent="0.2">
      <c r="A1884" s="108" t="str">
        <f>EnterpriseData!$B$38</f>
        <v>ProTes300420201Adm</v>
      </c>
      <c r="B1884" s="109" t="s">
        <v>9997</v>
      </c>
      <c r="C1884" s="108" t="s">
        <v>2609</v>
      </c>
      <c r="D1884" s="108" t="s">
        <v>9998</v>
      </c>
      <c r="E1884" s="108" t="s">
        <v>9999</v>
      </c>
      <c r="G1884" s="108" t="s">
        <v>10000</v>
      </c>
      <c r="H1884" s="108" t="s">
        <v>10001</v>
      </c>
      <c r="I1884" s="110" t="s">
        <v>2683</v>
      </c>
      <c r="J1884" s="108" t="s">
        <v>2591</v>
      </c>
      <c r="O1884" s="108" t="s">
        <v>2573</v>
      </c>
    </row>
    <row r="1885" spans="1:15" s="108" customFormat="1" ht="12.75" x14ac:dyDescent="0.2">
      <c r="A1885" s="108" t="str">
        <f>EnterpriseData!$B$38</f>
        <v>ProTes300420201Adm</v>
      </c>
      <c r="B1885" s="109" t="s">
        <v>10002</v>
      </c>
      <c r="C1885" s="108" t="s">
        <v>2609</v>
      </c>
      <c r="D1885" s="108" t="s">
        <v>10003</v>
      </c>
      <c r="E1885" s="108" t="s">
        <v>10004</v>
      </c>
      <c r="G1885" s="108" t="s">
        <v>10005</v>
      </c>
      <c r="H1885" s="108" t="s">
        <v>6177</v>
      </c>
      <c r="I1885" s="110" t="s">
        <v>2683</v>
      </c>
      <c r="J1885" s="108" t="s">
        <v>2591</v>
      </c>
      <c r="O1885" s="108" t="s">
        <v>2573</v>
      </c>
    </row>
    <row r="1886" spans="1:15" s="108" customFormat="1" ht="12.75" x14ac:dyDescent="0.2">
      <c r="A1886" s="108" t="str">
        <f>EnterpriseData!$B$38</f>
        <v>ProTes300420201Adm</v>
      </c>
      <c r="B1886" s="109" t="s">
        <v>10006</v>
      </c>
      <c r="C1886" s="108" t="s">
        <v>2609</v>
      </c>
      <c r="D1886" s="108" t="s">
        <v>10007</v>
      </c>
      <c r="E1886" s="108" t="s">
        <v>10008</v>
      </c>
      <c r="G1886" s="108" t="s">
        <v>10009</v>
      </c>
      <c r="H1886" s="108" t="s">
        <v>6177</v>
      </c>
      <c r="I1886" s="110" t="s">
        <v>2683</v>
      </c>
      <c r="J1886" s="108" t="s">
        <v>2591</v>
      </c>
      <c r="O1886" s="108" t="s">
        <v>2573</v>
      </c>
    </row>
    <row r="1887" spans="1:15" s="108" customFormat="1" ht="12.75" x14ac:dyDescent="0.2">
      <c r="A1887" s="108" t="str">
        <f>EnterpriseData!$B$38</f>
        <v>ProTes300420201Adm</v>
      </c>
      <c r="B1887" s="109" t="s">
        <v>10010</v>
      </c>
      <c r="C1887" s="108" t="s">
        <v>2609</v>
      </c>
      <c r="D1887" s="108" t="s">
        <v>10011</v>
      </c>
      <c r="E1887" s="108" t="s">
        <v>10012</v>
      </c>
      <c r="G1887" s="108" t="s">
        <v>10013</v>
      </c>
      <c r="H1887" s="108" t="s">
        <v>6177</v>
      </c>
      <c r="I1887" s="110" t="s">
        <v>2683</v>
      </c>
      <c r="J1887" s="108" t="s">
        <v>2591</v>
      </c>
      <c r="O1887" s="108" t="s">
        <v>2573</v>
      </c>
    </row>
    <row r="1888" spans="1:15" s="108" customFormat="1" ht="12.75" x14ac:dyDescent="0.2">
      <c r="A1888" s="108" t="str">
        <f>EnterpriseData!$B$38</f>
        <v>ProTes300420201Adm</v>
      </c>
      <c r="B1888" s="109" t="s">
        <v>10014</v>
      </c>
      <c r="C1888" s="108" t="s">
        <v>2609</v>
      </c>
      <c r="D1888" s="108" t="s">
        <v>10015</v>
      </c>
      <c r="E1888" s="108" t="s">
        <v>10016</v>
      </c>
      <c r="G1888" s="108" t="s">
        <v>10017</v>
      </c>
      <c r="H1888" s="108" t="s">
        <v>6177</v>
      </c>
      <c r="I1888" s="110" t="s">
        <v>2683</v>
      </c>
      <c r="J1888" s="108" t="s">
        <v>2591</v>
      </c>
      <c r="O1888" s="108" t="s">
        <v>2573</v>
      </c>
    </row>
    <row r="1889" spans="1:15" s="108" customFormat="1" ht="12.75" x14ac:dyDescent="0.2">
      <c r="A1889" s="108" t="str">
        <f>EnterpriseData!$B$38</f>
        <v>ProTes300420201Adm</v>
      </c>
      <c r="B1889" s="109" t="s">
        <v>10018</v>
      </c>
      <c r="C1889" s="108" t="s">
        <v>2609</v>
      </c>
      <c r="D1889" s="108" t="s">
        <v>10019</v>
      </c>
      <c r="E1889" s="108" t="s">
        <v>10020</v>
      </c>
      <c r="G1889" s="108" t="s">
        <v>10021</v>
      </c>
      <c r="H1889" s="108" t="s">
        <v>7594</v>
      </c>
      <c r="I1889" s="110" t="s">
        <v>2683</v>
      </c>
      <c r="J1889" s="108" t="s">
        <v>2591</v>
      </c>
      <c r="O1889" s="108" t="s">
        <v>2573</v>
      </c>
    </row>
    <row r="1890" spans="1:15" s="108" customFormat="1" ht="12.75" x14ac:dyDescent="0.2">
      <c r="A1890" s="108" t="str">
        <f>EnterpriseData!$B$38</f>
        <v>ProTes300420201Adm</v>
      </c>
      <c r="B1890" s="109" t="s">
        <v>10022</v>
      </c>
      <c r="C1890" s="108" t="s">
        <v>2609</v>
      </c>
      <c r="D1890" s="108" t="s">
        <v>10023</v>
      </c>
      <c r="E1890" s="108" t="s">
        <v>10024</v>
      </c>
      <c r="G1890" s="108" t="s">
        <v>10025</v>
      </c>
      <c r="H1890" s="108" t="s">
        <v>3375</v>
      </c>
      <c r="I1890" s="110" t="s">
        <v>2683</v>
      </c>
      <c r="J1890" s="108" t="s">
        <v>2591</v>
      </c>
      <c r="O1890" s="108" t="s">
        <v>2573</v>
      </c>
    </row>
    <row r="1891" spans="1:15" s="108" customFormat="1" ht="12.75" x14ac:dyDescent="0.2">
      <c r="A1891" s="108" t="str">
        <f>EnterpriseData!$B$38</f>
        <v>ProTes300420201Adm</v>
      </c>
      <c r="B1891" s="109" t="s">
        <v>10026</v>
      </c>
      <c r="C1891" s="108" t="s">
        <v>2609</v>
      </c>
      <c r="D1891" s="108" t="s">
        <v>10027</v>
      </c>
      <c r="E1891" s="108" t="s">
        <v>10028</v>
      </c>
      <c r="G1891" s="108" t="s">
        <v>10029</v>
      </c>
      <c r="H1891" s="108" t="s">
        <v>6177</v>
      </c>
      <c r="I1891" s="110" t="s">
        <v>2683</v>
      </c>
      <c r="J1891" s="108" t="s">
        <v>2591</v>
      </c>
      <c r="O1891" s="108" t="s">
        <v>2573</v>
      </c>
    </row>
    <row r="1892" spans="1:15" s="108" customFormat="1" ht="12.75" x14ac:dyDescent="0.2">
      <c r="A1892" s="108" t="str">
        <f>EnterpriseData!$B$38</f>
        <v>ProTes300420201Adm</v>
      </c>
      <c r="B1892" s="109" t="s">
        <v>10030</v>
      </c>
      <c r="C1892" s="108" t="s">
        <v>2609</v>
      </c>
      <c r="D1892" s="108" t="s">
        <v>10031</v>
      </c>
      <c r="E1892" s="108" t="s">
        <v>10032</v>
      </c>
      <c r="G1892" s="108" t="s">
        <v>10033</v>
      </c>
      <c r="H1892" s="108" t="s">
        <v>6177</v>
      </c>
      <c r="I1892" s="110" t="s">
        <v>2683</v>
      </c>
      <c r="J1892" s="108" t="s">
        <v>2591</v>
      </c>
      <c r="O1892" s="108" t="s">
        <v>2573</v>
      </c>
    </row>
    <row r="1893" spans="1:15" s="108" customFormat="1" ht="12.75" x14ac:dyDescent="0.2">
      <c r="A1893" s="108" t="str">
        <f>EnterpriseData!$B$38</f>
        <v>ProTes300420201Adm</v>
      </c>
      <c r="B1893" s="109" t="s">
        <v>10034</v>
      </c>
      <c r="C1893" s="108" t="s">
        <v>2609</v>
      </c>
      <c r="D1893" s="108" t="s">
        <v>10035</v>
      </c>
      <c r="E1893" s="108" t="s">
        <v>10036</v>
      </c>
      <c r="G1893" s="108" t="s">
        <v>10037</v>
      </c>
      <c r="H1893" s="108" t="s">
        <v>6177</v>
      </c>
      <c r="I1893" s="110" t="s">
        <v>2683</v>
      </c>
      <c r="J1893" s="108" t="s">
        <v>2591</v>
      </c>
      <c r="O1893" s="108" t="s">
        <v>2573</v>
      </c>
    </row>
    <row r="1894" spans="1:15" s="108" customFormat="1" ht="12.75" x14ac:dyDescent="0.2">
      <c r="A1894" s="108" t="str">
        <f>EnterpriseData!$B$38</f>
        <v>ProTes300420201Adm</v>
      </c>
      <c r="B1894" s="109" t="s">
        <v>10038</v>
      </c>
      <c r="C1894" s="108" t="s">
        <v>2609</v>
      </c>
      <c r="D1894" s="108" t="s">
        <v>10039</v>
      </c>
      <c r="E1894" s="108" t="s">
        <v>10040</v>
      </c>
      <c r="G1894" s="108" t="s">
        <v>10041</v>
      </c>
      <c r="H1894" s="108" t="s">
        <v>7594</v>
      </c>
      <c r="I1894" s="110" t="s">
        <v>2683</v>
      </c>
      <c r="J1894" s="108" t="s">
        <v>2591</v>
      </c>
      <c r="O1894" s="108" t="s">
        <v>2573</v>
      </c>
    </row>
    <row r="1895" spans="1:15" s="108" customFormat="1" ht="12.75" x14ac:dyDescent="0.2">
      <c r="A1895" s="108" t="str">
        <f>EnterpriseData!$B$38</f>
        <v>ProTes300420201Adm</v>
      </c>
      <c r="B1895" s="109" t="s">
        <v>10042</v>
      </c>
      <c r="C1895" s="108" t="s">
        <v>2609</v>
      </c>
      <c r="D1895" s="108" t="s">
        <v>10043</v>
      </c>
      <c r="E1895" s="108" t="s">
        <v>6500</v>
      </c>
      <c r="G1895" s="108" t="s">
        <v>10044</v>
      </c>
      <c r="H1895" s="108" t="s">
        <v>6177</v>
      </c>
      <c r="I1895" s="110" t="s">
        <v>2683</v>
      </c>
      <c r="J1895" s="108" t="s">
        <v>2591</v>
      </c>
      <c r="O1895" s="108" t="s">
        <v>2573</v>
      </c>
    </row>
    <row r="1896" spans="1:15" s="108" customFormat="1" ht="12.75" x14ac:dyDescent="0.2">
      <c r="A1896" s="108" t="str">
        <f>EnterpriseData!$B$38</f>
        <v>ProTes300420201Adm</v>
      </c>
      <c r="B1896" s="109" t="s">
        <v>10045</v>
      </c>
      <c r="C1896" s="108" t="s">
        <v>2609</v>
      </c>
      <c r="D1896" s="108" t="s">
        <v>10046</v>
      </c>
      <c r="E1896" s="108" t="s">
        <v>10047</v>
      </c>
      <c r="G1896" s="108" t="s">
        <v>10048</v>
      </c>
      <c r="H1896" s="108" t="s">
        <v>10001</v>
      </c>
      <c r="I1896" s="110" t="s">
        <v>2683</v>
      </c>
      <c r="J1896" s="108" t="s">
        <v>2591</v>
      </c>
      <c r="O1896" s="108" t="s">
        <v>2573</v>
      </c>
    </row>
    <row r="1897" spans="1:15" s="108" customFormat="1" ht="12.75" x14ac:dyDescent="0.2">
      <c r="A1897" s="108" t="str">
        <f>EnterpriseData!$B$38</f>
        <v>ProTes300420201Adm</v>
      </c>
      <c r="B1897" s="109" t="s">
        <v>10049</v>
      </c>
      <c r="C1897" s="108" t="s">
        <v>2609</v>
      </c>
      <c r="D1897" s="108" t="s">
        <v>10050</v>
      </c>
      <c r="E1897" s="108" t="s">
        <v>10051</v>
      </c>
      <c r="G1897" s="108" t="s">
        <v>10052</v>
      </c>
      <c r="H1897" s="108" t="s">
        <v>6177</v>
      </c>
      <c r="I1897" s="110" t="s">
        <v>2683</v>
      </c>
      <c r="J1897" s="108" t="s">
        <v>2591</v>
      </c>
      <c r="O1897" s="108" t="s">
        <v>2573</v>
      </c>
    </row>
    <row r="1898" spans="1:15" s="108" customFormat="1" ht="12.75" x14ac:dyDescent="0.2">
      <c r="A1898" s="108" t="str">
        <f>EnterpriseData!$B$38</f>
        <v>ProTes300420201Adm</v>
      </c>
      <c r="B1898" s="109" t="s">
        <v>10053</v>
      </c>
      <c r="C1898" s="108" t="s">
        <v>2609</v>
      </c>
      <c r="D1898" s="108" t="s">
        <v>10054</v>
      </c>
      <c r="E1898" s="108" t="s">
        <v>10055</v>
      </c>
      <c r="G1898" s="108" t="s">
        <v>10056</v>
      </c>
      <c r="H1898" s="108" t="s">
        <v>6314</v>
      </c>
      <c r="I1898" s="110" t="s">
        <v>2683</v>
      </c>
      <c r="J1898" s="108" t="s">
        <v>2591</v>
      </c>
      <c r="O1898" s="108" t="s">
        <v>2573</v>
      </c>
    </row>
    <row r="1899" spans="1:15" s="108" customFormat="1" ht="12.75" x14ac:dyDescent="0.2">
      <c r="A1899" s="108" t="str">
        <f>EnterpriseData!$B$38</f>
        <v>ProTes300420201Adm</v>
      </c>
      <c r="B1899" s="109" t="s">
        <v>10057</v>
      </c>
      <c r="C1899" s="108" t="s">
        <v>2609</v>
      </c>
      <c r="D1899" s="108" t="s">
        <v>10058</v>
      </c>
      <c r="E1899" s="108" t="s">
        <v>10059</v>
      </c>
      <c r="G1899" s="108" t="s">
        <v>10060</v>
      </c>
      <c r="H1899" s="108" t="s">
        <v>9874</v>
      </c>
      <c r="I1899" s="110" t="s">
        <v>2683</v>
      </c>
      <c r="J1899" s="108" t="s">
        <v>2591</v>
      </c>
      <c r="O1899" s="108" t="s">
        <v>2573</v>
      </c>
    </row>
    <row r="1900" spans="1:15" s="108" customFormat="1" ht="12.75" x14ac:dyDescent="0.2">
      <c r="A1900" s="108" t="str">
        <f>EnterpriseData!$B$38</f>
        <v>ProTes300420201Adm</v>
      </c>
      <c r="B1900" s="109" t="s">
        <v>10061</v>
      </c>
      <c r="C1900" s="108" t="s">
        <v>2609</v>
      </c>
      <c r="D1900" s="108" t="s">
        <v>10062</v>
      </c>
      <c r="E1900" s="108" t="s">
        <v>10063</v>
      </c>
      <c r="G1900" s="108" t="s">
        <v>10064</v>
      </c>
      <c r="H1900" s="108" t="s">
        <v>9874</v>
      </c>
      <c r="I1900" s="110" t="s">
        <v>2683</v>
      </c>
      <c r="J1900" s="108" t="s">
        <v>2591</v>
      </c>
      <c r="O1900" s="108" t="s">
        <v>2573</v>
      </c>
    </row>
    <row r="1901" spans="1:15" s="108" customFormat="1" ht="12.75" x14ac:dyDescent="0.2">
      <c r="A1901" s="108" t="str">
        <f>EnterpriseData!$B$38</f>
        <v>ProTes300420201Adm</v>
      </c>
      <c r="B1901" s="109" t="s">
        <v>10065</v>
      </c>
      <c r="C1901" s="108" t="s">
        <v>2609</v>
      </c>
      <c r="D1901" s="108" t="s">
        <v>10066</v>
      </c>
      <c r="E1901" s="108" t="s">
        <v>10067</v>
      </c>
      <c r="G1901" s="108" t="s">
        <v>10068</v>
      </c>
      <c r="H1901" s="108" t="s">
        <v>9962</v>
      </c>
      <c r="I1901" s="110" t="s">
        <v>2683</v>
      </c>
      <c r="J1901" s="108" t="s">
        <v>2591</v>
      </c>
      <c r="O1901" s="108" t="s">
        <v>2573</v>
      </c>
    </row>
    <row r="1902" spans="1:15" s="108" customFormat="1" ht="12.75" x14ac:dyDescent="0.2">
      <c r="A1902" s="108" t="str">
        <f>EnterpriseData!$B$38</f>
        <v>ProTes300420201Adm</v>
      </c>
      <c r="B1902" s="109" t="s">
        <v>10069</v>
      </c>
      <c r="C1902" s="108" t="s">
        <v>2609</v>
      </c>
      <c r="D1902" s="108" t="s">
        <v>10070</v>
      </c>
      <c r="E1902" s="108" t="s">
        <v>10071</v>
      </c>
      <c r="G1902" s="108" t="s">
        <v>3606</v>
      </c>
      <c r="H1902" s="108" t="s">
        <v>3600</v>
      </c>
      <c r="I1902" s="110" t="s">
        <v>2683</v>
      </c>
      <c r="J1902" s="108" t="s">
        <v>2591</v>
      </c>
      <c r="O1902" s="108" t="s">
        <v>2573</v>
      </c>
    </row>
    <row r="1903" spans="1:15" s="108" customFormat="1" ht="12.75" x14ac:dyDescent="0.2">
      <c r="A1903" s="108" t="str">
        <f>EnterpriseData!$B$38</f>
        <v>ProTes300420201Adm</v>
      </c>
      <c r="B1903" s="109" t="s">
        <v>10072</v>
      </c>
      <c r="C1903" s="108" t="s">
        <v>2609</v>
      </c>
      <c r="D1903" s="108" t="s">
        <v>10073</v>
      </c>
      <c r="E1903" s="108" t="s">
        <v>10074</v>
      </c>
      <c r="G1903" s="108" t="s">
        <v>10075</v>
      </c>
      <c r="H1903" s="108" t="s">
        <v>6177</v>
      </c>
      <c r="I1903" s="110" t="s">
        <v>2683</v>
      </c>
      <c r="J1903" s="108" t="s">
        <v>2591</v>
      </c>
      <c r="O1903" s="108" t="s">
        <v>2573</v>
      </c>
    </row>
    <row r="1904" spans="1:15" s="108" customFormat="1" ht="12.75" x14ac:dyDescent="0.2">
      <c r="A1904" s="108" t="str">
        <f>EnterpriseData!$B$38</f>
        <v>ProTes300420201Adm</v>
      </c>
      <c r="B1904" s="109" t="s">
        <v>10076</v>
      </c>
      <c r="C1904" s="108" t="s">
        <v>2609</v>
      </c>
      <c r="D1904" s="108" t="s">
        <v>10077</v>
      </c>
      <c r="E1904" s="108" t="s">
        <v>2683</v>
      </c>
      <c r="G1904" s="108" t="s">
        <v>10078</v>
      </c>
      <c r="H1904" s="108" t="s">
        <v>6177</v>
      </c>
      <c r="I1904" s="110" t="s">
        <v>2683</v>
      </c>
      <c r="J1904" s="108" t="s">
        <v>2591</v>
      </c>
      <c r="O1904" s="108" t="s">
        <v>2573</v>
      </c>
    </row>
    <row r="1905" spans="1:15" s="108" customFormat="1" ht="12.75" x14ac:dyDescent="0.2">
      <c r="A1905" s="108" t="str">
        <f>EnterpriseData!$B$38</f>
        <v>ProTes300420201Adm</v>
      </c>
      <c r="B1905" s="109" t="s">
        <v>10079</v>
      </c>
      <c r="C1905" s="108" t="s">
        <v>2609</v>
      </c>
      <c r="D1905" s="108" t="s">
        <v>10080</v>
      </c>
      <c r="E1905" s="108" t="s">
        <v>2683</v>
      </c>
      <c r="G1905" s="108" t="s">
        <v>10081</v>
      </c>
      <c r="H1905" s="108" t="s">
        <v>6177</v>
      </c>
      <c r="I1905" s="110" t="s">
        <v>2683</v>
      </c>
      <c r="J1905" s="108" t="s">
        <v>2591</v>
      </c>
      <c r="O1905" s="108" t="s">
        <v>2573</v>
      </c>
    </row>
    <row r="1906" spans="1:15" s="108" customFormat="1" ht="12.75" x14ac:dyDescent="0.2">
      <c r="A1906" s="108" t="str">
        <f>EnterpriseData!$B$38</f>
        <v>ProTes300420201Adm</v>
      </c>
      <c r="B1906" s="109" t="s">
        <v>10082</v>
      </c>
      <c r="C1906" s="108" t="s">
        <v>2609</v>
      </c>
      <c r="D1906" s="108" t="s">
        <v>10083</v>
      </c>
      <c r="E1906" s="108" t="s">
        <v>2683</v>
      </c>
      <c r="G1906" s="108" t="s">
        <v>10084</v>
      </c>
      <c r="H1906" s="108" t="s">
        <v>6151</v>
      </c>
      <c r="I1906" s="110" t="s">
        <v>2683</v>
      </c>
      <c r="J1906" s="108" t="s">
        <v>2727</v>
      </c>
      <c r="O1906" s="108" t="s">
        <v>2573</v>
      </c>
    </row>
    <row r="1907" spans="1:15" s="108" customFormat="1" ht="12.75" x14ac:dyDescent="0.2">
      <c r="A1907" s="108" t="str">
        <f>EnterpriseData!$B$38</f>
        <v>ProTes300420201Adm</v>
      </c>
      <c r="B1907" s="109" t="s">
        <v>10085</v>
      </c>
      <c r="C1907" s="108" t="s">
        <v>2609</v>
      </c>
      <c r="D1907" s="108" t="s">
        <v>10086</v>
      </c>
      <c r="E1907" s="108" t="s">
        <v>2683</v>
      </c>
      <c r="G1907" s="108" t="s">
        <v>10087</v>
      </c>
      <c r="H1907" s="108" t="s">
        <v>10088</v>
      </c>
      <c r="I1907" s="110" t="s">
        <v>2683</v>
      </c>
      <c r="J1907" s="108" t="s">
        <v>5125</v>
      </c>
      <c r="O1907" s="108" t="s">
        <v>2573</v>
      </c>
    </row>
    <row r="1908" spans="1:15" s="108" customFormat="1" ht="12.75" x14ac:dyDescent="0.2">
      <c r="A1908" s="108" t="str">
        <f>EnterpriseData!$B$38</f>
        <v>ProTes300420201Adm</v>
      </c>
      <c r="B1908" s="109" t="s">
        <v>10089</v>
      </c>
      <c r="C1908" s="108" t="s">
        <v>2609</v>
      </c>
      <c r="D1908" s="108" t="s">
        <v>10090</v>
      </c>
      <c r="E1908" s="108" t="s">
        <v>2683</v>
      </c>
      <c r="G1908" s="108" t="s">
        <v>9917</v>
      </c>
      <c r="H1908" s="108" t="s">
        <v>9918</v>
      </c>
      <c r="I1908" s="110" t="s">
        <v>2683</v>
      </c>
      <c r="J1908" s="108" t="s">
        <v>9919</v>
      </c>
      <c r="O1908" s="108" t="s">
        <v>2573</v>
      </c>
    </row>
    <row r="1909" spans="1:15" s="108" customFormat="1" ht="12.75" x14ac:dyDescent="0.2">
      <c r="A1909" s="108" t="str">
        <f>EnterpriseData!$B$38</f>
        <v>ProTes300420201Adm</v>
      </c>
      <c r="B1909" s="109" t="s">
        <v>10091</v>
      </c>
      <c r="C1909" s="108" t="s">
        <v>2609</v>
      </c>
      <c r="D1909" s="108" t="s">
        <v>10092</v>
      </c>
      <c r="E1909" s="108" t="s">
        <v>2683</v>
      </c>
      <c r="G1909" s="108" t="s">
        <v>10093</v>
      </c>
      <c r="H1909" s="108" t="s">
        <v>6122</v>
      </c>
      <c r="I1909" s="110" t="s">
        <v>2683</v>
      </c>
      <c r="J1909" s="108" t="s">
        <v>6123</v>
      </c>
      <c r="O1909" s="108" t="s">
        <v>2573</v>
      </c>
    </row>
    <row r="1910" spans="1:15" s="108" customFormat="1" ht="12.75" x14ac:dyDescent="0.2">
      <c r="A1910" s="108" t="str">
        <f>EnterpriseData!$B$38</f>
        <v>ProTes300420201Adm</v>
      </c>
      <c r="B1910" s="109" t="s">
        <v>10094</v>
      </c>
      <c r="C1910" s="108" t="s">
        <v>2609</v>
      </c>
      <c r="D1910" s="108" t="s">
        <v>10095</v>
      </c>
      <c r="E1910" s="108" t="s">
        <v>2683</v>
      </c>
      <c r="G1910" s="108" t="s">
        <v>10096</v>
      </c>
      <c r="H1910" s="108" t="s">
        <v>6177</v>
      </c>
      <c r="I1910" s="110" t="s">
        <v>2683</v>
      </c>
      <c r="J1910" s="108" t="s">
        <v>2591</v>
      </c>
      <c r="O1910" s="108" t="s">
        <v>2573</v>
      </c>
    </row>
    <row r="1911" spans="1:15" s="108" customFormat="1" ht="12.75" x14ac:dyDescent="0.2">
      <c r="A1911" s="108" t="str">
        <f>EnterpriseData!$B$38</f>
        <v>ProTes300420201Adm</v>
      </c>
      <c r="B1911" s="109" t="s">
        <v>10097</v>
      </c>
      <c r="C1911" s="108" t="s">
        <v>2609</v>
      </c>
      <c r="D1911" s="108" t="s">
        <v>10098</v>
      </c>
      <c r="E1911" s="108" t="s">
        <v>2683</v>
      </c>
      <c r="G1911" s="108" t="s">
        <v>10099</v>
      </c>
      <c r="H1911" s="108" t="s">
        <v>6173</v>
      </c>
      <c r="I1911" s="110" t="s">
        <v>2683</v>
      </c>
      <c r="J1911" s="108" t="s">
        <v>2591</v>
      </c>
      <c r="O1911" s="108" t="s">
        <v>2573</v>
      </c>
    </row>
    <row r="1912" spans="1:15" s="108" customFormat="1" ht="12.75" x14ac:dyDescent="0.2">
      <c r="A1912" s="108" t="str">
        <f>EnterpriseData!$B$38</f>
        <v>ProTes300420201Adm</v>
      </c>
      <c r="B1912" s="109" t="s">
        <v>10100</v>
      </c>
      <c r="C1912" s="108" t="s">
        <v>2609</v>
      </c>
      <c r="D1912" s="108" t="s">
        <v>10101</v>
      </c>
      <c r="E1912" s="108" t="s">
        <v>2683</v>
      </c>
      <c r="G1912" s="108" t="s">
        <v>10064</v>
      </c>
      <c r="H1912" s="108" t="s">
        <v>9874</v>
      </c>
      <c r="I1912" s="110" t="s">
        <v>2683</v>
      </c>
      <c r="J1912" s="108" t="s">
        <v>2591</v>
      </c>
      <c r="O1912" s="108" t="s">
        <v>2573</v>
      </c>
    </row>
    <row r="1913" spans="1:15" s="108" customFormat="1" ht="12.75" x14ac:dyDescent="0.2">
      <c r="A1913" s="108" t="str">
        <f>EnterpriseData!$B$38</f>
        <v>ProTes300420201Adm</v>
      </c>
      <c r="B1913" s="109" t="s">
        <v>10102</v>
      </c>
      <c r="C1913" s="108" t="s">
        <v>2609</v>
      </c>
      <c r="D1913" s="108" t="s">
        <v>10103</v>
      </c>
      <c r="E1913" s="108" t="s">
        <v>2683</v>
      </c>
      <c r="G1913" s="108" t="s">
        <v>10104</v>
      </c>
      <c r="H1913" s="108" t="s">
        <v>7912</v>
      </c>
      <c r="I1913" s="110" t="s">
        <v>2683</v>
      </c>
      <c r="J1913" s="108" t="s">
        <v>3456</v>
      </c>
      <c r="O1913" s="108" t="s">
        <v>2573</v>
      </c>
    </row>
    <row r="1914" spans="1:15" s="108" customFormat="1" ht="12.75" x14ac:dyDescent="0.2">
      <c r="A1914" s="108" t="str">
        <f>EnterpriseData!$B$38</f>
        <v>ProTes300420201Adm</v>
      </c>
      <c r="B1914" s="109" t="s">
        <v>10105</v>
      </c>
      <c r="C1914" s="108" t="s">
        <v>2609</v>
      </c>
      <c r="D1914" s="108" t="s">
        <v>10106</v>
      </c>
      <c r="E1914" s="108" t="s">
        <v>2683</v>
      </c>
      <c r="G1914" s="108" t="s">
        <v>10107</v>
      </c>
      <c r="H1914" s="108" t="s">
        <v>6512</v>
      </c>
      <c r="I1914" s="110" t="s">
        <v>2683</v>
      </c>
      <c r="J1914" s="108" t="s">
        <v>5462</v>
      </c>
      <c r="O1914" s="108" t="s">
        <v>2573</v>
      </c>
    </row>
    <row r="1915" spans="1:15" s="108" customFormat="1" ht="12.75" x14ac:dyDescent="0.2">
      <c r="A1915" s="108" t="str">
        <f>EnterpriseData!$B$38</f>
        <v>ProTes300420201Adm</v>
      </c>
      <c r="B1915" s="109" t="s">
        <v>10108</v>
      </c>
      <c r="C1915" s="108" t="s">
        <v>2609</v>
      </c>
      <c r="D1915" s="108" t="s">
        <v>10109</v>
      </c>
      <c r="E1915" s="108" t="s">
        <v>2683</v>
      </c>
      <c r="G1915" s="108" t="s">
        <v>10110</v>
      </c>
      <c r="H1915" s="108" t="s">
        <v>6177</v>
      </c>
      <c r="I1915" s="110" t="s">
        <v>2683</v>
      </c>
      <c r="J1915" s="108" t="s">
        <v>2591</v>
      </c>
      <c r="O1915" s="108" t="s">
        <v>2573</v>
      </c>
    </row>
    <row r="1916" spans="1:15" s="108" customFormat="1" ht="12.75" x14ac:dyDescent="0.2">
      <c r="A1916" s="108" t="str">
        <f>EnterpriseData!$B$38</f>
        <v>ProTes300420201Adm</v>
      </c>
      <c r="B1916" s="109" t="s">
        <v>10111</v>
      </c>
      <c r="C1916" s="108" t="s">
        <v>2609</v>
      </c>
      <c r="D1916" s="108" t="s">
        <v>10112</v>
      </c>
      <c r="E1916" s="108" t="s">
        <v>2683</v>
      </c>
      <c r="G1916" s="108" t="s">
        <v>7429</v>
      </c>
      <c r="H1916" s="108" t="s">
        <v>6151</v>
      </c>
      <c r="I1916" s="110" t="s">
        <v>2683</v>
      </c>
      <c r="J1916" s="108" t="s">
        <v>2727</v>
      </c>
      <c r="O1916" s="108" t="s">
        <v>2573</v>
      </c>
    </row>
    <row r="1917" spans="1:15" s="108" customFormat="1" ht="12.75" x14ac:dyDescent="0.2">
      <c r="A1917" s="108" t="str">
        <f>EnterpriseData!$B$38</f>
        <v>ProTes300420201Adm</v>
      </c>
      <c r="B1917" s="109" t="s">
        <v>10113</v>
      </c>
      <c r="C1917" s="108" t="s">
        <v>2609</v>
      </c>
      <c r="D1917" s="108" t="s">
        <v>10114</v>
      </c>
      <c r="E1917" s="108" t="s">
        <v>2683</v>
      </c>
      <c r="G1917" s="108" t="s">
        <v>10115</v>
      </c>
      <c r="H1917" s="108" t="s">
        <v>6118</v>
      </c>
      <c r="I1917" s="110" t="s">
        <v>2683</v>
      </c>
      <c r="J1917" s="108" t="s">
        <v>2377</v>
      </c>
      <c r="O1917" s="108" t="s">
        <v>2573</v>
      </c>
    </row>
    <row r="1918" spans="1:15" s="108" customFormat="1" ht="12.75" x14ac:dyDescent="0.2">
      <c r="A1918" s="108" t="str">
        <f>EnterpriseData!$B$38</f>
        <v>ProTes300420201Adm</v>
      </c>
      <c r="B1918" s="109" t="s">
        <v>10116</v>
      </c>
      <c r="C1918" s="108" t="s">
        <v>2609</v>
      </c>
      <c r="D1918" s="108" t="s">
        <v>10117</v>
      </c>
      <c r="E1918" s="108" t="s">
        <v>2683</v>
      </c>
      <c r="G1918" s="108" t="s">
        <v>10118</v>
      </c>
      <c r="H1918" s="108" t="s">
        <v>6133</v>
      </c>
      <c r="I1918" s="110" t="s">
        <v>2683</v>
      </c>
      <c r="J1918" s="108" t="s">
        <v>3681</v>
      </c>
      <c r="O1918" s="108" t="s">
        <v>2573</v>
      </c>
    </row>
    <row r="1919" spans="1:15" s="108" customFormat="1" ht="12.75" x14ac:dyDescent="0.2">
      <c r="A1919" s="108" t="str">
        <f>EnterpriseData!$B$38</f>
        <v>ProTes300420201Adm</v>
      </c>
      <c r="B1919" s="109" t="s">
        <v>10119</v>
      </c>
      <c r="C1919" s="108" t="s">
        <v>2609</v>
      </c>
      <c r="D1919" s="108" t="s">
        <v>10120</v>
      </c>
      <c r="E1919" s="108" t="s">
        <v>2683</v>
      </c>
      <c r="G1919" s="108" t="s">
        <v>10121</v>
      </c>
      <c r="H1919" s="108" t="s">
        <v>6133</v>
      </c>
      <c r="I1919" s="110" t="s">
        <v>2683</v>
      </c>
      <c r="J1919" s="108" t="s">
        <v>3681</v>
      </c>
      <c r="O1919" s="108" t="s">
        <v>2573</v>
      </c>
    </row>
    <row r="1920" spans="1:15" s="108" customFormat="1" ht="12.75" x14ac:dyDescent="0.2">
      <c r="A1920" s="108" t="str">
        <f>EnterpriseData!$B$38</f>
        <v>ProTes300420201Adm</v>
      </c>
      <c r="B1920" s="109" t="s">
        <v>10122</v>
      </c>
      <c r="C1920" s="108" t="s">
        <v>2609</v>
      </c>
      <c r="D1920" s="108" t="s">
        <v>10123</v>
      </c>
      <c r="E1920" s="108" t="s">
        <v>2683</v>
      </c>
      <c r="G1920" s="108" t="s">
        <v>10124</v>
      </c>
      <c r="H1920" s="108" t="s">
        <v>6177</v>
      </c>
      <c r="I1920" s="110" t="s">
        <v>2683</v>
      </c>
      <c r="J1920" s="108" t="s">
        <v>2591</v>
      </c>
      <c r="O1920" s="108" t="s">
        <v>2573</v>
      </c>
    </row>
    <row r="1921" spans="1:15" s="108" customFormat="1" ht="12.75" x14ac:dyDescent="0.2">
      <c r="A1921" s="108" t="str">
        <f>EnterpriseData!$B$38</f>
        <v>ProTes300420201Adm</v>
      </c>
      <c r="B1921" s="109" t="s">
        <v>10125</v>
      </c>
      <c r="C1921" s="108" t="s">
        <v>2609</v>
      </c>
      <c r="D1921" s="108" t="s">
        <v>10126</v>
      </c>
      <c r="E1921" s="108" t="s">
        <v>2683</v>
      </c>
      <c r="G1921" s="108" t="s">
        <v>10127</v>
      </c>
      <c r="H1921" s="108" t="s">
        <v>6177</v>
      </c>
      <c r="I1921" s="110" t="s">
        <v>2683</v>
      </c>
      <c r="J1921" s="108" t="s">
        <v>2591</v>
      </c>
      <c r="O1921" s="108" t="s">
        <v>2573</v>
      </c>
    </row>
    <row r="1922" spans="1:15" s="108" customFormat="1" ht="12.75" x14ac:dyDescent="0.2">
      <c r="A1922" s="108" t="str">
        <f>EnterpriseData!$B$38</f>
        <v>ProTes300420201Adm</v>
      </c>
      <c r="B1922" s="109" t="s">
        <v>10128</v>
      </c>
      <c r="C1922" s="108" t="s">
        <v>2609</v>
      </c>
      <c r="D1922" s="108" t="s">
        <v>10129</v>
      </c>
      <c r="E1922" s="108" t="s">
        <v>2683</v>
      </c>
      <c r="G1922" s="108" t="s">
        <v>10130</v>
      </c>
      <c r="H1922" s="108" t="s">
        <v>6177</v>
      </c>
      <c r="I1922" s="110" t="s">
        <v>2683</v>
      </c>
      <c r="J1922" s="108" t="s">
        <v>2591</v>
      </c>
      <c r="O1922" s="108" t="s">
        <v>2573</v>
      </c>
    </row>
    <row r="1923" spans="1:15" s="108" customFormat="1" ht="12.75" x14ac:dyDescent="0.2">
      <c r="A1923" s="108" t="str">
        <f>EnterpriseData!$B$38</f>
        <v>ProTes300420201Adm</v>
      </c>
      <c r="B1923" s="109" t="s">
        <v>10131</v>
      </c>
      <c r="C1923" s="108" t="s">
        <v>2609</v>
      </c>
      <c r="D1923" s="108" t="s">
        <v>10132</v>
      </c>
      <c r="E1923" s="108" t="s">
        <v>2683</v>
      </c>
      <c r="G1923" s="108" t="s">
        <v>10133</v>
      </c>
      <c r="H1923" s="108" t="s">
        <v>6177</v>
      </c>
      <c r="I1923" s="110" t="s">
        <v>2683</v>
      </c>
      <c r="J1923" s="108" t="s">
        <v>2591</v>
      </c>
      <c r="O1923" s="108" t="s">
        <v>2573</v>
      </c>
    </row>
    <row r="1924" spans="1:15" s="108" customFormat="1" ht="12.75" x14ac:dyDescent="0.2">
      <c r="A1924" s="108" t="str">
        <f>EnterpriseData!$B$38</f>
        <v>ProTes300420201Adm</v>
      </c>
      <c r="B1924" s="109" t="s">
        <v>10134</v>
      </c>
      <c r="C1924" s="108" t="s">
        <v>2609</v>
      </c>
      <c r="D1924" s="108" t="s">
        <v>10135</v>
      </c>
      <c r="E1924" s="108" t="s">
        <v>2683</v>
      </c>
      <c r="G1924" s="108" t="s">
        <v>10136</v>
      </c>
      <c r="H1924" s="108" t="s">
        <v>9962</v>
      </c>
      <c r="I1924" s="110" t="s">
        <v>2683</v>
      </c>
      <c r="J1924" s="108" t="s">
        <v>2591</v>
      </c>
      <c r="O1924" s="108" t="s">
        <v>2573</v>
      </c>
    </row>
    <row r="1925" spans="1:15" s="108" customFormat="1" ht="12.75" x14ac:dyDescent="0.2">
      <c r="A1925" s="108" t="str">
        <f>EnterpriseData!$B$38</f>
        <v>ProTes300420201Adm</v>
      </c>
      <c r="B1925" s="109" t="s">
        <v>10137</v>
      </c>
      <c r="C1925" s="108" t="s">
        <v>2609</v>
      </c>
      <c r="D1925" s="108" t="s">
        <v>10138</v>
      </c>
      <c r="E1925" s="108" t="s">
        <v>2683</v>
      </c>
      <c r="G1925" s="108" t="s">
        <v>10139</v>
      </c>
      <c r="H1925" s="108" t="s">
        <v>6177</v>
      </c>
      <c r="I1925" s="110" t="s">
        <v>2683</v>
      </c>
      <c r="J1925" s="108" t="s">
        <v>2591</v>
      </c>
      <c r="O1925" s="108" t="s">
        <v>2573</v>
      </c>
    </row>
    <row r="1926" spans="1:15" s="108" customFormat="1" ht="12.75" x14ac:dyDescent="0.2">
      <c r="A1926" s="108" t="str">
        <f>EnterpriseData!$B$38</f>
        <v>ProTes300420201Adm</v>
      </c>
      <c r="B1926" s="109" t="s">
        <v>10140</v>
      </c>
      <c r="C1926" s="108" t="s">
        <v>2609</v>
      </c>
      <c r="D1926" s="108" t="s">
        <v>10141</v>
      </c>
      <c r="E1926" s="108" t="s">
        <v>2683</v>
      </c>
      <c r="G1926" s="108" t="s">
        <v>10142</v>
      </c>
      <c r="H1926" s="108" t="s">
        <v>7895</v>
      </c>
      <c r="I1926" s="110" t="s">
        <v>2683</v>
      </c>
      <c r="J1926" s="108" t="s">
        <v>2591</v>
      </c>
      <c r="O1926" s="108" t="s">
        <v>2573</v>
      </c>
    </row>
    <row r="1927" spans="1:15" s="108" customFormat="1" ht="12.75" x14ac:dyDescent="0.2">
      <c r="A1927" s="108" t="str">
        <f>EnterpriseData!$B$38</f>
        <v>ProTes300420201Adm</v>
      </c>
      <c r="B1927" s="109" t="s">
        <v>10143</v>
      </c>
      <c r="C1927" s="108" t="s">
        <v>2609</v>
      </c>
      <c r="D1927" s="108" t="s">
        <v>10144</v>
      </c>
      <c r="E1927" s="108" t="s">
        <v>2683</v>
      </c>
      <c r="G1927" s="108" t="s">
        <v>10145</v>
      </c>
      <c r="H1927" s="108" t="s">
        <v>6177</v>
      </c>
      <c r="I1927" s="110" t="s">
        <v>2683</v>
      </c>
      <c r="J1927" s="108" t="s">
        <v>2591</v>
      </c>
      <c r="O1927" s="108" t="s">
        <v>2573</v>
      </c>
    </row>
    <row r="1928" spans="1:15" s="108" customFormat="1" ht="12.75" x14ac:dyDescent="0.2">
      <c r="A1928" s="108" t="str">
        <f>EnterpriseData!$B$38</f>
        <v>ProTes300420201Adm</v>
      </c>
      <c r="B1928" s="109" t="s">
        <v>10146</v>
      </c>
      <c r="C1928" s="108" t="s">
        <v>2609</v>
      </c>
      <c r="D1928" s="108" t="s">
        <v>10147</v>
      </c>
      <c r="E1928" s="108" t="s">
        <v>2683</v>
      </c>
      <c r="G1928" s="108" t="s">
        <v>10148</v>
      </c>
      <c r="H1928" s="108" t="s">
        <v>6177</v>
      </c>
      <c r="I1928" s="110" t="s">
        <v>2683</v>
      </c>
      <c r="J1928" s="108" t="s">
        <v>2591</v>
      </c>
      <c r="O1928" s="108" t="s">
        <v>2573</v>
      </c>
    </row>
    <row r="1929" spans="1:15" s="108" customFormat="1" ht="12.75" x14ac:dyDescent="0.2">
      <c r="A1929" s="108" t="str">
        <f>EnterpriseData!$B$38</f>
        <v>ProTes300420201Adm</v>
      </c>
      <c r="B1929" s="109" t="s">
        <v>10149</v>
      </c>
      <c r="C1929" s="108" t="s">
        <v>2609</v>
      </c>
      <c r="D1929" s="108" t="s">
        <v>10150</v>
      </c>
      <c r="E1929" s="108" t="s">
        <v>9999</v>
      </c>
      <c r="G1929" s="108" t="s">
        <v>10151</v>
      </c>
      <c r="H1929" s="108" t="s">
        <v>6177</v>
      </c>
      <c r="I1929" s="110" t="s">
        <v>2683</v>
      </c>
      <c r="J1929" s="108" t="s">
        <v>2591</v>
      </c>
      <c r="O1929" s="108" t="s">
        <v>2573</v>
      </c>
    </row>
    <row r="1930" spans="1:15" s="108" customFormat="1" ht="12.75" x14ac:dyDescent="0.2">
      <c r="A1930" s="108" t="str">
        <f>EnterpriseData!$B$38</f>
        <v>ProTes300420201Adm</v>
      </c>
      <c r="B1930" s="109" t="s">
        <v>10152</v>
      </c>
      <c r="C1930" s="108" t="s">
        <v>2609</v>
      </c>
      <c r="D1930" s="108" t="s">
        <v>10153</v>
      </c>
      <c r="E1930" s="108" t="s">
        <v>10154</v>
      </c>
      <c r="G1930" s="108" t="s">
        <v>10155</v>
      </c>
      <c r="H1930" s="108" t="s">
        <v>6222</v>
      </c>
      <c r="I1930" s="110" t="s">
        <v>2683</v>
      </c>
      <c r="J1930" s="108" t="s">
        <v>2591</v>
      </c>
      <c r="O1930" s="108" t="s">
        <v>2573</v>
      </c>
    </row>
    <row r="1931" spans="1:15" s="108" customFormat="1" ht="12.75" x14ac:dyDescent="0.2">
      <c r="A1931" s="108" t="str">
        <f>EnterpriseData!$B$38</f>
        <v>ProTes300420201Adm</v>
      </c>
      <c r="B1931" s="109" t="s">
        <v>10156</v>
      </c>
      <c r="C1931" s="108" t="s">
        <v>2609</v>
      </c>
      <c r="D1931" s="108" t="s">
        <v>10157</v>
      </c>
      <c r="E1931" s="108" t="s">
        <v>10158</v>
      </c>
      <c r="G1931" s="108" t="s">
        <v>10159</v>
      </c>
      <c r="H1931" s="108" t="s">
        <v>6177</v>
      </c>
      <c r="I1931" s="110" t="s">
        <v>2683</v>
      </c>
      <c r="J1931" s="108" t="s">
        <v>2591</v>
      </c>
      <c r="O1931" s="108" t="s">
        <v>2573</v>
      </c>
    </row>
    <row r="1932" spans="1:15" s="108" customFormat="1" ht="12.75" x14ac:dyDescent="0.2">
      <c r="A1932" s="108" t="str">
        <f>EnterpriseData!$B$38</f>
        <v>ProTes300420201Adm</v>
      </c>
      <c r="B1932" s="109" t="s">
        <v>10160</v>
      </c>
      <c r="C1932" s="108" t="s">
        <v>2609</v>
      </c>
      <c r="D1932" s="108" t="s">
        <v>10161</v>
      </c>
      <c r="E1932" s="108" t="s">
        <v>6500</v>
      </c>
      <c r="G1932" s="108" t="s">
        <v>10162</v>
      </c>
      <c r="H1932" s="108" t="s">
        <v>6177</v>
      </c>
      <c r="I1932" s="110" t="s">
        <v>2683</v>
      </c>
      <c r="J1932" s="108" t="s">
        <v>2591</v>
      </c>
      <c r="O1932" s="108" t="s">
        <v>2573</v>
      </c>
    </row>
    <row r="1933" spans="1:15" s="108" customFormat="1" ht="12.75" x14ac:dyDescent="0.2">
      <c r="A1933" s="108" t="str">
        <f>EnterpriseData!$B$38</f>
        <v>ProTes300420201Adm</v>
      </c>
      <c r="B1933" s="109" t="s">
        <v>2623</v>
      </c>
      <c r="C1933" s="108" t="s">
        <v>2609</v>
      </c>
      <c r="D1933" s="108" t="s">
        <v>2624</v>
      </c>
      <c r="E1933" s="108" t="s">
        <v>2625</v>
      </c>
      <c r="G1933" s="108" t="s">
        <v>2606</v>
      </c>
      <c r="H1933" s="108" t="s">
        <v>2590</v>
      </c>
      <c r="I1933" s="110" t="s">
        <v>2683</v>
      </c>
      <c r="J1933" s="108" t="s">
        <v>2591</v>
      </c>
      <c r="O1933" s="108" t="s">
        <v>2573</v>
      </c>
    </row>
    <row r="1934" spans="1:15" s="108" customFormat="1" ht="12.75" x14ac:dyDescent="0.2">
      <c r="A1934" s="108" t="str">
        <f>EnterpriseData!$B$38</f>
        <v>ProTes300420201Adm</v>
      </c>
      <c r="B1934" s="109" t="s">
        <v>10163</v>
      </c>
      <c r="C1934" s="108" t="s">
        <v>2609</v>
      </c>
      <c r="D1934" s="108" t="s">
        <v>10164</v>
      </c>
      <c r="E1934" s="108" t="s">
        <v>10165</v>
      </c>
      <c r="G1934" s="108" t="s">
        <v>10166</v>
      </c>
      <c r="H1934" s="108" t="s">
        <v>6177</v>
      </c>
      <c r="I1934" s="110" t="s">
        <v>2683</v>
      </c>
      <c r="J1934" s="108" t="s">
        <v>2591</v>
      </c>
      <c r="O1934" s="108" t="s">
        <v>2573</v>
      </c>
    </row>
    <row r="1935" spans="1:15" s="108" customFormat="1" ht="12.75" x14ac:dyDescent="0.2">
      <c r="A1935" s="108" t="str">
        <f>EnterpriseData!$B$38</f>
        <v>ProTes300420201Adm</v>
      </c>
      <c r="B1935" s="109" t="s">
        <v>10167</v>
      </c>
      <c r="C1935" s="108" t="s">
        <v>2609</v>
      </c>
      <c r="D1935" s="108" t="s">
        <v>10168</v>
      </c>
      <c r="E1935" s="108" t="s">
        <v>10169</v>
      </c>
      <c r="G1935" s="108" t="s">
        <v>10170</v>
      </c>
      <c r="H1935" s="108" t="s">
        <v>6177</v>
      </c>
      <c r="I1935" s="110" t="s">
        <v>2683</v>
      </c>
      <c r="J1935" s="108" t="s">
        <v>2591</v>
      </c>
      <c r="O1935" s="108" t="s">
        <v>2573</v>
      </c>
    </row>
    <row r="1936" spans="1:15" s="108" customFormat="1" ht="12.75" x14ac:dyDescent="0.2">
      <c r="A1936" s="108" t="str">
        <f>EnterpriseData!$B$38</f>
        <v>ProTes300420201Adm</v>
      </c>
      <c r="B1936" s="109" t="s">
        <v>10171</v>
      </c>
      <c r="C1936" s="108" t="s">
        <v>2609</v>
      </c>
      <c r="D1936" s="108" t="s">
        <v>10172</v>
      </c>
      <c r="E1936" s="108" t="s">
        <v>10173</v>
      </c>
      <c r="G1936" s="108" t="s">
        <v>10174</v>
      </c>
      <c r="H1936" s="108" t="s">
        <v>6177</v>
      </c>
      <c r="I1936" s="110" t="s">
        <v>2683</v>
      </c>
      <c r="J1936" s="108" t="s">
        <v>2591</v>
      </c>
      <c r="O1936" s="108" t="s">
        <v>2573</v>
      </c>
    </row>
    <row r="1937" spans="1:15" s="108" customFormat="1" ht="12.75" x14ac:dyDescent="0.2">
      <c r="A1937" s="108" t="str">
        <f>EnterpriseData!$B$38</f>
        <v>ProTes300420201Adm</v>
      </c>
      <c r="B1937" s="109" t="s">
        <v>10175</v>
      </c>
      <c r="C1937" s="108" t="s">
        <v>2609</v>
      </c>
      <c r="D1937" s="108" t="s">
        <v>10176</v>
      </c>
      <c r="E1937" s="108" t="s">
        <v>10177</v>
      </c>
      <c r="G1937" s="108" t="s">
        <v>10178</v>
      </c>
      <c r="H1937" s="108" t="s">
        <v>7594</v>
      </c>
      <c r="I1937" s="110" t="s">
        <v>2683</v>
      </c>
      <c r="J1937" s="108" t="s">
        <v>2591</v>
      </c>
      <c r="O1937" s="108" t="s">
        <v>2573</v>
      </c>
    </row>
    <row r="1938" spans="1:15" s="108" customFormat="1" ht="12.75" x14ac:dyDescent="0.2">
      <c r="A1938" s="108" t="str">
        <f>EnterpriseData!$B$38</f>
        <v>ProTes300420201Adm</v>
      </c>
      <c r="B1938" s="109" t="s">
        <v>10179</v>
      </c>
      <c r="C1938" s="108" t="s">
        <v>2609</v>
      </c>
      <c r="D1938" s="108" t="s">
        <v>10180</v>
      </c>
      <c r="E1938" s="108" t="s">
        <v>10181</v>
      </c>
      <c r="G1938" s="108" t="s">
        <v>10182</v>
      </c>
      <c r="H1938" s="108" t="s">
        <v>6222</v>
      </c>
      <c r="I1938" s="110" t="s">
        <v>2683</v>
      </c>
      <c r="J1938" s="108" t="s">
        <v>2591</v>
      </c>
      <c r="O1938" s="108" t="s">
        <v>2573</v>
      </c>
    </row>
    <row r="1939" spans="1:15" s="108" customFormat="1" ht="12.75" x14ac:dyDescent="0.2">
      <c r="A1939" s="108" t="str">
        <f>EnterpriseData!$B$38</f>
        <v>ProTes300420201Adm</v>
      </c>
      <c r="B1939" s="109" t="s">
        <v>10183</v>
      </c>
      <c r="C1939" s="108" t="s">
        <v>2609</v>
      </c>
      <c r="D1939" s="108" t="s">
        <v>10184</v>
      </c>
      <c r="E1939" s="108" t="s">
        <v>10185</v>
      </c>
      <c r="G1939" s="108" t="s">
        <v>10186</v>
      </c>
      <c r="H1939" s="108" t="s">
        <v>6177</v>
      </c>
      <c r="I1939" s="110" t="s">
        <v>2683</v>
      </c>
      <c r="J1939" s="108" t="s">
        <v>2591</v>
      </c>
      <c r="O1939" s="108" t="s">
        <v>2573</v>
      </c>
    </row>
    <row r="1940" spans="1:15" s="108" customFormat="1" ht="12.75" x14ac:dyDescent="0.2">
      <c r="A1940" s="108" t="str">
        <f>EnterpriseData!$B$38</f>
        <v>ProTes300420201Adm</v>
      </c>
      <c r="B1940" s="109" t="s">
        <v>10187</v>
      </c>
      <c r="C1940" s="108" t="s">
        <v>2609</v>
      </c>
      <c r="D1940" s="108" t="s">
        <v>10188</v>
      </c>
      <c r="E1940" s="108" t="s">
        <v>2683</v>
      </c>
      <c r="G1940" s="108" t="s">
        <v>10189</v>
      </c>
      <c r="H1940" s="108" t="s">
        <v>6177</v>
      </c>
      <c r="I1940" s="110" t="s">
        <v>2683</v>
      </c>
      <c r="J1940" s="108" t="s">
        <v>2591</v>
      </c>
      <c r="O1940" s="108" t="s">
        <v>2573</v>
      </c>
    </row>
    <row r="1941" spans="1:15" s="108" customFormat="1" ht="12.75" x14ac:dyDescent="0.2">
      <c r="A1941" s="108" t="str">
        <f>EnterpriseData!$B$38</f>
        <v>ProTes300420201Adm</v>
      </c>
      <c r="B1941" s="109" t="s">
        <v>10190</v>
      </c>
      <c r="C1941" s="108" t="s">
        <v>2609</v>
      </c>
      <c r="D1941" s="108" t="s">
        <v>10191</v>
      </c>
      <c r="E1941" s="108" t="s">
        <v>2683</v>
      </c>
      <c r="G1941" s="108" t="s">
        <v>10192</v>
      </c>
      <c r="H1941" s="108" t="s">
        <v>9962</v>
      </c>
      <c r="I1941" s="110" t="s">
        <v>2683</v>
      </c>
      <c r="J1941" s="108" t="s">
        <v>2591</v>
      </c>
      <c r="O1941" s="108" t="s">
        <v>2573</v>
      </c>
    </row>
    <row r="1942" spans="1:15" s="108" customFormat="1" ht="12.75" x14ac:dyDescent="0.2">
      <c r="A1942" s="108" t="str">
        <f>EnterpriseData!$B$38</f>
        <v>ProTes300420201Adm</v>
      </c>
      <c r="B1942" s="109" t="s">
        <v>10193</v>
      </c>
      <c r="C1942" s="108" t="s">
        <v>2609</v>
      </c>
      <c r="D1942" s="108" t="s">
        <v>10194</v>
      </c>
      <c r="E1942" s="108" t="s">
        <v>2683</v>
      </c>
      <c r="G1942" s="108" t="s">
        <v>10195</v>
      </c>
      <c r="H1942" s="108" t="s">
        <v>6177</v>
      </c>
      <c r="I1942" s="110" t="s">
        <v>2683</v>
      </c>
      <c r="J1942" s="108" t="s">
        <v>2591</v>
      </c>
      <c r="O1942" s="108" t="s">
        <v>2573</v>
      </c>
    </row>
    <row r="1943" spans="1:15" s="108" customFormat="1" ht="12.75" x14ac:dyDescent="0.2">
      <c r="A1943" s="108" t="str">
        <f>EnterpriseData!$B$38</f>
        <v>ProTes300420201Adm</v>
      </c>
      <c r="B1943" s="109" t="s">
        <v>10196</v>
      </c>
      <c r="C1943" s="108" t="s">
        <v>2609</v>
      </c>
      <c r="D1943" s="108" t="s">
        <v>10197</v>
      </c>
      <c r="E1943" s="108" t="s">
        <v>2683</v>
      </c>
      <c r="G1943" s="108" t="s">
        <v>10198</v>
      </c>
      <c r="H1943" s="108" t="s">
        <v>6177</v>
      </c>
      <c r="I1943" s="110" t="s">
        <v>2683</v>
      </c>
      <c r="J1943" s="108" t="s">
        <v>2591</v>
      </c>
      <c r="O1943" s="108" t="s">
        <v>2573</v>
      </c>
    </row>
    <row r="1944" spans="1:15" s="108" customFormat="1" ht="12.75" x14ac:dyDescent="0.2">
      <c r="A1944" s="108" t="str">
        <f>EnterpriseData!$B$38</f>
        <v>ProTes300420201Adm</v>
      </c>
      <c r="B1944" s="109" t="s">
        <v>10199</v>
      </c>
      <c r="C1944" s="108" t="s">
        <v>2609</v>
      </c>
      <c r="D1944" s="108" t="s">
        <v>10200</v>
      </c>
      <c r="E1944" s="108" t="s">
        <v>10201</v>
      </c>
      <c r="G1944" s="108" t="s">
        <v>10064</v>
      </c>
      <c r="H1944" s="108" t="s">
        <v>9874</v>
      </c>
      <c r="I1944" s="110" t="s">
        <v>2683</v>
      </c>
      <c r="J1944" s="108" t="s">
        <v>2591</v>
      </c>
      <c r="O1944" s="108" t="s">
        <v>2573</v>
      </c>
    </row>
    <row r="1945" spans="1:15" s="108" customFormat="1" ht="12.75" x14ac:dyDescent="0.2">
      <c r="A1945" s="108" t="str">
        <f>EnterpriseData!$B$38</f>
        <v>ProTes300420201Adm</v>
      </c>
      <c r="B1945" s="109" t="s">
        <v>10202</v>
      </c>
      <c r="C1945" s="108" t="s">
        <v>2609</v>
      </c>
      <c r="D1945" s="108" t="s">
        <v>10203</v>
      </c>
      <c r="E1945" s="108" t="s">
        <v>2683</v>
      </c>
      <c r="G1945" s="108" t="s">
        <v>10204</v>
      </c>
      <c r="H1945" s="108" t="s">
        <v>10001</v>
      </c>
      <c r="I1945" s="110" t="s">
        <v>2683</v>
      </c>
      <c r="J1945" s="108" t="s">
        <v>2591</v>
      </c>
      <c r="O1945" s="108" t="s">
        <v>2573</v>
      </c>
    </row>
    <row r="1946" spans="1:15" s="108" customFormat="1" ht="12.75" x14ac:dyDescent="0.2">
      <c r="A1946" s="108" t="str">
        <f>EnterpriseData!$B$38</f>
        <v>ProTes300420201Adm</v>
      </c>
      <c r="B1946" s="109" t="s">
        <v>10205</v>
      </c>
      <c r="C1946" s="108" t="s">
        <v>2609</v>
      </c>
      <c r="D1946" s="108" t="s">
        <v>10206</v>
      </c>
      <c r="E1946" s="108" t="s">
        <v>2683</v>
      </c>
      <c r="G1946" s="108" t="s">
        <v>10207</v>
      </c>
      <c r="H1946" s="108" t="s">
        <v>7594</v>
      </c>
      <c r="I1946" s="110" t="s">
        <v>2683</v>
      </c>
      <c r="J1946" s="108" t="s">
        <v>2591</v>
      </c>
      <c r="O1946" s="108" t="s">
        <v>2573</v>
      </c>
    </row>
    <row r="1947" spans="1:15" s="108" customFormat="1" ht="12.75" x14ac:dyDescent="0.2">
      <c r="A1947" s="108" t="str">
        <f>EnterpriseData!$B$38</f>
        <v>ProTes300420201Adm</v>
      </c>
      <c r="B1947" s="109" t="s">
        <v>10208</v>
      </c>
      <c r="C1947" s="108" t="s">
        <v>2609</v>
      </c>
      <c r="D1947" s="108" t="s">
        <v>10209</v>
      </c>
      <c r="E1947" s="108" t="s">
        <v>2683</v>
      </c>
      <c r="G1947" s="108" t="s">
        <v>10210</v>
      </c>
      <c r="H1947" s="108" t="s">
        <v>9929</v>
      </c>
      <c r="I1947" s="110" t="s">
        <v>2683</v>
      </c>
      <c r="J1947" s="108" t="s">
        <v>2420</v>
      </c>
      <c r="O1947" s="108" t="s">
        <v>2573</v>
      </c>
    </row>
    <row r="1948" spans="1:15" s="108" customFormat="1" ht="12.75" x14ac:dyDescent="0.2">
      <c r="A1948" s="108" t="str">
        <f>EnterpriseData!$B$38</f>
        <v>ProTes300420201Adm</v>
      </c>
      <c r="B1948" s="109" t="s">
        <v>10211</v>
      </c>
      <c r="C1948" s="108" t="s">
        <v>2609</v>
      </c>
      <c r="D1948" s="108" t="s">
        <v>10212</v>
      </c>
      <c r="E1948" s="108" t="s">
        <v>2683</v>
      </c>
      <c r="G1948" s="108" t="s">
        <v>10213</v>
      </c>
      <c r="H1948" s="108" t="s">
        <v>10214</v>
      </c>
      <c r="I1948" s="110" t="s">
        <v>2683</v>
      </c>
      <c r="J1948" s="108" t="s">
        <v>7336</v>
      </c>
      <c r="O1948" s="108" t="s">
        <v>2573</v>
      </c>
    </row>
    <row r="1949" spans="1:15" s="108" customFormat="1" ht="12.75" x14ac:dyDescent="0.2">
      <c r="A1949" s="108" t="str">
        <f>EnterpriseData!$B$38</f>
        <v>ProTes300420201Adm</v>
      </c>
      <c r="B1949" s="109" t="s">
        <v>10215</v>
      </c>
      <c r="C1949" s="108" t="s">
        <v>2609</v>
      </c>
      <c r="D1949" s="108" t="s">
        <v>10216</v>
      </c>
      <c r="E1949" s="108" t="s">
        <v>6500</v>
      </c>
      <c r="G1949" s="108" t="s">
        <v>10217</v>
      </c>
      <c r="H1949" s="108" t="s">
        <v>2590</v>
      </c>
      <c r="I1949" s="110" t="s">
        <v>2683</v>
      </c>
      <c r="J1949" s="108" t="s">
        <v>2591</v>
      </c>
      <c r="O1949" s="108" t="s">
        <v>2573</v>
      </c>
    </row>
    <row r="1950" spans="1:15" s="108" customFormat="1" ht="12.75" x14ac:dyDescent="0.2">
      <c r="A1950" s="108" t="str">
        <f>EnterpriseData!$B$38</f>
        <v>ProTes300420201Adm</v>
      </c>
      <c r="B1950" s="109" t="s">
        <v>10218</v>
      </c>
      <c r="C1950" s="108" t="s">
        <v>2609</v>
      </c>
      <c r="D1950" s="108" t="s">
        <v>10219</v>
      </c>
      <c r="E1950" s="108" t="s">
        <v>2683</v>
      </c>
      <c r="G1950" s="108" t="s">
        <v>10220</v>
      </c>
      <c r="H1950" s="108" t="s">
        <v>7788</v>
      </c>
      <c r="I1950" s="110" t="s">
        <v>2683</v>
      </c>
      <c r="J1950" s="108" t="s">
        <v>2403</v>
      </c>
      <c r="O1950" s="108" t="s">
        <v>2573</v>
      </c>
    </row>
    <row r="1951" spans="1:15" s="108" customFormat="1" ht="12.75" x14ac:dyDescent="0.2">
      <c r="A1951" s="108" t="str">
        <f>EnterpriseData!$B$38</f>
        <v>ProTes300420201Adm</v>
      </c>
      <c r="B1951" s="109" t="s">
        <v>10221</v>
      </c>
      <c r="C1951" s="108" t="s">
        <v>2609</v>
      </c>
      <c r="D1951" s="108" t="s">
        <v>10222</v>
      </c>
      <c r="E1951" s="108" t="s">
        <v>2683</v>
      </c>
      <c r="G1951" s="108" t="s">
        <v>4108</v>
      </c>
      <c r="H1951" s="108" t="s">
        <v>6133</v>
      </c>
      <c r="I1951" s="110" t="s">
        <v>2683</v>
      </c>
      <c r="J1951" s="108" t="s">
        <v>3681</v>
      </c>
      <c r="O1951" s="108" t="s">
        <v>2573</v>
      </c>
    </row>
    <row r="1952" spans="1:15" s="108" customFormat="1" ht="12.75" x14ac:dyDescent="0.2">
      <c r="A1952" s="108" t="str">
        <f>EnterpriseData!$B$38</f>
        <v>ProTes300420201Adm</v>
      </c>
      <c r="B1952" s="109" t="s">
        <v>10223</v>
      </c>
      <c r="C1952" s="108" t="s">
        <v>2609</v>
      </c>
      <c r="D1952" s="108" t="s">
        <v>10224</v>
      </c>
      <c r="E1952" s="108" t="s">
        <v>2683</v>
      </c>
      <c r="G1952" s="108" t="s">
        <v>10225</v>
      </c>
      <c r="H1952" s="108" t="s">
        <v>6177</v>
      </c>
      <c r="I1952" s="110" t="s">
        <v>2683</v>
      </c>
      <c r="J1952" s="108" t="s">
        <v>2591</v>
      </c>
      <c r="O1952" s="108" t="s">
        <v>2573</v>
      </c>
    </row>
    <row r="1953" spans="1:15" s="108" customFormat="1" ht="12.75" x14ac:dyDescent="0.2">
      <c r="A1953" s="108" t="str">
        <f>EnterpriseData!$B$38</f>
        <v>ProTes300420201Adm</v>
      </c>
      <c r="B1953" s="109" t="s">
        <v>10226</v>
      </c>
      <c r="C1953" s="108" t="s">
        <v>2609</v>
      </c>
      <c r="D1953" s="108" t="s">
        <v>10227</v>
      </c>
      <c r="E1953" s="108" t="s">
        <v>2683</v>
      </c>
      <c r="G1953" s="108" t="s">
        <v>10228</v>
      </c>
      <c r="H1953" s="108" t="s">
        <v>6177</v>
      </c>
      <c r="I1953" s="110" t="s">
        <v>2683</v>
      </c>
      <c r="J1953" s="108" t="s">
        <v>2591</v>
      </c>
      <c r="O1953" s="108" t="s">
        <v>2573</v>
      </c>
    </row>
    <row r="1954" spans="1:15" s="108" customFormat="1" ht="12.75" x14ac:dyDescent="0.2">
      <c r="A1954" s="108" t="str">
        <f>EnterpriseData!$B$38</f>
        <v>ProTes300420201Adm</v>
      </c>
      <c r="B1954" s="109" t="s">
        <v>10229</v>
      </c>
      <c r="C1954" s="108" t="s">
        <v>2609</v>
      </c>
      <c r="D1954" s="108" t="s">
        <v>10230</v>
      </c>
      <c r="E1954" s="108" t="s">
        <v>2683</v>
      </c>
      <c r="G1954" s="108" t="s">
        <v>10231</v>
      </c>
      <c r="H1954" s="108" t="s">
        <v>9874</v>
      </c>
      <c r="I1954" s="110" t="s">
        <v>2683</v>
      </c>
      <c r="J1954" s="108" t="s">
        <v>2591</v>
      </c>
      <c r="O1954" s="108" t="s">
        <v>2573</v>
      </c>
    </row>
    <row r="1955" spans="1:15" s="108" customFormat="1" ht="12.75" x14ac:dyDescent="0.2">
      <c r="A1955" s="108" t="str">
        <f>EnterpriseData!$B$38</f>
        <v>ProTes300420201Adm</v>
      </c>
      <c r="B1955" s="109" t="s">
        <v>10232</v>
      </c>
      <c r="C1955" s="108" t="s">
        <v>2609</v>
      </c>
      <c r="D1955" s="108" t="s">
        <v>10233</v>
      </c>
      <c r="E1955" s="108" t="s">
        <v>2683</v>
      </c>
      <c r="G1955" s="108" t="s">
        <v>10234</v>
      </c>
      <c r="H1955" s="108" t="s">
        <v>6177</v>
      </c>
      <c r="I1955" s="110" t="s">
        <v>2683</v>
      </c>
      <c r="J1955" s="108" t="s">
        <v>2591</v>
      </c>
      <c r="O1955" s="108" t="s">
        <v>2573</v>
      </c>
    </row>
    <row r="1956" spans="1:15" s="108" customFormat="1" ht="12.75" x14ac:dyDescent="0.2">
      <c r="A1956" s="108" t="str">
        <f>EnterpriseData!$B$38</f>
        <v>ProTes300420201Adm</v>
      </c>
      <c r="B1956" s="109" t="s">
        <v>10235</v>
      </c>
      <c r="C1956" s="108" t="s">
        <v>2609</v>
      </c>
      <c r="D1956" s="108" t="s">
        <v>10236</v>
      </c>
      <c r="E1956" s="108" t="s">
        <v>10237</v>
      </c>
      <c r="G1956" s="108" t="s">
        <v>10238</v>
      </c>
      <c r="H1956" s="108" t="s">
        <v>6901</v>
      </c>
      <c r="I1956" s="110" t="s">
        <v>2683</v>
      </c>
      <c r="J1956" s="108" t="s">
        <v>2591</v>
      </c>
      <c r="O1956" s="108" t="s">
        <v>2573</v>
      </c>
    </row>
    <row r="1957" spans="1:15" s="108" customFormat="1" ht="12.75" x14ac:dyDescent="0.2">
      <c r="A1957" s="108" t="str">
        <f>EnterpriseData!$B$38</f>
        <v>ProTes300420201Adm</v>
      </c>
      <c r="B1957" s="109" t="s">
        <v>10239</v>
      </c>
      <c r="C1957" s="108" t="s">
        <v>2609</v>
      </c>
      <c r="D1957" s="108" t="s">
        <v>10240</v>
      </c>
      <c r="E1957" s="108" t="s">
        <v>10241</v>
      </c>
      <c r="G1957" s="108" t="s">
        <v>10242</v>
      </c>
      <c r="H1957" s="108" t="s">
        <v>6177</v>
      </c>
      <c r="I1957" s="110" t="s">
        <v>2683</v>
      </c>
      <c r="J1957" s="108" t="s">
        <v>2591</v>
      </c>
      <c r="O1957" s="108" t="s">
        <v>2573</v>
      </c>
    </row>
    <row r="1958" spans="1:15" s="108" customFormat="1" ht="12.75" x14ac:dyDescent="0.2">
      <c r="A1958" s="108" t="str">
        <f>EnterpriseData!$B$38</f>
        <v>ProTes300420201Adm</v>
      </c>
      <c r="B1958" s="109" t="s">
        <v>10243</v>
      </c>
      <c r="C1958" s="108" t="s">
        <v>2609</v>
      </c>
      <c r="D1958" s="108" t="s">
        <v>10244</v>
      </c>
      <c r="E1958" s="108" t="s">
        <v>10245</v>
      </c>
      <c r="G1958" s="108" t="s">
        <v>10246</v>
      </c>
      <c r="H1958" s="108" t="s">
        <v>10247</v>
      </c>
      <c r="I1958" s="110" t="s">
        <v>2683</v>
      </c>
      <c r="J1958" s="108" t="s">
        <v>2591</v>
      </c>
      <c r="O1958" s="108" t="s">
        <v>2573</v>
      </c>
    </row>
    <row r="1959" spans="1:15" s="108" customFormat="1" ht="12.75" x14ac:dyDescent="0.2">
      <c r="A1959" s="108" t="str">
        <f>EnterpriseData!$B$38</f>
        <v>ProTes300420201Adm</v>
      </c>
      <c r="B1959" s="109" t="s">
        <v>10248</v>
      </c>
      <c r="C1959" s="108" t="s">
        <v>2609</v>
      </c>
      <c r="D1959" s="108" t="s">
        <v>10249</v>
      </c>
      <c r="E1959" s="108" t="s">
        <v>10250</v>
      </c>
      <c r="G1959" s="108" t="s">
        <v>10251</v>
      </c>
      <c r="H1959" s="108" t="s">
        <v>6177</v>
      </c>
      <c r="I1959" s="110" t="s">
        <v>2683</v>
      </c>
      <c r="J1959" s="108" t="s">
        <v>2591</v>
      </c>
      <c r="O1959" s="108" t="s">
        <v>2573</v>
      </c>
    </row>
    <row r="1960" spans="1:15" s="108" customFormat="1" ht="12.75" x14ac:dyDescent="0.2">
      <c r="A1960" s="108" t="str">
        <f>EnterpriseData!$B$38</f>
        <v>ProTes300420201Adm</v>
      </c>
      <c r="B1960" s="109" t="s">
        <v>10252</v>
      </c>
      <c r="C1960" s="108" t="s">
        <v>2609</v>
      </c>
      <c r="D1960" s="108" t="s">
        <v>10253</v>
      </c>
      <c r="E1960" s="108" t="s">
        <v>10254</v>
      </c>
      <c r="G1960" s="108" t="s">
        <v>10255</v>
      </c>
      <c r="H1960" s="108" t="s">
        <v>6177</v>
      </c>
      <c r="I1960" s="110" t="s">
        <v>2683</v>
      </c>
      <c r="J1960" s="108" t="s">
        <v>2591</v>
      </c>
      <c r="O1960" s="108" t="s">
        <v>2573</v>
      </c>
    </row>
    <row r="1961" spans="1:15" s="108" customFormat="1" ht="12.75" x14ac:dyDescent="0.2">
      <c r="A1961" s="108" t="str">
        <f>EnterpriseData!$B$38</f>
        <v>ProTes300420201Adm</v>
      </c>
      <c r="B1961" s="109" t="s">
        <v>10256</v>
      </c>
      <c r="C1961" s="108" t="s">
        <v>2609</v>
      </c>
      <c r="D1961" s="108" t="s">
        <v>10257</v>
      </c>
      <c r="E1961" s="108" t="s">
        <v>10258</v>
      </c>
      <c r="G1961" s="108" t="s">
        <v>10259</v>
      </c>
      <c r="H1961" s="108" t="s">
        <v>10001</v>
      </c>
      <c r="I1961" s="110" t="s">
        <v>2683</v>
      </c>
      <c r="J1961" s="108" t="s">
        <v>2591</v>
      </c>
      <c r="O1961" s="108" t="s">
        <v>2573</v>
      </c>
    </row>
    <row r="1962" spans="1:15" s="108" customFormat="1" ht="12.75" x14ac:dyDescent="0.2">
      <c r="A1962" s="108" t="str">
        <f>EnterpriseData!$B$38</f>
        <v>ProTes300420201Adm</v>
      </c>
      <c r="B1962" s="109" t="s">
        <v>10260</v>
      </c>
      <c r="C1962" s="108" t="s">
        <v>2609</v>
      </c>
      <c r="D1962" s="108" t="s">
        <v>10261</v>
      </c>
      <c r="E1962" s="108" t="s">
        <v>10262</v>
      </c>
      <c r="G1962" s="108" t="s">
        <v>10263</v>
      </c>
      <c r="H1962" s="108" t="s">
        <v>6177</v>
      </c>
      <c r="I1962" s="110" t="s">
        <v>2683</v>
      </c>
      <c r="J1962" s="108" t="s">
        <v>2591</v>
      </c>
      <c r="O1962" s="108" t="s">
        <v>2573</v>
      </c>
    </row>
    <row r="1963" spans="1:15" s="108" customFormat="1" ht="12.75" x14ac:dyDescent="0.2">
      <c r="A1963" s="108" t="str">
        <f>EnterpriseData!$B$38</f>
        <v>ProTes300420201Adm</v>
      </c>
      <c r="B1963" s="109" t="s">
        <v>10264</v>
      </c>
      <c r="C1963" s="108" t="s">
        <v>2609</v>
      </c>
      <c r="D1963" s="108" t="s">
        <v>10265</v>
      </c>
      <c r="E1963" s="108" t="s">
        <v>10266</v>
      </c>
      <c r="G1963" s="108" t="s">
        <v>10267</v>
      </c>
      <c r="H1963" s="108" t="s">
        <v>3436</v>
      </c>
      <c r="I1963" s="110" t="s">
        <v>2683</v>
      </c>
      <c r="J1963" s="108" t="s">
        <v>2591</v>
      </c>
      <c r="O1963" s="108" t="s">
        <v>2573</v>
      </c>
    </row>
    <row r="1964" spans="1:15" s="108" customFormat="1" ht="12.75" x14ac:dyDescent="0.2">
      <c r="A1964" s="108" t="str">
        <f>EnterpriseData!$B$38</f>
        <v>ProTes300420201Adm</v>
      </c>
      <c r="B1964" s="109" t="s">
        <v>10268</v>
      </c>
      <c r="C1964" s="108" t="s">
        <v>2609</v>
      </c>
      <c r="D1964" s="108" t="s">
        <v>10269</v>
      </c>
      <c r="E1964" s="108" t="s">
        <v>6492</v>
      </c>
      <c r="G1964" s="108" t="s">
        <v>10270</v>
      </c>
      <c r="H1964" s="108" t="s">
        <v>3436</v>
      </c>
      <c r="I1964" s="110" t="s">
        <v>2683</v>
      </c>
      <c r="J1964" s="108" t="s">
        <v>2591</v>
      </c>
      <c r="O1964" s="108" t="s">
        <v>2573</v>
      </c>
    </row>
    <row r="1965" spans="1:15" s="108" customFormat="1" ht="12.75" x14ac:dyDescent="0.2">
      <c r="A1965" s="108" t="str">
        <f>EnterpriseData!$B$38</f>
        <v>ProTes300420201Adm</v>
      </c>
      <c r="B1965" s="109" t="s">
        <v>10271</v>
      </c>
      <c r="C1965" s="108" t="s">
        <v>2609</v>
      </c>
      <c r="D1965" s="108" t="s">
        <v>10272</v>
      </c>
      <c r="E1965" s="108" t="s">
        <v>10273</v>
      </c>
      <c r="G1965" s="108" t="s">
        <v>10274</v>
      </c>
      <c r="H1965" s="108" t="s">
        <v>6177</v>
      </c>
      <c r="I1965" s="110" t="s">
        <v>2683</v>
      </c>
      <c r="J1965" s="108" t="s">
        <v>2591</v>
      </c>
      <c r="O1965" s="108" t="s">
        <v>2573</v>
      </c>
    </row>
    <row r="1966" spans="1:15" s="108" customFormat="1" ht="12.75" x14ac:dyDescent="0.2">
      <c r="A1966" s="108" t="str">
        <f>EnterpriseData!$B$38</f>
        <v>ProTes300420201Adm</v>
      </c>
      <c r="B1966" s="109" t="s">
        <v>10275</v>
      </c>
      <c r="C1966" s="108" t="s">
        <v>2609</v>
      </c>
      <c r="D1966" s="108" t="s">
        <v>10276</v>
      </c>
      <c r="E1966" s="108" t="s">
        <v>10277</v>
      </c>
      <c r="G1966" s="108" t="s">
        <v>10278</v>
      </c>
      <c r="H1966" s="108" t="s">
        <v>10001</v>
      </c>
      <c r="I1966" s="110" t="s">
        <v>2683</v>
      </c>
      <c r="J1966" s="108" t="s">
        <v>2591</v>
      </c>
      <c r="O1966" s="108" t="s">
        <v>2573</v>
      </c>
    </row>
    <row r="1967" spans="1:15" s="108" customFormat="1" ht="12.75" x14ac:dyDescent="0.2">
      <c r="A1967" s="108" t="str">
        <f>EnterpriseData!$B$38</f>
        <v>ProTes300420201Adm</v>
      </c>
      <c r="B1967" s="109" t="s">
        <v>10279</v>
      </c>
      <c r="C1967" s="108" t="s">
        <v>2609</v>
      </c>
      <c r="D1967" s="108" t="s">
        <v>10280</v>
      </c>
      <c r="E1967" s="108" t="s">
        <v>10281</v>
      </c>
      <c r="G1967" s="108" t="s">
        <v>10282</v>
      </c>
      <c r="H1967" s="108" t="s">
        <v>10001</v>
      </c>
      <c r="I1967" s="110" t="s">
        <v>2683</v>
      </c>
      <c r="J1967" s="108" t="s">
        <v>2591</v>
      </c>
      <c r="O1967" s="108" t="s">
        <v>2573</v>
      </c>
    </row>
    <row r="1968" spans="1:15" s="108" customFormat="1" ht="12.75" x14ac:dyDescent="0.2">
      <c r="A1968" s="108" t="str">
        <f>EnterpriseData!$B$38</f>
        <v>ProTes300420201Adm</v>
      </c>
      <c r="B1968" s="109" t="s">
        <v>10283</v>
      </c>
      <c r="C1968" s="108" t="s">
        <v>2609</v>
      </c>
      <c r="D1968" s="108" t="s">
        <v>10284</v>
      </c>
      <c r="E1968" s="108" t="s">
        <v>10285</v>
      </c>
      <c r="G1968" s="108" t="s">
        <v>10286</v>
      </c>
      <c r="H1968" s="108" t="s">
        <v>6177</v>
      </c>
      <c r="I1968" s="110" t="s">
        <v>2683</v>
      </c>
      <c r="J1968" s="108" t="s">
        <v>2591</v>
      </c>
      <c r="O1968" s="108" t="s">
        <v>2573</v>
      </c>
    </row>
    <row r="1969" spans="1:15" s="108" customFormat="1" ht="12.75" x14ac:dyDescent="0.2">
      <c r="A1969" s="108" t="str">
        <f>EnterpriseData!$B$38</f>
        <v>ProTes300420201Adm</v>
      </c>
      <c r="B1969" s="109" t="s">
        <v>10287</v>
      </c>
      <c r="C1969" s="108" t="s">
        <v>2609</v>
      </c>
      <c r="D1969" s="108" t="s">
        <v>10288</v>
      </c>
      <c r="E1969" s="108" t="s">
        <v>10289</v>
      </c>
      <c r="G1969" s="108" t="s">
        <v>10290</v>
      </c>
      <c r="H1969" s="108" t="s">
        <v>7114</v>
      </c>
      <c r="I1969" s="110" t="s">
        <v>2683</v>
      </c>
      <c r="J1969" s="108" t="s">
        <v>2591</v>
      </c>
      <c r="O1969" s="108" t="s">
        <v>2573</v>
      </c>
    </row>
    <row r="1970" spans="1:15" s="108" customFormat="1" ht="12.75" x14ac:dyDescent="0.2">
      <c r="A1970" s="108" t="str">
        <f>EnterpriseData!$B$38</f>
        <v>ProTes300420201Adm</v>
      </c>
      <c r="B1970" s="109" t="s">
        <v>10291</v>
      </c>
      <c r="C1970" s="108" t="s">
        <v>2609</v>
      </c>
      <c r="D1970" s="108" t="s">
        <v>10292</v>
      </c>
      <c r="E1970" s="108" t="s">
        <v>10293</v>
      </c>
      <c r="G1970" s="108" t="s">
        <v>10294</v>
      </c>
      <c r="H1970" s="108" t="s">
        <v>6901</v>
      </c>
      <c r="I1970" s="110" t="s">
        <v>2683</v>
      </c>
      <c r="J1970" s="108" t="s">
        <v>2591</v>
      </c>
      <c r="O1970" s="108" t="s">
        <v>2573</v>
      </c>
    </row>
    <row r="1971" spans="1:15" s="108" customFormat="1" ht="12.75" x14ac:dyDescent="0.2">
      <c r="A1971" s="108" t="str">
        <f>EnterpriseData!$B$38</f>
        <v>ProTes300420201Adm</v>
      </c>
      <c r="B1971" s="109" t="s">
        <v>10295</v>
      </c>
      <c r="C1971" s="108" t="s">
        <v>2609</v>
      </c>
      <c r="D1971" s="108" t="s">
        <v>10296</v>
      </c>
      <c r="E1971" s="108" t="s">
        <v>10297</v>
      </c>
      <c r="G1971" s="108" t="s">
        <v>10298</v>
      </c>
      <c r="H1971" s="108" t="s">
        <v>4198</v>
      </c>
      <c r="I1971" s="110" t="s">
        <v>2683</v>
      </c>
      <c r="J1971" s="108" t="s">
        <v>2591</v>
      </c>
      <c r="O1971" s="108" t="s">
        <v>2573</v>
      </c>
    </row>
    <row r="1972" spans="1:15" s="108" customFormat="1" ht="12.75" x14ac:dyDescent="0.2">
      <c r="A1972" s="108" t="str">
        <f>EnterpriseData!$B$38</f>
        <v>ProTes300420201Adm</v>
      </c>
      <c r="B1972" s="109" t="s">
        <v>10299</v>
      </c>
      <c r="C1972" s="108" t="s">
        <v>2609</v>
      </c>
      <c r="D1972" s="108" t="s">
        <v>10300</v>
      </c>
      <c r="E1972" s="108" t="s">
        <v>10301</v>
      </c>
      <c r="G1972" s="108" t="s">
        <v>10302</v>
      </c>
      <c r="H1972" s="108" t="s">
        <v>6177</v>
      </c>
      <c r="I1972" s="110" t="s">
        <v>2683</v>
      </c>
      <c r="J1972" s="108" t="s">
        <v>2591</v>
      </c>
      <c r="O1972" s="108" t="s">
        <v>2573</v>
      </c>
    </row>
    <row r="1973" spans="1:15" s="108" customFormat="1" ht="12.75" x14ac:dyDescent="0.2">
      <c r="A1973" s="108" t="str">
        <f>EnterpriseData!$B$38</f>
        <v>ProTes300420201Adm</v>
      </c>
      <c r="B1973" s="109" t="s">
        <v>10303</v>
      </c>
      <c r="C1973" s="108" t="s">
        <v>2609</v>
      </c>
      <c r="D1973" s="108" t="s">
        <v>10304</v>
      </c>
      <c r="E1973" s="108" t="s">
        <v>10305</v>
      </c>
      <c r="G1973" s="108" t="s">
        <v>3487</v>
      </c>
      <c r="H1973" s="108" t="s">
        <v>3487</v>
      </c>
      <c r="I1973" s="110" t="s">
        <v>2683</v>
      </c>
      <c r="J1973" s="108" t="s">
        <v>2591</v>
      </c>
      <c r="O1973" s="108" t="s">
        <v>2573</v>
      </c>
    </row>
    <row r="1974" spans="1:15" s="108" customFormat="1" ht="12.75" x14ac:dyDescent="0.2">
      <c r="A1974" s="108" t="str">
        <f>EnterpriseData!$B$38</f>
        <v>ProTes300420201Adm</v>
      </c>
      <c r="B1974" s="109" t="s">
        <v>10306</v>
      </c>
      <c r="C1974" s="108" t="s">
        <v>2609</v>
      </c>
      <c r="D1974" s="108" t="s">
        <v>10307</v>
      </c>
      <c r="E1974" s="108" t="s">
        <v>10059</v>
      </c>
      <c r="G1974" s="108" t="s">
        <v>10308</v>
      </c>
      <c r="H1974" s="108" t="s">
        <v>6177</v>
      </c>
      <c r="I1974" s="110" t="s">
        <v>2683</v>
      </c>
      <c r="J1974" s="108" t="s">
        <v>2591</v>
      </c>
      <c r="O1974" s="108" t="s">
        <v>2573</v>
      </c>
    </row>
    <row r="1975" spans="1:15" s="108" customFormat="1" ht="12.75" x14ac:dyDescent="0.2">
      <c r="A1975" s="108" t="str">
        <f>EnterpriseData!$B$38</f>
        <v>ProTes300420201Adm</v>
      </c>
      <c r="B1975" s="109" t="s">
        <v>10309</v>
      </c>
      <c r="C1975" s="108" t="s">
        <v>2609</v>
      </c>
      <c r="D1975" s="108" t="s">
        <v>10310</v>
      </c>
      <c r="E1975" s="108" t="s">
        <v>10311</v>
      </c>
      <c r="G1975" s="108" t="s">
        <v>10312</v>
      </c>
      <c r="H1975" s="108" t="s">
        <v>6177</v>
      </c>
      <c r="I1975" s="110" t="s">
        <v>2683</v>
      </c>
      <c r="J1975" s="108" t="s">
        <v>2591</v>
      </c>
      <c r="O1975" s="108" t="s">
        <v>2573</v>
      </c>
    </row>
    <row r="1976" spans="1:15" s="108" customFormat="1" ht="12.75" x14ac:dyDescent="0.2">
      <c r="A1976" s="108" t="str">
        <f>EnterpriseData!$B$38</f>
        <v>ProTes300420201Adm</v>
      </c>
      <c r="B1976" s="109" t="s">
        <v>10313</v>
      </c>
      <c r="C1976" s="108" t="s">
        <v>2609</v>
      </c>
      <c r="D1976" s="108" t="s">
        <v>10314</v>
      </c>
      <c r="E1976" s="108" t="s">
        <v>10315</v>
      </c>
      <c r="G1976" s="108" t="s">
        <v>10316</v>
      </c>
      <c r="H1976" s="108" t="s">
        <v>3375</v>
      </c>
      <c r="I1976" s="110" t="s">
        <v>2683</v>
      </c>
      <c r="J1976" s="108" t="s">
        <v>2591</v>
      </c>
      <c r="O1976" s="108" t="s">
        <v>2573</v>
      </c>
    </row>
    <row r="1977" spans="1:15" s="108" customFormat="1" ht="12.75" x14ac:dyDescent="0.2">
      <c r="A1977" s="108" t="str">
        <f>EnterpriseData!$B$38</f>
        <v>ProTes300420201Adm</v>
      </c>
      <c r="B1977" s="109" t="s">
        <v>10317</v>
      </c>
      <c r="C1977" s="108" t="s">
        <v>2609</v>
      </c>
      <c r="D1977" s="108" t="s">
        <v>10318</v>
      </c>
      <c r="E1977" s="108" t="s">
        <v>10319</v>
      </c>
      <c r="G1977" s="108" t="s">
        <v>10320</v>
      </c>
      <c r="H1977" s="108" t="s">
        <v>6177</v>
      </c>
      <c r="I1977" s="110" t="s">
        <v>2683</v>
      </c>
      <c r="J1977" s="108" t="s">
        <v>2591</v>
      </c>
      <c r="O1977" s="108" t="s">
        <v>2573</v>
      </c>
    </row>
    <row r="1978" spans="1:15" s="108" customFormat="1" ht="12.75" x14ac:dyDescent="0.2">
      <c r="A1978" s="108" t="str">
        <f>EnterpriseData!$B$38</f>
        <v>ProTes300420201Adm</v>
      </c>
      <c r="B1978" s="109" t="s">
        <v>10321</v>
      </c>
      <c r="C1978" s="108" t="s">
        <v>2609</v>
      </c>
      <c r="D1978" s="108" t="s">
        <v>10322</v>
      </c>
      <c r="E1978" s="108" t="s">
        <v>10323</v>
      </c>
      <c r="G1978" s="108" t="s">
        <v>10324</v>
      </c>
      <c r="H1978" s="108" t="s">
        <v>6222</v>
      </c>
      <c r="I1978" s="110" t="s">
        <v>2683</v>
      </c>
      <c r="J1978" s="108" t="s">
        <v>2591</v>
      </c>
      <c r="O1978" s="108" t="s">
        <v>2573</v>
      </c>
    </row>
    <row r="1979" spans="1:15" s="108" customFormat="1" ht="12.75" x14ac:dyDescent="0.2">
      <c r="A1979" s="108" t="str">
        <f>EnterpriseData!$B$38</f>
        <v>ProTes300420201Adm</v>
      </c>
      <c r="B1979" s="109" t="s">
        <v>10325</v>
      </c>
      <c r="C1979" s="108" t="s">
        <v>2609</v>
      </c>
      <c r="D1979" s="108" t="s">
        <v>10326</v>
      </c>
      <c r="E1979" s="108" t="s">
        <v>10327</v>
      </c>
      <c r="G1979" s="108" t="s">
        <v>10328</v>
      </c>
      <c r="H1979" s="108" t="s">
        <v>10329</v>
      </c>
      <c r="I1979" s="110" t="s">
        <v>2683</v>
      </c>
      <c r="J1979" s="108" t="s">
        <v>2591</v>
      </c>
      <c r="O1979" s="108" t="s">
        <v>2573</v>
      </c>
    </row>
    <row r="1980" spans="1:15" s="108" customFormat="1" ht="12.75" x14ac:dyDescent="0.2">
      <c r="A1980" s="108" t="str">
        <f>EnterpriseData!$B$38</f>
        <v>ProTes300420201Adm</v>
      </c>
      <c r="B1980" s="109" t="s">
        <v>10330</v>
      </c>
      <c r="C1980" s="108" t="s">
        <v>2609</v>
      </c>
      <c r="D1980" s="108" t="s">
        <v>10331</v>
      </c>
      <c r="E1980" s="108" t="s">
        <v>10332</v>
      </c>
      <c r="G1980" s="108" t="s">
        <v>10333</v>
      </c>
      <c r="H1980" s="108" t="s">
        <v>9981</v>
      </c>
      <c r="I1980" s="110" t="s">
        <v>2683</v>
      </c>
      <c r="J1980" s="108" t="s">
        <v>2591</v>
      </c>
      <c r="O1980" s="108" t="s">
        <v>2573</v>
      </c>
    </row>
    <row r="1981" spans="1:15" s="108" customFormat="1" ht="12.75" x14ac:dyDescent="0.2">
      <c r="A1981" s="108" t="str">
        <f>EnterpriseData!$B$38</f>
        <v>ProTes300420201Adm</v>
      </c>
      <c r="B1981" s="109" t="s">
        <v>10334</v>
      </c>
      <c r="C1981" s="108" t="s">
        <v>2609</v>
      </c>
      <c r="D1981" s="108" t="s">
        <v>10335</v>
      </c>
      <c r="E1981" s="108" t="s">
        <v>10336</v>
      </c>
      <c r="G1981" s="108" t="s">
        <v>10337</v>
      </c>
      <c r="H1981" s="108" t="s">
        <v>6177</v>
      </c>
      <c r="I1981" s="110" t="s">
        <v>2683</v>
      </c>
      <c r="J1981" s="108" t="s">
        <v>2591</v>
      </c>
      <c r="O1981" s="108" t="s">
        <v>2573</v>
      </c>
    </row>
    <row r="1982" spans="1:15" s="108" customFormat="1" ht="12.75" x14ac:dyDescent="0.2">
      <c r="A1982" s="108" t="str">
        <f>EnterpriseData!$B$38</f>
        <v>ProTes300420201Adm</v>
      </c>
      <c r="B1982" s="109" t="s">
        <v>10338</v>
      </c>
      <c r="C1982" s="108" t="s">
        <v>2609</v>
      </c>
      <c r="D1982" s="108" t="s">
        <v>10339</v>
      </c>
      <c r="E1982" s="108" t="s">
        <v>10340</v>
      </c>
      <c r="G1982" s="108" t="s">
        <v>10341</v>
      </c>
      <c r="H1982" s="108" t="s">
        <v>6177</v>
      </c>
      <c r="I1982" s="110" t="s">
        <v>2683</v>
      </c>
      <c r="J1982" s="108" t="s">
        <v>2591</v>
      </c>
      <c r="O1982" s="108" t="s">
        <v>2573</v>
      </c>
    </row>
    <row r="1983" spans="1:15" s="108" customFormat="1" ht="12.75" x14ac:dyDescent="0.2">
      <c r="A1983" s="108" t="str">
        <f>EnterpriseData!$B$38</f>
        <v>ProTes300420201Adm</v>
      </c>
      <c r="B1983" s="109" t="s">
        <v>10342</v>
      </c>
      <c r="C1983" s="108" t="s">
        <v>2609</v>
      </c>
      <c r="D1983" s="108" t="s">
        <v>10343</v>
      </c>
      <c r="E1983" s="108" t="s">
        <v>2683</v>
      </c>
      <c r="G1983" s="108" t="s">
        <v>10344</v>
      </c>
      <c r="H1983" s="108" t="s">
        <v>6133</v>
      </c>
      <c r="I1983" s="110" t="s">
        <v>2683</v>
      </c>
      <c r="J1983" s="108" t="s">
        <v>3681</v>
      </c>
      <c r="O1983" s="108" t="s">
        <v>2573</v>
      </c>
    </row>
    <row r="1984" spans="1:15" s="108" customFormat="1" ht="12.75" x14ac:dyDescent="0.2">
      <c r="A1984" s="108" t="str">
        <f>EnterpriseData!$B$38</f>
        <v>ProTes300420201Adm</v>
      </c>
      <c r="B1984" s="109" t="s">
        <v>10345</v>
      </c>
      <c r="C1984" s="108" t="s">
        <v>2609</v>
      </c>
      <c r="D1984" s="108" t="s">
        <v>10346</v>
      </c>
      <c r="E1984" s="108" t="s">
        <v>10347</v>
      </c>
      <c r="G1984" s="108" t="s">
        <v>10348</v>
      </c>
      <c r="H1984" s="108" t="s">
        <v>10349</v>
      </c>
      <c r="I1984" s="110" t="s">
        <v>2683</v>
      </c>
      <c r="J1984" s="108" t="s">
        <v>2591</v>
      </c>
      <c r="O1984" s="108" t="s">
        <v>2573</v>
      </c>
    </row>
    <row r="1985" spans="1:15" s="108" customFormat="1" ht="12.75" x14ac:dyDescent="0.2">
      <c r="A1985" s="108" t="str">
        <f>EnterpriseData!$B$38</f>
        <v>ProTes300420201Adm</v>
      </c>
      <c r="B1985" s="109" t="s">
        <v>10350</v>
      </c>
      <c r="C1985" s="108" t="s">
        <v>2609</v>
      </c>
      <c r="D1985" s="108" t="s">
        <v>10351</v>
      </c>
      <c r="E1985" s="108" t="s">
        <v>2683</v>
      </c>
      <c r="G1985" s="108" t="s">
        <v>10352</v>
      </c>
      <c r="H1985" s="108" t="s">
        <v>6151</v>
      </c>
      <c r="I1985" s="110" t="s">
        <v>2683</v>
      </c>
      <c r="J1985" s="108" t="s">
        <v>2727</v>
      </c>
      <c r="O1985" s="108" t="s">
        <v>2573</v>
      </c>
    </row>
    <row r="1986" spans="1:15" s="108" customFormat="1" ht="12.75" x14ac:dyDescent="0.2">
      <c r="A1986" s="108" t="str">
        <f>EnterpriseData!$B$38</f>
        <v>ProTes300420201Adm</v>
      </c>
      <c r="B1986" s="109" t="s">
        <v>10353</v>
      </c>
      <c r="C1986" s="108" t="s">
        <v>2609</v>
      </c>
      <c r="D1986" s="108" t="s">
        <v>10354</v>
      </c>
      <c r="E1986" s="108" t="s">
        <v>10355</v>
      </c>
      <c r="G1986" s="108" t="s">
        <v>10356</v>
      </c>
      <c r="H1986" s="108" t="s">
        <v>2590</v>
      </c>
      <c r="I1986" s="110" t="s">
        <v>2683</v>
      </c>
      <c r="J1986" s="108" t="s">
        <v>2591</v>
      </c>
      <c r="O1986" s="108" t="s">
        <v>2573</v>
      </c>
    </row>
    <row r="1987" spans="1:15" s="108" customFormat="1" ht="12.75" x14ac:dyDescent="0.2">
      <c r="A1987" s="108" t="str">
        <f>EnterpriseData!$B$38</f>
        <v>ProTes300420201Adm</v>
      </c>
      <c r="B1987" s="109" t="s">
        <v>10357</v>
      </c>
      <c r="C1987" s="108" t="s">
        <v>2609</v>
      </c>
      <c r="D1987" s="108" t="s">
        <v>10358</v>
      </c>
      <c r="E1987" s="108" t="s">
        <v>2683</v>
      </c>
      <c r="G1987" s="108" t="s">
        <v>10359</v>
      </c>
      <c r="H1987" s="108" t="s">
        <v>6122</v>
      </c>
      <c r="I1987" s="110" t="s">
        <v>2683</v>
      </c>
      <c r="J1987" s="108" t="s">
        <v>6123</v>
      </c>
      <c r="O1987" s="108" t="s">
        <v>2573</v>
      </c>
    </row>
    <row r="1988" spans="1:15" s="108" customFormat="1" ht="12.75" x14ac:dyDescent="0.2">
      <c r="A1988" s="108" t="str">
        <f>EnterpriseData!$B$38</f>
        <v>ProTes300420201Adm</v>
      </c>
      <c r="B1988" s="109" t="s">
        <v>10360</v>
      </c>
      <c r="C1988" s="108" t="s">
        <v>2609</v>
      </c>
      <c r="D1988" s="108" t="s">
        <v>10361</v>
      </c>
      <c r="E1988" s="108" t="s">
        <v>2683</v>
      </c>
      <c r="G1988" s="108" t="s">
        <v>10362</v>
      </c>
      <c r="H1988" s="108" t="s">
        <v>10363</v>
      </c>
      <c r="I1988" s="110" t="s">
        <v>2683</v>
      </c>
      <c r="J1988" s="108" t="s">
        <v>2385</v>
      </c>
      <c r="O1988" s="108" t="s">
        <v>2573</v>
      </c>
    </row>
    <row r="1989" spans="1:15" s="108" customFormat="1" ht="12.75" x14ac:dyDescent="0.2">
      <c r="A1989" s="108" t="str">
        <f>EnterpriseData!$B$38</f>
        <v>ProTes300420201Adm</v>
      </c>
      <c r="B1989" s="109" t="s">
        <v>10364</v>
      </c>
      <c r="C1989" s="108" t="s">
        <v>2609</v>
      </c>
      <c r="D1989" s="108" t="s">
        <v>10365</v>
      </c>
      <c r="E1989" s="108" t="s">
        <v>2683</v>
      </c>
      <c r="G1989" s="108" t="s">
        <v>10366</v>
      </c>
      <c r="H1989" s="108" t="s">
        <v>6151</v>
      </c>
      <c r="I1989" s="110" t="s">
        <v>2683</v>
      </c>
      <c r="J1989" s="108" t="s">
        <v>2727</v>
      </c>
      <c r="O1989" s="108" t="s">
        <v>2573</v>
      </c>
    </row>
    <row r="1990" spans="1:15" s="108" customFormat="1" ht="12.75" x14ac:dyDescent="0.2">
      <c r="A1990" s="108" t="str">
        <f>EnterpriseData!$B$38</f>
        <v>ProTes300420201Adm</v>
      </c>
      <c r="B1990" s="109" t="s">
        <v>10367</v>
      </c>
      <c r="C1990" s="108" t="s">
        <v>2609</v>
      </c>
      <c r="D1990" s="108" t="s">
        <v>10368</v>
      </c>
      <c r="E1990" s="108" t="s">
        <v>2683</v>
      </c>
      <c r="G1990" s="108" t="s">
        <v>10369</v>
      </c>
      <c r="H1990" s="108" t="s">
        <v>6151</v>
      </c>
      <c r="I1990" s="110" t="s">
        <v>2683</v>
      </c>
      <c r="J1990" s="108" t="s">
        <v>2727</v>
      </c>
      <c r="O1990" s="108" t="s">
        <v>2573</v>
      </c>
    </row>
    <row r="1991" spans="1:15" s="108" customFormat="1" ht="12.75" x14ac:dyDescent="0.2">
      <c r="A1991" s="108" t="str">
        <f>EnterpriseData!$B$38</f>
        <v>ProTes300420201Adm</v>
      </c>
      <c r="B1991" s="109" t="s">
        <v>9936</v>
      </c>
      <c r="C1991" s="108" t="s">
        <v>2609</v>
      </c>
      <c r="D1991" s="108" t="s">
        <v>10370</v>
      </c>
      <c r="E1991" s="108" t="s">
        <v>2683</v>
      </c>
      <c r="G1991" s="108" t="s">
        <v>9937</v>
      </c>
      <c r="H1991" s="108" t="s">
        <v>7957</v>
      </c>
      <c r="I1991" s="110" t="s">
        <v>2683</v>
      </c>
      <c r="J1991" s="108" t="s">
        <v>2418</v>
      </c>
      <c r="O1991" s="108" t="s">
        <v>2573</v>
      </c>
    </row>
    <row r="1992" spans="1:15" s="108" customFormat="1" ht="12.75" x14ac:dyDescent="0.2">
      <c r="A1992" s="108" t="str">
        <f>EnterpriseData!$B$38</f>
        <v>ProTes300420201Adm</v>
      </c>
      <c r="B1992" s="109" t="s">
        <v>10371</v>
      </c>
      <c r="C1992" s="108" t="s">
        <v>2609</v>
      </c>
      <c r="D1992" s="108" t="s">
        <v>10372</v>
      </c>
      <c r="E1992" s="108" t="s">
        <v>2683</v>
      </c>
      <c r="G1992" s="108" t="s">
        <v>10373</v>
      </c>
      <c r="H1992" s="108" t="s">
        <v>10373</v>
      </c>
      <c r="I1992" s="110" t="s">
        <v>2683</v>
      </c>
      <c r="J1992" s="108" t="s">
        <v>3151</v>
      </c>
      <c r="O1992" s="108" t="s">
        <v>2573</v>
      </c>
    </row>
    <row r="1993" spans="1:15" s="108" customFormat="1" ht="12.75" x14ac:dyDescent="0.2">
      <c r="A1993" s="108" t="str">
        <f>EnterpriseData!$B$38</f>
        <v>ProTes300420201Adm</v>
      </c>
      <c r="B1993" s="109" t="s">
        <v>10374</v>
      </c>
      <c r="C1993" s="108" t="s">
        <v>2609</v>
      </c>
      <c r="D1993" s="108" t="s">
        <v>10375</v>
      </c>
      <c r="E1993" s="108" t="s">
        <v>2683</v>
      </c>
      <c r="G1993" s="108" t="s">
        <v>10376</v>
      </c>
      <c r="H1993" s="108" t="s">
        <v>7356</v>
      </c>
      <c r="I1993" s="110" t="s">
        <v>2683</v>
      </c>
      <c r="J1993" s="108" t="s">
        <v>3692</v>
      </c>
      <c r="O1993" s="108" t="s">
        <v>2573</v>
      </c>
    </row>
    <row r="1994" spans="1:15" s="108" customFormat="1" ht="12.75" x14ac:dyDescent="0.2">
      <c r="A1994" s="108" t="str">
        <f>EnterpriseData!$B$38</f>
        <v>ProTes300420201Adm</v>
      </c>
      <c r="B1994" s="109" t="s">
        <v>10377</v>
      </c>
      <c r="C1994" s="108" t="s">
        <v>2609</v>
      </c>
      <c r="D1994" s="108" t="s">
        <v>10378</v>
      </c>
      <c r="E1994" s="108" t="s">
        <v>2683</v>
      </c>
      <c r="G1994" s="108" t="s">
        <v>10379</v>
      </c>
      <c r="H1994" s="108" t="s">
        <v>6133</v>
      </c>
      <c r="I1994" s="110" t="s">
        <v>2683</v>
      </c>
      <c r="J1994" s="108" t="s">
        <v>3681</v>
      </c>
      <c r="O1994" s="108" t="s">
        <v>2573</v>
      </c>
    </row>
    <row r="1995" spans="1:15" s="108" customFormat="1" ht="12.75" x14ac:dyDescent="0.2">
      <c r="A1995" s="108" t="str">
        <f>EnterpriseData!$B$38</f>
        <v>ProTes300420201Adm</v>
      </c>
      <c r="B1995" s="109" t="s">
        <v>10380</v>
      </c>
      <c r="C1995" s="108" t="s">
        <v>2609</v>
      </c>
      <c r="D1995" s="108" t="s">
        <v>10381</v>
      </c>
      <c r="E1995" s="108" t="s">
        <v>2683</v>
      </c>
      <c r="G1995" s="108" t="s">
        <v>8215</v>
      </c>
      <c r="H1995" s="108" t="s">
        <v>8216</v>
      </c>
      <c r="I1995" s="110" t="s">
        <v>2683</v>
      </c>
      <c r="J1995" s="108" t="s">
        <v>2930</v>
      </c>
      <c r="O1995" s="108" t="s">
        <v>2573</v>
      </c>
    </row>
    <row r="1996" spans="1:15" s="108" customFormat="1" ht="12.75" x14ac:dyDescent="0.2">
      <c r="A1996" s="108" t="str">
        <f>EnterpriseData!$B$38</f>
        <v>ProTes300420201Adm</v>
      </c>
      <c r="B1996" s="109" t="s">
        <v>10382</v>
      </c>
      <c r="C1996" s="108" t="s">
        <v>2609</v>
      </c>
      <c r="D1996" s="108" t="s">
        <v>10383</v>
      </c>
      <c r="E1996" s="108" t="s">
        <v>10384</v>
      </c>
      <c r="G1996" s="108" t="s">
        <v>10385</v>
      </c>
      <c r="H1996" s="108" t="s">
        <v>9869</v>
      </c>
      <c r="I1996" s="110" t="s">
        <v>2683</v>
      </c>
      <c r="J1996" s="108" t="s">
        <v>2591</v>
      </c>
      <c r="O1996" s="108" t="s">
        <v>2573</v>
      </c>
    </row>
    <row r="1997" spans="1:15" s="108" customFormat="1" ht="12.75" x14ac:dyDescent="0.2">
      <c r="A1997" s="108" t="str">
        <f>EnterpriseData!$B$38</f>
        <v>ProTes300420201Adm</v>
      </c>
      <c r="B1997" s="109" t="s">
        <v>10386</v>
      </c>
      <c r="C1997" s="108" t="s">
        <v>2609</v>
      </c>
      <c r="D1997" s="108" t="s">
        <v>10387</v>
      </c>
      <c r="E1997" s="108" t="s">
        <v>10388</v>
      </c>
      <c r="G1997" s="108" t="s">
        <v>10389</v>
      </c>
      <c r="H1997" s="108" t="s">
        <v>3487</v>
      </c>
      <c r="I1997" s="110" t="s">
        <v>2683</v>
      </c>
      <c r="J1997" s="108" t="s">
        <v>2591</v>
      </c>
      <c r="O1997" s="108" t="s">
        <v>2573</v>
      </c>
    </row>
    <row r="1998" spans="1:15" s="108" customFormat="1" ht="12.75" x14ac:dyDescent="0.2">
      <c r="A1998" s="108" t="str">
        <f>EnterpriseData!$B$38</f>
        <v>ProTes300420201Adm</v>
      </c>
      <c r="B1998" s="109" t="s">
        <v>10390</v>
      </c>
      <c r="C1998" s="108" t="s">
        <v>2609</v>
      </c>
      <c r="D1998" s="108" t="s">
        <v>10391</v>
      </c>
      <c r="E1998" s="108" t="s">
        <v>2683</v>
      </c>
      <c r="G1998" s="108" t="s">
        <v>10392</v>
      </c>
      <c r="H1998" s="108" t="s">
        <v>6133</v>
      </c>
      <c r="I1998" s="110" t="s">
        <v>2683</v>
      </c>
      <c r="J1998" s="108" t="s">
        <v>3681</v>
      </c>
      <c r="O1998" s="108" t="s">
        <v>2573</v>
      </c>
    </row>
    <row r="1999" spans="1:15" s="108" customFormat="1" ht="12.75" x14ac:dyDescent="0.2">
      <c r="A1999" s="108" t="str">
        <f>EnterpriseData!$B$38</f>
        <v>ProTes300420201Adm</v>
      </c>
      <c r="B1999" s="109" t="s">
        <v>10393</v>
      </c>
      <c r="C1999" s="108" t="s">
        <v>2609</v>
      </c>
      <c r="D1999" s="108" t="s">
        <v>10394</v>
      </c>
      <c r="E1999" s="108" t="s">
        <v>2683</v>
      </c>
      <c r="G1999" s="108" t="s">
        <v>10395</v>
      </c>
      <c r="H1999" s="108" t="s">
        <v>10396</v>
      </c>
      <c r="I1999" s="110" t="s">
        <v>2683</v>
      </c>
      <c r="J1999" s="108" t="s">
        <v>3692</v>
      </c>
      <c r="O1999" s="108" t="s">
        <v>2573</v>
      </c>
    </row>
    <row r="2000" spans="1:15" s="108" customFormat="1" ht="12.75" x14ac:dyDescent="0.2">
      <c r="A2000" s="108" t="str">
        <f>EnterpriseData!$B$38</f>
        <v>ProTes300420201Adm</v>
      </c>
      <c r="B2000" s="109" t="s">
        <v>10397</v>
      </c>
      <c r="C2000" s="108" t="s">
        <v>2609</v>
      </c>
      <c r="D2000" s="108" t="s">
        <v>10398</v>
      </c>
      <c r="E2000" s="108" t="s">
        <v>2683</v>
      </c>
      <c r="G2000" s="108" t="s">
        <v>3182</v>
      </c>
      <c r="H2000" s="108" t="s">
        <v>9283</v>
      </c>
      <c r="I2000" s="110" t="s">
        <v>2683</v>
      </c>
      <c r="J2000" s="108" t="s">
        <v>2930</v>
      </c>
      <c r="O2000" s="108" t="s">
        <v>2573</v>
      </c>
    </row>
    <row r="2001" spans="1:15" s="108" customFormat="1" ht="12.75" x14ac:dyDescent="0.2">
      <c r="A2001" s="108" t="str">
        <f>EnterpriseData!$B$38</f>
        <v>ProTes300420201Adm</v>
      </c>
      <c r="B2001" s="109" t="s">
        <v>10399</v>
      </c>
      <c r="C2001" s="108" t="s">
        <v>2609</v>
      </c>
      <c r="D2001" s="108" t="s">
        <v>10400</v>
      </c>
      <c r="E2001" s="108" t="s">
        <v>2683</v>
      </c>
      <c r="G2001" s="108" t="s">
        <v>10401</v>
      </c>
      <c r="H2001" s="108" t="s">
        <v>10402</v>
      </c>
      <c r="I2001" s="110" t="s">
        <v>2683</v>
      </c>
      <c r="J2001" s="108" t="s">
        <v>5125</v>
      </c>
      <c r="O2001" s="108" t="s">
        <v>2573</v>
      </c>
    </row>
    <row r="2002" spans="1:15" s="108" customFormat="1" ht="12.75" x14ac:dyDescent="0.2">
      <c r="A2002" s="108" t="str">
        <f>EnterpriseData!$B$38</f>
        <v>ProTes300420201Adm</v>
      </c>
      <c r="B2002" s="109" t="s">
        <v>10403</v>
      </c>
      <c r="C2002" s="108" t="s">
        <v>2609</v>
      </c>
      <c r="D2002" s="108" t="s">
        <v>10404</v>
      </c>
      <c r="E2002" s="108" t="s">
        <v>2683</v>
      </c>
      <c r="G2002" s="108" t="s">
        <v>10405</v>
      </c>
      <c r="H2002" s="108" t="s">
        <v>6479</v>
      </c>
      <c r="I2002" s="110" t="s">
        <v>2683</v>
      </c>
      <c r="J2002" s="108" t="s">
        <v>3078</v>
      </c>
      <c r="O2002" s="108" t="s">
        <v>2573</v>
      </c>
    </row>
    <row r="2003" spans="1:15" s="108" customFormat="1" ht="12.75" x14ac:dyDescent="0.2">
      <c r="A2003" s="108" t="str">
        <f>EnterpriseData!$B$38</f>
        <v>ProTes300420201Adm</v>
      </c>
      <c r="B2003" s="109" t="s">
        <v>10406</v>
      </c>
      <c r="C2003" s="108" t="s">
        <v>2609</v>
      </c>
      <c r="D2003" s="108" t="s">
        <v>10407</v>
      </c>
      <c r="E2003" s="108" t="s">
        <v>2683</v>
      </c>
      <c r="G2003" s="108" t="s">
        <v>7420</v>
      </c>
      <c r="H2003" s="108" t="s">
        <v>7421</v>
      </c>
      <c r="I2003" s="110" t="s">
        <v>2683</v>
      </c>
      <c r="J2003" s="108" t="s">
        <v>3681</v>
      </c>
      <c r="O2003" s="108" t="s">
        <v>2573</v>
      </c>
    </row>
    <row r="2004" spans="1:15" s="108" customFormat="1" ht="12.75" x14ac:dyDescent="0.2">
      <c r="A2004" s="108" t="str">
        <f>EnterpriseData!$B$38</f>
        <v>ProTes300420201Adm</v>
      </c>
      <c r="B2004" s="109" t="s">
        <v>10408</v>
      </c>
      <c r="C2004" s="108" t="s">
        <v>2609</v>
      </c>
      <c r="D2004" s="108" t="s">
        <v>10409</v>
      </c>
      <c r="E2004" s="108" t="s">
        <v>2683</v>
      </c>
      <c r="G2004" s="108" t="s">
        <v>10410</v>
      </c>
      <c r="H2004" s="108" t="s">
        <v>8910</v>
      </c>
      <c r="I2004" s="110" t="s">
        <v>2683</v>
      </c>
      <c r="J2004" s="108" t="s">
        <v>2794</v>
      </c>
      <c r="O2004" s="108" t="s">
        <v>2573</v>
      </c>
    </row>
    <row r="2005" spans="1:15" s="108" customFormat="1" ht="12.75" x14ac:dyDescent="0.2">
      <c r="A2005" s="108" t="str">
        <f>EnterpriseData!$B$38</f>
        <v>ProTes300420201Adm</v>
      </c>
      <c r="B2005" s="109" t="s">
        <v>10411</v>
      </c>
      <c r="C2005" s="108" t="s">
        <v>2609</v>
      </c>
      <c r="D2005" s="108" t="s">
        <v>10412</v>
      </c>
      <c r="E2005" s="108" t="s">
        <v>2683</v>
      </c>
      <c r="G2005" s="108" t="s">
        <v>4964</v>
      </c>
      <c r="H2005" s="108" t="s">
        <v>4964</v>
      </c>
      <c r="I2005" s="110" t="s">
        <v>2683</v>
      </c>
      <c r="J2005" s="108" t="s">
        <v>4966</v>
      </c>
      <c r="O2005" s="108" t="s">
        <v>2573</v>
      </c>
    </row>
    <row r="2006" spans="1:15" s="108" customFormat="1" ht="12.75" x14ac:dyDescent="0.2">
      <c r="A2006" s="108" t="str">
        <f>EnterpriseData!$B$38</f>
        <v>ProTes300420201Adm</v>
      </c>
      <c r="B2006" s="109" t="s">
        <v>10413</v>
      </c>
      <c r="C2006" s="108" t="s">
        <v>2609</v>
      </c>
      <c r="D2006" s="108" t="s">
        <v>10414</v>
      </c>
      <c r="E2006" s="108" t="s">
        <v>10415</v>
      </c>
      <c r="G2006" s="108" t="s">
        <v>10416</v>
      </c>
      <c r="H2006" s="108" t="s">
        <v>6177</v>
      </c>
      <c r="I2006" s="110" t="s">
        <v>2683</v>
      </c>
      <c r="J2006" s="108" t="s">
        <v>2591</v>
      </c>
      <c r="O2006" s="108" t="s">
        <v>2573</v>
      </c>
    </row>
    <row r="2007" spans="1:15" s="108" customFormat="1" ht="12.75" x14ac:dyDescent="0.2">
      <c r="A2007" s="108" t="str">
        <f>EnterpriseData!$B$38</f>
        <v>ProTes300420201Adm</v>
      </c>
      <c r="B2007" s="109" t="s">
        <v>10417</v>
      </c>
      <c r="C2007" s="108" t="s">
        <v>2609</v>
      </c>
      <c r="D2007" s="108" t="s">
        <v>10418</v>
      </c>
      <c r="E2007" s="108" t="s">
        <v>2683</v>
      </c>
      <c r="G2007" s="108" t="s">
        <v>10419</v>
      </c>
      <c r="H2007" s="108" t="s">
        <v>8596</v>
      </c>
      <c r="I2007" s="110" t="s">
        <v>2683</v>
      </c>
      <c r="J2007" s="108" t="s">
        <v>2377</v>
      </c>
      <c r="O2007" s="108" t="s">
        <v>2573</v>
      </c>
    </row>
    <row r="2008" spans="1:15" s="108" customFormat="1" ht="12.75" x14ac:dyDescent="0.2">
      <c r="A2008" s="108" t="str">
        <f>EnterpriseData!$B$38</f>
        <v>ProTes300420201Adm</v>
      </c>
      <c r="B2008" s="109" t="s">
        <v>10420</v>
      </c>
      <c r="C2008" s="108" t="s">
        <v>2609</v>
      </c>
      <c r="D2008" s="108" t="s">
        <v>10421</v>
      </c>
      <c r="E2008" s="108" t="s">
        <v>2683</v>
      </c>
      <c r="G2008" s="108" t="s">
        <v>10422</v>
      </c>
      <c r="H2008" s="108" t="s">
        <v>6275</v>
      </c>
      <c r="I2008" s="110" t="s">
        <v>2683</v>
      </c>
      <c r="J2008" s="108" t="s">
        <v>6276</v>
      </c>
      <c r="O2008" s="108" t="s">
        <v>2573</v>
      </c>
    </row>
    <row r="2009" spans="1:15" s="108" customFormat="1" ht="12.75" x14ac:dyDescent="0.2">
      <c r="A2009" s="108" t="str">
        <f>EnterpriseData!$B$38</f>
        <v>ProTes300420201Adm</v>
      </c>
      <c r="B2009" s="109" t="s">
        <v>10423</v>
      </c>
      <c r="C2009" s="108" t="s">
        <v>2609</v>
      </c>
      <c r="D2009" s="108" t="s">
        <v>10424</v>
      </c>
      <c r="E2009" s="108" t="s">
        <v>2683</v>
      </c>
      <c r="G2009" s="108" t="s">
        <v>10425</v>
      </c>
      <c r="H2009" s="108" t="s">
        <v>6616</v>
      </c>
      <c r="I2009" s="110" t="s">
        <v>2683</v>
      </c>
      <c r="J2009" s="108" t="s">
        <v>5800</v>
      </c>
      <c r="O2009" s="108" t="s">
        <v>2573</v>
      </c>
    </row>
    <row r="2010" spans="1:15" s="108" customFormat="1" ht="12.75" x14ac:dyDescent="0.2">
      <c r="A2010" s="108" t="str">
        <f>EnterpriseData!$B$38</f>
        <v>ProTes300420201Adm</v>
      </c>
      <c r="B2010" s="109" t="s">
        <v>10426</v>
      </c>
      <c r="C2010" s="108" t="s">
        <v>2609</v>
      </c>
      <c r="D2010" s="108" t="s">
        <v>10427</v>
      </c>
      <c r="E2010" s="108" t="s">
        <v>2683</v>
      </c>
      <c r="G2010" s="108" t="s">
        <v>4718</v>
      </c>
      <c r="H2010" s="108" t="s">
        <v>7944</v>
      </c>
      <c r="I2010" s="110" t="s">
        <v>2683</v>
      </c>
      <c r="J2010" s="108" t="s">
        <v>3078</v>
      </c>
      <c r="O2010" s="108" t="s">
        <v>2573</v>
      </c>
    </row>
    <row r="2011" spans="1:15" s="108" customFormat="1" ht="12.75" x14ac:dyDescent="0.2">
      <c r="A2011" s="108" t="str">
        <f>EnterpriseData!$B$38</f>
        <v>ProTes300420201Adm</v>
      </c>
      <c r="B2011" s="109" t="s">
        <v>10428</v>
      </c>
      <c r="C2011" s="108" t="s">
        <v>2609</v>
      </c>
      <c r="D2011" s="108" t="s">
        <v>10429</v>
      </c>
      <c r="E2011" s="108" t="s">
        <v>10430</v>
      </c>
      <c r="G2011" s="108" t="s">
        <v>10431</v>
      </c>
      <c r="H2011" s="108" t="s">
        <v>10431</v>
      </c>
      <c r="I2011" s="110" t="s">
        <v>2683</v>
      </c>
      <c r="J2011" s="108" t="s">
        <v>2591</v>
      </c>
      <c r="O2011" s="108" t="s">
        <v>2573</v>
      </c>
    </row>
    <row r="2012" spans="1:15" s="108" customFormat="1" ht="12.75" x14ac:dyDescent="0.2">
      <c r="A2012" s="108" t="str">
        <f>EnterpriseData!$B$38</f>
        <v>ProTes300420201Adm</v>
      </c>
      <c r="B2012" s="109" t="s">
        <v>10432</v>
      </c>
      <c r="C2012" s="108" t="s">
        <v>2609</v>
      </c>
      <c r="D2012" s="108" t="s">
        <v>10433</v>
      </c>
      <c r="E2012" s="108" t="s">
        <v>10434</v>
      </c>
      <c r="G2012" s="108" t="s">
        <v>7594</v>
      </c>
      <c r="H2012" s="108" t="s">
        <v>7594</v>
      </c>
      <c r="I2012" s="110" t="s">
        <v>2683</v>
      </c>
      <c r="J2012" s="108" t="s">
        <v>2591</v>
      </c>
      <c r="O2012" s="108" t="s">
        <v>2573</v>
      </c>
    </row>
    <row r="2013" spans="1:15" s="108" customFormat="1" ht="12.75" x14ac:dyDescent="0.2">
      <c r="A2013" s="108" t="str">
        <f>EnterpriseData!$B$38</f>
        <v>ProTes300420201Adm</v>
      </c>
      <c r="B2013" s="109" t="s">
        <v>10435</v>
      </c>
      <c r="C2013" s="108" t="s">
        <v>2609</v>
      </c>
      <c r="D2013" s="108" t="s">
        <v>10436</v>
      </c>
      <c r="E2013" s="108" t="s">
        <v>10437</v>
      </c>
      <c r="G2013" s="108" t="s">
        <v>3298</v>
      </c>
      <c r="H2013" s="108" t="s">
        <v>3292</v>
      </c>
      <c r="I2013" s="110" t="s">
        <v>2683</v>
      </c>
      <c r="J2013" s="108" t="s">
        <v>2591</v>
      </c>
      <c r="O2013" s="108" t="s">
        <v>2573</v>
      </c>
    </row>
    <row r="2014" spans="1:15" s="108" customFormat="1" ht="12.75" x14ac:dyDescent="0.2">
      <c r="A2014" s="108" t="str">
        <f>EnterpriseData!$B$38</f>
        <v>ProTes300420201Adm</v>
      </c>
      <c r="B2014" s="109" t="s">
        <v>10438</v>
      </c>
      <c r="C2014" s="108" t="s">
        <v>2609</v>
      </c>
      <c r="D2014" s="108" t="s">
        <v>10439</v>
      </c>
      <c r="E2014" s="108" t="s">
        <v>10440</v>
      </c>
      <c r="G2014" s="108" t="s">
        <v>3708</v>
      </c>
      <c r="H2014" s="108" t="s">
        <v>3709</v>
      </c>
      <c r="I2014" s="110" t="s">
        <v>2683</v>
      </c>
      <c r="J2014" s="108" t="s">
        <v>2591</v>
      </c>
      <c r="O2014" s="108" t="s">
        <v>2573</v>
      </c>
    </row>
    <row r="2015" spans="1:15" s="108" customFormat="1" ht="12.75" x14ac:dyDescent="0.2">
      <c r="A2015" s="108" t="str">
        <f>EnterpriseData!$B$38</f>
        <v>ProTes300420201Adm</v>
      </c>
      <c r="B2015" s="109" t="s">
        <v>10441</v>
      </c>
      <c r="C2015" s="108" t="s">
        <v>2609</v>
      </c>
      <c r="D2015" s="108" t="s">
        <v>10442</v>
      </c>
      <c r="E2015" s="108" t="s">
        <v>10443</v>
      </c>
      <c r="G2015" s="108" t="s">
        <v>10444</v>
      </c>
      <c r="H2015" s="108" t="s">
        <v>9981</v>
      </c>
      <c r="I2015" s="110" t="s">
        <v>2683</v>
      </c>
      <c r="J2015" s="108" t="s">
        <v>2591</v>
      </c>
      <c r="O2015" s="108" t="s">
        <v>2573</v>
      </c>
    </row>
    <row r="2016" spans="1:15" s="108" customFormat="1" ht="12.75" x14ac:dyDescent="0.2">
      <c r="A2016" s="108" t="str">
        <f>EnterpriseData!$B$38</f>
        <v>ProTes300420201Adm</v>
      </c>
      <c r="B2016" s="109" t="s">
        <v>10445</v>
      </c>
      <c r="C2016" s="108" t="s">
        <v>2609</v>
      </c>
      <c r="D2016" s="108" t="s">
        <v>10446</v>
      </c>
      <c r="E2016" s="108" t="s">
        <v>10447</v>
      </c>
      <c r="G2016" s="108" t="s">
        <v>10448</v>
      </c>
      <c r="H2016" s="108" t="s">
        <v>2590</v>
      </c>
      <c r="I2016" s="110" t="s">
        <v>2683</v>
      </c>
      <c r="J2016" s="108" t="s">
        <v>2591</v>
      </c>
      <c r="O2016" s="108" t="s">
        <v>2573</v>
      </c>
    </row>
    <row r="2017" spans="1:15" s="108" customFormat="1" ht="12.75" x14ac:dyDescent="0.2">
      <c r="A2017" s="108" t="str">
        <f>EnterpriseData!$B$38</f>
        <v>ProTes300420201Adm</v>
      </c>
      <c r="B2017" s="109" t="s">
        <v>10449</v>
      </c>
      <c r="C2017" s="108" t="s">
        <v>2609</v>
      </c>
      <c r="D2017" s="108" t="s">
        <v>10450</v>
      </c>
      <c r="E2017" s="108" t="s">
        <v>10451</v>
      </c>
      <c r="G2017" s="108" t="s">
        <v>10452</v>
      </c>
      <c r="H2017" s="108" t="s">
        <v>10247</v>
      </c>
      <c r="I2017" s="110" t="s">
        <v>2683</v>
      </c>
      <c r="J2017" s="108" t="s">
        <v>2591</v>
      </c>
      <c r="O2017" s="108" t="s">
        <v>2573</v>
      </c>
    </row>
    <row r="2018" spans="1:15" s="108" customFormat="1" ht="12.75" x14ac:dyDescent="0.2">
      <c r="A2018" s="108" t="str">
        <f>EnterpriseData!$B$38</f>
        <v>ProTes300420201Adm</v>
      </c>
      <c r="B2018" s="109" t="s">
        <v>10453</v>
      </c>
      <c r="C2018" s="108" t="s">
        <v>2609</v>
      </c>
      <c r="D2018" s="108" t="s">
        <v>10454</v>
      </c>
      <c r="E2018" s="108" t="s">
        <v>10455</v>
      </c>
      <c r="G2018" s="108" t="s">
        <v>4205</v>
      </c>
      <c r="H2018" s="108" t="s">
        <v>4205</v>
      </c>
      <c r="I2018" s="110" t="s">
        <v>2683</v>
      </c>
      <c r="J2018" s="108" t="s">
        <v>2591</v>
      </c>
      <c r="O2018" s="108" t="s">
        <v>2573</v>
      </c>
    </row>
    <row r="2019" spans="1:15" s="108" customFormat="1" ht="12.75" x14ac:dyDescent="0.2">
      <c r="A2019" s="108" t="str">
        <f>EnterpriseData!$B$38</f>
        <v>ProTes300420201Adm</v>
      </c>
      <c r="B2019" s="109" t="s">
        <v>10456</v>
      </c>
      <c r="C2019" s="108" t="s">
        <v>2609</v>
      </c>
      <c r="D2019" s="108" t="s">
        <v>10457</v>
      </c>
      <c r="E2019" s="108" t="s">
        <v>10458</v>
      </c>
      <c r="G2019" s="108" t="s">
        <v>3291</v>
      </c>
      <c r="H2019" s="108" t="s">
        <v>3292</v>
      </c>
      <c r="I2019" s="110" t="s">
        <v>2683</v>
      </c>
      <c r="J2019" s="108" t="s">
        <v>2591</v>
      </c>
      <c r="O2019" s="108" t="s">
        <v>2573</v>
      </c>
    </row>
    <row r="2020" spans="1:15" s="108" customFormat="1" ht="12.75" x14ac:dyDescent="0.2">
      <c r="A2020" s="108" t="str">
        <f>EnterpriseData!$B$38</f>
        <v>ProTes300420201Adm</v>
      </c>
      <c r="B2020" s="109" t="s">
        <v>10459</v>
      </c>
      <c r="C2020" s="108" t="s">
        <v>2609</v>
      </c>
      <c r="D2020" s="108" t="s">
        <v>10460</v>
      </c>
      <c r="E2020" s="108" t="s">
        <v>10461</v>
      </c>
      <c r="G2020" s="108" t="s">
        <v>10462</v>
      </c>
      <c r="H2020" s="108" t="s">
        <v>10001</v>
      </c>
      <c r="I2020" s="110" t="s">
        <v>2683</v>
      </c>
      <c r="J2020" s="108" t="s">
        <v>2591</v>
      </c>
      <c r="O2020" s="108" t="s">
        <v>2573</v>
      </c>
    </row>
    <row r="2021" spans="1:15" s="108" customFormat="1" ht="12.75" x14ac:dyDescent="0.2">
      <c r="A2021" s="108" t="str">
        <f>EnterpriseData!$B$38</f>
        <v>ProTes300420201Adm</v>
      </c>
      <c r="B2021" s="109" t="s">
        <v>10463</v>
      </c>
      <c r="C2021" s="108" t="s">
        <v>2609</v>
      </c>
      <c r="D2021" s="108" t="s">
        <v>10464</v>
      </c>
      <c r="E2021" s="108" t="s">
        <v>10465</v>
      </c>
      <c r="G2021" s="108" t="s">
        <v>10466</v>
      </c>
      <c r="H2021" s="108" t="s">
        <v>6177</v>
      </c>
      <c r="I2021" s="110" t="s">
        <v>2683</v>
      </c>
      <c r="J2021" s="108" t="s">
        <v>2591</v>
      </c>
      <c r="O2021" s="108" t="s">
        <v>2573</v>
      </c>
    </row>
    <row r="2022" spans="1:15" s="108" customFormat="1" ht="12.75" x14ac:dyDescent="0.2">
      <c r="A2022" s="108" t="str">
        <f>EnterpriseData!$B$38</f>
        <v>ProTes300420201Adm</v>
      </c>
      <c r="B2022" s="109" t="s">
        <v>10463</v>
      </c>
      <c r="C2022" s="108" t="s">
        <v>2609</v>
      </c>
      <c r="D2022" s="108" t="s">
        <v>10464</v>
      </c>
      <c r="E2022" s="108" t="s">
        <v>10465</v>
      </c>
      <c r="G2022" s="108" t="s">
        <v>10466</v>
      </c>
      <c r="H2022" s="108" t="s">
        <v>10467</v>
      </c>
      <c r="I2022" s="110" t="s">
        <v>2683</v>
      </c>
      <c r="J2022" s="108" t="s">
        <v>2591</v>
      </c>
      <c r="O2022" s="108" t="s">
        <v>2573</v>
      </c>
    </row>
    <row r="2023" spans="1:15" s="108" customFormat="1" ht="12.75" x14ac:dyDescent="0.2">
      <c r="A2023" s="108" t="str">
        <f>EnterpriseData!$B$38</f>
        <v>ProTes300420201Adm</v>
      </c>
      <c r="B2023" s="109" t="s">
        <v>10468</v>
      </c>
      <c r="C2023" s="108" t="s">
        <v>2609</v>
      </c>
      <c r="D2023" s="108" t="s">
        <v>10469</v>
      </c>
      <c r="E2023" s="108" t="s">
        <v>10470</v>
      </c>
      <c r="G2023" s="108" t="s">
        <v>10471</v>
      </c>
      <c r="H2023" s="108" t="s">
        <v>9774</v>
      </c>
      <c r="I2023" s="110" t="s">
        <v>2683</v>
      </c>
      <c r="J2023" s="108" t="s">
        <v>2591</v>
      </c>
      <c r="O2023" s="108" t="s">
        <v>2573</v>
      </c>
    </row>
    <row r="2024" spans="1:15" s="108" customFormat="1" ht="12.75" x14ac:dyDescent="0.2">
      <c r="A2024" s="108" t="str">
        <f>EnterpriseData!$B$38</f>
        <v>ProTes300420201Adm</v>
      </c>
      <c r="B2024" s="109" t="s">
        <v>10472</v>
      </c>
      <c r="C2024" s="108" t="s">
        <v>2609</v>
      </c>
      <c r="D2024" s="108" t="s">
        <v>10473</v>
      </c>
      <c r="E2024" s="108" t="s">
        <v>10474</v>
      </c>
      <c r="G2024" s="108" t="s">
        <v>10475</v>
      </c>
      <c r="H2024" s="108" t="s">
        <v>6917</v>
      </c>
      <c r="I2024" s="110" t="s">
        <v>2683</v>
      </c>
      <c r="J2024" s="108" t="s">
        <v>2591</v>
      </c>
      <c r="O2024" s="108" t="s">
        <v>2573</v>
      </c>
    </row>
    <row r="2025" spans="1:15" s="108" customFormat="1" ht="12.75" x14ac:dyDescent="0.2">
      <c r="A2025" s="108" t="str">
        <f>EnterpriseData!$B$38</f>
        <v>ProTes300420201Adm</v>
      </c>
      <c r="B2025" s="109" t="s">
        <v>10476</v>
      </c>
      <c r="C2025" s="108" t="s">
        <v>2609</v>
      </c>
      <c r="D2025" s="108" t="s">
        <v>10477</v>
      </c>
      <c r="E2025" s="108" t="s">
        <v>10478</v>
      </c>
      <c r="G2025" s="108" t="s">
        <v>4197</v>
      </c>
      <c r="H2025" s="108" t="s">
        <v>4198</v>
      </c>
      <c r="I2025" s="110" t="s">
        <v>2683</v>
      </c>
      <c r="J2025" s="108" t="s">
        <v>2591</v>
      </c>
      <c r="O2025" s="108" t="s">
        <v>2573</v>
      </c>
    </row>
    <row r="2026" spans="1:15" s="108" customFormat="1" ht="12.75" x14ac:dyDescent="0.2">
      <c r="A2026" s="108" t="str">
        <f>EnterpriseData!$B$38</f>
        <v>ProTes300420201Adm</v>
      </c>
      <c r="B2026" s="109" t="s">
        <v>10479</v>
      </c>
      <c r="C2026" s="108" t="s">
        <v>2609</v>
      </c>
      <c r="D2026" s="108" t="s">
        <v>10480</v>
      </c>
      <c r="E2026" s="108" t="s">
        <v>10481</v>
      </c>
      <c r="G2026" s="108" t="s">
        <v>4205</v>
      </c>
      <c r="H2026" s="108" t="s">
        <v>4205</v>
      </c>
      <c r="I2026" s="110" t="s">
        <v>2683</v>
      </c>
      <c r="J2026" s="108" t="s">
        <v>2591</v>
      </c>
      <c r="O2026" s="108" t="s">
        <v>2573</v>
      </c>
    </row>
    <row r="2027" spans="1:15" s="108" customFormat="1" ht="12.75" x14ac:dyDescent="0.2">
      <c r="A2027" s="108" t="str">
        <f>EnterpriseData!$B$38</f>
        <v>ProTes300420201Adm</v>
      </c>
      <c r="B2027" s="109" t="s">
        <v>10482</v>
      </c>
      <c r="C2027" s="108" t="s">
        <v>2609</v>
      </c>
      <c r="D2027" s="108" t="s">
        <v>10483</v>
      </c>
      <c r="E2027" s="108" t="s">
        <v>10484</v>
      </c>
      <c r="G2027" s="108" t="s">
        <v>10485</v>
      </c>
      <c r="H2027" s="108" t="s">
        <v>7594</v>
      </c>
      <c r="I2027" s="110" t="s">
        <v>2683</v>
      </c>
      <c r="J2027" s="108" t="s">
        <v>2591</v>
      </c>
      <c r="O2027" s="108" t="s">
        <v>2573</v>
      </c>
    </row>
    <row r="2028" spans="1:15" s="108" customFormat="1" ht="12.75" x14ac:dyDescent="0.2">
      <c r="A2028" s="108" t="str">
        <f>EnterpriseData!$B$38</f>
        <v>ProTes300420201Adm</v>
      </c>
      <c r="B2028" s="109" t="s">
        <v>10486</v>
      </c>
      <c r="C2028" s="108" t="s">
        <v>2609</v>
      </c>
      <c r="D2028" s="108" t="s">
        <v>10487</v>
      </c>
      <c r="E2028" s="108" t="s">
        <v>10488</v>
      </c>
      <c r="G2028" s="108" t="s">
        <v>10489</v>
      </c>
      <c r="H2028" s="108" t="s">
        <v>10329</v>
      </c>
      <c r="I2028" s="110" t="s">
        <v>2683</v>
      </c>
      <c r="J2028" s="108" t="s">
        <v>2591</v>
      </c>
      <c r="O2028" s="108" t="s">
        <v>2573</v>
      </c>
    </row>
    <row r="2029" spans="1:15" s="108" customFormat="1" ht="12.75" x14ac:dyDescent="0.2">
      <c r="A2029" s="108" t="str">
        <f>EnterpriseData!$B$38</f>
        <v>ProTes300420201Adm</v>
      </c>
      <c r="B2029" s="109" t="s">
        <v>10490</v>
      </c>
      <c r="C2029" s="108" t="s">
        <v>2609</v>
      </c>
      <c r="D2029" s="108" t="s">
        <v>10491</v>
      </c>
      <c r="E2029" s="108" t="s">
        <v>10492</v>
      </c>
      <c r="G2029" s="108" t="s">
        <v>10493</v>
      </c>
      <c r="H2029" s="108" t="s">
        <v>3436</v>
      </c>
      <c r="I2029" s="110" t="s">
        <v>2683</v>
      </c>
      <c r="J2029" s="108" t="s">
        <v>2591</v>
      </c>
      <c r="O2029" s="108" t="s">
        <v>2573</v>
      </c>
    </row>
    <row r="2030" spans="1:15" s="108" customFormat="1" ht="12.75" x14ac:dyDescent="0.2">
      <c r="A2030" s="108" t="str">
        <f>EnterpriseData!$B$38</f>
        <v>ProTes300420201Adm</v>
      </c>
      <c r="B2030" s="109" t="s">
        <v>10494</v>
      </c>
      <c r="C2030" s="108" t="s">
        <v>2609</v>
      </c>
      <c r="D2030" s="108" t="s">
        <v>10495</v>
      </c>
      <c r="E2030" s="108" t="s">
        <v>2683</v>
      </c>
      <c r="G2030" s="108" t="s">
        <v>10496</v>
      </c>
      <c r="H2030" s="108" t="s">
        <v>7177</v>
      </c>
      <c r="I2030" s="110" t="s">
        <v>2683</v>
      </c>
      <c r="J2030" s="108" t="s">
        <v>4751</v>
      </c>
      <c r="O2030" s="108" t="s">
        <v>2573</v>
      </c>
    </row>
    <row r="2031" spans="1:15" s="108" customFormat="1" ht="12.75" x14ac:dyDescent="0.2">
      <c r="A2031" s="108" t="str">
        <f>EnterpriseData!$B$38</f>
        <v>ProTes300420201Adm</v>
      </c>
      <c r="B2031" s="109" t="s">
        <v>10497</v>
      </c>
      <c r="C2031" s="108" t="s">
        <v>2609</v>
      </c>
      <c r="D2031" s="108" t="s">
        <v>10498</v>
      </c>
      <c r="E2031" s="108" t="s">
        <v>2683</v>
      </c>
      <c r="G2031" s="108" t="s">
        <v>10499</v>
      </c>
      <c r="H2031" s="108" t="s">
        <v>6133</v>
      </c>
      <c r="I2031" s="110" t="s">
        <v>2683</v>
      </c>
      <c r="J2031" s="108" t="s">
        <v>3681</v>
      </c>
      <c r="O2031" s="108" t="s">
        <v>2573</v>
      </c>
    </row>
    <row r="2032" spans="1:15" s="108" customFormat="1" ht="12.75" x14ac:dyDescent="0.2">
      <c r="A2032" s="108" t="str">
        <f>EnterpriseData!$B$38</f>
        <v>ProTes300420201Adm</v>
      </c>
      <c r="B2032" s="109" t="s">
        <v>10500</v>
      </c>
      <c r="C2032" s="108" t="s">
        <v>2609</v>
      </c>
      <c r="D2032" s="108" t="s">
        <v>10501</v>
      </c>
      <c r="E2032" s="108" t="s">
        <v>6492</v>
      </c>
      <c r="G2032" s="108" t="s">
        <v>10502</v>
      </c>
      <c r="H2032" s="108" t="s">
        <v>6177</v>
      </c>
      <c r="I2032" s="110" t="s">
        <v>2683</v>
      </c>
      <c r="J2032" s="108" t="s">
        <v>2591</v>
      </c>
      <c r="O2032" s="108" t="s">
        <v>2573</v>
      </c>
    </row>
    <row r="2033" spans="1:15" s="108" customFormat="1" ht="12.75" x14ac:dyDescent="0.2">
      <c r="A2033" s="108" t="str">
        <f>EnterpriseData!$B$38</f>
        <v>ProTes300420201Adm</v>
      </c>
      <c r="B2033" s="109" t="s">
        <v>10503</v>
      </c>
      <c r="C2033" s="108" t="s">
        <v>2609</v>
      </c>
      <c r="D2033" s="108" t="s">
        <v>10504</v>
      </c>
      <c r="E2033" s="108" t="s">
        <v>2683</v>
      </c>
      <c r="G2033" s="108" t="s">
        <v>3919</v>
      </c>
      <c r="H2033" s="108" t="s">
        <v>7084</v>
      </c>
      <c r="I2033" s="110" t="s">
        <v>2683</v>
      </c>
      <c r="J2033" s="108" t="s">
        <v>2377</v>
      </c>
      <c r="O2033" s="108" t="s">
        <v>2573</v>
      </c>
    </row>
    <row r="2034" spans="1:15" s="108" customFormat="1" ht="12.75" x14ac:dyDescent="0.2">
      <c r="A2034" s="108" t="str">
        <f>EnterpriseData!$B$38</f>
        <v>ProTes300420201Adm</v>
      </c>
      <c r="B2034" s="109" t="s">
        <v>10505</v>
      </c>
      <c r="C2034" s="108" t="s">
        <v>2609</v>
      </c>
      <c r="D2034" s="108" t="s">
        <v>10506</v>
      </c>
      <c r="E2034" s="108" t="s">
        <v>2683</v>
      </c>
      <c r="G2034" s="108" t="s">
        <v>10507</v>
      </c>
      <c r="H2034" s="108" t="s">
        <v>6534</v>
      </c>
      <c r="I2034" s="110" t="s">
        <v>2683</v>
      </c>
      <c r="J2034" s="108" t="s">
        <v>5602</v>
      </c>
      <c r="O2034" s="108" t="s">
        <v>2573</v>
      </c>
    </row>
    <row r="2035" spans="1:15" s="108" customFormat="1" ht="12.75" x14ac:dyDescent="0.2">
      <c r="A2035" s="108" t="str">
        <f>EnterpriseData!$B$38</f>
        <v>ProTes300420201Adm</v>
      </c>
      <c r="B2035" s="109" t="s">
        <v>10508</v>
      </c>
      <c r="C2035" s="108" t="s">
        <v>2609</v>
      </c>
      <c r="D2035" s="108" t="s">
        <v>10509</v>
      </c>
      <c r="E2035" s="108" t="s">
        <v>2683</v>
      </c>
      <c r="G2035" s="108" t="s">
        <v>10510</v>
      </c>
      <c r="H2035" s="108" t="s">
        <v>6198</v>
      </c>
      <c r="I2035" s="110" t="s">
        <v>2683</v>
      </c>
      <c r="J2035" s="108" t="s">
        <v>3825</v>
      </c>
      <c r="O2035" s="108" t="s">
        <v>2573</v>
      </c>
    </row>
    <row r="2036" spans="1:15" s="108" customFormat="1" ht="12.75" x14ac:dyDescent="0.2">
      <c r="A2036" s="108" t="str">
        <f>EnterpriseData!$B$38</f>
        <v>ProTes300420201Adm</v>
      </c>
      <c r="B2036" s="109" t="s">
        <v>10511</v>
      </c>
      <c r="C2036" s="108" t="s">
        <v>2609</v>
      </c>
      <c r="D2036" s="108" t="s">
        <v>10512</v>
      </c>
      <c r="E2036" s="108" t="s">
        <v>2683</v>
      </c>
      <c r="G2036" s="108" t="s">
        <v>10513</v>
      </c>
      <c r="H2036" s="108" t="s">
        <v>6159</v>
      </c>
      <c r="I2036" s="110" t="s">
        <v>2683</v>
      </c>
      <c r="J2036" s="108" t="s">
        <v>3346</v>
      </c>
      <c r="O2036" s="108" t="s">
        <v>2573</v>
      </c>
    </row>
    <row r="2037" spans="1:15" s="108" customFormat="1" ht="12.75" x14ac:dyDescent="0.2">
      <c r="A2037" s="108" t="str">
        <f>EnterpriseData!$B$38</f>
        <v>ProTes300420201Adm</v>
      </c>
      <c r="B2037" s="109" t="s">
        <v>10514</v>
      </c>
      <c r="C2037" s="108" t="s">
        <v>2609</v>
      </c>
      <c r="D2037" s="108" t="s">
        <v>10515</v>
      </c>
      <c r="E2037" s="108" t="s">
        <v>2683</v>
      </c>
      <c r="G2037" s="108" t="s">
        <v>10516</v>
      </c>
      <c r="H2037" s="108" t="s">
        <v>7792</v>
      </c>
      <c r="I2037" s="110" t="s">
        <v>2683</v>
      </c>
      <c r="J2037" s="108" t="s">
        <v>2940</v>
      </c>
      <c r="O2037" s="108" t="s">
        <v>2573</v>
      </c>
    </row>
    <row r="2038" spans="1:15" s="108" customFormat="1" ht="12.75" x14ac:dyDescent="0.2">
      <c r="A2038" s="108" t="str">
        <f>EnterpriseData!$B$38</f>
        <v>ProTes300420201Adm</v>
      </c>
      <c r="B2038" s="109" t="s">
        <v>10517</v>
      </c>
      <c r="C2038" s="108" t="s">
        <v>2609</v>
      </c>
      <c r="D2038" s="108" t="s">
        <v>10518</v>
      </c>
      <c r="E2038" s="108" t="s">
        <v>2683</v>
      </c>
      <c r="G2038" s="108" t="s">
        <v>10519</v>
      </c>
      <c r="H2038" s="108" t="s">
        <v>7028</v>
      </c>
      <c r="I2038" s="110" t="s">
        <v>2683</v>
      </c>
      <c r="J2038" s="108" t="s">
        <v>5295</v>
      </c>
      <c r="O2038" s="108" t="s">
        <v>2573</v>
      </c>
    </row>
    <row r="2039" spans="1:15" s="108" customFormat="1" ht="12.75" x14ac:dyDescent="0.2">
      <c r="A2039" s="108" t="str">
        <f>EnterpriseData!$B$38</f>
        <v>ProTes300420201Adm</v>
      </c>
      <c r="B2039" s="109" t="s">
        <v>10520</v>
      </c>
      <c r="C2039" s="108" t="s">
        <v>2609</v>
      </c>
      <c r="D2039" s="108" t="s">
        <v>10521</v>
      </c>
      <c r="E2039" s="108" t="s">
        <v>2683</v>
      </c>
      <c r="G2039" s="108" t="s">
        <v>10522</v>
      </c>
      <c r="H2039" s="108" t="s">
        <v>7177</v>
      </c>
      <c r="I2039" s="110" t="s">
        <v>2683</v>
      </c>
      <c r="J2039" s="108" t="s">
        <v>4751</v>
      </c>
      <c r="O2039" s="108" t="s">
        <v>2573</v>
      </c>
    </row>
    <row r="2040" spans="1:15" s="108" customFormat="1" ht="12.75" x14ac:dyDescent="0.2">
      <c r="A2040" s="108" t="str">
        <f>EnterpriseData!$B$38</f>
        <v>ProTes300420201Adm</v>
      </c>
      <c r="B2040" s="109" t="s">
        <v>10523</v>
      </c>
      <c r="C2040" s="108" t="s">
        <v>2609</v>
      </c>
      <c r="D2040" s="108" t="s">
        <v>10524</v>
      </c>
      <c r="E2040" s="108" t="s">
        <v>2683</v>
      </c>
      <c r="G2040" s="108" t="s">
        <v>10525</v>
      </c>
      <c r="H2040" s="108" t="s">
        <v>6534</v>
      </c>
      <c r="I2040" s="110" t="s">
        <v>2683</v>
      </c>
      <c r="J2040" s="108" t="s">
        <v>5602</v>
      </c>
      <c r="O2040" s="108" t="s">
        <v>2573</v>
      </c>
    </row>
    <row r="2041" spans="1:15" s="108" customFormat="1" ht="12.75" x14ac:dyDescent="0.2">
      <c r="A2041" s="108" t="str">
        <f>EnterpriseData!$B$38</f>
        <v>ProTes300420201Adm</v>
      </c>
      <c r="B2041" s="109" t="s">
        <v>10526</v>
      </c>
      <c r="C2041" s="108" t="s">
        <v>2609</v>
      </c>
      <c r="D2041" s="108" t="s">
        <v>10527</v>
      </c>
      <c r="E2041" s="108" t="s">
        <v>2683</v>
      </c>
      <c r="G2041" s="108" t="s">
        <v>10528</v>
      </c>
      <c r="H2041" s="108" t="s">
        <v>6133</v>
      </c>
      <c r="I2041" s="110" t="s">
        <v>2683</v>
      </c>
      <c r="J2041" s="108" t="s">
        <v>3681</v>
      </c>
      <c r="O2041" s="108" t="s">
        <v>2573</v>
      </c>
    </row>
    <row r="2042" spans="1:15" s="108" customFormat="1" ht="12.75" x14ac:dyDescent="0.2">
      <c r="A2042" s="108" t="str">
        <f>EnterpriseData!$B$38</f>
        <v>ProTes300420201Adm</v>
      </c>
      <c r="B2042" s="109" t="s">
        <v>10529</v>
      </c>
      <c r="C2042" s="108" t="s">
        <v>2609</v>
      </c>
      <c r="D2042" s="108" t="s">
        <v>10530</v>
      </c>
      <c r="E2042" s="108" t="s">
        <v>2683</v>
      </c>
      <c r="G2042" s="108" t="s">
        <v>10531</v>
      </c>
      <c r="H2042" s="108" t="s">
        <v>10532</v>
      </c>
      <c r="I2042" s="110" t="s">
        <v>2683</v>
      </c>
      <c r="J2042" s="108" t="s">
        <v>2399</v>
      </c>
      <c r="O2042" s="108" t="s">
        <v>2573</v>
      </c>
    </row>
    <row r="2043" spans="1:15" s="108" customFormat="1" ht="12.75" x14ac:dyDescent="0.2">
      <c r="A2043" s="108" t="str">
        <f>EnterpriseData!$B$38</f>
        <v>ProTes300420201Adm</v>
      </c>
      <c r="B2043" s="109" t="s">
        <v>10533</v>
      </c>
      <c r="C2043" s="108" t="s">
        <v>2609</v>
      </c>
      <c r="D2043" s="108" t="s">
        <v>10534</v>
      </c>
      <c r="E2043" s="108" t="s">
        <v>2683</v>
      </c>
      <c r="G2043" s="108" t="s">
        <v>10535</v>
      </c>
      <c r="H2043" s="108" t="s">
        <v>7177</v>
      </c>
      <c r="I2043" s="110" t="s">
        <v>2683</v>
      </c>
      <c r="J2043" s="108" t="s">
        <v>4751</v>
      </c>
      <c r="O2043" s="108" t="s">
        <v>2573</v>
      </c>
    </row>
    <row r="2044" spans="1:15" s="108" customFormat="1" ht="12.75" x14ac:dyDescent="0.2">
      <c r="A2044" s="108" t="str">
        <f>EnterpriseData!$B$38</f>
        <v>ProTes300420201Adm</v>
      </c>
      <c r="B2044" s="109" t="s">
        <v>10536</v>
      </c>
      <c r="C2044" s="108" t="s">
        <v>2609</v>
      </c>
      <c r="D2044" s="108" t="s">
        <v>10537</v>
      </c>
      <c r="E2044" s="108" t="s">
        <v>2683</v>
      </c>
      <c r="G2044" s="108" t="s">
        <v>10538</v>
      </c>
      <c r="H2044" s="108" t="s">
        <v>6198</v>
      </c>
      <c r="I2044" s="110" t="s">
        <v>2683</v>
      </c>
      <c r="J2044" s="108" t="s">
        <v>3825</v>
      </c>
      <c r="O2044" s="108" t="s">
        <v>2573</v>
      </c>
    </row>
    <row r="2045" spans="1:15" s="108" customFormat="1" ht="12.75" x14ac:dyDescent="0.2">
      <c r="A2045" s="108" t="str">
        <f>EnterpriseData!$B$38</f>
        <v>ProTes300420201Adm</v>
      </c>
      <c r="B2045" s="109" t="s">
        <v>10539</v>
      </c>
      <c r="C2045" s="108" t="s">
        <v>2609</v>
      </c>
      <c r="D2045" s="108" t="s">
        <v>10540</v>
      </c>
      <c r="E2045" s="108" t="s">
        <v>2683</v>
      </c>
      <c r="G2045" s="108" t="s">
        <v>10541</v>
      </c>
      <c r="H2045" s="108" t="s">
        <v>6676</v>
      </c>
      <c r="I2045" s="110" t="s">
        <v>2683</v>
      </c>
      <c r="J2045" s="108" t="s">
        <v>3151</v>
      </c>
      <c r="O2045" s="108" t="s">
        <v>2573</v>
      </c>
    </row>
    <row r="2046" spans="1:15" s="108" customFormat="1" ht="12.75" x14ac:dyDescent="0.2">
      <c r="A2046" s="108" t="str">
        <f>EnterpriseData!$B$38</f>
        <v>ProTes300420201Adm</v>
      </c>
      <c r="B2046" s="109" t="s">
        <v>10542</v>
      </c>
      <c r="C2046" s="108" t="s">
        <v>2609</v>
      </c>
      <c r="D2046" s="108" t="s">
        <v>10543</v>
      </c>
      <c r="E2046" s="108" t="s">
        <v>2683</v>
      </c>
      <c r="G2046" s="108" t="s">
        <v>10544</v>
      </c>
      <c r="H2046" s="108" t="s">
        <v>7572</v>
      </c>
      <c r="I2046" s="110" t="s">
        <v>2683</v>
      </c>
      <c r="J2046" s="108" t="s">
        <v>4509</v>
      </c>
      <c r="O2046" s="108" t="s">
        <v>2573</v>
      </c>
    </row>
    <row r="2047" spans="1:15" s="108" customFormat="1" ht="12.75" x14ac:dyDescent="0.2">
      <c r="A2047" s="108" t="str">
        <f>EnterpriseData!$B$38</f>
        <v>ProTes300420201Adm</v>
      </c>
      <c r="B2047" s="109" t="s">
        <v>10545</v>
      </c>
      <c r="C2047" s="108" t="s">
        <v>2609</v>
      </c>
      <c r="D2047" s="108" t="s">
        <v>10546</v>
      </c>
      <c r="E2047" s="108" t="s">
        <v>2683</v>
      </c>
      <c r="G2047" s="108" t="s">
        <v>10547</v>
      </c>
      <c r="H2047" s="108" t="s">
        <v>6159</v>
      </c>
      <c r="I2047" s="110" t="s">
        <v>2683</v>
      </c>
      <c r="J2047" s="108" t="s">
        <v>3346</v>
      </c>
      <c r="O2047" s="108" t="s">
        <v>2573</v>
      </c>
    </row>
    <row r="2048" spans="1:15" s="108" customFormat="1" ht="12.75" x14ac:dyDescent="0.2">
      <c r="A2048" s="108" t="str">
        <f>EnterpriseData!$B$38</f>
        <v>ProTes300420201Adm</v>
      </c>
      <c r="B2048" s="109" t="s">
        <v>10548</v>
      </c>
      <c r="C2048" s="108" t="s">
        <v>2609</v>
      </c>
      <c r="D2048" s="108" t="s">
        <v>10549</v>
      </c>
      <c r="E2048" s="108" t="s">
        <v>2683</v>
      </c>
      <c r="G2048" s="108" t="s">
        <v>4472</v>
      </c>
      <c r="H2048" s="108" t="s">
        <v>3522</v>
      </c>
      <c r="I2048" s="110" t="s">
        <v>2683</v>
      </c>
      <c r="J2048" s="108" t="s">
        <v>2952</v>
      </c>
      <c r="O2048" s="108" t="s">
        <v>2573</v>
      </c>
    </row>
    <row r="2049" spans="1:15" s="108" customFormat="1" ht="12.75" x14ac:dyDescent="0.2">
      <c r="A2049" s="108" t="str">
        <f>EnterpriseData!$B$38</f>
        <v>ProTes300420201Adm</v>
      </c>
      <c r="B2049" s="109" t="s">
        <v>10550</v>
      </c>
      <c r="C2049" s="108" t="s">
        <v>2609</v>
      </c>
      <c r="D2049" s="108" t="s">
        <v>10551</v>
      </c>
      <c r="E2049" s="108" t="s">
        <v>2683</v>
      </c>
      <c r="G2049" s="108" t="s">
        <v>10552</v>
      </c>
      <c r="H2049" s="108" t="s">
        <v>6133</v>
      </c>
      <c r="I2049" s="110" t="s">
        <v>2683</v>
      </c>
      <c r="J2049" s="108" t="s">
        <v>3681</v>
      </c>
      <c r="O2049" s="108" t="s">
        <v>2573</v>
      </c>
    </row>
    <row r="2050" spans="1:15" s="108" customFormat="1" ht="12.75" x14ac:dyDescent="0.2">
      <c r="A2050" s="108" t="str">
        <f>EnterpriseData!$B$38</f>
        <v>ProTes300420201Adm</v>
      </c>
      <c r="B2050" s="109" t="s">
        <v>10553</v>
      </c>
      <c r="C2050" s="108" t="s">
        <v>2609</v>
      </c>
      <c r="D2050" s="108" t="s">
        <v>10554</v>
      </c>
      <c r="E2050" s="108" t="s">
        <v>2683</v>
      </c>
      <c r="G2050" s="108" t="s">
        <v>10555</v>
      </c>
      <c r="H2050" s="108" t="s">
        <v>6181</v>
      </c>
      <c r="I2050" s="110" t="s">
        <v>2683</v>
      </c>
      <c r="J2050" s="108" t="s">
        <v>6044</v>
      </c>
      <c r="O2050" s="108" t="s">
        <v>2573</v>
      </c>
    </row>
    <row r="2051" spans="1:15" s="108" customFormat="1" ht="12.75" x14ac:dyDescent="0.2">
      <c r="A2051" s="108" t="str">
        <f>EnterpriseData!$B$38</f>
        <v>ProTes300420201Adm</v>
      </c>
      <c r="B2051" s="109" t="s">
        <v>10556</v>
      </c>
      <c r="C2051" s="108" t="s">
        <v>2609</v>
      </c>
      <c r="D2051" s="108" t="s">
        <v>10557</v>
      </c>
      <c r="E2051" s="108" t="s">
        <v>2683</v>
      </c>
      <c r="G2051" s="108" t="s">
        <v>10558</v>
      </c>
      <c r="H2051" s="108" t="s">
        <v>10559</v>
      </c>
      <c r="I2051" s="110" t="s">
        <v>2683</v>
      </c>
      <c r="J2051" s="108" t="s">
        <v>5414</v>
      </c>
      <c r="O2051" s="108" t="s">
        <v>2573</v>
      </c>
    </row>
    <row r="2052" spans="1:15" s="108" customFormat="1" ht="12.75" x14ac:dyDescent="0.2">
      <c r="A2052" s="108" t="str">
        <f>EnterpriseData!$B$38</f>
        <v>ProTes300420201Adm</v>
      </c>
      <c r="B2052" s="109" t="s">
        <v>10560</v>
      </c>
      <c r="C2052" s="108" t="s">
        <v>2609</v>
      </c>
      <c r="D2052" s="108" t="s">
        <v>10561</v>
      </c>
      <c r="E2052" s="108" t="s">
        <v>2683</v>
      </c>
      <c r="G2052" s="108" t="s">
        <v>10562</v>
      </c>
      <c r="H2052" s="108" t="s">
        <v>6923</v>
      </c>
      <c r="I2052" s="110" t="s">
        <v>2683</v>
      </c>
      <c r="J2052" s="108" t="s">
        <v>2991</v>
      </c>
      <c r="O2052" s="108" t="s">
        <v>2573</v>
      </c>
    </row>
    <row r="2053" spans="1:15" s="108" customFormat="1" ht="12.75" x14ac:dyDescent="0.2">
      <c r="A2053" s="108" t="str">
        <f>EnterpriseData!$B$38</f>
        <v>ProTes300420201Adm</v>
      </c>
      <c r="B2053" s="109" t="s">
        <v>10563</v>
      </c>
      <c r="C2053" s="108" t="s">
        <v>2609</v>
      </c>
      <c r="D2053" s="108" t="s">
        <v>10564</v>
      </c>
      <c r="E2053" s="108" t="s">
        <v>10565</v>
      </c>
      <c r="G2053" s="108" t="s">
        <v>10566</v>
      </c>
      <c r="H2053" s="108" t="s">
        <v>6177</v>
      </c>
      <c r="I2053" s="110" t="s">
        <v>2683</v>
      </c>
      <c r="J2053" s="108" t="s">
        <v>2591</v>
      </c>
      <c r="O2053" s="108" t="s">
        <v>2573</v>
      </c>
    </row>
    <row r="2054" spans="1:15" s="108" customFormat="1" ht="12.75" x14ac:dyDescent="0.2">
      <c r="A2054" s="108" t="str">
        <f>EnterpriseData!$B$38</f>
        <v>ProTes300420201Adm</v>
      </c>
      <c r="B2054" s="109" t="s">
        <v>10567</v>
      </c>
      <c r="C2054" s="108" t="s">
        <v>2609</v>
      </c>
      <c r="D2054" s="108" t="s">
        <v>10568</v>
      </c>
      <c r="E2054" s="108" t="s">
        <v>2683</v>
      </c>
      <c r="G2054" s="108" t="s">
        <v>10569</v>
      </c>
      <c r="H2054" s="108" t="s">
        <v>6838</v>
      </c>
      <c r="I2054" s="110" t="s">
        <v>2683</v>
      </c>
      <c r="J2054" s="108" t="s">
        <v>2534</v>
      </c>
      <c r="O2054" s="108" t="s">
        <v>2573</v>
      </c>
    </row>
    <row r="2055" spans="1:15" s="108" customFormat="1" ht="12.75" x14ac:dyDescent="0.2">
      <c r="A2055" s="108" t="str">
        <f>EnterpriseData!$B$38</f>
        <v>ProTes300420201Adm</v>
      </c>
      <c r="B2055" s="109" t="s">
        <v>10570</v>
      </c>
      <c r="C2055" s="108" t="s">
        <v>2609</v>
      </c>
      <c r="D2055" s="108" t="s">
        <v>10571</v>
      </c>
      <c r="E2055" s="108" t="s">
        <v>10572</v>
      </c>
      <c r="F2055" s="108" t="s">
        <v>10573</v>
      </c>
      <c r="G2055" s="108" t="s">
        <v>10574</v>
      </c>
      <c r="H2055" s="108" t="s">
        <v>6253</v>
      </c>
      <c r="I2055" s="110" t="s">
        <v>2683</v>
      </c>
      <c r="J2055" s="108" t="s">
        <v>2952</v>
      </c>
      <c r="O2055" s="108" t="s">
        <v>2573</v>
      </c>
    </row>
    <row r="2056" spans="1:15" s="108" customFormat="1" ht="12.75" x14ac:dyDescent="0.2">
      <c r="A2056" s="108" t="str">
        <f>EnterpriseData!$B$38</f>
        <v>ProTes300420201Adm</v>
      </c>
      <c r="B2056" s="109" t="s">
        <v>10575</v>
      </c>
      <c r="C2056" s="108" t="s">
        <v>2609</v>
      </c>
      <c r="D2056" s="108" t="s">
        <v>10576</v>
      </c>
      <c r="E2056" s="108" t="s">
        <v>2683</v>
      </c>
      <c r="G2056" s="108" t="s">
        <v>10577</v>
      </c>
      <c r="H2056" s="108" t="s">
        <v>6133</v>
      </c>
      <c r="I2056" s="110" t="s">
        <v>2683</v>
      </c>
      <c r="J2056" s="108" t="s">
        <v>3681</v>
      </c>
      <c r="O2056" s="108" t="s">
        <v>2573</v>
      </c>
    </row>
    <row r="2057" spans="1:15" s="108" customFormat="1" ht="12.75" x14ac:dyDescent="0.2">
      <c r="A2057" s="108" t="str">
        <f>EnterpriseData!$B$38</f>
        <v>ProTes300420201Adm</v>
      </c>
      <c r="B2057" s="109" t="s">
        <v>10578</v>
      </c>
      <c r="C2057" s="108" t="s">
        <v>2609</v>
      </c>
      <c r="D2057" s="108" t="s">
        <v>10579</v>
      </c>
      <c r="E2057" s="108" t="s">
        <v>2683</v>
      </c>
      <c r="G2057" s="108" t="s">
        <v>10580</v>
      </c>
      <c r="H2057" s="108" t="s">
        <v>7660</v>
      </c>
      <c r="I2057" s="110" t="s">
        <v>2683</v>
      </c>
      <c r="J2057" s="108" t="s">
        <v>2437</v>
      </c>
      <c r="O2057" s="108" t="s">
        <v>2573</v>
      </c>
    </row>
    <row r="2058" spans="1:15" s="108" customFormat="1" ht="12.75" x14ac:dyDescent="0.2">
      <c r="A2058" s="108" t="str">
        <f>EnterpriseData!$B$38</f>
        <v>ProTes300420201Adm</v>
      </c>
      <c r="B2058" s="109" t="s">
        <v>10581</v>
      </c>
      <c r="C2058" s="108" t="s">
        <v>2609</v>
      </c>
      <c r="D2058" s="108" t="s">
        <v>10582</v>
      </c>
      <c r="E2058" s="108" t="s">
        <v>2683</v>
      </c>
      <c r="G2058" s="108" t="s">
        <v>10583</v>
      </c>
      <c r="H2058" s="108" t="s">
        <v>10532</v>
      </c>
      <c r="I2058" s="110" t="s">
        <v>2683</v>
      </c>
      <c r="J2058" s="108" t="s">
        <v>2399</v>
      </c>
      <c r="O2058" s="108" t="s">
        <v>2573</v>
      </c>
    </row>
    <row r="2059" spans="1:15" s="108" customFormat="1" ht="12.75" x14ac:dyDescent="0.2">
      <c r="A2059" s="108" t="str">
        <f>EnterpriseData!$B$38</f>
        <v>ProTes300420201Adm</v>
      </c>
      <c r="B2059" s="109" t="s">
        <v>10584</v>
      </c>
      <c r="C2059" s="108" t="s">
        <v>2609</v>
      </c>
      <c r="D2059" s="108" t="s">
        <v>10585</v>
      </c>
      <c r="E2059" s="108" t="s">
        <v>10586</v>
      </c>
      <c r="G2059" s="108" t="s">
        <v>10587</v>
      </c>
      <c r="H2059" s="108" t="s">
        <v>6177</v>
      </c>
      <c r="I2059" s="110" t="s">
        <v>2683</v>
      </c>
      <c r="J2059" s="108" t="s">
        <v>2591</v>
      </c>
      <c r="O2059" s="108" t="s">
        <v>2573</v>
      </c>
    </row>
    <row r="2060" spans="1:15" s="108" customFormat="1" ht="12.75" x14ac:dyDescent="0.2">
      <c r="A2060" s="108" t="str">
        <f>EnterpriseData!$B$38</f>
        <v>ProTes300420201Adm</v>
      </c>
      <c r="B2060" s="109" t="s">
        <v>10588</v>
      </c>
      <c r="C2060" s="108" t="s">
        <v>2609</v>
      </c>
      <c r="D2060" s="108" t="s">
        <v>10589</v>
      </c>
      <c r="E2060" s="108" t="s">
        <v>2683</v>
      </c>
      <c r="G2060" s="108" t="s">
        <v>10590</v>
      </c>
      <c r="H2060" s="108" t="s">
        <v>3600</v>
      </c>
      <c r="I2060" s="110" t="s">
        <v>2683</v>
      </c>
      <c r="J2060" s="108" t="s">
        <v>2591</v>
      </c>
      <c r="O2060" s="108" t="s">
        <v>2573</v>
      </c>
    </row>
    <row r="2061" spans="1:15" s="108" customFormat="1" ht="12.75" x14ac:dyDescent="0.2">
      <c r="A2061" s="108" t="str">
        <f>EnterpriseData!$B$38</f>
        <v>ProTes300420201Adm</v>
      </c>
      <c r="B2061" s="109" t="s">
        <v>10591</v>
      </c>
      <c r="C2061" s="108" t="s">
        <v>2609</v>
      </c>
      <c r="D2061" s="108" t="s">
        <v>10592</v>
      </c>
      <c r="E2061" s="108" t="s">
        <v>2683</v>
      </c>
      <c r="F2061" s="108" t="s">
        <v>10593</v>
      </c>
      <c r="G2061" s="108" t="s">
        <v>10594</v>
      </c>
      <c r="H2061" s="108" t="s">
        <v>10595</v>
      </c>
      <c r="I2061" s="110" t="s">
        <v>2683</v>
      </c>
      <c r="J2061" s="108" t="s">
        <v>2952</v>
      </c>
      <c r="O2061" s="108" t="s">
        <v>2573</v>
      </c>
    </row>
    <row r="2062" spans="1:15" s="108" customFormat="1" ht="12.75" x14ac:dyDescent="0.2">
      <c r="A2062" s="108" t="str">
        <f>EnterpriseData!$B$38</f>
        <v>ProTes300420201Adm</v>
      </c>
      <c r="B2062" s="109" t="s">
        <v>10596</v>
      </c>
      <c r="C2062" s="108" t="s">
        <v>2609</v>
      </c>
      <c r="D2062" s="108" t="s">
        <v>10597</v>
      </c>
      <c r="E2062" s="108" t="s">
        <v>2683</v>
      </c>
      <c r="G2062" s="108" t="s">
        <v>10598</v>
      </c>
      <c r="H2062" s="108" t="s">
        <v>10598</v>
      </c>
      <c r="I2062" s="110" t="s">
        <v>2683</v>
      </c>
      <c r="J2062" s="108" t="s">
        <v>4640</v>
      </c>
      <c r="O2062" s="108" t="s">
        <v>2573</v>
      </c>
    </row>
    <row r="2063" spans="1:15" s="108" customFormat="1" ht="12.75" x14ac:dyDescent="0.2">
      <c r="A2063" s="108" t="str">
        <f>EnterpriseData!$B$38</f>
        <v>ProTes300420201Adm</v>
      </c>
      <c r="B2063" s="109" t="s">
        <v>10599</v>
      </c>
      <c r="C2063" s="108" t="s">
        <v>2609</v>
      </c>
      <c r="D2063" s="108" t="s">
        <v>10600</v>
      </c>
      <c r="E2063" s="108" t="s">
        <v>10601</v>
      </c>
      <c r="F2063" s="108" t="s">
        <v>10602</v>
      </c>
      <c r="G2063" s="108" t="s">
        <v>10603</v>
      </c>
      <c r="H2063" s="108" t="s">
        <v>3528</v>
      </c>
      <c r="I2063" s="110" t="s">
        <v>2683</v>
      </c>
      <c r="J2063" s="108" t="s">
        <v>2952</v>
      </c>
      <c r="O2063" s="108" t="s">
        <v>2573</v>
      </c>
    </row>
    <row r="2064" spans="1:15" s="108" customFormat="1" ht="12.75" x14ac:dyDescent="0.2">
      <c r="A2064" s="108" t="str">
        <f>EnterpriseData!$B$38</f>
        <v>ProTes300420201Adm</v>
      </c>
      <c r="B2064" s="109" t="s">
        <v>10604</v>
      </c>
      <c r="C2064" s="108" t="s">
        <v>2609</v>
      </c>
      <c r="D2064" s="108" t="s">
        <v>10605</v>
      </c>
      <c r="E2064" s="108" t="s">
        <v>10606</v>
      </c>
      <c r="G2064" s="108" t="s">
        <v>5017</v>
      </c>
      <c r="H2064" s="108" t="s">
        <v>5017</v>
      </c>
      <c r="I2064" s="110" t="s">
        <v>2683</v>
      </c>
      <c r="J2064" s="108" t="s">
        <v>2952</v>
      </c>
      <c r="O2064" s="108" t="s">
        <v>2573</v>
      </c>
    </row>
    <row r="2065" spans="1:15" s="108" customFormat="1" ht="12.75" x14ac:dyDescent="0.2">
      <c r="A2065" s="108" t="str">
        <f>EnterpriseData!$B$38</f>
        <v>ProTes300420201Adm</v>
      </c>
      <c r="B2065" s="109" t="s">
        <v>10607</v>
      </c>
      <c r="C2065" s="108" t="s">
        <v>2609</v>
      </c>
      <c r="D2065" s="108" t="s">
        <v>10608</v>
      </c>
      <c r="E2065" s="108" t="s">
        <v>2683</v>
      </c>
      <c r="G2065" s="108" t="s">
        <v>10609</v>
      </c>
      <c r="H2065" s="108" t="s">
        <v>6151</v>
      </c>
      <c r="I2065" s="110" t="s">
        <v>2683</v>
      </c>
      <c r="J2065" s="108" t="s">
        <v>2727</v>
      </c>
      <c r="O2065" s="108" t="s">
        <v>2573</v>
      </c>
    </row>
    <row r="2066" spans="1:15" s="108" customFormat="1" ht="12.75" x14ac:dyDescent="0.2">
      <c r="A2066" s="108" t="str">
        <f>EnterpriseData!$B$38</f>
        <v>ProTes300420201Adm</v>
      </c>
      <c r="B2066" s="109" t="s">
        <v>10610</v>
      </c>
      <c r="C2066" s="108" t="s">
        <v>2609</v>
      </c>
      <c r="D2066" s="108" t="s">
        <v>10611</v>
      </c>
      <c r="E2066" s="108" t="s">
        <v>2683</v>
      </c>
      <c r="G2066" s="108" t="s">
        <v>10612</v>
      </c>
      <c r="H2066" s="108" t="s">
        <v>6812</v>
      </c>
      <c r="I2066" s="110" t="s">
        <v>2683</v>
      </c>
      <c r="J2066" s="108" t="s">
        <v>3825</v>
      </c>
      <c r="O2066" s="108" t="s">
        <v>2573</v>
      </c>
    </row>
    <row r="2067" spans="1:15" s="108" customFormat="1" ht="12.75" x14ac:dyDescent="0.2">
      <c r="A2067" s="108" t="str">
        <f>EnterpriseData!$B$38</f>
        <v>ProTes300420201Adm</v>
      </c>
      <c r="B2067" s="109" t="s">
        <v>10613</v>
      </c>
      <c r="C2067" s="108" t="s">
        <v>2609</v>
      </c>
      <c r="D2067" s="108" t="s">
        <v>10614</v>
      </c>
      <c r="E2067" s="108" t="s">
        <v>2683</v>
      </c>
      <c r="F2067" s="108" t="s">
        <v>10615</v>
      </c>
      <c r="G2067" s="108" t="s">
        <v>5017</v>
      </c>
      <c r="H2067" s="108" t="s">
        <v>5017</v>
      </c>
      <c r="I2067" s="110" t="s">
        <v>2683</v>
      </c>
      <c r="J2067" s="108" t="s">
        <v>2952</v>
      </c>
      <c r="O2067" s="108" t="s">
        <v>2573</v>
      </c>
    </row>
    <row r="2068" spans="1:15" s="108" customFormat="1" ht="12.75" x14ac:dyDescent="0.2">
      <c r="A2068" s="108" t="str">
        <f>EnterpriseData!$B$38</f>
        <v>ProTes300420201Adm</v>
      </c>
      <c r="B2068" s="109" t="s">
        <v>10616</v>
      </c>
      <c r="C2068" s="108" t="s">
        <v>2609</v>
      </c>
      <c r="D2068" s="108" t="s">
        <v>10617</v>
      </c>
      <c r="E2068" s="108" t="s">
        <v>2683</v>
      </c>
      <c r="G2068" s="108" t="s">
        <v>10618</v>
      </c>
      <c r="H2068" s="108" t="s">
        <v>8411</v>
      </c>
      <c r="I2068" s="110" t="s">
        <v>2683</v>
      </c>
      <c r="J2068" s="108" t="s">
        <v>2412</v>
      </c>
      <c r="O2068" s="108" t="s">
        <v>2573</v>
      </c>
    </row>
    <row r="2069" spans="1:15" s="108" customFormat="1" ht="12.75" x14ac:dyDescent="0.2">
      <c r="A2069" s="108" t="str">
        <f>EnterpriseData!$B$38</f>
        <v>ProTes300420201Adm</v>
      </c>
      <c r="B2069" s="109" t="s">
        <v>10619</v>
      </c>
      <c r="C2069" s="108" t="s">
        <v>2609</v>
      </c>
      <c r="D2069" s="108" t="s">
        <v>10620</v>
      </c>
      <c r="E2069" s="108" t="s">
        <v>2683</v>
      </c>
      <c r="G2069" s="108" t="s">
        <v>10621</v>
      </c>
      <c r="H2069" s="108" t="s">
        <v>6433</v>
      </c>
      <c r="I2069" s="110" t="s">
        <v>2683</v>
      </c>
      <c r="J2069" s="108" t="s">
        <v>3036</v>
      </c>
      <c r="O2069" s="108" t="s">
        <v>2573</v>
      </c>
    </row>
    <row r="2070" spans="1:15" s="108" customFormat="1" ht="12.75" x14ac:dyDescent="0.2">
      <c r="A2070" s="108" t="str">
        <f>EnterpriseData!$B$38</f>
        <v>ProTes300420201Adm</v>
      </c>
      <c r="B2070" s="109" t="s">
        <v>10622</v>
      </c>
      <c r="C2070" s="108" t="s">
        <v>2609</v>
      </c>
      <c r="D2070" s="108" t="s">
        <v>10623</v>
      </c>
      <c r="E2070" s="108" t="s">
        <v>2683</v>
      </c>
      <c r="G2070" s="108" t="s">
        <v>10624</v>
      </c>
      <c r="H2070" s="108" t="s">
        <v>6245</v>
      </c>
      <c r="I2070" s="110" t="s">
        <v>2683</v>
      </c>
      <c r="J2070" s="108" t="s">
        <v>2412</v>
      </c>
      <c r="O2070" s="108" t="s">
        <v>2573</v>
      </c>
    </row>
    <row r="2071" spans="1:15" s="108" customFormat="1" ht="12.75" x14ac:dyDescent="0.2">
      <c r="A2071" s="108" t="str">
        <f>EnterpriseData!$B$38</f>
        <v>ProTes300420201Adm</v>
      </c>
      <c r="B2071" s="109" t="s">
        <v>10625</v>
      </c>
      <c r="C2071" s="108" t="s">
        <v>2609</v>
      </c>
      <c r="D2071" s="108" t="s">
        <v>10626</v>
      </c>
      <c r="E2071" s="108" t="s">
        <v>2683</v>
      </c>
      <c r="G2071" s="108" t="s">
        <v>10627</v>
      </c>
      <c r="H2071" s="108" t="s">
        <v>10627</v>
      </c>
      <c r="I2071" s="110" t="s">
        <v>2683</v>
      </c>
      <c r="J2071" s="108" t="s">
        <v>5364</v>
      </c>
      <c r="O2071" s="108" t="s">
        <v>2573</v>
      </c>
    </row>
    <row r="2072" spans="1:15" s="108" customFormat="1" ht="12.75" x14ac:dyDescent="0.2">
      <c r="A2072" s="108" t="str">
        <f>EnterpriseData!$B$38</f>
        <v>ProTes300420201Adm</v>
      </c>
      <c r="B2072" s="109" t="s">
        <v>10628</v>
      </c>
      <c r="C2072" s="108" t="s">
        <v>2609</v>
      </c>
      <c r="D2072" s="108" t="s">
        <v>10629</v>
      </c>
      <c r="E2072" s="108" t="s">
        <v>10630</v>
      </c>
      <c r="G2072" s="108" t="s">
        <v>10631</v>
      </c>
      <c r="H2072" s="108" t="s">
        <v>6253</v>
      </c>
      <c r="I2072" s="110" t="s">
        <v>2683</v>
      </c>
      <c r="J2072" s="108" t="s">
        <v>2952</v>
      </c>
      <c r="O2072" s="108" t="s">
        <v>2573</v>
      </c>
    </row>
    <row r="2073" spans="1:15" s="108" customFormat="1" ht="12.75" x14ac:dyDescent="0.2">
      <c r="A2073" s="108" t="str">
        <f>EnterpriseData!$B$38</f>
        <v>ProTes300420201Adm</v>
      </c>
      <c r="B2073" s="109" t="s">
        <v>10632</v>
      </c>
      <c r="C2073" s="108" t="s">
        <v>2609</v>
      </c>
      <c r="D2073" s="108" t="s">
        <v>10633</v>
      </c>
      <c r="E2073" s="108" t="s">
        <v>2683</v>
      </c>
      <c r="G2073" s="108" t="s">
        <v>2950</v>
      </c>
      <c r="H2073" s="108" t="s">
        <v>2950</v>
      </c>
      <c r="I2073" s="110" t="s">
        <v>2683</v>
      </c>
      <c r="J2073" s="108" t="s">
        <v>2952</v>
      </c>
      <c r="O2073" s="108" t="s">
        <v>2573</v>
      </c>
    </row>
    <row r="2074" spans="1:15" s="108" customFormat="1" ht="12.75" x14ac:dyDescent="0.2">
      <c r="A2074" s="108" t="str">
        <f>EnterpriseData!$B$38</f>
        <v>ProTes300420201Adm</v>
      </c>
      <c r="B2074" s="109" t="s">
        <v>10634</v>
      </c>
      <c r="C2074" s="108" t="s">
        <v>2609</v>
      </c>
      <c r="D2074" s="108" t="s">
        <v>10635</v>
      </c>
      <c r="E2074" s="108" t="s">
        <v>10636</v>
      </c>
      <c r="G2074" s="108" t="s">
        <v>10637</v>
      </c>
      <c r="H2074" s="108" t="s">
        <v>3142</v>
      </c>
      <c r="I2074" s="110" t="s">
        <v>2683</v>
      </c>
      <c r="J2074" s="108" t="s">
        <v>2952</v>
      </c>
      <c r="O2074" s="108" t="s">
        <v>2573</v>
      </c>
    </row>
    <row r="2075" spans="1:15" s="108" customFormat="1" ht="12.75" x14ac:dyDescent="0.2">
      <c r="A2075" s="108" t="str">
        <f>EnterpriseData!$B$38</f>
        <v>ProTes300420201Adm</v>
      </c>
      <c r="B2075" s="109" t="s">
        <v>10638</v>
      </c>
      <c r="C2075" s="108" t="s">
        <v>2609</v>
      </c>
      <c r="D2075" s="108" t="s">
        <v>10639</v>
      </c>
      <c r="E2075" s="108" t="s">
        <v>10640</v>
      </c>
      <c r="G2075" s="108" t="s">
        <v>10641</v>
      </c>
      <c r="H2075" s="108" t="s">
        <v>6253</v>
      </c>
      <c r="I2075" s="110" t="s">
        <v>2683</v>
      </c>
      <c r="J2075" s="108" t="s">
        <v>2952</v>
      </c>
      <c r="O2075" s="108" t="s">
        <v>2573</v>
      </c>
    </row>
    <row r="2076" spans="1:15" s="108" customFormat="1" ht="12.75" x14ac:dyDescent="0.2">
      <c r="A2076" s="108" t="str">
        <f>EnterpriseData!$B$38</f>
        <v>ProTes300420201Adm</v>
      </c>
      <c r="B2076" s="109" t="s">
        <v>10642</v>
      </c>
      <c r="C2076" s="108" t="s">
        <v>2609</v>
      </c>
      <c r="D2076" s="108" t="s">
        <v>10643</v>
      </c>
      <c r="E2076" s="108" t="s">
        <v>10644</v>
      </c>
      <c r="F2076" s="108" t="s">
        <v>10645</v>
      </c>
      <c r="G2076" s="108" t="s">
        <v>10646</v>
      </c>
      <c r="H2076" s="108" t="s">
        <v>6253</v>
      </c>
      <c r="I2076" s="110" t="s">
        <v>2683</v>
      </c>
      <c r="J2076" s="108" t="s">
        <v>2952</v>
      </c>
      <c r="O2076" s="108" t="s">
        <v>2573</v>
      </c>
    </row>
    <row r="2077" spans="1:15" s="108" customFormat="1" ht="12.75" x14ac:dyDescent="0.2">
      <c r="A2077" s="108" t="str">
        <f>EnterpriseData!$B$38</f>
        <v>ProTes300420201Adm</v>
      </c>
      <c r="B2077" s="109" t="s">
        <v>10647</v>
      </c>
      <c r="C2077" s="108" t="s">
        <v>2609</v>
      </c>
      <c r="D2077" s="108" t="s">
        <v>10648</v>
      </c>
      <c r="E2077" s="108" t="s">
        <v>10649</v>
      </c>
      <c r="G2077" s="108" t="s">
        <v>10650</v>
      </c>
      <c r="H2077" s="108" t="s">
        <v>3804</v>
      </c>
      <c r="I2077" s="110" t="s">
        <v>2683</v>
      </c>
      <c r="J2077" s="108" t="s">
        <v>2952</v>
      </c>
      <c r="O2077" s="108" t="s">
        <v>2573</v>
      </c>
    </row>
    <row r="2078" spans="1:15" s="108" customFormat="1" ht="12.75" x14ac:dyDescent="0.2">
      <c r="A2078" s="108" t="str">
        <f>EnterpriseData!$B$38</f>
        <v>ProTes300420201Adm</v>
      </c>
      <c r="B2078" s="109" t="s">
        <v>10651</v>
      </c>
      <c r="C2078" s="108" t="s">
        <v>2609</v>
      </c>
      <c r="D2078" s="108" t="s">
        <v>10652</v>
      </c>
      <c r="E2078" s="108" t="s">
        <v>10653</v>
      </c>
      <c r="G2078" s="108" t="s">
        <v>10654</v>
      </c>
      <c r="H2078" s="108" t="s">
        <v>6253</v>
      </c>
      <c r="I2078" s="110" t="s">
        <v>2683</v>
      </c>
      <c r="J2078" s="108" t="s">
        <v>2952</v>
      </c>
      <c r="O2078" s="108" t="s">
        <v>2573</v>
      </c>
    </row>
    <row r="2079" spans="1:15" s="108" customFormat="1" ht="12.75" x14ac:dyDescent="0.2">
      <c r="A2079" s="108" t="str">
        <f>EnterpriseData!$B$38</f>
        <v>ProTes300420201Adm</v>
      </c>
      <c r="B2079" s="109" t="s">
        <v>10655</v>
      </c>
      <c r="C2079" s="108" t="s">
        <v>2609</v>
      </c>
      <c r="D2079" s="108" t="s">
        <v>10656</v>
      </c>
      <c r="E2079" s="108" t="s">
        <v>10657</v>
      </c>
      <c r="G2079" s="108" t="s">
        <v>10658</v>
      </c>
      <c r="H2079" s="108" t="s">
        <v>10659</v>
      </c>
      <c r="I2079" s="110" t="s">
        <v>2683</v>
      </c>
      <c r="J2079" s="108" t="s">
        <v>2952</v>
      </c>
      <c r="O2079" s="108" t="s">
        <v>2573</v>
      </c>
    </row>
    <row r="2080" spans="1:15" s="108" customFormat="1" ht="12.75" x14ac:dyDescent="0.2">
      <c r="A2080" s="108" t="str">
        <f>EnterpriseData!$B$38</f>
        <v>ProTes300420201Adm</v>
      </c>
      <c r="B2080" s="109" t="s">
        <v>10660</v>
      </c>
      <c r="C2080" s="108" t="s">
        <v>2609</v>
      </c>
      <c r="D2080" s="108" t="s">
        <v>10661</v>
      </c>
      <c r="E2080" s="108" t="s">
        <v>2683</v>
      </c>
      <c r="G2080" s="108" t="s">
        <v>3319</v>
      </c>
      <c r="H2080" s="108" t="s">
        <v>6253</v>
      </c>
      <c r="I2080" s="110" t="s">
        <v>2683</v>
      </c>
      <c r="J2080" s="108" t="s">
        <v>2952</v>
      </c>
      <c r="O2080" s="108" t="s">
        <v>2573</v>
      </c>
    </row>
    <row r="2081" spans="1:15" s="108" customFormat="1" ht="12.75" x14ac:dyDescent="0.2">
      <c r="A2081" s="108" t="str">
        <f>EnterpriseData!$B$38</f>
        <v>ProTes300420201Adm</v>
      </c>
      <c r="B2081" s="109" t="s">
        <v>10662</v>
      </c>
      <c r="C2081" s="108" t="s">
        <v>2609</v>
      </c>
      <c r="D2081" s="108" t="s">
        <v>10663</v>
      </c>
      <c r="E2081" s="108" t="s">
        <v>10664</v>
      </c>
      <c r="G2081" s="108" t="s">
        <v>10665</v>
      </c>
      <c r="H2081" s="108" t="s">
        <v>6253</v>
      </c>
      <c r="I2081" s="110" t="s">
        <v>2683</v>
      </c>
      <c r="J2081" s="108" t="s">
        <v>2952</v>
      </c>
      <c r="O2081" s="108" t="s">
        <v>2573</v>
      </c>
    </row>
    <row r="2082" spans="1:15" s="108" customFormat="1" ht="12.75" x14ac:dyDescent="0.2">
      <c r="A2082" s="108" t="str">
        <f>EnterpriseData!$B$38</f>
        <v>ProTes300420201Adm</v>
      </c>
      <c r="B2082" s="109" t="s">
        <v>10666</v>
      </c>
      <c r="C2082" s="108" t="s">
        <v>2609</v>
      </c>
      <c r="D2082" s="108" t="s">
        <v>10667</v>
      </c>
      <c r="E2082" s="108" t="s">
        <v>10668</v>
      </c>
      <c r="G2082" s="108" t="s">
        <v>3907</v>
      </c>
      <c r="H2082" s="108" t="s">
        <v>3907</v>
      </c>
      <c r="I2082" s="110" t="s">
        <v>2683</v>
      </c>
      <c r="J2082" s="108" t="s">
        <v>2952</v>
      </c>
      <c r="O2082" s="108" t="s">
        <v>2573</v>
      </c>
    </row>
    <row r="2083" spans="1:15" s="108" customFormat="1" ht="12.75" x14ac:dyDescent="0.2">
      <c r="A2083" s="108" t="str">
        <f>EnterpriseData!$B$38</f>
        <v>ProTes300420201Adm</v>
      </c>
      <c r="B2083" s="109" t="s">
        <v>10669</v>
      </c>
      <c r="C2083" s="108" t="s">
        <v>2609</v>
      </c>
      <c r="D2083" s="108" t="s">
        <v>10670</v>
      </c>
      <c r="E2083" s="108" t="s">
        <v>10671</v>
      </c>
      <c r="G2083" s="108" t="s">
        <v>4360</v>
      </c>
      <c r="H2083" s="108" t="s">
        <v>4360</v>
      </c>
      <c r="I2083" s="110" t="s">
        <v>2683</v>
      </c>
      <c r="J2083" s="108" t="s">
        <v>2952</v>
      </c>
      <c r="O2083" s="108" t="s">
        <v>2573</v>
      </c>
    </row>
    <row r="2084" spans="1:15" s="108" customFormat="1" ht="12.75" x14ac:dyDescent="0.2">
      <c r="A2084" s="108" t="str">
        <f>EnterpriseData!$B$38</f>
        <v>ProTes300420201Adm</v>
      </c>
      <c r="B2084" s="109" t="s">
        <v>10672</v>
      </c>
      <c r="C2084" s="108" t="s">
        <v>2609</v>
      </c>
      <c r="D2084" s="108" t="s">
        <v>10673</v>
      </c>
      <c r="E2084" s="108" t="s">
        <v>10674</v>
      </c>
      <c r="F2084" s="108" t="s">
        <v>10675</v>
      </c>
      <c r="G2084" s="108" t="s">
        <v>10676</v>
      </c>
      <c r="H2084" s="108" t="s">
        <v>6253</v>
      </c>
      <c r="I2084" s="110" t="s">
        <v>2683</v>
      </c>
      <c r="J2084" s="108" t="s">
        <v>2952</v>
      </c>
      <c r="O2084" s="108" t="s">
        <v>2573</v>
      </c>
    </row>
    <row r="2085" spans="1:15" s="108" customFormat="1" ht="12.75" x14ac:dyDescent="0.2">
      <c r="A2085" s="108" t="str">
        <f>EnterpriseData!$B$38</f>
        <v>ProTes300420201Adm</v>
      </c>
      <c r="B2085" s="109" t="s">
        <v>10677</v>
      </c>
      <c r="C2085" s="108" t="s">
        <v>2609</v>
      </c>
      <c r="D2085" s="108" t="s">
        <v>10678</v>
      </c>
      <c r="E2085" s="108" t="s">
        <v>10679</v>
      </c>
      <c r="G2085" s="108" t="s">
        <v>3545</v>
      </c>
      <c r="H2085" s="108" t="s">
        <v>3528</v>
      </c>
      <c r="I2085" s="110" t="s">
        <v>2683</v>
      </c>
      <c r="J2085" s="108" t="s">
        <v>2952</v>
      </c>
      <c r="O2085" s="108" t="s">
        <v>2573</v>
      </c>
    </row>
    <row r="2086" spans="1:15" s="108" customFormat="1" ht="12.75" x14ac:dyDescent="0.2">
      <c r="A2086" s="108" t="str">
        <f>EnterpriseData!$B$38</f>
        <v>ProTes300420201Adm</v>
      </c>
      <c r="B2086" s="109" t="s">
        <v>10680</v>
      </c>
      <c r="C2086" s="108" t="s">
        <v>2609</v>
      </c>
      <c r="D2086" s="108" t="s">
        <v>10681</v>
      </c>
      <c r="E2086" s="108" t="s">
        <v>10682</v>
      </c>
      <c r="G2086" s="108" t="s">
        <v>10683</v>
      </c>
      <c r="H2086" s="108" t="s">
        <v>6253</v>
      </c>
      <c r="I2086" s="110" t="s">
        <v>2683</v>
      </c>
      <c r="J2086" s="108" t="s">
        <v>2952</v>
      </c>
      <c r="O2086" s="108" t="s">
        <v>2573</v>
      </c>
    </row>
    <row r="2087" spans="1:15" s="108" customFormat="1" ht="12.75" x14ac:dyDescent="0.2">
      <c r="A2087" s="108" t="str">
        <f>EnterpriseData!$B$38</f>
        <v>ProTes300420201Adm</v>
      </c>
      <c r="B2087" s="109" t="s">
        <v>10684</v>
      </c>
      <c r="C2087" s="108" t="s">
        <v>2609</v>
      </c>
      <c r="D2087" s="108" t="s">
        <v>10685</v>
      </c>
      <c r="E2087" s="108" t="s">
        <v>10686</v>
      </c>
      <c r="G2087" s="108" t="s">
        <v>3783</v>
      </c>
      <c r="H2087" s="108" t="s">
        <v>3783</v>
      </c>
      <c r="I2087" s="110" t="s">
        <v>2683</v>
      </c>
      <c r="J2087" s="108" t="s">
        <v>2952</v>
      </c>
      <c r="O2087" s="108" t="s">
        <v>2573</v>
      </c>
    </row>
    <row r="2088" spans="1:15" s="108" customFormat="1" ht="12.75" x14ac:dyDescent="0.2">
      <c r="A2088" s="108" t="str">
        <f>EnterpriseData!$B$38</f>
        <v>ProTes300420201Adm</v>
      </c>
      <c r="B2088" s="109" t="s">
        <v>10687</v>
      </c>
      <c r="C2088" s="108" t="s">
        <v>2609</v>
      </c>
      <c r="D2088" s="108" t="s">
        <v>10688</v>
      </c>
      <c r="E2088" s="108" t="s">
        <v>10689</v>
      </c>
      <c r="G2088" s="108" t="s">
        <v>10690</v>
      </c>
      <c r="H2088" s="108" t="s">
        <v>3571</v>
      </c>
      <c r="I2088" s="110" t="s">
        <v>2683</v>
      </c>
      <c r="J2088" s="108" t="s">
        <v>2952</v>
      </c>
      <c r="O2088" s="108" t="s">
        <v>2573</v>
      </c>
    </row>
    <row r="2089" spans="1:15" s="108" customFormat="1" ht="12.75" x14ac:dyDescent="0.2">
      <c r="A2089" s="108" t="str">
        <f>EnterpriseData!$B$38</f>
        <v>ProTes300420201Adm</v>
      </c>
      <c r="B2089" s="109" t="s">
        <v>10691</v>
      </c>
      <c r="C2089" s="108" t="s">
        <v>2609</v>
      </c>
      <c r="D2089" s="108" t="s">
        <v>10692</v>
      </c>
      <c r="E2089" s="108" t="s">
        <v>2683</v>
      </c>
      <c r="G2089" s="108" t="s">
        <v>10693</v>
      </c>
      <c r="H2089" s="108" t="s">
        <v>6253</v>
      </c>
      <c r="I2089" s="110" t="s">
        <v>2683</v>
      </c>
      <c r="J2089" s="108" t="s">
        <v>2952</v>
      </c>
      <c r="O2089" s="108" t="s">
        <v>2573</v>
      </c>
    </row>
    <row r="2090" spans="1:15" s="108" customFormat="1" ht="12.75" x14ac:dyDescent="0.2">
      <c r="A2090" s="108" t="str">
        <f>EnterpriseData!$B$38</f>
        <v>ProTes300420201Adm</v>
      </c>
      <c r="B2090" s="109" t="s">
        <v>10694</v>
      </c>
      <c r="C2090" s="108" t="s">
        <v>2609</v>
      </c>
      <c r="D2090" s="108" t="s">
        <v>10695</v>
      </c>
      <c r="E2090" s="108" t="s">
        <v>2683</v>
      </c>
      <c r="G2090" s="108" t="s">
        <v>3522</v>
      </c>
      <c r="H2090" s="108" t="s">
        <v>3522</v>
      </c>
      <c r="I2090" s="110" t="s">
        <v>2683</v>
      </c>
      <c r="J2090" s="108" t="s">
        <v>2952</v>
      </c>
      <c r="O2090" s="108" t="s">
        <v>2573</v>
      </c>
    </row>
    <row r="2091" spans="1:15" s="108" customFormat="1" ht="12.75" x14ac:dyDescent="0.2">
      <c r="A2091" s="108" t="str">
        <f>EnterpriseData!$B$38</f>
        <v>ProTes300420201Adm</v>
      </c>
      <c r="B2091" s="109" t="s">
        <v>10696</v>
      </c>
      <c r="C2091" s="108" t="s">
        <v>2609</v>
      </c>
      <c r="D2091" s="108" t="s">
        <v>10697</v>
      </c>
      <c r="E2091" s="108" t="s">
        <v>10698</v>
      </c>
      <c r="F2091" s="108" t="s">
        <v>10573</v>
      </c>
      <c r="G2091" s="108" t="s">
        <v>10699</v>
      </c>
      <c r="H2091" s="108" t="s">
        <v>6253</v>
      </c>
      <c r="I2091" s="110" t="s">
        <v>2683</v>
      </c>
      <c r="J2091" s="108" t="s">
        <v>2952</v>
      </c>
      <c r="O2091" s="108" t="s">
        <v>2573</v>
      </c>
    </row>
    <row r="2092" spans="1:15" s="108" customFormat="1" ht="12.75" x14ac:dyDescent="0.2">
      <c r="A2092" s="108" t="str">
        <f>EnterpriseData!$B$38</f>
        <v>ProTes300420201Adm</v>
      </c>
      <c r="B2092" s="109" t="s">
        <v>10700</v>
      </c>
      <c r="C2092" s="108" t="s">
        <v>2609</v>
      </c>
      <c r="D2092" s="108" t="s">
        <v>10701</v>
      </c>
      <c r="E2092" s="108" t="s">
        <v>10702</v>
      </c>
      <c r="F2092" s="108" t="s">
        <v>10703</v>
      </c>
      <c r="G2092" s="108" t="s">
        <v>10704</v>
      </c>
      <c r="H2092" s="108" t="s">
        <v>6253</v>
      </c>
      <c r="I2092" s="110" t="s">
        <v>2683</v>
      </c>
      <c r="J2092" s="108" t="s">
        <v>2952</v>
      </c>
      <c r="O2092" s="108" t="s">
        <v>2573</v>
      </c>
    </row>
    <row r="2093" spans="1:15" s="108" customFormat="1" ht="12.75" x14ac:dyDescent="0.2">
      <c r="A2093" s="108" t="str">
        <f>EnterpriseData!$B$38</f>
        <v>ProTes300420201Adm</v>
      </c>
      <c r="B2093" s="109" t="s">
        <v>10705</v>
      </c>
      <c r="C2093" s="108" t="s">
        <v>2609</v>
      </c>
      <c r="D2093" s="108" t="s">
        <v>10706</v>
      </c>
      <c r="E2093" s="108" t="s">
        <v>10707</v>
      </c>
      <c r="F2093" s="108" t="s">
        <v>10645</v>
      </c>
      <c r="G2093" s="108" t="s">
        <v>10708</v>
      </c>
      <c r="H2093" s="108" t="s">
        <v>6253</v>
      </c>
      <c r="I2093" s="110" t="s">
        <v>2683</v>
      </c>
      <c r="J2093" s="108" t="s">
        <v>2952</v>
      </c>
      <c r="O2093" s="108" t="s">
        <v>2573</v>
      </c>
    </row>
    <row r="2094" spans="1:15" s="108" customFormat="1" ht="12.75" x14ac:dyDescent="0.2">
      <c r="A2094" s="108" t="str">
        <f>EnterpriseData!$B$38</f>
        <v>ProTes300420201Adm</v>
      </c>
      <c r="B2094" s="109" t="s">
        <v>10709</v>
      </c>
      <c r="C2094" s="108" t="s">
        <v>2609</v>
      </c>
      <c r="D2094" s="108" t="s">
        <v>10710</v>
      </c>
      <c r="E2094" s="108" t="s">
        <v>10711</v>
      </c>
      <c r="F2094" s="108" t="s">
        <v>10645</v>
      </c>
      <c r="G2094" s="108" t="s">
        <v>10712</v>
      </c>
      <c r="H2094" s="108" t="s">
        <v>6253</v>
      </c>
      <c r="I2094" s="110" t="s">
        <v>2683</v>
      </c>
      <c r="J2094" s="108" t="s">
        <v>2952</v>
      </c>
      <c r="O2094" s="108" t="s">
        <v>2573</v>
      </c>
    </row>
    <row r="2095" spans="1:15" s="108" customFormat="1" ht="12.75" x14ac:dyDescent="0.2">
      <c r="A2095" s="108" t="str">
        <f>EnterpriseData!$B$38</f>
        <v>ProTes300420201Adm</v>
      </c>
      <c r="B2095" s="109" t="s">
        <v>10713</v>
      </c>
      <c r="C2095" s="108" t="s">
        <v>2609</v>
      </c>
      <c r="D2095" s="108" t="s">
        <v>10714</v>
      </c>
      <c r="E2095" s="108" t="s">
        <v>10715</v>
      </c>
      <c r="F2095" s="108" t="s">
        <v>10716</v>
      </c>
      <c r="G2095" s="108" t="s">
        <v>10717</v>
      </c>
      <c r="H2095" s="108" t="s">
        <v>6253</v>
      </c>
      <c r="I2095" s="110" t="s">
        <v>2683</v>
      </c>
      <c r="J2095" s="108" t="s">
        <v>2952</v>
      </c>
      <c r="O2095" s="108" t="s">
        <v>2573</v>
      </c>
    </row>
    <row r="2096" spans="1:15" s="108" customFormat="1" ht="12.75" x14ac:dyDescent="0.2">
      <c r="A2096" s="108" t="str">
        <f>EnterpriseData!$B$38</f>
        <v>ProTes300420201Adm</v>
      </c>
      <c r="B2096" s="109" t="s">
        <v>10718</v>
      </c>
      <c r="C2096" s="108" t="s">
        <v>2609</v>
      </c>
      <c r="D2096" s="108" t="s">
        <v>10719</v>
      </c>
      <c r="E2096" s="108" t="s">
        <v>10720</v>
      </c>
      <c r="F2096" s="108" t="s">
        <v>10721</v>
      </c>
      <c r="G2096" s="108" t="s">
        <v>10722</v>
      </c>
      <c r="H2096" s="108" t="s">
        <v>6253</v>
      </c>
      <c r="I2096" s="110" t="s">
        <v>2683</v>
      </c>
      <c r="J2096" s="108" t="s">
        <v>2952</v>
      </c>
      <c r="O2096" s="108" t="s">
        <v>2573</v>
      </c>
    </row>
    <row r="2097" spans="1:15" s="108" customFormat="1" ht="12.75" x14ac:dyDescent="0.2">
      <c r="A2097" s="108" t="str">
        <f>EnterpriseData!$B$38</f>
        <v>ProTes300420201Adm</v>
      </c>
      <c r="B2097" s="109" t="s">
        <v>10723</v>
      </c>
      <c r="C2097" s="108" t="s">
        <v>2609</v>
      </c>
      <c r="D2097" s="108" t="s">
        <v>10724</v>
      </c>
      <c r="E2097" s="108" t="s">
        <v>10725</v>
      </c>
      <c r="F2097" s="108" t="s">
        <v>10726</v>
      </c>
      <c r="G2097" s="108" t="s">
        <v>10727</v>
      </c>
      <c r="H2097" s="108" t="s">
        <v>6253</v>
      </c>
      <c r="I2097" s="110" t="s">
        <v>2683</v>
      </c>
      <c r="J2097" s="108" t="s">
        <v>2952</v>
      </c>
      <c r="O2097" s="108" t="s">
        <v>2573</v>
      </c>
    </row>
    <row r="2098" spans="1:15" s="108" customFormat="1" ht="12.75" x14ac:dyDescent="0.2">
      <c r="A2098" s="108" t="str">
        <f>EnterpriseData!$B$38</f>
        <v>ProTes300420201Adm</v>
      </c>
      <c r="B2098" s="109" t="s">
        <v>10728</v>
      </c>
      <c r="C2098" s="108" t="s">
        <v>2609</v>
      </c>
      <c r="D2098" s="108" t="s">
        <v>10729</v>
      </c>
      <c r="E2098" s="108" t="s">
        <v>10730</v>
      </c>
      <c r="F2098" s="108" t="s">
        <v>10731</v>
      </c>
      <c r="G2098" s="108" t="s">
        <v>10732</v>
      </c>
      <c r="H2098" s="108" t="s">
        <v>3528</v>
      </c>
      <c r="I2098" s="110" t="s">
        <v>2683</v>
      </c>
      <c r="J2098" s="108" t="s">
        <v>2952</v>
      </c>
      <c r="O2098" s="108" t="s">
        <v>2573</v>
      </c>
    </row>
    <row r="2099" spans="1:15" s="108" customFormat="1" ht="12.75" x14ac:dyDescent="0.2">
      <c r="A2099" s="108" t="str">
        <f>EnterpriseData!$B$38</f>
        <v>ProTes300420201Adm</v>
      </c>
      <c r="B2099" s="109" t="s">
        <v>10733</v>
      </c>
      <c r="C2099" s="108" t="s">
        <v>2609</v>
      </c>
      <c r="D2099" s="108" t="s">
        <v>10734</v>
      </c>
      <c r="E2099" s="108" t="s">
        <v>2683</v>
      </c>
      <c r="G2099" s="108" t="s">
        <v>10735</v>
      </c>
      <c r="H2099" s="108" t="s">
        <v>6151</v>
      </c>
      <c r="I2099" s="110" t="s">
        <v>2683</v>
      </c>
      <c r="J2099" s="108" t="s">
        <v>2727</v>
      </c>
      <c r="O2099" s="108" t="s">
        <v>2573</v>
      </c>
    </row>
    <row r="2100" spans="1:15" s="108" customFormat="1" ht="12.75" x14ac:dyDescent="0.2">
      <c r="A2100" s="108" t="str">
        <f>EnterpriseData!$B$38</f>
        <v>ProTes300420201Adm</v>
      </c>
      <c r="B2100" s="109" t="s">
        <v>10736</v>
      </c>
      <c r="C2100" s="108" t="s">
        <v>2609</v>
      </c>
      <c r="D2100" s="108" t="s">
        <v>10737</v>
      </c>
      <c r="E2100" s="108" t="s">
        <v>2683</v>
      </c>
      <c r="G2100" s="108" t="s">
        <v>3914</v>
      </c>
      <c r="H2100" s="108" t="s">
        <v>3914</v>
      </c>
      <c r="I2100" s="110" t="s">
        <v>2683</v>
      </c>
      <c r="J2100" s="108" t="s">
        <v>2952</v>
      </c>
      <c r="O2100" s="108" t="s">
        <v>2573</v>
      </c>
    </row>
    <row r="2101" spans="1:15" s="108" customFormat="1" ht="12.75" x14ac:dyDescent="0.2">
      <c r="A2101" s="108" t="str">
        <f>EnterpriseData!$B$38</f>
        <v>ProTes300420201Adm</v>
      </c>
      <c r="B2101" s="109" t="s">
        <v>10738</v>
      </c>
      <c r="C2101" s="108" t="s">
        <v>2609</v>
      </c>
      <c r="D2101" s="108" t="s">
        <v>10739</v>
      </c>
      <c r="E2101" s="108" t="s">
        <v>2683</v>
      </c>
      <c r="G2101" s="108" t="s">
        <v>10740</v>
      </c>
      <c r="H2101" s="108" t="s">
        <v>6253</v>
      </c>
      <c r="I2101" s="110" t="s">
        <v>2683</v>
      </c>
      <c r="J2101" s="108" t="s">
        <v>2952</v>
      </c>
      <c r="O2101" s="108" t="s">
        <v>2573</v>
      </c>
    </row>
    <row r="2102" spans="1:15" s="108" customFormat="1" ht="12.75" x14ac:dyDescent="0.2">
      <c r="A2102" s="108" t="str">
        <f>EnterpriseData!$B$38</f>
        <v>ProTes300420201Adm</v>
      </c>
      <c r="B2102" s="109" t="s">
        <v>10741</v>
      </c>
      <c r="C2102" s="108" t="s">
        <v>2609</v>
      </c>
      <c r="D2102" s="108" t="s">
        <v>10742</v>
      </c>
      <c r="E2102" s="108" t="s">
        <v>2683</v>
      </c>
      <c r="F2102" s="108" t="s">
        <v>10743</v>
      </c>
      <c r="G2102" s="108" t="s">
        <v>5512</v>
      </c>
      <c r="H2102" s="108" t="s">
        <v>5512</v>
      </c>
      <c r="I2102" s="110" t="s">
        <v>2683</v>
      </c>
      <c r="J2102" s="108" t="s">
        <v>2952</v>
      </c>
      <c r="O2102" s="108" t="s">
        <v>2573</v>
      </c>
    </row>
    <row r="2103" spans="1:15" s="108" customFormat="1" ht="12.75" x14ac:dyDescent="0.2">
      <c r="A2103" s="108" t="str">
        <f>EnterpriseData!$B$38</f>
        <v>ProTes300420201Adm</v>
      </c>
      <c r="B2103" s="109" t="s">
        <v>10744</v>
      </c>
      <c r="C2103" s="108" t="s">
        <v>2609</v>
      </c>
      <c r="D2103" s="108" t="s">
        <v>10745</v>
      </c>
      <c r="E2103" s="108" t="s">
        <v>10746</v>
      </c>
      <c r="G2103" s="108" t="s">
        <v>10747</v>
      </c>
      <c r="H2103" s="108" t="s">
        <v>6253</v>
      </c>
      <c r="I2103" s="110" t="s">
        <v>2683</v>
      </c>
      <c r="J2103" s="108" t="s">
        <v>2952</v>
      </c>
      <c r="O2103" s="108" t="s">
        <v>2573</v>
      </c>
    </row>
    <row r="2104" spans="1:15" s="108" customFormat="1" ht="12.75" x14ac:dyDescent="0.2">
      <c r="A2104" s="108" t="str">
        <f>EnterpriseData!$B$38</f>
        <v>ProTes300420201Adm</v>
      </c>
      <c r="B2104" s="109" t="s">
        <v>10748</v>
      </c>
      <c r="C2104" s="108" t="s">
        <v>2609</v>
      </c>
      <c r="D2104" s="108" t="s">
        <v>10749</v>
      </c>
      <c r="E2104" s="108" t="s">
        <v>10750</v>
      </c>
      <c r="G2104" s="108" t="s">
        <v>2949</v>
      </c>
      <c r="H2104" s="108" t="s">
        <v>6253</v>
      </c>
      <c r="I2104" s="110" t="s">
        <v>2683</v>
      </c>
      <c r="J2104" s="108" t="s">
        <v>2952</v>
      </c>
      <c r="O2104" s="108" t="s">
        <v>2573</v>
      </c>
    </row>
    <row r="2105" spans="1:15" s="108" customFormat="1" ht="12.75" x14ac:dyDescent="0.2">
      <c r="A2105" s="108" t="str">
        <f>EnterpriseData!$B$38</f>
        <v>ProTes300420201Adm</v>
      </c>
      <c r="B2105" s="109" t="s">
        <v>10751</v>
      </c>
      <c r="C2105" s="108" t="s">
        <v>2609</v>
      </c>
      <c r="D2105" s="108" t="s">
        <v>10752</v>
      </c>
      <c r="E2105" s="108" t="s">
        <v>10753</v>
      </c>
      <c r="F2105" s="108" t="s">
        <v>10754</v>
      </c>
      <c r="G2105" s="108" t="s">
        <v>10755</v>
      </c>
      <c r="H2105" s="108" t="s">
        <v>6253</v>
      </c>
      <c r="I2105" s="110" t="s">
        <v>2683</v>
      </c>
      <c r="J2105" s="108" t="s">
        <v>2952</v>
      </c>
      <c r="O2105" s="108" t="s">
        <v>2573</v>
      </c>
    </row>
    <row r="2106" spans="1:15" s="108" customFormat="1" ht="12.75" x14ac:dyDescent="0.2">
      <c r="A2106" s="108" t="str">
        <f>EnterpriseData!$B$38</f>
        <v>ProTes300420201Adm</v>
      </c>
      <c r="B2106" s="109" t="s">
        <v>10756</v>
      </c>
      <c r="C2106" s="108" t="s">
        <v>2609</v>
      </c>
      <c r="D2106" s="108" t="s">
        <v>10757</v>
      </c>
      <c r="E2106" s="108" t="s">
        <v>10758</v>
      </c>
      <c r="F2106" s="108" t="s">
        <v>10759</v>
      </c>
      <c r="G2106" s="108" t="s">
        <v>10760</v>
      </c>
      <c r="H2106" s="108" t="s">
        <v>6253</v>
      </c>
      <c r="I2106" s="110" t="s">
        <v>2683</v>
      </c>
      <c r="J2106" s="108" t="s">
        <v>2952</v>
      </c>
      <c r="O2106" s="108" t="s">
        <v>2573</v>
      </c>
    </row>
    <row r="2107" spans="1:15" s="108" customFormat="1" ht="12.75" x14ac:dyDescent="0.2">
      <c r="A2107" s="108" t="str">
        <f>EnterpriseData!$B$38</f>
        <v>ProTes300420201Adm</v>
      </c>
      <c r="B2107" s="109" t="s">
        <v>10761</v>
      </c>
      <c r="C2107" s="108" t="s">
        <v>2609</v>
      </c>
      <c r="D2107" s="108" t="s">
        <v>10762</v>
      </c>
      <c r="E2107" s="108" t="s">
        <v>10763</v>
      </c>
      <c r="F2107" s="108" t="s">
        <v>10764</v>
      </c>
      <c r="G2107" s="108" t="s">
        <v>10765</v>
      </c>
      <c r="H2107" s="108" t="s">
        <v>6253</v>
      </c>
      <c r="I2107" s="110" t="s">
        <v>2683</v>
      </c>
      <c r="J2107" s="108" t="s">
        <v>2952</v>
      </c>
      <c r="O2107" s="108" t="s">
        <v>2573</v>
      </c>
    </row>
    <row r="2108" spans="1:15" s="108" customFormat="1" ht="12.75" x14ac:dyDescent="0.2">
      <c r="A2108" s="108" t="str">
        <f>EnterpriseData!$B$38</f>
        <v>ProTes300420201Adm</v>
      </c>
      <c r="B2108" s="109" t="s">
        <v>10766</v>
      </c>
      <c r="C2108" s="108" t="s">
        <v>2609</v>
      </c>
      <c r="D2108" s="108" t="s">
        <v>10767</v>
      </c>
      <c r="E2108" s="108" t="s">
        <v>2683</v>
      </c>
      <c r="G2108" s="108" t="s">
        <v>10768</v>
      </c>
      <c r="H2108" s="108" t="s">
        <v>6593</v>
      </c>
      <c r="I2108" s="110" t="s">
        <v>2683</v>
      </c>
      <c r="J2108" s="108" t="s">
        <v>4798</v>
      </c>
      <c r="O2108" s="108" t="s">
        <v>2573</v>
      </c>
    </row>
    <row r="2109" spans="1:15" s="108" customFormat="1" ht="12.75" x14ac:dyDescent="0.2">
      <c r="A2109" s="108" t="str">
        <f>EnterpriseData!$B$38</f>
        <v>ProTes300420201Adm</v>
      </c>
      <c r="B2109" s="109" t="s">
        <v>10769</v>
      </c>
      <c r="C2109" s="108" t="s">
        <v>2609</v>
      </c>
      <c r="D2109" s="108" t="s">
        <v>10770</v>
      </c>
      <c r="E2109" s="108" t="s">
        <v>10771</v>
      </c>
      <c r="F2109" s="108" t="s">
        <v>10772</v>
      </c>
      <c r="G2109" s="108" t="s">
        <v>10773</v>
      </c>
      <c r="H2109" s="108" t="s">
        <v>6253</v>
      </c>
      <c r="I2109" s="110" t="s">
        <v>2683</v>
      </c>
      <c r="J2109" s="108" t="s">
        <v>2952</v>
      </c>
      <c r="O2109" s="108" t="s">
        <v>2573</v>
      </c>
    </row>
    <row r="2110" spans="1:15" s="108" customFormat="1" ht="12.75" x14ac:dyDescent="0.2">
      <c r="A2110" s="108" t="str">
        <f>EnterpriseData!$B$38</f>
        <v>ProTes300420201Adm</v>
      </c>
      <c r="B2110" s="109" t="s">
        <v>10774</v>
      </c>
      <c r="C2110" s="108" t="s">
        <v>2609</v>
      </c>
      <c r="D2110" s="108" t="s">
        <v>10775</v>
      </c>
      <c r="E2110" s="108" t="s">
        <v>2683</v>
      </c>
      <c r="F2110" s="108" t="s">
        <v>10776</v>
      </c>
      <c r="G2110" s="108" t="s">
        <v>10594</v>
      </c>
      <c r="H2110" s="108" t="s">
        <v>10595</v>
      </c>
      <c r="I2110" s="110" t="s">
        <v>2683</v>
      </c>
      <c r="J2110" s="108" t="s">
        <v>2952</v>
      </c>
      <c r="O2110" s="108" t="s">
        <v>2573</v>
      </c>
    </row>
    <row r="2111" spans="1:15" s="108" customFormat="1" ht="12.75" x14ac:dyDescent="0.2">
      <c r="A2111" s="108" t="str">
        <f>EnterpriseData!$B$38</f>
        <v>ProTes300420201Adm</v>
      </c>
      <c r="B2111" s="109" t="s">
        <v>10777</v>
      </c>
      <c r="C2111" s="108" t="s">
        <v>2609</v>
      </c>
      <c r="D2111" s="108" t="s">
        <v>10778</v>
      </c>
      <c r="E2111" s="108" t="s">
        <v>2683</v>
      </c>
      <c r="G2111" s="108" t="s">
        <v>10779</v>
      </c>
      <c r="H2111" s="108" t="s">
        <v>6743</v>
      </c>
      <c r="I2111" s="110" t="s">
        <v>2683</v>
      </c>
      <c r="J2111" s="108" t="s">
        <v>2377</v>
      </c>
      <c r="O2111" s="108" t="s">
        <v>2573</v>
      </c>
    </row>
    <row r="2112" spans="1:15" s="108" customFormat="1" ht="12.75" x14ac:dyDescent="0.2">
      <c r="A2112" s="108" t="str">
        <f>EnterpriseData!$B$38</f>
        <v>ProTes300420201Adm</v>
      </c>
      <c r="B2112" s="109" t="s">
        <v>10780</v>
      </c>
      <c r="C2112" s="108" t="s">
        <v>2609</v>
      </c>
      <c r="D2112" s="108" t="s">
        <v>10781</v>
      </c>
      <c r="E2112" s="108" t="s">
        <v>2683</v>
      </c>
      <c r="G2112" s="108" t="s">
        <v>10782</v>
      </c>
      <c r="H2112" s="108" t="s">
        <v>6118</v>
      </c>
      <c r="I2112" s="110" t="s">
        <v>2683</v>
      </c>
      <c r="J2112" s="108" t="s">
        <v>2377</v>
      </c>
      <c r="O2112" s="108" t="s">
        <v>2573</v>
      </c>
    </row>
    <row r="2113" spans="1:15" s="108" customFormat="1" ht="12.75" x14ac:dyDescent="0.2">
      <c r="A2113" s="108" t="str">
        <f>EnterpriseData!$B$38</f>
        <v>ProTes300420201Adm</v>
      </c>
      <c r="B2113" s="109" t="s">
        <v>10783</v>
      </c>
      <c r="C2113" s="108" t="s">
        <v>2609</v>
      </c>
      <c r="D2113" s="108" t="s">
        <v>10784</v>
      </c>
      <c r="E2113" s="108" t="s">
        <v>2683</v>
      </c>
      <c r="G2113" s="108" t="s">
        <v>4873</v>
      </c>
      <c r="H2113" s="108" t="s">
        <v>4873</v>
      </c>
      <c r="I2113" s="110" t="s">
        <v>2683</v>
      </c>
      <c r="J2113" s="108" t="s">
        <v>3346</v>
      </c>
      <c r="O2113" s="108" t="s">
        <v>2573</v>
      </c>
    </row>
    <row r="2114" spans="1:15" s="108" customFormat="1" ht="12.75" x14ac:dyDescent="0.2">
      <c r="A2114" s="108" t="str">
        <f>EnterpriseData!$B$38</f>
        <v>ProTes300420201Adm</v>
      </c>
      <c r="B2114" s="109" t="s">
        <v>10785</v>
      </c>
      <c r="C2114" s="108" t="s">
        <v>2609</v>
      </c>
      <c r="D2114" s="108" t="s">
        <v>10786</v>
      </c>
      <c r="E2114" s="108" t="s">
        <v>2683</v>
      </c>
      <c r="G2114" s="108" t="s">
        <v>10787</v>
      </c>
      <c r="H2114" s="108" t="s">
        <v>6143</v>
      </c>
      <c r="I2114" s="110" t="s">
        <v>2683</v>
      </c>
      <c r="J2114" s="108" t="s">
        <v>4901</v>
      </c>
      <c r="O2114" s="108" t="s">
        <v>2573</v>
      </c>
    </row>
    <row r="2115" spans="1:15" s="108" customFormat="1" ht="12.75" x14ac:dyDescent="0.2">
      <c r="A2115" s="108" t="str">
        <f>EnterpriseData!$B$38</f>
        <v>ProTes300420201Adm</v>
      </c>
      <c r="B2115" s="109" t="s">
        <v>10788</v>
      </c>
      <c r="C2115" s="108" t="s">
        <v>2609</v>
      </c>
      <c r="D2115" s="108" t="s">
        <v>10789</v>
      </c>
      <c r="E2115" s="108" t="s">
        <v>2683</v>
      </c>
      <c r="G2115" s="108" t="s">
        <v>10790</v>
      </c>
      <c r="H2115" s="108" t="s">
        <v>10790</v>
      </c>
      <c r="I2115" s="110" t="s">
        <v>2683</v>
      </c>
      <c r="J2115" s="108" t="s">
        <v>2834</v>
      </c>
      <c r="O2115" s="108" t="s">
        <v>2573</v>
      </c>
    </row>
    <row r="2116" spans="1:15" s="108" customFormat="1" ht="12.75" x14ac:dyDescent="0.2">
      <c r="A2116" s="108" t="str">
        <f>EnterpriseData!$B$38</f>
        <v>ProTes300420201Adm</v>
      </c>
      <c r="B2116" s="109" t="s">
        <v>10791</v>
      </c>
      <c r="C2116" s="108" t="s">
        <v>2609</v>
      </c>
      <c r="D2116" s="108" t="s">
        <v>10792</v>
      </c>
      <c r="E2116" s="108" t="s">
        <v>2683</v>
      </c>
      <c r="G2116" s="108" t="s">
        <v>10793</v>
      </c>
      <c r="H2116" s="108" t="s">
        <v>10001</v>
      </c>
      <c r="I2116" s="110" t="s">
        <v>2683</v>
      </c>
      <c r="J2116" s="108" t="s">
        <v>2591</v>
      </c>
      <c r="O2116" s="108" t="s">
        <v>2573</v>
      </c>
    </row>
    <row r="2117" spans="1:15" s="108" customFormat="1" ht="12.75" x14ac:dyDescent="0.2">
      <c r="A2117" s="108" t="str">
        <f>EnterpriseData!$B$38</f>
        <v>ProTes300420201Adm</v>
      </c>
      <c r="B2117" s="109" t="s">
        <v>10794</v>
      </c>
      <c r="C2117" s="108" t="s">
        <v>2609</v>
      </c>
      <c r="D2117" s="108" t="s">
        <v>10795</v>
      </c>
      <c r="E2117" s="108" t="s">
        <v>2683</v>
      </c>
      <c r="G2117" s="108" t="s">
        <v>10796</v>
      </c>
      <c r="H2117" s="108" t="s">
        <v>6275</v>
      </c>
      <c r="I2117" s="110" t="s">
        <v>2683</v>
      </c>
      <c r="J2117" s="108" t="s">
        <v>6276</v>
      </c>
      <c r="O2117" s="108" t="s">
        <v>2573</v>
      </c>
    </row>
    <row r="2118" spans="1:15" s="108" customFormat="1" ht="12.75" x14ac:dyDescent="0.2">
      <c r="A2118" s="108" t="str">
        <f>EnterpriseData!$B$38</f>
        <v>ProTes300420201Adm</v>
      </c>
      <c r="B2118" s="109" t="s">
        <v>10797</v>
      </c>
      <c r="C2118" s="108" t="s">
        <v>2609</v>
      </c>
      <c r="D2118" s="108" t="s">
        <v>10798</v>
      </c>
      <c r="E2118" s="108" t="s">
        <v>2683</v>
      </c>
      <c r="G2118" s="108" t="s">
        <v>10799</v>
      </c>
      <c r="H2118" s="108" t="s">
        <v>10800</v>
      </c>
      <c r="I2118" s="110" t="s">
        <v>2683</v>
      </c>
      <c r="J2118" s="108" t="s">
        <v>10801</v>
      </c>
      <c r="O2118" s="108" t="s">
        <v>2573</v>
      </c>
    </row>
    <row r="2119" spans="1:15" s="108" customFormat="1" ht="12.75" x14ac:dyDescent="0.2">
      <c r="A2119" s="108" t="str">
        <f>EnterpriseData!$B$38</f>
        <v>ProTes300420201Adm</v>
      </c>
      <c r="B2119" s="109" t="s">
        <v>10802</v>
      </c>
      <c r="C2119" s="108" t="s">
        <v>2609</v>
      </c>
      <c r="D2119" s="108" t="s">
        <v>10803</v>
      </c>
      <c r="E2119" s="108" t="s">
        <v>2683</v>
      </c>
      <c r="G2119" s="108" t="s">
        <v>10804</v>
      </c>
      <c r="H2119" s="108" t="s">
        <v>6267</v>
      </c>
      <c r="I2119" s="110" t="s">
        <v>2683</v>
      </c>
      <c r="J2119" s="108" t="s">
        <v>4104</v>
      </c>
      <c r="O2119" s="108" t="s">
        <v>2573</v>
      </c>
    </row>
    <row r="2120" spans="1:15" s="108" customFormat="1" ht="12.75" x14ac:dyDescent="0.2">
      <c r="A2120" s="108" t="str">
        <f>EnterpriseData!$B$38</f>
        <v>ProTes300420201Adm</v>
      </c>
      <c r="B2120" s="109" t="s">
        <v>10805</v>
      </c>
      <c r="C2120" s="108" t="s">
        <v>2609</v>
      </c>
      <c r="D2120" s="108" t="s">
        <v>10806</v>
      </c>
      <c r="E2120" s="108" t="s">
        <v>2683</v>
      </c>
      <c r="G2120" s="108" t="s">
        <v>10807</v>
      </c>
      <c r="H2120" s="108" t="s">
        <v>6403</v>
      </c>
      <c r="I2120" s="110" t="s">
        <v>2683</v>
      </c>
      <c r="J2120" s="108" t="s">
        <v>6404</v>
      </c>
      <c r="O2120" s="108" t="s">
        <v>2573</v>
      </c>
    </row>
    <row r="2121" spans="1:15" s="108" customFormat="1" ht="12.75" x14ac:dyDescent="0.2">
      <c r="A2121" s="108" t="str">
        <f>EnterpriseData!$B$38</f>
        <v>ProTes300420201Adm</v>
      </c>
      <c r="B2121" s="109" t="s">
        <v>10808</v>
      </c>
      <c r="C2121" s="108" t="s">
        <v>2609</v>
      </c>
      <c r="D2121" s="108" t="s">
        <v>10809</v>
      </c>
      <c r="E2121" s="108" t="s">
        <v>2683</v>
      </c>
      <c r="G2121" s="108" t="s">
        <v>10810</v>
      </c>
      <c r="H2121" s="108" t="s">
        <v>7941</v>
      </c>
      <c r="I2121" s="110" t="s">
        <v>2683</v>
      </c>
      <c r="J2121" s="108" t="s">
        <v>2404</v>
      </c>
      <c r="O2121" s="108" t="s">
        <v>2573</v>
      </c>
    </row>
    <row r="2122" spans="1:15" s="108" customFormat="1" ht="12.75" x14ac:dyDescent="0.2">
      <c r="A2122" s="108" t="str">
        <f>EnterpriseData!$B$38</f>
        <v>ProTes300420201Adm</v>
      </c>
      <c r="B2122" s="109" t="s">
        <v>10811</v>
      </c>
      <c r="C2122" s="108" t="s">
        <v>2609</v>
      </c>
      <c r="D2122" s="108" t="s">
        <v>10812</v>
      </c>
      <c r="E2122" s="108" t="s">
        <v>2683</v>
      </c>
      <c r="G2122" s="108" t="s">
        <v>10813</v>
      </c>
      <c r="H2122" s="108" t="s">
        <v>10814</v>
      </c>
      <c r="I2122" s="110" t="s">
        <v>2683</v>
      </c>
      <c r="J2122" s="108" t="s">
        <v>5713</v>
      </c>
      <c r="O2122" s="108" t="s">
        <v>2573</v>
      </c>
    </row>
    <row r="2123" spans="1:15" s="108" customFormat="1" ht="12.75" x14ac:dyDescent="0.2">
      <c r="A2123" s="108" t="str">
        <f>EnterpriseData!$B$38</f>
        <v>ProTes300420201Adm</v>
      </c>
      <c r="B2123" s="109" t="s">
        <v>10815</v>
      </c>
      <c r="C2123" s="108" t="s">
        <v>2609</v>
      </c>
      <c r="D2123" s="108" t="s">
        <v>10816</v>
      </c>
      <c r="E2123" s="108" t="s">
        <v>2683</v>
      </c>
      <c r="G2123" s="108" t="s">
        <v>10817</v>
      </c>
      <c r="H2123" s="108" t="s">
        <v>6129</v>
      </c>
      <c r="I2123" s="110" t="s">
        <v>2683</v>
      </c>
      <c r="J2123" s="108" t="s">
        <v>2414</v>
      </c>
      <c r="O2123" s="108" t="s">
        <v>2573</v>
      </c>
    </row>
    <row r="2124" spans="1:15" s="108" customFormat="1" ht="12.75" x14ac:dyDescent="0.2">
      <c r="A2124" s="108" t="str">
        <f>EnterpriseData!$B$38</f>
        <v>ProTes300420201Adm</v>
      </c>
      <c r="B2124" s="109" t="s">
        <v>10818</v>
      </c>
      <c r="C2124" s="108" t="s">
        <v>2609</v>
      </c>
      <c r="D2124" s="108" t="s">
        <v>10819</v>
      </c>
      <c r="E2124" s="108" t="s">
        <v>2683</v>
      </c>
      <c r="G2124" s="108" t="s">
        <v>10820</v>
      </c>
      <c r="H2124" s="108" t="s">
        <v>6245</v>
      </c>
      <c r="I2124" s="110" t="s">
        <v>2683</v>
      </c>
      <c r="J2124" s="108" t="s">
        <v>2412</v>
      </c>
      <c r="O2124" s="108" t="s">
        <v>2573</v>
      </c>
    </row>
    <row r="2125" spans="1:15" s="108" customFormat="1" ht="12.75" x14ac:dyDescent="0.2">
      <c r="A2125" s="108" t="str">
        <f>EnterpriseData!$B$38</f>
        <v>ProTes300420201Adm</v>
      </c>
      <c r="B2125" s="109" t="s">
        <v>10821</v>
      </c>
      <c r="C2125" s="108" t="s">
        <v>2609</v>
      </c>
      <c r="D2125" s="108" t="s">
        <v>10822</v>
      </c>
      <c r="E2125" s="108" t="s">
        <v>2683</v>
      </c>
      <c r="G2125" s="108" t="s">
        <v>10823</v>
      </c>
      <c r="H2125" s="108" t="s">
        <v>6616</v>
      </c>
      <c r="I2125" s="110" t="s">
        <v>2683</v>
      </c>
      <c r="J2125" s="108" t="s">
        <v>5800</v>
      </c>
      <c r="O2125" s="108" t="s">
        <v>2573</v>
      </c>
    </row>
    <row r="2126" spans="1:15" s="108" customFormat="1" ht="12.75" x14ac:dyDescent="0.2">
      <c r="A2126" s="108" t="str">
        <f>EnterpriseData!$B$38</f>
        <v>ProTes300420201Adm</v>
      </c>
      <c r="B2126" s="109" t="s">
        <v>10824</v>
      </c>
      <c r="C2126" s="108" t="s">
        <v>2609</v>
      </c>
      <c r="D2126" s="108" t="s">
        <v>10825</v>
      </c>
      <c r="E2126" s="108" t="s">
        <v>2683</v>
      </c>
      <c r="G2126" s="108" t="s">
        <v>10826</v>
      </c>
      <c r="H2126" s="108" t="s">
        <v>6616</v>
      </c>
      <c r="I2126" s="110" t="s">
        <v>2683</v>
      </c>
      <c r="J2126" s="108" t="s">
        <v>5800</v>
      </c>
      <c r="O2126" s="108" t="s">
        <v>2573</v>
      </c>
    </row>
    <row r="2127" spans="1:15" s="108" customFormat="1" ht="12.75" x14ac:dyDescent="0.2">
      <c r="A2127" s="108" t="str">
        <f>EnterpriseData!$B$38</f>
        <v>ProTes300420201Adm</v>
      </c>
      <c r="B2127" s="109" t="s">
        <v>10827</v>
      </c>
      <c r="C2127" s="108" t="s">
        <v>2609</v>
      </c>
      <c r="D2127" s="108" t="s">
        <v>10828</v>
      </c>
      <c r="E2127" s="108" t="s">
        <v>2683</v>
      </c>
      <c r="G2127" s="108" t="s">
        <v>10829</v>
      </c>
      <c r="H2127" s="108" t="s">
        <v>6143</v>
      </c>
      <c r="I2127" s="110" t="s">
        <v>2683</v>
      </c>
      <c r="J2127" s="108" t="s">
        <v>4901</v>
      </c>
      <c r="O2127" s="108" t="s">
        <v>2573</v>
      </c>
    </row>
    <row r="2128" spans="1:15" s="108" customFormat="1" ht="12.75" x14ac:dyDescent="0.2">
      <c r="A2128" s="108" t="str">
        <f>EnterpriseData!$B$38</f>
        <v>ProTes300420201Adm</v>
      </c>
      <c r="B2128" s="109" t="s">
        <v>10830</v>
      </c>
      <c r="C2128" s="108" t="s">
        <v>2609</v>
      </c>
      <c r="D2128" s="108" t="s">
        <v>10831</v>
      </c>
      <c r="E2128" s="108" t="s">
        <v>2683</v>
      </c>
      <c r="G2128" s="108" t="s">
        <v>10832</v>
      </c>
      <c r="H2128" s="108" t="s">
        <v>6151</v>
      </c>
      <c r="I2128" s="110" t="s">
        <v>2683</v>
      </c>
      <c r="J2128" s="108" t="s">
        <v>2727</v>
      </c>
      <c r="O2128" s="108" t="s">
        <v>2573</v>
      </c>
    </row>
    <row r="2129" spans="1:15" s="108" customFormat="1" ht="12.75" x14ac:dyDescent="0.2">
      <c r="A2129" s="108" t="str">
        <f>EnterpriseData!$B$38</f>
        <v>ProTes300420201Adm</v>
      </c>
      <c r="B2129" s="109" t="s">
        <v>10833</v>
      </c>
      <c r="C2129" s="108" t="s">
        <v>2609</v>
      </c>
      <c r="D2129" s="108" t="s">
        <v>10834</v>
      </c>
      <c r="E2129" s="108" t="s">
        <v>2683</v>
      </c>
      <c r="G2129" s="108" t="s">
        <v>3817</v>
      </c>
      <c r="H2129" s="108" t="s">
        <v>9575</v>
      </c>
      <c r="I2129" s="110" t="s">
        <v>2683</v>
      </c>
      <c r="J2129" s="108" t="s">
        <v>2896</v>
      </c>
      <c r="O2129" s="108" t="s">
        <v>2573</v>
      </c>
    </row>
    <row r="2130" spans="1:15" s="108" customFormat="1" ht="12.75" x14ac:dyDescent="0.2">
      <c r="A2130" s="108" t="str">
        <f>EnterpriseData!$B$38</f>
        <v>ProTes300420201Adm</v>
      </c>
      <c r="B2130" s="109" t="s">
        <v>10835</v>
      </c>
      <c r="C2130" s="108" t="s">
        <v>2609</v>
      </c>
      <c r="D2130" s="108" t="s">
        <v>10836</v>
      </c>
      <c r="E2130" s="108" t="s">
        <v>2683</v>
      </c>
      <c r="G2130" s="108" t="s">
        <v>10837</v>
      </c>
      <c r="H2130" s="108" t="s">
        <v>10800</v>
      </c>
      <c r="I2130" s="110" t="s">
        <v>2683</v>
      </c>
      <c r="J2130" s="108" t="s">
        <v>10801</v>
      </c>
      <c r="O2130" s="108" t="s">
        <v>2573</v>
      </c>
    </row>
    <row r="2131" spans="1:15" s="108" customFormat="1" ht="12.75" x14ac:dyDescent="0.2">
      <c r="A2131" s="108" t="str">
        <f>EnterpriseData!$B$38</f>
        <v>ProTes300420201Adm</v>
      </c>
      <c r="B2131" s="109" t="s">
        <v>10838</v>
      </c>
      <c r="C2131" s="108" t="s">
        <v>2609</v>
      </c>
      <c r="D2131" s="108" t="s">
        <v>10839</v>
      </c>
      <c r="E2131" s="108" t="s">
        <v>2683</v>
      </c>
      <c r="G2131" s="108" t="s">
        <v>10840</v>
      </c>
      <c r="H2131" s="108" t="s">
        <v>8310</v>
      </c>
      <c r="I2131" s="110" t="s">
        <v>2683</v>
      </c>
      <c r="J2131" s="108" t="s">
        <v>4785</v>
      </c>
      <c r="O2131" s="108" t="s">
        <v>2573</v>
      </c>
    </row>
    <row r="2132" spans="1:15" s="108" customFormat="1" ht="12.75" x14ac:dyDescent="0.2">
      <c r="A2132" s="108" t="str">
        <f>EnterpriseData!$B$38</f>
        <v>ProTes300420201Adm</v>
      </c>
      <c r="B2132" s="109" t="s">
        <v>10841</v>
      </c>
      <c r="C2132" s="108" t="s">
        <v>2609</v>
      </c>
      <c r="D2132" s="108" t="s">
        <v>10842</v>
      </c>
      <c r="E2132" s="108" t="s">
        <v>2683</v>
      </c>
      <c r="G2132" s="108" t="s">
        <v>10843</v>
      </c>
      <c r="H2132" s="108" t="s">
        <v>6464</v>
      </c>
      <c r="I2132" s="110" t="s">
        <v>2683</v>
      </c>
      <c r="J2132" s="108" t="s">
        <v>3202</v>
      </c>
      <c r="O2132" s="108" t="s">
        <v>2573</v>
      </c>
    </row>
    <row r="2133" spans="1:15" s="108" customFormat="1" ht="12.75" x14ac:dyDescent="0.2">
      <c r="A2133" s="108" t="str">
        <f>EnterpriseData!$B$38</f>
        <v>ProTes300420201Adm</v>
      </c>
      <c r="B2133" s="109" t="s">
        <v>10844</v>
      </c>
      <c r="C2133" s="108" t="s">
        <v>2609</v>
      </c>
      <c r="D2133" s="108" t="s">
        <v>10845</v>
      </c>
      <c r="E2133" s="108" t="s">
        <v>2683</v>
      </c>
      <c r="G2133" s="108" t="s">
        <v>10846</v>
      </c>
      <c r="H2133" s="108" t="s">
        <v>6616</v>
      </c>
      <c r="I2133" s="110" t="s">
        <v>2683</v>
      </c>
      <c r="J2133" s="108" t="s">
        <v>5800</v>
      </c>
      <c r="O2133" s="108" t="s">
        <v>2573</v>
      </c>
    </row>
    <row r="2134" spans="1:15" s="108" customFormat="1" ht="12.75" x14ac:dyDescent="0.2">
      <c r="A2134" s="108" t="str">
        <f>EnterpriseData!$B$38</f>
        <v>ProTes300420201Adm</v>
      </c>
      <c r="B2134" s="109" t="s">
        <v>10847</v>
      </c>
      <c r="C2134" s="108" t="s">
        <v>2609</v>
      </c>
      <c r="D2134" s="108" t="s">
        <v>10848</v>
      </c>
      <c r="E2134" s="108" t="s">
        <v>2683</v>
      </c>
      <c r="G2134" s="108" t="s">
        <v>10849</v>
      </c>
      <c r="H2134" s="108" t="s">
        <v>10850</v>
      </c>
      <c r="I2134" s="110" t="s">
        <v>2683</v>
      </c>
      <c r="J2134" s="108" t="s">
        <v>2865</v>
      </c>
      <c r="O2134" s="108" t="s">
        <v>2573</v>
      </c>
    </row>
    <row r="2135" spans="1:15" s="108" customFormat="1" ht="12.75" x14ac:dyDescent="0.2">
      <c r="A2135" s="108" t="str">
        <f>EnterpriseData!$B$38</f>
        <v>ProTes300420201Adm</v>
      </c>
      <c r="B2135" s="109" t="s">
        <v>10851</v>
      </c>
      <c r="C2135" s="108" t="s">
        <v>2609</v>
      </c>
      <c r="D2135" s="108" t="s">
        <v>10852</v>
      </c>
      <c r="E2135" s="108" t="s">
        <v>2683</v>
      </c>
      <c r="G2135" s="108" t="s">
        <v>10853</v>
      </c>
      <c r="H2135" s="108" t="s">
        <v>6403</v>
      </c>
      <c r="I2135" s="110" t="s">
        <v>2683</v>
      </c>
      <c r="J2135" s="108" t="s">
        <v>6404</v>
      </c>
      <c r="O2135" s="108" t="s">
        <v>2573</v>
      </c>
    </row>
    <row r="2136" spans="1:15" s="108" customFormat="1" ht="12.75" x14ac:dyDescent="0.2">
      <c r="A2136" s="108" t="str">
        <f>EnterpriseData!$B$38</f>
        <v>ProTes300420201Adm</v>
      </c>
      <c r="B2136" s="109" t="s">
        <v>10854</v>
      </c>
      <c r="C2136" s="108" t="s">
        <v>2609</v>
      </c>
      <c r="D2136" s="108" t="s">
        <v>10855</v>
      </c>
      <c r="E2136" s="108" t="s">
        <v>2683</v>
      </c>
      <c r="G2136" s="108" t="s">
        <v>10856</v>
      </c>
      <c r="H2136" s="108" t="s">
        <v>6616</v>
      </c>
      <c r="I2136" s="110" t="s">
        <v>2683</v>
      </c>
      <c r="J2136" s="108" t="s">
        <v>5800</v>
      </c>
      <c r="O2136" s="108" t="s">
        <v>2573</v>
      </c>
    </row>
    <row r="2137" spans="1:15" s="108" customFormat="1" ht="12.75" x14ac:dyDescent="0.2">
      <c r="A2137" s="108" t="str">
        <f>EnterpriseData!$B$38</f>
        <v>ProTes300420201Adm</v>
      </c>
      <c r="B2137" s="109" t="s">
        <v>10857</v>
      </c>
      <c r="C2137" s="108" t="s">
        <v>2609</v>
      </c>
      <c r="D2137" s="108" t="s">
        <v>10858</v>
      </c>
      <c r="E2137" s="108" t="s">
        <v>2683</v>
      </c>
      <c r="G2137" s="108" t="s">
        <v>10859</v>
      </c>
      <c r="H2137" s="108" t="s">
        <v>6616</v>
      </c>
      <c r="I2137" s="110" t="s">
        <v>2683</v>
      </c>
      <c r="J2137" s="108" t="s">
        <v>5800</v>
      </c>
      <c r="O2137" s="108" t="s">
        <v>2573</v>
      </c>
    </row>
    <row r="2138" spans="1:15" s="108" customFormat="1" ht="12.75" x14ac:dyDescent="0.2">
      <c r="A2138" s="108" t="str">
        <f>EnterpriseData!$B$38</f>
        <v>ProTes300420201Adm</v>
      </c>
      <c r="B2138" s="109" t="s">
        <v>10860</v>
      </c>
      <c r="C2138" s="108" t="s">
        <v>2609</v>
      </c>
      <c r="D2138" s="108" t="s">
        <v>10861</v>
      </c>
      <c r="E2138" s="108" t="s">
        <v>2683</v>
      </c>
      <c r="G2138" s="108" t="s">
        <v>5312</v>
      </c>
      <c r="H2138" s="108" t="s">
        <v>10862</v>
      </c>
      <c r="I2138" s="110" t="s">
        <v>2683</v>
      </c>
      <c r="J2138" s="108" t="s">
        <v>4798</v>
      </c>
      <c r="O2138" s="108" t="s">
        <v>2573</v>
      </c>
    </row>
    <row r="2139" spans="1:15" s="108" customFormat="1" ht="12.75" x14ac:dyDescent="0.2">
      <c r="A2139" s="108" t="str">
        <f>EnterpriseData!$B$38</f>
        <v>ProTes300420201Adm</v>
      </c>
      <c r="B2139" s="109" t="s">
        <v>10863</v>
      </c>
      <c r="C2139" s="108" t="s">
        <v>2609</v>
      </c>
      <c r="D2139" s="108" t="s">
        <v>10864</v>
      </c>
      <c r="E2139" s="108" t="s">
        <v>2683</v>
      </c>
      <c r="G2139" s="108" t="s">
        <v>10865</v>
      </c>
      <c r="H2139" s="108" t="s">
        <v>9258</v>
      </c>
      <c r="I2139" s="110" t="s">
        <v>2683</v>
      </c>
      <c r="J2139" s="108" t="s">
        <v>2414</v>
      </c>
      <c r="O2139" s="108" t="s">
        <v>2573</v>
      </c>
    </row>
    <row r="2140" spans="1:15" s="108" customFormat="1" ht="12.75" x14ac:dyDescent="0.2">
      <c r="A2140" s="108" t="str">
        <f>EnterpriseData!$B$38</f>
        <v>ProTes300420201Adm</v>
      </c>
      <c r="B2140" s="109" t="s">
        <v>10866</v>
      </c>
      <c r="C2140" s="108" t="s">
        <v>2609</v>
      </c>
      <c r="D2140" s="108" t="s">
        <v>10867</v>
      </c>
      <c r="E2140" s="108" t="s">
        <v>2683</v>
      </c>
      <c r="G2140" s="108" t="s">
        <v>10868</v>
      </c>
      <c r="H2140" s="108" t="s">
        <v>6512</v>
      </c>
      <c r="I2140" s="110" t="s">
        <v>2683</v>
      </c>
      <c r="J2140" s="108" t="s">
        <v>5462</v>
      </c>
      <c r="O2140" s="108" t="s">
        <v>2573</v>
      </c>
    </row>
    <row r="2141" spans="1:15" s="108" customFormat="1" ht="12.75" x14ac:dyDescent="0.2">
      <c r="A2141" s="108" t="str">
        <f>EnterpriseData!$B$38</f>
        <v>ProTes300420201Adm</v>
      </c>
      <c r="B2141" s="109" t="s">
        <v>10869</v>
      </c>
      <c r="C2141" s="108" t="s">
        <v>2609</v>
      </c>
      <c r="D2141" s="108" t="s">
        <v>10870</v>
      </c>
      <c r="E2141" s="108" t="s">
        <v>2683</v>
      </c>
      <c r="G2141" s="108" t="s">
        <v>10871</v>
      </c>
      <c r="H2141" s="108" t="s">
        <v>6800</v>
      </c>
      <c r="I2141" s="110" t="s">
        <v>2683</v>
      </c>
      <c r="J2141" s="108" t="s">
        <v>412</v>
      </c>
      <c r="O2141" s="108" t="s">
        <v>2573</v>
      </c>
    </row>
    <row r="2142" spans="1:15" s="108" customFormat="1" ht="12.75" x14ac:dyDescent="0.2">
      <c r="A2142" s="108" t="str">
        <f>EnterpriseData!$B$38</f>
        <v>ProTes300420201Adm</v>
      </c>
      <c r="B2142" s="109" t="s">
        <v>10872</v>
      </c>
      <c r="C2142" s="108" t="s">
        <v>2609</v>
      </c>
      <c r="D2142" s="108" t="s">
        <v>10873</v>
      </c>
      <c r="E2142" s="108" t="s">
        <v>2683</v>
      </c>
      <c r="G2142" s="108" t="s">
        <v>10874</v>
      </c>
      <c r="H2142" s="108" t="s">
        <v>6325</v>
      </c>
      <c r="I2142" s="110" t="s">
        <v>2683</v>
      </c>
      <c r="J2142" s="108" t="s">
        <v>2377</v>
      </c>
      <c r="O2142" s="108" t="s">
        <v>2573</v>
      </c>
    </row>
    <row r="2143" spans="1:15" s="108" customFormat="1" ht="12.75" x14ac:dyDescent="0.2">
      <c r="A2143" s="108" t="str">
        <f>EnterpriseData!$B$38</f>
        <v>ProTes300420201Adm</v>
      </c>
      <c r="B2143" s="109" t="s">
        <v>10875</v>
      </c>
      <c r="C2143" s="108" t="s">
        <v>2609</v>
      </c>
      <c r="D2143" s="108" t="s">
        <v>10876</v>
      </c>
      <c r="E2143" s="108" t="s">
        <v>2683</v>
      </c>
      <c r="G2143" s="108" t="s">
        <v>10877</v>
      </c>
      <c r="H2143" s="108" t="s">
        <v>7266</v>
      </c>
      <c r="I2143" s="110" t="s">
        <v>2683</v>
      </c>
      <c r="J2143" s="108" t="s">
        <v>3016</v>
      </c>
      <c r="O2143" s="108" t="s">
        <v>2573</v>
      </c>
    </row>
    <row r="2144" spans="1:15" s="108" customFormat="1" ht="12.75" x14ac:dyDescent="0.2">
      <c r="A2144" s="108" t="str">
        <f>EnterpriseData!$B$38</f>
        <v>ProTes300420201Adm</v>
      </c>
      <c r="B2144" s="109" t="s">
        <v>10878</v>
      </c>
      <c r="C2144" s="108" t="s">
        <v>2609</v>
      </c>
      <c r="D2144" s="108" t="s">
        <v>10879</v>
      </c>
      <c r="E2144" s="108" t="s">
        <v>2683</v>
      </c>
      <c r="G2144" s="108" t="s">
        <v>10880</v>
      </c>
      <c r="H2144" s="108" t="s">
        <v>6616</v>
      </c>
      <c r="I2144" s="110" t="s">
        <v>2683</v>
      </c>
      <c r="J2144" s="108" t="s">
        <v>5800</v>
      </c>
      <c r="O2144" s="108" t="s">
        <v>2573</v>
      </c>
    </row>
    <row r="2145" spans="1:15" s="108" customFormat="1" ht="12.75" x14ac:dyDescent="0.2">
      <c r="A2145" s="108" t="str">
        <f>EnterpriseData!$B$38</f>
        <v>ProTes300420201Adm</v>
      </c>
      <c r="B2145" s="109" t="s">
        <v>10881</v>
      </c>
      <c r="C2145" s="108" t="s">
        <v>2609</v>
      </c>
      <c r="D2145" s="108" t="s">
        <v>10882</v>
      </c>
      <c r="E2145" s="108" t="s">
        <v>2683</v>
      </c>
      <c r="G2145" s="108" t="s">
        <v>10883</v>
      </c>
      <c r="H2145" s="108" t="s">
        <v>6616</v>
      </c>
      <c r="I2145" s="110" t="s">
        <v>2683</v>
      </c>
      <c r="J2145" s="108" t="s">
        <v>5800</v>
      </c>
      <c r="O2145" s="108" t="s">
        <v>2573</v>
      </c>
    </row>
    <row r="2146" spans="1:15" s="108" customFormat="1" ht="12.75" x14ac:dyDescent="0.2">
      <c r="A2146" s="108" t="str">
        <f>EnterpriseData!$B$38</f>
        <v>ProTes300420201Adm</v>
      </c>
      <c r="B2146" s="109" t="s">
        <v>10884</v>
      </c>
      <c r="C2146" s="108" t="s">
        <v>2609</v>
      </c>
      <c r="D2146" s="108" t="s">
        <v>10885</v>
      </c>
      <c r="E2146" s="108" t="s">
        <v>2683</v>
      </c>
      <c r="G2146" s="108" t="s">
        <v>10886</v>
      </c>
      <c r="H2146" s="108" t="s">
        <v>10887</v>
      </c>
      <c r="I2146" s="110" t="s">
        <v>2683</v>
      </c>
      <c r="J2146" s="108" t="s">
        <v>2407</v>
      </c>
      <c r="O2146" s="108" t="s">
        <v>2573</v>
      </c>
    </row>
    <row r="2147" spans="1:15" s="108" customFormat="1" ht="12.75" x14ac:dyDescent="0.2">
      <c r="A2147" s="108" t="str">
        <f>EnterpriseData!$B$38</f>
        <v>ProTes300420201Adm</v>
      </c>
      <c r="B2147" s="109" t="s">
        <v>10888</v>
      </c>
      <c r="C2147" s="108" t="s">
        <v>2609</v>
      </c>
      <c r="D2147" s="108" t="s">
        <v>10889</v>
      </c>
      <c r="E2147" s="108" t="s">
        <v>2683</v>
      </c>
      <c r="G2147" s="108" t="s">
        <v>10890</v>
      </c>
      <c r="H2147" s="108" t="s">
        <v>6475</v>
      </c>
      <c r="I2147" s="110" t="s">
        <v>2683</v>
      </c>
      <c r="J2147" s="108" t="s">
        <v>5631</v>
      </c>
      <c r="O2147" s="108" t="s">
        <v>2573</v>
      </c>
    </row>
    <row r="2148" spans="1:15" s="108" customFormat="1" ht="12.75" x14ac:dyDescent="0.2">
      <c r="A2148" s="108" t="str">
        <f>EnterpriseData!$B$38</f>
        <v>ProTes300420201Adm</v>
      </c>
      <c r="B2148" s="109" t="s">
        <v>10891</v>
      </c>
      <c r="C2148" s="108" t="s">
        <v>2609</v>
      </c>
      <c r="D2148" s="108" t="s">
        <v>10892</v>
      </c>
      <c r="E2148" s="108" t="s">
        <v>2683</v>
      </c>
      <c r="G2148" s="108" t="s">
        <v>10893</v>
      </c>
      <c r="H2148" s="108" t="s">
        <v>8043</v>
      </c>
      <c r="I2148" s="110" t="s">
        <v>2683</v>
      </c>
      <c r="J2148" s="108" t="s">
        <v>7765</v>
      </c>
      <c r="O2148" s="108" t="s">
        <v>2573</v>
      </c>
    </row>
    <row r="2149" spans="1:15" s="108" customFormat="1" ht="12.75" x14ac:dyDescent="0.2">
      <c r="A2149" s="108" t="str">
        <f>EnterpriseData!$B$38</f>
        <v>ProTes300420201Adm</v>
      </c>
      <c r="B2149" s="109" t="s">
        <v>10894</v>
      </c>
      <c r="C2149" s="108" t="s">
        <v>2609</v>
      </c>
      <c r="D2149" s="108" t="s">
        <v>10895</v>
      </c>
      <c r="E2149" s="108" t="s">
        <v>2683</v>
      </c>
      <c r="G2149" s="108" t="s">
        <v>10896</v>
      </c>
      <c r="H2149" s="108" t="s">
        <v>9088</v>
      </c>
      <c r="I2149" s="110" t="s">
        <v>2683</v>
      </c>
      <c r="J2149" s="108" t="s">
        <v>2417</v>
      </c>
      <c r="O2149" s="108" t="s">
        <v>2573</v>
      </c>
    </row>
    <row r="2150" spans="1:15" s="108" customFormat="1" ht="12.75" x14ac:dyDescent="0.2">
      <c r="A2150" s="108" t="str">
        <f>EnterpriseData!$B$38</f>
        <v>ProTes300420201Adm</v>
      </c>
      <c r="B2150" s="109" t="s">
        <v>10897</v>
      </c>
      <c r="C2150" s="108" t="s">
        <v>2609</v>
      </c>
      <c r="D2150" s="108" t="s">
        <v>10898</v>
      </c>
      <c r="E2150" s="108" t="s">
        <v>2683</v>
      </c>
      <c r="G2150" s="108" t="s">
        <v>10899</v>
      </c>
      <c r="H2150" s="108" t="s">
        <v>7206</v>
      </c>
      <c r="I2150" s="110" t="s">
        <v>2683</v>
      </c>
      <c r="J2150" s="108" t="s">
        <v>3047</v>
      </c>
      <c r="O2150" s="108" t="s">
        <v>2573</v>
      </c>
    </row>
    <row r="2151" spans="1:15" s="108" customFormat="1" ht="12.75" x14ac:dyDescent="0.2">
      <c r="A2151" s="108" t="str">
        <f>EnterpriseData!$B$38</f>
        <v>ProTes300420201Adm</v>
      </c>
      <c r="B2151" s="109" t="s">
        <v>10900</v>
      </c>
      <c r="C2151" s="108" t="s">
        <v>2609</v>
      </c>
      <c r="D2151" s="108" t="s">
        <v>10901</v>
      </c>
      <c r="E2151" s="108" t="s">
        <v>2683</v>
      </c>
      <c r="G2151" s="108" t="s">
        <v>10902</v>
      </c>
      <c r="H2151" s="108" t="s">
        <v>10903</v>
      </c>
      <c r="I2151" s="110" t="s">
        <v>2683</v>
      </c>
      <c r="J2151" s="108" t="s">
        <v>5384</v>
      </c>
      <c r="O2151" s="108" t="s">
        <v>2573</v>
      </c>
    </row>
    <row r="2152" spans="1:15" s="108" customFormat="1" ht="12.75" x14ac:dyDescent="0.2">
      <c r="A2152" s="108" t="str">
        <f>EnterpriseData!$B$38</f>
        <v>ProTes300420201Adm</v>
      </c>
      <c r="B2152" s="109" t="s">
        <v>10904</v>
      </c>
      <c r="C2152" s="108" t="s">
        <v>2609</v>
      </c>
      <c r="D2152" s="108" t="s">
        <v>10905</v>
      </c>
      <c r="E2152" s="108" t="s">
        <v>2683</v>
      </c>
      <c r="G2152" s="108" t="s">
        <v>10906</v>
      </c>
      <c r="H2152" s="108" t="s">
        <v>10906</v>
      </c>
      <c r="I2152" s="110" t="s">
        <v>2683</v>
      </c>
      <c r="J2152" s="108" t="s">
        <v>2794</v>
      </c>
      <c r="O2152" s="108" t="s">
        <v>2573</v>
      </c>
    </row>
    <row r="2153" spans="1:15" s="108" customFormat="1" ht="12.75" x14ac:dyDescent="0.2">
      <c r="A2153" s="108" t="str">
        <f>EnterpriseData!$B$38</f>
        <v>ProTes300420201Adm</v>
      </c>
      <c r="B2153" s="109" t="s">
        <v>10907</v>
      </c>
      <c r="C2153" s="108" t="s">
        <v>2609</v>
      </c>
      <c r="D2153" s="108" t="s">
        <v>10908</v>
      </c>
      <c r="E2153" s="108" t="s">
        <v>2683</v>
      </c>
      <c r="G2153" s="108" t="s">
        <v>10909</v>
      </c>
      <c r="H2153" s="108" t="s">
        <v>10910</v>
      </c>
      <c r="I2153" s="110" t="s">
        <v>2683</v>
      </c>
      <c r="J2153" s="108" t="s">
        <v>5713</v>
      </c>
      <c r="O2153" s="108" t="s">
        <v>2573</v>
      </c>
    </row>
    <row r="2154" spans="1:15" s="108" customFormat="1" ht="12.75" x14ac:dyDescent="0.2">
      <c r="A2154" s="108" t="str">
        <f>EnterpriseData!$B$38</f>
        <v>ProTes300420201Adm</v>
      </c>
      <c r="B2154" s="109" t="s">
        <v>10911</v>
      </c>
      <c r="C2154" s="108" t="s">
        <v>2609</v>
      </c>
      <c r="D2154" s="108" t="s">
        <v>10912</v>
      </c>
      <c r="E2154" s="108" t="s">
        <v>2683</v>
      </c>
      <c r="G2154" s="108" t="s">
        <v>10913</v>
      </c>
      <c r="H2154" s="108" t="s">
        <v>7206</v>
      </c>
      <c r="I2154" s="110" t="s">
        <v>2683</v>
      </c>
      <c r="J2154" s="108" t="s">
        <v>3047</v>
      </c>
      <c r="O2154" s="108" t="s">
        <v>2573</v>
      </c>
    </row>
    <row r="2155" spans="1:15" s="108" customFormat="1" ht="12.75" x14ac:dyDescent="0.2">
      <c r="A2155" s="108" t="str">
        <f>EnterpriseData!$B$38</f>
        <v>ProTes300420201Adm</v>
      </c>
      <c r="B2155" s="109" t="s">
        <v>10914</v>
      </c>
      <c r="C2155" s="108" t="s">
        <v>2609</v>
      </c>
      <c r="D2155" s="108" t="s">
        <v>10915</v>
      </c>
      <c r="E2155" s="108" t="s">
        <v>2683</v>
      </c>
      <c r="G2155" s="108" t="s">
        <v>10916</v>
      </c>
      <c r="H2155" s="108" t="s">
        <v>6198</v>
      </c>
      <c r="I2155" s="110" t="s">
        <v>2683</v>
      </c>
      <c r="J2155" s="108" t="s">
        <v>3825</v>
      </c>
      <c r="O2155" s="108" t="s">
        <v>2573</v>
      </c>
    </row>
    <row r="2156" spans="1:15" s="108" customFormat="1" ht="12.75" x14ac:dyDescent="0.2">
      <c r="A2156" s="108" t="str">
        <f>EnterpriseData!$B$38</f>
        <v>ProTes300420201Adm</v>
      </c>
      <c r="B2156" s="109" t="s">
        <v>10917</v>
      </c>
      <c r="C2156" s="108" t="s">
        <v>2609</v>
      </c>
      <c r="D2156" s="108" t="s">
        <v>10918</v>
      </c>
      <c r="E2156" s="108" t="s">
        <v>2683</v>
      </c>
      <c r="G2156" s="108" t="s">
        <v>10919</v>
      </c>
      <c r="H2156" s="108" t="s">
        <v>6198</v>
      </c>
      <c r="I2156" s="110" t="s">
        <v>2683</v>
      </c>
      <c r="J2156" s="108" t="s">
        <v>3825</v>
      </c>
      <c r="O2156" s="108" t="s">
        <v>2573</v>
      </c>
    </row>
    <row r="2157" spans="1:15" s="108" customFormat="1" ht="12.75" x14ac:dyDescent="0.2">
      <c r="A2157" s="108" t="str">
        <f>EnterpriseData!$B$38</f>
        <v>ProTes300420201Adm</v>
      </c>
      <c r="B2157" s="109" t="s">
        <v>10920</v>
      </c>
      <c r="C2157" s="108" t="s">
        <v>2609</v>
      </c>
      <c r="D2157" s="108" t="s">
        <v>10921</v>
      </c>
      <c r="E2157" s="108" t="s">
        <v>2683</v>
      </c>
      <c r="G2157" s="108" t="s">
        <v>10922</v>
      </c>
      <c r="H2157" s="108" t="s">
        <v>6118</v>
      </c>
      <c r="I2157" s="110" t="s">
        <v>2683</v>
      </c>
      <c r="J2157" s="108" t="s">
        <v>2377</v>
      </c>
      <c r="O2157" s="108" t="s">
        <v>2573</v>
      </c>
    </row>
    <row r="2158" spans="1:15" s="108" customFormat="1" ht="12.75" x14ac:dyDescent="0.2">
      <c r="A2158" s="108" t="str">
        <f>EnterpriseData!$B$38</f>
        <v>ProTes300420201Adm</v>
      </c>
      <c r="B2158" s="109" t="s">
        <v>10923</v>
      </c>
      <c r="C2158" s="108" t="s">
        <v>2609</v>
      </c>
      <c r="D2158" s="108" t="s">
        <v>10924</v>
      </c>
      <c r="E2158" s="108" t="s">
        <v>2683</v>
      </c>
      <c r="G2158" s="108" t="s">
        <v>10925</v>
      </c>
      <c r="H2158" s="108" t="s">
        <v>6118</v>
      </c>
      <c r="I2158" s="110" t="s">
        <v>2683</v>
      </c>
      <c r="J2158" s="108" t="s">
        <v>2377</v>
      </c>
      <c r="O2158" s="108" t="s">
        <v>2573</v>
      </c>
    </row>
    <row r="2159" spans="1:15" s="108" customFormat="1" ht="12.75" x14ac:dyDescent="0.2">
      <c r="A2159" s="108" t="str">
        <f>EnterpriseData!$B$38</f>
        <v>ProTes300420201Adm</v>
      </c>
      <c r="B2159" s="109" t="s">
        <v>10926</v>
      </c>
      <c r="C2159" s="108" t="s">
        <v>2609</v>
      </c>
      <c r="D2159" s="108" t="s">
        <v>10927</v>
      </c>
      <c r="E2159" s="108" t="s">
        <v>2683</v>
      </c>
      <c r="G2159" s="108" t="s">
        <v>10928</v>
      </c>
      <c r="H2159" s="108" t="s">
        <v>6800</v>
      </c>
      <c r="I2159" s="110" t="s">
        <v>2683</v>
      </c>
      <c r="J2159" s="108" t="s">
        <v>412</v>
      </c>
      <c r="O2159" s="108" t="s">
        <v>2573</v>
      </c>
    </row>
    <row r="2160" spans="1:15" s="108" customFormat="1" ht="12.75" x14ac:dyDescent="0.2">
      <c r="A2160" s="108" t="str">
        <f>EnterpriseData!$B$38</f>
        <v>ProTes300420201Adm</v>
      </c>
      <c r="B2160" s="109" t="s">
        <v>10929</v>
      </c>
      <c r="C2160" s="108" t="s">
        <v>2609</v>
      </c>
      <c r="D2160" s="108" t="s">
        <v>10930</v>
      </c>
      <c r="E2160" s="108" t="s">
        <v>2683</v>
      </c>
      <c r="G2160" s="108" t="s">
        <v>7155</v>
      </c>
      <c r="H2160" s="108" t="s">
        <v>7018</v>
      </c>
      <c r="I2160" s="110" t="s">
        <v>2683</v>
      </c>
      <c r="J2160" s="108" t="s">
        <v>2727</v>
      </c>
      <c r="O2160" s="108" t="s">
        <v>2573</v>
      </c>
    </row>
    <row r="2161" spans="1:15" s="108" customFormat="1" ht="12.75" x14ac:dyDescent="0.2">
      <c r="A2161" s="108" t="str">
        <f>EnterpriseData!$B$38</f>
        <v>ProTes300420201Adm</v>
      </c>
      <c r="B2161" s="109" t="s">
        <v>10931</v>
      </c>
      <c r="C2161" s="108" t="s">
        <v>2609</v>
      </c>
      <c r="D2161" s="108" t="s">
        <v>10932</v>
      </c>
      <c r="E2161" s="108" t="s">
        <v>2683</v>
      </c>
      <c r="G2161" s="108" t="s">
        <v>10933</v>
      </c>
      <c r="H2161" s="108" t="s">
        <v>6870</v>
      </c>
      <c r="I2161" s="110" t="s">
        <v>2683</v>
      </c>
      <c r="J2161" s="108" t="s">
        <v>4581</v>
      </c>
      <c r="O2161" s="108" t="s">
        <v>2573</v>
      </c>
    </row>
    <row r="2162" spans="1:15" s="108" customFormat="1" ht="12.75" x14ac:dyDescent="0.2">
      <c r="A2162" s="108" t="str">
        <f>EnterpriseData!$B$38</f>
        <v>ProTes300420201Adm</v>
      </c>
      <c r="B2162" s="109" t="s">
        <v>10934</v>
      </c>
      <c r="C2162" s="108" t="s">
        <v>2609</v>
      </c>
      <c r="D2162" s="108" t="s">
        <v>10935</v>
      </c>
      <c r="E2162" s="108" t="s">
        <v>2683</v>
      </c>
      <c r="G2162" s="108" t="s">
        <v>10936</v>
      </c>
      <c r="H2162" s="108" t="s">
        <v>6198</v>
      </c>
      <c r="I2162" s="110" t="s">
        <v>2683</v>
      </c>
      <c r="J2162" s="108" t="s">
        <v>3825</v>
      </c>
      <c r="O2162" s="108" t="s">
        <v>2573</v>
      </c>
    </row>
    <row r="2163" spans="1:15" s="108" customFormat="1" ht="12.75" x14ac:dyDescent="0.2">
      <c r="A2163" s="108" t="str">
        <f>EnterpriseData!$B$38</f>
        <v>ProTes300420201Adm</v>
      </c>
      <c r="B2163" s="109" t="s">
        <v>10937</v>
      </c>
      <c r="C2163" s="108" t="s">
        <v>2609</v>
      </c>
      <c r="D2163" s="108" t="s">
        <v>10938</v>
      </c>
      <c r="E2163" s="108" t="s">
        <v>2683</v>
      </c>
      <c r="G2163" s="108" t="s">
        <v>7464</v>
      </c>
      <c r="H2163" s="108" t="s">
        <v>7465</v>
      </c>
      <c r="I2163" s="110" t="s">
        <v>2683</v>
      </c>
      <c r="J2163" s="108" t="s">
        <v>2930</v>
      </c>
      <c r="O2163" s="108" t="s">
        <v>2573</v>
      </c>
    </row>
    <row r="2164" spans="1:15" s="108" customFormat="1" ht="12.75" x14ac:dyDescent="0.2">
      <c r="A2164" s="108" t="str">
        <f>EnterpriseData!$B$38</f>
        <v>ProTes300420201Adm</v>
      </c>
      <c r="B2164" s="109" t="s">
        <v>10939</v>
      </c>
      <c r="C2164" s="108" t="s">
        <v>2609</v>
      </c>
      <c r="D2164" s="108" t="s">
        <v>10940</v>
      </c>
      <c r="E2164" s="108" t="s">
        <v>2683</v>
      </c>
      <c r="G2164" s="108" t="s">
        <v>3351</v>
      </c>
      <c r="H2164" s="108" t="s">
        <v>3351</v>
      </c>
      <c r="I2164" s="110" t="s">
        <v>2683</v>
      </c>
      <c r="J2164" s="108" t="s">
        <v>2414</v>
      </c>
      <c r="O2164" s="108" t="s">
        <v>2573</v>
      </c>
    </row>
    <row r="2165" spans="1:15" s="108" customFormat="1" ht="12.75" x14ac:dyDescent="0.2">
      <c r="A2165" s="108" t="str">
        <f>EnterpriseData!$B$38</f>
        <v>ProTes300420201Adm</v>
      </c>
      <c r="B2165" s="109" t="s">
        <v>10941</v>
      </c>
      <c r="C2165" s="108" t="s">
        <v>2609</v>
      </c>
      <c r="D2165" s="108" t="s">
        <v>10942</v>
      </c>
      <c r="E2165" s="108" t="s">
        <v>10943</v>
      </c>
      <c r="G2165" s="108" t="s">
        <v>10944</v>
      </c>
      <c r="H2165" s="108" t="s">
        <v>3600</v>
      </c>
      <c r="I2165" s="110" t="s">
        <v>2683</v>
      </c>
      <c r="J2165" s="108" t="s">
        <v>2591</v>
      </c>
      <c r="O2165" s="108" t="s">
        <v>2573</v>
      </c>
    </row>
    <row r="2166" spans="1:15" s="108" customFormat="1" ht="12.75" x14ac:dyDescent="0.2">
      <c r="A2166" s="108" t="str">
        <f>EnterpriseData!$B$38</f>
        <v>ProTes300420201Adm</v>
      </c>
      <c r="B2166" s="109" t="s">
        <v>10945</v>
      </c>
      <c r="C2166" s="108" t="s">
        <v>2609</v>
      </c>
      <c r="D2166" s="108" t="s">
        <v>10946</v>
      </c>
      <c r="E2166" s="108" t="s">
        <v>9894</v>
      </c>
      <c r="G2166" s="108" t="s">
        <v>10947</v>
      </c>
      <c r="H2166" s="108" t="s">
        <v>6177</v>
      </c>
      <c r="I2166" s="110" t="s">
        <v>2683</v>
      </c>
      <c r="J2166" s="108" t="s">
        <v>2591</v>
      </c>
      <c r="O2166" s="108" t="s">
        <v>2573</v>
      </c>
    </row>
    <row r="2167" spans="1:15" s="108" customFormat="1" ht="12.75" x14ac:dyDescent="0.2">
      <c r="A2167" s="108" t="str">
        <f>EnterpriseData!$B$38</f>
        <v>ProTes300420201Adm</v>
      </c>
      <c r="B2167" s="109" t="s">
        <v>10948</v>
      </c>
      <c r="C2167" s="108" t="s">
        <v>2609</v>
      </c>
      <c r="D2167" s="108" t="s">
        <v>10949</v>
      </c>
      <c r="E2167" s="108" t="s">
        <v>6500</v>
      </c>
      <c r="G2167" s="108" t="s">
        <v>10950</v>
      </c>
      <c r="H2167" s="108" t="s">
        <v>6177</v>
      </c>
      <c r="I2167" s="110" t="s">
        <v>2683</v>
      </c>
      <c r="J2167" s="108" t="s">
        <v>2591</v>
      </c>
      <c r="O2167" s="108" t="s">
        <v>2573</v>
      </c>
    </row>
    <row r="2168" spans="1:15" s="108" customFormat="1" ht="12.75" x14ac:dyDescent="0.2">
      <c r="A2168" s="108" t="str">
        <f>EnterpriseData!$B$38</f>
        <v>ProTes300420201Adm</v>
      </c>
      <c r="B2168" s="109" t="s">
        <v>10951</v>
      </c>
      <c r="C2168" s="108" t="s">
        <v>2609</v>
      </c>
      <c r="D2168" s="108" t="s">
        <v>10952</v>
      </c>
      <c r="E2168" s="108" t="s">
        <v>2683</v>
      </c>
      <c r="G2168" s="108" t="s">
        <v>2966</v>
      </c>
      <c r="H2168" s="108" t="s">
        <v>2967</v>
      </c>
      <c r="I2168" s="110" t="s">
        <v>2683</v>
      </c>
      <c r="J2168" s="108" t="s">
        <v>2404</v>
      </c>
      <c r="O2168" s="108" t="s">
        <v>2573</v>
      </c>
    </row>
    <row r="2169" spans="1:15" s="108" customFormat="1" ht="12.75" x14ac:dyDescent="0.2">
      <c r="A2169" s="108" t="str">
        <f>EnterpriseData!$B$38</f>
        <v>ProTes300420201Adm</v>
      </c>
      <c r="B2169" s="109" t="s">
        <v>10953</v>
      </c>
      <c r="C2169" s="108" t="s">
        <v>2609</v>
      </c>
      <c r="D2169" s="108" t="s">
        <v>10954</v>
      </c>
      <c r="E2169" s="108" t="s">
        <v>2683</v>
      </c>
      <c r="G2169" s="108" t="s">
        <v>10955</v>
      </c>
      <c r="H2169" s="108" t="s">
        <v>7039</v>
      </c>
      <c r="I2169" s="110" t="s">
        <v>2683</v>
      </c>
      <c r="J2169" s="108" t="s">
        <v>7040</v>
      </c>
      <c r="O2169" s="108" t="s">
        <v>2573</v>
      </c>
    </row>
    <row r="2170" spans="1:15" s="108" customFormat="1" ht="12.75" x14ac:dyDescent="0.2">
      <c r="A2170" s="108" t="str">
        <f>EnterpriseData!$B$38</f>
        <v>ProTes300420201Adm</v>
      </c>
      <c r="B2170" s="109" t="s">
        <v>10956</v>
      </c>
      <c r="C2170" s="108" t="s">
        <v>2609</v>
      </c>
      <c r="D2170" s="108" t="s">
        <v>10957</v>
      </c>
      <c r="E2170" s="108" t="s">
        <v>2683</v>
      </c>
      <c r="G2170" s="108" t="s">
        <v>10958</v>
      </c>
      <c r="H2170" s="108" t="s">
        <v>6616</v>
      </c>
      <c r="I2170" s="110" t="s">
        <v>2683</v>
      </c>
      <c r="J2170" s="108" t="s">
        <v>5800</v>
      </c>
      <c r="O2170" s="108" t="s">
        <v>2573</v>
      </c>
    </row>
    <row r="2171" spans="1:15" s="108" customFormat="1" ht="12.75" x14ac:dyDescent="0.2">
      <c r="A2171" s="108" t="str">
        <f>EnterpriseData!$B$38</f>
        <v>ProTes300420201Adm</v>
      </c>
      <c r="B2171" s="109" t="s">
        <v>10959</v>
      </c>
      <c r="C2171" s="108" t="s">
        <v>2609</v>
      </c>
      <c r="D2171" s="108" t="s">
        <v>10960</v>
      </c>
      <c r="E2171" s="108" t="s">
        <v>2683</v>
      </c>
      <c r="G2171" s="108" t="s">
        <v>10961</v>
      </c>
      <c r="H2171" s="108" t="s">
        <v>10962</v>
      </c>
      <c r="I2171" s="110" t="s">
        <v>2683</v>
      </c>
      <c r="J2171" s="108" t="s">
        <v>5125</v>
      </c>
      <c r="O2171" s="108" t="s">
        <v>2573</v>
      </c>
    </row>
    <row r="2172" spans="1:15" s="108" customFormat="1" ht="12.75" x14ac:dyDescent="0.2">
      <c r="A2172" s="108" t="str">
        <f>EnterpriseData!$B$38</f>
        <v>ProTes300420201Adm</v>
      </c>
      <c r="B2172" s="109" t="s">
        <v>10963</v>
      </c>
      <c r="C2172" s="108" t="s">
        <v>2609</v>
      </c>
      <c r="D2172" s="108" t="s">
        <v>10964</v>
      </c>
      <c r="E2172" s="108" t="s">
        <v>2683</v>
      </c>
      <c r="G2172" s="108" t="s">
        <v>10965</v>
      </c>
      <c r="H2172" s="108" t="s">
        <v>7206</v>
      </c>
      <c r="I2172" s="110" t="s">
        <v>2683</v>
      </c>
      <c r="J2172" s="108" t="s">
        <v>3047</v>
      </c>
      <c r="O2172" s="108" t="s">
        <v>2573</v>
      </c>
    </row>
    <row r="2173" spans="1:15" s="108" customFormat="1" ht="12.75" x14ac:dyDescent="0.2">
      <c r="A2173" s="108" t="str">
        <f>EnterpriseData!$B$38</f>
        <v>ProTes300420201Adm</v>
      </c>
      <c r="B2173" s="109" t="s">
        <v>10966</v>
      </c>
      <c r="C2173" s="108" t="s">
        <v>2609</v>
      </c>
      <c r="D2173" s="108" t="s">
        <v>10967</v>
      </c>
      <c r="E2173" s="108" t="s">
        <v>2683</v>
      </c>
      <c r="G2173" s="108" t="s">
        <v>10968</v>
      </c>
      <c r="H2173" s="108" t="s">
        <v>6616</v>
      </c>
      <c r="I2173" s="110" t="s">
        <v>2683</v>
      </c>
      <c r="J2173" s="108" t="s">
        <v>5800</v>
      </c>
      <c r="O2173" s="108" t="s">
        <v>2573</v>
      </c>
    </row>
    <row r="2174" spans="1:15" s="108" customFormat="1" ht="12.75" x14ac:dyDescent="0.2">
      <c r="A2174" s="108" t="str">
        <f>EnterpriseData!$B$38</f>
        <v>ProTes300420201Adm</v>
      </c>
      <c r="B2174" s="109" t="s">
        <v>10969</v>
      </c>
      <c r="C2174" s="108" t="s">
        <v>2609</v>
      </c>
      <c r="D2174" s="108" t="s">
        <v>10970</v>
      </c>
      <c r="E2174" s="108" t="s">
        <v>2683</v>
      </c>
      <c r="G2174" s="108" t="s">
        <v>10971</v>
      </c>
      <c r="H2174" s="108" t="s">
        <v>10972</v>
      </c>
      <c r="I2174" s="110" t="s">
        <v>2683</v>
      </c>
      <c r="J2174" s="108" t="s">
        <v>3681</v>
      </c>
      <c r="O2174" s="108" t="s">
        <v>2573</v>
      </c>
    </row>
    <row r="2175" spans="1:15" s="108" customFormat="1" ht="12.75" x14ac:dyDescent="0.2">
      <c r="A2175" s="108" t="str">
        <f>EnterpriseData!$B$38</f>
        <v>ProTes300420201Adm</v>
      </c>
      <c r="B2175" s="109" t="s">
        <v>10973</v>
      </c>
      <c r="C2175" s="108" t="s">
        <v>2609</v>
      </c>
      <c r="D2175" s="108" t="s">
        <v>10974</v>
      </c>
      <c r="E2175" s="108" t="s">
        <v>2683</v>
      </c>
      <c r="G2175" s="108" t="s">
        <v>10975</v>
      </c>
      <c r="H2175" s="108" t="s">
        <v>6616</v>
      </c>
      <c r="I2175" s="110" t="s">
        <v>2683</v>
      </c>
      <c r="J2175" s="108" t="s">
        <v>5800</v>
      </c>
      <c r="O2175" s="108" t="s">
        <v>2573</v>
      </c>
    </row>
    <row r="2176" spans="1:15" s="108" customFormat="1" ht="12.75" x14ac:dyDescent="0.2">
      <c r="A2176" s="108" t="str">
        <f>EnterpriseData!$B$38</f>
        <v>ProTes300420201Adm</v>
      </c>
      <c r="B2176" s="109" t="s">
        <v>10976</v>
      </c>
      <c r="C2176" s="108" t="s">
        <v>2609</v>
      </c>
      <c r="D2176" s="108" t="s">
        <v>10977</v>
      </c>
      <c r="E2176" s="108" t="s">
        <v>2683</v>
      </c>
      <c r="G2176" s="108" t="s">
        <v>10978</v>
      </c>
      <c r="H2176" s="108" t="s">
        <v>6838</v>
      </c>
      <c r="I2176" s="110" t="s">
        <v>2683</v>
      </c>
      <c r="J2176" s="108" t="s">
        <v>2534</v>
      </c>
      <c r="O2176" s="108" t="s">
        <v>2573</v>
      </c>
    </row>
    <row r="2177" spans="1:15" s="108" customFormat="1" ht="12.75" x14ac:dyDescent="0.2">
      <c r="A2177" s="108" t="str">
        <f>EnterpriseData!$B$38</f>
        <v>ProTes300420201Adm</v>
      </c>
      <c r="B2177" s="109" t="s">
        <v>10979</v>
      </c>
      <c r="C2177" s="108" t="s">
        <v>2609</v>
      </c>
      <c r="D2177" s="108" t="s">
        <v>10980</v>
      </c>
      <c r="E2177" s="108" t="s">
        <v>10981</v>
      </c>
      <c r="G2177" s="108" t="s">
        <v>7594</v>
      </c>
      <c r="H2177" s="108" t="s">
        <v>7594</v>
      </c>
      <c r="I2177" s="110" t="s">
        <v>2683</v>
      </c>
      <c r="J2177" s="108" t="s">
        <v>2591</v>
      </c>
      <c r="O2177" s="108" t="s">
        <v>2573</v>
      </c>
    </row>
    <row r="2178" spans="1:15" s="108" customFormat="1" ht="12.75" x14ac:dyDescent="0.2">
      <c r="A2178" s="108" t="str">
        <f>EnterpriseData!$B$38</f>
        <v>ProTes300420201Adm</v>
      </c>
      <c r="B2178" s="109" t="s">
        <v>10982</v>
      </c>
      <c r="C2178" s="108" t="s">
        <v>2609</v>
      </c>
      <c r="D2178" s="108" t="s">
        <v>10983</v>
      </c>
      <c r="E2178" s="108" t="s">
        <v>10984</v>
      </c>
      <c r="F2178" s="108" t="s">
        <v>10573</v>
      </c>
      <c r="G2178" s="108" t="s">
        <v>10985</v>
      </c>
      <c r="H2178" s="108" t="s">
        <v>6253</v>
      </c>
      <c r="I2178" s="110" t="s">
        <v>2683</v>
      </c>
      <c r="J2178" s="108" t="s">
        <v>2952</v>
      </c>
      <c r="O2178" s="108" t="s">
        <v>2573</v>
      </c>
    </row>
    <row r="2179" spans="1:15" s="108" customFormat="1" ht="12.75" x14ac:dyDescent="0.2">
      <c r="A2179" s="108" t="str">
        <f>EnterpriseData!$B$38</f>
        <v>ProTes300420201Adm</v>
      </c>
      <c r="B2179" s="109" t="s">
        <v>10986</v>
      </c>
      <c r="C2179" s="108" t="s">
        <v>2609</v>
      </c>
      <c r="D2179" s="108" t="s">
        <v>10987</v>
      </c>
      <c r="E2179" s="108" t="s">
        <v>2683</v>
      </c>
      <c r="G2179" s="108" t="s">
        <v>10988</v>
      </c>
      <c r="H2179" s="108" t="s">
        <v>10989</v>
      </c>
      <c r="I2179" s="110" t="s">
        <v>2683</v>
      </c>
      <c r="J2179" s="108" t="s">
        <v>4104</v>
      </c>
      <c r="O2179" s="108" t="s">
        <v>2573</v>
      </c>
    </row>
    <row r="2180" spans="1:15" s="108" customFormat="1" ht="12.75" x14ac:dyDescent="0.2">
      <c r="A2180" s="108" t="str">
        <f>EnterpriseData!$B$38</f>
        <v>ProTes300420201Adm</v>
      </c>
      <c r="B2180" s="109" t="s">
        <v>10990</v>
      </c>
      <c r="C2180" s="108" t="s">
        <v>2609</v>
      </c>
      <c r="D2180" s="108" t="s">
        <v>10991</v>
      </c>
      <c r="E2180" s="108" t="s">
        <v>2683</v>
      </c>
      <c r="G2180" s="108" t="s">
        <v>10992</v>
      </c>
      <c r="H2180" s="108" t="s">
        <v>6464</v>
      </c>
      <c r="I2180" s="110" t="s">
        <v>2683</v>
      </c>
      <c r="J2180" s="108" t="s">
        <v>3202</v>
      </c>
      <c r="O2180" s="108" t="s">
        <v>2573</v>
      </c>
    </row>
    <row r="2181" spans="1:15" s="108" customFormat="1" ht="12.75" x14ac:dyDescent="0.2">
      <c r="A2181" s="108" t="str">
        <f>EnterpriseData!$B$38</f>
        <v>ProTes300420201Adm</v>
      </c>
      <c r="B2181" s="109" t="s">
        <v>10993</v>
      </c>
      <c r="C2181" s="108" t="s">
        <v>2609</v>
      </c>
      <c r="D2181" s="108" t="s">
        <v>10994</v>
      </c>
      <c r="E2181" s="108" t="s">
        <v>2683</v>
      </c>
      <c r="G2181" s="108" t="s">
        <v>10995</v>
      </c>
      <c r="H2181" s="108" t="s">
        <v>7849</v>
      </c>
      <c r="I2181" s="110" t="s">
        <v>2683</v>
      </c>
      <c r="J2181" s="108" t="s">
        <v>5679</v>
      </c>
      <c r="O2181" s="108" t="s">
        <v>2573</v>
      </c>
    </row>
    <row r="2182" spans="1:15" s="108" customFormat="1" ht="12.75" x14ac:dyDescent="0.2">
      <c r="A2182" s="108" t="str">
        <f>EnterpriseData!$B$38</f>
        <v>ProTes300420201Adm</v>
      </c>
      <c r="B2182" s="109" t="s">
        <v>10996</v>
      </c>
      <c r="C2182" s="108" t="s">
        <v>2609</v>
      </c>
      <c r="D2182" s="108" t="s">
        <v>10997</v>
      </c>
      <c r="E2182" s="108" t="s">
        <v>2683</v>
      </c>
      <c r="G2182" s="108" t="s">
        <v>10998</v>
      </c>
      <c r="H2182" s="108" t="s">
        <v>8991</v>
      </c>
      <c r="I2182" s="110" t="s">
        <v>2683</v>
      </c>
      <c r="J2182" s="108" t="s">
        <v>4269</v>
      </c>
      <c r="O2182" s="108" t="s">
        <v>2573</v>
      </c>
    </row>
    <row r="2183" spans="1:15" s="108" customFormat="1" ht="12.75" x14ac:dyDescent="0.2">
      <c r="A2183" s="108" t="str">
        <f>EnterpriseData!$B$38</f>
        <v>ProTes300420201Adm</v>
      </c>
      <c r="B2183" s="109" t="s">
        <v>10999</v>
      </c>
      <c r="C2183" s="108" t="s">
        <v>2609</v>
      </c>
      <c r="D2183" s="108" t="s">
        <v>11000</v>
      </c>
      <c r="E2183" s="108" t="s">
        <v>2683</v>
      </c>
      <c r="G2183" s="108" t="s">
        <v>11001</v>
      </c>
      <c r="H2183" s="108" t="s">
        <v>8153</v>
      </c>
      <c r="I2183" s="110" t="s">
        <v>2683</v>
      </c>
      <c r="J2183" s="108" t="s">
        <v>2734</v>
      </c>
      <c r="O2183" s="108" t="s">
        <v>2573</v>
      </c>
    </row>
    <row r="2184" spans="1:15" s="108" customFormat="1" ht="12.75" x14ac:dyDescent="0.2">
      <c r="A2184" s="108" t="str">
        <f>EnterpriseData!$B$38</f>
        <v>ProTes300420201Adm</v>
      </c>
      <c r="B2184" s="109" t="s">
        <v>11002</v>
      </c>
      <c r="C2184" s="108" t="s">
        <v>2609</v>
      </c>
      <c r="D2184" s="108" t="s">
        <v>11003</v>
      </c>
      <c r="E2184" s="108" t="s">
        <v>2683</v>
      </c>
      <c r="G2184" s="108" t="s">
        <v>3261</v>
      </c>
      <c r="H2184" s="108" t="s">
        <v>11004</v>
      </c>
      <c r="I2184" s="110" t="s">
        <v>2683</v>
      </c>
      <c r="J2184" s="108" t="s">
        <v>3202</v>
      </c>
      <c r="O2184" s="108" t="s">
        <v>2573</v>
      </c>
    </row>
    <row r="2185" spans="1:15" s="108" customFormat="1" ht="12.75" x14ac:dyDescent="0.2">
      <c r="A2185" s="108" t="str">
        <f>EnterpriseData!$B$38</f>
        <v>ProTes300420201Adm</v>
      </c>
      <c r="B2185" s="109" t="s">
        <v>11005</v>
      </c>
      <c r="C2185" s="108" t="s">
        <v>2609</v>
      </c>
      <c r="D2185" s="108" t="s">
        <v>11006</v>
      </c>
      <c r="E2185" s="108" t="s">
        <v>2683</v>
      </c>
      <c r="G2185" s="108" t="s">
        <v>11007</v>
      </c>
      <c r="H2185" s="108" t="s">
        <v>11008</v>
      </c>
      <c r="I2185" s="110" t="s">
        <v>2683</v>
      </c>
      <c r="J2185" s="108" t="s">
        <v>3100</v>
      </c>
      <c r="O2185" s="108" t="s">
        <v>2573</v>
      </c>
    </row>
    <row r="2186" spans="1:15" s="108" customFormat="1" ht="12.75" x14ac:dyDescent="0.2">
      <c r="A2186" s="108" t="str">
        <f>EnterpriseData!$B$38</f>
        <v>ProTes300420201Adm</v>
      </c>
      <c r="B2186" s="109" t="s">
        <v>11009</v>
      </c>
      <c r="C2186" s="108" t="s">
        <v>2609</v>
      </c>
      <c r="D2186" s="108" t="s">
        <v>11010</v>
      </c>
      <c r="E2186" s="108" t="s">
        <v>2683</v>
      </c>
      <c r="G2186" s="108" t="s">
        <v>11011</v>
      </c>
      <c r="H2186" s="108" t="s">
        <v>7315</v>
      </c>
      <c r="I2186" s="110" t="s">
        <v>2683</v>
      </c>
      <c r="J2186" s="108" t="s">
        <v>3016</v>
      </c>
      <c r="O2186" s="108" t="s">
        <v>2573</v>
      </c>
    </row>
    <row r="2187" spans="1:15" s="108" customFormat="1" ht="12.75" x14ac:dyDescent="0.2">
      <c r="A2187" s="108" t="str">
        <f>EnterpriseData!$B$38</f>
        <v>ProTes300420201Adm</v>
      </c>
      <c r="B2187" s="109" t="s">
        <v>11012</v>
      </c>
      <c r="C2187" s="108" t="s">
        <v>2609</v>
      </c>
      <c r="D2187" s="108" t="s">
        <v>11013</v>
      </c>
      <c r="E2187" s="108" t="s">
        <v>2683</v>
      </c>
      <c r="G2187" s="108" t="s">
        <v>11014</v>
      </c>
      <c r="H2187" s="108" t="s">
        <v>6468</v>
      </c>
      <c r="I2187" s="110" t="s">
        <v>2683</v>
      </c>
      <c r="J2187" s="108" t="s">
        <v>3730</v>
      </c>
      <c r="O2187" s="108" t="s">
        <v>2573</v>
      </c>
    </row>
    <row r="2188" spans="1:15" s="108" customFormat="1" ht="12.75" x14ac:dyDescent="0.2">
      <c r="A2188" s="108" t="str">
        <f>EnterpriseData!$B$38</f>
        <v>ProTes300420201Adm</v>
      </c>
      <c r="B2188" s="109" t="s">
        <v>11015</v>
      </c>
      <c r="C2188" s="108" t="s">
        <v>2609</v>
      </c>
      <c r="D2188" s="108" t="s">
        <v>11016</v>
      </c>
      <c r="E2188" s="108" t="s">
        <v>2683</v>
      </c>
      <c r="G2188" s="108" t="s">
        <v>11017</v>
      </c>
      <c r="H2188" s="108" t="s">
        <v>7941</v>
      </c>
      <c r="I2188" s="110" t="s">
        <v>2683</v>
      </c>
      <c r="J2188" s="108" t="s">
        <v>2404</v>
      </c>
      <c r="O2188" s="108" t="s">
        <v>2573</v>
      </c>
    </row>
    <row r="2189" spans="1:15" s="108" customFormat="1" ht="12.75" x14ac:dyDescent="0.2">
      <c r="A2189" s="108" t="str">
        <f>EnterpriseData!$B$38</f>
        <v>ProTes300420201Adm</v>
      </c>
      <c r="B2189" s="109" t="s">
        <v>11018</v>
      </c>
      <c r="C2189" s="108" t="s">
        <v>2609</v>
      </c>
      <c r="D2189" s="108" t="s">
        <v>11019</v>
      </c>
      <c r="E2189" s="108" t="s">
        <v>2683</v>
      </c>
      <c r="G2189" s="108" t="s">
        <v>11020</v>
      </c>
      <c r="H2189" s="108" t="s">
        <v>7315</v>
      </c>
      <c r="I2189" s="110" t="s">
        <v>2683</v>
      </c>
      <c r="J2189" s="108" t="s">
        <v>3016</v>
      </c>
      <c r="O2189" s="108" t="s">
        <v>2573</v>
      </c>
    </row>
    <row r="2190" spans="1:15" s="108" customFormat="1" ht="12.75" x14ac:dyDescent="0.2">
      <c r="A2190" s="108" t="str">
        <f>EnterpriseData!$B$38</f>
        <v>ProTes300420201Adm</v>
      </c>
      <c r="B2190" s="109" t="s">
        <v>11021</v>
      </c>
      <c r="C2190" s="108" t="s">
        <v>2609</v>
      </c>
      <c r="D2190" s="108" t="s">
        <v>11022</v>
      </c>
      <c r="E2190" s="108" t="s">
        <v>2683</v>
      </c>
      <c r="G2190" s="108" t="s">
        <v>11023</v>
      </c>
      <c r="H2190" s="108" t="s">
        <v>11024</v>
      </c>
      <c r="I2190" s="110" t="s">
        <v>2683</v>
      </c>
      <c r="J2190" s="108" t="s">
        <v>3016</v>
      </c>
      <c r="O2190" s="108" t="s">
        <v>2573</v>
      </c>
    </row>
    <row r="2191" spans="1:15" s="108" customFormat="1" ht="12.75" x14ac:dyDescent="0.2">
      <c r="A2191" s="108" t="str">
        <f>EnterpriseData!$B$38</f>
        <v>ProTes300420201Adm</v>
      </c>
      <c r="B2191" s="109" t="s">
        <v>11025</v>
      </c>
      <c r="C2191" s="108" t="s">
        <v>2609</v>
      </c>
      <c r="D2191" s="108" t="s">
        <v>11026</v>
      </c>
      <c r="E2191" s="108" t="s">
        <v>2683</v>
      </c>
      <c r="G2191" s="108" t="s">
        <v>11027</v>
      </c>
      <c r="H2191" s="108" t="s">
        <v>7530</v>
      </c>
      <c r="I2191" s="110" t="s">
        <v>2683</v>
      </c>
      <c r="J2191" s="108" t="s">
        <v>3799</v>
      </c>
      <c r="O2191" s="108" t="s">
        <v>2573</v>
      </c>
    </row>
    <row r="2192" spans="1:15" s="108" customFormat="1" ht="12.75" x14ac:dyDescent="0.2">
      <c r="A2192" s="108" t="str">
        <f>EnterpriseData!$B$38</f>
        <v>ProTes300420201Adm</v>
      </c>
      <c r="B2192" s="109" t="s">
        <v>11028</v>
      </c>
      <c r="C2192" s="108" t="s">
        <v>2609</v>
      </c>
      <c r="D2192" s="108" t="s">
        <v>11029</v>
      </c>
      <c r="E2192" s="108" t="s">
        <v>2683</v>
      </c>
      <c r="G2192" s="108" t="s">
        <v>11030</v>
      </c>
      <c r="H2192" s="108" t="s">
        <v>8649</v>
      </c>
      <c r="I2192" s="110" t="s">
        <v>2683</v>
      </c>
      <c r="J2192" s="108" t="s">
        <v>2407</v>
      </c>
      <c r="O2192" s="108" t="s">
        <v>2573</v>
      </c>
    </row>
    <row r="2193" spans="1:15" s="108" customFormat="1" ht="12.75" x14ac:dyDescent="0.2">
      <c r="A2193" s="108" t="str">
        <f>EnterpriseData!$B$38</f>
        <v>ProTes300420201Adm</v>
      </c>
      <c r="B2193" s="109" t="s">
        <v>11031</v>
      </c>
      <c r="C2193" s="108" t="s">
        <v>2609</v>
      </c>
      <c r="D2193" s="108" t="s">
        <v>11032</v>
      </c>
      <c r="E2193" s="108" t="s">
        <v>2683</v>
      </c>
      <c r="G2193" s="108" t="s">
        <v>3479</v>
      </c>
      <c r="H2193" s="108" t="s">
        <v>7161</v>
      </c>
      <c r="I2193" s="110" t="s">
        <v>2683</v>
      </c>
      <c r="J2193" s="108" t="s">
        <v>3482</v>
      </c>
      <c r="O2193" s="108" t="s">
        <v>2573</v>
      </c>
    </row>
    <row r="2194" spans="1:15" s="108" customFormat="1" ht="12.75" x14ac:dyDescent="0.2">
      <c r="A2194" s="108" t="str">
        <f>EnterpriseData!$B$38</f>
        <v>ProTes300420201Adm</v>
      </c>
      <c r="B2194" s="109" t="s">
        <v>11033</v>
      </c>
      <c r="C2194" s="108" t="s">
        <v>2609</v>
      </c>
      <c r="D2194" s="108" t="s">
        <v>6634</v>
      </c>
      <c r="E2194" s="108" t="s">
        <v>2683</v>
      </c>
      <c r="G2194" s="108" t="s">
        <v>11034</v>
      </c>
      <c r="H2194" s="108" t="s">
        <v>6464</v>
      </c>
      <c r="I2194" s="110" t="s">
        <v>2683</v>
      </c>
      <c r="J2194" s="108" t="s">
        <v>3202</v>
      </c>
      <c r="O2194" s="108" t="s">
        <v>2573</v>
      </c>
    </row>
    <row r="2195" spans="1:15" s="108" customFormat="1" ht="12.75" x14ac:dyDescent="0.2">
      <c r="A2195" s="108" t="str">
        <f>EnterpriseData!$B$38</f>
        <v>ProTes300420201Adm</v>
      </c>
      <c r="B2195" s="109" t="s">
        <v>11035</v>
      </c>
      <c r="C2195" s="108" t="s">
        <v>2609</v>
      </c>
      <c r="D2195" s="108" t="s">
        <v>11036</v>
      </c>
      <c r="E2195" s="108" t="s">
        <v>2683</v>
      </c>
      <c r="G2195" s="108" t="s">
        <v>11037</v>
      </c>
      <c r="H2195" s="108" t="s">
        <v>7749</v>
      </c>
      <c r="I2195" s="110" t="s">
        <v>2683</v>
      </c>
      <c r="J2195" s="108" t="s">
        <v>6991</v>
      </c>
      <c r="O2195" s="108" t="s">
        <v>2573</v>
      </c>
    </row>
    <row r="2196" spans="1:15" s="108" customFormat="1" ht="12.75" x14ac:dyDescent="0.2">
      <c r="A2196" s="108" t="str">
        <f>EnterpriseData!$B$38</f>
        <v>ProTes300420201Adm</v>
      </c>
      <c r="B2196" s="109" t="s">
        <v>11038</v>
      </c>
      <c r="C2196" s="108" t="s">
        <v>2609</v>
      </c>
      <c r="D2196" s="108" t="s">
        <v>11039</v>
      </c>
      <c r="E2196" s="108" t="s">
        <v>2683</v>
      </c>
      <c r="G2196" s="108" t="s">
        <v>11040</v>
      </c>
      <c r="H2196" s="108" t="s">
        <v>6237</v>
      </c>
      <c r="I2196" s="110" t="s">
        <v>2683</v>
      </c>
      <c r="J2196" s="108" t="s">
        <v>6000</v>
      </c>
      <c r="O2196" s="108" t="s">
        <v>2573</v>
      </c>
    </row>
    <row r="2197" spans="1:15" s="108" customFormat="1" ht="12.75" x14ac:dyDescent="0.2">
      <c r="A2197" s="108" t="str">
        <f>EnterpriseData!$B$38</f>
        <v>ProTes300420201Adm</v>
      </c>
      <c r="B2197" s="109" t="s">
        <v>11041</v>
      </c>
      <c r="C2197" s="108" t="s">
        <v>2609</v>
      </c>
      <c r="D2197" s="108" t="s">
        <v>11042</v>
      </c>
      <c r="E2197" s="108" t="s">
        <v>2683</v>
      </c>
      <c r="G2197" s="108" t="s">
        <v>11043</v>
      </c>
      <c r="H2197" s="108" t="s">
        <v>6118</v>
      </c>
      <c r="I2197" s="110" t="s">
        <v>2683</v>
      </c>
      <c r="J2197" s="108" t="s">
        <v>2377</v>
      </c>
      <c r="O2197" s="108" t="s">
        <v>2573</v>
      </c>
    </row>
    <row r="2198" spans="1:15" s="108" customFormat="1" ht="12.75" x14ac:dyDescent="0.2">
      <c r="A2198" s="108" t="str">
        <f>EnterpriseData!$B$38</f>
        <v>ProTes300420201Adm</v>
      </c>
      <c r="B2198" s="109" t="s">
        <v>11044</v>
      </c>
      <c r="C2198" s="108" t="s">
        <v>2609</v>
      </c>
      <c r="D2198" s="108" t="s">
        <v>11045</v>
      </c>
      <c r="E2198" s="108" t="s">
        <v>2683</v>
      </c>
      <c r="G2198" s="108" t="s">
        <v>11046</v>
      </c>
      <c r="H2198" s="108" t="s">
        <v>6118</v>
      </c>
      <c r="I2198" s="110" t="s">
        <v>2683</v>
      </c>
      <c r="J2198" s="108" t="s">
        <v>2377</v>
      </c>
      <c r="O2198" s="108" t="s">
        <v>2573</v>
      </c>
    </row>
    <row r="2199" spans="1:15" s="108" customFormat="1" ht="12.75" x14ac:dyDescent="0.2">
      <c r="A2199" s="108" t="str">
        <f>EnterpriseData!$B$38</f>
        <v>ProTes300420201Adm</v>
      </c>
      <c r="B2199" s="109" t="s">
        <v>11047</v>
      </c>
      <c r="C2199" s="108" t="s">
        <v>2609</v>
      </c>
      <c r="D2199" s="108" t="s">
        <v>11048</v>
      </c>
      <c r="E2199" s="108" t="s">
        <v>2683</v>
      </c>
      <c r="G2199" s="108" t="s">
        <v>11049</v>
      </c>
      <c r="H2199" s="108" t="s">
        <v>6237</v>
      </c>
      <c r="I2199" s="110" t="s">
        <v>2683</v>
      </c>
      <c r="J2199" s="108" t="s">
        <v>6000</v>
      </c>
      <c r="O2199" s="108" t="s">
        <v>2573</v>
      </c>
    </row>
    <row r="2200" spans="1:15" s="108" customFormat="1" ht="12.75" x14ac:dyDescent="0.2">
      <c r="A2200" s="108" t="str">
        <f>EnterpriseData!$B$38</f>
        <v>ProTes300420201Adm</v>
      </c>
      <c r="B2200" s="109" t="s">
        <v>11050</v>
      </c>
      <c r="C2200" s="108" t="s">
        <v>2609</v>
      </c>
      <c r="D2200" s="108" t="s">
        <v>11051</v>
      </c>
      <c r="E2200" s="108" t="s">
        <v>2683</v>
      </c>
      <c r="G2200" s="108" t="s">
        <v>11052</v>
      </c>
      <c r="H2200" s="108" t="s">
        <v>6616</v>
      </c>
      <c r="I2200" s="110" t="s">
        <v>2683</v>
      </c>
      <c r="J2200" s="108" t="s">
        <v>5800</v>
      </c>
      <c r="O2200" s="108" t="s">
        <v>2573</v>
      </c>
    </row>
    <row r="2201" spans="1:15" s="108" customFormat="1" ht="12.75" x14ac:dyDescent="0.2">
      <c r="A2201" s="108" t="str">
        <f>EnterpriseData!$B$38</f>
        <v>ProTes300420201Adm</v>
      </c>
      <c r="B2201" s="109" t="s">
        <v>11053</v>
      </c>
      <c r="C2201" s="108" t="s">
        <v>2609</v>
      </c>
      <c r="D2201" s="108" t="s">
        <v>11054</v>
      </c>
      <c r="E2201" s="108" t="s">
        <v>2683</v>
      </c>
      <c r="G2201" s="108" t="s">
        <v>11055</v>
      </c>
      <c r="H2201" s="108" t="s">
        <v>6177</v>
      </c>
      <c r="I2201" s="110" t="s">
        <v>2683</v>
      </c>
      <c r="J2201" s="108" t="s">
        <v>2591</v>
      </c>
      <c r="O2201" s="108" t="s">
        <v>2573</v>
      </c>
    </row>
    <row r="2202" spans="1:15" s="108" customFormat="1" ht="12.75" x14ac:dyDescent="0.2">
      <c r="A2202" s="108" t="str">
        <f>EnterpriseData!$B$38</f>
        <v>ProTes300420201Adm</v>
      </c>
      <c r="B2202" s="109" t="s">
        <v>11056</v>
      </c>
      <c r="C2202" s="108" t="s">
        <v>2609</v>
      </c>
      <c r="D2202" s="108" t="s">
        <v>11057</v>
      </c>
      <c r="E2202" s="108" t="s">
        <v>2683</v>
      </c>
      <c r="G2202" s="108" t="s">
        <v>11058</v>
      </c>
      <c r="H2202" s="108" t="s">
        <v>11059</v>
      </c>
      <c r="I2202" s="110" t="s">
        <v>2683</v>
      </c>
      <c r="J2202" s="108" t="s">
        <v>2794</v>
      </c>
      <c r="O2202" s="108" t="s">
        <v>2573</v>
      </c>
    </row>
    <row r="2203" spans="1:15" s="108" customFormat="1" ht="12.75" x14ac:dyDescent="0.2">
      <c r="A2203" s="108" t="str">
        <f>EnterpriseData!$B$38</f>
        <v>ProTes300420201Adm</v>
      </c>
      <c r="B2203" s="109" t="s">
        <v>11060</v>
      </c>
      <c r="C2203" s="108" t="s">
        <v>2609</v>
      </c>
      <c r="D2203" s="108" t="s">
        <v>11061</v>
      </c>
      <c r="E2203" s="108" t="s">
        <v>2683</v>
      </c>
      <c r="G2203" s="108" t="s">
        <v>11062</v>
      </c>
      <c r="H2203" s="108" t="s">
        <v>6245</v>
      </c>
      <c r="I2203" s="110" t="s">
        <v>2683</v>
      </c>
      <c r="J2203" s="108" t="s">
        <v>2412</v>
      </c>
      <c r="O2203" s="108" t="s">
        <v>2573</v>
      </c>
    </row>
    <row r="2204" spans="1:15" s="108" customFormat="1" ht="12.75" x14ac:dyDescent="0.2">
      <c r="A2204" s="108" t="str">
        <f>EnterpriseData!$B$38</f>
        <v>ProTes300420201Adm</v>
      </c>
      <c r="B2204" s="109" t="s">
        <v>11063</v>
      </c>
      <c r="C2204" s="108" t="s">
        <v>2609</v>
      </c>
      <c r="D2204" s="108" t="s">
        <v>11064</v>
      </c>
      <c r="E2204" s="108" t="s">
        <v>2683</v>
      </c>
      <c r="G2204" s="108" t="s">
        <v>11065</v>
      </c>
      <c r="H2204" s="108" t="s">
        <v>11065</v>
      </c>
      <c r="I2204" s="110" t="s">
        <v>2683</v>
      </c>
      <c r="J2204" s="108" t="s">
        <v>2591</v>
      </c>
      <c r="O2204" s="108" t="s">
        <v>2573</v>
      </c>
    </row>
    <row r="2205" spans="1:15" s="108" customFormat="1" ht="12.75" x14ac:dyDescent="0.2">
      <c r="A2205" s="108" t="str">
        <f>EnterpriseData!$B$38</f>
        <v>ProTes300420201Adm</v>
      </c>
      <c r="B2205" s="109" t="s">
        <v>11066</v>
      </c>
      <c r="C2205" s="108" t="s">
        <v>2609</v>
      </c>
      <c r="D2205" s="108" t="s">
        <v>11067</v>
      </c>
      <c r="E2205" s="108" t="s">
        <v>2683</v>
      </c>
      <c r="G2205" s="108" t="s">
        <v>11068</v>
      </c>
      <c r="H2205" s="108" t="s">
        <v>6339</v>
      </c>
      <c r="I2205" s="110" t="s">
        <v>2683</v>
      </c>
      <c r="J2205" s="108" t="s">
        <v>3195</v>
      </c>
      <c r="O2205" s="108" t="s">
        <v>2573</v>
      </c>
    </row>
    <row r="2206" spans="1:15" s="108" customFormat="1" ht="12.75" x14ac:dyDescent="0.2">
      <c r="A2206" s="108" t="str">
        <f>EnterpriseData!$B$38</f>
        <v>ProTes300420201Adm</v>
      </c>
      <c r="B2206" s="109" t="s">
        <v>11069</v>
      </c>
      <c r="C2206" s="108" t="s">
        <v>2609</v>
      </c>
      <c r="D2206" s="108" t="s">
        <v>11070</v>
      </c>
      <c r="E2206" s="108" t="s">
        <v>2683</v>
      </c>
      <c r="G2206" s="108" t="s">
        <v>11071</v>
      </c>
      <c r="H2206" s="108" t="s">
        <v>7941</v>
      </c>
      <c r="I2206" s="110" t="s">
        <v>2683</v>
      </c>
      <c r="J2206" s="108" t="s">
        <v>2404</v>
      </c>
      <c r="O2206" s="108" t="s">
        <v>2573</v>
      </c>
    </row>
    <row r="2207" spans="1:15" s="108" customFormat="1" ht="12.75" x14ac:dyDescent="0.2">
      <c r="A2207" s="108" t="str">
        <f>EnterpriseData!$B$38</f>
        <v>ProTes300420201Adm</v>
      </c>
      <c r="B2207" s="109" t="s">
        <v>11072</v>
      </c>
      <c r="C2207" s="108" t="s">
        <v>2609</v>
      </c>
      <c r="D2207" s="108" t="s">
        <v>11073</v>
      </c>
      <c r="E2207" s="108" t="s">
        <v>2683</v>
      </c>
      <c r="G2207" s="108" t="s">
        <v>11074</v>
      </c>
      <c r="H2207" s="108" t="s">
        <v>6129</v>
      </c>
      <c r="I2207" s="110" t="s">
        <v>2683</v>
      </c>
      <c r="J2207" s="108" t="s">
        <v>2414</v>
      </c>
      <c r="O2207" s="108" t="s">
        <v>2573</v>
      </c>
    </row>
    <row r="2208" spans="1:15" s="108" customFormat="1" ht="12.75" x14ac:dyDescent="0.2">
      <c r="A2208" s="108" t="str">
        <f>EnterpriseData!$B$38</f>
        <v>ProTes300420201Adm</v>
      </c>
      <c r="B2208" s="109" t="s">
        <v>11075</v>
      </c>
      <c r="C2208" s="108" t="s">
        <v>2609</v>
      </c>
      <c r="D2208" s="108" t="s">
        <v>11076</v>
      </c>
      <c r="E2208" s="108" t="s">
        <v>2683</v>
      </c>
      <c r="G2208" s="108" t="s">
        <v>11077</v>
      </c>
      <c r="H2208" s="108" t="s">
        <v>6570</v>
      </c>
      <c r="I2208" s="110" t="s">
        <v>2683</v>
      </c>
      <c r="J2208" s="108" t="s">
        <v>2377</v>
      </c>
      <c r="O2208" s="108" t="s">
        <v>2573</v>
      </c>
    </row>
    <row r="2209" spans="1:15" s="108" customFormat="1" ht="12.75" x14ac:dyDescent="0.2">
      <c r="A2209" s="108" t="str">
        <f>EnterpriseData!$B$38</f>
        <v>ProTes300420201Adm</v>
      </c>
      <c r="B2209" s="109" t="s">
        <v>11078</v>
      </c>
      <c r="C2209" s="108" t="s">
        <v>2609</v>
      </c>
      <c r="D2209" s="108" t="s">
        <v>11079</v>
      </c>
      <c r="E2209" s="108" t="s">
        <v>2683</v>
      </c>
      <c r="G2209" s="108" t="s">
        <v>11080</v>
      </c>
      <c r="H2209" s="108" t="s">
        <v>7792</v>
      </c>
      <c r="I2209" s="110" t="s">
        <v>2683</v>
      </c>
      <c r="J2209" s="108" t="s">
        <v>2940</v>
      </c>
      <c r="O2209" s="108" t="s">
        <v>2573</v>
      </c>
    </row>
    <row r="2210" spans="1:15" s="108" customFormat="1" ht="12.75" x14ac:dyDescent="0.2">
      <c r="A2210" s="108" t="str">
        <f>EnterpriseData!$B$38</f>
        <v>ProTes300420201Adm</v>
      </c>
      <c r="B2210" s="109" t="s">
        <v>11081</v>
      </c>
      <c r="C2210" s="108" t="s">
        <v>2609</v>
      </c>
      <c r="D2210" s="108" t="s">
        <v>11082</v>
      </c>
      <c r="E2210" s="108" t="s">
        <v>2683</v>
      </c>
      <c r="G2210" s="108" t="s">
        <v>11083</v>
      </c>
      <c r="H2210" s="108" t="s">
        <v>6923</v>
      </c>
      <c r="I2210" s="110" t="s">
        <v>2683</v>
      </c>
      <c r="J2210" s="108" t="s">
        <v>2991</v>
      </c>
      <c r="O2210" s="108" t="s">
        <v>2573</v>
      </c>
    </row>
    <row r="2211" spans="1:15" s="108" customFormat="1" ht="12.75" x14ac:dyDescent="0.2">
      <c r="A2211" s="108" t="str">
        <f>EnterpriseData!$B$38</f>
        <v>ProTes300420201Adm</v>
      </c>
      <c r="B2211" s="109" t="s">
        <v>11084</v>
      </c>
      <c r="C2211" s="108" t="s">
        <v>2609</v>
      </c>
      <c r="D2211" s="108" t="s">
        <v>11085</v>
      </c>
      <c r="E2211" s="108" t="s">
        <v>2683</v>
      </c>
      <c r="G2211" s="108" t="s">
        <v>11086</v>
      </c>
      <c r="H2211" s="108" t="s">
        <v>6245</v>
      </c>
      <c r="I2211" s="110" t="s">
        <v>2683</v>
      </c>
      <c r="J2211" s="108" t="s">
        <v>2412</v>
      </c>
      <c r="O2211" s="108" t="s">
        <v>2573</v>
      </c>
    </row>
    <row r="2212" spans="1:15" s="108" customFormat="1" ht="12.75" x14ac:dyDescent="0.2">
      <c r="A2212" s="108" t="str">
        <f>EnterpriseData!$B$38</f>
        <v>ProTes300420201Adm</v>
      </c>
      <c r="B2212" s="109" t="s">
        <v>11087</v>
      </c>
      <c r="C2212" s="108" t="s">
        <v>2609</v>
      </c>
      <c r="D2212" s="108" t="s">
        <v>11088</v>
      </c>
      <c r="E2212" s="108" t="s">
        <v>2683</v>
      </c>
      <c r="G2212" s="108" t="s">
        <v>11089</v>
      </c>
      <c r="H2212" s="108" t="s">
        <v>7356</v>
      </c>
      <c r="I2212" s="110" t="s">
        <v>2683</v>
      </c>
      <c r="J2212" s="108" t="s">
        <v>3692</v>
      </c>
      <c r="O2212" s="108" t="s">
        <v>2573</v>
      </c>
    </row>
    <row r="2213" spans="1:15" s="108" customFormat="1" ht="12.75" x14ac:dyDescent="0.2">
      <c r="A2213" s="108" t="str">
        <f>EnterpriseData!$B$38</f>
        <v>ProTes300420201Adm</v>
      </c>
      <c r="B2213" s="109" t="s">
        <v>11090</v>
      </c>
      <c r="C2213" s="108" t="s">
        <v>2609</v>
      </c>
      <c r="D2213" s="108" t="s">
        <v>11091</v>
      </c>
      <c r="E2213" s="108" t="s">
        <v>2683</v>
      </c>
      <c r="G2213" s="108" t="s">
        <v>11092</v>
      </c>
      <c r="H2213" s="108" t="s">
        <v>6198</v>
      </c>
      <c r="I2213" s="110" t="s">
        <v>2683</v>
      </c>
      <c r="J2213" s="108" t="s">
        <v>3825</v>
      </c>
      <c r="O2213" s="108" t="s">
        <v>2573</v>
      </c>
    </row>
    <row r="2214" spans="1:15" s="108" customFormat="1" ht="12.75" x14ac:dyDescent="0.2">
      <c r="A2214" s="108" t="str">
        <f>EnterpriseData!$B$38</f>
        <v>ProTes300420201Adm</v>
      </c>
      <c r="B2214" s="109" t="s">
        <v>11093</v>
      </c>
      <c r="C2214" s="108" t="s">
        <v>2609</v>
      </c>
      <c r="D2214" s="108" t="s">
        <v>11094</v>
      </c>
      <c r="E2214" s="108" t="s">
        <v>2683</v>
      </c>
      <c r="G2214" s="108" t="s">
        <v>11095</v>
      </c>
      <c r="H2214" s="108" t="s">
        <v>11096</v>
      </c>
      <c r="I2214" s="110" t="s">
        <v>2683</v>
      </c>
      <c r="J2214" s="108" t="s">
        <v>5282</v>
      </c>
      <c r="O2214" s="108" t="s">
        <v>2573</v>
      </c>
    </row>
    <row r="2215" spans="1:15" s="108" customFormat="1" ht="12.75" x14ac:dyDescent="0.2">
      <c r="A2215" s="108" t="str">
        <f>EnterpriseData!$B$38</f>
        <v>ProTes300420201Adm</v>
      </c>
      <c r="B2215" s="109" t="s">
        <v>11097</v>
      </c>
      <c r="C2215" s="108" t="s">
        <v>2609</v>
      </c>
      <c r="D2215" s="108" t="s">
        <v>11098</v>
      </c>
      <c r="E2215" s="108" t="s">
        <v>2683</v>
      </c>
      <c r="G2215" s="108" t="s">
        <v>11099</v>
      </c>
      <c r="H2215" s="108" t="s">
        <v>6198</v>
      </c>
      <c r="I2215" s="110" t="s">
        <v>2683</v>
      </c>
      <c r="J2215" s="108" t="s">
        <v>3825</v>
      </c>
      <c r="O2215" s="108" t="s">
        <v>2573</v>
      </c>
    </row>
    <row r="2216" spans="1:15" s="108" customFormat="1" ht="12.75" x14ac:dyDescent="0.2">
      <c r="A2216" s="108" t="str">
        <f>EnterpriseData!$B$38</f>
        <v>ProTes300420201Adm</v>
      </c>
      <c r="B2216" s="109" t="s">
        <v>11100</v>
      </c>
      <c r="C2216" s="108" t="s">
        <v>2609</v>
      </c>
      <c r="D2216" s="108" t="s">
        <v>11101</v>
      </c>
      <c r="E2216" s="108" t="s">
        <v>2683</v>
      </c>
      <c r="G2216" s="108" t="s">
        <v>11102</v>
      </c>
      <c r="H2216" s="108" t="s">
        <v>7315</v>
      </c>
      <c r="I2216" s="110" t="s">
        <v>2683</v>
      </c>
      <c r="J2216" s="108" t="s">
        <v>3016</v>
      </c>
      <c r="O2216" s="108" t="s">
        <v>2573</v>
      </c>
    </row>
    <row r="2217" spans="1:15" s="108" customFormat="1" ht="12.75" x14ac:dyDescent="0.2">
      <c r="A2217" s="108" t="str">
        <f>EnterpriseData!$B$38</f>
        <v>ProTes300420201Adm</v>
      </c>
      <c r="B2217" s="109" t="s">
        <v>11103</v>
      </c>
      <c r="C2217" s="108" t="s">
        <v>2609</v>
      </c>
      <c r="D2217" s="108" t="s">
        <v>11104</v>
      </c>
      <c r="E2217" s="108" t="s">
        <v>2683</v>
      </c>
      <c r="G2217" s="108" t="s">
        <v>11105</v>
      </c>
      <c r="H2217" s="108" t="s">
        <v>11106</v>
      </c>
      <c r="I2217" s="110" t="s">
        <v>2683</v>
      </c>
      <c r="J2217" s="108" t="s">
        <v>3016</v>
      </c>
      <c r="O2217" s="108" t="s">
        <v>2573</v>
      </c>
    </row>
    <row r="2218" spans="1:15" s="108" customFormat="1" ht="12.75" x14ac:dyDescent="0.2">
      <c r="A2218" s="108" t="str">
        <f>EnterpriseData!$B$38</f>
        <v>ProTes300420201Adm</v>
      </c>
      <c r="B2218" s="109" t="s">
        <v>11107</v>
      </c>
      <c r="C2218" s="108" t="s">
        <v>2609</v>
      </c>
      <c r="D2218" s="108" t="s">
        <v>11108</v>
      </c>
      <c r="E2218" s="108" t="s">
        <v>2683</v>
      </c>
      <c r="G2218" s="108" t="s">
        <v>11109</v>
      </c>
      <c r="H2218" s="108" t="s">
        <v>7206</v>
      </c>
      <c r="I2218" s="110" t="s">
        <v>2683</v>
      </c>
      <c r="J2218" s="108" t="s">
        <v>3047</v>
      </c>
      <c r="O2218" s="108" t="s">
        <v>2573</v>
      </c>
    </row>
    <row r="2219" spans="1:15" s="108" customFormat="1" ht="12.75" x14ac:dyDescent="0.2">
      <c r="A2219" s="108" t="str">
        <f>EnterpriseData!$B$38</f>
        <v>ProTes300420201Adm</v>
      </c>
      <c r="B2219" s="109" t="s">
        <v>11110</v>
      </c>
      <c r="C2219" s="108" t="s">
        <v>2609</v>
      </c>
      <c r="D2219" s="108" t="s">
        <v>11111</v>
      </c>
      <c r="E2219" s="108" t="s">
        <v>2683</v>
      </c>
      <c r="G2219" s="108" t="s">
        <v>11112</v>
      </c>
      <c r="H2219" s="108" t="s">
        <v>6616</v>
      </c>
      <c r="I2219" s="110" t="s">
        <v>2683</v>
      </c>
      <c r="J2219" s="108" t="s">
        <v>5800</v>
      </c>
      <c r="O2219" s="108" t="s">
        <v>2573</v>
      </c>
    </row>
    <row r="2220" spans="1:15" s="108" customFormat="1" ht="12.75" x14ac:dyDescent="0.2">
      <c r="A2220" s="108" t="str">
        <f>EnterpriseData!$B$38</f>
        <v>ProTes300420201Adm</v>
      </c>
      <c r="B2220" s="109" t="s">
        <v>11113</v>
      </c>
      <c r="C2220" s="108" t="s">
        <v>2609</v>
      </c>
      <c r="D2220" s="108" t="s">
        <v>11114</v>
      </c>
      <c r="E2220" s="108" t="s">
        <v>2683</v>
      </c>
      <c r="G2220" s="108" t="s">
        <v>11115</v>
      </c>
      <c r="H2220" s="108" t="s">
        <v>11116</v>
      </c>
      <c r="I2220" s="110" t="s">
        <v>2683</v>
      </c>
      <c r="J2220" s="108" t="s">
        <v>7486</v>
      </c>
      <c r="O2220" s="108" t="s">
        <v>2573</v>
      </c>
    </row>
    <row r="2221" spans="1:15" s="108" customFormat="1" ht="12.75" x14ac:dyDescent="0.2">
      <c r="A2221" s="108" t="str">
        <f>EnterpriseData!$B$38</f>
        <v>ProTes300420201Adm</v>
      </c>
      <c r="B2221" s="109" t="s">
        <v>11117</v>
      </c>
      <c r="C2221" s="108" t="s">
        <v>2609</v>
      </c>
      <c r="D2221" s="108" t="s">
        <v>11118</v>
      </c>
      <c r="E2221" s="108" t="s">
        <v>2683</v>
      </c>
      <c r="G2221" s="108" t="s">
        <v>11119</v>
      </c>
      <c r="H2221" s="108" t="s">
        <v>9212</v>
      </c>
      <c r="I2221" s="110" t="s">
        <v>2683</v>
      </c>
      <c r="J2221" s="108" t="s">
        <v>3100</v>
      </c>
      <c r="O2221" s="108" t="s">
        <v>2573</v>
      </c>
    </row>
    <row r="2222" spans="1:15" s="108" customFormat="1" ht="12.75" x14ac:dyDescent="0.2">
      <c r="A2222" s="108" t="str">
        <f>EnterpriseData!$B$38</f>
        <v>ProTes300420201Adm</v>
      </c>
      <c r="B2222" s="109" t="s">
        <v>11120</v>
      </c>
      <c r="C2222" s="108" t="s">
        <v>2609</v>
      </c>
      <c r="D2222" s="108" t="s">
        <v>11121</v>
      </c>
      <c r="E2222" s="108" t="s">
        <v>2683</v>
      </c>
      <c r="G2222" s="108" t="s">
        <v>11122</v>
      </c>
      <c r="H2222" s="108" t="s">
        <v>6616</v>
      </c>
      <c r="I2222" s="110" t="s">
        <v>2683</v>
      </c>
      <c r="J2222" s="108" t="s">
        <v>5800</v>
      </c>
      <c r="O2222" s="108" t="s">
        <v>2573</v>
      </c>
    </row>
    <row r="2223" spans="1:15" s="108" customFormat="1" ht="12.75" x14ac:dyDescent="0.2">
      <c r="A2223" s="108" t="str">
        <f>EnterpriseData!$B$38</f>
        <v>ProTes300420201Adm</v>
      </c>
      <c r="B2223" s="109" t="s">
        <v>11123</v>
      </c>
      <c r="C2223" s="108" t="s">
        <v>2609</v>
      </c>
      <c r="D2223" s="108" t="s">
        <v>11124</v>
      </c>
      <c r="E2223" s="108" t="s">
        <v>2683</v>
      </c>
      <c r="G2223" s="108" t="s">
        <v>11125</v>
      </c>
      <c r="H2223" s="108" t="s">
        <v>7749</v>
      </c>
      <c r="I2223" s="110" t="s">
        <v>2683</v>
      </c>
      <c r="J2223" s="108" t="s">
        <v>6991</v>
      </c>
      <c r="O2223" s="108" t="s">
        <v>2573</v>
      </c>
    </row>
    <row r="2224" spans="1:15" s="108" customFormat="1" ht="12.75" x14ac:dyDescent="0.2">
      <c r="A2224" s="108" t="str">
        <f>EnterpriseData!$B$38</f>
        <v>ProTes300420201Adm</v>
      </c>
      <c r="B2224" s="109" t="s">
        <v>11126</v>
      </c>
      <c r="C2224" s="108" t="s">
        <v>2609</v>
      </c>
      <c r="D2224" s="108" t="s">
        <v>11127</v>
      </c>
      <c r="E2224" s="108" t="s">
        <v>2683</v>
      </c>
      <c r="G2224" s="108" t="s">
        <v>11128</v>
      </c>
      <c r="H2224" s="108" t="s">
        <v>9212</v>
      </c>
      <c r="I2224" s="110" t="s">
        <v>2683</v>
      </c>
      <c r="J2224" s="108" t="s">
        <v>3100</v>
      </c>
      <c r="O2224" s="108" t="s">
        <v>2573</v>
      </c>
    </row>
    <row r="2225" spans="1:15" s="108" customFormat="1" ht="12.75" x14ac:dyDescent="0.2">
      <c r="A2225" s="108" t="str">
        <f>EnterpriseData!$B$38</f>
        <v>ProTes300420201Adm</v>
      </c>
      <c r="B2225" s="109" t="s">
        <v>11129</v>
      </c>
      <c r="C2225" s="108" t="s">
        <v>2609</v>
      </c>
      <c r="D2225" s="108" t="s">
        <v>11130</v>
      </c>
      <c r="E2225" s="108" t="s">
        <v>2683</v>
      </c>
      <c r="G2225" s="108" t="s">
        <v>11131</v>
      </c>
      <c r="H2225" s="108" t="s">
        <v>6360</v>
      </c>
      <c r="I2225" s="110" t="s">
        <v>2683</v>
      </c>
      <c r="J2225" s="108" t="s">
        <v>3047</v>
      </c>
      <c r="O2225" s="108" t="s">
        <v>2573</v>
      </c>
    </row>
    <row r="2226" spans="1:15" s="108" customFormat="1" ht="12.75" x14ac:dyDescent="0.2">
      <c r="A2226" s="108" t="str">
        <f>EnterpriseData!$B$38</f>
        <v>ProTes300420201Adm</v>
      </c>
      <c r="B2226" s="109" t="s">
        <v>11132</v>
      </c>
      <c r="C2226" s="108" t="s">
        <v>2609</v>
      </c>
      <c r="D2226" s="108" t="s">
        <v>11133</v>
      </c>
      <c r="E2226" s="108" t="s">
        <v>2683</v>
      </c>
      <c r="G2226" s="108" t="s">
        <v>11134</v>
      </c>
      <c r="H2226" s="108" t="s">
        <v>8011</v>
      </c>
      <c r="I2226" s="110" t="s">
        <v>2683</v>
      </c>
      <c r="J2226" s="108" t="s">
        <v>2930</v>
      </c>
      <c r="O2226" s="108" t="s">
        <v>2573</v>
      </c>
    </row>
    <row r="2227" spans="1:15" s="108" customFormat="1" ht="12.75" x14ac:dyDescent="0.2">
      <c r="A2227" s="108" t="str">
        <f>EnterpriseData!$B$38</f>
        <v>ProTes300420201Adm</v>
      </c>
      <c r="B2227" s="109" t="s">
        <v>11135</v>
      </c>
      <c r="C2227" s="108" t="s">
        <v>2609</v>
      </c>
      <c r="D2227" s="108" t="s">
        <v>11136</v>
      </c>
      <c r="E2227" s="108" t="s">
        <v>2683</v>
      </c>
      <c r="G2227" s="108" t="s">
        <v>11137</v>
      </c>
      <c r="H2227" s="108" t="s">
        <v>11138</v>
      </c>
      <c r="I2227" s="110" t="s">
        <v>2683</v>
      </c>
      <c r="J2227" s="108" t="s">
        <v>3162</v>
      </c>
      <c r="O2227" s="108" t="s">
        <v>2573</v>
      </c>
    </row>
    <row r="2228" spans="1:15" s="108" customFormat="1" ht="12.75" x14ac:dyDescent="0.2">
      <c r="A2228" s="108" t="str">
        <f>EnterpriseData!$B$38</f>
        <v>ProTes300420201Adm</v>
      </c>
      <c r="B2228" s="109" t="s">
        <v>11139</v>
      </c>
      <c r="C2228" s="108" t="s">
        <v>2609</v>
      </c>
      <c r="D2228" s="108" t="s">
        <v>11140</v>
      </c>
      <c r="E2228" s="108" t="s">
        <v>2683</v>
      </c>
      <c r="G2228" s="108" t="s">
        <v>11141</v>
      </c>
      <c r="H2228" s="108" t="s">
        <v>11142</v>
      </c>
      <c r="I2228" s="110" t="s">
        <v>2683</v>
      </c>
      <c r="J2228" s="108" t="s">
        <v>2727</v>
      </c>
      <c r="O2228" s="108" t="s">
        <v>2573</v>
      </c>
    </row>
    <row r="2229" spans="1:15" s="108" customFormat="1" ht="12.75" x14ac:dyDescent="0.2">
      <c r="A2229" s="108" t="str">
        <f>EnterpriseData!$B$38</f>
        <v>ProTes300420201Adm</v>
      </c>
      <c r="B2229" s="109" t="s">
        <v>11143</v>
      </c>
      <c r="C2229" s="108" t="s">
        <v>2609</v>
      </c>
      <c r="D2229" s="108" t="s">
        <v>11144</v>
      </c>
      <c r="E2229" s="108" t="s">
        <v>2683</v>
      </c>
      <c r="G2229" s="108" t="s">
        <v>11145</v>
      </c>
      <c r="H2229" s="108" t="s">
        <v>11059</v>
      </c>
      <c r="I2229" s="110" t="s">
        <v>2683</v>
      </c>
      <c r="J2229" s="108" t="s">
        <v>2794</v>
      </c>
      <c r="O2229" s="108" t="s">
        <v>2573</v>
      </c>
    </row>
    <row r="2230" spans="1:15" s="108" customFormat="1" ht="12.75" x14ac:dyDescent="0.2">
      <c r="A2230" s="108" t="str">
        <f>EnterpriseData!$B$38</f>
        <v>ProTes300420201Adm</v>
      </c>
      <c r="B2230" s="109" t="s">
        <v>11146</v>
      </c>
      <c r="C2230" s="108" t="s">
        <v>2609</v>
      </c>
      <c r="D2230" s="108" t="s">
        <v>11147</v>
      </c>
      <c r="E2230" s="108" t="s">
        <v>2683</v>
      </c>
      <c r="G2230" s="108" t="s">
        <v>11148</v>
      </c>
      <c r="H2230" s="108" t="s">
        <v>6859</v>
      </c>
      <c r="I2230" s="110" t="s">
        <v>2683</v>
      </c>
      <c r="J2230" s="108" t="s">
        <v>3047</v>
      </c>
      <c r="O2230" s="108" t="s">
        <v>2573</v>
      </c>
    </row>
    <row r="2231" spans="1:15" s="108" customFormat="1" ht="12.75" x14ac:dyDescent="0.2">
      <c r="A2231" s="108" t="str">
        <f>EnterpriseData!$B$38</f>
        <v>ProTes300420201Adm</v>
      </c>
      <c r="B2231" s="109" t="s">
        <v>11149</v>
      </c>
      <c r="C2231" s="108" t="s">
        <v>2609</v>
      </c>
      <c r="D2231" s="108" t="s">
        <v>11150</v>
      </c>
      <c r="E2231" s="108" t="s">
        <v>2683</v>
      </c>
      <c r="G2231" s="108" t="s">
        <v>11151</v>
      </c>
      <c r="H2231" s="108" t="s">
        <v>7550</v>
      </c>
      <c r="I2231" s="110" t="s">
        <v>2683</v>
      </c>
      <c r="J2231" s="108" t="s">
        <v>3681</v>
      </c>
      <c r="O2231" s="108" t="s">
        <v>2573</v>
      </c>
    </row>
    <row r="2232" spans="1:15" s="108" customFormat="1" ht="12.75" x14ac:dyDescent="0.2">
      <c r="A2232" s="108" t="str">
        <f>EnterpriseData!$B$38</f>
        <v>ProTes300420201Adm</v>
      </c>
      <c r="B2232" s="109" t="s">
        <v>11152</v>
      </c>
      <c r="C2232" s="108" t="s">
        <v>2609</v>
      </c>
      <c r="D2232" s="108" t="s">
        <v>11153</v>
      </c>
      <c r="E2232" s="108" t="s">
        <v>11154</v>
      </c>
      <c r="G2232" s="108" t="s">
        <v>11155</v>
      </c>
      <c r="H2232" s="108" t="s">
        <v>9874</v>
      </c>
      <c r="I2232" s="110" t="s">
        <v>2683</v>
      </c>
      <c r="J2232" s="108" t="s">
        <v>2591</v>
      </c>
      <c r="O2232" s="108" t="s">
        <v>2573</v>
      </c>
    </row>
    <row r="2233" spans="1:15" s="108" customFormat="1" ht="12.75" x14ac:dyDescent="0.2">
      <c r="A2233" s="108" t="str">
        <f>EnterpriseData!$B$38</f>
        <v>ProTes300420201Adm</v>
      </c>
      <c r="B2233" s="109" t="s">
        <v>11156</v>
      </c>
      <c r="C2233" s="108" t="s">
        <v>2609</v>
      </c>
      <c r="D2233" s="108" t="s">
        <v>11157</v>
      </c>
      <c r="E2233" s="108" t="s">
        <v>2683</v>
      </c>
      <c r="G2233" s="108" t="s">
        <v>11158</v>
      </c>
      <c r="H2233" s="108" t="s">
        <v>6838</v>
      </c>
      <c r="I2233" s="110" t="s">
        <v>2683</v>
      </c>
      <c r="J2233" s="108" t="s">
        <v>2534</v>
      </c>
      <c r="O2233" s="108" t="s">
        <v>2573</v>
      </c>
    </row>
    <row r="2234" spans="1:15" s="108" customFormat="1" ht="12.75" x14ac:dyDescent="0.2">
      <c r="A2234" s="108" t="str">
        <f>EnterpriseData!$B$38</f>
        <v>ProTes300420201Adm</v>
      </c>
      <c r="B2234" s="109" t="s">
        <v>11159</v>
      </c>
      <c r="C2234" s="108" t="s">
        <v>2609</v>
      </c>
      <c r="D2234" s="108" t="s">
        <v>11160</v>
      </c>
      <c r="E2234" s="108" t="s">
        <v>2683</v>
      </c>
      <c r="G2234" s="108" t="s">
        <v>11161</v>
      </c>
      <c r="H2234" s="108" t="s">
        <v>11162</v>
      </c>
      <c r="I2234" s="110" t="s">
        <v>2683</v>
      </c>
      <c r="J2234" s="108" t="s">
        <v>5526</v>
      </c>
      <c r="O2234" s="108" t="s">
        <v>2573</v>
      </c>
    </row>
    <row r="2235" spans="1:15" s="108" customFormat="1" ht="12.75" x14ac:dyDescent="0.2">
      <c r="A2235" s="108" t="str">
        <f>EnterpriseData!$B$38</f>
        <v>ProTes300420201Adm</v>
      </c>
      <c r="B2235" s="109" t="s">
        <v>11163</v>
      </c>
      <c r="C2235" s="108" t="s">
        <v>2609</v>
      </c>
      <c r="D2235" s="108" t="s">
        <v>11164</v>
      </c>
      <c r="E2235" s="108" t="s">
        <v>2683</v>
      </c>
      <c r="G2235" s="108" t="s">
        <v>11165</v>
      </c>
      <c r="H2235" s="108" t="s">
        <v>6616</v>
      </c>
      <c r="I2235" s="110" t="s">
        <v>2683</v>
      </c>
      <c r="J2235" s="108" t="s">
        <v>5800</v>
      </c>
      <c r="O2235" s="108" t="s">
        <v>2573</v>
      </c>
    </row>
    <row r="2236" spans="1:15" s="108" customFormat="1" ht="12.75" x14ac:dyDescent="0.2">
      <c r="A2236" s="108" t="str">
        <f>EnterpriseData!$B$38</f>
        <v>ProTes300420201Adm</v>
      </c>
      <c r="B2236" s="109" t="s">
        <v>11166</v>
      </c>
      <c r="C2236" s="108" t="s">
        <v>2609</v>
      </c>
      <c r="D2236" s="108" t="s">
        <v>11167</v>
      </c>
      <c r="E2236" s="108" t="s">
        <v>2683</v>
      </c>
      <c r="G2236" s="108" t="s">
        <v>11168</v>
      </c>
      <c r="H2236" s="108" t="s">
        <v>6616</v>
      </c>
      <c r="I2236" s="110" t="s">
        <v>2683</v>
      </c>
      <c r="J2236" s="108" t="s">
        <v>5800</v>
      </c>
      <c r="O2236" s="108" t="s">
        <v>2573</v>
      </c>
    </row>
    <row r="2237" spans="1:15" s="108" customFormat="1" ht="12.75" x14ac:dyDescent="0.2">
      <c r="A2237" s="108" t="str">
        <f>EnterpriseData!$B$38</f>
        <v>ProTes300420201Adm</v>
      </c>
      <c r="B2237" s="109" t="s">
        <v>11169</v>
      </c>
      <c r="C2237" s="108" t="s">
        <v>2609</v>
      </c>
      <c r="D2237" s="108" t="s">
        <v>11170</v>
      </c>
      <c r="E2237" s="108" t="s">
        <v>2683</v>
      </c>
      <c r="G2237" s="108" t="s">
        <v>11171</v>
      </c>
      <c r="H2237" s="108" t="s">
        <v>6838</v>
      </c>
      <c r="I2237" s="110" t="s">
        <v>2683</v>
      </c>
      <c r="J2237" s="108" t="s">
        <v>2534</v>
      </c>
      <c r="O2237" s="108" t="s">
        <v>2573</v>
      </c>
    </row>
    <row r="2238" spans="1:15" s="108" customFormat="1" ht="12.75" x14ac:dyDescent="0.2">
      <c r="A2238" s="108" t="str">
        <f>EnterpriseData!$B$38</f>
        <v>ProTes300420201Adm</v>
      </c>
      <c r="B2238" s="109" t="s">
        <v>11172</v>
      </c>
      <c r="C2238" s="108" t="s">
        <v>2609</v>
      </c>
      <c r="D2238" s="108" t="s">
        <v>11173</v>
      </c>
      <c r="E2238" s="108" t="s">
        <v>2683</v>
      </c>
      <c r="G2238" s="108" t="s">
        <v>11174</v>
      </c>
      <c r="H2238" s="108" t="s">
        <v>7712</v>
      </c>
      <c r="I2238" s="110" t="s">
        <v>2683</v>
      </c>
      <c r="J2238" s="108" t="s">
        <v>3614</v>
      </c>
      <c r="O2238" s="108" t="s">
        <v>2573</v>
      </c>
    </row>
    <row r="2239" spans="1:15" s="108" customFormat="1" ht="12.75" x14ac:dyDescent="0.2">
      <c r="A2239" s="108" t="str">
        <f>EnterpriseData!$B$38</f>
        <v>ProTes300420201Adm</v>
      </c>
      <c r="B2239" s="109" t="s">
        <v>11175</v>
      </c>
      <c r="C2239" s="108" t="s">
        <v>2609</v>
      </c>
      <c r="D2239" s="108" t="s">
        <v>11176</v>
      </c>
      <c r="E2239" s="108" t="s">
        <v>2683</v>
      </c>
      <c r="G2239" s="108" t="s">
        <v>11177</v>
      </c>
      <c r="H2239" s="108" t="s">
        <v>6616</v>
      </c>
      <c r="I2239" s="110" t="s">
        <v>2683</v>
      </c>
      <c r="J2239" s="108" t="s">
        <v>5800</v>
      </c>
      <c r="O2239" s="108" t="s">
        <v>2573</v>
      </c>
    </row>
    <row r="2240" spans="1:15" s="108" customFormat="1" ht="12.75" x14ac:dyDescent="0.2">
      <c r="A2240" s="108" t="str">
        <f>EnterpriseData!$B$38</f>
        <v>ProTes300420201Adm</v>
      </c>
      <c r="B2240" s="109" t="s">
        <v>11178</v>
      </c>
      <c r="C2240" s="108" t="s">
        <v>2609</v>
      </c>
      <c r="D2240" s="108" t="s">
        <v>11179</v>
      </c>
      <c r="E2240" s="108" t="s">
        <v>2683</v>
      </c>
      <c r="G2240" s="108" t="s">
        <v>11180</v>
      </c>
      <c r="H2240" s="108" t="s">
        <v>3823</v>
      </c>
      <c r="I2240" s="110" t="s">
        <v>2683</v>
      </c>
      <c r="J2240" s="108" t="s">
        <v>3825</v>
      </c>
      <c r="O2240" s="108" t="s">
        <v>2573</v>
      </c>
    </row>
    <row r="2241" spans="1:15" s="108" customFormat="1" ht="12.75" x14ac:dyDescent="0.2">
      <c r="A2241" s="108" t="str">
        <f>EnterpriseData!$B$38</f>
        <v>ProTes300420201Adm</v>
      </c>
      <c r="B2241" s="109" t="s">
        <v>11181</v>
      </c>
      <c r="C2241" s="108" t="s">
        <v>2609</v>
      </c>
      <c r="D2241" s="108" t="s">
        <v>11182</v>
      </c>
      <c r="E2241" s="108" t="s">
        <v>2683</v>
      </c>
      <c r="G2241" s="108" t="s">
        <v>11183</v>
      </c>
      <c r="H2241" s="108" t="s">
        <v>11184</v>
      </c>
      <c r="I2241" s="110" t="s">
        <v>2683</v>
      </c>
      <c r="J2241" s="108" t="s">
        <v>3078</v>
      </c>
      <c r="O2241" s="108" t="s">
        <v>2573</v>
      </c>
    </row>
    <row r="2242" spans="1:15" s="108" customFormat="1" ht="12.75" x14ac:dyDescent="0.2">
      <c r="A2242" s="108" t="str">
        <f>EnterpriseData!$B$38</f>
        <v>ProTes300420201Adm</v>
      </c>
      <c r="B2242" s="109" t="s">
        <v>11185</v>
      </c>
      <c r="C2242" s="108" t="s">
        <v>2609</v>
      </c>
      <c r="D2242" s="108" t="s">
        <v>11186</v>
      </c>
      <c r="E2242" s="108" t="s">
        <v>2683</v>
      </c>
      <c r="G2242" s="108" t="s">
        <v>11187</v>
      </c>
      <c r="H2242" s="108" t="s">
        <v>6133</v>
      </c>
      <c r="I2242" s="110" t="s">
        <v>2683</v>
      </c>
      <c r="J2242" s="108" t="s">
        <v>3681</v>
      </c>
      <c r="O2242" s="108" t="s">
        <v>2573</v>
      </c>
    </row>
    <row r="2243" spans="1:15" s="108" customFormat="1" ht="12.75" x14ac:dyDescent="0.2">
      <c r="A2243" s="108" t="str">
        <f>EnterpriseData!$B$38</f>
        <v>ProTes300420201Adm</v>
      </c>
      <c r="B2243" s="109" t="s">
        <v>11188</v>
      </c>
      <c r="C2243" s="108" t="s">
        <v>2609</v>
      </c>
      <c r="D2243" s="108" t="s">
        <v>11189</v>
      </c>
      <c r="E2243" s="108" t="s">
        <v>2683</v>
      </c>
      <c r="G2243" s="108" t="s">
        <v>11190</v>
      </c>
      <c r="H2243" s="108" t="s">
        <v>6616</v>
      </c>
      <c r="I2243" s="110" t="s">
        <v>2683</v>
      </c>
      <c r="J2243" s="108" t="s">
        <v>5800</v>
      </c>
      <c r="O2243" s="108" t="s">
        <v>2573</v>
      </c>
    </row>
    <row r="2244" spans="1:15" s="108" customFormat="1" ht="12.75" x14ac:dyDescent="0.2">
      <c r="A2244" s="108" t="str">
        <f>EnterpriseData!$B$38</f>
        <v>ProTes300420201Adm</v>
      </c>
      <c r="B2244" s="109" t="s">
        <v>11191</v>
      </c>
      <c r="C2244" s="108" t="s">
        <v>2609</v>
      </c>
      <c r="D2244" s="108" t="s">
        <v>11192</v>
      </c>
      <c r="E2244" s="108" t="s">
        <v>2683</v>
      </c>
      <c r="G2244" s="108" t="s">
        <v>11193</v>
      </c>
      <c r="H2244" s="108" t="s">
        <v>8157</v>
      </c>
      <c r="I2244" s="110" t="s">
        <v>2683</v>
      </c>
      <c r="J2244" s="108" t="s">
        <v>3346</v>
      </c>
      <c r="O2244" s="108" t="s">
        <v>2573</v>
      </c>
    </row>
    <row r="2245" spans="1:15" s="108" customFormat="1" ht="12.75" x14ac:dyDescent="0.2">
      <c r="A2245" s="108" t="str">
        <f>EnterpriseData!$B$38</f>
        <v>ProTes300420201Adm</v>
      </c>
      <c r="B2245" s="109" t="s">
        <v>11194</v>
      </c>
      <c r="C2245" s="108" t="s">
        <v>2609</v>
      </c>
      <c r="D2245" s="108" t="s">
        <v>11195</v>
      </c>
      <c r="E2245" s="108" t="s">
        <v>11196</v>
      </c>
      <c r="G2245" s="108" t="s">
        <v>4122</v>
      </c>
      <c r="H2245" s="108" t="s">
        <v>6253</v>
      </c>
      <c r="I2245" s="110" t="s">
        <v>2683</v>
      </c>
      <c r="J2245" s="108" t="s">
        <v>2952</v>
      </c>
      <c r="O2245" s="108" t="s">
        <v>2573</v>
      </c>
    </row>
    <row r="2246" spans="1:15" s="108" customFormat="1" ht="12.75" x14ac:dyDescent="0.2">
      <c r="A2246" s="108" t="str">
        <f>EnterpriseData!$B$38</f>
        <v>ProTes300420201Adm</v>
      </c>
      <c r="B2246" s="109" t="s">
        <v>11197</v>
      </c>
      <c r="C2246" s="108" t="s">
        <v>2609</v>
      </c>
      <c r="D2246" s="108" t="s">
        <v>11198</v>
      </c>
      <c r="E2246" s="108" t="s">
        <v>2683</v>
      </c>
      <c r="G2246" s="108" t="s">
        <v>11199</v>
      </c>
      <c r="H2246" s="108" t="s">
        <v>6769</v>
      </c>
      <c r="I2246" s="110" t="s">
        <v>2683</v>
      </c>
      <c r="J2246" s="108" t="s">
        <v>2414</v>
      </c>
      <c r="O2246" s="108" t="s">
        <v>2573</v>
      </c>
    </row>
    <row r="2247" spans="1:15" s="108" customFormat="1" ht="12.75" x14ac:dyDescent="0.2">
      <c r="A2247" s="108" t="str">
        <f>EnterpriseData!$B$38</f>
        <v>ProTes300420201Adm</v>
      </c>
      <c r="B2247" s="109" t="s">
        <v>11200</v>
      </c>
      <c r="C2247" s="108" t="s">
        <v>2609</v>
      </c>
      <c r="D2247" s="108" t="s">
        <v>11201</v>
      </c>
      <c r="E2247" s="108" t="s">
        <v>2683</v>
      </c>
      <c r="G2247" s="108" t="s">
        <v>11202</v>
      </c>
      <c r="H2247" s="108" t="s">
        <v>6522</v>
      </c>
      <c r="I2247" s="110" t="s">
        <v>2683</v>
      </c>
      <c r="J2247" s="108" t="s">
        <v>5325</v>
      </c>
      <c r="O2247" s="108" t="s">
        <v>2573</v>
      </c>
    </row>
    <row r="2248" spans="1:15" s="108" customFormat="1" ht="12.75" x14ac:dyDescent="0.2">
      <c r="A2248" s="108" t="str">
        <f>EnterpriseData!$B$38</f>
        <v>ProTes300420201Adm</v>
      </c>
      <c r="B2248" s="109" t="s">
        <v>11203</v>
      </c>
      <c r="C2248" s="108" t="s">
        <v>2609</v>
      </c>
      <c r="D2248" s="108" t="s">
        <v>11204</v>
      </c>
      <c r="E2248" s="108" t="s">
        <v>2683</v>
      </c>
      <c r="G2248" s="108" t="s">
        <v>11205</v>
      </c>
      <c r="H2248" s="108" t="s">
        <v>6616</v>
      </c>
      <c r="I2248" s="110" t="s">
        <v>2683</v>
      </c>
      <c r="J2248" s="108" t="s">
        <v>5800</v>
      </c>
      <c r="O2248" s="108" t="s">
        <v>2573</v>
      </c>
    </row>
    <row r="2249" spans="1:15" s="108" customFormat="1" ht="12.75" x14ac:dyDescent="0.2">
      <c r="A2249" s="108" t="str">
        <f>EnterpriseData!$B$38</f>
        <v>ProTes300420201Adm</v>
      </c>
      <c r="B2249" s="109" t="s">
        <v>11206</v>
      </c>
      <c r="C2249" s="108" t="s">
        <v>2609</v>
      </c>
      <c r="D2249" s="108" t="s">
        <v>11207</v>
      </c>
      <c r="E2249" s="108" t="s">
        <v>2683</v>
      </c>
      <c r="G2249" s="108" t="s">
        <v>11208</v>
      </c>
      <c r="H2249" s="108" t="s">
        <v>7206</v>
      </c>
      <c r="I2249" s="110" t="s">
        <v>2683</v>
      </c>
      <c r="J2249" s="108" t="s">
        <v>3047</v>
      </c>
      <c r="O2249" s="108" t="s">
        <v>2573</v>
      </c>
    </row>
    <row r="2250" spans="1:15" s="108" customFormat="1" ht="12.75" x14ac:dyDescent="0.2">
      <c r="A2250" s="108" t="str">
        <f>EnterpriseData!$B$38</f>
        <v>ProTes300420201Adm</v>
      </c>
      <c r="B2250" s="109" t="s">
        <v>11209</v>
      </c>
      <c r="C2250" s="108" t="s">
        <v>2609</v>
      </c>
      <c r="D2250" s="108" t="s">
        <v>11210</v>
      </c>
      <c r="E2250" s="108" t="s">
        <v>2683</v>
      </c>
      <c r="G2250" s="108" t="s">
        <v>11211</v>
      </c>
      <c r="H2250" s="108" t="s">
        <v>6118</v>
      </c>
      <c r="I2250" s="110" t="s">
        <v>2683</v>
      </c>
      <c r="J2250" s="108" t="s">
        <v>2377</v>
      </c>
      <c r="O2250" s="108" t="s">
        <v>2573</v>
      </c>
    </row>
    <row r="2251" spans="1:15" s="108" customFormat="1" ht="12.75" x14ac:dyDescent="0.2">
      <c r="A2251" s="108" t="str">
        <f>EnterpriseData!$B$38</f>
        <v>ProTes300420201Adm</v>
      </c>
      <c r="B2251" s="109" t="s">
        <v>11212</v>
      </c>
      <c r="C2251" s="108" t="s">
        <v>2609</v>
      </c>
      <c r="D2251" s="108" t="s">
        <v>11213</v>
      </c>
      <c r="E2251" s="108" t="s">
        <v>2683</v>
      </c>
      <c r="G2251" s="108" t="s">
        <v>11214</v>
      </c>
      <c r="H2251" s="108" t="s">
        <v>6267</v>
      </c>
      <c r="I2251" s="110" t="s">
        <v>2683</v>
      </c>
      <c r="J2251" s="108" t="s">
        <v>4104</v>
      </c>
      <c r="O2251" s="108" t="s">
        <v>2573</v>
      </c>
    </row>
    <row r="2252" spans="1:15" s="108" customFormat="1" ht="12.75" x14ac:dyDescent="0.2">
      <c r="A2252" s="108" t="str">
        <f>EnterpriseData!$B$38</f>
        <v>ProTes300420201Adm</v>
      </c>
      <c r="B2252" s="109" t="s">
        <v>11215</v>
      </c>
      <c r="C2252" s="108" t="s">
        <v>2609</v>
      </c>
      <c r="D2252" s="108" t="s">
        <v>11216</v>
      </c>
      <c r="E2252" s="108" t="s">
        <v>2683</v>
      </c>
      <c r="G2252" s="108" t="s">
        <v>11217</v>
      </c>
      <c r="H2252" s="108" t="s">
        <v>6237</v>
      </c>
      <c r="I2252" s="110" t="s">
        <v>2683</v>
      </c>
      <c r="J2252" s="108" t="s">
        <v>6000</v>
      </c>
      <c r="O2252" s="108" t="s">
        <v>2573</v>
      </c>
    </row>
    <row r="2253" spans="1:15" s="108" customFormat="1" ht="12.75" x14ac:dyDescent="0.2">
      <c r="A2253" s="108" t="str">
        <f>EnterpriseData!$B$38</f>
        <v>ProTes300420201Adm</v>
      </c>
      <c r="B2253" s="109" t="s">
        <v>2327</v>
      </c>
      <c r="C2253" s="108" t="s">
        <v>2609</v>
      </c>
      <c r="D2253" s="108" t="s">
        <v>11218</v>
      </c>
      <c r="E2253" s="108" t="s">
        <v>2683</v>
      </c>
      <c r="G2253" s="108" t="s">
        <v>11219</v>
      </c>
      <c r="H2253" s="108" t="s">
        <v>11220</v>
      </c>
      <c r="I2253" s="110" t="s">
        <v>2683</v>
      </c>
      <c r="J2253" s="108" t="s">
        <v>434</v>
      </c>
      <c r="O2253" s="108" t="s">
        <v>2573</v>
      </c>
    </row>
    <row r="2254" spans="1:15" s="108" customFormat="1" ht="12.75" x14ac:dyDescent="0.2">
      <c r="A2254" s="108" t="str">
        <f>EnterpriseData!$B$38</f>
        <v>ProTes300420201Adm</v>
      </c>
      <c r="B2254" s="109" t="s">
        <v>11221</v>
      </c>
      <c r="C2254" s="108" t="s">
        <v>2609</v>
      </c>
      <c r="D2254" s="108" t="s">
        <v>11222</v>
      </c>
      <c r="E2254" s="108" t="s">
        <v>2683</v>
      </c>
      <c r="G2254" s="108" t="s">
        <v>11223</v>
      </c>
      <c r="H2254" s="108" t="s">
        <v>6237</v>
      </c>
      <c r="I2254" s="110" t="s">
        <v>2683</v>
      </c>
      <c r="J2254" s="108" t="s">
        <v>6000</v>
      </c>
      <c r="O2254" s="108" t="s">
        <v>2573</v>
      </c>
    </row>
    <row r="2255" spans="1:15" s="108" customFormat="1" ht="12.75" x14ac:dyDescent="0.2">
      <c r="A2255" s="108" t="str">
        <f>EnterpriseData!$B$38</f>
        <v>ProTes300420201Adm</v>
      </c>
      <c r="B2255" s="109" t="s">
        <v>11224</v>
      </c>
      <c r="C2255" s="108" t="s">
        <v>2609</v>
      </c>
      <c r="D2255" s="108" t="s">
        <v>11225</v>
      </c>
      <c r="E2255" s="108" t="s">
        <v>2683</v>
      </c>
      <c r="G2255" s="108" t="s">
        <v>11226</v>
      </c>
      <c r="H2255" s="108" t="s">
        <v>11227</v>
      </c>
      <c r="I2255" s="110" t="s">
        <v>2683</v>
      </c>
      <c r="J2255" s="108" t="s">
        <v>4670</v>
      </c>
      <c r="O2255" s="108" t="s">
        <v>2573</v>
      </c>
    </row>
    <row r="2256" spans="1:15" s="108" customFormat="1" ht="12.75" x14ac:dyDescent="0.2">
      <c r="A2256" s="108" t="str">
        <f>EnterpriseData!$B$38</f>
        <v>ProTes300420201Adm</v>
      </c>
      <c r="B2256" s="109" t="s">
        <v>11228</v>
      </c>
      <c r="C2256" s="108" t="s">
        <v>2609</v>
      </c>
      <c r="D2256" s="108" t="s">
        <v>11229</v>
      </c>
      <c r="E2256" s="108" t="s">
        <v>2683</v>
      </c>
      <c r="G2256" s="108" t="s">
        <v>11230</v>
      </c>
      <c r="H2256" s="108" t="s">
        <v>6689</v>
      </c>
      <c r="I2256" s="110" t="s">
        <v>2683</v>
      </c>
      <c r="J2256" s="108" t="s">
        <v>5462</v>
      </c>
      <c r="O2256" s="108" t="s">
        <v>2573</v>
      </c>
    </row>
    <row r="2257" spans="1:15" s="108" customFormat="1" ht="12.75" x14ac:dyDescent="0.2">
      <c r="A2257" s="108" t="str">
        <f>EnterpriseData!$B$38</f>
        <v>ProTes300420201Adm</v>
      </c>
      <c r="B2257" s="109" t="s">
        <v>11231</v>
      </c>
      <c r="C2257" s="108" t="s">
        <v>2609</v>
      </c>
      <c r="D2257" s="108" t="s">
        <v>11232</v>
      </c>
      <c r="E2257" s="108" t="s">
        <v>2683</v>
      </c>
      <c r="G2257" s="108" t="s">
        <v>11233</v>
      </c>
      <c r="H2257" s="108" t="s">
        <v>6267</v>
      </c>
      <c r="I2257" s="110" t="s">
        <v>2683</v>
      </c>
      <c r="J2257" s="108" t="s">
        <v>4104</v>
      </c>
      <c r="O2257" s="108" t="s">
        <v>2573</v>
      </c>
    </row>
    <row r="2258" spans="1:15" s="108" customFormat="1" ht="12.75" x14ac:dyDescent="0.2">
      <c r="A2258" s="108" t="str">
        <f>EnterpriseData!$B$38</f>
        <v>ProTes300420201Adm</v>
      </c>
      <c r="B2258" s="109" t="s">
        <v>11234</v>
      </c>
      <c r="C2258" s="108" t="s">
        <v>2609</v>
      </c>
      <c r="D2258" s="108" t="s">
        <v>11235</v>
      </c>
      <c r="E2258" s="108" t="s">
        <v>2683</v>
      </c>
      <c r="G2258" s="108" t="s">
        <v>11236</v>
      </c>
      <c r="H2258" s="108" t="s">
        <v>6479</v>
      </c>
      <c r="I2258" s="110" t="s">
        <v>2683</v>
      </c>
      <c r="J2258" s="108" t="s">
        <v>3078</v>
      </c>
      <c r="O2258" s="108" t="s">
        <v>2573</v>
      </c>
    </row>
    <row r="2259" spans="1:15" s="108" customFormat="1" ht="12.75" x14ac:dyDescent="0.2">
      <c r="A2259" s="108" t="str">
        <f>EnterpriseData!$B$38</f>
        <v>ProTes300420201Adm</v>
      </c>
      <c r="B2259" s="109" t="s">
        <v>11237</v>
      </c>
      <c r="C2259" s="108" t="s">
        <v>2609</v>
      </c>
      <c r="D2259" s="108" t="s">
        <v>11238</v>
      </c>
      <c r="E2259" s="108" t="s">
        <v>2683</v>
      </c>
      <c r="G2259" s="108" t="s">
        <v>11239</v>
      </c>
      <c r="H2259" s="108" t="s">
        <v>6198</v>
      </c>
      <c r="I2259" s="110" t="s">
        <v>2683</v>
      </c>
      <c r="J2259" s="108" t="s">
        <v>3825</v>
      </c>
      <c r="O2259" s="108" t="s">
        <v>2573</v>
      </c>
    </row>
    <row r="2260" spans="1:15" s="108" customFormat="1" ht="12.75" x14ac:dyDescent="0.2">
      <c r="A2260" s="108" t="str">
        <f>EnterpriseData!$B$38</f>
        <v>ProTes300420201Adm</v>
      </c>
      <c r="B2260" s="109" t="s">
        <v>11240</v>
      </c>
      <c r="C2260" s="108" t="s">
        <v>2609</v>
      </c>
      <c r="D2260" s="108" t="s">
        <v>11241</v>
      </c>
      <c r="E2260" s="108" t="s">
        <v>2683</v>
      </c>
      <c r="G2260" s="108" t="s">
        <v>11242</v>
      </c>
      <c r="H2260" s="108" t="s">
        <v>7050</v>
      </c>
      <c r="I2260" s="110" t="s">
        <v>2683</v>
      </c>
      <c r="J2260" s="108" t="s">
        <v>5583</v>
      </c>
      <c r="O2260" s="108" t="s">
        <v>2573</v>
      </c>
    </row>
    <row r="2261" spans="1:15" s="108" customFormat="1" ht="12.75" x14ac:dyDescent="0.2">
      <c r="A2261" s="108" t="str">
        <f>EnterpriseData!$B$38</f>
        <v>ProTes300420201Adm</v>
      </c>
      <c r="B2261" s="109" t="s">
        <v>11243</v>
      </c>
      <c r="C2261" s="108" t="s">
        <v>2609</v>
      </c>
      <c r="D2261" s="108" t="s">
        <v>11244</v>
      </c>
      <c r="E2261" s="108" t="s">
        <v>2683</v>
      </c>
      <c r="G2261" s="108" t="s">
        <v>11245</v>
      </c>
      <c r="H2261" s="108" t="s">
        <v>11227</v>
      </c>
      <c r="I2261" s="110" t="s">
        <v>2683</v>
      </c>
      <c r="J2261" s="108" t="s">
        <v>4670</v>
      </c>
      <c r="O2261" s="108" t="s">
        <v>2573</v>
      </c>
    </row>
    <row r="2262" spans="1:15" s="108" customFormat="1" ht="12.75" x14ac:dyDescent="0.2">
      <c r="A2262" s="108" t="str">
        <f>EnterpriseData!$B$38</f>
        <v>ProTes300420201Adm</v>
      </c>
      <c r="B2262" s="109" t="s">
        <v>11246</v>
      </c>
      <c r="C2262" s="108" t="s">
        <v>2609</v>
      </c>
      <c r="D2262" s="108" t="s">
        <v>11247</v>
      </c>
      <c r="E2262" s="108" t="s">
        <v>2683</v>
      </c>
      <c r="G2262" s="108" t="s">
        <v>11248</v>
      </c>
      <c r="H2262" s="108" t="s">
        <v>7356</v>
      </c>
      <c r="I2262" s="110" t="s">
        <v>2683</v>
      </c>
      <c r="J2262" s="108" t="s">
        <v>3692</v>
      </c>
      <c r="O2262" s="108" t="s">
        <v>2573</v>
      </c>
    </row>
    <row r="2263" spans="1:15" s="108" customFormat="1" ht="12.75" x14ac:dyDescent="0.2">
      <c r="A2263" s="108" t="str">
        <f>EnterpriseData!$B$38</f>
        <v>ProTes300420201Adm</v>
      </c>
      <c r="B2263" s="109" t="s">
        <v>11249</v>
      </c>
      <c r="C2263" s="108" t="s">
        <v>2609</v>
      </c>
      <c r="D2263" s="108" t="s">
        <v>11250</v>
      </c>
      <c r="E2263" s="108" t="s">
        <v>2683</v>
      </c>
      <c r="G2263" s="108" t="s">
        <v>11251</v>
      </c>
      <c r="H2263" s="108" t="s">
        <v>6118</v>
      </c>
      <c r="I2263" s="110" t="s">
        <v>2683</v>
      </c>
      <c r="J2263" s="108" t="s">
        <v>2377</v>
      </c>
      <c r="O2263" s="108" t="s">
        <v>2573</v>
      </c>
    </row>
    <row r="2264" spans="1:15" s="108" customFormat="1" ht="12.75" x14ac:dyDescent="0.2">
      <c r="A2264" s="108" t="str">
        <f>EnterpriseData!$B$38</f>
        <v>ProTes300420201Adm</v>
      </c>
      <c r="B2264" s="109" t="s">
        <v>11252</v>
      </c>
      <c r="C2264" s="108" t="s">
        <v>2609</v>
      </c>
      <c r="D2264" s="108" t="s">
        <v>11253</v>
      </c>
      <c r="E2264" s="108" t="s">
        <v>2683</v>
      </c>
      <c r="G2264" s="108" t="s">
        <v>2957</v>
      </c>
      <c r="H2264" s="108" t="s">
        <v>9479</v>
      </c>
      <c r="I2264" s="110" t="s">
        <v>2683</v>
      </c>
      <c r="J2264" s="108" t="s">
        <v>2958</v>
      </c>
      <c r="O2264" s="108" t="s">
        <v>2573</v>
      </c>
    </row>
    <row r="2265" spans="1:15" s="108" customFormat="1" ht="12.75" x14ac:dyDescent="0.2">
      <c r="A2265" s="108" t="str">
        <f>EnterpriseData!$B$38</f>
        <v>ProTes300420201Adm</v>
      </c>
      <c r="B2265" s="109" t="s">
        <v>11254</v>
      </c>
      <c r="C2265" s="108" t="s">
        <v>2609</v>
      </c>
      <c r="D2265" s="108" t="s">
        <v>11255</v>
      </c>
      <c r="E2265" s="108" t="s">
        <v>2683</v>
      </c>
      <c r="G2265" s="108" t="s">
        <v>7043</v>
      </c>
      <c r="H2265" s="108" t="s">
        <v>7044</v>
      </c>
      <c r="I2265" s="110" t="s">
        <v>2683</v>
      </c>
      <c r="J2265" s="108" t="s">
        <v>2403</v>
      </c>
      <c r="O2265" s="108" t="s">
        <v>2573</v>
      </c>
    </row>
    <row r="2266" spans="1:15" s="108" customFormat="1" ht="12.75" x14ac:dyDescent="0.2">
      <c r="A2266" s="108" t="str">
        <f>EnterpriseData!$B$38</f>
        <v>ProTes300420201Adm</v>
      </c>
      <c r="B2266" s="109" t="s">
        <v>11256</v>
      </c>
      <c r="C2266" s="108" t="s">
        <v>2609</v>
      </c>
      <c r="D2266" s="108" t="s">
        <v>11257</v>
      </c>
      <c r="E2266" s="108" t="s">
        <v>2683</v>
      </c>
      <c r="G2266" s="108" t="s">
        <v>11258</v>
      </c>
      <c r="H2266" s="108" t="s">
        <v>7356</v>
      </c>
      <c r="I2266" s="110" t="s">
        <v>2683</v>
      </c>
      <c r="J2266" s="108" t="s">
        <v>3692</v>
      </c>
      <c r="O2266" s="108" t="s">
        <v>2573</v>
      </c>
    </row>
    <row r="2267" spans="1:15" s="108" customFormat="1" ht="12.75" x14ac:dyDescent="0.2">
      <c r="A2267" s="108" t="str">
        <f>EnterpriseData!$B$38</f>
        <v>ProTes300420201Adm</v>
      </c>
      <c r="B2267" s="109" t="s">
        <v>11259</v>
      </c>
      <c r="C2267" s="108" t="s">
        <v>2609</v>
      </c>
      <c r="D2267" s="108" t="s">
        <v>11260</v>
      </c>
      <c r="E2267" s="108" t="s">
        <v>2683</v>
      </c>
      <c r="G2267" s="108" t="s">
        <v>11261</v>
      </c>
      <c r="H2267" s="108" t="s">
        <v>6616</v>
      </c>
      <c r="I2267" s="110" t="s">
        <v>2683</v>
      </c>
      <c r="J2267" s="108" t="s">
        <v>5800</v>
      </c>
      <c r="O2267" s="108" t="s">
        <v>2573</v>
      </c>
    </row>
    <row r="2268" spans="1:15" s="108" customFormat="1" ht="12.75" x14ac:dyDescent="0.2">
      <c r="A2268" s="108" t="str">
        <f>EnterpriseData!$B$38</f>
        <v>ProTes300420201Adm</v>
      </c>
      <c r="B2268" s="109" t="s">
        <v>11262</v>
      </c>
      <c r="C2268" s="108" t="s">
        <v>2609</v>
      </c>
      <c r="D2268" s="108" t="s">
        <v>11263</v>
      </c>
      <c r="E2268" s="108" t="s">
        <v>2683</v>
      </c>
      <c r="G2268" s="108" t="s">
        <v>11264</v>
      </c>
      <c r="H2268" s="108" t="s">
        <v>6267</v>
      </c>
      <c r="I2268" s="110" t="s">
        <v>2683</v>
      </c>
      <c r="J2268" s="108" t="s">
        <v>4104</v>
      </c>
      <c r="O2268" s="108" t="s">
        <v>2573</v>
      </c>
    </row>
    <row r="2269" spans="1:15" s="108" customFormat="1" ht="12.75" x14ac:dyDescent="0.2">
      <c r="A2269" s="108" t="str">
        <f>EnterpriseData!$B$38</f>
        <v>ProTes300420201Adm</v>
      </c>
      <c r="B2269" s="109" t="s">
        <v>11265</v>
      </c>
      <c r="C2269" s="108" t="s">
        <v>2609</v>
      </c>
      <c r="D2269" s="108" t="s">
        <v>11266</v>
      </c>
      <c r="E2269" s="108" t="s">
        <v>2683</v>
      </c>
      <c r="G2269" s="108" t="s">
        <v>11267</v>
      </c>
      <c r="H2269" s="108" t="s">
        <v>9146</v>
      </c>
      <c r="I2269" s="110" t="s">
        <v>2683</v>
      </c>
      <c r="J2269" s="108" t="s">
        <v>2412</v>
      </c>
      <c r="O2269" s="108" t="s">
        <v>2573</v>
      </c>
    </row>
    <row r="2270" spans="1:15" s="108" customFormat="1" ht="12.75" x14ac:dyDescent="0.2">
      <c r="A2270" s="108" t="str">
        <f>EnterpriseData!$B$38</f>
        <v>ProTes300420201Adm</v>
      </c>
      <c r="B2270" s="109" t="s">
        <v>11268</v>
      </c>
      <c r="C2270" s="108" t="s">
        <v>2609</v>
      </c>
      <c r="D2270" s="108" t="s">
        <v>11269</v>
      </c>
      <c r="E2270" s="108" t="s">
        <v>2683</v>
      </c>
      <c r="G2270" s="108" t="s">
        <v>11270</v>
      </c>
      <c r="H2270" s="108" t="s">
        <v>6275</v>
      </c>
      <c r="I2270" s="110" t="s">
        <v>2683</v>
      </c>
      <c r="J2270" s="108" t="s">
        <v>6276</v>
      </c>
      <c r="O2270" s="108" t="s">
        <v>2573</v>
      </c>
    </row>
    <row r="2271" spans="1:15" s="108" customFormat="1" ht="12.75" x14ac:dyDescent="0.2">
      <c r="A2271" s="108" t="str">
        <f>EnterpriseData!$B$38</f>
        <v>ProTes300420201Adm</v>
      </c>
      <c r="B2271" s="109" t="s">
        <v>11271</v>
      </c>
      <c r="C2271" s="108" t="s">
        <v>2609</v>
      </c>
      <c r="D2271" s="108" t="s">
        <v>11272</v>
      </c>
      <c r="E2271" s="108" t="s">
        <v>2683</v>
      </c>
      <c r="G2271" s="108" t="s">
        <v>11273</v>
      </c>
      <c r="H2271" s="108" t="s">
        <v>11274</v>
      </c>
      <c r="I2271" s="110" t="s">
        <v>2683</v>
      </c>
      <c r="J2271" s="108" t="s">
        <v>2930</v>
      </c>
      <c r="O2271" s="108" t="s">
        <v>2573</v>
      </c>
    </row>
    <row r="2272" spans="1:15" s="108" customFormat="1" ht="12.75" x14ac:dyDescent="0.2">
      <c r="A2272" s="108" t="str">
        <f>EnterpriseData!$B$38</f>
        <v>ProTes300420201Adm</v>
      </c>
      <c r="B2272" s="109" t="s">
        <v>11275</v>
      </c>
      <c r="C2272" s="108" t="s">
        <v>2609</v>
      </c>
      <c r="D2272" s="108" t="s">
        <v>11276</v>
      </c>
      <c r="E2272" s="108" t="s">
        <v>2683</v>
      </c>
      <c r="G2272" s="108" t="s">
        <v>11277</v>
      </c>
      <c r="H2272" s="108" t="s">
        <v>6118</v>
      </c>
      <c r="I2272" s="110" t="s">
        <v>2683</v>
      </c>
      <c r="J2272" s="108" t="s">
        <v>2377</v>
      </c>
      <c r="O2272" s="108" t="s">
        <v>2573</v>
      </c>
    </row>
    <row r="2273" spans="1:15" s="108" customFormat="1" ht="12.75" x14ac:dyDescent="0.2">
      <c r="A2273" s="108" t="str">
        <f>EnterpriseData!$B$38</f>
        <v>ProTes300420201Adm</v>
      </c>
      <c r="B2273" s="109" t="s">
        <v>11278</v>
      </c>
      <c r="C2273" s="108" t="s">
        <v>2609</v>
      </c>
      <c r="D2273" s="108" t="s">
        <v>11279</v>
      </c>
      <c r="E2273" s="108" t="s">
        <v>2683</v>
      </c>
      <c r="G2273" s="108" t="s">
        <v>5017</v>
      </c>
      <c r="H2273" s="108" t="s">
        <v>5017</v>
      </c>
      <c r="I2273" s="110" t="s">
        <v>2683</v>
      </c>
      <c r="J2273" s="108" t="s">
        <v>2952</v>
      </c>
      <c r="O2273" s="108" t="s">
        <v>2573</v>
      </c>
    </row>
    <row r="2274" spans="1:15" s="108" customFormat="1" ht="12.75" x14ac:dyDescent="0.2">
      <c r="A2274" s="108" t="str">
        <f>EnterpriseData!$B$38</f>
        <v>ProTes300420201Adm</v>
      </c>
      <c r="B2274" s="109" t="s">
        <v>11280</v>
      </c>
      <c r="C2274" s="108" t="s">
        <v>2609</v>
      </c>
      <c r="D2274" s="108" t="s">
        <v>11281</v>
      </c>
      <c r="E2274" s="108" t="s">
        <v>2683</v>
      </c>
      <c r="G2274" s="108" t="s">
        <v>11282</v>
      </c>
      <c r="H2274" s="108" t="s">
        <v>6664</v>
      </c>
      <c r="I2274" s="110" t="s">
        <v>2683</v>
      </c>
      <c r="J2274" s="108" t="s">
        <v>2440</v>
      </c>
      <c r="O2274" s="108" t="s">
        <v>2573</v>
      </c>
    </row>
    <row r="2275" spans="1:15" s="108" customFormat="1" ht="12.75" x14ac:dyDescent="0.2">
      <c r="A2275" s="108" t="str">
        <f>EnterpriseData!$B$38</f>
        <v>ProTes300420201Adm</v>
      </c>
      <c r="B2275" s="109" t="s">
        <v>11283</v>
      </c>
      <c r="C2275" s="108" t="s">
        <v>2609</v>
      </c>
      <c r="D2275" s="108" t="s">
        <v>11284</v>
      </c>
      <c r="E2275" s="108" t="s">
        <v>2683</v>
      </c>
      <c r="G2275" s="108" t="s">
        <v>11285</v>
      </c>
      <c r="H2275" s="108" t="s">
        <v>6267</v>
      </c>
      <c r="I2275" s="110" t="s">
        <v>2683</v>
      </c>
      <c r="J2275" s="108" t="s">
        <v>4104</v>
      </c>
      <c r="O2275" s="108" t="s">
        <v>2573</v>
      </c>
    </row>
    <row r="2276" spans="1:15" s="108" customFormat="1" ht="12.75" x14ac:dyDescent="0.2">
      <c r="A2276" s="108" t="str">
        <f>EnterpriseData!$B$38</f>
        <v>ProTes300420201Adm</v>
      </c>
      <c r="B2276" s="109" t="s">
        <v>11286</v>
      </c>
      <c r="C2276" s="108" t="s">
        <v>2609</v>
      </c>
      <c r="D2276" s="108" t="s">
        <v>11287</v>
      </c>
      <c r="E2276" s="108" t="s">
        <v>2683</v>
      </c>
      <c r="G2276" s="108" t="s">
        <v>4534</v>
      </c>
      <c r="H2276" s="108" t="s">
        <v>7887</v>
      </c>
      <c r="I2276" s="110" t="s">
        <v>2683</v>
      </c>
      <c r="J2276" s="108" t="s">
        <v>4536</v>
      </c>
      <c r="O2276" s="108" t="s">
        <v>2573</v>
      </c>
    </row>
    <row r="2277" spans="1:15" s="108" customFormat="1" ht="12.75" x14ac:dyDescent="0.2">
      <c r="A2277" s="108" t="str">
        <f>EnterpriseData!$B$38</f>
        <v>ProTes300420201Adm</v>
      </c>
      <c r="B2277" s="109" t="s">
        <v>11288</v>
      </c>
      <c r="C2277" s="108" t="s">
        <v>2609</v>
      </c>
      <c r="D2277" s="108" t="s">
        <v>11289</v>
      </c>
      <c r="E2277" s="108" t="s">
        <v>2683</v>
      </c>
      <c r="G2277" s="108" t="s">
        <v>3919</v>
      </c>
      <c r="H2277" s="108" t="s">
        <v>7084</v>
      </c>
      <c r="I2277" s="110" t="s">
        <v>11290</v>
      </c>
      <c r="J2277" s="108" t="s">
        <v>2377</v>
      </c>
      <c r="O2277" s="108" t="s">
        <v>2573</v>
      </c>
    </row>
    <row r="2278" spans="1:15" s="108" customFormat="1" ht="12.75" x14ac:dyDescent="0.2">
      <c r="A2278" s="108" t="str">
        <f>EnterpriseData!$B$38</f>
        <v>ProTes300420201Adm</v>
      </c>
      <c r="B2278" s="109" t="s">
        <v>11291</v>
      </c>
      <c r="C2278" s="108" t="s">
        <v>2609</v>
      </c>
      <c r="D2278" s="108" t="s">
        <v>11292</v>
      </c>
      <c r="E2278" s="108" t="s">
        <v>11293</v>
      </c>
      <c r="G2278" s="108" t="s">
        <v>11294</v>
      </c>
      <c r="H2278" s="108" t="s">
        <v>6177</v>
      </c>
      <c r="I2278" s="110" t="s">
        <v>2683</v>
      </c>
      <c r="J2278" s="108" t="s">
        <v>2591</v>
      </c>
      <c r="O2278" s="108" t="s">
        <v>2573</v>
      </c>
    </row>
    <row r="2279" spans="1:15" s="108" customFormat="1" ht="12.75" x14ac:dyDescent="0.2">
      <c r="A2279" s="108" t="str">
        <f>EnterpriseData!$B$38</f>
        <v>ProTes300420201Adm</v>
      </c>
      <c r="B2279" s="109" t="s">
        <v>11295</v>
      </c>
      <c r="C2279" s="108" t="s">
        <v>2609</v>
      </c>
      <c r="D2279" s="108" t="s">
        <v>11296</v>
      </c>
      <c r="E2279" s="108" t="s">
        <v>2683</v>
      </c>
      <c r="G2279" s="108" t="s">
        <v>11297</v>
      </c>
      <c r="H2279" s="108" t="s">
        <v>8649</v>
      </c>
      <c r="I2279" s="110" t="s">
        <v>2683</v>
      </c>
      <c r="J2279" s="108" t="s">
        <v>2407</v>
      </c>
      <c r="O2279" s="108" t="s">
        <v>2573</v>
      </c>
    </row>
    <row r="2280" spans="1:15" s="108" customFormat="1" ht="12.75" x14ac:dyDescent="0.2">
      <c r="A2280" s="108" t="str">
        <f>EnterpriseData!$B$38</f>
        <v>ProTes300420201Adm</v>
      </c>
      <c r="B2280" s="109" t="s">
        <v>11298</v>
      </c>
      <c r="C2280" s="108" t="s">
        <v>2609</v>
      </c>
      <c r="D2280" s="108" t="s">
        <v>11299</v>
      </c>
      <c r="E2280" s="108" t="s">
        <v>2683</v>
      </c>
      <c r="G2280" s="108" t="s">
        <v>11300</v>
      </c>
      <c r="H2280" s="108" t="s">
        <v>11301</v>
      </c>
      <c r="I2280" s="110" t="s">
        <v>2683</v>
      </c>
      <c r="J2280" s="108" t="s">
        <v>2385</v>
      </c>
      <c r="O2280" s="108" t="s">
        <v>2573</v>
      </c>
    </row>
    <row r="2281" spans="1:15" s="108" customFormat="1" ht="12.75" x14ac:dyDescent="0.2">
      <c r="A2281" s="108" t="str">
        <f>EnterpriseData!$B$38</f>
        <v>ProTes300420201Adm</v>
      </c>
      <c r="B2281" s="109" t="s">
        <v>11302</v>
      </c>
      <c r="C2281" s="108" t="s">
        <v>2609</v>
      </c>
      <c r="D2281" s="108" t="s">
        <v>11303</v>
      </c>
      <c r="E2281" s="108" t="s">
        <v>2683</v>
      </c>
      <c r="G2281" s="108" t="s">
        <v>11304</v>
      </c>
      <c r="H2281" s="108" t="s">
        <v>7941</v>
      </c>
      <c r="I2281" s="110" t="s">
        <v>2683</v>
      </c>
      <c r="J2281" s="108" t="s">
        <v>2404</v>
      </c>
      <c r="O2281" s="108" t="s">
        <v>2573</v>
      </c>
    </row>
    <row r="2282" spans="1:15" s="108" customFormat="1" ht="12.75" x14ac:dyDescent="0.2">
      <c r="A2282" s="108" t="str">
        <f>EnterpriseData!$B$38</f>
        <v>ProTes300420201Adm</v>
      </c>
      <c r="B2282" s="109" t="s">
        <v>11305</v>
      </c>
      <c r="C2282" s="108" t="s">
        <v>2609</v>
      </c>
      <c r="D2282" s="108" t="s">
        <v>11306</v>
      </c>
      <c r="E2282" s="108" t="s">
        <v>2683</v>
      </c>
      <c r="G2282" s="108" t="s">
        <v>11307</v>
      </c>
      <c r="H2282" s="108" t="s">
        <v>6129</v>
      </c>
      <c r="I2282" s="110" t="s">
        <v>2683</v>
      </c>
      <c r="J2282" s="108" t="s">
        <v>2414</v>
      </c>
      <c r="O2282" s="108" t="s">
        <v>2573</v>
      </c>
    </row>
    <row r="2283" spans="1:15" s="108" customFormat="1" ht="12.75" x14ac:dyDescent="0.2">
      <c r="A2283" s="108" t="str">
        <f>EnterpriseData!$B$38</f>
        <v>ProTes300420201Adm</v>
      </c>
      <c r="B2283" s="109" t="s">
        <v>11308</v>
      </c>
      <c r="C2283" s="108" t="s">
        <v>2609</v>
      </c>
      <c r="D2283" s="108" t="s">
        <v>11309</v>
      </c>
      <c r="E2283" s="108" t="s">
        <v>2683</v>
      </c>
      <c r="G2283" s="108" t="s">
        <v>11310</v>
      </c>
      <c r="H2283" s="108" t="s">
        <v>6198</v>
      </c>
      <c r="I2283" s="110" t="s">
        <v>2683</v>
      </c>
      <c r="J2283" s="108" t="s">
        <v>3825</v>
      </c>
      <c r="O2283" s="108" t="s">
        <v>2573</v>
      </c>
    </row>
    <row r="2284" spans="1:15" s="108" customFormat="1" ht="12.75" x14ac:dyDescent="0.2">
      <c r="A2284" s="108" t="str">
        <f>EnterpriseData!$B$38</f>
        <v>ProTes300420201Adm</v>
      </c>
      <c r="B2284" s="109" t="s">
        <v>11311</v>
      </c>
      <c r="C2284" s="108" t="s">
        <v>2609</v>
      </c>
      <c r="D2284" s="108" t="s">
        <v>11312</v>
      </c>
      <c r="E2284" s="108" t="s">
        <v>2683</v>
      </c>
      <c r="G2284" s="108" t="s">
        <v>11313</v>
      </c>
      <c r="H2284" s="108" t="s">
        <v>9092</v>
      </c>
      <c r="I2284" s="110" t="s">
        <v>2683</v>
      </c>
      <c r="J2284" s="108" t="s">
        <v>3003</v>
      </c>
      <c r="O2284" s="108" t="s">
        <v>2573</v>
      </c>
    </row>
    <row r="2285" spans="1:15" s="108" customFormat="1" ht="12.75" x14ac:dyDescent="0.2">
      <c r="A2285" s="108" t="str">
        <f>EnterpriseData!$B$38</f>
        <v>ProTes300420201Adm</v>
      </c>
      <c r="B2285" s="109" t="s">
        <v>11314</v>
      </c>
      <c r="C2285" s="108" t="s">
        <v>2609</v>
      </c>
      <c r="D2285" s="108" t="s">
        <v>11315</v>
      </c>
      <c r="E2285" s="108" t="s">
        <v>2683</v>
      </c>
      <c r="G2285" s="108" t="s">
        <v>11316</v>
      </c>
      <c r="H2285" s="108" t="s">
        <v>6616</v>
      </c>
      <c r="I2285" s="110" t="s">
        <v>2683</v>
      </c>
      <c r="J2285" s="108" t="s">
        <v>5800</v>
      </c>
      <c r="O2285" s="108" t="s">
        <v>2573</v>
      </c>
    </row>
    <row r="2286" spans="1:15" s="108" customFormat="1" ht="12.75" x14ac:dyDescent="0.2">
      <c r="A2286" s="108" t="str">
        <f>EnterpriseData!$B$38</f>
        <v>ProTes300420201Adm</v>
      </c>
      <c r="B2286" s="109" t="s">
        <v>11317</v>
      </c>
      <c r="C2286" s="108" t="s">
        <v>2609</v>
      </c>
      <c r="D2286" s="108" t="s">
        <v>11318</v>
      </c>
      <c r="E2286" s="108" t="s">
        <v>2683</v>
      </c>
      <c r="G2286" s="108" t="s">
        <v>11319</v>
      </c>
      <c r="H2286" s="108" t="s">
        <v>6534</v>
      </c>
      <c r="I2286" s="110" t="s">
        <v>2683</v>
      </c>
      <c r="J2286" s="108" t="s">
        <v>5602</v>
      </c>
      <c r="O2286" s="108" t="s">
        <v>2573</v>
      </c>
    </row>
    <row r="2287" spans="1:15" s="108" customFormat="1" ht="12.75" x14ac:dyDescent="0.2">
      <c r="A2287" s="108" t="str">
        <f>EnterpriseData!$B$38</f>
        <v>ProTes300420201Adm</v>
      </c>
      <c r="B2287" s="109" t="s">
        <v>11320</v>
      </c>
      <c r="C2287" s="108" t="s">
        <v>2609</v>
      </c>
      <c r="D2287" s="108" t="s">
        <v>11321</v>
      </c>
      <c r="E2287" s="108" t="s">
        <v>2683</v>
      </c>
      <c r="G2287" s="108" t="s">
        <v>11322</v>
      </c>
      <c r="H2287" s="108" t="s">
        <v>7660</v>
      </c>
      <c r="I2287" s="110" t="s">
        <v>2683</v>
      </c>
      <c r="J2287" s="108" t="s">
        <v>2437</v>
      </c>
      <c r="O2287" s="108" t="s">
        <v>2573</v>
      </c>
    </row>
    <row r="2288" spans="1:15" s="108" customFormat="1" ht="12.75" x14ac:dyDescent="0.2">
      <c r="A2288" s="108" t="str">
        <f>EnterpriseData!$B$38</f>
        <v>ProTes300420201Adm</v>
      </c>
      <c r="B2288" s="109" t="s">
        <v>11323</v>
      </c>
      <c r="C2288" s="108" t="s">
        <v>2609</v>
      </c>
      <c r="D2288" s="108" t="s">
        <v>11324</v>
      </c>
      <c r="E2288" s="108" t="s">
        <v>2683</v>
      </c>
      <c r="G2288" s="108" t="s">
        <v>11325</v>
      </c>
      <c r="H2288" s="108" t="s">
        <v>6245</v>
      </c>
      <c r="I2288" s="110" t="s">
        <v>2683</v>
      </c>
      <c r="J2288" s="108" t="s">
        <v>2412</v>
      </c>
      <c r="O2288" s="108" t="s">
        <v>2573</v>
      </c>
    </row>
    <row r="2289" spans="1:15" s="108" customFormat="1" ht="12.75" x14ac:dyDescent="0.2">
      <c r="A2289" s="108" t="str">
        <f>EnterpriseData!$B$38</f>
        <v>ProTes300420201Adm</v>
      </c>
      <c r="B2289" s="109" t="s">
        <v>11326</v>
      </c>
      <c r="C2289" s="108" t="s">
        <v>2609</v>
      </c>
      <c r="D2289" s="108" t="s">
        <v>11327</v>
      </c>
      <c r="E2289" s="108" t="s">
        <v>2683</v>
      </c>
      <c r="G2289" s="108" t="s">
        <v>11328</v>
      </c>
      <c r="H2289" s="108" t="s">
        <v>7953</v>
      </c>
      <c r="I2289" s="110" t="s">
        <v>2683</v>
      </c>
      <c r="J2289" s="108" t="s">
        <v>4543</v>
      </c>
      <c r="O2289" s="108" t="s">
        <v>2573</v>
      </c>
    </row>
    <row r="2290" spans="1:15" s="108" customFormat="1" ht="12.75" x14ac:dyDescent="0.2">
      <c r="A2290" s="108" t="str">
        <f>EnterpriseData!$B$38</f>
        <v>ProTes300420201Adm</v>
      </c>
      <c r="B2290" s="109" t="s">
        <v>11329</v>
      </c>
      <c r="C2290" s="108" t="s">
        <v>2609</v>
      </c>
      <c r="D2290" s="108" t="s">
        <v>11330</v>
      </c>
      <c r="E2290" s="108" t="s">
        <v>2683</v>
      </c>
      <c r="G2290" s="108" t="s">
        <v>11331</v>
      </c>
      <c r="H2290" s="108" t="s">
        <v>6151</v>
      </c>
      <c r="I2290" s="110" t="s">
        <v>2683</v>
      </c>
      <c r="J2290" s="108" t="s">
        <v>2727</v>
      </c>
      <c r="O2290" s="108" t="s">
        <v>2573</v>
      </c>
    </row>
    <row r="2291" spans="1:15" s="108" customFormat="1" ht="12.75" x14ac:dyDescent="0.2">
      <c r="A2291" s="108" t="str">
        <f>EnterpriseData!$B$38</f>
        <v>ProTes300420201Adm</v>
      </c>
      <c r="B2291" s="109" t="s">
        <v>11332</v>
      </c>
      <c r="C2291" s="108" t="s">
        <v>2609</v>
      </c>
      <c r="D2291" s="108" t="s">
        <v>11333</v>
      </c>
      <c r="E2291" s="108" t="s">
        <v>2683</v>
      </c>
      <c r="G2291" s="108" t="s">
        <v>11334</v>
      </c>
      <c r="H2291" s="108" t="s">
        <v>6433</v>
      </c>
      <c r="I2291" s="110" t="s">
        <v>2683</v>
      </c>
      <c r="J2291" s="108" t="s">
        <v>3036</v>
      </c>
      <c r="O2291" s="108" t="s">
        <v>2573</v>
      </c>
    </row>
    <row r="2292" spans="1:15" s="108" customFormat="1" ht="12.75" x14ac:dyDescent="0.2">
      <c r="A2292" s="108" t="str">
        <f>EnterpriseData!$B$38</f>
        <v>ProTes300420201Adm</v>
      </c>
      <c r="B2292" s="109" t="s">
        <v>11335</v>
      </c>
      <c r="C2292" s="108" t="s">
        <v>2609</v>
      </c>
      <c r="D2292" s="108" t="s">
        <v>11336</v>
      </c>
      <c r="E2292" s="108" t="s">
        <v>2683</v>
      </c>
      <c r="G2292" s="108" t="s">
        <v>11337</v>
      </c>
      <c r="H2292" s="108" t="s">
        <v>6616</v>
      </c>
      <c r="I2292" s="110" t="s">
        <v>2683</v>
      </c>
      <c r="J2292" s="108" t="s">
        <v>5800</v>
      </c>
      <c r="O2292" s="108" t="s">
        <v>2573</v>
      </c>
    </row>
    <row r="2293" spans="1:15" s="108" customFormat="1" ht="12.75" x14ac:dyDescent="0.2">
      <c r="A2293" s="108" t="str">
        <f>EnterpriseData!$B$38</f>
        <v>ProTes300420201Adm</v>
      </c>
      <c r="B2293" s="109" t="s">
        <v>11338</v>
      </c>
      <c r="C2293" s="108" t="s">
        <v>2609</v>
      </c>
      <c r="D2293" s="108" t="s">
        <v>11339</v>
      </c>
      <c r="E2293" s="108" t="s">
        <v>2683</v>
      </c>
      <c r="G2293" s="108" t="s">
        <v>11340</v>
      </c>
      <c r="H2293" s="108" t="s">
        <v>7660</v>
      </c>
      <c r="I2293" s="110" t="s">
        <v>2683</v>
      </c>
      <c r="J2293" s="108" t="s">
        <v>2437</v>
      </c>
      <c r="O2293" s="108" t="s">
        <v>2573</v>
      </c>
    </row>
    <row r="2294" spans="1:15" s="108" customFormat="1" ht="12.75" x14ac:dyDescent="0.2">
      <c r="A2294" s="108" t="str">
        <f>EnterpriseData!$B$38</f>
        <v>ProTes300420201Adm</v>
      </c>
      <c r="B2294" s="109" t="s">
        <v>11341</v>
      </c>
      <c r="C2294" s="108" t="s">
        <v>2609</v>
      </c>
      <c r="D2294" s="108" t="s">
        <v>11342</v>
      </c>
      <c r="E2294" s="108" t="s">
        <v>2683</v>
      </c>
      <c r="G2294" s="108" t="s">
        <v>11343</v>
      </c>
      <c r="H2294" s="108" t="s">
        <v>7849</v>
      </c>
      <c r="I2294" s="110" t="s">
        <v>2683</v>
      </c>
      <c r="J2294" s="108" t="s">
        <v>5679</v>
      </c>
      <c r="O2294" s="108" t="s">
        <v>2573</v>
      </c>
    </row>
    <row r="2295" spans="1:15" s="108" customFormat="1" ht="12.75" x14ac:dyDescent="0.2">
      <c r="A2295" s="108" t="str">
        <f>EnterpriseData!$B$38</f>
        <v>ProTes300420201Adm</v>
      </c>
      <c r="B2295" s="109" t="s">
        <v>11344</v>
      </c>
      <c r="C2295" s="108" t="s">
        <v>2609</v>
      </c>
      <c r="D2295" s="108" t="s">
        <v>11345</v>
      </c>
      <c r="E2295" s="108" t="s">
        <v>2683</v>
      </c>
      <c r="G2295" s="108" t="s">
        <v>11346</v>
      </c>
      <c r="H2295" s="108" t="s">
        <v>7223</v>
      </c>
      <c r="I2295" s="110" t="s">
        <v>2683</v>
      </c>
      <c r="J2295" s="108" t="s">
        <v>4954</v>
      </c>
      <c r="O2295" s="108" t="s">
        <v>2573</v>
      </c>
    </row>
    <row r="2296" spans="1:15" s="108" customFormat="1" ht="12.75" x14ac:dyDescent="0.2">
      <c r="A2296" s="108" t="str">
        <f>EnterpriseData!$B$38</f>
        <v>ProTes300420201Adm</v>
      </c>
      <c r="B2296" s="109" t="s">
        <v>11347</v>
      </c>
      <c r="C2296" s="108" t="s">
        <v>2609</v>
      </c>
      <c r="D2296" s="108" t="s">
        <v>11348</v>
      </c>
      <c r="E2296" s="108" t="s">
        <v>2683</v>
      </c>
      <c r="G2296" s="108" t="s">
        <v>11349</v>
      </c>
      <c r="H2296" s="108" t="s">
        <v>6275</v>
      </c>
      <c r="I2296" s="110" t="s">
        <v>2683</v>
      </c>
      <c r="J2296" s="108" t="s">
        <v>6276</v>
      </c>
      <c r="O2296" s="108" t="s">
        <v>2573</v>
      </c>
    </row>
    <row r="2297" spans="1:15" s="108" customFormat="1" ht="12.75" x14ac:dyDescent="0.2">
      <c r="A2297" s="108" t="str">
        <f>EnterpriseData!$B$38</f>
        <v>ProTes300420201Adm</v>
      </c>
      <c r="B2297" s="109" t="s">
        <v>11350</v>
      </c>
      <c r="C2297" s="108" t="s">
        <v>2609</v>
      </c>
      <c r="D2297" s="108" t="s">
        <v>11351</v>
      </c>
      <c r="E2297" s="108" t="s">
        <v>2683</v>
      </c>
      <c r="G2297" s="108" t="s">
        <v>11352</v>
      </c>
      <c r="H2297" s="108" t="s">
        <v>6566</v>
      </c>
      <c r="I2297" s="110" t="s">
        <v>2683</v>
      </c>
      <c r="J2297" s="108" t="s">
        <v>2409</v>
      </c>
      <c r="O2297" s="108" t="s">
        <v>2573</v>
      </c>
    </row>
    <row r="2298" spans="1:15" s="108" customFormat="1" ht="12.75" x14ac:dyDescent="0.2">
      <c r="A2298" s="108" t="str">
        <f>EnterpriseData!$B$38</f>
        <v>ProTes300420201Adm</v>
      </c>
      <c r="B2298" s="109" t="s">
        <v>11353</v>
      </c>
      <c r="C2298" s="108" t="s">
        <v>2609</v>
      </c>
      <c r="D2298" s="108" t="s">
        <v>11354</v>
      </c>
      <c r="E2298" s="108" t="s">
        <v>2683</v>
      </c>
      <c r="G2298" s="108" t="s">
        <v>11355</v>
      </c>
      <c r="H2298" s="108" t="s">
        <v>6616</v>
      </c>
      <c r="I2298" s="110" t="s">
        <v>2683</v>
      </c>
      <c r="J2298" s="108" t="s">
        <v>5800</v>
      </c>
      <c r="O2298" s="108" t="s">
        <v>2573</v>
      </c>
    </row>
    <row r="2299" spans="1:15" s="108" customFormat="1" ht="12.75" x14ac:dyDescent="0.2">
      <c r="A2299" s="108" t="str">
        <f>EnterpriseData!$B$38</f>
        <v>ProTes300420201Adm</v>
      </c>
      <c r="B2299" s="109" t="s">
        <v>11356</v>
      </c>
      <c r="C2299" s="108" t="s">
        <v>2609</v>
      </c>
      <c r="D2299" s="108" t="s">
        <v>11357</v>
      </c>
      <c r="E2299" s="108" t="s">
        <v>2683</v>
      </c>
      <c r="G2299" s="108" t="s">
        <v>11358</v>
      </c>
      <c r="H2299" s="108" t="s">
        <v>6616</v>
      </c>
      <c r="I2299" s="110" t="s">
        <v>2683</v>
      </c>
      <c r="J2299" s="108" t="s">
        <v>5800</v>
      </c>
      <c r="O2299" s="108" t="s">
        <v>2573</v>
      </c>
    </row>
    <row r="2300" spans="1:15" s="108" customFormat="1" ht="12.75" x14ac:dyDescent="0.2">
      <c r="A2300" s="108" t="str">
        <f>EnterpriseData!$B$38</f>
        <v>ProTes300420201Adm</v>
      </c>
      <c r="B2300" s="109" t="s">
        <v>11359</v>
      </c>
      <c r="C2300" s="108" t="s">
        <v>2609</v>
      </c>
      <c r="D2300" s="108" t="s">
        <v>11360</v>
      </c>
      <c r="E2300" s="108" t="s">
        <v>8254</v>
      </c>
      <c r="G2300" s="108" t="s">
        <v>11361</v>
      </c>
      <c r="H2300" s="108" t="s">
        <v>4198</v>
      </c>
      <c r="I2300" s="110" t="s">
        <v>2683</v>
      </c>
      <c r="J2300" s="108" t="s">
        <v>2591</v>
      </c>
      <c r="O2300" s="108" t="s">
        <v>2573</v>
      </c>
    </row>
    <row r="2301" spans="1:15" s="108" customFormat="1" ht="12.75" x14ac:dyDescent="0.2">
      <c r="A2301" s="108" t="str">
        <f>EnterpriseData!$B$38</f>
        <v>ProTes300420201Adm</v>
      </c>
      <c r="B2301" s="109" t="s">
        <v>11362</v>
      </c>
      <c r="C2301" s="108" t="s">
        <v>2609</v>
      </c>
      <c r="D2301" s="108" t="s">
        <v>11363</v>
      </c>
      <c r="E2301" s="108" t="s">
        <v>2683</v>
      </c>
      <c r="G2301" s="108" t="s">
        <v>11364</v>
      </c>
      <c r="H2301" s="108" t="s">
        <v>11365</v>
      </c>
      <c r="I2301" s="110" t="s">
        <v>2683</v>
      </c>
      <c r="J2301" s="108" t="s">
        <v>7505</v>
      </c>
      <c r="O2301" s="108" t="s">
        <v>2573</v>
      </c>
    </row>
    <row r="2302" spans="1:15" s="108" customFormat="1" ht="12.75" x14ac:dyDescent="0.2">
      <c r="A2302" s="108" t="str">
        <f>EnterpriseData!$B$38</f>
        <v>ProTes300420201Adm</v>
      </c>
      <c r="B2302" s="109" t="s">
        <v>11366</v>
      </c>
      <c r="C2302" s="108" t="s">
        <v>2609</v>
      </c>
      <c r="D2302" s="108" t="s">
        <v>11367</v>
      </c>
      <c r="E2302" s="108" t="s">
        <v>2683</v>
      </c>
      <c r="G2302" s="108" t="s">
        <v>11368</v>
      </c>
      <c r="H2302" s="108" t="s">
        <v>6118</v>
      </c>
      <c r="I2302" s="110" t="s">
        <v>2683</v>
      </c>
      <c r="J2302" s="108" t="s">
        <v>2377</v>
      </c>
      <c r="O2302" s="108" t="s">
        <v>2573</v>
      </c>
    </row>
    <row r="2303" spans="1:15" s="108" customFormat="1" ht="12.75" x14ac:dyDescent="0.2">
      <c r="A2303" s="108" t="str">
        <f>EnterpriseData!$B$38</f>
        <v>ProTes300420201Adm</v>
      </c>
      <c r="B2303" s="109" t="s">
        <v>11369</v>
      </c>
      <c r="C2303" s="108" t="s">
        <v>2609</v>
      </c>
      <c r="D2303" s="108" t="s">
        <v>11370</v>
      </c>
      <c r="E2303" s="108" t="s">
        <v>2683</v>
      </c>
      <c r="G2303" s="108" t="s">
        <v>11371</v>
      </c>
      <c r="H2303" s="108" t="s">
        <v>7614</v>
      </c>
      <c r="I2303" s="110" t="s">
        <v>2683</v>
      </c>
      <c r="J2303" s="108" t="s">
        <v>2377</v>
      </c>
      <c r="O2303" s="108" t="s">
        <v>2573</v>
      </c>
    </row>
    <row r="2304" spans="1:15" s="108" customFormat="1" ht="12.75" x14ac:dyDescent="0.2">
      <c r="A2304" s="108" t="str">
        <f>EnterpriseData!$B$38</f>
        <v>ProTes300420201Adm</v>
      </c>
      <c r="B2304" s="109" t="s">
        <v>11372</v>
      </c>
      <c r="C2304" s="108" t="s">
        <v>2609</v>
      </c>
      <c r="D2304" s="108" t="s">
        <v>11373</v>
      </c>
      <c r="E2304" s="108" t="s">
        <v>2683</v>
      </c>
      <c r="G2304" s="108" t="s">
        <v>11374</v>
      </c>
      <c r="H2304" s="108" t="s">
        <v>9088</v>
      </c>
      <c r="I2304" s="110" t="s">
        <v>2683</v>
      </c>
      <c r="J2304" s="108" t="s">
        <v>2417</v>
      </c>
      <c r="O2304" s="108" t="s">
        <v>2573</v>
      </c>
    </row>
    <row r="2305" spans="1:15" s="108" customFormat="1" ht="12.75" x14ac:dyDescent="0.2">
      <c r="A2305" s="108" t="str">
        <f>EnterpriseData!$B$38</f>
        <v>ProTes300420201Adm</v>
      </c>
      <c r="B2305" s="109" t="s">
        <v>11375</v>
      </c>
      <c r="C2305" s="108" t="s">
        <v>2609</v>
      </c>
      <c r="D2305" s="108" t="s">
        <v>11376</v>
      </c>
      <c r="E2305" s="108" t="s">
        <v>2683</v>
      </c>
      <c r="G2305" s="108" t="s">
        <v>11377</v>
      </c>
      <c r="H2305" s="108" t="s">
        <v>11116</v>
      </c>
      <c r="I2305" s="110" t="s">
        <v>2683</v>
      </c>
      <c r="J2305" s="108" t="s">
        <v>7486</v>
      </c>
      <c r="O2305" s="108" t="s">
        <v>2573</v>
      </c>
    </row>
    <row r="2306" spans="1:15" s="108" customFormat="1" ht="12.75" x14ac:dyDescent="0.2">
      <c r="A2306" s="108" t="str">
        <f>EnterpriseData!$B$38</f>
        <v>ProTes300420201Adm</v>
      </c>
      <c r="B2306" s="109" t="s">
        <v>11378</v>
      </c>
      <c r="C2306" s="108" t="s">
        <v>2609</v>
      </c>
      <c r="D2306" s="108" t="s">
        <v>11379</v>
      </c>
      <c r="E2306" s="108" t="s">
        <v>2683</v>
      </c>
      <c r="G2306" s="108" t="s">
        <v>11380</v>
      </c>
      <c r="H2306" s="108" t="s">
        <v>6377</v>
      </c>
      <c r="I2306" s="110" t="s">
        <v>2683</v>
      </c>
      <c r="J2306" s="108" t="s">
        <v>6086</v>
      </c>
      <c r="O2306" s="108" t="s">
        <v>2573</v>
      </c>
    </row>
    <row r="2307" spans="1:15" s="108" customFormat="1" ht="12.75" x14ac:dyDescent="0.2">
      <c r="A2307" s="108" t="str">
        <f>EnterpriseData!$B$38</f>
        <v>ProTes300420201Adm</v>
      </c>
      <c r="B2307" s="109" t="s">
        <v>11381</v>
      </c>
      <c r="C2307" s="108" t="s">
        <v>2609</v>
      </c>
      <c r="D2307" s="108" t="s">
        <v>11382</v>
      </c>
      <c r="E2307" s="108" t="s">
        <v>2683</v>
      </c>
      <c r="G2307" s="108" t="s">
        <v>11383</v>
      </c>
      <c r="H2307" s="108" t="s">
        <v>7223</v>
      </c>
      <c r="I2307" s="110" t="s">
        <v>2683</v>
      </c>
      <c r="J2307" s="108" t="s">
        <v>4954</v>
      </c>
      <c r="O2307" s="108" t="s">
        <v>2573</v>
      </c>
    </row>
    <row r="2308" spans="1:15" s="108" customFormat="1" ht="12.75" x14ac:dyDescent="0.2">
      <c r="A2308" s="108" t="str">
        <f>EnterpriseData!$B$38</f>
        <v>ProTes300420201Adm</v>
      </c>
      <c r="B2308" s="109" t="s">
        <v>11384</v>
      </c>
      <c r="C2308" s="108" t="s">
        <v>2609</v>
      </c>
      <c r="D2308" s="108" t="s">
        <v>11385</v>
      </c>
      <c r="E2308" s="108" t="s">
        <v>6500</v>
      </c>
      <c r="G2308" s="108" t="s">
        <v>11386</v>
      </c>
      <c r="H2308" s="108" t="s">
        <v>7895</v>
      </c>
      <c r="I2308" s="110" t="s">
        <v>2683</v>
      </c>
      <c r="J2308" s="108" t="s">
        <v>2591</v>
      </c>
      <c r="O2308" s="108" t="s">
        <v>2573</v>
      </c>
    </row>
    <row r="2309" spans="1:15" s="108" customFormat="1" ht="12.75" x14ac:dyDescent="0.2">
      <c r="A2309" s="108" t="str">
        <f>EnterpriseData!$B$38</f>
        <v>ProTes300420201Adm</v>
      </c>
      <c r="B2309" s="109" t="s">
        <v>11387</v>
      </c>
      <c r="C2309" s="108" t="s">
        <v>2609</v>
      </c>
      <c r="D2309" s="108" t="s">
        <v>11388</v>
      </c>
      <c r="E2309" s="108" t="s">
        <v>2683</v>
      </c>
      <c r="G2309" s="108" t="s">
        <v>11389</v>
      </c>
      <c r="H2309" s="108" t="s">
        <v>6616</v>
      </c>
      <c r="I2309" s="110" t="s">
        <v>2683</v>
      </c>
      <c r="J2309" s="108" t="s">
        <v>5800</v>
      </c>
      <c r="O2309" s="108" t="s">
        <v>2573</v>
      </c>
    </row>
    <row r="2310" spans="1:15" s="108" customFormat="1" ht="12.75" x14ac:dyDescent="0.2">
      <c r="A2310" s="108" t="str">
        <f>EnterpriseData!$B$38</f>
        <v>ProTes300420201Adm</v>
      </c>
      <c r="B2310" s="109" t="s">
        <v>11390</v>
      </c>
      <c r="C2310" s="108" t="s">
        <v>2609</v>
      </c>
      <c r="D2310" s="108" t="s">
        <v>11391</v>
      </c>
      <c r="E2310" s="108" t="s">
        <v>2683</v>
      </c>
      <c r="G2310" s="108" t="s">
        <v>11392</v>
      </c>
      <c r="H2310" s="108" t="s">
        <v>11393</v>
      </c>
      <c r="I2310" s="110" t="s">
        <v>2683</v>
      </c>
      <c r="J2310" s="108" t="s">
        <v>4322</v>
      </c>
      <c r="O2310" s="108" t="s">
        <v>2573</v>
      </c>
    </row>
    <row r="2311" spans="1:15" s="108" customFormat="1" ht="12.75" x14ac:dyDescent="0.2">
      <c r="A2311" s="108" t="str">
        <f>EnterpriseData!$B$38</f>
        <v>ProTes300420201Adm</v>
      </c>
      <c r="B2311" s="109" t="s">
        <v>11394</v>
      </c>
      <c r="C2311" s="108" t="s">
        <v>2609</v>
      </c>
      <c r="D2311" s="108" t="s">
        <v>11395</v>
      </c>
      <c r="E2311" s="108" t="s">
        <v>2683</v>
      </c>
      <c r="G2311" s="108" t="s">
        <v>11396</v>
      </c>
      <c r="H2311" s="108" t="s">
        <v>6129</v>
      </c>
      <c r="I2311" s="110" t="s">
        <v>2683</v>
      </c>
      <c r="J2311" s="108" t="s">
        <v>2414</v>
      </c>
      <c r="O2311" s="108" t="s">
        <v>2573</v>
      </c>
    </row>
    <row r="2312" spans="1:15" s="108" customFormat="1" ht="12.75" x14ac:dyDescent="0.2">
      <c r="A2312" s="108" t="str">
        <f>EnterpriseData!$B$38</f>
        <v>ProTes300420201Adm</v>
      </c>
      <c r="B2312" s="109" t="s">
        <v>11397</v>
      </c>
      <c r="C2312" s="108" t="s">
        <v>2609</v>
      </c>
      <c r="D2312" s="108" t="s">
        <v>11398</v>
      </c>
      <c r="E2312" s="108" t="s">
        <v>2683</v>
      </c>
      <c r="G2312" s="108" t="s">
        <v>11399</v>
      </c>
      <c r="H2312" s="108" t="s">
        <v>7941</v>
      </c>
      <c r="I2312" s="110" t="s">
        <v>2683</v>
      </c>
      <c r="J2312" s="108" t="s">
        <v>2404</v>
      </c>
      <c r="O2312" s="108" t="s">
        <v>2573</v>
      </c>
    </row>
    <row r="2313" spans="1:15" s="108" customFormat="1" ht="12.75" x14ac:dyDescent="0.2">
      <c r="A2313" s="108" t="str">
        <f>EnterpriseData!$B$38</f>
        <v>ProTes300420201Adm</v>
      </c>
      <c r="B2313" s="109" t="s">
        <v>11400</v>
      </c>
      <c r="C2313" s="108" t="s">
        <v>2609</v>
      </c>
      <c r="D2313" s="108" t="s">
        <v>11401</v>
      </c>
      <c r="E2313" s="108" t="s">
        <v>2683</v>
      </c>
      <c r="G2313" s="108" t="s">
        <v>11402</v>
      </c>
      <c r="H2313" s="108" t="s">
        <v>6377</v>
      </c>
      <c r="I2313" s="110" t="s">
        <v>2683</v>
      </c>
      <c r="J2313" s="108" t="s">
        <v>6086</v>
      </c>
      <c r="O2313" s="108" t="s">
        <v>2573</v>
      </c>
    </row>
    <row r="2314" spans="1:15" s="108" customFormat="1" ht="12.75" x14ac:dyDescent="0.2">
      <c r="A2314" s="108" t="str">
        <f>EnterpriseData!$B$38</f>
        <v>ProTes300420201Adm</v>
      </c>
      <c r="B2314" s="109" t="s">
        <v>11403</v>
      </c>
      <c r="C2314" s="108" t="s">
        <v>2609</v>
      </c>
      <c r="D2314" s="108" t="s">
        <v>11404</v>
      </c>
      <c r="E2314" s="108" t="s">
        <v>2683</v>
      </c>
      <c r="G2314" s="108" t="s">
        <v>11405</v>
      </c>
      <c r="H2314" s="108" t="s">
        <v>6616</v>
      </c>
      <c r="I2314" s="110" t="s">
        <v>2683</v>
      </c>
      <c r="J2314" s="108" t="s">
        <v>5800</v>
      </c>
      <c r="O2314" s="108" t="s">
        <v>2573</v>
      </c>
    </row>
    <row r="2315" spans="1:15" s="108" customFormat="1" ht="12.75" x14ac:dyDescent="0.2">
      <c r="A2315" s="108" t="str">
        <f>EnterpriseData!$B$38</f>
        <v>ProTes300420201Adm</v>
      </c>
      <c r="B2315" s="109" t="s">
        <v>11406</v>
      </c>
      <c r="C2315" s="108" t="s">
        <v>2609</v>
      </c>
      <c r="D2315" s="108" t="s">
        <v>11407</v>
      </c>
      <c r="E2315" s="108" t="s">
        <v>2683</v>
      </c>
      <c r="G2315" s="108" t="s">
        <v>11408</v>
      </c>
      <c r="H2315" s="108" t="s">
        <v>6616</v>
      </c>
      <c r="I2315" s="110" t="s">
        <v>2683</v>
      </c>
      <c r="J2315" s="108" t="s">
        <v>5800</v>
      </c>
      <c r="O2315" s="108" t="s">
        <v>2573</v>
      </c>
    </row>
    <row r="2316" spans="1:15" s="108" customFormat="1" ht="12.75" x14ac:dyDescent="0.2">
      <c r="A2316" s="108" t="str">
        <f>EnterpriseData!$B$38</f>
        <v>ProTes300420201Adm</v>
      </c>
      <c r="B2316" s="109" t="s">
        <v>11409</v>
      </c>
      <c r="C2316" s="108" t="s">
        <v>2609</v>
      </c>
      <c r="D2316" s="108" t="s">
        <v>11410</v>
      </c>
      <c r="E2316" s="108" t="s">
        <v>2683</v>
      </c>
      <c r="G2316" s="108" t="s">
        <v>11411</v>
      </c>
      <c r="H2316" s="108" t="s">
        <v>11412</v>
      </c>
      <c r="I2316" s="110" t="s">
        <v>2683</v>
      </c>
      <c r="J2316" s="108" t="s">
        <v>9295</v>
      </c>
      <c r="O2316" s="108" t="s">
        <v>2573</v>
      </c>
    </row>
    <row r="2317" spans="1:15" s="108" customFormat="1" ht="12.75" x14ac:dyDescent="0.2">
      <c r="A2317" s="108" t="str">
        <f>EnterpriseData!$B$38</f>
        <v>ProTes300420201Adm</v>
      </c>
      <c r="B2317" s="109" t="s">
        <v>11413</v>
      </c>
      <c r="C2317" s="108" t="s">
        <v>2609</v>
      </c>
      <c r="D2317" s="108" t="s">
        <v>11414</v>
      </c>
      <c r="E2317" s="108" t="s">
        <v>2683</v>
      </c>
      <c r="G2317" s="108" t="s">
        <v>11415</v>
      </c>
      <c r="H2317" s="108" t="s">
        <v>6151</v>
      </c>
      <c r="I2317" s="110" t="s">
        <v>2683</v>
      </c>
      <c r="J2317" s="108" t="s">
        <v>2727</v>
      </c>
      <c r="O2317" s="108" t="s">
        <v>2573</v>
      </c>
    </row>
    <row r="2318" spans="1:15" s="108" customFormat="1" ht="12.75" x14ac:dyDescent="0.2">
      <c r="A2318" s="108" t="str">
        <f>EnterpriseData!$B$38</f>
        <v>ProTes300420201Adm</v>
      </c>
      <c r="B2318" s="109" t="s">
        <v>11416</v>
      </c>
      <c r="C2318" s="108" t="s">
        <v>2609</v>
      </c>
      <c r="D2318" s="108" t="s">
        <v>11417</v>
      </c>
      <c r="E2318" s="108" t="s">
        <v>2683</v>
      </c>
      <c r="G2318" s="108" t="s">
        <v>11418</v>
      </c>
      <c r="H2318" s="108" t="s">
        <v>6198</v>
      </c>
      <c r="I2318" s="110" t="s">
        <v>2683</v>
      </c>
      <c r="J2318" s="108" t="s">
        <v>3825</v>
      </c>
      <c r="O2318" s="108" t="s">
        <v>2573</v>
      </c>
    </row>
    <row r="2319" spans="1:15" s="108" customFormat="1" ht="12.75" x14ac:dyDescent="0.2">
      <c r="A2319" s="108" t="str">
        <f>EnterpriseData!$B$38</f>
        <v>ProTes300420201Adm</v>
      </c>
      <c r="B2319" s="109" t="s">
        <v>11419</v>
      </c>
      <c r="C2319" s="108" t="s">
        <v>2609</v>
      </c>
      <c r="D2319" s="108" t="s">
        <v>11420</v>
      </c>
      <c r="E2319" s="108" t="s">
        <v>2683</v>
      </c>
      <c r="G2319" s="108" t="s">
        <v>11421</v>
      </c>
      <c r="H2319" s="108" t="s">
        <v>6198</v>
      </c>
      <c r="I2319" s="110" t="s">
        <v>2683</v>
      </c>
      <c r="J2319" s="108" t="s">
        <v>3825</v>
      </c>
      <c r="O2319" s="108" t="s">
        <v>2573</v>
      </c>
    </row>
    <row r="2320" spans="1:15" s="108" customFormat="1" ht="12.75" x14ac:dyDescent="0.2">
      <c r="A2320" s="108" t="str">
        <f>EnterpriseData!$B$38</f>
        <v>ProTes300420201Adm</v>
      </c>
      <c r="B2320" s="109" t="s">
        <v>11422</v>
      </c>
      <c r="C2320" s="108" t="s">
        <v>2609</v>
      </c>
      <c r="D2320" s="108" t="s">
        <v>11423</v>
      </c>
      <c r="E2320" s="108" t="s">
        <v>2683</v>
      </c>
      <c r="G2320" s="108" t="s">
        <v>11424</v>
      </c>
      <c r="H2320" s="108" t="s">
        <v>6198</v>
      </c>
      <c r="I2320" s="110" t="s">
        <v>2683</v>
      </c>
      <c r="J2320" s="108" t="s">
        <v>3825</v>
      </c>
      <c r="O2320" s="108" t="s">
        <v>2573</v>
      </c>
    </row>
    <row r="2321" spans="1:15" s="108" customFormat="1" ht="12.75" x14ac:dyDescent="0.2">
      <c r="A2321" s="108" t="str">
        <f>EnterpriseData!$B$38</f>
        <v>ProTes300420201Adm</v>
      </c>
      <c r="B2321" s="109" t="s">
        <v>11425</v>
      </c>
      <c r="C2321" s="108" t="s">
        <v>2609</v>
      </c>
      <c r="D2321" s="108" t="s">
        <v>11426</v>
      </c>
      <c r="E2321" s="108" t="s">
        <v>2683</v>
      </c>
      <c r="G2321" s="108" t="s">
        <v>11427</v>
      </c>
      <c r="H2321" s="108" t="s">
        <v>6245</v>
      </c>
      <c r="I2321" s="110" t="s">
        <v>2683</v>
      </c>
      <c r="J2321" s="108" t="s">
        <v>2412</v>
      </c>
      <c r="O2321" s="108" t="s">
        <v>2573</v>
      </c>
    </row>
    <row r="2322" spans="1:15" s="108" customFormat="1" ht="12.75" x14ac:dyDescent="0.2">
      <c r="A2322" s="108" t="str">
        <f>EnterpriseData!$B$38</f>
        <v>ProTes300420201Adm</v>
      </c>
      <c r="B2322" s="109" t="s">
        <v>11428</v>
      </c>
      <c r="C2322" s="108" t="s">
        <v>2609</v>
      </c>
      <c r="D2322" s="108" t="s">
        <v>11429</v>
      </c>
      <c r="E2322" s="108" t="s">
        <v>2683</v>
      </c>
      <c r="G2322" s="108" t="s">
        <v>11430</v>
      </c>
      <c r="H2322" s="108" t="s">
        <v>10850</v>
      </c>
      <c r="I2322" s="110" t="s">
        <v>2683</v>
      </c>
      <c r="J2322" s="108" t="s">
        <v>2865</v>
      </c>
      <c r="O2322" s="108" t="s">
        <v>2573</v>
      </c>
    </row>
    <row r="2323" spans="1:15" s="108" customFormat="1" ht="12.75" x14ac:dyDescent="0.2">
      <c r="A2323" s="108" t="str">
        <f>EnterpriseData!$B$38</f>
        <v>ProTes300420201Adm</v>
      </c>
      <c r="B2323" s="109" t="s">
        <v>11431</v>
      </c>
      <c r="C2323" s="108" t="s">
        <v>2609</v>
      </c>
      <c r="D2323" s="108" t="s">
        <v>11432</v>
      </c>
      <c r="E2323" s="108" t="s">
        <v>2683</v>
      </c>
      <c r="G2323" s="108" t="s">
        <v>11433</v>
      </c>
      <c r="H2323" s="108" t="s">
        <v>6198</v>
      </c>
      <c r="I2323" s="110" t="s">
        <v>2683</v>
      </c>
      <c r="J2323" s="108" t="s">
        <v>3825</v>
      </c>
      <c r="O2323" s="108" t="s">
        <v>2573</v>
      </c>
    </row>
    <row r="2324" spans="1:15" s="108" customFormat="1" ht="12.75" x14ac:dyDescent="0.2">
      <c r="A2324" s="108" t="str">
        <f>EnterpriseData!$B$38</f>
        <v>ProTes300420201Adm</v>
      </c>
      <c r="B2324" s="109" t="s">
        <v>11434</v>
      </c>
      <c r="C2324" s="108" t="s">
        <v>2609</v>
      </c>
      <c r="D2324" s="108" t="s">
        <v>11435</v>
      </c>
      <c r="E2324" s="108" t="s">
        <v>2683</v>
      </c>
      <c r="G2324" s="108" t="s">
        <v>11436</v>
      </c>
      <c r="H2324" s="108" t="s">
        <v>11437</v>
      </c>
      <c r="I2324" s="110" t="s">
        <v>2683</v>
      </c>
      <c r="J2324" s="108" t="s">
        <v>6711</v>
      </c>
      <c r="O2324" s="108" t="s">
        <v>2573</v>
      </c>
    </row>
    <row r="2325" spans="1:15" s="108" customFormat="1" ht="12.75" x14ac:dyDescent="0.2">
      <c r="A2325" s="108" t="str">
        <f>EnterpriseData!$B$38</f>
        <v>ProTes300420201Adm</v>
      </c>
      <c r="B2325" s="109" t="s">
        <v>11438</v>
      </c>
      <c r="C2325" s="108" t="s">
        <v>2609</v>
      </c>
      <c r="D2325" s="108" t="s">
        <v>11439</v>
      </c>
      <c r="E2325" s="108" t="s">
        <v>2683</v>
      </c>
      <c r="G2325" s="108" t="s">
        <v>11440</v>
      </c>
      <c r="H2325" s="108" t="s">
        <v>6616</v>
      </c>
      <c r="I2325" s="110" t="s">
        <v>2683</v>
      </c>
      <c r="J2325" s="108" t="s">
        <v>5800</v>
      </c>
      <c r="O2325" s="108" t="s">
        <v>2573</v>
      </c>
    </row>
    <row r="2326" spans="1:15" s="108" customFormat="1" ht="12.75" x14ac:dyDescent="0.2">
      <c r="A2326" s="108" t="str">
        <f>EnterpriseData!$B$38</f>
        <v>ProTes300420201Adm</v>
      </c>
      <c r="B2326" s="109" t="s">
        <v>11441</v>
      </c>
      <c r="C2326" s="108" t="s">
        <v>2609</v>
      </c>
      <c r="D2326" s="108" t="s">
        <v>11442</v>
      </c>
      <c r="E2326" s="108" t="s">
        <v>2683</v>
      </c>
      <c r="G2326" s="108" t="s">
        <v>11443</v>
      </c>
      <c r="H2326" s="108" t="s">
        <v>11437</v>
      </c>
      <c r="I2326" s="110" t="s">
        <v>2683</v>
      </c>
      <c r="J2326" s="108" t="s">
        <v>6711</v>
      </c>
      <c r="O2326" s="108" t="s">
        <v>2573</v>
      </c>
    </row>
    <row r="2327" spans="1:15" s="108" customFormat="1" ht="12.75" x14ac:dyDescent="0.2">
      <c r="A2327" s="108" t="str">
        <f>EnterpriseData!$B$38</f>
        <v>ProTes300420201Adm</v>
      </c>
      <c r="B2327" s="109" t="s">
        <v>11444</v>
      </c>
      <c r="C2327" s="108" t="s">
        <v>2609</v>
      </c>
      <c r="D2327" s="108" t="s">
        <v>11445</v>
      </c>
      <c r="E2327" s="108" t="s">
        <v>2683</v>
      </c>
      <c r="G2327" s="108" t="s">
        <v>11446</v>
      </c>
      <c r="H2327" s="108" t="s">
        <v>6151</v>
      </c>
      <c r="I2327" s="110" t="s">
        <v>2683</v>
      </c>
      <c r="J2327" s="108" t="s">
        <v>2727</v>
      </c>
      <c r="O2327" s="108" t="s">
        <v>2573</v>
      </c>
    </row>
    <row r="2328" spans="1:15" s="108" customFormat="1" ht="12.75" x14ac:dyDescent="0.2">
      <c r="A2328" s="108" t="str">
        <f>EnterpriseData!$B$38</f>
        <v>ProTes300420201Adm</v>
      </c>
      <c r="B2328" s="109" t="s">
        <v>11447</v>
      </c>
      <c r="C2328" s="108" t="s">
        <v>2609</v>
      </c>
      <c r="D2328" s="108" t="s">
        <v>11448</v>
      </c>
      <c r="E2328" s="108" t="s">
        <v>2683</v>
      </c>
      <c r="G2328" s="108" t="s">
        <v>11449</v>
      </c>
      <c r="H2328" s="108" t="s">
        <v>7206</v>
      </c>
      <c r="I2328" s="110" t="s">
        <v>2683</v>
      </c>
      <c r="J2328" s="108" t="s">
        <v>3047</v>
      </c>
      <c r="O2328" s="108" t="s">
        <v>2573</v>
      </c>
    </row>
    <row r="2329" spans="1:15" s="108" customFormat="1" ht="12.75" x14ac:dyDescent="0.2">
      <c r="A2329" s="108" t="str">
        <f>EnterpriseData!$B$38</f>
        <v>ProTes300420201Adm</v>
      </c>
      <c r="B2329" s="109" t="s">
        <v>11450</v>
      </c>
      <c r="C2329" s="108" t="s">
        <v>2609</v>
      </c>
      <c r="D2329" s="108" t="s">
        <v>11451</v>
      </c>
      <c r="E2329" s="108" t="s">
        <v>2683</v>
      </c>
      <c r="G2329" s="108" t="s">
        <v>11452</v>
      </c>
      <c r="H2329" s="108" t="s">
        <v>6151</v>
      </c>
      <c r="I2329" s="110" t="s">
        <v>2683</v>
      </c>
      <c r="J2329" s="108" t="s">
        <v>2727</v>
      </c>
      <c r="O2329" s="108" t="s">
        <v>2573</v>
      </c>
    </row>
    <row r="2330" spans="1:15" s="108" customFormat="1" ht="12.75" x14ac:dyDescent="0.2">
      <c r="A2330" s="108" t="str">
        <f>EnterpriseData!$B$38</f>
        <v>ProTes300420201Adm</v>
      </c>
      <c r="B2330" s="109" t="s">
        <v>11453</v>
      </c>
      <c r="C2330" s="108" t="s">
        <v>2609</v>
      </c>
      <c r="D2330" s="108" t="s">
        <v>11454</v>
      </c>
      <c r="E2330" s="108" t="s">
        <v>2683</v>
      </c>
      <c r="G2330" s="108" t="s">
        <v>11455</v>
      </c>
      <c r="H2330" s="108" t="s">
        <v>6479</v>
      </c>
      <c r="I2330" s="110" t="s">
        <v>2683</v>
      </c>
      <c r="J2330" s="108" t="s">
        <v>3078</v>
      </c>
      <c r="O2330" s="108" t="s">
        <v>2573</v>
      </c>
    </row>
    <row r="2331" spans="1:15" s="108" customFormat="1" ht="12.75" x14ac:dyDescent="0.2">
      <c r="A2331" s="108" t="str">
        <f>EnterpriseData!$B$38</f>
        <v>ProTes300420201Adm</v>
      </c>
      <c r="B2331" s="109" t="s">
        <v>11456</v>
      </c>
      <c r="C2331" s="108" t="s">
        <v>2609</v>
      </c>
      <c r="D2331" s="108" t="s">
        <v>11457</v>
      </c>
      <c r="E2331" s="108" t="s">
        <v>2683</v>
      </c>
      <c r="G2331" s="108" t="s">
        <v>11458</v>
      </c>
      <c r="H2331" s="108" t="s">
        <v>6870</v>
      </c>
      <c r="I2331" s="110" t="s">
        <v>2683</v>
      </c>
      <c r="J2331" s="108" t="s">
        <v>4581</v>
      </c>
      <c r="O2331" s="108" t="s">
        <v>2573</v>
      </c>
    </row>
    <row r="2332" spans="1:15" s="108" customFormat="1" ht="12.75" x14ac:dyDescent="0.2">
      <c r="A2332" s="108" t="str">
        <f>EnterpriseData!$B$38</f>
        <v>ProTes300420201Adm</v>
      </c>
      <c r="B2332" s="109" t="s">
        <v>11459</v>
      </c>
      <c r="C2332" s="108" t="s">
        <v>2609</v>
      </c>
      <c r="D2332" s="108" t="s">
        <v>11460</v>
      </c>
      <c r="E2332" s="108" t="s">
        <v>2683</v>
      </c>
      <c r="G2332" s="108" t="s">
        <v>11461</v>
      </c>
      <c r="H2332" s="108" t="s">
        <v>6479</v>
      </c>
      <c r="I2332" s="110" t="s">
        <v>2683</v>
      </c>
      <c r="J2332" s="108" t="s">
        <v>3078</v>
      </c>
      <c r="O2332" s="108" t="s">
        <v>2573</v>
      </c>
    </row>
    <row r="2333" spans="1:15" s="108" customFormat="1" ht="12.75" x14ac:dyDescent="0.2">
      <c r="A2333" s="108" t="str">
        <f>EnterpriseData!$B$38</f>
        <v>ProTes300420201Adm</v>
      </c>
      <c r="B2333" s="109" t="s">
        <v>11462</v>
      </c>
      <c r="C2333" s="108" t="s">
        <v>2609</v>
      </c>
      <c r="D2333" s="108" t="s">
        <v>11463</v>
      </c>
      <c r="E2333" s="108" t="s">
        <v>2683</v>
      </c>
      <c r="G2333" s="108" t="s">
        <v>11464</v>
      </c>
      <c r="H2333" s="108" t="s">
        <v>6198</v>
      </c>
      <c r="I2333" s="110" t="s">
        <v>2683</v>
      </c>
      <c r="J2333" s="108" t="s">
        <v>3825</v>
      </c>
      <c r="O2333" s="108" t="s">
        <v>2573</v>
      </c>
    </row>
    <row r="2334" spans="1:15" s="108" customFormat="1" ht="12.75" x14ac:dyDescent="0.2">
      <c r="A2334" s="108" t="str">
        <f>EnterpriseData!$B$38</f>
        <v>ProTes300420201Adm</v>
      </c>
      <c r="B2334" s="109" t="s">
        <v>11465</v>
      </c>
      <c r="C2334" s="108" t="s">
        <v>2609</v>
      </c>
      <c r="D2334" s="108" t="s">
        <v>11466</v>
      </c>
      <c r="E2334" s="108" t="s">
        <v>2683</v>
      </c>
      <c r="G2334" s="108" t="s">
        <v>11467</v>
      </c>
      <c r="H2334" s="108" t="s">
        <v>4239</v>
      </c>
      <c r="I2334" s="110" t="s">
        <v>2683</v>
      </c>
      <c r="J2334" s="108" t="s">
        <v>3825</v>
      </c>
      <c r="O2334" s="108" t="s">
        <v>2573</v>
      </c>
    </row>
    <row r="2335" spans="1:15" s="108" customFormat="1" ht="12.75" x14ac:dyDescent="0.2">
      <c r="A2335" s="108" t="str">
        <f>EnterpriseData!$B$38</f>
        <v>ProTes300420201Adm</v>
      </c>
      <c r="B2335" s="109" t="s">
        <v>11468</v>
      </c>
      <c r="C2335" s="108" t="s">
        <v>2609</v>
      </c>
      <c r="D2335" s="108" t="s">
        <v>11469</v>
      </c>
      <c r="E2335" s="108" t="s">
        <v>2683</v>
      </c>
      <c r="G2335" s="108" t="s">
        <v>11470</v>
      </c>
      <c r="H2335" s="108" t="s">
        <v>11437</v>
      </c>
      <c r="I2335" s="110" t="s">
        <v>2683</v>
      </c>
      <c r="J2335" s="108" t="s">
        <v>6711</v>
      </c>
      <c r="O2335" s="108" t="s">
        <v>2573</v>
      </c>
    </row>
    <row r="2336" spans="1:15" s="108" customFormat="1" ht="12.75" x14ac:dyDescent="0.2">
      <c r="A2336" s="108" t="str">
        <f>EnterpriseData!$B$38</f>
        <v>ProTes300420201Adm</v>
      </c>
      <c r="B2336" s="109" t="s">
        <v>11471</v>
      </c>
      <c r="C2336" s="108" t="s">
        <v>2609</v>
      </c>
      <c r="D2336" s="108" t="s">
        <v>11472</v>
      </c>
      <c r="E2336" s="108" t="s">
        <v>2683</v>
      </c>
      <c r="G2336" s="108" t="s">
        <v>11473</v>
      </c>
      <c r="H2336" s="108" t="s">
        <v>11412</v>
      </c>
      <c r="I2336" s="110" t="s">
        <v>2683</v>
      </c>
      <c r="J2336" s="108" t="s">
        <v>9295</v>
      </c>
      <c r="O2336" s="108" t="s">
        <v>2573</v>
      </c>
    </row>
    <row r="2337" spans="1:15" s="108" customFormat="1" ht="12.75" x14ac:dyDescent="0.2">
      <c r="A2337" s="108" t="str">
        <f>EnterpriseData!$B$38</f>
        <v>ProTes300420201Adm</v>
      </c>
      <c r="B2337" s="109" t="s">
        <v>11474</v>
      </c>
      <c r="C2337" s="108" t="s">
        <v>2609</v>
      </c>
      <c r="D2337" s="108" t="s">
        <v>11475</v>
      </c>
      <c r="E2337" s="108" t="s">
        <v>2683</v>
      </c>
      <c r="G2337" s="108" t="s">
        <v>11476</v>
      </c>
      <c r="H2337" s="108" t="s">
        <v>6419</v>
      </c>
      <c r="I2337" s="110" t="s">
        <v>2683</v>
      </c>
      <c r="J2337" s="108" t="s">
        <v>5238</v>
      </c>
      <c r="O2337" s="108" t="s">
        <v>2573</v>
      </c>
    </row>
    <row r="2338" spans="1:15" s="108" customFormat="1" ht="12.75" x14ac:dyDescent="0.2">
      <c r="A2338" s="108" t="str">
        <f>EnterpriseData!$B$38</f>
        <v>ProTes300420201Adm</v>
      </c>
      <c r="B2338" s="109" t="s">
        <v>11477</v>
      </c>
      <c r="C2338" s="108" t="s">
        <v>2609</v>
      </c>
      <c r="D2338" s="108" t="s">
        <v>11478</v>
      </c>
      <c r="E2338" s="108" t="s">
        <v>2683</v>
      </c>
      <c r="G2338" s="108" t="s">
        <v>11479</v>
      </c>
      <c r="H2338" s="108" t="s">
        <v>7206</v>
      </c>
      <c r="I2338" s="110" t="s">
        <v>2683</v>
      </c>
      <c r="J2338" s="108" t="s">
        <v>3047</v>
      </c>
      <c r="O2338" s="108" t="s">
        <v>2573</v>
      </c>
    </row>
    <row r="2339" spans="1:15" s="108" customFormat="1" ht="12.75" x14ac:dyDescent="0.2">
      <c r="A2339" s="108" t="str">
        <f>EnterpriseData!$B$38</f>
        <v>ProTes300420201Adm</v>
      </c>
      <c r="B2339" s="109" t="s">
        <v>11480</v>
      </c>
      <c r="C2339" s="108" t="s">
        <v>2609</v>
      </c>
      <c r="D2339" s="108" t="s">
        <v>11481</v>
      </c>
      <c r="E2339" s="108" t="s">
        <v>2683</v>
      </c>
      <c r="G2339" s="108" t="s">
        <v>11482</v>
      </c>
      <c r="H2339" s="108" t="s">
        <v>6245</v>
      </c>
      <c r="I2339" s="110" t="s">
        <v>2683</v>
      </c>
      <c r="J2339" s="108" t="s">
        <v>2412</v>
      </c>
      <c r="O2339" s="108" t="s">
        <v>2573</v>
      </c>
    </row>
    <row r="2340" spans="1:15" s="108" customFormat="1" ht="12.75" x14ac:dyDescent="0.2">
      <c r="A2340" s="108" t="str">
        <f>EnterpriseData!$B$38</f>
        <v>ProTes300420201Adm</v>
      </c>
      <c r="B2340" s="109" t="s">
        <v>11483</v>
      </c>
      <c r="C2340" s="108" t="s">
        <v>2609</v>
      </c>
      <c r="D2340" s="108" t="s">
        <v>11484</v>
      </c>
      <c r="E2340" s="108" t="s">
        <v>2683</v>
      </c>
      <c r="G2340" s="108" t="s">
        <v>11485</v>
      </c>
      <c r="H2340" s="108" t="s">
        <v>6198</v>
      </c>
      <c r="I2340" s="110" t="s">
        <v>2683</v>
      </c>
      <c r="J2340" s="108" t="s">
        <v>3825</v>
      </c>
      <c r="O2340" s="108" t="s">
        <v>2573</v>
      </c>
    </row>
    <row r="2341" spans="1:15" s="108" customFormat="1" ht="12.75" x14ac:dyDescent="0.2">
      <c r="A2341" s="108" t="str">
        <f>EnterpriseData!$B$38</f>
        <v>ProTes300420201Adm</v>
      </c>
      <c r="B2341" s="109" t="s">
        <v>11486</v>
      </c>
      <c r="C2341" s="108" t="s">
        <v>2609</v>
      </c>
      <c r="D2341" s="108" t="s">
        <v>11487</v>
      </c>
      <c r="E2341" s="108" t="s">
        <v>2683</v>
      </c>
      <c r="G2341" s="108" t="s">
        <v>11488</v>
      </c>
      <c r="H2341" s="108" t="s">
        <v>7181</v>
      </c>
      <c r="I2341" s="110" t="s">
        <v>2683</v>
      </c>
      <c r="J2341" s="108" t="s">
        <v>5575</v>
      </c>
      <c r="O2341" s="108" t="s">
        <v>2573</v>
      </c>
    </row>
    <row r="2342" spans="1:15" s="108" customFormat="1" ht="12.75" x14ac:dyDescent="0.2">
      <c r="A2342" s="108" t="str">
        <f>EnterpriseData!$B$38</f>
        <v>ProTes300420201Adm</v>
      </c>
      <c r="B2342" s="109" t="s">
        <v>11489</v>
      </c>
      <c r="C2342" s="108" t="s">
        <v>2609</v>
      </c>
      <c r="D2342" s="108" t="s">
        <v>11490</v>
      </c>
      <c r="E2342" s="108" t="s">
        <v>2683</v>
      </c>
      <c r="G2342" s="108" t="s">
        <v>11491</v>
      </c>
      <c r="H2342" s="108" t="s">
        <v>11492</v>
      </c>
      <c r="I2342" s="110" t="s">
        <v>2683</v>
      </c>
      <c r="J2342" s="108" t="s">
        <v>2385</v>
      </c>
      <c r="O2342" s="108" t="s">
        <v>2573</v>
      </c>
    </row>
    <row r="2343" spans="1:15" s="108" customFormat="1" ht="12.75" x14ac:dyDescent="0.2">
      <c r="A2343" s="108" t="str">
        <f>EnterpriseData!$B$38</f>
        <v>ProTes300420201Adm</v>
      </c>
      <c r="B2343" s="109" t="s">
        <v>11493</v>
      </c>
      <c r="C2343" s="108" t="s">
        <v>2609</v>
      </c>
      <c r="D2343" s="108" t="s">
        <v>11494</v>
      </c>
      <c r="E2343" s="108" t="s">
        <v>2683</v>
      </c>
      <c r="G2343" s="108" t="s">
        <v>11495</v>
      </c>
      <c r="H2343" s="108" t="s">
        <v>9212</v>
      </c>
      <c r="I2343" s="110" t="s">
        <v>2683</v>
      </c>
      <c r="J2343" s="108" t="s">
        <v>3100</v>
      </c>
      <c r="O2343" s="108" t="s">
        <v>2573</v>
      </c>
    </row>
    <row r="2344" spans="1:15" s="108" customFormat="1" ht="12.75" x14ac:dyDescent="0.2">
      <c r="A2344" s="108" t="str">
        <f>EnterpriseData!$B$38</f>
        <v>ProTes300420201Adm</v>
      </c>
      <c r="B2344" s="109" t="s">
        <v>11496</v>
      </c>
      <c r="C2344" s="108" t="s">
        <v>2609</v>
      </c>
      <c r="D2344" s="108" t="s">
        <v>11497</v>
      </c>
      <c r="E2344" s="108" t="s">
        <v>2683</v>
      </c>
      <c r="G2344" s="108" t="s">
        <v>11498</v>
      </c>
      <c r="H2344" s="108" t="s">
        <v>6616</v>
      </c>
      <c r="I2344" s="110" t="s">
        <v>2683</v>
      </c>
      <c r="J2344" s="108" t="s">
        <v>5800</v>
      </c>
      <c r="O2344" s="108" t="s">
        <v>2573</v>
      </c>
    </row>
    <row r="2345" spans="1:15" s="108" customFormat="1" ht="12.75" x14ac:dyDescent="0.2">
      <c r="A2345" s="108" t="str">
        <f>EnterpriseData!$B$38</f>
        <v>ProTes300420201Adm</v>
      </c>
      <c r="B2345" s="109" t="s">
        <v>11499</v>
      </c>
      <c r="C2345" s="108" t="s">
        <v>2609</v>
      </c>
      <c r="D2345" s="108" t="s">
        <v>11500</v>
      </c>
      <c r="E2345" s="108" t="s">
        <v>2683</v>
      </c>
      <c r="G2345" s="108" t="s">
        <v>11501</v>
      </c>
      <c r="H2345" s="108" t="s">
        <v>7792</v>
      </c>
      <c r="I2345" s="110" t="s">
        <v>2683</v>
      </c>
      <c r="J2345" s="108" t="s">
        <v>2940</v>
      </c>
      <c r="O2345" s="108" t="s">
        <v>2573</v>
      </c>
    </row>
    <row r="2346" spans="1:15" s="108" customFormat="1" ht="12.75" x14ac:dyDescent="0.2">
      <c r="A2346" s="108" t="str">
        <f>EnterpriseData!$B$38</f>
        <v>ProTes300420201Adm</v>
      </c>
      <c r="B2346" s="109" t="s">
        <v>11502</v>
      </c>
      <c r="C2346" s="108" t="s">
        <v>2609</v>
      </c>
      <c r="D2346" s="108" t="s">
        <v>11503</v>
      </c>
      <c r="E2346" s="108" t="s">
        <v>2683</v>
      </c>
      <c r="G2346" s="108" t="s">
        <v>11504</v>
      </c>
      <c r="H2346" s="108" t="s">
        <v>6198</v>
      </c>
      <c r="I2346" s="110" t="s">
        <v>2683</v>
      </c>
      <c r="J2346" s="108" t="s">
        <v>3825</v>
      </c>
      <c r="O2346" s="108" t="s">
        <v>2573</v>
      </c>
    </row>
    <row r="2347" spans="1:15" s="108" customFormat="1" ht="12.75" x14ac:dyDescent="0.2">
      <c r="A2347" s="108" t="str">
        <f>EnterpriseData!$B$38</f>
        <v>ProTes300420201Adm</v>
      </c>
      <c r="B2347" s="109" t="s">
        <v>11505</v>
      </c>
      <c r="C2347" s="108" t="s">
        <v>2609</v>
      </c>
      <c r="D2347" s="108" t="s">
        <v>11506</v>
      </c>
      <c r="E2347" s="108" t="s">
        <v>2683</v>
      </c>
      <c r="G2347" s="108" t="s">
        <v>11507</v>
      </c>
      <c r="H2347" s="108" t="s">
        <v>11508</v>
      </c>
      <c r="I2347" s="110" t="s">
        <v>2683</v>
      </c>
      <c r="J2347" s="108" t="s">
        <v>2714</v>
      </c>
      <c r="O2347" s="108" t="s">
        <v>2573</v>
      </c>
    </row>
    <row r="2348" spans="1:15" s="108" customFormat="1" ht="12.75" x14ac:dyDescent="0.2">
      <c r="A2348" s="108" t="str">
        <f>EnterpriseData!$B$38</f>
        <v>ProTes300420201Adm</v>
      </c>
      <c r="B2348" s="109" t="s">
        <v>11509</v>
      </c>
      <c r="C2348" s="108" t="s">
        <v>2609</v>
      </c>
      <c r="D2348" s="108" t="s">
        <v>11510</v>
      </c>
      <c r="E2348" s="108" t="s">
        <v>2683</v>
      </c>
      <c r="G2348" s="108" t="s">
        <v>11511</v>
      </c>
      <c r="H2348" s="108" t="s">
        <v>6616</v>
      </c>
      <c r="I2348" s="110" t="s">
        <v>2683</v>
      </c>
      <c r="J2348" s="108" t="s">
        <v>5800</v>
      </c>
      <c r="O2348" s="108" t="s">
        <v>2573</v>
      </c>
    </row>
    <row r="2349" spans="1:15" s="108" customFormat="1" ht="12.75" x14ac:dyDescent="0.2">
      <c r="A2349" s="108" t="str">
        <f>EnterpriseData!$B$38</f>
        <v>ProTes300420201Adm</v>
      </c>
      <c r="B2349" s="109" t="s">
        <v>11512</v>
      </c>
      <c r="C2349" s="108" t="s">
        <v>2609</v>
      </c>
      <c r="D2349" s="108" t="s">
        <v>11513</v>
      </c>
      <c r="E2349" s="108" t="s">
        <v>2683</v>
      </c>
      <c r="G2349" s="108" t="s">
        <v>11514</v>
      </c>
      <c r="H2349" s="108" t="s">
        <v>6198</v>
      </c>
      <c r="I2349" s="110" t="s">
        <v>2683</v>
      </c>
      <c r="J2349" s="108" t="s">
        <v>3825</v>
      </c>
      <c r="O2349" s="108" t="s">
        <v>2573</v>
      </c>
    </row>
    <row r="2350" spans="1:15" s="108" customFormat="1" ht="12.75" x14ac:dyDescent="0.2">
      <c r="A2350" s="108" t="str">
        <f>EnterpriseData!$B$38</f>
        <v>ProTes300420201Adm</v>
      </c>
      <c r="B2350" s="109" t="s">
        <v>11515</v>
      </c>
      <c r="C2350" s="108" t="s">
        <v>2609</v>
      </c>
      <c r="D2350" s="108" t="s">
        <v>11516</v>
      </c>
      <c r="E2350" s="108" t="s">
        <v>2683</v>
      </c>
      <c r="G2350" s="108" t="s">
        <v>11517</v>
      </c>
      <c r="H2350" s="108" t="s">
        <v>6198</v>
      </c>
      <c r="I2350" s="110" t="s">
        <v>2683</v>
      </c>
      <c r="J2350" s="108" t="s">
        <v>3825</v>
      </c>
      <c r="O2350" s="108" t="s">
        <v>2573</v>
      </c>
    </row>
    <row r="2351" spans="1:15" s="108" customFormat="1" ht="12.75" x14ac:dyDescent="0.2">
      <c r="A2351" s="108" t="str">
        <f>EnterpriseData!$B$38</f>
        <v>ProTes300420201Adm</v>
      </c>
      <c r="B2351" s="109" t="s">
        <v>11518</v>
      </c>
      <c r="C2351" s="108" t="s">
        <v>2609</v>
      </c>
      <c r="D2351" s="108" t="s">
        <v>11519</v>
      </c>
      <c r="E2351" s="108" t="s">
        <v>2683</v>
      </c>
      <c r="G2351" s="108" t="s">
        <v>11520</v>
      </c>
      <c r="H2351" s="108" t="s">
        <v>7941</v>
      </c>
      <c r="I2351" s="110" t="s">
        <v>2683</v>
      </c>
      <c r="J2351" s="108" t="s">
        <v>2404</v>
      </c>
      <c r="O2351" s="108" t="s">
        <v>2573</v>
      </c>
    </row>
    <row r="2352" spans="1:15" s="108" customFormat="1" ht="12.75" x14ac:dyDescent="0.2">
      <c r="A2352" s="108" t="str">
        <f>EnterpriseData!$B$38</f>
        <v>ProTes300420201Adm</v>
      </c>
      <c r="B2352" s="109" t="s">
        <v>11521</v>
      </c>
      <c r="C2352" s="108" t="s">
        <v>2609</v>
      </c>
      <c r="D2352" s="108" t="s">
        <v>11522</v>
      </c>
      <c r="E2352" s="108" t="s">
        <v>2683</v>
      </c>
      <c r="G2352" s="108" t="s">
        <v>11523</v>
      </c>
      <c r="H2352" s="108" t="s">
        <v>11138</v>
      </c>
      <c r="I2352" s="110" t="s">
        <v>2683</v>
      </c>
      <c r="J2352" s="108" t="s">
        <v>3162</v>
      </c>
      <c r="O2352" s="108" t="s">
        <v>2573</v>
      </c>
    </row>
    <row r="2353" spans="1:15" s="108" customFormat="1" ht="12.75" x14ac:dyDescent="0.2">
      <c r="A2353" s="108" t="str">
        <f>EnterpriseData!$B$38</f>
        <v>ProTes300420201Adm</v>
      </c>
      <c r="B2353" s="109" t="s">
        <v>11524</v>
      </c>
      <c r="C2353" s="108" t="s">
        <v>2609</v>
      </c>
      <c r="D2353" s="108" t="s">
        <v>11525</v>
      </c>
      <c r="E2353" s="108" t="s">
        <v>2683</v>
      </c>
      <c r="G2353" s="108" t="s">
        <v>11526</v>
      </c>
      <c r="H2353" s="108" t="s">
        <v>6245</v>
      </c>
      <c r="I2353" s="110" t="s">
        <v>2683</v>
      </c>
      <c r="J2353" s="108" t="s">
        <v>2412</v>
      </c>
      <c r="O2353" s="108" t="s">
        <v>2573</v>
      </c>
    </row>
    <row r="2354" spans="1:15" s="108" customFormat="1" ht="12.75" x14ac:dyDescent="0.2">
      <c r="A2354" s="108" t="str">
        <f>EnterpriseData!$B$38</f>
        <v>ProTes300420201Adm</v>
      </c>
      <c r="B2354" s="109" t="s">
        <v>11527</v>
      </c>
      <c r="C2354" s="108" t="s">
        <v>2609</v>
      </c>
      <c r="D2354" s="108" t="s">
        <v>11528</v>
      </c>
      <c r="E2354" s="108" t="s">
        <v>2683</v>
      </c>
      <c r="G2354" s="108" t="s">
        <v>11529</v>
      </c>
      <c r="H2354" s="108" t="s">
        <v>6433</v>
      </c>
      <c r="I2354" s="110" t="s">
        <v>2683</v>
      </c>
      <c r="J2354" s="108" t="s">
        <v>3036</v>
      </c>
      <c r="O2354" s="108" t="s">
        <v>2573</v>
      </c>
    </row>
    <row r="2355" spans="1:15" s="108" customFormat="1" ht="12.75" x14ac:dyDescent="0.2">
      <c r="A2355" s="108" t="str">
        <f>EnterpriseData!$B$38</f>
        <v>ProTes300420201Adm</v>
      </c>
      <c r="B2355" s="109" t="s">
        <v>11530</v>
      </c>
      <c r="C2355" s="108" t="s">
        <v>2609</v>
      </c>
      <c r="D2355" s="108" t="s">
        <v>11531</v>
      </c>
      <c r="E2355" s="108" t="s">
        <v>2683</v>
      </c>
      <c r="G2355" s="108" t="s">
        <v>11532</v>
      </c>
      <c r="H2355" s="108" t="s">
        <v>6616</v>
      </c>
      <c r="I2355" s="110" t="s">
        <v>2683</v>
      </c>
      <c r="J2355" s="108" t="s">
        <v>5800</v>
      </c>
      <c r="O2355" s="108" t="s">
        <v>2573</v>
      </c>
    </row>
    <row r="2356" spans="1:15" s="108" customFormat="1" ht="12.75" x14ac:dyDescent="0.2">
      <c r="A2356" s="108" t="str">
        <f>EnterpriseData!$B$38</f>
        <v>ProTes300420201Adm</v>
      </c>
      <c r="B2356" s="109" t="s">
        <v>11533</v>
      </c>
      <c r="C2356" s="108" t="s">
        <v>2609</v>
      </c>
      <c r="D2356" s="108" t="s">
        <v>11534</v>
      </c>
      <c r="E2356" s="108" t="s">
        <v>2683</v>
      </c>
      <c r="G2356" s="108" t="s">
        <v>11535</v>
      </c>
      <c r="H2356" s="108" t="s">
        <v>6616</v>
      </c>
      <c r="I2356" s="110" t="s">
        <v>2683</v>
      </c>
      <c r="J2356" s="108" t="s">
        <v>5800</v>
      </c>
      <c r="O2356" s="108" t="s">
        <v>2573</v>
      </c>
    </row>
    <row r="2357" spans="1:15" s="108" customFormat="1" ht="12.75" x14ac:dyDescent="0.2">
      <c r="A2357" s="108" t="str">
        <f>EnterpriseData!$B$38</f>
        <v>ProTes300420201Adm</v>
      </c>
      <c r="B2357" s="109" t="s">
        <v>11536</v>
      </c>
      <c r="C2357" s="108" t="s">
        <v>2609</v>
      </c>
      <c r="D2357" s="108" t="s">
        <v>11537</v>
      </c>
      <c r="E2357" s="108" t="s">
        <v>2683</v>
      </c>
      <c r="G2357" s="108" t="s">
        <v>11538</v>
      </c>
      <c r="H2357" s="108" t="s">
        <v>6198</v>
      </c>
      <c r="I2357" s="110" t="s">
        <v>2683</v>
      </c>
      <c r="J2357" s="108" t="s">
        <v>3825</v>
      </c>
      <c r="O2357" s="108" t="s">
        <v>2573</v>
      </c>
    </row>
    <row r="2358" spans="1:15" s="108" customFormat="1" ht="12.75" x14ac:dyDescent="0.2">
      <c r="A2358" s="108" t="str">
        <f>EnterpriseData!$B$38</f>
        <v>ProTes300420201Adm</v>
      </c>
      <c r="B2358" s="109" t="s">
        <v>11539</v>
      </c>
      <c r="C2358" s="108" t="s">
        <v>2609</v>
      </c>
      <c r="D2358" s="108" t="s">
        <v>11540</v>
      </c>
      <c r="E2358" s="108" t="s">
        <v>2683</v>
      </c>
      <c r="G2358" s="108" t="s">
        <v>11541</v>
      </c>
      <c r="H2358" s="108" t="s">
        <v>8117</v>
      </c>
      <c r="I2358" s="110" t="s">
        <v>2683</v>
      </c>
      <c r="J2358" s="108" t="s">
        <v>409</v>
      </c>
      <c r="O2358" s="108" t="s">
        <v>2573</v>
      </c>
    </row>
    <row r="2359" spans="1:15" s="108" customFormat="1" ht="12.75" x14ac:dyDescent="0.2">
      <c r="A2359" s="108" t="str">
        <f>EnterpriseData!$B$38</f>
        <v>ProTes300420201Adm</v>
      </c>
      <c r="B2359" s="109" t="s">
        <v>11542</v>
      </c>
      <c r="C2359" s="108" t="s">
        <v>2609</v>
      </c>
      <c r="D2359" s="108" t="s">
        <v>11543</v>
      </c>
      <c r="E2359" s="108" t="s">
        <v>2683</v>
      </c>
      <c r="G2359" s="108" t="s">
        <v>11544</v>
      </c>
      <c r="H2359" s="108" t="s">
        <v>8351</v>
      </c>
      <c r="I2359" s="110" t="s">
        <v>2683</v>
      </c>
      <c r="J2359" s="108" t="s">
        <v>2930</v>
      </c>
      <c r="O2359" s="108" t="s">
        <v>2573</v>
      </c>
    </row>
    <row r="2360" spans="1:15" s="108" customFormat="1" ht="12.75" x14ac:dyDescent="0.2">
      <c r="A2360" s="108" t="str">
        <f>EnterpriseData!$B$38</f>
        <v>ProTes300420201Adm</v>
      </c>
      <c r="B2360" s="109" t="s">
        <v>11545</v>
      </c>
      <c r="C2360" s="108" t="s">
        <v>2609</v>
      </c>
      <c r="D2360" s="108" t="s">
        <v>11546</v>
      </c>
      <c r="E2360" s="108" t="s">
        <v>2683</v>
      </c>
      <c r="G2360" s="108" t="s">
        <v>11547</v>
      </c>
      <c r="H2360" s="108" t="s">
        <v>11548</v>
      </c>
      <c r="I2360" s="110" t="s">
        <v>2683</v>
      </c>
      <c r="J2360" s="108" t="s">
        <v>2838</v>
      </c>
      <c r="O2360" s="108" t="s">
        <v>2573</v>
      </c>
    </row>
    <row r="2361" spans="1:15" s="108" customFormat="1" ht="12.75" x14ac:dyDescent="0.2">
      <c r="A2361" s="108" t="str">
        <f>EnterpriseData!$B$38</f>
        <v>ProTes300420201Adm</v>
      </c>
      <c r="B2361" s="109" t="s">
        <v>11549</v>
      </c>
      <c r="C2361" s="108" t="s">
        <v>2609</v>
      </c>
      <c r="D2361" s="108" t="s">
        <v>11550</v>
      </c>
      <c r="E2361" s="108" t="s">
        <v>2683</v>
      </c>
      <c r="G2361" s="108" t="s">
        <v>11551</v>
      </c>
      <c r="H2361" s="108" t="s">
        <v>6870</v>
      </c>
      <c r="I2361" s="110" t="s">
        <v>2683</v>
      </c>
      <c r="J2361" s="108" t="s">
        <v>4581</v>
      </c>
      <c r="O2361" s="108" t="s">
        <v>2573</v>
      </c>
    </row>
    <row r="2362" spans="1:15" s="108" customFormat="1" ht="12.75" x14ac:dyDescent="0.2">
      <c r="A2362" s="108" t="str">
        <f>EnterpriseData!$B$38</f>
        <v>ProTes300420201Adm</v>
      </c>
      <c r="B2362" s="109" t="s">
        <v>11552</v>
      </c>
      <c r="C2362" s="108" t="s">
        <v>2609</v>
      </c>
      <c r="D2362" s="108" t="s">
        <v>11553</v>
      </c>
      <c r="E2362" s="108" t="s">
        <v>2683</v>
      </c>
      <c r="G2362" s="108" t="s">
        <v>11554</v>
      </c>
      <c r="H2362" s="108" t="s">
        <v>6664</v>
      </c>
      <c r="I2362" s="110" t="s">
        <v>2683</v>
      </c>
      <c r="J2362" s="108" t="s">
        <v>2440</v>
      </c>
      <c r="O2362" s="108" t="s">
        <v>2573</v>
      </c>
    </row>
    <row r="2363" spans="1:15" s="108" customFormat="1" ht="12.75" x14ac:dyDescent="0.2">
      <c r="A2363" s="108" t="str">
        <f>EnterpriseData!$B$38</f>
        <v>ProTes300420201Adm</v>
      </c>
      <c r="B2363" s="109" t="s">
        <v>11555</v>
      </c>
      <c r="C2363" s="108" t="s">
        <v>2609</v>
      </c>
      <c r="D2363" s="108" t="s">
        <v>11556</v>
      </c>
      <c r="E2363" s="108" t="s">
        <v>2683</v>
      </c>
      <c r="G2363" s="108" t="s">
        <v>11557</v>
      </c>
      <c r="H2363" s="108" t="s">
        <v>6151</v>
      </c>
      <c r="I2363" s="110" t="s">
        <v>2683</v>
      </c>
      <c r="J2363" s="108" t="s">
        <v>2727</v>
      </c>
      <c r="O2363" s="108" t="s">
        <v>2573</v>
      </c>
    </row>
    <row r="2364" spans="1:15" s="108" customFormat="1" ht="12.75" x14ac:dyDescent="0.2">
      <c r="A2364" s="108" t="str">
        <f>EnterpriseData!$B$38</f>
        <v>ProTes300420201Adm</v>
      </c>
      <c r="B2364" s="109" t="s">
        <v>11558</v>
      </c>
      <c r="C2364" s="108" t="s">
        <v>2609</v>
      </c>
      <c r="D2364" s="108" t="s">
        <v>11559</v>
      </c>
      <c r="E2364" s="108" t="s">
        <v>2683</v>
      </c>
      <c r="G2364" s="108" t="s">
        <v>11560</v>
      </c>
      <c r="H2364" s="108" t="s">
        <v>11561</v>
      </c>
      <c r="I2364" s="110" t="s">
        <v>2683</v>
      </c>
      <c r="J2364" s="108" t="s">
        <v>11562</v>
      </c>
      <c r="O2364" s="108" t="s">
        <v>2573</v>
      </c>
    </row>
    <row r="2365" spans="1:15" s="108" customFormat="1" ht="12.75" x14ac:dyDescent="0.2">
      <c r="A2365" s="108" t="str">
        <f>EnterpriseData!$B$38</f>
        <v>ProTes300420201Adm</v>
      </c>
      <c r="B2365" s="109" t="s">
        <v>11563</v>
      </c>
      <c r="C2365" s="108" t="s">
        <v>2609</v>
      </c>
      <c r="D2365" s="108" t="s">
        <v>11564</v>
      </c>
      <c r="E2365" s="108" t="s">
        <v>2683</v>
      </c>
      <c r="G2365" s="108" t="s">
        <v>11565</v>
      </c>
      <c r="H2365" s="108" t="s">
        <v>6198</v>
      </c>
      <c r="I2365" s="110" t="s">
        <v>2683</v>
      </c>
      <c r="J2365" s="108" t="s">
        <v>3825</v>
      </c>
      <c r="O2365" s="108" t="s">
        <v>2573</v>
      </c>
    </row>
    <row r="2366" spans="1:15" s="108" customFormat="1" ht="12.75" x14ac:dyDescent="0.2">
      <c r="A2366" s="108" t="str">
        <f>EnterpriseData!$B$38</f>
        <v>ProTes300420201Adm</v>
      </c>
      <c r="B2366" s="109" t="s">
        <v>11566</v>
      </c>
      <c r="C2366" s="108" t="s">
        <v>2609</v>
      </c>
      <c r="D2366" s="108" t="s">
        <v>11567</v>
      </c>
      <c r="E2366" s="108" t="s">
        <v>2683</v>
      </c>
      <c r="G2366" s="108" t="s">
        <v>11568</v>
      </c>
      <c r="H2366" s="108" t="s">
        <v>6133</v>
      </c>
      <c r="I2366" s="110" t="s">
        <v>2683</v>
      </c>
      <c r="J2366" s="108" t="s">
        <v>3681</v>
      </c>
      <c r="O2366" s="108" t="s">
        <v>2573</v>
      </c>
    </row>
    <row r="2367" spans="1:15" s="108" customFormat="1" ht="12.75" x14ac:dyDescent="0.2">
      <c r="A2367" s="108" t="str">
        <f>EnterpriseData!$B$38</f>
        <v>ProTes300420201Adm</v>
      </c>
      <c r="B2367" s="109" t="s">
        <v>11569</v>
      </c>
      <c r="C2367" s="108" t="s">
        <v>2609</v>
      </c>
      <c r="D2367" s="108" t="s">
        <v>11570</v>
      </c>
      <c r="E2367" s="108" t="s">
        <v>2683</v>
      </c>
      <c r="G2367" s="108" t="s">
        <v>11571</v>
      </c>
      <c r="H2367" s="108" t="s">
        <v>6245</v>
      </c>
      <c r="I2367" s="110" t="s">
        <v>2683</v>
      </c>
      <c r="J2367" s="108" t="s">
        <v>2412</v>
      </c>
      <c r="O2367" s="108" t="s">
        <v>2573</v>
      </c>
    </row>
    <row r="2368" spans="1:15" s="108" customFormat="1" ht="12.75" x14ac:dyDescent="0.2">
      <c r="A2368" s="108" t="str">
        <f>EnterpriseData!$B$38</f>
        <v>ProTes300420201Adm</v>
      </c>
      <c r="B2368" s="109" t="s">
        <v>11572</v>
      </c>
      <c r="C2368" s="108" t="s">
        <v>2609</v>
      </c>
      <c r="D2368" s="108" t="s">
        <v>11573</v>
      </c>
      <c r="E2368" s="108" t="s">
        <v>2683</v>
      </c>
      <c r="G2368" s="108" t="s">
        <v>11574</v>
      </c>
      <c r="H2368" s="108" t="s">
        <v>6838</v>
      </c>
      <c r="I2368" s="110" t="s">
        <v>2683</v>
      </c>
      <c r="J2368" s="108" t="s">
        <v>2534</v>
      </c>
      <c r="O2368" s="108" t="s">
        <v>2573</v>
      </c>
    </row>
    <row r="2369" spans="1:15" s="108" customFormat="1" ht="12.75" x14ac:dyDescent="0.2">
      <c r="A2369" s="108" t="str">
        <f>EnterpriseData!$B$38</f>
        <v>ProTes300420201Adm</v>
      </c>
      <c r="B2369" s="109" t="s">
        <v>11575</v>
      </c>
      <c r="C2369" s="108" t="s">
        <v>2609</v>
      </c>
      <c r="D2369" s="108" t="s">
        <v>11576</v>
      </c>
      <c r="E2369" s="108" t="s">
        <v>2683</v>
      </c>
      <c r="G2369" s="108" t="s">
        <v>11577</v>
      </c>
      <c r="H2369" s="108" t="s">
        <v>6616</v>
      </c>
      <c r="I2369" s="110" t="s">
        <v>2683</v>
      </c>
      <c r="J2369" s="108" t="s">
        <v>5800</v>
      </c>
      <c r="O2369" s="108" t="s">
        <v>2573</v>
      </c>
    </row>
    <row r="2370" spans="1:15" s="108" customFormat="1" ht="12.75" x14ac:dyDescent="0.2">
      <c r="A2370" s="108" t="str">
        <f>EnterpriseData!$B$38</f>
        <v>ProTes300420201Adm</v>
      </c>
      <c r="B2370" s="109" t="s">
        <v>11578</v>
      </c>
      <c r="C2370" s="108" t="s">
        <v>2609</v>
      </c>
      <c r="D2370" s="108" t="s">
        <v>11579</v>
      </c>
      <c r="E2370" s="108" t="s">
        <v>2683</v>
      </c>
      <c r="G2370" s="108" t="s">
        <v>11580</v>
      </c>
      <c r="H2370" s="108" t="s">
        <v>6479</v>
      </c>
      <c r="I2370" s="110" t="s">
        <v>2683</v>
      </c>
      <c r="J2370" s="108" t="s">
        <v>3078</v>
      </c>
      <c r="O2370" s="108" t="s">
        <v>2573</v>
      </c>
    </row>
    <row r="2371" spans="1:15" s="108" customFormat="1" ht="12.75" x14ac:dyDescent="0.2">
      <c r="A2371" s="108" t="str">
        <f>EnterpriseData!$B$38</f>
        <v>ProTes300420201Adm</v>
      </c>
      <c r="B2371" s="109" t="s">
        <v>11581</v>
      </c>
      <c r="C2371" s="108" t="s">
        <v>2609</v>
      </c>
      <c r="D2371" s="108" t="s">
        <v>11582</v>
      </c>
      <c r="E2371" s="108" t="s">
        <v>2683</v>
      </c>
      <c r="G2371" s="108" t="s">
        <v>11583</v>
      </c>
      <c r="H2371" s="108" t="s">
        <v>6616</v>
      </c>
      <c r="I2371" s="110" t="s">
        <v>2683</v>
      </c>
      <c r="J2371" s="108" t="s">
        <v>5800</v>
      </c>
      <c r="O2371" s="108" t="s">
        <v>2573</v>
      </c>
    </row>
    <row r="2372" spans="1:15" s="108" customFormat="1" ht="12.75" x14ac:dyDescent="0.2">
      <c r="A2372" s="108" t="str">
        <f>EnterpriseData!$B$38</f>
        <v>ProTes300420201Adm</v>
      </c>
      <c r="B2372" s="109" t="s">
        <v>11584</v>
      </c>
      <c r="C2372" s="108" t="s">
        <v>2609</v>
      </c>
      <c r="D2372" s="108" t="s">
        <v>11585</v>
      </c>
      <c r="E2372" s="108" t="s">
        <v>2683</v>
      </c>
      <c r="G2372" s="108" t="s">
        <v>11586</v>
      </c>
      <c r="H2372" s="108" t="s">
        <v>11587</v>
      </c>
      <c r="I2372" s="110" t="s">
        <v>2683</v>
      </c>
      <c r="J2372" s="108" t="s">
        <v>5414</v>
      </c>
      <c r="O2372" s="108" t="s">
        <v>2573</v>
      </c>
    </row>
    <row r="2373" spans="1:15" s="108" customFormat="1" ht="12.75" x14ac:dyDescent="0.2">
      <c r="A2373" s="108" t="str">
        <f>EnterpriseData!$B$38</f>
        <v>ProTes300420201Adm</v>
      </c>
      <c r="B2373" s="109" t="s">
        <v>11588</v>
      </c>
      <c r="C2373" s="108" t="s">
        <v>2609</v>
      </c>
      <c r="D2373" s="108" t="s">
        <v>11589</v>
      </c>
      <c r="E2373" s="108" t="s">
        <v>2683</v>
      </c>
      <c r="G2373" s="108" t="s">
        <v>11590</v>
      </c>
      <c r="H2373" s="108" t="s">
        <v>11059</v>
      </c>
      <c r="I2373" s="110" t="s">
        <v>2683</v>
      </c>
      <c r="J2373" s="108" t="s">
        <v>2794</v>
      </c>
      <c r="O2373" s="108" t="s">
        <v>2573</v>
      </c>
    </row>
    <row r="2374" spans="1:15" s="108" customFormat="1" ht="12.75" x14ac:dyDescent="0.2">
      <c r="A2374" s="108" t="str">
        <f>EnterpriseData!$B$38</f>
        <v>ProTes300420201Adm</v>
      </c>
      <c r="B2374" s="109" t="s">
        <v>11591</v>
      </c>
      <c r="C2374" s="108" t="s">
        <v>2609</v>
      </c>
      <c r="D2374" s="108" t="s">
        <v>11592</v>
      </c>
      <c r="E2374" s="108" t="s">
        <v>2683</v>
      </c>
      <c r="G2374" s="108" t="s">
        <v>11593</v>
      </c>
      <c r="H2374" s="108" t="s">
        <v>8117</v>
      </c>
      <c r="I2374" s="110" t="s">
        <v>2683</v>
      </c>
      <c r="J2374" s="108" t="s">
        <v>409</v>
      </c>
      <c r="O2374" s="108" t="s">
        <v>2573</v>
      </c>
    </row>
    <row r="2375" spans="1:15" s="108" customFormat="1" ht="12.75" x14ac:dyDescent="0.2">
      <c r="A2375" s="108" t="str">
        <f>EnterpriseData!$B$38</f>
        <v>ProTes300420201Adm</v>
      </c>
      <c r="B2375" s="109" t="s">
        <v>11594</v>
      </c>
      <c r="C2375" s="108" t="s">
        <v>2609</v>
      </c>
      <c r="D2375" s="108" t="s">
        <v>11595</v>
      </c>
      <c r="E2375" s="108" t="s">
        <v>2683</v>
      </c>
      <c r="G2375" s="108" t="s">
        <v>11596</v>
      </c>
      <c r="H2375" s="108" t="s">
        <v>6403</v>
      </c>
      <c r="I2375" s="110" t="s">
        <v>2683</v>
      </c>
      <c r="J2375" s="108" t="s">
        <v>6404</v>
      </c>
      <c r="O2375" s="108" t="s">
        <v>2573</v>
      </c>
    </row>
    <row r="2376" spans="1:15" s="108" customFormat="1" ht="12.75" x14ac:dyDescent="0.2">
      <c r="A2376" s="108" t="str">
        <f>EnterpriseData!$B$38</f>
        <v>ProTes300420201Adm</v>
      </c>
      <c r="B2376" s="109" t="s">
        <v>11597</v>
      </c>
      <c r="C2376" s="108" t="s">
        <v>2609</v>
      </c>
      <c r="D2376" s="108" t="s">
        <v>11598</v>
      </c>
      <c r="E2376" s="108" t="s">
        <v>2683</v>
      </c>
      <c r="G2376" s="108" t="s">
        <v>11599</v>
      </c>
      <c r="H2376" s="108" t="s">
        <v>6566</v>
      </c>
      <c r="I2376" s="110" t="s">
        <v>2683</v>
      </c>
      <c r="J2376" s="108" t="s">
        <v>2409</v>
      </c>
      <c r="O2376" s="108" t="s">
        <v>2573</v>
      </c>
    </row>
    <row r="2377" spans="1:15" s="108" customFormat="1" ht="12.75" x14ac:dyDescent="0.2">
      <c r="A2377" s="108" t="str">
        <f>EnterpriseData!$B$38</f>
        <v>ProTes300420201Adm</v>
      </c>
      <c r="B2377" s="109" t="s">
        <v>11600</v>
      </c>
      <c r="C2377" s="108" t="s">
        <v>2609</v>
      </c>
      <c r="D2377" s="108" t="s">
        <v>11601</v>
      </c>
      <c r="E2377" s="108" t="s">
        <v>2683</v>
      </c>
      <c r="G2377" s="108" t="s">
        <v>11602</v>
      </c>
      <c r="H2377" s="108" t="s">
        <v>6237</v>
      </c>
      <c r="I2377" s="110" t="s">
        <v>2683</v>
      </c>
      <c r="J2377" s="108" t="s">
        <v>6000</v>
      </c>
      <c r="O2377" s="108" t="s">
        <v>2573</v>
      </c>
    </row>
    <row r="2378" spans="1:15" s="108" customFormat="1" ht="12.75" x14ac:dyDescent="0.2">
      <c r="A2378" s="108" t="str">
        <f>EnterpriseData!$B$38</f>
        <v>ProTes300420201Adm</v>
      </c>
      <c r="B2378" s="109" t="s">
        <v>11603</v>
      </c>
      <c r="C2378" s="108" t="s">
        <v>2609</v>
      </c>
      <c r="D2378" s="108" t="s">
        <v>11604</v>
      </c>
      <c r="E2378" s="108" t="s">
        <v>2683</v>
      </c>
      <c r="G2378" s="108" t="s">
        <v>11605</v>
      </c>
      <c r="H2378" s="108" t="s">
        <v>6616</v>
      </c>
      <c r="I2378" s="110" t="s">
        <v>2683</v>
      </c>
      <c r="J2378" s="108" t="s">
        <v>5800</v>
      </c>
      <c r="O2378" s="108" t="s">
        <v>2573</v>
      </c>
    </row>
    <row r="2379" spans="1:15" s="108" customFormat="1" ht="12.75" x14ac:dyDescent="0.2">
      <c r="A2379" s="108" t="str">
        <f>EnterpriseData!$B$38</f>
        <v>ProTes300420201Adm</v>
      </c>
      <c r="B2379" s="109" t="s">
        <v>11606</v>
      </c>
      <c r="C2379" s="108" t="s">
        <v>2609</v>
      </c>
      <c r="D2379" s="108" t="s">
        <v>11607</v>
      </c>
      <c r="E2379" s="108" t="s">
        <v>2683</v>
      </c>
      <c r="G2379" s="108" t="s">
        <v>11608</v>
      </c>
      <c r="H2379" s="108" t="s">
        <v>6245</v>
      </c>
      <c r="I2379" s="110" t="s">
        <v>2683</v>
      </c>
      <c r="J2379" s="108" t="s">
        <v>2412</v>
      </c>
      <c r="O2379" s="108" t="s">
        <v>2573</v>
      </c>
    </row>
    <row r="2380" spans="1:15" s="108" customFormat="1" ht="12.75" x14ac:dyDescent="0.2">
      <c r="A2380" s="108" t="str">
        <f>EnterpriseData!$B$38</f>
        <v>ProTes300420201Adm</v>
      </c>
      <c r="B2380" s="109" t="s">
        <v>11609</v>
      </c>
      <c r="C2380" s="108" t="s">
        <v>2609</v>
      </c>
      <c r="D2380" s="108" t="s">
        <v>11610</v>
      </c>
      <c r="E2380" s="108" t="s">
        <v>2683</v>
      </c>
      <c r="G2380" s="108" t="s">
        <v>11611</v>
      </c>
      <c r="H2380" s="108" t="s">
        <v>6198</v>
      </c>
      <c r="I2380" s="110" t="s">
        <v>2683</v>
      </c>
      <c r="J2380" s="108" t="s">
        <v>3825</v>
      </c>
      <c r="O2380" s="108" t="s">
        <v>2573</v>
      </c>
    </row>
    <row r="2381" spans="1:15" s="108" customFormat="1" ht="12.75" x14ac:dyDescent="0.2">
      <c r="A2381" s="108" t="str">
        <f>EnterpriseData!$B$38</f>
        <v>ProTes300420201Adm</v>
      </c>
      <c r="B2381" s="109" t="s">
        <v>11612</v>
      </c>
      <c r="C2381" s="108" t="s">
        <v>2609</v>
      </c>
      <c r="D2381" s="108" t="s">
        <v>11613</v>
      </c>
      <c r="E2381" s="108" t="s">
        <v>2683</v>
      </c>
      <c r="G2381" s="108" t="s">
        <v>11614</v>
      </c>
      <c r="H2381" s="108" t="s">
        <v>7941</v>
      </c>
      <c r="I2381" s="110" t="s">
        <v>2683</v>
      </c>
      <c r="J2381" s="108" t="s">
        <v>2404</v>
      </c>
      <c r="O2381" s="108" t="s">
        <v>2573</v>
      </c>
    </row>
    <row r="2382" spans="1:15" s="108" customFormat="1" ht="12.75" x14ac:dyDescent="0.2">
      <c r="A2382" s="108" t="str">
        <f>EnterpriseData!$B$38</f>
        <v>ProTes300420201Adm</v>
      </c>
      <c r="B2382" s="109" t="s">
        <v>11615</v>
      </c>
      <c r="C2382" s="108" t="s">
        <v>2609</v>
      </c>
      <c r="D2382" s="108" t="s">
        <v>11616</v>
      </c>
      <c r="E2382" s="108" t="s">
        <v>2683</v>
      </c>
      <c r="G2382" s="108" t="s">
        <v>11617</v>
      </c>
      <c r="H2382" s="108" t="s">
        <v>10850</v>
      </c>
      <c r="I2382" s="110" t="s">
        <v>2683</v>
      </c>
      <c r="J2382" s="108" t="s">
        <v>2865</v>
      </c>
      <c r="O2382" s="108" t="s">
        <v>2573</v>
      </c>
    </row>
    <row r="2383" spans="1:15" s="108" customFormat="1" ht="12.75" x14ac:dyDescent="0.2">
      <c r="A2383" s="108" t="str">
        <f>EnterpriseData!$B$38</f>
        <v>ProTes300420201Adm</v>
      </c>
      <c r="B2383" s="109" t="s">
        <v>11618</v>
      </c>
      <c r="C2383" s="108" t="s">
        <v>2609</v>
      </c>
      <c r="D2383" s="108" t="s">
        <v>11619</v>
      </c>
      <c r="E2383" s="108" t="s">
        <v>2683</v>
      </c>
      <c r="G2383" s="108" t="s">
        <v>11620</v>
      </c>
      <c r="H2383" s="108" t="s">
        <v>11621</v>
      </c>
      <c r="I2383" s="110" t="s">
        <v>2683</v>
      </c>
      <c r="J2383" s="108" t="s">
        <v>2734</v>
      </c>
      <c r="O2383" s="108" t="s">
        <v>2573</v>
      </c>
    </row>
    <row r="2384" spans="1:15" s="108" customFormat="1" ht="12.75" x14ac:dyDescent="0.2">
      <c r="A2384" s="108" t="str">
        <f>EnterpriseData!$B$38</f>
        <v>ProTes300420201Adm</v>
      </c>
      <c r="B2384" s="109" t="s">
        <v>11622</v>
      </c>
      <c r="C2384" s="108" t="s">
        <v>2609</v>
      </c>
      <c r="D2384" s="108" t="s">
        <v>11623</v>
      </c>
      <c r="E2384" s="108" t="s">
        <v>2683</v>
      </c>
      <c r="G2384" s="108" t="s">
        <v>11624</v>
      </c>
      <c r="H2384" s="108" t="s">
        <v>6616</v>
      </c>
      <c r="I2384" s="110" t="s">
        <v>2683</v>
      </c>
      <c r="J2384" s="108" t="s">
        <v>5800</v>
      </c>
      <c r="O2384" s="108" t="s">
        <v>2573</v>
      </c>
    </row>
    <row r="2385" spans="1:15" s="108" customFormat="1" ht="12.75" x14ac:dyDescent="0.2">
      <c r="A2385" s="108" t="str">
        <f>EnterpriseData!$B$38</f>
        <v>ProTes300420201Adm</v>
      </c>
      <c r="B2385" s="109" t="s">
        <v>11625</v>
      </c>
      <c r="C2385" s="108" t="s">
        <v>2609</v>
      </c>
      <c r="D2385" s="108" t="s">
        <v>11626</v>
      </c>
      <c r="E2385" s="108" t="s">
        <v>2683</v>
      </c>
      <c r="G2385" s="108" t="s">
        <v>11627</v>
      </c>
      <c r="H2385" s="108" t="s">
        <v>7712</v>
      </c>
      <c r="I2385" s="110" t="s">
        <v>2683</v>
      </c>
      <c r="J2385" s="108" t="s">
        <v>3614</v>
      </c>
      <c r="O2385" s="108" t="s">
        <v>2573</v>
      </c>
    </row>
    <row r="2386" spans="1:15" s="108" customFormat="1" ht="12.75" x14ac:dyDescent="0.2">
      <c r="A2386" s="108" t="str">
        <f>EnterpriseData!$B$38</f>
        <v>ProTes300420201Adm</v>
      </c>
      <c r="B2386" s="109" t="s">
        <v>11628</v>
      </c>
      <c r="C2386" s="108" t="s">
        <v>2609</v>
      </c>
      <c r="D2386" s="108" t="s">
        <v>11629</v>
      </c>
      <c r="E2386" s="108" t="s">
        <v>2683</v>
      </c>
      <c r="G2386" s="108" t="s">
        <v>11630</v>
      </c>
      <c r="H2386" s="108" t="s">
        <v>7181</v>
      </c>
      <c r="I2386" s="110" t="s">
        <v>2683</v>
      </c>
      <c r="J2386" s="108" t="s">
        <v>5575</v>
      </c>
      <c r="O2386" s="108" t="s">
        <v>2573</v>
      </c>
    </row>
    <row r="2387" spans="1:15" s="108" customFormat="1" ht="12.75" x14ac:dyDescent="0.2">
      <c r="A2387" s="108" t="str">
        <f>EnterpriseData!$B$38</f>
        <v>ProTes300420201Adm</v>
      </c>
      <c r="B2387" s="109" t="s">
        <v>11631</v>
      </c>
      <c r="C2387" s="108" t="s">
        <v>2609</v>
      </c>
      <c r="D2387" s="108" t="s">
        <v>11632</v>
      </c>
      <c r="E2387" s="108" t="s">
        <v>2683</v>
      </c>
      <c r="G2387" s="108" t="s">
        <v>11633</v>
      </c>
      <c r="H2387" s="108" t="s">
        <v>6284</v>
      </c>
      <c r="I2387" s="110" t="s">
        <v>2683</v>
      </c>
      <c r="J2387" s="108" t="s">
        <v>6285</v>
      </c>
      <c r="O2387" s="108" t="s">
        <v>2573</v>
      </c>
    </row>
    <row r="2388" spans="1:15" s="108" customFormat="1" ht="12.75" x14ac:dyDescent="0.2">
      <c r="A2388" s="108" t="str">
        <f>EnterpriseData!$B$38</f>
        <v>ProTes300420201Adm</v>
      </c>
      <c r="B2388" s="109" t="s">
        <v>11634</v>
      </c>
      <c r="C2388" s="108" t="s">
        <v>2609</v>
      </c>
      <c r="D2388" s="108" t="s">
        <v>11635</v>
      </c>
      <c r="E2388" s="108" t="s">
        <v>2683</v>
      </c>
      <c r="G2388" s="108" t="s">
        <v>11636</v>
      </c>
      <c r="H2388" s="108" t="s">
        <v>6616</v>
      </c>
      <c r="I2388" s="110" t="s">
        <v>2683</v>
      </c>
      <c r="J2388" s="108" t="s">
        <v>5800</v>
      </c>
      <c r="O2388" s="108" t="s">
        <v>2573</v>
      </c>
    </row>
    <row r="2389" spans="1:15" s="108" customFormat="1" ht="12.75" x14ac:dyDescent="0.2">
      <c r="A2389" s="108" t="str">
        <f>EnterpriseData!$B$38</f>
        <v>ProTes300420201Adm</v>
      </c>
      <c r="B2389" s="109" t="s">
        <v>11637</v>
      </c>
      <c r="C2389" s="108" t="s">
        <v>2609</v>
      </c>
      <c r="D2389" s="108" t="s">
        <v>11638</v>
      </c>
      <c r="E2389" s="108" t="s">
        <v>2683</v>
      </c>
      <c r="G2389" s="108" t="s">
        <v>11639</v>
      </c>
      <c r="H2389" s="108" t="s">
        <v>6616</v>
      </c>
      <c r="I2389" s="110" t="s">
        <v>2683</v>
      </c>
      <c r="J2389" s="108" t="s">
        <v>5800</v>
      </c>
      <c r="O2389" s="108" t="s">
        <v>2573</v>
      </c>
    </row>
    <row r="2390" spans="1:15" s="108" customFormat="1" ht="12.75" x14ac:dyDescent="0.2">
      <c r="A2390" s="108" t="str">
        <f>EnterpriseData!$B$38</f>
        <v>ProTes300420201Adm</v>
      </c>
      <c r="B2390" s="109" t="s">
        <v>11640</v>
      </c>
      <c r="C2390" s="108" t="s">
        <v>2609</v>
      </c>
      <c r="D2390" s="108" t="s">
        <v>11641</v>
      </c>
      <c r="E2390" s="108" t="s">
        <v>2683</v>
      </c>
      <c r="G2390" s="108" t="s">
        <v>11642</v>
      </c>
      <c r="H2390" s="108" t="s">
        <v>6143</v>
      </c>
      <c r="I2390" s="110" t="s">
        <v>2683</v>
      </c>
      <c r="J2390" s="108" t="s">
        <v>4901</v>
      </c>
      <c r="O2390" s="108" t="s">
        <v>2573</v>
      </c>
    </row>
    <row r="2391" spans="1:15" s="108" customFormat="1" ht="12.75" x14ac:dyDescent="0.2">
      <c r="A2391" s="108" t="str">
        <f>EnterpriseData!$B$38</f>
        <v>ProTes300420201Adm</v>
      </c>
      <c r="B2391" s="109" t="s">
        <v>11643</v>
      </c>
      <c r="C2391" s="108" t="s">
        <v>2609</v>
      </c>
      <c r="D2391" s="108" t="s">
        <v>11644</v>
      </c>
      <c r="E2391" s="108" t="s">
        <v>2683</v>
      </c>
      <c r="G2391" s="108" t="s">
        <v>11645</v>
      </c>
      <c r="H2391" s="108" t="s">
        <v>6198</v>
      </c>
      <c r="I2391" s="110" t="s">
        <v>2683</v>
      </c>
      <c r="J2391" s="108" t="s">
        <v>3825</v>
      </c>
      <c r="O2391" s="108" t="s">
        <v>2573</v>
      </c>
    </row>
    <row r="2392" spans="1:15" s="108" customFormat="1" ht="12.75" x14ac:dyDescent="0.2">
      <c r="A2392" s="108" t="str">
        <f>EnterpriseData!$B$38</f>
        <v>ProTes300420201Adm</v>
      </c>
      <c r="B2392" s="109" t="s">
        <v>11646</v>
      </c>
      <c r="C2392" s="108" t="s">
        <v>2609</v>
      </c>
      <c r="D2392" s="108" t="s">
        <v>11647</v>
      </c>
      <c r="E2392" s="108" t="s">
        <v>2683</v>
      </c>
      <c r="G2392" s="108" t="s">
        <v>6819</v>
      </c>
      <c r="H2392" s="108" t="s">
        <v>6838</v>
      </c>
      <c r="I2392" s="110" t="s">
        <v>2683</v>
      </c>
      <c r="J2392" s="108" t="s">
        <v>2534</v>
      </c>
      <c r="O2392" s="108" t="s">
        <v>2573</v>
      </c>
    </row>
    <row r="2393" spans="1:15" s="108" customFormat="1" ht="12.75" x14ac:dyDescent="0.2">
      <c r="A2393" s="108" t="str">
        <f>EnterpriseData!$B$38</f>
        <v>ProTes300420201Adm</v>
      </c>
      <c r="B2393" s="109" t="s">
        <v>11648</v>
      </c>
      <c r="C2393" s="108" t="s">
        <v>2609</v>
      </c>
      <c r="D2393" s="108" t="s">
        <v>11649</v>
      </c>
      <c r="E2393" s="108" t="s">
        <v>2683</v>
      </c>
      <c r="G2393" s="108" t="s">
        <v>11650</v>
      </c>
      <c r="H2393" s="108" t="s">
        <v>6198</v>
      </c>
      <c r="I2393" s="110" t="s">
        <v>2683</v>
      </c>
      <c r="J2393" s="108" t="s">
        <v>3825</v>
      </c>
      <c r="O2393" s="108" t="s">
        <v>2573</v>
      </c>
    </row>
    <row r="2394" spans="1:15" s="108" customFormat="1" ht="12.75" x14ac:dyDescent="0.2">
      <c r="A2394" s="108" t="str">
        <f>EnterpriseData!$B$38</f>
        <v>ProTes300420201Adm</v>
      </c>
      <c r="B2394" s="109" t="s">
        <v>11651</v>
      </c>
      <c r="C2394" s="108" t="s">
        <v>2609</v>
      </c>
      <c r="D2394" s="108" t="s">
        <v>11652</v>
      </c>
      <c r="E2394" s="108" t="s">
        <v>2683</v>
      </c>
      <c r="G2394" s="108" t="s">
        <v>11653</v>
      </c>
      <c r="H2394" s="108" t="s">
        <v>6267</v>
      </c>
      <c r="I2394" s="110" t="s">
        <v>2683</v>
      </c>
      <c r="J2394" s="108" t="s">
        <v>4104</v>
      </c>
      <c r="O2394" s="108" t="s">
        <v>2573</v>
      </c>
    </row>
    <row r="2395" spans="1:15" s="108" customFormat="1" ht="12.75" x14ac:dyDescent="0.2">
      <c r="A2395" s="108" t="str">
        <f>EnterpriseData!$B$38</f>
        <v>ProTes300420201Adm</v>
      </c>
      <c r="B2395" s="109" t="s">
        <v>11654</v>
      </c>
      <c r="C2395" s="108" t="s">
        <v>2609</v>
      </c>
      <c r="D2395" s="108" t="s">
        <v>11655</v>
      </c>
      <c r="E2395" s="108" t="s">
        <v>2683</v>
      </c>
      <c r="G2395" s="108" t="s">
        <v>11656</v>
      </c>
      <c r="H2395" s="108" t="s">
        <v>6360</v>
      </c>
      <c r="I2395" s="110" t="s">
        <v>2683</v>
      </c>
      <c r="J2395" s="108" t="s">
        <v>3047</v>
      </c>
      <c r="O2395" s="108" t="s">
        <v>2573</v>
      </c>
    </row>
    <row r="2396" spans="1:15" s="108" customFormat="1" ht="12.75" x14ac:dyDescent="0.2">
      <c r="A2396" s="108" t="str">
        <f>EnterpriseData!$B$38</f>
        <v>ProTes300420201Adm</v>
      </c>
      <c r="B2396" s="109" t="s">
        <v>11657</v>
      </c>
      <c r="C2396" s="108" t="s">
        <v>2609</v>
      </c>
      <c r="D2396" s="108" t="s">
        <v>11658</v>
      </c>
      <c r="E2396" s="108" t="s">
        <v>2683</v>
      </c>
      <c r="G2396" s="108" t="s">
        <v>11659</v>
      </c>
      <c r="H2396" s="108" t="s">
        <v>6545</v>
      </c>
      <c r="I2396" s="110" t="s">
        <v>2683</v>
      </c>
      <c r="J2396" s="108" t="s">
        <v>2896</v>
      </c>
      <c r="O2396" s="108" t="s">
        <v>2573</v>
      </c>
    </row>
    <row r="2397" spans="1:15" s="108" customFormat="1" ht="12.75" x14ac:dyDescent="0.2">
      <c r="A2397" s="108" t="str">
        <f>EnterpriseData!$B$38</f>
        <v>ProTes300420201Adm</v>
      </c>
      <c r="B2397" s="109" t="s">
        <v>11660</v>
      </c>
      <c r="C2397" s="108" t="s">
        <v>2609</v>
      </c>
      <c r="D2397" s="108" t="s">
        <v>11661</v>
      </c>
      <c r="E2397" s="108" t="s">
        <v>2683</v>
      </c>
      <c r="G2397" s="108" t="s">
        <v>11662</v>
      </c>
      <c r="H2397" s="108" t="s">
        <v>7712</v>
      </c>
      <c r="I2397" s="110" t="s">
        <v>2683</v>
      </c>
      <c r="J2397" s="108" t="s">
        <v>3614</v>
      </c>
      <c r="O2397" s="108" t="s">
        <v>2573</v>
      </c>
    </row>
    <row r="2398" spans="1:15" s="108" customFormat="1" ht="12.75" x14ac:dyDescent="0.2">
      <c r="A2398" s="108" t="str">
        <f>EnterpriseData!$B$38</f>
        <v>ProTes300420201Adm</v>
      </c>
      <c r="B2398" s="109" t="s">
        <v>11663</v>
      </c>
      <c r="C2398" s="108" t="s">
        <v>2609</v>
      </c>
      <c r="D2398" s="108" t="s">
        <v>11664</v>
      </c>
      <c r="E2398" s="108" t="s">
        <v>2683</v>
      </c>
      <c r="G2398" s="108" t="s">
        <v>11665</v>
      </c>
      <c r="H2398" s="108" t="s">
        <v>6616</v>
      </c>
      <c r="I2398" s="110" t="s">
        <v>2683</v>
      </c>
      <c r="J2398" s="108" t="s">
        <v>5800</v>
      </c>
      <c r="O2398" s="108" t="s">
        <v>2573</v>
      </c>
    </row>
    <row r="2399" spans="1:15" s="108" customFormat="1" ht="12.75" x14ac:dyDescent="0.2">
      <c r="A2399" s="108" t="str">
        <f>EnterpriseData!$B$38</f>
        <v>ProTes300420201Adm</v>
      </c>
      <c r="B2399" s="109" t="s">
        <v>11666</v>
      </c>
      <c r="C2399" s="108" t="s">
        <v>2609</v>
      </c>
      <c r="D2399" s="108" t="s">
        <v>11667</v>
      </c>
      <c r="E2399" s="108" t="s">
        <v>2683</v>
      </c>
      <c r="G2399" s="108" t="s">
        <v>11668</v>
      </c>
      <c r="H2399" s="108" t="s">
        <v>11138</v>
      </c>
      <c r="I2399" s="110" t="s">
        <v>2683</v>
      </c>
      <c r="J2399" s="108" t="s">
        <v>3162</v>
      </c>
      <c r="O2399" s="108" t="s">
        <v>2573</v>
      </c>
    </row>
    <row r="2400" spans="1:15" s="108" customFormat="1" ht="12.75" x14ac:dyDescent="0.2">
      <c r="A2400" s="108" t="str">
        <f>EnterpriseData!$B$38</f>
        <v>ProTes300420201Adm</v>
      </c>
      <c r="B2400" s="109" t="s">
        <v>11669</v>
      </c>
      <c r="C2400" s="108" t="s">
        <v>2609</v>
      </c>
      <c r="D2400" s="108" t="s">
        <v>11670</v>
      </c>
      <c r="E2400" s="108" t="s">
        <v>2683</v>
      </c>
      <c r="G2400" s="108" t="s">
        <v>11671</v>
      </c>
      <c r="H2400" s="108" t="s">
        <v>11437</v>
      </c>
      <c r="I2400" s="110" t="s">
        <v>2683</v>
      </c>
      <c r="J2400" s="108" t="s">
        <v>6711</v>
      </c>
      <c r="O2400" s="108" t="s">
        <v>2573</v>
      </c>
    </row>
    <row r="2401" spans="1:15" s="108" customFormat="1" ht="12.75" x14ac:dyDescent="0.2">
      <c r="A2401" s="108" t="str">
        <f>EnterpriseData!$B$38</f>
        <v>ProTes300420201Adm</v>
      </c>
      <c r="B2401" s="109" t="s">
        <v>11672</v>
      </c>
      <c r="C2401" s="108" t="s">
        <v>2609</v>
      </c>
      <c r="D2401" s="108" t="s">
        <v>11673</v>
      </c>
      <c r="E2401" s="108" t="s">
        <v>2683</v>
      </c>
      <c r="G2401" s="108" t="s">
        <v>11674</v>
      </c>
      <c r="H2401" s="108" t="s">
        <v>9118</v>
      </c>
      <c r="I2401" s="110" t="s">
        <v>2683</v>
      </c>
      <c r="J2401" s="108" t="s">
        <v>2414</v>
      </c>
      <c r="O2401" s="108" t="s">
        <v>2573</v>
      </c>
    </row>
    <row r="2402" spans="1:15" s="108" customFormat="1" ht="12.75" x14ac:dyDescent="0.2">
      <c r="A2402" s="108" t="str">
        <f>EnterpriseData!$B$38</f>
        <v>ProTes300420201Adm</v>
      </c>
      <c r="B2402" s="109" t="s">
        <v>11675</v>
      </c>
      <c r="C2402" s="108" t="s">
        <v>2609</v>
      </c>
      <c r="D2402" s="108" t="s">
        <v>11676</v>
      </c>
      <c r="E2402" s="108" t="s">
        <v>2683</v>
      </c>
      <c r="G2402" s="108" t="s">
        <v>11677</v>
      </c>
      <c r="H2402" s="108" t="s">
        <v>6151</v>
      </c>
      <c r="I2402" s="110" t="s">
        <v>2683</v>
      </c>
      <c r="J2402" s="108" t="s">
        <v>2727</v>
      </c>
      <c r="O2402" s="108" t="s">
        <v>2573</v>
      </c>
    </row>
    <row r="2403" spans="1:15" s="108" customFormat="1" ht="12.75" x14ac:dyDescent="0.2">
      <c r="A2403" s="108" t="str">
        <f>EnterpriseData!$B$38</f>
        <v>ProTes300420201Adm</v>
      </c>
      <c r="B2403" s="109" t="s">
        <v>11678</v>
      </c>
      <c r="C2403" s="108" t="s">
        <v>2609</v>
      </c>
      <c r="D2403" s="108" t="s">
        <v>11679</v>
      </c>
      <c r="E2403" s="108" t="s">
        <v>2683</v>
      </c>
      <c r="G2403" s="108" t="s">
        <v>11680</v>
      </c>
      <c r="H2403" s="108" t="s">
        <v>6616</v>
      </c>
      <c r="I2403" s="110" t="s">
        <v>2683</v>
      </c>
      <c r="J2403" s="108" t="s">
        <v>5800</v>
      </c>
      <c r="O2403" s="108" t="s">
        <v>2573</v>
      </c>
    </row>
    <row r="2404" spans="1:15" s="108" customFormat="1" ht="12.75" x14ac:dyDescent="0.2">
      <c r="A2404" s="108" t="str">
        <f>EnterpriseData!$B$38</f>
        <v>ProTes300420201Adm</v>
      </c>
      <c r="B2404" s="109" t="s">
        <v>11681</v>
      </c>
      <c r="C2404" s="108" t="s">
        <v>2609</v>
      </c>
      <c r="D2404" s="108" t="s">
        <v>11682</v>
      </c>
      <c r="E2404" s="108" t="s">
        <v>2683</v>
      </c>
      <c r="G2404" s="108" t="s">
        <v>11683</v>
      </c>
      <c r="H2404" s="108" t="s">
        <v>6468</v>
      </c>
      <c r="I2404" s="110" t="s">
        <v>2683</v>
      </c>
      <c r="J2404" s="108" t="s">
        <v>3730</v>
      </c>
      <c r="O2404" s="108" t="s">
        <v>2573</v>
      </c>
    </row>
    <row r="2405" spans="1:15" s="108" customFormat="1" ht="12.75" x14ac:dyDescent="0.2">
      <c r="A2405" s="108" t="str">
        <f>EnterpriseData!$B$38</f>
        <v>ProTes300420201Adm</v>
      </c>
      <c r="B2405" s="109" t="s">
        <v>11684</v>
      </c>
      <c r="C2405" s="108" t="s">
        <v>2609</v>
      </c>
      <c r="D2405" s="108" t="s">
        <v>11685</v>
      </c>
      <c r="E2405" s="108" t="s">
        <v>2683</v>
      </c>
      <c r="G2405" s="108" t="s">
        <v>11686</v>
      </c>
      <c r="H2405" s="108" t="s">
        <v>6284</v>
      </c>
      <c r="I2405" s="110" t="s">
        <v>2683</v>
      </c>
      <c r="J2405" s="108" t="s">
        <v>6285</v>
      </c>
      <c r="O2405" s="108" t="s">
        <v>2573</v>
      </c>
    </row>
    <row r="2406" spans="1:15" s="108" customFormat="1" ht="12.75" x14ac:dyDescent="0.2">
      <c r="A2406" s="108" t="str">
        <f>EnterpriseData!$B$38</f>
        <v>ProTes300420201Adm</v>
      </c>
      <c r="B2406" s="109" t="s">
        <v>11687</v>
      </c>
      <c r="C2406" s="108" t="s">
        <v>2609</v>
      </c>
      <c r="D2406" s="108" t="s">
        <v>11688</v>
      </c>
      <c r="E2406" s="108" t="s">
        <v>2683</v>
      </c>
      <c r="G2406" s="108" t="s">
        <v>11689</v>
      </c>
      <c r="H2406" s="108" t="s">
        <v>7530</v>
      </c>
      <c r="I2406" s="110" t="s">
        <v>2683</v>
      </c>
      <c r="J2406" s="108" t="s">
        <v>3799</v>
      </c>
      <c r="O2406" s="108" t="s">
        <v>2573</v>
      </c>
    </row>
    <row r="2407" spans="1:15" s="108" customFormat="1" ht="12.75" x14ac:dyDescent="0.2">
      <c r="A2407" s="108" t="str">
        <f>EnterpriseData!$B$38</f>
        <v>ProTes300420201Adm</v>
      </c>
      <c r="B2407" s="109" t="s">
        <v>11690</v>
      </c>
      <c r="C2407" s="108" t="s">
        <v>2609</v>
      </c>
      <c r="D2407" s="108" t="s">
        <v>11691</v>
      </c>
      <c r="E2407" s="108" t="s">
        <v>2683</v>
      </c>
      <c r="G2407" s="108" t="s">
        <v>11692</v>
      </c>
      <c r="H2407" s="108" t="s">
        <v>6616</v>
      </c>
      <c r="I2407" s="110" t="s">
        <v>2683</v>
      </c>
      <c r="J2407" s="108" t="s">
        <v>5800</v>
      </c>
      <c r="O2407" s="108" t="s">
        <v>2573</v>
      </c>
    </row>
    <row r="2408" spans="1:15" s="108" customFormat="1" ht="12.75" x14ac:dyDescent="0.2">
      <c r="A2408" s="108" t="str">
        <f>EnterpriseData!$B$38</f>
        <v>ProTes300420201Adm</v>
      </c>
      <c r="B2408" s="109" t="s">
        <v>11693</v>
      </c>
      <c r="C2408" s="108" t="s">
        <v>2609</v>
      </c>
      <c r="D2408" s="108" t="s">
        <v>11694</v>
      </c>
      <c r="E2408" s="108" t="s">
        <v>2683</v>
      </c>
      <c r="G2408" s="108" t="s">
        <v>11695</v>
      </c>
      <c r="H2408" s="108" t="s">
        <v>6616</v>
      </c>
      <c r="I2408" s="110" t="s">
        <v>2683</v>
      </c>
      <c r="J2408" s="108" t="s">
        <v>5800</v>
      </c>
      <c r="O2408" s="108" t="s">
        <v>2573</v>
      </c>
    </row>
    <row r="2409" spans="1:15" s="108" customFormat="1" ht="12.75" x14ac:dyDescent="0.2">
      <c r="A2409" s="108" t="str">
        <f>EnterpriseData!$B$38</f>
        <v>ProTes300420201Adm</v>
      </c>
      <c r="B2409" s="109" t="s">
        <v>11696</v>
      </c>
      <c r="C2409" s="108" t="s">
        <v>2609</v>
      </c>
      <c r="D2409" s="108" t="s">
        <v>11697</v>
      </c>
      <c r="E2409" s="108" t="s">
        <v>2683</v>
      </c>
      <c r="G2409" s="108" t="s">
        <v>11698</v>
      </c>
      <c r="H2409" s="108" t="s">
        <v>6545</v>
      </c>
      <c r="I2409" s="110" t="s">
        <v>2683</v>
      </c>
      <c r="J2409" s="108" t="s">
        <v>2896</v>
      </c>
      <c r="O2409" s="108" t="s">
        <v>2573</v>
      </c>
    </row>
    <row r="2410" spans="1:15" s="108" customFormat="1" ht="12.75" x14ac:dyDescent="0.2">
      <c r="A2410" s="108" t="str">
        <f>EnterpriseData!$B$38</f>
        <v>ProTes300420201Adm</v>
      </c>
      <c r="B2410" s="109" t="s">
        <v>11699</v>
      </c>
      <c r="C2410" s="108" t="s">
        <v>2609</v>
      </c>
      <c r="D2410" s="108" t="s">
        <v>11700</v>
      </c>
      <c r="E2410" s="108" t="s">
        <v>2683</v>
      </c>
      <c r="G2410" s="108" t="s">
        <v>11701</v>
      </c>
      <c r="H2410" s="108" t="s">
        <v>6118</v>
      </c>
      <c r="I2410" s="110" t="s">
        <v>2683</v>
      </c>
      <c r="J2410" s="108" t="s">
        <v>2377</v>
      </c>
      <c r="O2410" s="108" t="s">
        <v>2573</v>
      </c>
    </row>
    <row r="2411" spans="1:15" s="108" customFormat="1" ht="12.75" x14ac:dyDescent="0.2">
      <c r="A2411" s="108" t="str">
        <f>EnterpriseData!$B$38</f>
        <v>ProTes300420201Adm</v>
      </c>
      <c r="B2411" s="109" t="s">
        <v>11702</v>
      </c>
      <c r="C2411" s="108" t="s">
        <v>2609</v>
      </c>
      <c r="D2411" s="108" t="s">
        <v>11703</v>
      </c>
      <c r="E2411" s="108" t="s">
        <v>2683</v>
      </c>
      <c r="G2411" s="108" t="s">
        <v>11704</v>
      </c>
      <c r="H2411" s="108" t="s">
        <v>6512</v>
      </c>
      <c r="I2411" s="110" t="s">
        <v>2683</v>
      </c>
      <c r="J2411" s="108" t="s">
        <v>5462</v>
      </c>
      <c r="O2411" s="108" t="s">
        <v>2573</v>
      </c>
    </row>
    <row r="2412" spans="1:15" s="108" customFormat="1" ht="12.75" x14ac:dyDescent="0.2">
      <c r="A2412" s="108" t="str">
        <f>EnterpriseData!$B$38</f>
        <v>ProTes300420201Adm</v>
      </c>
      <c r="B2412" s="109" t="s">
        <v>11705</v>
      </c>
      <c r="C2412" s="108" t="s">
        <v>2609</v>
      </c>
      <c r="D2412" s="108" t="s">
        <v>11706</v>
      </c>
      <c r="E2412" s="108" t="s">
        <v>2683</v>
      </c>
      <c r="G2412" s="108" t="s">
        <v>11707</v>
      </c>
      <c r="H2412" s="108" t="s">
        <v>6765</v>
      </c>
      <c r="I2412" s="110" t="s">
        <v>2683</v>
      </c>
      <c r="J2412" s="108" t="s">
        <v>5640</v>
      </c>
      <c r="O2412" s="108" t="s">
        <v>2573</v>
      </c>
    </row>
    <row r="2413" spans="1:15" s="108" customFormat="1" ht="12.75" x14ac:dyDescent="0.2">
      <c r="A2413" s="108" t="str">
        <f>EnterpriseData!$B$38</f>
        <v>ProTes300420201Adm</v>
      </c>
      <c r="B2413" s="109" t="s">
        <v>11708</v>
      </c>
      <c r="C2413" s="108" t="s">
        <v>2609</v>
      </c>
      <c r="D2413" s="108" t="s">
        <v>11709</v>
      </c>
      <c r="E2413" s="108" t="s">
        <v>2683</v>
      </c>
      <c r="G2413" s="108" t="s">
        <v>11710</v>
      </c>
      <c r="H2413" s="108" t="s">
        <v>6616</v>
      </c>
      <c r="I2413" s="110" t="s">
        <v>2683</v>
      </c>
      <c r="J2413" s="108" t="s">
        <v>5800</v>
      </c>
      <c r="O2413" s="108" t="s">
        <v>2573</v>
      </c>
    </row>
    <row r="2414" spans="1:15" s="108" customFormat="1" ht="12.75" x14ac:dyDescent="0.2">
      <c r="A2414" s="108" t="str">
        <f>EnterpriseData!$B$38</f>
        <v>ProTes300420201Adm</v>
      </c>
      <c r="B2414" s="109" t="s">
        <v>11711</v>
      </c>
      <c r="C2414" s="108" t="s">
        <v>2609</v>
      </c>
      <c r="D2414" s="108" t="s">
        <v>11712</v>
      </c>
      <c r="E2414" s="108" t="s">
        <v>2683</v>
      </c>
      <c r="G2414" s="108" t="s">
        <v>11713</v>
      </c>
      <c r="H2414" s="108" t="s">
        <v>7944</v>
      </c>
      <c r="I2414" s="110" t="s">
        <v>2683</v>
      </c>
      <c r="J2414" s="108" t="s">
        <v>3078</v>
      </c>
      <c r="O2414" s="108" t="s">
        <v>2573</v>
      </c>
    </row>
    <row r="2415" spans="1:15" s="108" customFormat="1" ht="12.75" x14ac:dyDescent="0.2">
      <c r="A2415" s="108" t="str">
        <f>EnterpriseData!$B$38</f>
        <v>ProTes300420201Adm</v>
      </c>
      <c r="B2415" s="109" t="s">
        <v>11714</v>
      </c>
      <c r="C2415" s="108" t="s">
        <v>2609</v>
      </c>
      <c r="D2415" s="108" t="s">
        <v>11715</v>
      </c>
      <c r="E2415" s="108" t="s">
        <v>2683</v>
      </c>
      <c r="G2415" s="108" t="s">
        <v>11716</v>
      </c>
      <c r="H2415" s="108" t="s">
        <v>8653</v>
      </c>
      <c r="I2415" s="110" t="s">
        <v>2683</v>
      </c>
      <c r="J2415" s="108" t="s">
        <v>2422</v>
      </c>
      <c r="O2415" s="108" t="s">
        <v>2573</v>
      </c>
    </row>
    <row r="2416" spans="1:15" s="108" customFormat="1" ht="12.75" x14ac:dyDescent="0.2">
      <c r="A2416" s="108" t="str">
        <f>EnterpriseData!$B$38</f>
        <v>ProTes300420201Adm</v>
      </c>
      <c r="B2416" s="109" t="s">
        <v>11717</v>
      </c>
      <c r="C2416" s="108" t="s">
        <v>2609</v>
      </c>
      <c r="D2416" s="108" t="s">
        <v>11718</v>
      </c>
      <c r="E2416" s="108" t="s">
        <v>2683</v>
      </c>
      <c r="G2416" s="108" t="s">
        <v>11719</v>
      </c>
      <c r="H2416" s="108" t="s">
        <v>11227</v>
      </c>
      <c r="I2416" s="110" t="s">
        <v>2683</v>
      </c>
      <c r="J2416" s="108" t="s">
        <v>4670</v>
      </c>
      <c r="O2416" s="108" t="s">
        <v>2573</v>
      </c>
    </row>
    <row r="2417" spans="1:15" s="108" customFormat="1" ht="12.75" x14ac:dyDescent="0.2">
      <c r="A2417" s="108" t="str">
        <f>EnterpriseData!$B$38</f>
        <v>ProTes300420201Adm</v>
      </c>
      <c r="B2417" s="109" t="s">
        <v>11720</v>
      </c>
      <c r="C2417" s="108" t="s">
        <v>2609</v>
      </c>
      <c r="D2417" s="108" t="s">
        <v>11721</v>
      </c>
      <c r="E2417" s="108" t="s">
        <v>2683</v>
      </c>
      <c r="G2417" s="108" t="s">
        <v>11722</v>
      </c>
      <c r="H2417" s="108" t="s">
        <v>6198</v>
      </c>
      <c r="I2417" s="110" t="s">
        <v>2683</v>
      </c>
      <c r="J2417" s="108" t="s">
        <v>3825</v>
      </c>
      <c r="O2417" s="108" t="s">
        <v>2573</v>
      </c>
    </row>
    <row r="2418" spans="1:15" s="108" customFormat="1" ht="12.75" x14ac:dyDescent="0.2">
      <c r="A2418" s="108" t="str">
        <f>EnterpriseData!$B$38</f>
        <v>ProTes300420201Adm</v>
      </c>
      <c r="B2418" s="109" t="s">
        <v>11723</v>
      </c>
      <c r="C2418" s="108" t="s">
        <v>2609</v>
      </c>
      <c r="D2418" s="108" t="s">
        <v>11724</v>
      </c>
      <c r="E2418" s="108" t="s">
        <v>2683</v>
      </c>
      <c r="G2418" s="108" t="s">
        <v>11725</v>
      </c>
      <c r="H2418" s="108" t="s">
        <v>6942</v>
      </c>
      <c r="I2418" s="110" t="s">
        <v>2683</v>
      </c>
      <c r="J2418" s="108" t="s">
        <v>3047</v>
      </c>
      <c r="O2418" s="108" t="s">
        <v>2573</v>
      </c>
    </row>
    <row r="2419" spans="1:15" s="108" customFormat="1" ht="12.75" x14ac:dyDescent="0.2">
      <c r="A2419" s="108" t="str">
        <f>EnterpriseData!$B$38</f>
        <v>ProTes300420201Adm</v>
      </c>
      <c r="B2419" s="109" t="s">
        <v>11726</v>
      </c>
      <c r="C2419" s="108" t="s">
        <v>2609</v>
      </c>
      <c r="D2419" s="108" t="s">
        <v>11727</v>
      </c>
      <c r="E2419" s="108" t="s">
        <v>2683</v>
      </c>
      <c r="G2419" s="108" t="s">
        <v>11728</v>
      </c>
      <c r="H2419" s="108" t="s">
        <v>6191</v>
      </c>
      <c r="I2419" s="110" t="s">
        <v>2683</v>
      </c>
      <c r="J2419" s="108" t="s">
        <v>2426</v>
      </c>
      <c r="O2419" s="108" t="s">
        <v>2573</v>
      </c>
    </row>
    <row r="2420" spans="1:15" s="108" customFormat="1" ht="12.75" x14ac:dyDescent="0.2">
      <c r="A2420" s="108" t="str">
        <f>EnterpriseData!$B$38</f>
        <v>ProTes300420201Adm</v>
      </c>
      <c r="B2420" s="109" t="s">
        <v>11729</v>
      </c>
      <c r="C2420" s="108" t="s">
        <v>2609</v>
      </c>
      <c r="D2420" s="108" t="s">
        <v>11730</v>
      </c>
      <c r="E2420" s="108" t="s">
        <v>2683</v>
      </c>
      <c r="G2420" s="108" t="s">
        <v>11731</v>
      </c>
      <c r="H2420" s="108" t="s">
        <v>6616</v>
      </c>
      <c r="I2420" s="110" t="s">
        <v>2683</v>
      </c>
      <c r="J2420" s="108" t="s">
        <v>5800</v>
      </c>
      <c r="O2420" s="108" t="s">
        <v>2573</v>
      </c>
    </row>
    <row r="2421" spans="1:15" s="108" customFormat="1" ht="12.75" x14ac:dyDescent="0.2">
      <c r="A2421" s="108" t="str">
        <f>EnterpriseData!$B$38</f>
        <v>ProTes300420201Adm</v>
      </c>
      <c r="B2421" s="109" t="s">
        <v>11732</v>
      </c>
      <c r="C2421" s="108" t="s">
        <v>2609</v>
      </c>
      <c r="D2421" s="108" t="s">
        <v>11733</v>
      </c>
      <c r="E2421" s="108" t="s">
        <v>2683</v>
      </c>
      <c r="G2421" s="108" t="s">
        <v>11734</v>
      </c>
      <c r="H2421" s="108" t="s">
        <v>6339</v>
      </c>
      <c r="I2421" s="110" t="s">
        <v>2683</v>
      </c>
      <c r="J2421" s="108" t="s">
        <v>3195</v>
      </c>
      <c r="O2421" s="108" t="s">
        <v>2573</v>
      </c>
    </row>
    <row r="2422" spans="1:15" s="108" customFormat="1" ht="12.75" x14ac:dyDescent="0.2">
      <c r="A2422" s="108" t="str">
        <f>EnterpriseData!$B$38</f>
        <v>ProTes300420201Adm</v>
      </c>
      <c r="B2422" s="109" t="s">
        <v>11735</v>
      </c>
      <c r="C2422" s="108" t="s">
        <v>2609</v>
      </c>
      <c r="D2422" s="108" t="s">
        <v>11736</v>
      </c>
      <c r="E2422" s="108" t="s">
        <v>2683</v>
      </c>
      <c r="G2422" s="108" t="s">
        <v>11737</v>
      </c>
      <c r="H2422" s="108" t="s">
        <v>6616</v>
      </c>
      <c r="I2422" s="110" t="s">
        <v>2683</v>
      </c>
      <c r="J2422" s="108" t="s">
        <v>5800</v>
      </c>
      <c r="O2422" s="108" t="s">
        <v>2573</v>
      </c>
    </row>
    <row r="2423" spans="1:15" s="108" customFormat="1" ht="12.75" x14ac:dyDescent="0.2">
      <c r="A2423" s="108" t="str">
        <f>EnterpriseData!$B$38</f>
        <v>ProTes300420201Adm</v>
      </c>
      <c r="B2423" s="109" t="s">
        <v>11738</v>
      </c>
      <c r="C2423" s="108" t="s">
        <v>2609</v>
      </c>
      <c r="D2423" s="108" t="s">
        <v>11739</v>
      </c>
      <c r="E2423" s="108" t="s">
        <v>2683</v>
      </c>
      <c r="G2423" s="108" t="s">
        <v>11740</v>
      </c>
      <c r="H2423" s="108" t="s">
        <v>7206</v>
      </c>
      <c r="I2423" s="110" t="s">
        <v>2683</v>
      </c>
      <c r="J2423" s="108" t="s">
        <v>3047</v>
      </c>
      <c r="O2423" s="108" t="s">
        <v>2573</v>
      </c>
    </row>
    <row r="2424" spans="1:15" s="108" customFormat="1" ht="12.75" x14ac:dyDescent="0.2">
      <c r="A2424" s="108" t="str">
        <f>EnterpriseData!$B$38</f>
        <v>ProTes300420201Adm</v>
      </c>
      <c r="B2424" s="109" t="s">
        <v>11741</v>
      </c>
      <c r="C2424" s="108" t="s">
        <v>2609</v>
      </c>
      <c r="D2424" s="108" t="s">
        <v>11742</v>
      </c>
      <c r="E2424" s="108" t="s">
        <v>2683</v>
      </c>
      <c r="G2424" s="108" t="s">
        <v>11743</v>
      </c>
      <c r="H2424" s="108" t="s">
        <v>6299</v>
      </c>
      <c r="I2424" s="110" t="s">
        <v>2683</v>
      </c>
      <c r="J2424" s="108" t="s">
        <v>3100</v>
      </c>
      <c r="O2424" s="108" t="s">
        <v>2573</v>
      </c>
    </row>
    <row r="2425" spans="1:15" s="108" customFormat="1" ht="12.75" x14ac:dyDescent="0.2">
      <c r="A2425" s="108" t="str">
        <f>EnterpriseData!$B$38</f>
        <v>ProTes300420201Adm</v>
      </c>
      <c r="B2425" s="109" t="s">
        <v>11744</v>
      </c>
      <c r="C2425" s="108" t="s">
        <v>2609</v>
      </c>
      <c r="D2425" s="108" t="s">
        <v>11745</v>
      </c>
      <c r="E2425" s="108" t="s">
        <v>2683</v>
      </c>
      <c r="G2425" s="108" t="s">
        <v>11746</v>
      </c>
      <c r="H2425" s="108" t="s">
        <v>11437</v>
      </c>
      <c r="I2425" s="110" t="s">
        <v>2683</v>
      </c>
      <c r="J2425" s="108" t="s">
        <v>6711</v>
      </c>
      <c r="O2425" s="108" t="s">
        <v>2573</v>
      </c>
    </row>
    <row r="2426" spans="1:15" s="108" customFormat="1" ht="12.75" x14ac:dyDescent="0.2">
      <c r="A2426" s="108" t="str">
        <f>EnterpriseData!$B$38</f>
        <v>ProTes300420201Adm</v>
      </c>
      <c r="B2426" s="109" t="s">
        <v>11747</v>
      </c>
      <c r="C2426" s="108" t="s">
        <v>2609</v>
      </c>
      <c r="D2426" s="108" t="s">
        <v>11748</v>
      </c>
      <c r="E2426" s="108" t="s">
        <v>2683</v>
      </c>
      <c r="G2426" s="108" t="s">
        <v>11749</v>
      </c>
      <c r="H2426" s="108" t="s">
        <v>7618</v>
      </c>
      <c r="I2426" s="110" t="s">
        <v>2683</v>
      </c>
      <c r="J2426" s="108" t="s">
        <v>2390</v>
      </c>
      <c r="O2426" s="108" t="s">
        <v>2573</v>
      </c>
    </row>
    <row r="2427" spans="1:15" s="108" customFormat="1" ht="12.75" x14ac:dyDescent="0.2">
      <c r="A2427" s="108" t="str">
        <f>EnterpriseData!$B$38</f>
        <v>ProTes300420201Adm</v>
      </c>
      <c r="B2427" s="109" t="s">
        <v>11750</v>
      </c>
      <c r="C2427" s="108" t="s">
        <v>2609</v>
      </c>
      <c r="D2427" s="108" t="s">
        <v>11751</v>
      </c>
      <c r="E2427" s="108" t="s">
        <v>2683</v>
      </c>
      <c r="G2427" s="108" t="s">
        <v>11752</v>
      </c>
      <c r="H2427" s="108" t="s">
        <v>6143</v>
      </c>
      <c r="I2427" s="110" t="s">
        <v>2683</v>
      </c>
      <c r="J2427" s="108" t="s">
        <v>4901</v>
      </c>
      <c r="O2427" s="108" t="s">
        <v>2573</v>
      </c>
    </row>
    <row r="2428" spans="1:15" s="108" customFormat="1" ht="12.75" x14ac:dyDescent="0.2">
      <c r="A2428" s="108" t="str">
        <f>EnterpriseData!$B$38</f>
        <v>ProTes300420201Adm</v>
      </c>
      <c r="B2428" s="109" t="s">
        <v>11753</v>
      </c>
      <c r="C2428" s="108" t="s">
        <v>2609</v>
      </c>
      <c r="D2428" s="108" t="s">
        <v>11754</v>
      </c>
      <c r="E2428" s="108" t="s">
        <v>2683</v>
      </c>
      <c r="G2428" s="108" t="s">
        <v>11755</v>
      </c>
      <c r="H2428" s="108" t="s">
        <v>7504</v>
      </c>
      <c r="I2428" s="110" t="s">
        <v>2683</v>
      </c>
      <c r="J2428" s="108" t="s">
        <v>7505</v>
      </c>
      <c r="O2428" s="108" t="s">
        <v>2573</v>
      </c>
    </row>
    <row r="2429" spans="1:15" s="108" customFormat="1" ht="12.75" x14ac:dyDescent="0.2">
      <c r="A2429" s="108" t="str">
        <f>EnterpriseData!$B$38</f>
        <v>ProTes300420201Adm</v>
      </c>
      <c r="B2429" s="109" t="s">
        <v>11756</v>
      </c>
      <c r="C2429" s="108" t="s">
        <v>2609</v>
      </c>
      <c r="D2429" s="108" t="s">
        <v>11757</v>
      </c>
      <c r="E2429" s="108" t="s">
        <v>2683</v>
      </c>
      <c r="G2429" s="108" t="s">
        <v>11758</v>
      </c>
      <c r="H2429" s="108" t="s">
        <v>7572</v>
      </c>
      <c r="I2429" s="110" t="s">
        <v>2683</v>
      </c>
      <c r="J2429" s="108" t="s">
        <v>4509</v>
      </c>
      <c r="O2429" s="108" t="s">
        <v>2573</v>
      </c>
    </row>
    <row r="2430" spans="1:15" s="108" customFormat="1" ht="12.75" x14ac:dyDescent="0.2">
      <c r="A2430" s="108" t="str">
        <f>EnterpriseData!$B$38</f>
        <v>ProTes300420201Adm</v>
      </c>
      <c r="B2430" s="109" t="s">
        <v>11759</v>
      </c>
      <c r="C2430" s="108" t="s">
        <v>2609</v>
      </c>
      <c r="D2430" s="108" t="s">
        <v>11760</v>
      </c>
      <c r="E2430" s="108" t="s">
        <v>2683</v>
      </c>
      <c r="G2430" s="108" t="s">
        <v>11761</v>
      </c>
      <c r="H2430" s="108" t="s">
        <v>7941</v>
      </c>
      <c r="I2430" s="110" t="s">
        <v>2683</v>
      </c>
      <c r="J2430" s="108" t="s">
        <v>2404</v>
      </c>
      <c r="O2430" s="108" t="s">
        <v>2573</v>
      </c>
    </row>
    <row r="2431" spans="1:15" s="108" customFormat="1" ht="12.75" x14ac:dyDescent="0.2">
      <c r="A2431" s="108" t="str">
        <f>EnterpriseData!$B$38</f>
        <v>ProTes300420201Adm</v>
      </c>
      <c r="B2431" s="109" t="s">
        <v>11762</v>
      </c>
      <c r="C2431" s="108" t="s">
        <v>2609</v>
      </c>
      <c r="D2431" s="108" t="s">
        <v>11763</v>
      </c>
      <c r="E2431" s="108" t="s">
        <v>2683</v>
      </c>
      <c r="G2431" s="108" t="s">
        <v>11764</v>
      </c>
      <c r="H2431" s="108" t="s">
        <v>6129</v>
      </c>
      <c r="I2431" s="110" t="s">
        <v>2683</v>
      </c>
      <c r="J2431" s="108" t="s">
        <v>2414</v>
      </c>
      <c r="O2431" s="108" t="s">
        <v>2573</v>
      </c>
    </row>
    <row r="2432" spans="1:15" s="108" customFormat="1" ht="12.75" x14ac:dyDescent="0.2">
      <c r="A2432" s="108" t="str">
        <f>EnterpriseData!$B$38</f>
        <v>ProTes300420201Adm</v>
      </c>
      <c r="B2432" s="109" t="s">
        <v>11765</v>
      </c>
      <c r="C2432" s="108" t="s">
        <v>2609</v>
      </c>
      <c r="D2432" s="108" t="s">
        <v>11766</v>
      </c>
      <c r="E2432" s="108" t="s">
        <v>2683</v>
      </c>
      <c r="G2432" s="108" t="s">
        <v>11767</v>
      </c>
      <c r="H2432" s="108" t="s">
        <v>6198</v>
      </c>
      <c r="I2432" s="110" t="s">
        <v>2683</v>
      </c>
      <c r="J2432" s="108" t="s">
        <v>3825</v>
      </c>
      <c r="O2432" s="108" t="s">
        <v>2573</v>
      </c>
    </row>
    <row r="2433" spans="1:15" s="108" customFormat="1" ht="12.75" x14ac:dyDescent="0.2">
      <c r="A2433" s="108" t="str">
        <f>EnterpriseData!$B$38</f>
        <v>ProTes300420201Adm</v>
      </c>
      <c r="B2433" s="109" t="s">
        <v>11768</v>
      </c>
      <c r="C2433" s="108" t="s">
        <v>2609</v>
      </c>
      <c r="D2433" s="108" t="s">
        <v>11769</v>
      </c>
      <c r="E2433" s="108" t="s">
        <v>2683</v>
      </c>
      <c r="G2433" s="108" t="s">
        <v>11770</v>
      </c>
      <c r="H2433" s="108" t="s">
        <v>11771</v>
      </c>
      <c r="I2433" s="110" t="s">
        <v>2683</v>
      </c>
      <c r="J2433" s="108" t="s">
        <v>2720</v>
      </c>
      <c r="O2433" s="108" t="s">
        <v>2573</v>
      </c>
    </row>
    <row r="2434" spans="1:15" s="108" customFormat="1" ht="12.75" x14ac:dyDescent="0.2">
      <c r="A2434" s="108" t="str">
        <f>EnterpriseData!$B$38</f>
        <v>ProTes300420201Adm</v>
      </c>
      <c r="B2434" s="109" t="s">
        <v>11772</v>
      </c>
      <c r="C2434" s="108" t="s">
        <v>2609</v>
      </c>
      <c r="D2434" s="108" t="s">
        <v>11773</v>
      </c>
      <c r="E2434" s="108" t="s">
        <v>2683</v>
      </c>
      <c r="G2434" s="108" t="s">
        <v>11774</v>
      </c>
      <c r="H2434" s="108" t="s">
        <v>6360</v>
      </c>
      <c r="I2434" s="110" t="s">
        <v>2683</v>
      </c>
      <c r="J2434" s="108" t="s">
        <v>3047</v>
      </c>
      <c r="O2434" s="108" t="s">
        <v>2573</v>
      </c>
    </row>
    <row r="2435" spans="1:15" s="108" customFormat="1" ht="12.75" x14ac:dyDescent="0.2">
      <c r="A2435" s="108" t="str">
        <f>EnterpriseData!$B$38</f>
        <v>ProTes300420201Adm</v>
      </c>
      <c r="B2435" s="109" t="s">
        <v>11775</v>
      </c>
      <c r="C2435" s="108" t="s">
        <v>2609</v>
      </c>
      <c r="D2435" s="108" t="s">
        <v>11776</v>
      </c>
      <c r="E2435" s="108" t="s">
        <v>2683</v>
      </c>
      <c r="G2435" s="108" t="s">
        <v>11777</v>
      </c>
      <c r="H2435" s="108" t="s">
        <v>7887</v>
      </c>
      <c r="I2435" s="110" t="s">
        <v>2683</v>
      </c>
      <c r="J2435" s="108" t="s">
        <v>4536</v>
      </c>
      <c r="O2435" s="108" t="s">
        <v>2573</v>
      </c>
    </row>
    <row r="2436" spans="1:15" s="108" customFormat="1" ht="12.75" x14ac:dyDescent="0.2">
      <c r="A2436" s="108" t="str">
        <f>EnterpriseData!$B$38</f>
        <v>ProTes300420201Adm</v>
      </c>
      <c r="B2436" s="109" t="s">
        <v>11778</v>
      </c>
      <c r="C2436" s="108" t="s">
        <v>2609</v>
      </c>
      <c r="D2436" s="108" t="s">
        <v>11779</v>
      </c>
      <c r="E2436" s="108" t="s">
        <v>2683</v>
      </c>
      <c r="G2436" s="108" t="s">
        <v>11780</v>
      </c>
      <c r="H2436" s="108" t="s">
        <v>11780</v>
      </c>
      <c r="I2436" s="110" t="s">
        <v>2683</v>
      </c>
      <c r="J2436" s="108" t="s">
        <v>3578</v>
      </c>
      <c r="O2436" s="108" t="s">
        <v>2573</v>
      </c>
    </row>
    <row r="2437" spans="1:15" s="108" customFormat="1" ht="12.75" x14ac:dyDescent="0.2">
      <c r="A2437" s="108" t="str">
        <f>EnterpriseData!$B$38</f>
        <v>ProTes300420201Adm</v>
      </c>
      <c r="B2437" s="109" t="s">
        <v>11781</v>
      </c>
      <c r="C2437" s="108" t="s">
        <v>2609</v>
      </c>
      <c r="D2437" s="108" t="s">
        <v>11782</v>
      </c>
      <c r="E2437" s="108" t="s">
        <v>2683</v>
      </c>
      <c r="G2437" s="108" t="s">
        <v>11783</v>
      </c>
      <c r="H2437" s="108" t="s">
        <v>11437</v>
      </c>
      <c r="I2437" s="110" t="s">
        <v>2683</v>
      </c>
      <c r="J2437" s="108" t="s">
        <v>6711</v>
      </c>
      <c r="O2437" s="108" t="s">
        <v>2573</v>
      </c>
    </row>
    <row r="2438" spans="1:15" s="108" customFormat="1" ht="12.75" x14ac:dyDescent="0.2">
      <c r="A2438" s="108" t="str">
        <f>EnterpriseData!$B$38</f>
        <v>ProTes300420201Adm</v>
      </c>
      <c r="B2438" s="109" t="s">
        <v>11784</v>
      </c>
      <c r="C2438" s="108" t="s">
        <v>2609</v>
      </c>
      <c r="D2438" s="108" t="s">
        <v>11785</v>
      </c>
      <c r="E2438" s="108" t="s">
        <v>2683</v>
      </c>
      <c r="G2438" s="108" t="s">
        <v>11786</v>
      </c>
      <c r="H2438" s="108" t="s">
        <v>11437</v>
      </c>
      <c r="I2438" s="110" t="s">
        <v>2683</v>
      </c>
      <c r="J2438" s="108" t="s">
        <v>6711</v>
      </c>
      <c r="O2438" s="108" t="s">
        <v>2573</v>
      </c>
    </row>
    <row r="2439" spans="1:15" s="108" customFormat="1" ht="12.75" x14ac:dyDescent="0.2">
      <c r="A2439" s="108" t="str">
        <f>EnterpriseData!$B$38</f>
        <v>ProTes300420201Adm</v>
      </c>
      <c r="B2439" s="109" t="s">
        <v>11787</v>
      </c>
      <c r="C2439" s="108" t="s">
        <v>2609</v>
      </c>
      <c r="D2439" s="108" t="s">
        <v>11788</v>
      </c>
      <c r="E2439" s="108" t="s">
        <v>2683</v>
      </c>
      <c r="G2439" s="108" t="s">
        <v>11789</v>
      </c>
      <c r="H2439" s="108" t="s">
        <v>6616</v>
      </c>
      <c r="I2439" s="110" t="s">
        <v>2683</v>
      </c>
      <c r="J2439" s="108" t="s">
        <v>5800</v>
      </c>
      <c r="O2439" s="108" t="s">
        <v>2573</v>
      </c>
    </row>
    <row r="2440" spans="1:15" s="108" customFormat="1" ht="12.75" x14ac:dyDescent="0.2">
      <c r="A2440" s="108" t="str">
        <f>EnterpriseData!$B$38</f>
        <v>ProTes300420201Adm</v>
      </c>
      <c r="B2440" s="109" t="s">
        <v>11790</v>
      </c>
      <c r="C2440" s="108" t="s">
        <v>2609</v>
      </c>
      <c r="D2440" s="108" t="s">
        <v>11791</v>
      </c>
      <c r="E2440" s="108" t="s">
        <v>2683</v>
      </c>
      <c r="G2440" s="108" t="s">
        <v>11792</v>
      </c>
      <c r="H2440" s="108" t="s">
        <v>6198</v>
      </c>
      <c r="I2440" s="110" t="s">
        <v>2683</v>
      </c>
      <c r="J2440" s="108" t="s">
        <v>3825</v>
      </c>
      <c r="O2440" s="108" t="s">
        <v>2573</v>
      </c>
    </row>
    <row r="2441" spans="1:15" s="108" customFormat="1" ht="12.75" x14ac:dyDescent="0.2">
      <c r="A2441" s="108" t="str">
        <f>EnterpriseData!$B$38</f>
        <v>ProTes300420201Adm</v>
      </c>
      <c r="B2441" s="109" t="s">
        <v>11793</v>
      </c>
      <c r="C2441" s="108" t="s">
        <v>2609</v>
      </c>
      <c r="D2441" s="108" t="s">
        <v>11794</v>
      </c>
      <c r="E2441" s="108" t="s">
        <v>2683</v>
      </c>
      <c r="G2441" s="108" t="s">
        <v>11795</v>
      </c>
      <c r="H2441" s="108" t="s">
        <v>6360</v>
      </c>
      <c r="I2441" s="110" t="s">
        <v>2683</v>
      </c>
      <c r="J2441" s="108" t="s">
        <v>3047</v>
      </c>
      <c r="O2441" s="108" t="s">
        <v>2573</v>
      </c>
    </row>
    <row r="2442" spans="1:15" s="108" customFormat="1" ht="12.75" x14ac:dyDescent="0.2">
      <c r="A2442" s="108" t="str">
        <f>EnterpriseData!$B$38</f>
        <v>ProTes300420201Adm</v>
      </c>
      <c r="B2442" s="109" t="s">
        <v>11796</v>
      </c>
      <c r="C2442" s="108" t="s">
        <v>2609</v>
      </c>
      <c r="D2442" s="108" t="s">
        <v>11797</v>
      </c>
      <c r="E2442" s="108" t="s">
        <v>2683</v>
      </c>
      <c r="G2442" s="108" t="s">
        <v>11798</v>
      </c>
      <c r="H2442" s="108" t="s">
        <v>9100</v>
      </c>
      <c r="I2442" s="110" t="s">
        <v>2683</v>
      </c>
      <c r="J2442" s="108" t="s">
        <v>4104</v>
      </c>
      <c r="O2442" s="108" t="s">
        <v>2573</v>
      </c>
    </row>
    <row r="2443" spans="1:15" s="108" customFormat="1" ht="12.75" x14ac:dyDescent="0.2">
      <c r="A2443" s="108" t="str">
        <f>EnterpriseData!$B$38</f>
        <v>ProTes300420201Adm</v>
      </c>
      <c r="B2443" s="109" t="s">
        <v>11799</v>
      </c>
      <c r="C2443" s="108" t="s">
        <v>2609</v>
      </c>
      <c r="D2443" s="108" t="s">
        <v>11800</v>
      </c>
      <c r="E2443" s="108" t="s">
        <v>2683</v>
      </c>
      <c r="G2443" s="108" t="s">
        <v>11801</v>
      </c>
      <c r="H2443" s="108" t="s">
        <v>6512</v>
      </c>
      <c r="I2443" s="110" t="s">
        <v>2683</v>
      </c>
      <c r="J2443" s="108" t="s">
        <v>5462</v>
      </c>
      <c r="O2443" s="108" t="s">
        <v>2573</v>
      </c>
    </row>
    <row r="2444" spans="1:15" s="108" customFormat="1" ht="12.75" x14ac:dyDescent="0.2">
      <c r="A2444" s="108" t="str">
        <f>EnterpriseData!$B$38</f>
        <v>ProTes300420201Adm</v>
      </c>
      <c r="B2444" s="109" t="s">
        <v>11802</v>
      </c>
      <c r="C2444" s="108" t="s">
        <v>2609</v>
      </c>
      <c r="D2444" s="108" t="s">
        <v>11803</v>
      </c>
      <c r="E2444" s="108" t="s">
        <v>2683</v>
      </c>
      <c r="G2444" s="108" t="s">
        <v>11804</v>
      </c>
      <c r="H2444" s="108" t="s">
        <v>6616</v>
      </c>
      <c r="I2444" s="110" t="s">
        <v>2683</v>
      </c>
      <c r="J2444" s="108" t="s">
        <v>5800</v>
      </c>
      <c r="O2444" s="108" t="s">
        <v>2573</v>
      </c>
    </row>
    <row r="2445" spans="1:15" s="108" customFormat="1" ht="12.75" x14ac:dyDescent="0.2">
      <c r="A2445" s="108" t="str">
        <f>EnterpriseData!$B$38</f>
        <v>ProTes300420201Adm</v>
      </c>
      <c r="B2445" s="109" t="s">
        <v>11805</v>
      </c>
      <c r="C2445" s="108" t="s">
        <v>2609</v>
      </c>
      <c r="D2445" s="108" t="s">
        <v>11806</v>
      </c>
      <c r="E2445" s="108" t="s">
        <v>2683</v>
      </c>
      <c r="G2445" s="108" t="s">
        <v>11807</v>
      </c>
      <c r="H2445" s="108" t="s">
        <v>11808</v>
      </c>
      <c r="I2445" s="110" t="s">
        <v>2683</v>
      </c>
      <c r="J2445" s="108" t="s">
        <v>5882</v>
      </c>
      <c r="O2445" s="108" t="s">
        <v>2573</v>
      </c>
    </row>
    <row r="2446" spans="1:15" s="108" customFormat="1" ht="12.75" x14ac:dyDescent="0.2">
      <c r="A2446" s="108" t="str">
        <f>EnterpriseData!$B$38</f>
        <v>ProTes300420201Adm</v>
      </c>
      <c r="B2446" s="109" t="s">
        <v>11809</v>
      </c>
      <c r="C2446" s="108" t="s">
        <v>2609</v>
      </c>
      <c r="D2446" s="108" t="s">
        <v>11810</v>
      </c>
      <c r="E2446" s="108" t="s">
        <v>2683</v>
      </c>
      <c r="G2446" s="108" t="s">
        <v>11811</v>
      </c>
      <c r="H2446" s="108" t="s">
        <v>6415</v>
      </c>
      <c r="I2446" s="110" t="s">
        <v>2683</v>
      </c>
      <c r="J2446" s="108" t="s">
        <v>4651</v>
      </c>
      <c r="O2446" s="108" t="s">
        <v>2573</v>
      </c>
    </row>
    <row r="2447" spans="1:15" s="108" customFormat="1" ht="12.75" x14ac:dyDescent="0.2">
      <c r="A2447" s="108" t="str">
        <f>EnterpriseData!$B$38</f>
        <v>ProTes300420201Adm</v>
      </c>
      <c r="B2447" s="109" t="s">
        <v>11812</v>
      </c>
      <c r="C2447" s="108" t="s">
        <v>2609</v>
      </c>
      <c r="D2447" s="108" t="s">
        <v>11813</v>
      </c>
      <c r="E2447" s="108" t="s">
        <v>2683</v>
      </c>
      <c r="G2447" s="108" t="s">
        <v>11814</v>
      </c>
      <c r="H2447" s="108" t="s">
        <v>6616</v>
      </c>
      <c r="I2447" s="110" t="s">
        <v>2683</v>
      </c>
      <c r="J2447" s="108" t="s">
        <v>5800</v>
      </c>
      <c r="O2447" s="108" t="s">
        <v>2573</v>
      </c>
    </row>
    <row r="2448" spans="1:15" s="108" customFormat="1" ht="12.75" x14ac:dyDescent="0.2">
      <c r="A2448" s="108" t="str">
        <f>EnterpriseData!$B$38</f>
        <v>ProTes300420201Adm</v>
      </c>
      <c r="B2448" s="109" t="s">
        <v>11815</v>
      </c>
      <c r="C2448" s="108" t="s">
        <v>2609</v>
      </c>
      <c r="D2448" s="108" t="s">
        <v>11816</v>
      </c>
      <c r="E2448" s="108" t="s">
        <v>2683</v>
      </c>
      <c r="G2448" s="108" t="s">
        <v>11817</v>
      </c>
      <c r="H2448" s="108" t="s">
        <v>6566</v>
      </c>
      <c r="I2448" s="110" t="s">
        <v>2683</v>
      </c>
      <c r="J2448" s="108" t="s">
        <v>2409</v>
      </c>
      <c r="O2448" s="108" t="s">
        <v>2573</v>
      </c>
    </row>
    <row r="2449" spans="1:15" s="108" customFormat="1" ht="12.75" x14ac:dyDescent="0.2">
      <c r="A2449" s="108" t="str">
        <f>EnterpriseData!$B$38</f>
        <v>ProTes300420201Adm</v>
      </c>
      <c r="B2449" s="109" t="s">
        <v>11818</v>
      </c>
      <c r="C2449" s="108" t="s">
        <v>2609</v>
      </c>
      <c r="D2449" s="108" t="s">
        <v>11819</v>
      </c>
      <c r="E2449" s="108" t="s">
        <v>2683</v>
      </c>
      <c r="G2449" s="108" t="s">
        <v>11820</v>
      </c>
      <c r="H2449" s="108" t="s">
        <v>6253</v>
      </c>
      <c r="I2449" s="110" t="s">
        <v>2683</v>
      </c>
      <c r="J2449" s="108" t="s">
        <v>2952</v>
      </c>
      <c r="O2449" s="108" t="s">
        <v>2573</v>
      </c>
    </row>
    <row r="2450" spans="1:15" s="108" customFormat="1" ht="12.75" x14ac:dyDescent="0.2">
      <c r="A2450" s="108" t="str">
        <f>EnterpriseData!$B$38</f>
        <v>ProTes300420201Adm</v>
      </c>
      <c r="B2450" s="109" t="s">
        <v>11821</v>
      </c>
      <c r="C2450" s="108" t="s">
        <v>2609</v>
      </c>
      <c r="D2450" s="108" t="s">
        <v>11822</v>
      </c>
      <c r="E2450" s="108" t="s">
        <v>2683</v>
      </c>
      <c r="G2450" s="108" t="s">
        <v>11823</v>
      </c>
      <c r="H2450" s="108" t="s">
        <v>6253</v>
      </c>
      <c r="I2450" s="110" t="s">
        <v>2683</v>
      </c>
      <c r="J2450" s="108" t="s">
        <v>2952</v>
      </c>
      <c r="O2450" s="108" t="s">
        <v>2573</v>
      </c>
    </row>
    <row r="2451" spans="1:15" s="108" customFormat="1" ht="12.75" x14ac:dyDescent="0.2">
      <c r="A2451" s="108" t="str">
        <f>EnterpriseData!$B$38</f>
        <v>ProTes300420201Adm</v>
      </c>
      <c r="B2451" s="109" t="s">
        <v>11824</v>
      </c>
      <c r="C2451" s="108" t="s">
        <v>2609</v>
      </c>
      <c r="D2451" s="108" t="s">
        <v>11825</v>
      </c>
      <c r="E2451" s="108" t="s">
        <v>2683</v>
      </c>
      <c r="G2451" s="108" t="s">
        <v>11826</v>
      </c>
      <c r="H2451" s="108" t="s">
        <v>6245</v>
      </c>
      <c r="I2451" s="110" t="s">
        <v>2683</v>
      </c>
      <c r="J2451" s="108" t="s">
        <v>2412</v>
      </c>
      <c r="O2451" s="108" t="s">
        <v>2573</v>
      </c>
    </row>
    <row r="2452" spans="1:15" s="108" customFormat="1" ht="12.75" x14ac:dyDescent="0.2">
      <c r="A2452" s="108" t="str">
        <f>EnterpriseData!$B$38</f>
        <v>ProTes300420201Adm</v>
      </c>
      <c r="B2452" s="109" t="s">
        <v>11827</v>
      </c>
      <c r="C2452" s="108" t="s">
        <v>2609</v>
      </c>
      <c r="D2452" s="108" t="s">
        <v>11828</v>
      </c>
      <c r="E2452" s="108" t="s">
        <v>2683</v>
      </c>
      <c r="G2452" s="108" t="s">
        <v>11829</v>
      </c>
      <c r="H2452" s="108" t="s">
        <v>6151</v>
      </c>
      <c r="I2452" s="110" t="s">
        <v>2683</v>
      </c>
      <c r="J2452" s="108" t="s">
        <v>2727</v>
      </c>
      <c r="O2452" s="108" t="s">
        <v>2573</v>
      </c>
    </row>
    <row r="2453" spans="1:15" s="108" customFormat="1" ht="12.75" x14ac:dyDescent="0.2">
      <c r="A2453" s="108" t="str">
        <f>EnterpriseData!$B$38</f>
        <v>ProTes300420201Adm</v>
      </c>
      <c r="B2453" s="109" t="s">
        <v>11830</v>
      </c>
      <c r="C2453" s="108" t="s">
        <v>2609</v>
      </c>
      <c r="D2453" s="108" t="s">
        <v>11831</v>
      </c>
      <c r="E2453" s="108" t="s">
        <v>2683</v>
      </c>
      <c r="G2453" s="108" t="s">
        <v>11832</v>
      </c>
      <c r="H2453" s="108" t="s">
        <v>6616</v>
      </c>
      <c r="I2453" s="110" t="s">
        <v>2683</v>
      </c>
      <c r="J2453" s="108" t="s">
        <v>5800</v>
      </c>
      <c r="O2453" s="108" t="s">
        <v>2573</v>
      </c>
    </row>
    <row r="2454" spans="1:15" s="108" customFormat="1" ht="12.75" x14ac:dyDescent="0.2">
      <c r="A2454" s="108" t="str">
        <f>EnterpriseData!$B$38</f>
        <v>ProTes300420201Adm</v>
      </c>
      <c r="B2454" s="109" t="s">
        <v>11833</v>
      </c>
      <c r="C2454" s="108" t="s">
        <v>2609</v>
      </c>
      <c r="D2454" s="108" t="s">
        <v>11834</v>
      </c>
      <c r="E2454" s="108" t="s">
        <v>2683</v>
      </c>
      <c r="G2454" s="108" t="s">
        <v>11835</v>
      </c>
      <c r="H2454" s="108" t="s">
        <v>7315</v>
      </c>
      <c r="I2454" s="110" t="s">
        <v>2683</v>
      </c>
      <c r="J2454" s="108" t="s">
        <v>3016</v>
      </c>
      <c r="O2454" s="108" t="s">
        <v>2573</v>
      </c>
    </row>
    <row r="2455" spans="1:15" s="108" customFormat="1" ht="12.75" x14ac:dyDescent="0.2">
      <c r="A2455" s="108" t="str">
        <f>EnterpriseData!$B$38</f>
        <v>ProTes300420201Adm</v>
      </c>
      <c r="B2455" s="109" t="s">
        <v>11836</v>
      </c>
      <c r="C2455" s="108" t="s">
        <v>2609</v>
      </c>
      <c r="D2455" s="108" t="s">
        <v>11837</v>
      </c>
      <c r="E2455" s="108" t="s">
        <v>2683</v>
      </c>
      <c r="G2455" s="108" t="s">
        <v>11838</v>
      </c>
      <c r="H2455" s="108" t="s">
        <v>6616</v>
      </c>
      <c r="I2455" s="110" t="s">
        <v>2683</v>
      </c>
      <c r="J2455" s="108" t="s">
        <v>5800</v>
      </c>
      <c r="O2455" s="108" t="s">
        <v>2573</v>
      </c>
    </row>
    <row r="2456" spans="1:15" s="108" customFormat="1" ht="12.75" x14ac:dyDescent="0.2">
      <c r="A2456" s="108" t="str">
        <f>EnterpriseData!$B$38</f>
        <v>ProTes300420201Adm</v>
      </c>
      <c r="B2456" s="109" t="s">
        <v>11839</v>
      </c>
      <c r="C2456" s="108" t="s">
        <v>2609</v>
      </c>
      <c r="D2456" s="108" t="s">
        <v>11840</v>
      </c>
      <c r="E2456" s="108" t="s">
        <v>2683</v>
      </c>
      <c r="G2456" s="108" t="s">
        <v>11841</v>
      </c>
      <c r="H2456" s="108" t="s">
        <v>7849</v>
      </c>
      <c r="I2456" s="110" t="s">
        <v>2683</v>
      </c>
      <c r="J2456" s="108" t="s">
        <v>5679</v>
      </c>
      <c r="O2456" s="108" t="s">
        <v>2573</v>
      </c>
    </row>
    <row r="2457" spans="1:15" s="108" customFormat="1" ht="12.75" x14ac:dyDescent="0.2">
      <c r="A2457" s="108" t="str">
        <f>EnterpriseData!$B$38</f>
        <v>ProTes300420201Adm</v>
      </c>
      <c r="B2457" s="109" t="s">
        <v>11842</v>
      </c>
      <c r="C2457" s="108" t="s">
        <v>2609</v>
      </c>
      <c r="D2457" s="108" t="s">
        <v>11843</v>
      </c>
      <c r="E2457" s="108" t="s">
        <v>2683</v>
      </c>
      <c r="G2457" s="108" t="s">
        <v>11844</v>
      </c>
      <c r="H2457" s="108" t="s">
        <v>6475</v>
      </c>
      <c r="I2457" s="110" t="s">
        <v>2683</v>
      </c>
      <c r="J2457" s="108" t="s">
        <v>5631</v>
      </c>
      <c r="O2457" s="108" t="s">
        <v>2573</v>
      </c>
    </row>
    <row r="2458" spans="1:15" s="108" customFormat="1" ht="12.75" x14ac:dyDescent="0.2">
      <c r="A2458" s="108" t="str">
        <f>EnterpriseData!$B$38</f>
        <v>ProTes300420201Adm</v>
      </c>
      <c r="B2458" s="109" t="s">
        <v>11845</v>
      </c>
      <c r="C2458" s="108" t="s">
        <v>2609</v>
      </c>
      <c r="D2458" s="108" t="s">
        <v>11846</v>
      </c>
      <c r="E2458" s="108" t="s">
        <v>2683</v>
      </c>
      <c r="G2458" s="108" t="s">
        <v>11847</v>
      </c>
      <c r="H2458" s="108" t="s">
        <v>6616</v>
      </c>
      <c r="I2458" s="110" t="s">
        <v>2683</v>
      </c>
      <c r="J2458" s="108" t="s">
        <v>5800</v>
      </c>
      <c r="O2458" s="108" t="s">
        <v>2573</v>
      </c>
    </row>
    <row r="2459" spans="1:15" s="108" customFormat="1" ht="12.75" x14ac:dyDescent="0.2">
      <c r="A2459" s="108" t="str">
        <f>EnterpriseData!$B$38</f>
        <v>ProTes300420201Adm</v>
      </c>
      <c r="B2459" s="109" t="s">
        <v>11848</v>
      </c>
      <c r="C2459" s="108" t="s">
        <v>2609</v>
      </c>
      <c r="D2459" s="108" t="s">
        <v>11849</v>
      </c>
      <c r="E2459" s="108" t="s">
        <v>2683</v>
      </c>
      <c r="G2459" s="108" t="s">
        <v>11850</v>
      </c>
      <c r="H2459" s="108" t="s">
        <v>6284</v>
      </c>
      <c r="I2459" s="110" t="s">
        <v>2683</v>
      </c>
      <c r="J2459" s="108" t="s">
        <v>6285</v>
      </c>
      <c r="O2459" s="108" t="s">
        <v>2573</v>
      </c>
    </row>
    <row r="2460" spans="1:15" s="108" customFormat="1" ht="12.75" x14ac:dyDescent="0.2">
      <c r="A2460" s="108" t="str">
        <f>EnterpriseData!$B$38</f>
        <v>ProTes300420201Adm</v>
      </c>
      <c r="B2460" s="109" t="s">
        <v>11851</v>
      </c>
      <c r="C2460" s="108" t="s">
        <v>2609</v>
      </c>
      <c r="D2460" s="108" t="s">
        <v>11852</v>
      </c>
      <c r="E2460" s="108" t="s">
        <v>2683</v>
      </c>
      <c r="G2460" s="108" t="s">
        <v>11853</v>
      </c>
      <c r="H2460" s="108" t="s">
        <v>8404</v>
      </c>
      <c r="I2460" s="110" t="s">
        <v>2683</v>
      </c>
      <c r="J2460" s="108" t="s">
        <v>2860</v>
      </c>
      <c r="O2460" s="108" t="s">
        <v>2573</v>
      </c>
    </row>
    <row r="2461" spans="1:15" s="108" customFormat="1" ht="12.75" x14ac:dyDescent="0.2">
      <c r="A2461" s="108" t="str">
        <f>EnterpriseData!$B$38</f>
        <v>ProTes300420201Adm</v>
      </c>
      <c r="B2461" s="109" t="s">
        <v>11854</v>
      </c>
      <c r="C2461" s="108" t="s">
        <v>2609</v>
      </c>
      <c r="D2461" s="108" t="s">
        <v>11855</v>
      </c>
      <c r="E2461" s="108" t="s">
        <v>2683</v>
      </c>
      <c r="G2461" s="108" t="s">
        <v>11856</v>
      </c>
      <c r="H2461" s="108" t="s">
        <v>7849</v>
      </c>
      <c r="I2461" s="110" t="s">
        <v>2683</v>
      </c>
      <c r="J2461" s="108" t="s">
        <v>5679</v>
      </c>
      <c r="O2461" s="108" t="s">
        <v>2573</v>
      </c>
    </row>
    <row r="2462" spans="1:15" s="108" customFormat="1" ht="12.75" x14ac:dyDescent="0.2">
      <c r="A2462" s="108" t="str">
        <f>EnterpriseData!$B$38</f>
        <v>ProTes300420201Adm</v>
      </c>
      <c r="B2462" s="109" t="s">
        <v>11857</v>
      </c>
      <c r="C2462" s="108" t="s">
        <v>2609</v>
      </c>
      <c r="D2462" s="108" t="s">
        <v>11858</v>
      </c>
      <c r="E2462" s="108" t="s">
        <v>2683</v>
      </c>
      <c r="G2462" s="108" t="s">
        <v>11859</v>
      </c>
      <c r="H2462" s="108" t="s">
        <v>6245</v>
      </c>
      <c r="I2462" s="110" t="s">
        <v>2683</v>
      </c>
      <c r="J2462" s="108" t="s">
        <v>2412</v>
      </c>
      <c r="O2462" s="108" t="s">
        <v>2573</v>
      </c>
    </row>
    <row r="2463" spans="1:15" s="108" customFormat="1" ht="12.75" x14ac:dyDescent="0.2">
      <c r="A2463" s="108" t="str">
        <f>EnterpriseData!$B$38</f>
        <v>ProTes300420201Adm</v>
      </c>
      <c r="B2463" s="109" t="s">
        <v>11860</v>
      </c>
      <c r="C2463" s="108" t="s">
        <v>2609</v>
      </c>
      <c r="D2463" s="108" t="s">
        <v>11861</v>
      </c>
      <c r="E2463" s="108" t="s">
        <v>2683</v>
      </c>
      <c r="G2463" s="108" t="s">
        <v>11862</v>
      </c>
      <c r="H2463" s="108" t="s">
        <v>6267</v>
      </c>
      <c r="I2463" s="110" t="s">
        <v>2683</v>
      </c>
      <c r="J2463" s="108" t="s">
        <v>4104</v>
      </c>
      <c r="O2463" s="108" t="s">
        <v>2573</v>
      </c>
    </row>
    <row r="2464" spans="1:15" s="108" customFormat="1" ht="12.75" x14ac:dyDescent="0.2">
      <c r="A2464" s="108" t="str">
        <f>EnterpriseData!$B$38</f>
        <v>ProTes300420201Adm</v>
      </c>
      <c r="B2464" s="109" t="s">
        <v>11863</v>
      </c>
      <c r="C2464" s="108" t="s">
        <v>2609</v>
      </c>
      <c r="D2464" s="108" t="s">
        <v>11864</v>
      </c>
      <c r="E2464" s="108" t="s">
        <v>2683</v>
      </c>
      <c r="G2464" s="108" t="s">
        <v>11865</v>
      </c>
      <c r="H2464" s="108" t="s">
        <v>6616</v>
      </c>
      <c r="I2464" s="110" t="s">
        <v>2683</v>
      </c>
      <c r="J2464" s="108" t="s">
        <v>5800</v>
      </c>
      <c r="O2464" s="108" t="s">
        <v>2573</v>
      </c>
    </row>
    <row r="2465" spans="1:15" s="108" customFormat="1" ht="12.75" x14ac:dyDescent="0.2">
      <c r="A2465" s="108" t="str">
        <f>EnterpriseData!$B$38</f>
        <v>ProTes300420201Adm</v>
      </c>
      <c r="B2465" s="109" t="s">
        <v>11866</v>
      </c>
      <c r="C2465" s="108" t="s">
        <v>2609</v>
      </c>
      <c r="D2465" s="108" t="s">
        <v>11867</v>
      </c>
      <c r="E2465" s="108" t="s">
        <v>2683</v>
      </c>
      <c r="G2465" s="108" t="s">
        <v>11868</v>
      </c>
      <c r="H2465" s="108" t="s">
        <v>6886</v>
      </c>
      <c r="I2465" s="110" t="s">
        <v>2683</v>
      </c>
      <c r="J2465" s="108" t="s">
        <v>4503</v>
      </c>
      <c r="O2465" s="108" t="s">
        <v>2573</v>
      </c>
    </row>
    <row r="2466" spans="1:15" s="108" customFormat="1" ht="12.75" x14ac:dyDescent="0.2">
      <c r="A2466" s="108" t="str">
        <f>EnterpriseData!$B$38</f>
        <v>ProTes300420201Adm</v>
      </c>
      <c r="B2466" s="109" t="s">
        <v>11869</v>
      </c>
      <c r="C2466" s="108" t="s">
        <v>2609</v>
      </c>
      <c r="D2466" s="108" t="s">
        <v>11870</v>
      </c>
      <c r="E2466" s="108" t="s">
        <v>2683</v>
      </c>
      <c r="G2466" s="108" t="s">
        <v>11871</v>
      </c>
      <c r="H2466" s="108" t="s">
        <v>6191</v>
      </c>
      <c r="I2466" s="110" t="s">
        <v>2683</v>
      </c>
      <c r="J2466" s="108" t="s">
        <v>2426</v>
      </c>
      <c r="O2466" s="108" t="s">
        <v>2573</v>
      </c>
    </row>
    <row r="2467" spans="1:15" s="108" customFormat="1" ht="12.75" x14ac:dyDescent="0.2">
      <c r="A2467" s="108" t="str">
        <f>EnterpriseData!$B$38</f>
        <v>ProTes300420201Adm</v>
      </c>
      <c r="B2467" s="109" t="s">
        <v>11872</v>
      </c>
      <c r="C2467" s="108" t="s">
        <v>2609</v>
      </c>
      <c r="D2467" s="108" t="s">
        <v>11873</v>
      </c>
      <c r="E2467" s="108" t="s">
        <v>2683</v>
      </c>
      <c r="G2467" s="108" t="s">
        <v>11874</v>
      </c>
      <c r="H2467" s="108" t="s">
        <v>6415</v>
      </c>
      <c r="I2467" s="110" t="s">
        <v>2683</v>
      </c>
      <c r="J2467" s="108" t="s">
        <v>4651</v>
      </c>
      <c r="O2467" s="108" t="s">
        <v>2573</v>
      </c>
    </row>
    <row r="2468" spans="1:15" s="108" customFormat="1" ht="12.75" x14ac:dyDescent="0.2">
      <c r="A2468" s="108" t="str">
        <f>EnterpriseData!$B$38</f>
        <v>ProTes300420201Adm</v>
      </c>
      <c r="B2468" s="109" t="s">
        <v>11875</v>
      </c>
      <c r="C2468" s="108" t="s">
        <v>2609</v>
      </c>
      <c r="D2468" s="108" t="s">
        <v>11876</v>
      </c>
      <c r="E2468" s="108" t="s">
        <v>2683</v>
      </c>
      <c r="G2468" s="108" t="s">
        <v>11877</v>
      </c>
      <c r="H2468" s="108" t="s">
        <v>6151</v>
      </c>
      <c r="I2468" s="110" t="s">
        <v>2683</v>
      </c>
      <c r="J2468" s="108" t="s">
        <v>2727</v>
      </c>
      <c r="O2468" s="108" t="s">
        <v>2573</v>
      </c>
    </row>
    <row r="2469" spans="1:15" s="108" customFormat="1" ht="12.75" x14ac:dyDescent="0.2">
      <c r="A2469" s="108" t="str">
        <f>EnterpriseData!$B$38</f>
        <v>ProTes300420201Adm</v>
      </c>
      <c r="B2469" s="109" t="s">
        <v>11878</v>
      </c>
      <c r="C2469" s="108" t="s">
        <v>2609</v>
      </c>
      <c r="D2469" s="108" t="s">
        <v>11879</v>
      </c>
      <c r="E2469" s="108" t="s">
        <v>2683</v>
      </c>
      <c r="G2469" s="108" t="s">
        <v>11880</v>
      </c>
      <c r="H2469" s="108" t="s">
        <v>7941</v>
      </c>
      <c r="I2469" s="110" t="s">
        <v>2683</v>
      </c>
      <c r="J2469" s="108" t="s">
        <v>2404</v>
      </c>
      <c r="O2469" s="108" t="s">
        <v>2573</v>
      </c>
    </row>
    <row r="2470" spans="1:15" s="108" customFormat="1" ht="12.75" x14ac:dyDescent="0.2">
      <c r="A2470" s="108" t="str">
        <f>EnterpriseData!$B$38</f>
        <v>ProTes300420201Adm</v>
      </c>
      <c r="B2470" s="109" t="s">
        <v>11881</v>
      </c>
      <c r="C2470" s="108" t="s">
        <v>2609</v>
      </c>
      <c r="D2470" s="108" t="s">
        <v>11882</v>
      </c>
      <c r="E2470" s="108" t="s">
        <v>2683</v>
      </c>
      <c r="G2470" s="108" t="s">
        <v>11883</v>
      </c>
      <c r="H2470" s="108" t="s">
        <v>8351</v>
      </c>
      <c r="I2470" s="110" t="s">
        <v>2683</v>
      </c>
      <c r="J2470" s="108" t="s">
        <v>2930</v>
      </c>
      <c r="O2470" s="108" t="s">
        <v>2573</v>
      </c>
    </row>
    <row r="2471" spans="1:15" s="108" customFormat="1" ht="12.75" x14ac:dyDescent="0.2">
      <c r="A2471" s="108" t="str">
        <f>EnterpriseData!$B$38</f>
        <v>ProTes300420201Adm</v>
      </c>
      <c r="B2471" s="109" t="s">
        <v>11884</v>
      </c>
      <c r="C2471" s="108" t="s">
        <v>2609</v>
      </c>
      <c r="D2471" s="108" t="s">
        <v>11885</v>
      </c>
      <c r="E2471" s="108" t="s">
        <v>2683</v>
      </c>
      <c r="G2471" s="108" t="s">
        <v>11886</v>
      </c>
      <c r="H2471" s="108" t="s">
        <v>6151</v>
      </c>
      <c r="I2471" s="110" t="s">
        <v>2683</v>
      </c>
      <c r="J2471" s="108" t="s">
        <v>2727</v>
      </c>
      <c r="O2471" s="108" t="s">
        <v>2573</v>
      </c>
    </row>
    <row r="2472" spans="1:15" s="108" customFormat="1" ht="12.75" x14ac:dyDescent="0.2">
      <c r="A2472" s="108" t="str">
        <f>EnterpriseData!$B$38</f>
        <v>ProTes300420201Adm</v>
      </c>
      <c r="B2472" s="109" t="s">
        <v>11887</v>
      </c>
      <c r="C2472" s="108" t="s">
        <v>2609</v>
      </c>
      <c r="D2472" s="108" t="s">
        <v>11888</v>
      </c>
      <c r="E2472" s="108" t="s">
        <v>2683</v>
      </c>
      <c r="G2472" s="108" t="s">
        <v>11889</v>
      </c>
      <c r="H2472" s="108" t="s">
        <v>6151</v>
      </c>
      <c r="I2472" s="110" t="s">
        <v>2683</v>
      </c>
      <c r="J2472" s="108" t="s">
        <v>2727</v>
      </c>
      <c r="O2472" s="108" t="s">
        <v>2573</v>
      </c>
    </row>
    <row r="2473" spans="1:15" s="108" customFormat="1" ht="12.75" x14ac:dyDescent="0.2">
      <c r="A2473" s="108" t="str">
        <f>EnterpriseData!$B$38</f>
        <v>ProTes300420201Adm</v>
      </c>
      <c r="B2473" s="109" t="s">
        <v>11890</v>
      </c>
      <c r="C2473" s="108" t="s">
        <v>2609</v>
      </c>
      <c r="D2473" s="108" t="s">
        <v>11891</v>
      </c>
      <c r="E2473" s="108" t="s">
        <v>2683</v>
      </c>
      <c r="G2473" s="108" t="s">
        <v>11892</v>
      </c>
      <c r="H2473" s="108" t="s">
        <v>6151</v>
      </c>
      <c r="I2473" s="110" t="s">
        <v>2683</v>
      </c>
      <c r="J2473" s="108" t="s">
        <v>2727</v>
      </c>
      <c r="O2473" s="108" t="s">
        <v>2573</v>
      </c>
    </row>
    <row r="2474" spans="1:15" s="108" customFormat="1" ht="12.75" x14ac:dyDescent="0.2">
      <c r="A2474" s="108" t="str">
        <f>EnterpriseData!$B$38</f>
        <v>ProTes300420201Adm</v>
      </c>
      <c r="B2474" s="109" t="s">
        <v>11893</v>
      </c>
      <c r="C2474" s="108" t="s">
        <v>2609</v>
      </c>
      <c r="D2474" s="108" t="s">
        <v>11894</v>
      </c>
      <c r="E2474" s="108" t="s">
        <v>2683</v>
      </c>
      <c r="G2474" s="108" t="s">
        <v>11895</v>
      </c>
      <c r="H2474" s="108" t="s">
        <v>6245</v>
      </c>
      <c r="I2474" s="110" t="s">
        <v>2683</v>
      </c>
      <c r="J2474" s="108" t="s">
        <v>2412</v>
      </c>
      <c r="O2474" s="108" t="s">
        <v>2573</v>
      </c>
    </row>
    <row r="2475" spans="1:15" s="108" customFormat="1" ht="12.75" x14ac:dyDescent="0.2">
      <c r="A2475" s="108" t="str">
        <f>EnterpriseData!$B$38</f>
        <v>ProTes300420201Adm</v>
      </c>
      <c r="B2475" s="109" t="s">
        <v>11896</v>
      </c>
      <c r="C2475" s="108" t="s">
        <v>2609</v>
      </c>
      <c r="D2475" s="108" t="s">
        <v>11897</v>
      </c>
      <c r="E2475" s="108" t="s">
        <v>2683</v>
      </c>
      <c r="G2475" s="108" t="s">
        <v>11898</v>
      </c>
      <c r="H2475" s="108" t="s">
        <v>6118</v>
      </c>
      <c r="I2475" s="110" t="s">
        <v>2683</v>
      </c>
      <c r="J2475" s="108" t="s">
        <v>2377</v>
      </c>
      <c r="O2475" s="108" t="s">
        <v>2573</v>
      </c>
    </row>
    <row r="2476" spans="1:15" s="108" customFormat="1" ht="12.75" x14ac:dyDescent="0.2">
      <c r="A2476" s="108" t="str">
        <f>EnterpriseData!$B$38</f>
        <v>ProTes300420201Adm</v>
      </c>
      <c r="B2476" s="109" t="s">
        <v>11899</v>
      </c>
      <c r="C2476" s="108" t="s">
        <v>2609</v>
      </c>
      <c r="D2476" s="108" t="s">
        <v>11900</v>
      </c>
      <c r="E2476" s="108" t="s">
        <v>2683</v>
      </c>
      <c r="G2476" s="108" t="s">
        <v>11901</v>
      </c>
      <c r="H2476" s="108" t="s">
        <v>6616</v>
      </c>
      <c r="I2476" s="110" t="s">
        <v>2683</v>
      </c>
      <c r="J2476" s="108" t="s">
        <v>5800</v>
      </c>
      <c r="O2476" s="108" t="s">
        <v>2573</v>
      </c>
    </row>
    <row r="2477" spans="1:15" s="108" customFormat="1" ht="12.75" x14ac:dyDescent="0.2">
      <c r="A2477" s="108" t="str">
        <f>EnterpriseData!$B$38</f>
        <v>ProTes300420201Adm</v>
      </c>
      <c r="B2477" s="109" t="s">
        <v>11902</v>
      </c>
      <c r="C2477" s="108" t="s">
        <v>2609</v>
      </c>
      <c r="D2477" s="108" t="s">
        <v>11903</v>
      </c>
      <c r="E2477" s="108" t="s">
        <v>2683</v>
      </c>
      <c r="G2477" s="108" t="s">
        <v>11904</v>
      </c>
      <c r="H2477" s="108" t="s">
        <v>7941</v>
      </c>
      <c r="I2477" s="110" t="s">
        <v>2683</v>
      </c>
      <c r="J2477" s="108" t="s">
        <v>2404</v>
      </c>
      <c r="O2477" s="108" t="s">
        <v>2573</v>
      </c>
    </row>
    <row r="2478" spans="1:15" s="108" customFormat="1" ht="12.75" x14ac:dyDescent="0.2">
      <c r="A2478" s="108" t="str">
        <f>EnterpriseData!$B$38</f>
        <v>ProTes300420201Adm</v>
      </c>
      <c r="B2478" s="109" t="s">
        <v>11905</v>
      </c>
      <c r="C2478" s="108" t="s">
        <v>2609</v>
      </c>
      <c r="D2478" s="108" t="s">
        <v>11906</v>
      </c>
      <c r="E2478" s="108" t="s">
        <v>2683</v>
      </c>
      <c r="G2478" s="108" t="s">
        <v>11907</v>
      </c>
      <c r="H2478" s="108" t="s">
        <v>6198</v>
      </c>
      <c r="I2478" s="110" t="s">
        <v>2683</v>
      </c>
      <c r="J2478" s="108" t="s">
        <v>3825</v>
      </c>
      <c r="O2478" s="108" t="s">
        <v>2573</v>
      </c>
    </row>
    <row r="2479" spans="1:15" s="108" customFormat="1" ht="12.75" x14ac:dyDescent="0.2">
      <c r="A2479" s="108" t="str">
        <f>EnterpriseData!$B$38</f>
        <v>ProTes300420201Adm</v>
      </c>
      <c r="B2479" s="109" t="s">
        <v>11908</v>
      </c>
      <c r="C2479" s="108" t="s">
        <v>2609</v>
      </c>
      <c r="D2479" s="108" t="s">
        <v>11909</v>
      </c>
      <c r="E2479" s="108" t="s">
        <v>2683</v>
      </c>
      <c r="G2479" s="108" t="s">
        <v>11910</v>
      </c>
      <c r="H2479" s="108" t="s">
        <v>6129</v>
      </c>
      <c r="I2479" s="110" t="s">
        <v>2683</v>
      </c>
      <c r="J2479" s="108" t="s">
        <v>2414</v>
      </c>
      <c r="O2479" s="108" t="s">
        <v>2573</v>
      </c>
    </row>
    <row r="2480" spans="1:15" s="108" customFormat="1" ht="12.75" x14ac:dyDescent="0.2">
      <c r="A2480" s="108" t="str">
        <f>EnterpriseData!$B$38</f>
        <v>ProTes300420201Adm</v>
      </c>
      <c r="B2480" s="109" t="s">
        <v>11911</v>
      </c>
      <c r="C2480" s="108" t="s">
        <v>2609</v>
      </c>
      <c r="D2480" s="108" t="s">
        <v>11912</v>
      </c>
      <c r="E2480" s="108" t="s">
        <v>2683</v>
      </c>
      <c r="G2480" s="108" t="s">
        <v>11913</v>
      </c>
      <c r="H2480" s="108" t="s">
        <v>6129</v>
      </c>
      <c r="I2480" s="110" t="s">
        <v>2683</v>
      </c>
      <c r="J2480" s="108" t="s">
        <v>2414</v>
      </c>
      <c r="O2480" s="108" t="s">
        <v>2573</v>
      </c>
    </row>
    <row r="2481" spans="1:15" s="108" customFormat="1" ht="12.75" x14ac:dyDescent="0.2">
      <c r="A2481" s="108" t="str">
        <f>EnterpriseData!$B$38</f>
        <v>ProTes300420201Adm</v>
      </c>
      <c r="B2481" s="109" t="s">
        <v>11914</v>
      </c>
      <c r="C2481" s="108" t="s">
        <v>2609</v>
      </c>
      <c r="D2481" s="108" t="s">
        <v>11915</v>
      </c>
      <c r="E2481" s="108" t="s">
        <v>2683</v>
      </c>
      <c r="G2481" s="108" t="s">
        <v>11916</v>
      </c>
      <c r="H2481" s="108" t="s">
        <v>11227</v>
      </c>
      <c r="I2481" s="110" t="s">
        <v>2683</v>
      </c>
      <c r="J2481" s="108" t="s">
        <v>4670</v>
      </c>
      <c r="O2481" s="108" t="s">
        <v>2573</v>
      </c>
    </row>
    <row r="2482" spans="1:15" s="108" customFormat="1" ht="12.75" x14ac:dyDescent="0.2">
      <c r="A2482" s="108" t="str">
        <f>EnterpriseData!$B$38</f>
        <v>ProTes300420201Adm</v>
      </c>
      <c r="B2482" s="109" t="s">
        <v>11917</v>
      </c>
      <c r="C2482" s="108" t="s">
        <v>2609</v>
      </c>
      <c r="D2482" s="108" t="s">
        <v>11918</v>
      </c>
      <c r="E2482" s="108" t="s">
        <v>2683</v>
      </c>
      <c r="G2482" s="108" t="s">
        <v>11919</v>
      </c>
      <c r="H2482" s="108" t="s">
        <v>6419</v>
      </c>
      <c r="I2482" s="110" t="s">
        <v>2683</v>
      </c>
      <c r="J2482" s="108" t="s">
        <v>5238</v>
      </c>
      <c r="O2482" s="108" t="s">
        <v>2573</v>
      </c>
    </row>
    <row r="2483" spans="1:15" s="108" customFormat="1" ht="12.75" x14ac:dyDescent="0.2">
      <c r="A2483" s="108" t="str">
        <f>EnterpriseData!$B$38</f>
        <v>ProTes300420201Adm</v>
      </c>
      <c r="B2483" s="109" t="s">
        <v>11920</v>
      </c>
      <c r="C2483" s="108" t="s">
        <v>2609</v>
      </c>
      <c r="D2483" s="108" t="s">
        <v>11921</v>
      </c>
      <c r="E2483" s="108" t="s">
        <v>2683</v>
      </c>
      <c r="G2483" s="108" t="s">
        <v>11922</v>
      </c>
      <c r="H2483" s="108" t="s">
        <v>8858</v>
      </c>
      <c r="I2483" s="110" t="s">
        <v>2683</v>
      </c>
      <c r="J2483" s="108" t="s">
        <v>2414</v>
      </c>
      <c r="O2483" s="108" t="s">
        <v>2573</v>
      </c>
    </row>
    <row r="2484" spans="1:15" s="108" customFormat="1" ht="12.75" x14ac:dyDescent="0.2">
      <c r="A2484" s="108" t="str">
        <f>EnterpriseData!$B$38</f>
        <v>ProTes300420201Adm</v>
      </c>
      <c r="B2484" s="109" t="s">
        <v>11923</v>
      </c>
      <c r="C2484" s="108" t="s">
        <v>2609</v>
      </c>
      <c r="D2484" s="108" t="s">
        <v>11924</v>
      </c>
      <c r="E2484" s="108" t="s">
        <v>2683</v>
      </c>
      <c r="G2484" s="108" t="s">
        <v>11925</v>
      </c>
      <c r="H2484" s="108" t="s">
        <v>7028</v>
      </c>
      <c r="I2484" s="110" t="s">
        <v>2683</v>
      </c>
      <c r="J2484" s="108" t="s">
        <v>5295</v>
      </c>
      <c r="O2484" s="108" t="s">
        <v>2573</v>
      </c>
    </row>
    <row r="2485" spans="1:15" s="108" customFormat="1" ht="12.75" x14ac:dyDescent="0.2">
      <c r="A2485" s="108" t="str">
        <f>EnterpriseData!$B$38</f>
        <v>ProTes300420201Adm</v>
      </c>
      <c r="B2485" s="109" t="s">
        <v>11926</v>
      </c>
      <c r="C2485" s="108" t="s">
        <v>2609</v>
      </c>
      <c r="D2485" s="108" t="s">
        <v>11927</v>
      </c>
      <c r="E2485" s="108" t="s">
        <v>2683</v>
      </c>
      <c r="G2485" s="108" t="s">
        <v>11928</v>
      </c>
      <c r="H2485" s="108" t="s">
        <v>6122</v>
      </c>
      <c r="I2485" s="110" t="s">
        <v>2683</v>
      </c>
      <c r="J2485" s="108" t="s">
        <v>6123</v>
      </c>
      <c r="O2485" s="108" t="s">
        <v>2573</v>
      </c>
    </row>
    <row r="2486" spans="1:15" s="108" customFormat="1" ht="12.75" x14ac:dyDescent="0.2">
      <c r="A2486" s="108" t="str">
        <f>EnterpriseData!$B$38</f>
        <v>ProTes300420201Adm</v>
      </c>
      <c r="B2486" s="109" t="s">
        <v>11929</v>
      </c>
      <c r="C2486" s="108" t="s">
        <v>2609</v>
      </c>
      <c r="D2486" s="108" t="s">
        <v>11930</v>
      </c>
      <c r="E2486" s="108" t="s">
        <v>2683</v>
      </c>
      <c r="G2486" s="108" t="s">
        <v>11931</v>
      </c>
      <c r="H2486" s="108" t="s">
        <v>6743</v>
      </c>
      <c r="I2486" s="110" t="s">
        <v>2683</v>
      </c>
      <c r="J2486" s="108" t="s">
        <v>2377</v>
      </c>
      <c r="O2486" s="108" t="s">
        <v>2573</v>
      </c>
    </row>
    <row r="2487" spans="1:15" s="108" customFormat="1" ht="12.75" x14ac:dyDescent="0.2">
      <c r="A2487" s="108" t="str">
        <f>EnterpriseData!$B$38</f>
        <v>ProTes300420201Adm</v>
      </c>
      <c r="B2487" s="109" t="s">
        <v>11932</v>
      </c>
      <c r="C2487" s="108" t="s">
        <v>2609</v>
      </c>
      <c r="D2487" s="108" t="s">
        <v>11933</v>
      </c>
      <c r="E2487" s="108" t="s">
        <v>2683</v>
      </c>
      <c r="G2487" s="108" t="s">
        <v>11934</v>
      </c>
      <c r="H2487" s="108" t="s">
        <v>8351</v>
      </c>
      <c r="I2487" s="110" t="s">
        <v>2683</v>
      </c>
      <c r="J2487" s="108" t="s">
        <v>2930</v>
      </c>
      <c r="O2487" s="108" t="s">
        <v>2573</v>
      </c>
    </row>
    <row r="2488" spans="1:15" s="108" customFormat="1" ht="12.75" x14ac:dyDescent="0.2">
      <c r="A2488" s="108" t="str">
        <f>EnterpriseData!$B$38</f>
        <v>ProTes300420201Adm</v>
      </c>
      <c r="B2488" s="109" t="s">
        <v>11935</v>
      </c>
      <c r="C2488" s="108" t="s">
        <v>2609</v>
      </c>
      <c r="D2488" s="108" t="s">
        <v>11936</v>
      </c>
      <c r="E2488" s="108" t="s">
        <v>2683</v>
      </c>
      <c r="G2488" s="108" t="s">
        <v>11937</v>
      </c>
      <c r="H2488" s="108" t="s">
        <v>6299</v>
      </c>
      <c r="I2488" s="110" t="s">
        <v>2683</v>
      </c>
      <c r="J2488" s="108" t="s">
        <v>3100</v>
      </c>
      <c r="O2488" s="108" t="s">
        <v>2573</v>
      </c>
    </row>
    <row r="2489" spans="1:15" s="108" customFormat="1" ht="12.75" x14ac:dyDescent="0.2">
      <c r="A2489" s="108" t="str">
        <f>EnterpriseData!$B$38</f>
        <v>ProTes300420201Adm</v>
      </c>
      <c r="B2489" s="109" t="s">
        <v>11938</v>
      </c>
      <c r="C2489" s="108" t="s">
        <v>2609</v>
      </c>
      <c r="D2489" s="108" t="s">
        <v>11939</v>
      </c>
      <c r="E2489" s="108" t="s">
        <v>2683</v>
      </c>
      <c r="G2489" s="108" t="s">
        <v>11940</v>
      </c>
      <c r="H2489" s="108" t="s">
        <v>11059</v>
      </c>
      <c r="I2489" s="110" t="s">
        <v>2683</v>
      </c>
      <c r="J2489" s="108" t="s">
        <v>2794</v>
      </c>
      <c r="O2489" s="108" t="s">
        <v>2573</v>
      </c>
    </row>
    <row r="2490" spans="1:15" s="108" customFormat="1" ht="12.75" x14ac:dyDescent="0.2">
      <c r="A2490" s="108" t="str">
        <f>EnterpriseData!$B$38</f>
        <v>ProTes300420201Adm</v>
      </c>
      <c r="B2490" s="109" t="s">
        <v>11941</v>
      </c>
      <c r="C2490" s="108" t="s">
        <v>2609</v>
      </c>
      <c r="D2490" s="108" t="s">
        <v>11942</v>
      </c>
      <c r="E2490" s="108" t="s">
        <v>2683</v>
      </c>
      <c r="G2490" s="108" t="s">
        <v>11943</v>
      </c>
      <c r="H2490" s="108" t="s">
        <v>6616</v>
      </c>
      <c r="I2490" s="110" t="s">
        <v>2683</v>
      </c>
      <c r="J2490" s="108" t="s">
        <v>5800</v>
      </c>
      <c r="O2490" s="108" t="s">
        <v>2573</v>
      </c>
    </row>
    <row r="2491" spans="1:15" s="108" customFormat="1" ht="12.75" x14ac:dyDescent="0.2">
      <c r="A2491" s="108" t="str">
        <f>EnterpriseData!$B$38</f>
        <v>ProTes300420201Adm</v>
      </c>
      <c r="B2491" s="109" t="s">
        <v>11944</v>
      </c>
      <c r="C2491" s="108" t="s">
        <v>2609</v>
      </c>
      <c r="D2491" s="108" t="s">
        <v>11945</v>
      </c>
      <c r="E2491" s="108" t="s">
        <v>2683</v>
      </c>
      <c r="G2491" s="108" t="s">
        <v>11946</v>
      </c>
      <c r="H2491" s="108" t="s">
        <v>6267</v>
      </c>
      <c r="I2491" s="110" t="s">
        <v>2683</v>
      </c>
      <c r="J2491" s="108" t="s">
        <v>4104</v>
      </c>
      <c r="O2491" s="108" t="s">
        <v>2573</v>
      </c>
    </row>
    <row r="2492" spans="1:15" s="108" customFormat="1" ht="12.75" x14ac:dyDescent="0.2">
      <c r="A2492" s="108" t="str">
        <f>EnterpriseData!$B$38</f>
        <v>ProTes300420201Adm</v>
      </c>
      <c r="B2492" s="109" t="s">
        <v>11947</v>
      </c>
      <c r="C2492" s="108" t="s">
        <v>2609</v>
      </c>
      <c r="D2492" s="108" t="s">
        <v>11948</v>
      </c>
      <c r="E2492" s="108" t="s">
        <v>2683</v>
      </c>
      <c r="G2492" s="108" t="s">
        <v>11949</v>
      </c>
      <c r="H2492" s="108" t="s">
        <v>6275</v>
      </c>
      <c r="I2492" s="110" t="s">
        <v>2683</v>
      </c>
      <c r="J2492" s="108" t="s">
        <v>6276</v>
      </c>
      <c r="O2492" s="108" t="s">
        <v>2573</v>
      </c>
    </row>
    <row r="2493" spans="1:15" s="108" customFormat="1" ht="12.75" x14ac:dyDescent="0.2">
      <c r="A2493" s="108" t="str">
        <f>EnterpriseData!$B$38</f>
        <v>ProTes300420201Adm</v>
      </c>
      <c r="B2493" s="109" t="s">
        <v>11950</v>
      </c>
      <c r="C2493" s="108" t="s">
        <v>2609</v>
      </c>
      <c r="D2493" s="108" t="s">
        <v>11951</v>
      </c>
      <c r="E2493" s="108" t="s">
        <v>2683</v>
      </c>
      <c r="G2493" s="108" t="s">
        <v>11952</v>
      </c>
      <c r="H2493" s="108" t="s">
        <v>6360</v>
      </c>
      <c r="I2493" s="110" t="s">
        <v>2683</v>
      </c>
      <c r="J2493" s="108" t="s">
        <v>3047</v>
      </c>
      <c r="O2493" s="108" t="s">
        <v>2573</v>
      </c>
    </row>
    <row r="2494" spans="1:15" s="108" customFormat="1" ht="12.75" x14ac:dyDescent="0.2">
      <c r="A2494" s="108" t="str">
        <f>EnterpriseData!$B$38</f>
        <v>ProTes300420201Adm</v>
      </c>
      <c r="B2494" s="109" t="s">
        <v>11953</v>
      </c>
      <c r="C2494" s="108" t="s">
        <v>2609</v>
      </c>
      <c r="D2494" s="108" t="s">
        <v>11954</v>
      </c>
      <c r="E2494" s="108" t="s">
        <v>2683</v>
      </c>
      <c r="G2494" s="108" t="s">
        <v>11955</v>
      </c>
      <c r="H2494" s="108" t="s">
        <v>6155</v>
      </c>
      <c r="I2494" s="110" t="s">
        <v>2683</v>
      </c>
      <c r="J2494" s="108" t="s">
        <v>3358</v>
      </c>
      <c r="O2494" s="108" t="s">
        <v>2573</v>
      </c>
    </row>
    <row r="2495" spans="1:15" s="108" customFormat="1" ht="12.75" x14ac:dyDescent="0.2">
      <c r="A2495" s="108" t="str">
        <f>EnterpriseData!$B$38</f>
        <v>ProTes300420201Adm</v>
      </c>
      <c r="B2495" s="109" t="s">
        <v>11956</v>
      </c>
      <c r="C2495" s="108" t="s">
        <v>2609</v>
      </c>
      <c r="D2495" s="108" t="s">
        <v>11957</v>
      </c>
      <c r="E2495" s="108" t="s">
        <v>2683</v>
      </c>
      <c r="G2495" s="108" t="s">
        <v>11958</v>
      </c>
      <c r="H2495" s="108" t="s">
        <v>6151</v>
      </c>
      <c r="I2495" s="110" t="s">
        <v>2683</v>
      </c>
      <c r="J2495" s="108" t="s">
        <v>2727</v>
      </c>
      <c r="O2495" s="108" t="s">
        <v>2573</v>
      </c>
    </row>
    <row r="2496" spans="1:15" s="108" customFormat="1" ht="12.75" x14ac:dyDescent="0.2">
      <c r="A2496" s="108" t="str">
        <f>EnterpriseData!$B$38</f>
        <v>ProTes300420201Adm</v>
      </c>
      <c r="B2496" s="109" t="s">
        <v>11959</v>
      </c>
      <c r="C2496" s="108" t="s">
        <v>2609</v>
      </c>
      <c r="D2496" s="108" t="s">
        <v>11960</v>
      </c>
      <c r="E2496" s="108" t="s">
        <v>2683</v>
      </c>
      <c r="G2496" s="108" t="s">
        <v>11961</v>
      </c>
      <c r="H2496" s="108" t="s">
        <v>6151</v>
      </c>
      <c r="I2496" s="110" t="s">
        <v>2683</v>
      </c>
      <c r="J2496" s="108" t="s">
        <v>2727</v>
      </c>
      <c r="O2496" s="108" t="s">
        <v>2573</v>
      </c>
    </row>
    <row r="2497" spans="1:15" s="108" customFormat="1" ht="12.75" x14ac:dyDescent="0.2">
      <c r="A2497" s="108" t="str">
        <f>EnterpriseData!$B$38</f>
        <v>ProTes300420201Adm</v>
      </c>
      <c r="B2497" s="109" t="s">
        <v>11962</v>
      </c>
      <c r="C2497" s="108" t="s">
        <v>2609</v>
      </c>
      <c r="D2497" s="108" t="s">
        <v>11963</v>
      </c>
      <c r="E2497" s="108" t="s">
        <v>2683</v>
      </c>
      <c r="G2497" s="108" t="s">
        <v>11964</v>
      </c>
      <c r="H2497" s="108" t="s">
        <v>7941</v>
      </c>
      <c r="I2497" s="110" t="s">
        <v>2683</v>
      </c>
      <c r="J2497" s="108" t="s">
        <v>2404</v>
      </c>
      <c r="O2497" s="108" t="s">
        <v>2573</v>
      </c>
    </row>
    <row r="2498" spans="1:15" s="108" customFormat="1" ht="12.75" x14ac:dyDescent="0.2">
      <c r="A2498" s="108" t="str">
        <f>EnterpriseData!$B$38</f>
        <v>ProTes300420201Adm</v>
      </c>
      <c r="B2498" s="109" t="s">
        <v>11965</v>
      </c>
      <c r="C2498" s="108" t="s">
        <v>2609</v>
      </c>
      <c r="D2498" s="108" t="s">
        <v>11966</v>
      </c>
      <c r="E2498" s="108" t="s">
        <v>2683</v>
      </c>
      <c r="G2498" s="108" t="s">
        <v>11967</v>
      </c>
      <c r="H2498" s="108" t="s">
        <v>6198</v>
      </c>
      <c r="I2498" s="110" t="s">
        <v>2683</v>
      </c>
      <c r="J2498" s="108" t="s">
        <v>3825</v>
      </c>
      <c r="O2498" s="108" t="s">
        <v>2573</v>
      </c>
    </row>
    <row r="2499" spans="1:15" s="108" customFormat="1" ht="12.75" x14ac:dyDescent="0.2">
      <c r="A2499" s="108" t="str">
        <f>EnterpriseData!$B$38</f>
        <v>ProTes300420201Adm</v>
      </c>
      <c r="B2499" s="109" t="s">
        <v>11968</v>
      </c>
      <c r="C2499" s="108" t="s">
        <v>2609</v>
      </c>
      <c r="D2499" s="108" t="s">
        <v>11969</v>
      </c>
      <c r="E2499" s="108" t="s">
        <v>2683</v>
      </c>
      <c r="G2499" s="108" t="s">
        <v>11970</v>
      </c>
      <c r="H2499" s="108" t="s">
        <v>11971</v>
      </c>
      <c r="I2499" s="110" t="s">
        <v>2683</v>
      </c>
      <c r="J2499" s="108" t="s">
        <v>3162</v>
      </c>
      <c r="O2499" s="108" t="s">
        <v>2573</v>
      </c>
    </row>
    <row r="2500" spans="1:15" s="108" customFormat="1" ht="12.75" x14ac:dyDescent="0.2">
      <c r="A2500" s="108" t="str">
        <f>EnterpriseData!$B$38</f>
        <v>ProTes300420201Adm</v>
      </c>
      <c r="B2500" s="109" t="s">
        <v>11972</v>
      </c>
      <c r="C2500" s="108" t="s">
        <v>2609</v>
      </c>
      <c r="D2500" s="108" t="s">
        <v>11973</v>
      </c>
      <c r="E2500" s="108" t="s">
        <v>2683</v>
      </c>
      <c r="G2500" s="108" t="s">
        <v>11974</v>
      </c>
      <c r="H2500" s="108" t="s">
        <v>6800</v>
      </c>
      <c r="I2500" s="110" t="s">
        <v>2683</v>
      </c>
      <c r="J2500" s="108" t="s">
        <v>412</v>
      </c>
      <c r="O2500" s="108" t="s">
        <v>2573</v>
      </c>
    </row>
    <row r="2501" spans="1:15" s="108" customFormat="1" ht="12.75" x14ac:dyDescent="0.2">
      <c r="A2501" s="108" t="str">
        <f>EnterpriseData!$B$38</f>
        <v>ProTes300420201Adm</v>
      </c>
      <c r="B2501" s="109" t="s">
        <v>11975</v>
      </c>
      <c r="C2501" s="108" t="s">
        <v>2609</v>
      </c>
      <c r="D2501" s="108" t="s">
        <v>11976</v>
      </c>
      <c r="E2501" s="108" t="s">
        <v>2683</v>
      </c>
      <c r="G2501" s="108" t="s">
        <v>11977</v>
      </c>
      <c r="H2501" s="108" t="s">
        <v>10559</v>
      </c>
      <c r="I2501" s="110" t="s">
        <v>2683</v>
      </c>
      <c r="J2501" s="108" t="s">
        <v>5414</v>
      </c>
      <c r="O2501" s="108" t="s">
        <v>2573</v>
      </c>
    </row>
    <row r="2502" spans="1:15" s="108" customFormat="1" ht="12.75" x14ac:dyDescent="0.2">
      <c r="A2502" s="108" t="str">
        <f>EnterpriseData!$B$38</f>
        <v>ProTes300420201Adm</v>
      </c>
      <c r="B2502" s="109" t="s">
        <v>11978</v>
      </c>
      <c r="C2502" s="108" t="s">
        <v>2609</v>
      </c>
      <c r="D2502" s="108" t="s">
        <v>11979</v>
      </c>
      <c r="E2502" s="108" t="s">
        <v>2683</v>
      </c>
      <c r="G2502" s="108" t="s">
        <v>11980</v>
      </c>
      <c r="H2502" s="108" t="s">
        <v>7478</v>
      </c>
      <c r="I2502" s="110" t="s">
        <v>2683</v>
      </c>
      <c r="J2502" s="108" t="s">
        <v>6097</v>
      </c>
      <c r="O2502" s="108" t="s">
        <v>2573</v>
      </c>
    </row>
    <row r="2503" spans="1:15" s="108" customFormat="1" ht="12.75" x14ac:dyDescent="0.2">
      <c r="A2503" s="108" t="str">
        <f>EnterpriseData!$B$38</f>
        <v>ProTes300420201Adm</v>
      </c>
      <c r="B2503" s="109" t="s">
        <v>11981</v>
      </c>
      <c r="C2503" s="108" t="s">
        <v>2609</v>
      </c>
      <c r="D2503" s="108" t="s">
        <v>11982</v>
      </c>
      <c r="E2503" s="108" t="s">
        <v>2683</v>
      </c>
      <c r="G2503" s="108" t="s">
        <v>11983</v>
      </c>
      <c r="H2503" s="108" t="s">
        <v>6616</v>
      </c>
      <c r="I2503" s="110" t="s">
        <v>2683</v>
      </c>
      <c r="J2503" s="108" t="s">
        <v>5800</v>
      </c>
      <c r="O2503" s="108" t="s">
        <v>2573</v>
      </c>
    </row>
    <row r="2504" spans="1:15" s="108" customFormat="1" ht="12.75" x14ac:dyDescent="0.2">
      <c r="A2504" s="108" t="str">
        <f>EnterpriseData!$B$38</f>
        <v>ProTes300420201Adm</v>
      </c>
      <c r="B2504" s="109" t="s">
        <v>11984</v>
      </c>
      <c r="C2504" s="108" t="s">
        <v>2609</v>
      </c>
      <c r="D2504" s="108" t="s">
        <v>11985</v>
      </c>
      <c r="E2504" s="108" t="s">
        <v>2683</v>
      </c>
      <c r="G2504" s="108" t="s">
        <v>11986</v>
      </c>
      <c r="H2504" s="108" t="s">
        <v>7530</v>
      </c>
      <c r="I2504" s="110" t="s">
        <v>2683</v>
      </c>
      <c r="J2504" s="108" t="s">
        <v>3799</v>
      </c>
      <c r="O2504" s="108" t="s">
        <v>2573</v>
      </c>
    </row>
    <row r="2505" spans="1:15" s="108" customFormat="1" ht="12.75" x14ac:dyDescent="0.2">
      <c r="A2505" s="108" t="str">
        <f>EnterpriseData!$B$38</f>
        <v>ProTes300420201Adm</v>
      </c>
      <c r="B2505" s="109" t="s">
        <v>11987</v>
      </c>
      <c r="C2505" s="108" t="s">
        <v>2609</v>
      </c>
      <c r="D2505" s="108" t="s">
        <v>11988</v>
      </c>
      <c r="E2505" s="108" t="s">
        <v>2683</v>
      </c>
      <c r="G2505" s="108" t="s">
        <v>11989</v>
      </c>
      <c r="H2505" s="108" t="s">
        <v>6522</v>
      </c>
      <c r="I2505" s="110" t="s">
        <v>2683</v>
      </c>
      <c r="J2505" s="108" t="s">
        <v>5325</v>
      </c>
      <c r="O2505" s="108" t="s">
        <v>2573</v>
      </c>
    </row>
    <row r="2506" spans="1:15" s="108" customFormat="1" ht="12.75" x14ac:dyDescent="0.2">
      <c r="A2506" s="108" t="str">
        <f>EnterpriseData!$B$38</f>
        <v>ProTes300420201Adm</v>
      </c>
      <c r="B2506" s="109" t="s">
        <v>11990</v>
      </c>
      <c r="C2506" s="108" t="s">
        <v>2609</v>
      </c>
      <c r="D2506" s="108" t="s">
        <v>11991</v>
      </c>
      <c r="E2506" s="108" t="s">
        <v>2683</v>
      </c>
      <c r="G2506" s="108" t="s">
        <v>11992</v>
      </c>
      <c r="H2506" s="108" t="s">
        <v>6198</v>
      </c>
      <c r="I2506" s="110" t="s">
        <v>2683</v>
      </c>
      <c r="J2506" s="108" t="s">
        <v>3825</v>
      </c>
      <c r="O2506" s="108" t="s">
        <v>2573</v>
      </c>
    </row>
    <row r="2507" spans="1:15" s="108" customFormat="1" ht="12.75" x14ac:dyDescent="0.2">
      <c r="A2507" s="108" t="str">
        <f>EnterpriseData!$B$38</f>
        <v>ProTes300420201Adm</v>
      </c>
      <c r="B2507" s="109" t="s">
        <v>11993</v>
      </c>
      <c r="C2507" s="108" t="s">
        <v>2609</v>
      </c>
      <c r="D2507" s="108" t="s">
        <v>11994</v>
      </c>
      <c r="E2507" s="108" t="s">
        <v>2683</v>
      </c>
      <c r="G2507" s="108" t="s">
        <v>11995</v>
      </c>
      <c r="H2507" s="108" t="s">
        <v>6198</v>
      </c>
      <c r="I2507" s="110" t="s">
        <v>2683</v>
      </c>
      <c r="J2507" s="108" t="s">
        <v>3825</v>
      </c>
      <c r="O2507" s="108" t="s">
        <v>2573</v>
      </c>
    </row>
    <row r="2508" spans="1:15" s="108" customFormat="1" ht="12.75" x14ac:dyDescent="0.2">
      <c r="A2508" s="108" t="str">
        <f>EnterpriseData!$B$38</f>
        <v>ProTes300420201Adm</v>
      </c>
      <c r="B2508" s="109" t="s">
        <v>11996</v>
      </c>
      <c r="C2508" s="108" t="s">
        <v>2609</v>
      </c>
      <c r="D2508" s="108" t="s">
        <v>11997</v>
      </c>
      <c r="E2508" s="108" t="s">
        <v>2683</v>
      </c>
      <c r="G2508" s="108" t="s">
        <v>11998</v>
      </c>
      <c r="H2508" s="108" t="s">
        <v>6245</v>
      </c>
      <c r="I2508" s="110" t="s">
        <v>2683</v>
      </c>
      <c r="J2508" s="108" t="s">
        <v>2412</v>
      </c>
      <c r="O2508" s="108" t="s">
        <v>2573</v>
      </c>
    </row>
    <row r="2509" spans="1:15" s="108" customFormat="1" ht="12.75" x14ac:dyDescent="0.2">
      <c r="A2509" s="108" t="str">
        <f>EnterpriseData!$B$38</f>
        <v>ProTes300420201Adm</v>
      </c>
      <c r="B2509" s="109" t="s">
        <v>11999</v>
      </c>
      <c r="C2509" s="108" t="s">
        <v>2609</v>
      </c>
      <c r="D2509" s="108" t="s">
        <v>12000</v>
      </c>
      <c r="E2509" s="108" t="s">
        <v>2683</v>
      </c>
      <c r="G2509" s="108" t="s">
        <v>12001</v>
      </c>
      <c r="H2509" s="108" t="s">
        <v>6245</v>
      </c>
      <c r="I2509" s="110" t="s">
        <v>2683</v>
      </c>
      <c r="J2509" s="108" t="s">
        <v>2412</v>
      </c>
      <c r="O2509" s="108" t="s">
        <v>2573</v>
      </c>
    </row>
    <row r="2510" spans="1:15" s="108" customFormat="1" ht="12.75" x14ac:dyDescent="0.2">
      <c r="A2510" s="108" t="str">
        <f>EnterpriseData!$B$38</f>
        <v>ProTes300420201Adm</v>
      </c>
      <c r="B2510" s="109" t="s">
        <v>12002</v>
      </c>
      <c r="C2510" s="108" t="s">
        <v>2609</v>
      </c>
      <c r="D2510" s="108" t="s">
        <v>12003</v>
      </c>
      <c r="E2510" s="108" t="s">
        <v>2683</v>
      </c>
      <c r="G2510" s="108" t="s">
        <v>12004</v>
      </c>
      <c r="H2510" s="108" t="s">
        <v>7572</v>
      </c>
      <c r="I2510" s="110" t="s">
        <v>2683</v>
      </c>
      <c r="J2510" s="108" t="s">
        <v>4509</v>
      </c>
      <c r="O2510" s="108" t="s">
        <v>2573</v>
      </c>
    </row>
    <row r="2511" spans="1:15" s="108" customFormat="1" ht="12.75" x14ac:dyDescent="0.2">
      <c r="A2511" s="108" t="str">
        <f>EnterpriseData!$B$38</f>
        <v>ProTes300420201Adm</v>
      </c>
      <c r="B2511" s="109" t="s">
        <v>12005</v>
      </c>
      <c r="C2511" s="108" t="s">
        <v>2609</v>
      </c>
      <c r="D2511" s="108" t="s">
        <v>12006</v>
      </c>
      <c r="E2511" s="108" t="s">
        <v>2683</v>
      </c>
      <c r="G2511" s="108" t="s">
        <v>12007</v>
      </c>
      <c r="H2511" s="108" t="s">
        <v>11808</v>
      </c>
      <c r="I2511" s="110" t="s">
        <v>2683</v>
      </c>
      <c r="J2511" s="108" t="s">
        <v>5882</v>
      </c>
      <c r="O2511" s="108" t="s">
        <v>2573</v>
      </c>
    </row>
    <row r="2512" spans="1:15" s="108" customFormat="1" ht="12.75" x14ac:dyDescent="0.2">
      <c r="A2512" s="108" t="str">
        <f>EnterpriseData!$B$38</f>
        <v>ProTes300420201Adm</v>
      </c>
      <c r="B2512" s="109" t="s">
        <v>12008</v>
      </c>
      <c r="C2512" s="108" t="s">
        <v>2609</v>
      </c>
      <c r="D2512" s="108" t="s">
        <v>12009</v>
      </c>
      <c r="E2512" s="108" t="s">
        <v>2683</v>
      </c>
      <c r="G2512" s="108" t="s">
        <v>12010</v>
      </c>
      <c r="H2512" s="108" t="s">
        <v>6245</v>
      </c>
      <c r="I2512" s="110" t="s">
        <v>2683</v>
      </c>
      <c r="J2512" s="108" t="s">
        <v>2412</v>
      </c>
      <c r="O2512" s="108" t="s">
        <v>2573</v>
      </c>
    </row>
    <row r="2513" spans="1:15" s="108" customFormat="1" ht="12.75" x14ac:dyDescent="0.2">
      <c r="A2513" s="108" t="str">
        <f>EnterpriseData!$B$38</f>
        <v>ProTes300420201Adm</v>
      </c>
      <c r="B2513" s="109" t="s">
        <v>12011</v>
      </c>
      <c r="C2513" s="108" t="s">
        <v>2609</v>
      </c>
      <c r="D2513" s="108" t="s">
        <v>12012</v>
      </c>
      <c r="E2513" s="108" t="s">
        <v>2683</v>
      </c>
      <c r="G2513" s="108" t="s">
        <v>12013</v>
      </c>
      <c r="H2513" s="108" t="s">
        <v>6616</v>
      </c>
      <c r="I2513" s="110" t="s">
        <v>2683</v>
      </c>
      <c r="J2513" s="108" t="s">
        <v>5800</v>
      </c>
      <c r="O2513" s="108" t="s">
        <v>2573</v>
      </c>
    </row>
    <row r="2514" spans="1:15" s="108" customFormat="1" ht="12.75" x14ac:dyDescent="0.2">
      <c r="A2514" s="108" t="str">
        <f>EnterpriseData!$B$38</f>
        <v>ProTes300420201Adm</v>
      </c>
      <c r="B2514" s="109" t="s">
        <v>12014</v>
      </c>
      <c r="C2514" s="108" t="s">
        <v>2609</v>
      </c>
      <c r="D2514" s="108" t="s">
        <v>12015</v>
      </c>
      <c r="E2514" s="108" t="s">
        <v>2683</v>
      </c>
      <c r="G2514" s="108" t="s">
        <v>12016</v>
      </c>
      <c r="H2514" s="108" t="s">
        <v>6339</v>
      </c>
      <c r="I2514" s="110" t="s">
        <v>2683</v>
      </c>
      <c r="J2514" s="108" t="s">
        <v>3195</v>
      </c>
      <c r="O2514" s="108" t="s">
        <v>2573</v>
      </c>
    </row>
    <row r="2515" spans="1:15" s="108" customFormat="1" ht="12.75" x14ac:dyDescent="0.2">
      <c r="A2515" s="108" t="str">
        <f>EnterpriseData!$B$38</f>
        <v>ProTes300420201Adm</v>
      </c>
      <c r="B2515" s="109" t="s">
        <v>12017</v>
      </c>
      <c r="C2515" s="108" t="s">
        <v>2609</v>
      </c>
      <c r="D2515" s="108" t="s">
        <v>12018</v>
      </c>
      <c r="E2515" s="108" t="s">
        <v>2683</v>
      </c>
      <c r="G2515" s="108" t="s">
        <v>12019</v>
      </c>
      <c r="H2515" s="108" t="s">
        <v>6198</v>
      </c>
      <c r="I2515" s="110" t="s">
        <v>2683</v>
      </c>
      <c r="J2515" s="108" t="s">
        <v>3825</v>
      </c>
      <c r="O2515" s="108" t="s">
        <v>2573</v>
      </c>
    </row>
    <row r="2516" spans="1:15" s="108" customFormat="1" ht="12.75" x14ac:dyDescent="0.2">
      <c r="A2516" s="108" t="str">
        <f>EnterpriseData!$B$38</f>
        <v>ProTes300420201Adm</v>
      </c>
      <c r="B2516" s="109" t="s">
        <v>12020</v>
      </c>
      <c r="C2516" s="108" t="s">
        <v>2609</v>
      </c>
      <c r="D2516" s="108" t="s">
        <v>12021</v>
      </c>
      <c r="E2516" s="108" t="s">
        <v>2683</v>
      </c>
      <c r="G2516" s="108" t="s">
        <v>12022</v>
      </c>
      <c r="H2516" s="108" t="s">
        <v>6616</v>
      </c>
      <c r="I2516" s="110" t="s">
        <v>2683</v>
      </c>
      <c r="J2516" s="108" t="s">
        <v>5800</v>
      </c>
      <c r="O2516" s="108" t="s">
        <v>2573</v>
      </c>
    </row>
    <row r="2517" spans="1:15" s="108" customFormat="1" ht="12.75" x14ac:dyDescent="0.2">
      <c r="A2517" s="108" t="str">
        <f>EnterpriseData!$B$38</f>
        <v>ProTes300420201Adm</v>
      </c>
      <c r="B2517" s="109" t="s">
        <v>12023</v>
      </c>
      <c r="C2517" s="108" t="s">
        <v>2609</v>
      </c>
      <c r="D2517" s="108" t="s">
        <v>12024</v>
      </c>
      <c r="E2517" s="108" t="s">
        <v>2683</v>
      </c>
      <c r="G2517" s="108" t="s">
        <v>12025</v>
      </c>
      <c r="H2517" s="108" t="s">
        <v>6433</v>
      </c>
      <c r="I2517" s="110" t="s">
        <v>2683</v>
      </c>
      <c r="J2517" s="108" t="s">
        <v>3036</v>
      </c>
      <c r="O2517" s="108" t="s">
        <v>2573</v>
      </c>
    </row>
    <row r="2518" spans="1:15" s="108" customFormat="1" ht="12.75" x14ac:dyDescent="0.2">
      <c r="A2518" s="108" t="str">
        <f>EnterpriseData!$B$38</f>
        <v>ProTes300420201Adm</v>
      </c>
      <c r="B2518" s="109" t="s">
        <v>12026</v>
      </c>
      <c r="C2518" s="108" t="s">
        <v>2609</v>
      </c>
      <c r="D2518" s="108" t="s">
        <v>12027</v>
      </c>
      <c r="E2518" s="108" t="s">
        <v>2683</v>
      </c>
      <c r="G2518" s="108" t="s">
        <v>12028</v>
      </c>
      <c r="H2518" s="108" t="s">
        <v>6616</v>
      </c>
      <c r="I2518" s="110" t="s">
        <v>2683</v>
      </c>
      <c r="J2518" s="108" t="s">
        <v>5800</v>
      </c>
      <c r="O2518" s="108" t="s">
        <v>2573</v>
      </c>
    </row>
    <row r="2519" spans="1:15" s="108" customFormat="1" ht="12.75" x14ac:dyDescent="0.2">
      <c r="A2519" s="108" t="str">
        <f>EnterpriseData!$B$38</f>
        <v>ProTes300420201Adm</v>
      </c>
      <c r="B2519" s="109" t="s">
        <v>12029</v>
      </c>
      <c r="C2519" s="108" t="s">
        <v>2609</v>
      </c>
      <c r="D2519" s="108" t="s">
        <v>12030</v>
      </c>
      <c r="E2519" s="108" t="s">
        <v>2683</v>
      </c>
      <c r="G2519" s="108" t="s">
        <v>12031</v>
      </c>
      <c r="H2519" s="108" t="s">
        <v>7572</v>
      </c>
      <c r="I2519" s="110" t="s">
        <v>2683</v>
      </c>
      <c r="J2519" s="108" t="s">
        <v>4509</v>
      </c>
      <c r="O2519" s="108" t="s">
        <v>2573</v>
      </c>
    </row>
    <row r="2520" spans="1:15" s="108" customFormat="1" ht="12.75" x14ac:dyDescent="0.2">
      <c r="A2520" s="108" t="str">
        <f>EnterpriseData!$B$38</f>
        <v>ProTes300420201Adm</v>
      </c>
      <c r="B2520" s="109" t="s">
        <v>12032</v>
      </c>
      <c r="C2520" s="108" t="s">
        <v>2609</v>
      </c>
      <c r="D2520" s="108" t="s">
        <v>12033</v>
      </c>
      <c r="E2520" s="108" t="s">
        <v>2683</v>
      </c>
      <c r="G2520" s="108" t="s">
        <v>12034</v>
      </c>
      <c r="H2520" s="108" t="s">
        <v>6245</v>
      </c>
      <c r="I2520" s="110" t="s">
        <v>2683</v>
      </c>
      <c r="J2520" s="108" t="s">
        <v>2412</v>
      </c>
      <c r="O2520" s="108" t="s">
        <v>2573</v>
      </c>
    </row>
    <row r="2521" spans="1:15" s="108" customFormat="1" ht="12.75" x14ac:dyDescent="0.2">
      <c r="A2521" s="108" t="str">
        <f>EnterpriseData!$B$38</f>
        <v>ProTes300420201Adm</v>
      </c>
      <c r="B2521" s="109" t="s">
        <v>12035</v>
      </c>
      <c r="C2521" s="108" t="s">
        <v>2609</v>
      </c>
      <c r="D2521" s="108" t="s">
        <v>12036</v>
      </c>
      <c r="E2521" s="108" t="s">
        <v>2683</v>
      </c>
      <c r="G2521" s="108" t="s">
        <v>12037</v>
      </c>
      <c r="H2521" s="108" t="s">
        <v>6616</v>
      </c>
      <c r="I2521" s="110" t="s">
        <v>2683</v>
      </c>
      <c r="J2521" s="108" t="s">
        <v>5800</v>
      </c>
      <c r="O2521" s="108" t="s">
        <v>2573</v>
      </c>
    </row>
    <row r="2522" spans="1:15" s="108" customFormat="1" ht="12.75" x14ac:dyDescent="0.2">
      <c r="A2522" s="108" t="str">
        <f>EnterpriseData!$B$38</f>
        <v>ProTes300420201Adm</v>
      </c>
      <c r="B2522" s="109" t="s">
        <v>12038</v>
      </c>
      <c r="C2522" s="108" t="s">
        <v>2609</v>
      </c>
      <c r="D2522" s="108" t="s">
        <v>12039</v>
      </c>
      <c r="E2522" s="108" t="s">
        <v>2683</v>
      </c>
      <c r="G2522" s="108" t="s">
        <v>12040</v>
      </c>
      <c r="H2522" s="108" t="s">
        <v>7572</v>
      </c>
      <c r="I2522" s="110" t="s">
        <v>2683</v>
      </c>
      <c r="J2522" s="108" t="s">
        <v>4509</v>
      </c>
      <c r="O2522" s="108" t="s">
        <v>2573</v>
      </c>
    </row>
    <row r="2523" spans="1:15" s="108" customFormat="1" ht="12.75" x14ac:dyDescent="0.2">
      <c r="A2523" s="108" t="str">
        <f>EnterpriseData!$B$38</f>
        <v>ProTes300420201Adm</v>
      </c>
      <c r="B2523" s="109" t="s">
        <v>12041</v>
      </c>
      <c r="C2523" s="108" t="s">
        <v>2609</v>
      </c>
      <c r="D2523" s="108" t="s">
        <v>12042</v>
      </c>
      <c r="E2523" s="108" t="s">
        <v>2683</v>
      </c>
      <c r="G2523" s="108" t="s">
        <v>12043</v>
      </c>
      <c r="H2523" s="108" t="s">
        <v>6616</v>
      </c>
      <c r="I2523" s="110" t="s">
        <v>2683</v>
      </c>
      <c r="J2523" s="108" t="s">
        <v>5800</v>
      </c>
      <c r="O2523" s="108" t="s">
        <v>2573</v>
      </c>
    </row>
    <row r="2524" spans="1:15" s="108" customFormat="1" ht="12.75" x14ac:dyDescent="0.2">
      <c r="A2524" s="108" t="str">
        <f>EnterpriseData!$B$38</f>
        <v>ProTes300420201Adm</v>
      </c>
      <c r="B2524" s="109" t="s">
        <v>12044</v>
      </c>
      <c r="C2524" s="108" t="s">
        <v>2609</v>
      </c>
      <c r="D2524" s="108" t="s">
        <v>12045</v>
      </c>
      <c r="E2524" s="108" t="s">
        <v>2683</v>
      </c>
      <c r="G2524" s="108" t="s">
        <v>12046</v>
      </c>
      <c r="H2524" s="108" t="s">
        <v>6616</v>
      </c>
      <c r="I2524" s="110" t="s">
        <v>2683</v>
      </c>
      <c r="J2524" s="108" t="s">
        <v>5800</v>
      </c>
      <c r="O2524" s="108" t="s">
        <v>2573</v>
      </c>
    </row>
    <row r="2525" spans="1:15" s="108" customFormat="1" ht="12.75" x14ac:dyDescent="0.2">
      <c r="A2525" s="108" t="str">
        <f>EnterpriseData!$B$38</f>
        <v>ProTes300420201Adm</v>
      </c>
      <c r="B2525" s="109" t="s">
        <v>12047</v>
      </c>
      <c r="C2525" s="108" t="s">
        <v>2609</v>
      </c>
      <c r="D2525" s="108" t="s">
        <v>12048</v>
      </c>
      <c r="E2525" s="108" t="s">
        <v>2683</v>
      </c>
      <c r="G2525" s="108" t="s">
        <v>12049</v>
      </c>
      <c r="H2525" s="108" t="s">
        <v>6339</v>
      </c>
      <c r="I2525" s="110" t="s">
        <v>2683</v>
      </c>
      <c r="J2525" s="108" t="s">
        <v>3195</v>
      </c>
      <c r="O2525" s="108" t="s">
        <v>2573</v>
      </c>
    </row>
    <row r="2526" spans="1:15" s="108" customFormat="1" ht="12.75" x14ac:dyDescent="0.2">
      <c r="A2526" s="108" t="str">
        <f>EnterpriseData!$B$38</f>
        <v>ProTes300420201Adm</v>
      </c>
      <c r="B2526" s="109" t="s">
        <v>12050</v>
      </c>
      <c r="C2526" s="108" t="s">
        <v>2609</v>
      </c>
      <c r="D2526" s="108" t="s">
        <v>12051</v>
      </c>
      <c r="E2526" s="108" t="s">
        <v>2683</v>
      </c>
      <c r="G2526" s="108" t="s">
        <v>12052</v>
      </c>
      <c r="H2526" s="108" t="s">
        <v>6198</v>
      </c>
      <c r="I2526" s="110" t="s">
        <v>2683</v>
      </c>
      <c r="J2526" s="108" t="s">
        <v>3825</v>
      </c>
      <c r="O2526" s="108" t="s">
        <v>2573</v>
      </c>
    </row>
    <row r="2527" spans="1:15" s="108" customFormat="1" ht="12.75" x14ac:dyDescent="0.2">
      <c r="A2527" s="108" t="str">
        <f>EnterpriseData!$B$38</f>
        <v>ProTes300420201Adm</v>
      </c>
      <c r="B2527" s="109" t="s">
        <v>12053</v>
      </c>
      <c r="C2527" s="108" t="s">
        <v>2609</v>
      </c>
      <c r="D2527" s="108" t="s">
        <v>12054</v>
      </c>
      <c r="E2527" s="108" t="s">
        <v>2683</v>
      </c>
      <c r="G2527" s="108" t="s">
        <v>12055</v>
      </c>
      <c r="H2527" s="108" t="s">
        <v>6753</v>
      </c>
      <c r="I2527" s="110" t="s">
        <v>2683</v>
      </c>
      <c r="J2527" s="108" t="s">
        <v>5526</v>
      </c>
      <c r="O2527" s="108" t="s">
        <v>2573</v>
      </c>
    </row>
    <row r="2528" spans="1:15" s="108" customFormat="1" ht="12.75" x14ac:dyDescent="0.2">
      <c r="A2528" s="108" t="str">
        <f>EnterpriseData!$B$38</f>
        <v>ProTes300420201Adm</v>
      </c>
      <c r="B2528" s="109" t="s">
        <v>12056</v>
      </c>
      <c r="C2528" s="108" t="s">
        <v>2609</v>
      </c>
      <c r="D2528" s="108" t="s">
        <v>12057</v>
      </c>
      <c r="E2528" s="108" t="s">
        <v>2683</v>
      </c>
      <c r="G2528" s="108" t="s">
        <v>12058</v>
      </c>
      <c r="H2528" s="108" t="s">
        <v>6765</v>
      </c>
      <c r="I2528" s="110" t="s">
        <v>2683</v>
      </c>
      <c r="J2528" s="108" t="s">
        <v>5640</v>
      </c>
      <c r="O2528" s="108" t="s">
        <v>2573</v>
      </c>
    </row>
    <row r="2529" spans="1:15" s="108" customFormat="1" ht="12.75" x14ac:dyDescent="0.2">
      <c r="A2529" s="108" t="str">
        <f>EnterpriseData!$B$38</f>
        <v>ProTes300420201Adm</v>
      </c>
      <c r="B2529" s="109" t="s">
        <v>12059</v>
      </c>
      <c r="C2529" s="108" t="s">
        <v>2609</v>
      </c>
      <c r="D2529" s="108" t="s">
        <v>12060</v>
      </c>
      <c r="E2529" s="108" t="s">
        <v>2683</v>
      </c>
      <c r="G2529" s="108" t="s">
        <v>12061</v>
      </c>
      <c r="H2529" s="108" t="s">
        <v>7712</v>
      </c>
      <c r="I2529" s="110" t="s">
        <v>2683</v>
      </c>
      <c r="J2529" s="108" t="s">
        <v>3614</v>
      </c>
      <c r="O2529" s="108" t="s">
        <v>2573</v>
      </c>
    </row>
    <row r="2530" spans="1:15" s="108" customFormat="1" ht="12.75" x14ac:dyDescent="0.2">
      <c r="A2530" s="108" t="str">
        <f>EnterpriseData!$B$38</f>
        <v>ProTes300420201Adm</v>
      </c>
      <c r="B2530" s="109" t="s">
        <v>12062</v>
      </c>
      <c r="C2530" s="108" t="s">
        <v>2609</v>
      </c>
      <c r="D2530" s="108" t="s">
        <v>12063</v>
      </c>
      <c r="E2530" s="108" t="s">
        <v>2683</v>
      </c>
      <c r="G2530" s="108" t="s">
        <v>12064</v>
      </c>
      <c r="H2530" s="108" t="s">
        <v>6616</v>
      </c>
      <c r="I2530" s="110" t="s">
        <v>2683</v>
      </c>
      <c r="J2530" s="108" t="s">
        <v>5800</v>
      </c>
      <c r="O2530" s="108" t="s">
        <v>2573</v>
      </c>
    </row>
    <row r="2531" spans="1:15" s="108" customFormat="1" ht="12.75" x14ac:dyDescent="0.2">
      <c r="A2531" s="108" t="str">
        <f>EnterpriseData!$B$38</f>
        <v>ProTes300420201Adm</v>
      </c>
      <c r="B2531" s="109" t="s">
        <v>12065</v>
      </c>
      <c r="C2531" s="108" t="s">
        <v>2609</v>
      </c>
      <c r="D2531" s="108" t="s">
        <v>12066</v>
      </c>
      <c r="E2531" s="108" t="s">
        <v>2683</v>
      </c>
      <c r="G2531" s="108" t="s">
        <v>12067</v>
      </c>
      <c r="H2531" s="108" t="s">
        <v>6512</v>
      </c>
      <c r="I2531" s="110" t="s">
        <v>2683</v>
      </c>
      <c r="J2531" s="108" t="s">
        <v>5462</v>
      </c>
      <c r="O2531" s="108" t="s">
        <v>2573</v>
      </c>
    </row>
    <row r="2532" spans="1:15" s="108" customFormat="1" ht="12.75" x14ac:dyDescent="0.2">
      <c r="A2532" s="108" t="str">
        <f>EnterpriseData!$B$38</f>
        <v>ProTes300420201Adm</v>
      </c>
      <c r="B2532" s="109" t="s">
        <v>12068</v>
      </c>
      <c r="C2532" s="108" t="s">
        <v>2609</v>
      </c>
      <c r="D2532" s="108" t="s">
        <v>12069</v>
      </c>
      <c r="E2532" s="108" t="s">
        <v>2683</v>
      </c>
      <c r="G2532" s="108" t="s">
        <v>12070</v>
      </c>
      <c r="H2532" s="108" t="s">
        <v>12070</v>
      </c>
      <c r="I2532" s="110" t="s">
        <v>2683</v>
      </c>
      <c r="J2532" s="108" t="s">
        <v>2834</v>
      </c>
      <c r="O2532" s="108" t="s">
        <v>2573</v>
      </c>
    </row>
    <row r="2533" spans="1:15" s="108" customFormat="1" ht="12.75" x14ac:dyDescent="0.2">
      <c r="A2533" s="108" t="str">
        <f>EnterpriseData!$B$38</f>
        <v>ProTes300420201Adm</v>
      </c>
      <c r="B2533" s="109" t="s">
        <v>12071</v>
      </c>
      <c r="C2533" s="108" t="s">
        <v>2609</v>
      </c>
      <c r="D2533" s="108" t="s">
        <v>12072</v>
      </c>
      <c r="E2533" s="108" t="s">
        <v>2683</v>
      </c>
      <c r="G2533" s="108" t="s">
        <v>12073</v>
      </c>
      <c r="H2533" s="108" t="s">
        <v>6267</v>
      </c>
      <c r="I2533" s="110" t="s">
        <v>2683</v>
      </c>
      <c r="J2533" s="108" t="s">
        <v>4104</v>
      </c>
      <c r="O2533" s="108" t="s">
        <v>2573</v>
      </c>
    </row>
    <row r="2534" spans="1:15" s="108" customFormat="1" ht="12.75" x14ac:dyDescent="0.2">
      <c r="A2534" s="108" t="str">
        <f>EnterpriseData!$B$38</f>
        <v>ProTes300420201Adm</v>
      </c>
      <c r="B2534" s="109" t="s">
        <v>12074</v>
      </c>
      <c r="C2534" s="108" t="s">
        <v>2609</v>
      </c>
      <c r="D2534" s="108" t="s">
        <v>12075</v>
      </c>
      <c r="E2534" s="108" t="s">
        <v>2683</v>
      </c>
      <c r="G2534" s="108" t="s">
        <v>12076</v>
      </c>
      <c r="H2534" s="108" t="s">
        <v>6616</v>
      </c>
      <c r="I2534" s="110" t="s">
        <v>2683</v>
      </c>
      <c r="J2534" s="108" t="s">
        <v>5800</v>
      </c>
      <c r="O2534" s="108" t="s">
        <v>2573</v>
      </c>
    </row>
    <row r="2535" spans="1:15" s="108" customFormat="1" ht="12.75" x14ac:dyDescent="0.2">
      <c r="A2535" s="108" t="str">
        <f>EnterpriseData!$B$38</f>
        <v>ProTes300420201Adm</v>
      </c>
      <c r="B2535" s="109" t="s">
        <v>12077</v>
      </c>
      <c r="C2535" s="108" t="s">
        <v>2609</v>
      </c>
      <c r="D2535" s="108" t="s">
        <v>12078</v>
      </c>
      <c r="E2535" s="108" t="s">
        <v>2683</v>
      </c>
      <c r="G2535" s="108" t="s">
        <v>12079</v>
      </c>
      <c r="H2535" s="108" t="s">
        <v>10559</v>
      </c>
      <c r="I2535" s="110" t="s">
        <v>2683</v>
      </c>
      <c r="J2535" s="108" t="s">
        <v>5414</v>
      </c>
      <c r="O2535" s="108" t="s">
        <v>2573</v>
      </c>
    </row>
    <row r="2536" spans="1:15" s="108" customFormat="1" ht="12.75" x14ac:dyDescent="0.2">
      <c r="A2536" s="108" t="str">
        <f>EnterpriseData!$B$38</f>
        <v>ProTes300420201Adm</v>
      </c>
      <c r="B2536" s="109" t="s">
        <v>12080</v>
      </c>
      <c r="C2536" s="108" t="s">
        <v>2609</v>
      </c>
      <c r="D2536" s="108" t="s">
        <v>12081</v>
      </c>
      <c r="E2536" s="108" t="s">
        <v>2683</v>
      </c>
      <c r="G2536" s="108" t="s">
        <v>12082</v>
      </c>
      <c r="H2536" s="108" t="s">
        <v>6133</v>
      </c>
      <c r="I2536" s="110" t="s">
        <v>2683</v>
      </c>
      <c r="J2536" s="108" t="s">
        <v>3681</v>
      </c>
      <c r="O2536" s="108" t="s">
        <v>2573</v>
      </c>
    </row>
    <row r="2537" spans="1:15" s="108" customFormat="1" ht="12.75" x14ac:dyDescent="0.2">
      <c r="A2537" s="108" t="str">
        <f>EnterpriseData!$B$38</f>
        <v>ProTes300420201Adm</v>
      </c>
      <c r="B2537" s="109" t="s">
        <v>12083</v>
      </c>
      <c r="C2537" s="108" t="s">
        <v>2609</v>
      </c>
      <c r="D2537" s="108" t="s">
        <v>12084</v>
      </c>
      <c r="E2537" s="108" t="s">
        <v>2683</v>
      </c>
      <c r="G2537" s="108" t="s">
        <v>12085</v>
      </c>
      <c r="H2537" s="108" t="s">
        <v>6468</v>
      </c>
      <c r="I2537" s="110" t="s">
        <v>2683</v>
      </c>
      <c r="J2537" s="108" t="s">
        <v>3730</v>
      </c>
      <c r="O2537" s="108" t="s">
        <v>2573</v>
      </c>
    </row>
    <row r="2538" spans="1:15" s="108" customFormat="1" ht="12.75" x14ac:dyDescent="0.2">
      <c r="A2538" s="108" t="str">
        <f>EnterpriseData!$B$38</f>
        <v>ProTes300420201Adm</v>
      </c>
      <c r="B2538" s="109" t="s">
        <v>12086</v>
      </c>
      <c r="C2538" s="108" t="s">
        <v>2609</v>
      </c>
      <c r="D2538" s="108" t="s">
        <v>12087</v>
      </c>
      <c r="E2538" s="108" t="s">
        <v>2683</v>
      </c>
      <c r="G2538" s="108" t="s">
        <v>12088</v>
      </c>
      <c r="H2538" s="108" t="s">
        <v>6133</v>
      </c>
      <c r="I2538" s="110" t="s">
        <v>2683</v>
      </c>
      <c r="J2538" s="108" t="s">
        <v>3681</v>
      </c>
      <c r="O2538" s="108" t="s">
        <v>2573</v>
      </c>
    </row>
    <row r="2539" spans="1:15" s="108" customFormat="1" ht="12.75" x14ac:dyDescent="0.2">
      <c r="A2539" s="108" t="str">
        <f>EnterpriseData!$B$38</f>
        <v>ProTes300420201Adm</v>
      </c>
      <c r="B2539" s="109" t="s">
        <v>12089</v>
      </c>
      <c r="C2539" s="108" t="s">
        <v>2609</v>
      </c>
      <c r="D2539" s="108" t="s">
        <v>12090</v>
      </c>
      <c r="E2539" s="108" t="s">
        <v>2683</v>
      </c>
      <c r="G2539" s="108" t="s">
        <v>12091</v>
      </c>
      <c r="H2539" s="108" t="s">
        <v>6753</v>
      </c>
      <c r="I2539" s="110" t="s">
        <v>2683</v>
      </c>
      <c r="J2539" s="108" t="s">
        <v>5526</v>
      </c>
      <c r="O2539" s="108" t="s">
        <v>2573</v>
      </c>
    </row>
    <row r="2540" spans="1:15" s="108" customFormat="1" ht="12.75" x14ac:dyDescent="0.2">
      <c r="A2540" s="108" t="str">
        <f>EnterpriseData!$B$38</f>
        <v>ProTes300420201Adm</v>
      </c>
      <c r="B2540" s="109" t="s">
        <v>12092</v>
      </c>
      <c r="C2540" s="108" t="s">
        <v>2609</v>
      </c>
      <c r="D2540" s="108" t="s">
        <v>12093</v>
      </c>
      <c r="E2540" s="108" t="s">
        <v>2683</v>
      </c>
      <c r="G2540" s="108" t="s">
        <v>12094</v>
      </c>
      <c r="H2540" s="108" t="s">
        <v>6245</v>
      </c>
      <c r="I2540" s="110" t="s">
        <v>2683</v>
      </c>
      <c r="J2540" s="108" t="s">
        <v>2412</v>
      </c>
      <c r="O2540" s="108" t="s">
        <v>2573</v>
      </c>
    </row>
    <row r="2541" spans="1:15" s="108" customFormat="1" ht="12.75" x14ac:dyDescent="0.2">
      <c r="A2541" s="108" t="str">
        <f>EnterpriseData!$B$38</f>
        <v>ProTes300420201Adm</v>
      </c>
      <c r="B2541" s="109" t="s">
        <v>12095</v>
      </c>
      <c r="C2541" s="108" t="s">
        <v>2609</v>
      </c>
      <c r="D2541" s="108" t="s">
        <v>12096</v>
      </c>
      <c r="E2541" s="108" t="s">
        <v>2683</v>
      </c>
      <c r="G2541" s="108" t="s">
        <v>12097</v>
      </c>
      <c r="H2541" s="108" t="s">
        <v>12098</v>
      </c>
      <c r="I2541" s="110" t="s">
        <v>2683</v>
      </c>
      <c r="J2541" s="108" t="s">
        <v>2407</v>
      </c>
      <c r="O2541" s="108" t="s">
        <v>2573</v>
      </c>
    </row>
    <row r="2542" spans="1:15" s="108" customFormat="1" ht="12.75" x14ac:dyDescent="0.2">
      <c r="A2542" s="108" t="str">
        <f>EnterpriseData!$B$38</f>
        <v>ProTes300420201Adm</v>
      </c>
      <c r="B2542" s="109" t="s">
        <v>12099</v>
      </c>
      <c r="C2542" s="108" t="s">
        <v>2609</v>
      </c>
      <c r="D2542" s="108" t="s">
        <v>12100</v>
      </c>
      <c r="E2542" s="108" t="s">
        <v>2683</v>
      </c>
      <c r="G2542" s="108" t="s">
        <v>12101</v>
      </c>
      <c r="H2542" s="108" t="s">
        <v>6616</v>
      </c>
      <c r="I2542" s="110" t="s">
        <v>2683</v>
      </c>
      <c r="J2542" s="108" t="s">
        <v>5800</v>
      </c>
      <c r="O2542" s="108" t="s">
        <v>2573</v>
      </c>
    </row>
    <row r="2543" spans="1:15" s="108" customFormat="1" ht="12.75" x14ac:dyDescent="0.2">
      <c r="A2543" s="108" t="str">
        <f>EnterpriseData!$B$38</f>
        <v>ProTes300420201Adm</v>
      </c>
      <c r="B2543" s="109" t="s">
        <v>12102</v>
      </c>
      <c r="C2543" s="108" t="s">
        <v>2609</v>
      </c>
      <c r="D2543" s="108" t="s">
        <v>12103</v>
      </c>
      <c r="E2543" s="108" t="s">
        <v>2683</v>
      </c>
      <c r="G2543" s="108" t="s">
        <v>12104</v>
      </c>
      <c r="H2543" s="108" t="s">
        <v>6566</v>
      </c>
      <c r="I2543" s="110" t="s">
        <v>2683</v>
      </c>
      <c r="J2543" s="108" t="s">
        <v>2409</v>
      </c>
      <c r="O2543" s="108" t="s">
        <v>2573</v>
      </c>
    </row>
    <row r="2544" spans="1:15" s="108" customFormat="1" ht="12.75" x14ac:dyDescent="0.2">
      <c r="A2544" s="108" t="str">
        <f>EnterpriseData!$B$38</f>
        <v>ProTes300420201Adm</v>
      </c>
      <c r="B2544" s="109" t="s">
        <v>12105</v>
      </c>
      <c r="C2544" s="108" t="s">
        <v>2609</v>
      </c>
      <c r="D2544" s="108" t="s">
        <v>12106</v>
      </c>
      <c r="E2544" s="108" t="s">
        <v>2683</v>
      </c>
      <c r="G2544" s="108" t="s">
        <v>5195</v>
      </c>
      <c r="H2544" s="108" t="s">
        <v>9665</v>
      </c>
      <c r="I2544" s="110" t="s">
        <v>2683</v>
      </c>
      <c r="J2544" s="108" t="s">
        <v>5197</v>
      </c>
      <c r="O2544" s="108" t="s">
        <v>2573</v>
      </c>
    </row>
    <row r="2545" spans="1:15" s="108" customFormat="1" ht="12.75" x14ac:dyDescent="0.2">
      <c r="A2545" s="108" t="str">
        <f>EnterpriseData!$B$38</f>
        <v>ProTes300420201Adm</v>
      </c>
      <c r="B2545" s="109" t="s">
        <v>12107</v>
      </c>
      <c r="C2545" s="108" t="s">
        <v>2609</v>
      </c>
      <c r="D2545" s="108" t="s">
        <v>12108</v>
      </c>
      <c r="E2545" s="108" t="s">
        <v>2683</v>
      </c>
      <c r="G2545" s="108" t="s">
        <v>12109</v>
      </c>
      <c r="H2545" s="108" t="s">
        <v>6616</v>
      </c>
      <c r="I2545" s="110" t="s">
        <v>2683</v>
      </c>
      <c r="J2545" s="108" t="s">
        <v>5800</v>
      </c>
      <c r="O2545" s="108" t="s">
        <v>2573</v>
      </c>
    </row>
    <row r="2546" spans="1:15" s="108" customFormat="1" ht="12.75" x14ac:dyDescent="0.2">
      <c r="A2546" s="108" t="str">
        <f>EnterpriseData!$B$38</f>
        <v>ProTes300420201Adm</v>
      </c>
      <c r="B2546" s="109" t="s">
        <v>12110</v>
      </c>
      <c r="C2546" s="108" t="s">
        <v>2609</v>
      </c>
      <c r="D2546" s="108" t="s">
        <v>12111</v>
      </c>
      <c r="E2546" s="108" t="s">
        <v>2683</v>
      </c>
      <c r="G2546" s="108" t="s">
        <v>12112</v>
      </c>
      <c r="H2546" s="108" t="s">
        <v>6198</v>
      </c>
      <c r="I2546" s="110" t="s">
        <v>2683</v>
      </c>
      <c r="J2546" s="108" t="s">
        <v>3825</v>
      </c>
      <c r="O2546" s="108" t="s">
        <v>2573</v>
      </c>
    </row>
    <row r="2547" spans="1:15" s="108" customFormat="1" ht="12.75" x14ac:dyDescent="0.2">
      <c r="A2547" s="108" t="str">
        <f>EnterpriseData!$B$38</f>
        <v>ProTes300420201Adm</v>
      </c>
      <c r="B2547" s="109" t="s">
        <v>12113</v>
      </c>
      <c r="C2547" s="108" t="s">
        <v>2609</v>
      </c>
      <c r="D2547" s="108" t="s">
        <v>12114</v>
      </c>
      <c r="E2547" s="108" t="s">
        <v>2683</v>
      </c>
      <c r="G2547" s="108" t="s">
        <v>12115</v>
      </c>
      <c r="H2547" s="108" t="s">
        <v>6616</v>
      </c>
      <c r="I2547" s="110" t="s">
        <v>2683</v>
      </c>
      <c r="J2547" s="108" t="s">
        <v>5800</v>
      </c>
      <c r="O2547" s="108" t="s">
        <v>2573</v>
      </c>
    </row>
    <row r="2548" spans="1:15" s="108" customFormat="1" ht="12.75" x14ac:dyDescent="0.2">
      <c r="A2548" s="108" t="str">
        <f>EnterpriseData!$B$38</f>
        <v>ProTes300420201Adm</v>
      </c>
      <c r="B2548" s="109" t="s">
        <v>12116</v>
      </c>
      <c r="C2548" s="108" t="s">
        <v>2609</v>
      </c>
      <c r="D2548" s="108" t="s">
        <v>12117</v>
      </c>
      <c r="E2548" s="108" t="s">
        <v>2683</v>
      </c>
      <c r="G2548" s="108" t="s">
        <v>12118</v>
      </c>
      <c r="H2548" s="108" t="s">
        <v>11621</v>
      </c>
      <c r="I2548" s="110" t="s">
        <v>2683</v>
      </c>
      <c r="J2548" s="108" t="s">
        <v>2734</v>
      </c>
      <c r="O2548" s="108" t="s">
        <v>2573</v>
      </c>
    </row>
    <row r="2549" spans="1:15" s="108" customFormat="1" ht="12.75" x14ac:dyDescent="0.2">
      <c r="A2549" s="108" t="str">
        <f>EnterpriseData!$B$38</f>
        <v>ProTes300420201Adm</v>
      </c>
      <c r="B2549" s="109" t="s">
        <v>12119</v>
      </c>
      <c r="C2549" s="108" t="s">
        <v>2609</v>
      </c>
      <c r="D2549" s="108" t="s">
        <v>12120</v>
      </c>
      <c r="E2549" s="108" t="s">
        <v>2683</v>
      </c>
      <c r="G2549" s="108" t="s">
        <v>12121</v>
      </c>
      <c r="H2549" s="108" t="s">
        <v>11059</v>
      </c>
      <c r="I2549" s="110" t="s">
        <v>2683</v>
      </c>
      <c r="J2549" s="108" t="s">
        <v>2794</v>
      </c>
      <c r="O2549" s="108" t="s">
        <v>2573</v>
      </c>
    </row>
    <row r="2550" spans="1:15" s="108" customFormat="1" ht="12.75" x14ac:dyDescent="0.2">
      <c r="A2550" s="108" t="str">
        <f>EnterpriseData!$B$38</f>
        <v>ProTes300420201Adm</v>
      </c>
      <c r="B2550" s="109" t="s">
        <v>12122</v>
      </c>
      <c r="C2550" s="108" t="s">
        <v>2609</v>
      </c>
      <c r="D2550" s="108" t="s">
        <v>12123</v>
      </c>
      <c r="E2550" s="108" t="s">
        <v>2683</v>
      </c>
      <c r="G2550" s="108" t="s">
        <v>12124</v>
      </c>
      <c r="H2550" s="108" t="s">
        <v>6512</v>
      </c>
      <c r="I2550" s="110" t="s">
        <v>2683</v>
      </c>
      <c r="J2550" s="108" t="s">
        <v>5462</v>
      </c>
      <c r="O2550" s="108" t="s">
        <v>2573</v>
      </c>
    </row>
    <row r="2551" spans="1:15" s="108" customFormat="1" ht="12.75" x14ac:dyDescent="0.2">
      <c r="A2551" s="108" t="str">
        <f>EnterpriseData!$B$38</f>
        <v>ProTes300420201Adm</v>
      </c>
      <c r="B2551" s="109" t="s">
        <v>12125</v>
      </c>
      <c r="C2551" s="108" t="s">
        <v>2609</v>
      </c>
      <c r="D2551" s="108" t="s">
        <v>12126</v>
      </c>
      <c r="E2551" s="108" t="s">
        <v>2683</v>
      </c>
      <c r="G2551" s="108" t="s">
        <v>12127</v>
      </c>
      <c r="H2551" s="108" t="s">
        <v>6118</v>
      </c>
      <c r="I2551" s="110" t="s">
        <v>2683</v>
      </c>
      <c r="J2551" s="108" t="s">
        <v>2377</v>
      </c>
      <c r="O2551" s="108" t="s">
        <v>2573</v>
      </c>
    </row>
    <row r="2552" spans="1:15" s="108" customFormat="1" ht="12.75" x14ac:dyDescent="0.2">
      <c r="A2552" s="108" t="str">
        <f>EnterpriseData!$B$38</f>
        <v>ProTes300420201Adm</v>
      </c>
      <c r="B2552" s="109" t="s">
        <v>12128</v>
      </c>
      <c r="C2552" s="108" t="s">
        <v>2609</v>
      </c>
      <c r="D2552" s="108" t="s">
        <v>12129</v>
      </c>
      <c r="E2552" s="108" t="s">
        <v>2683</v>
      </c>
      <c r="G2552" s="108" t="s">
        <v>12130</v>
      </c>
      <c r="H2552" s="108" t="s">
        <v>6118</v>
      </c>
      <c r="I2552" s="110" t="s">
        <v>2683</v>
      </c>
      <c r="J2552" s="108" t="s">
        <v>2377</v>
      </c>
      <c r="O2552" s="108" t="s">
        <v>2573</v>
      </c>
    </row>
    <row r="2553" spans="1:15" s="108" customFormat="1" ht="12.75" x14ac:dyDescent="0.2">
      <c r="A2553" s="108" t="str">
        <f>EnterpriseData!$B$38</f>
        <v>ProTes300420201Adm</v>
      </c>
      <c r="B2553" s="109" t="s">
        <v>12131</v>
      </c>
      <c r="C2553" s="108" t="s">
        <v>2609</v>
      </c>
      <c r="D2553" s="108" t="s">
        <v>12132</v>
      </c>
      <c r="E2553" s="108" t="s">
        <v>2683</v>
      </c>
      <c r="G2553" s="108" t="s">
        <v>12133</v>
      </c>
      <c r="H2553" s="108" t="s">
        <v>6198</v>
      </c>
      <c r="I2553" s="110" t="s">
        <v>2683</v>
      </c>
      <c r="J2553" s="108" t="s">
        <v>3825</v>
      </c>
      <c r="O2553" s="108" t="s">
        <v>2573</v>
      </c>
    </row>
    <row r="2554" spans="1:15" s="108" customFormat="1" ht="12.75" x14ac:dyDescent="0.2">
      <c r="A2554" s="108" t="str">
        <f>EnterpriseData!$B$38</f>
        <v>ProTes300420201Adm</v>
      </c>
      <c r="B2554" s="109" t="s">
        <v>12134</v>
      </c>
      <c r="C2554" s="108" t="s">
        <v>2609</v>
      </c>
      <c r="D2554" s="108" t="s">
        <v>12135</v>
      </c>
      <c r="E2554" s="108" t="s">
        <v>2683</v>
      </c>
      <c r="G2554" s="108" t="s">
        <v>12136</v>
      </c>
      <c r="H2554" s="108" t="s">
        <v>6245</v>
      </c>
      <c r="I2554" s="110" t="s">
        <v>2683</v>
      </c>
      <c r="J2554" s="108" t="s">
        <v>2412</v>
      </c>
      <c r="O2554" s="108" t="s">
        <v>2573</v>
      </c>
    </row>
    <row r="2555" spans="1:15" s="108" customFormat="1" ht="12.75" x14ac:dyDescent="0.2">
      <c r="A2555" s="108" t="str">
        <f>EnterpriseData!$B$38</f>
        <v>ProTes300420201Adm</v>
      </c>
      <c r="B2555" s="109" t="s">
        <v>12137</v>
      </c>
      <c r="C2555" s="108" t="s">
        <v>2609</v>
      </c>
      <c r="D2555" s="108" t="s">
        <v>12138</v>
      </c>
      <c r="E2555" s="108" t="s">
        <v>2683</v>
      </c>
      <c r="G2555" s="108" t="s">
        <v>12139</v>
      </c>
      <c r="H2555" s="108" t="s">
        <v>6198</v>
      </c>
      <c r="I2555" s="110" t="s">
        <v>2683</v>
      </c>
      <c r="J2555" s="108" t="s">
        <v>3825</v>
      </c>
      <c r="O2555" s="108" t="s">
        <v>2573</v>
      </c>
    </row>
    <row r="2556" spans="1:15" s="108" customFormat="1" ht="12.75" x14ac:dyDescent="0.2">
      <c r="A2556" s="108" t="str">
        <f>EnterpriseData!$B$38</f>
        <v>ProTes300420201Adm</v>
      </c>
      <c r="B2556" s="109" t="s">
        <v>12140</v>
      </c>
      <c r="C2556" s="108" t="s">
        <v>2609</v>
      </c>
      <c r="D2556" s="108" t="s">
        <v>12141</v>
      </c>
      <c r="E2556" s="108" t="s">
        <v>2683</v>
      </c>
      <c r="G2556" s="108" t="s">
        <v>12142</v>
      </c>
      <c r="H2556" s="108" t="s">
        <v>6616</v>
      </c>
      <c r="I2556" s="110" t="s">
        <v>2683</v>
      </c>
      <c r="J2556" s="108" t="s">
        <v>5800</v>
      </c>
      <c r="O2556" s="108" t="s">
        <v>2573</v>
      </c>
    </row>
    <row r="2557" spans="1:15" s="108" customFormat="1" ht="12.75" x14ac:dyDescent="0.2">
      <c r="A2557" s="108" t="str">
        <f>EnterpriseData!$B$38</f>
        <v>ProTes300420201Adm</v>
      </c>
      <c r="B2557" s="109" t="s">
        <v>12143</v>
      </c>
      <c r="C2557" s="108" t="s">
        <v>2609</v>
      </c>
      <c r="D2557" s="108" t="s">
        <v>12144</v>
      </c>
      <c r="E2557" s="108" t="s">
        <v>2683</v>
      </c>
      <c r="G2557" s="108" t="s">
        <v>12145</v>
      </c>
      <c r="H2557" s="108" t="s">
        <v>6339</v>
      </c>
      <c r="I2557" s="110" t="s">
        <v>2683</v>
      </c>
      <c r="J2557" s="108" t="s">
        <v>3195</v>
      </c>
      <c r="O2557" s="108" t="s">
        <v>2573</v>
      </c>
    </row>
    <row r="2558" spans="1:15" s="108" customFormat="1" ht="12.75" x14ac:dyDescent="0.2">
      <c r="A2558" s="108" t="str">
        <f>EnterpriseData!$B$38</f>
        <v>ProTes300420201Adm</v>
      </c>
      <c r="B2558" s="109" t="s">
        <v>12146</v>
      </c>
      <c r="C2558" s="108" t="s">
        <v>2609</v>
      </c>
      <c r="D2558" s="108" t="s">
        <v>12147</v>
      </c>
      <c r="E2558" s="108" t="s">
        <v>2683</v>
      </c>
      <c r="G2558" s="108" t="s">
        <v>12148</v>
      </c>
      <c r="H2558" s="108" t="s">
        <v>6616</v>
      </c>
      <c r="I2558" s="110" t="s">
        <v>2683</v>
      </c>
      <c r="J2558" s="108" t="s">
        <v>5800</v>
      </c>
      <c r="O2558" s="108" t="s">
        <v>2573</v>
      </c>
    </row>
    <row r="2559" spans="1:15" s="108" customFormat="1" ht="12.75" x14ac:dyDescent="0.2">
      <c r="A2559" s="108" t="str">
        <f>EnterpriseData!$B$38</f>
        <v>ProTes300420201Adm</v>
      </c>
      <c r="B2559" s="109" t="s">
        <v>12149</v>
      </c>
      <c r="C2559" s="108" t="s">
        <v>2609</v>
      </c>
      <c r="D2559" s="108" t="s">
        <v>12150</v>
      </c>
      <c r="E2559" s="108" t="s">
        <v>2683</v>
      </c>
      <c r="G2559" s="108" t="s">
        <v>12151</v>
      </c>
      <c r="H2559" s="108" t="s">
        <v>6616</v>
      </c>
      <c r="I2559" s="110" t="s">
        <v>2683</v>
      </c>
      <c r="J2559" s="108" t="s">
        <v>5800</v>
      </c>
      <c r="O2559" s="108" t="s">
        <v>2573</v>
      </c>
    </row>
    <row r="2560" spans="1:15" s="108" customFormat="1" ht="12.75" x14ac:dyDescent="0.2">
      <c r="A2560" s="108" t="str">
        <f>EnterpriseData!$B$38</f>
        <v>ProTes300420201Adm</v>
      </c>
      <c r="B2560" s="109" t="s">
        <v>12152</v>
      </c>
      <c r="C2560" s="108" t="s">
        <v>2609</v>
      </c>
      <c r="D2560" s="108" t="s">
        <v>12153</v>
      </c>
      <c r="E2560" s="108" t="s">
        <v>2683</v>
      </c>
      <c r="G2560" s="108" t="s">
        <v>12154</v>
      </c>
      <c r="H2560" s="108" t="s">
        <v>6923</v>
      </c>
      <c r="I2560" s="110" t="s">
        <v>2683</v>
      </c>
      <c r="J2560" s="108" t="s">
        <v>2991</v>
      </c>
      <c r="O2560" s="108" t="s">
        <v>2573</v>
      </c>
    </row>
    <row r="2561" spans="1:15" s="108" customFormat="1" ht="12.75" x14ac:dyDescent="0.2">
      <c r="A2561" s="108" t="str">
        <f>EnterpriseData!$B$38</f>
        <v>ProTes300420201Adm</v>
      </c>
      <c r="B2561" s="109" t="s">
        <v>12155</v>
      </c>
      <c r="C2561" s="108" t="s">
        <v>2609</v>
      </c>
      <c r="D2561" s="108" t="s">
        <v>12156</v>
      </c>
      <c r="E2561" s="108" t="s">
        <v>2683</v>
      </c>
      <c r="G2561" s="108" t="s">
        <v>12157</v>
      </c>
      <c r="H2561" s="108" t="s">
        <v>6616</v>
      </c>
      <c r="I2561" s="110" t="s">
        <v>2683</v>
      </c>
      <c r="J2561" s="108" t="s">
        <v>5800</v>
      </c>
      <c r="O2561" s="108" t="s">
        <v>2573</v>
      </c>
    </row>
    <row r="2562" spans="1:15" s="108" customFormat="1" ht="12.75" x14ac:dyDescent="0.2">
      <c r="A2562" s="108" t="str">
        <f>EnterpriseData!$B$38</f>
        <v>ProTes300420201Adm</v>
      </c>
      <c r="B2562" s="109" t="s">
        <v>12158</v>
      </c>
      <c r="C2562" s="108" t="s">
        <v>2609</v>
      </c>
      <c r="D2562" s="108" t="s">
        <v>12159</v>
      </c>
      <c r="E2562" s="108" t="s">
        <v>2683</v>
      </c>
      <c r="G2562" s="108" t="s">
        <v>12160</v>
      </c>
      <c r="H2562" s="108" t="s">
        <v>6616</v>
      </c>
      <c r="I2562" s="110" t="s">
        <v>2683</v>
      </c>
      <c r="J2562" s="108" t="s">
        <v>5800</v>
      </c>
      <c r="O2562" s="108" t="s">
        <v>2573</v>
      </c>
    </row>
    <row r="2563" spans="1:15" s="108" customFormat="1" ht="12.75" x14ac:dyDescent="0.2">
      <c r="A2563" s="108" t="str">
        <f>EnterpriseData!$B$38</f>
        <v>ProTes300420201Adm</v>
      </c>
      <c r="B2563" s="109" t="s">
        <v>12161</v>
      </c>
      <c r="C2563" s="108" t="s">
        <v>2609</v>
      </c>
      <c r="D2563" s="108" t="s">
        <v>12162</v>
      </c>
      <c r="E2563" s="108" t="s">
        <v>2683</v>
      </c>
      <c r="G2563" s="108" t="s">
        <v>12163</v>
      </c>
      <c r="H2563" s="108" t="s">
        <v>6616</v>
      </c>
      <c r="I2563" s="110" t="s">
        <v>2683</v>
      </c>
      <c r="J2563" s="108" t="s">
        <v>5800</v>
      </c>
      <c r="O2563" s="108" t="s">
        <v>2573</v>
      </c>
    </row>
    <row r="2564" spans="1:15" s="108" customFormat="1" ht="12.75" x14ac:dyDescent="0.2">
      <c r="A2564" s="108" t="str">
        <f>EnterpriseData!$B$38</f>
        <v>ProTes300420201Adm</v>
      </c>
      <c r="B2564" s="109" t="s">
        <v>12164</v>
      </c>
      <c r="C2564" s="108" t="s">
        <v>2609</v>
      </c>
      <c r="D2564" s="108" t="s">
        <v>12165</v>
      </c>
      <c r="E2564" s="108" t="s">
        <v>2683</v>
      </c>
      <c r="G2564" s="108" t="s">
        <v>12166</v>
      </c>
      <c r="H2564" s="108" t="s">
        <v>6616</v>
      </c>
      <c r="I2564" s="110" t="s">
        <v>2683</v>
      </c>
      <c r="J2564" s="108" t="s">
        <v>5800</v>
      </c>
      <c r="O2564" s="108" t="s">
        <v>2573</v>
      </c>
    </row>
    <row r="2565" spans="1:15" s="108" customFormat="1" ht="12.75" x14ac:dyDescent="0.2">
      <c r="A2565" s="108" t="str">
        <f>EnterpriseData!$B$38</f>
        <v>ProTes300420201Adm</v>
      </c>
      <c r="B2565" s="109" t="s">
        <v>12167</v>
      </c>
      <c r="C2565" s="108" t="s">
        <v>2609</v>
      </c>
      <c r="D2565" s="108" t="s">
        <v>12168</v>
      </c>
      <c r="E2565" s="108" t="s">
        <v>2683</v>
      </c>
      <c r="G2565" s="108" t="s">
        <v>8562</v>
      </c>
      <c r="H2565" s="108" t="s">
        <v>7912</v>
      </c>
      <c r="I2565" s="110" t="s">
        <v>2683</v>
      </c>
      <c r="J2565" s="108" t="s">
        <v>3456</v>
      </c>
      <c r="O2565" s="108" t="s">
        <v>2573</v>
      </c>
    </row>
    <row r="2566" spans="1:15" s="108" customFormat="1" ht="12.75" x14ac:dyDescent="0.2">
      <c r="A2566" s="108" t="str">
        <f>EnterpriseData!$B$38</f>
        <v>ProTes300420201Adm</v>
      </c>
      <c r="B2566" s="109" t="s">
        <v>12169</v>
      </c>
      <c r="C2566" s="108" t="s">
        <v>2609</v>
      </c>
      <c r="D2566" s="108" t="s">
        <v>12170</v>
      </c>
      <c r="E2566" s="108" t="s">
        <v>2683</v>
      </c>
      <c r="G2566" s="108" t="s">
        <v>12171</v>
      </c>
      <c r="H2566" s="108" t="s">
        <v>6616</v>
      </c>
      <c r="I2566" s="110" t="s">
        <v>2683</v>
      </c>
      <c r="J2566" s="108" t="s">
        <v>5800</v>
      </c>
      <c r="O2566" s="108" t="s">
        <v>2573</v>
      </c>
    </row>
    <row r="2567" spans="1:15" s="108" customFormat="1" ht="12.75" x14ac:dyDescent="0.2">
      <c r="A2567" s="108" t="str">
        <f>EnterpriseData!$B$38</f>
        <v>ProTes300420201Adm</v>
      </c>
      <c r="B2567" s="109" t="s">
        <v>12172</v>
      </c>
      <c r="C2567" s="108" t="s">
        <v>2609</v>
      </c>
      <c r="D2567" s="108" t="s">
        <v>12173</v>
      </c>
      <c r="E2567" s="108" t="s">
        <v>2683</v>
      </c>
      <c r="G2567" s="108" t="s">
        <v>12174</v>
      </c>
      <c r="H2567" s="108" t="s">
        <v>6522</v>
      </c>
      <c r="I2567" s="110" t="s">
        <v>2683</v>
      </c>
      <c r="J2567" s="108" t="s">
        <v>5325</v>
      </c>
      <c r="O2567" s="108" t="s">
        <v>2573</v>
      </c>
    </row>
    <row r="2568" spans="1:15" s="108" customFormat="1" ht="12.75" x14ac:dyDescent="0.2">
      <c r="A2568" s="108" t="str">
        <f>EnterpriseData!$B$38</f>
        <v>ProTes300420201Adm</v>
      </c>
      <c r="B2568" s="109" t="s">
        <v>12175</v>
      </c>
      <c r="C2568" s="108" t="s">
        <v>2609</v>
      </c>
      <c r="D2568" s="108" t="s">
        <v>12176</v>
      </c>
      <c r="E2568" s="108" t="s">
        <v>2683</v>
      </c>
      <c r="G2568" s="108" t="s">
        <v>12177</v>
      </c>
      <c r="H2568" s="108" t="s">
        <v>6245</v>
      </c>
      <c r="I2568" s="110" t="s">
        <v>2683</v>
      </c>
      <c r="J2568" s="108" t="s">
        <v>2412</v>
      </c>
      <c r="O2568" s="108" t="s">
        <v>2573</v>
      </c>
    </row>
    <row r="2569" spans="1:15" s="108" customFormat="1" ht="12.75" x14ac:dyDescent="0.2">
      <c r="A2569" s="108" t="str">
        <f>EnterpriseData!$B$38</f>
        <v>ProTes300420201Adm</v>
      </c>
      <c r="B2569" s="109" t="s">
        <v>12178</v>
      </c>
      <c r="C2569" s="108" t="s">
        <v>2609</v>
      </c>
      <c r="D2569" s="108" t="s">
        <v>12179</v>
      </c>
      <c r="E2569" s="108" t="s">
        <v>2683</v>
      </c>
      <c r="G2569" s="108" t="s">
        <v>12180</v>
      </c>
      <c r="H2569" s="108" t="s">
        <v>6838</v>
      </c>
      <c r="I2569" s="110" t="s">
        <v>2683</v>
      </c>
      <c r="J2569" s="108" t="s">
        <v>2534</v>
      </c>
      <c r="O2569" s="108" t="s">
        <v>2573</v>
      </c>
    </row>
    <row r="2570" spans="1:15" s="108" customFormat="1" ht="12.75" x14ac:dyDescent="0.2">
      <c r="A2570" s="108" t="str">
        <f>EnterpriseData!$B$38</f>
        <v>ProTes300420201Adm</v>
      </c>
      <c r="B2570" s="109" t="s">
        <v>12181</v>
      </c>
      <c r="C2570" s="108" t="s">
        <v>2609</v>
      </c>
      <c r="D2570" s="108" t="s">
        <v>12182</v>
      </c>
      <c r="E2570" s="108" t="s">
        <v>2683</v>
      </c>
      <c r="G2570" s="108" t="s">
        <v>12183</v>
      </c>
      <c r="H2570" s="108" t="s">
        <v>6616</v>
      </c>
      <c r="I2570" s="110" t="s">
        <v>2683</v>
      </c>
      <c r="J2570" s="108" t="s">
        <v>5800</v>
      </c>
      <c r="O2570" s="108" t="s">
        <v>2573</v>
      </c>
    </row>
    <row r="2571" spans="1:15" s="108" customFormat="1" ht="12.75" x14ac:dyDescent="0.2">
      <c r="A2571" s="108" t="str">
        <f>EnterpriseData!$B$38</f>
        <v>ProTes300420201Adm</v>
      </c>
      <c r="B2571" s="109" t="s">
        <v>12184</v>
      </c>
      <c r="C2571" s="108" t="s">
        <v>2609</v>
      </c>
      <c r="D2571" s="108" t="s">
        <v>12185</v>
      </c>
      <c r="E2571" s="108" t="s">
        <v>2683</v>
      </c>
      <c r="G2571" s="108" t="s">
        <v>12186</v>
      </c>
      <c r="H2571" s="108" t="s">
        <v>6616</v>
      </c>
      <c r="I2571" s="110" t="s">
        <v>2683</v>
      </c>
      <c r="J2571" s="108" t="s">
        <v>5800</v>
      </c>
      <c r="O2571" s="108" t="s">
        <v>2573</v>
      </c>
    </row>
    <row r="2572" spans="1:15" s="108" customFormat="1" ht="12.75" x14ac:dyDescent="0.2">
      <c r="A2572" s="108" t="str">
        <f>EnterpriseData!$B$38</f>
        <v>ProTes300420201Adm</v>
      </c>
      <c r="B2572" s="109" t="s">
        <v>12187</v>
      </c>
      <c r="C2572" s="108" t="s">
        <v>2609</v>
      </c>
      <c r="D2572" s="108" t="s">
        <v>12188</v>
      </c>
      <c r="E2572" s="108" t="s">
        <v>2683</v>
      </c>
      <c r="G2572" s="108" t="s">
        <v>12189</v>
      </c>
      <c r="H2572" s="108" t="s">
        <v>6616</v>
      </c>
      <c r="I2572" s="110" t="s">
        <v>2683</v>
      </c>
      <c r="J2572" s="108" t="s">
        <v>5800</v>
      </c>
      <c r="O2572" s="108" t="s">
        <v>2573</v>
      </c>
    </row>
    <row r="2573" spans="1:15" s="108" customFormat="1" ht="12.75" x14ac:dyDescent="0.2">
      <c r="A2573" s="108" t="str">
        <f>EnterpriseData!$B$38</f>
        <v>ProTes300420201Adm</v>
      </c>
      <c r="B2573" s="109" t="s">
        <v>12190</v>
      </c>
      <c r="C2573" s="108" t="s">
        <v>2609</v>
      </c>
      <c r="D2573" s="108" t="s">
        <v>12191</v>
      </c>
      <c r="E2573" s="108" t="s">
        <v>2683</v>
      </c>
      <c r="G2573" s="108" t="s">
        <v>12192</v>
      </c>
      <c r="H2573" s="108" t="s">
        <v>6198</v>
      </c>
      <c r="I2573" s="110" t="s">
        <v>2683</v>
      </c>
      <c r="J2573" s="108" t="s">
        <v>3825</v>
      </c>
      <c r="O2573" s="108" t="s">
        <v>2573</v>
      </c>
    </row>
    <row r="2574" spans="1:15" s="108" customFormat="1" ht="12.75" x14ac:dyDescent="0.2">
      <c r="A2574" s="108" t="str">
        <f>EnterpriseData!$B$38</f>
        <v>ProTes300420201Adm</v>
      </c>
      <c r="B2574" s="109" t="s">
        <v>12193</v>
      </c>
      <c r="C2574" s="108" t="s">
        <v>2609</v>
      </c>
      <c r="D2574" s="108" t="s">
        <v>12194</v>
      </c>
      <c r="E2574" s="108" t="s">
        <v>2683</v>
      </c>
      <c r="G2574" s="108" t="s">
        <v>12195</v>
      </c>
      <c r="H2574" s="108" t="s">
        <v>6753</v>
      </c>
      <c r="I2574" s="110" t="s">
        <v>2683</v>
      </c>
      <c r="J2574" s="108" t="s">
        <v>5526</v>
      </c>
      <c r="O2574" s="108" t="s">
        <v>2573</v>
      </c>
    </row>
    <row r="2575" spans="1:15" s="108" customFormat="1" ht="12.75" x14ac:dyDescent="0.2">
      <c r="A2575" s="108" t="str">
        <f>EnterpriseData!$B$38</f>
        <v>ProTes300420201Adm</v>
      </c>
      <c r="B2575" s="109" t="s">
        <v>12196</v>
      </c>
      <c r="C2575" s="108" t="s">
        <v>2609</v>
      </c>
      <c r="D2575" s="108" t="s">
        <v>12197</v>
      </c>
      <c r="E2575" s="108" t="s">
        <v>2683</v>
      </c>
      <c r="G2575" s="108" t="s">
        <v>12198</v>
      </c>
      <c r="H2575" s="108" t="s">
        <v>7849</v>
      </c>
      <c r="I2575" s="110" t="s">
        <v>2683</v>
      </c>
      <c r="J2575" s="108" t="s">
        <v>5679</v>
      </c>
      <c r="O2575" s="108" t="s">
        <v>2573</v>
      </c>
    </row>
    <row r="2576" spans="1:15" s="108" customFormat="1" ht="12.75" x14ac:dyDescent="0.2">
      <c r="A2576" s="108" t="str">
        <f>EnterpriseData!$B$38</f>
        <v>ProTes300420201Adm</v>
      </c>
      <c r="B2576" s="109" t="s">
        <v>12199</v>
      </c>
      <c r="C2576" s="108" t="s">
        <v>2609</v>
      </c>
      <c r="D2576" s="108" t="s">
        <v>12200</v>
      </c>
      <c r="E2576" s="108" t="s">
        <v>2683</v>
      </c>
      <c r="G2576" s="108" t="s">
        <v>12201</v>
      </c>
      <c r="H2576" s="108" t="s">
        <v>6753</v>
      </c>
      <c r="I2576" s="110" t="s">
        <v>2683</v>
      </c>
      <c r="J2576" s="108" t="s">
        <v>5526</v>
      </c>
      <c r="O2576" s="108" t="s">
        <v>2573</v>
      </c>
    </row>
    <row r="2577" spans="1:15" s="108" customFormat="1" ht="12.75" x14ac:dyDescent="0.2">
      <c r="A2577" s="108" t="str">
        <f>EnterpriseData!$B$38</f>
        <v>ProTes300420201Adm</v>
      </c>
      <c r="B2577" s="109" t="s">
        <v>12202</v>
      </c>
      <c r="C2577" s="108" t="s">
        <v>2609</v>
      </c>
      <c r="D2577" s="108" t="s">
        <v>12203</v>
      </c>
      <c r="E2577" s="108" t="s">
        <v>2683</v>
      </c>
      <c r="G2577" s="108" t="s">
        <v>12204</v>
      </c>
      <c r="H2577" s="108" t="s">
        <v>11059</v>
      </c>
      <c r="I2577" s="110" t="s">
        <v>2683</v>
      </c>
      <c r="J2577" s="108" t="s">
        <v>2794</v>
      </c>
      <c r="O2577" s="108" t="s">
        <v>2573</v>
      </c>
    </row>
    <row r="2578" spans="1:15" s="108" customFormat="1" ht="12.75" x14ac:dyDescent="0.2">
      <c r="A2578" s="108" t="str">
        <f>EnterpriseData!$B$38</f>
        <v>ProTes300420201Adm</v>
      </c>
      <c r="B2578" s="109" t="s">
        <v>12205</v>
      </c>
      <c r="C2578" s="108" t="s">
        <v>2609</v>
      </c>
      <c r="D2578" s="108" t="s">
        <v>12206</v>
      </c>
      <c r="E2578" s="108" t="s">
        <v>2683</v>
      </c>
      <c r="G2578" s="108" t="s">
        <v>12207</v>
      </c>
      <c r="H2578" s="108" t="s">
        <v>6151</v>
      </c>
      <c r="I2578" s="110" t="s">
        <v>2683</v>
      </c>
      <c r="J2578" s="108" t="s">
        <v>2727</v>
      </c>
      <c r="O2578" s="108" t="s">
        <v>2573</v>
      </c>
    </row>
    <row r="2579" spans="1:15" s="108" customFormat="1" ht="12.75" x14ac:dyDescent="0.2">
      <c r="A2579" s="108" t="str">
        <f>EnterpriseData!$B$38</f>
        <v>ProTes300420201Adm</v>
      </c>
      <c r="B2579" s="109" t="s">
        <v>12208</v>
      </c>
      <c r="C2579" s="108" t="s">
        <v>2609</v>
      </c>
      <c r="D2579" s="108" t="s">
        <v>12209</v>
      </c>
      <c r="E2579" s="108" t="s">
        <v>2683</v>
      </c>
      <c r="G2579" s="108" t="s">
        <v>12210</v>
      </c>
      <c r="H2579" s="108" t="s">
        <v>6636</v>
      </c>
      <c r="I2579" s="110" t="s">
        <v>2683</v>
      </c>
      <c r="J2579" s="108" t="s">
        <v>3578</v>
      </c>
      <c r="O2579" s="108" t="s">
        <v>2573</v>
      </c>
    </row>
    <row r="2580" spans="1:15" s="108" customFormat="1" ht="12.75" x14ac:dyDescent="0.2">
      <c r="A2580" s="108" t="str">
        <f>EnterpriseData!$B$38</f>
        <v>ProTes300420201Adm</v>
      </c>
      <c r="B2580" s="109" t="s">
        <v>12211</v>
      </c>
      <c r="C2580" s="108" t="s">
        <v>2609</v>
      </c>
      <c r="D2580" s="108" t="s">
        <v>12212</v>
      </c>
      <c r="E2580" s="108" t="s">
        <v>2683</v>
      </c>
      <c r="G2580" s="108" t="s">
        <v>12213</v>
      </c>
      <c r="H2580" s="108" t="s">
        <v>6198</v>
      </c>
      <c r="I2580" s="110" t="s">
        <v>2683</v>
      </c>
      <c r="J2580" s="108" t="s">
        <v>3825</v>
      </c>
      <c r="O2580" s="108" t="s">
        <v>2573</v>
      </c>
    </row>
    <row r="2581" spans="1:15" s="108" customFormat="1" ht="12.75" x14ac:dyDescent="0.2">
      <c r="A2581" s="108" t="str">
        <f>EnterpriseData!$B$38</f>
        <v>ProTes300420201Adm</v>
      </c>
      <c r="B2581" s="109" t="s">
        <v>12214</v>
      </c>
      <c r="C2581" s="108" t="s">
        <v>2609</v>
      </c>
      <c r="D2581" s="108" t="s">
        <v>12215</v>
      </c>
      <c r="E2581" s="108" t="s">
        <v>2683</v>
      </c>
      <c r="G2581" s="108" t="s">
        <v>12216</v>
      </c>
      <c r="H2581" s="108" t="s">
        <v>6419</v>
      </c>
      <c r="I2581" s="110" t="s">
        <v>2683</v>
      </c>
      <c r="J2581" s="108" t="s">
        <v>5238</v>
      </c>
      <c r="O2581" s="108" t="s">
        <v>2573</v>
      </c>
    </row>
    <row r="2582" spans="1:15" s="108" customFormat="1" ht="12.75" x14ac:dyDescent="0.2">
      <c r="A2582" s="108" t="str">
        <f>EnterpriseData!$B$38</f>
        <v>ProTes300420201Adm</v>
      </c>
      <c r="B2582" s="109" t="s">
        <v>12217</v>
      </c>
      <c r="C2582" s="108" t="s">
        <v>2609</v>
      </c>
      <c r="D2582" s="108" t="s">
        <v>12218</v>
      </c>
      <c r="E2582" s="108" t="s">
        <v>2683</v>
      </c>
      <c r="G2582" s="108" t="s">
        <v>12219</v>
      </c>
      <c r="H2582" s="108" t="s">
        <v>11808</v>
      </c>
      <c r="I2582" s="110" t="s">
        <v>2683</v>
      </c>
      <c r="J2582" s="108" t="s">
        <v>5882</v>
      </c>
      <c r="O2582" s="108" t="s">
        <v>2573</v>
      </c>
    </row>
    <row r="2583" spans="1:15" s="108" customFormat="1" ht="12.75" x14ac:dyDescent="0.2">
      <c r="A2583" s="108" t="str">
        <f>EnterpriseData!$B$38</f>
        <v>ProTes300420201Adm</v>
      </c>
      <c r="B2583" s="109" t="s">
        <v>12220</v>
      </c>
      <c r="C2583" s="108" t="s">
        <v>2609</v>
      </c>
      <c r="D2583" s="108" t="s">
        <v>12221</v>
      </c>
      <c r="E2583" s="108" t="s">
        <v>2683</v>
      </c>
      <c r="G2583" s="108" t="s">
        <v>12222</v>
      </c>
      <c r="H2583" s="108" t="s">
        <v>4035</v>
      </c>
      <c r="I2583" s="110" t="s">
        <v>2683</v>
      </c>
      <c r="J2583" s="108" t="s">
        <v>3825</v>
      </c>
      <c r="O2583" s="108" t="s">
        <v>2573</v>
      </c>
    </row>
    <row r="2584" spans="1:15" s="108" customFormat="1" ht="12.75" x14ac:dyDescent="0.2">
      <c r="A2584" s="108" t="str">
        <f>EnterpriseData!$B$38</f>
        <v>ProTes300420201Adm</v>
      </c>
      <c r="B2584" s="109" t="s">
        <v>12223</v>
      </c>
      <c r="C2584" s="108" t="s">
        <v>2609</v>
      </c>
      <c r="D2584" s="108" t="s">
        <v>12224</v>
      </c>
      <c r="E2584" s="108" t="s">
        <v>2683</v>
      </c>
      <c r="G2584" s="108" t="s">
        <v>12225</v>
      </c>
      <c r="H2584" s="108" t="s">
        <v>6267</v>
      </c>
      <c r="I2584" s="110" t="s">
        <v>2683</v>
      </c>
      <c r="J2584" s="108" t="s">
        <v>4104</v>
      </c>
      <c r="O2584" s="108" t="s">
        <v>2573</v>
      </c>
    </row>
    <row r="2585" spans="1:15" s="108" customFormat="1" ht="12.75" x14ac:dyDescent="0.2">
      <c r="A2585" s="108" t="str">
        <f>EnterpriseData!$B$38</f>
        <v>ProTes300420201Adm</v>
      </c>
      <c r="B2585" s="109" t="s">
        <v>12226</v>
      </c>
      <c r="C2585" s="108" t="s">
        <v>2609</v>
      </c>
      <c r="D2585" s="108" t="s">
        <v>12227</v>
      </c>
      <c r="E2585" s="108" t="s">
        <v>2683</v>
      </c>
      <c r="G2585" s="108" t="s">
        <v>12228</v>
      </c>
      <c r="H2585" s="108" t="s">
        <v>12229</v>
      </c>
      <c r="I2585" s="110" t="s">
        <v>2683</v>
      </c>
      <c r="J2585" s="108" t="s">
        <v>6693</v>
      </c>
      <c r="O2585" s="108" t="s">
        <v>2573</v>
      </c>
    </row>
    <row r="2586" spans="1:15" s="108" customFormat="1" ht="12.75" x14ac:dyDescent="0.2">
      <c r="A2586" s="108" t="str">
        <f>EnterpriseData!$B$38</f>
        <v>ProTes300420201Adm</v>
      </c>
      <c r="B2586" s="109" t="s">
        <v>12230</v>
      </c>
      <c r="C2586" s="108" t="s">
        <v>2609</v>
      </c>
      <c r="D2586" s="108" t="s">
        <v>12231</v>
      </c>
      <c r="E2586" s="108" t="s">
        <v>2683</v>
      </c>
      <c r="G2586" s="108" t="s">
        <v>12232</v>
      </c>
      <c r="H2586" s="108" t="s">
        <v>6566</v>
      </c>
      <c r="I2586" s="110" t="s">
        <v>2683</v>
      </c>
      <c r="J2586" s="108" t="s">
        <v>2409</v>
      </c>
      <c r="O2586" s="108" t="s">
        <v>2573</v>
      </c>
    </row>
    <row r="2587" spans="1:15" s="108" customFormat="1" ht="12.75" x14ac:dyDescent="0.2">
      <c r="A2587" s="108" t="str">
        <f>EnterpriseData!$B$38</f>
        <v>ProTes300420201Adm</v>
      </c>
      <c r="B2587" s="109" t="s">
        <v>12233</v>
      </c>
      <c r="C2587" s="108" t="s">
        <v>2609</v>
      </c>
      <c r="D2587" s="108" t="s">
        <v>12234</v>
      </c>
      <c r="E2587" s="108" t="s">
        <v>2683</v>
      </c>
      <c r="G2587" s="108" t="s">
        <v>12235</v>
      </c>
      <c r="H2587" s="108" t="s">
        <v>12229</v>
      </c>
      <c r="I2587" s="110" t="s">
        <v>2683</v>
      </c>
      <c r="J2587" s="108" t="s">
        <v>6693</v>
      </c>
      <c r="O2587" s="108" t="s">
        <v>2573</v>
      </c>
    </row>
    <row r="2588" spans="1:15" s="108" customFormat="1" ht="12.75" x14ac:dyDescent="0.2">
      <c r="A2588" s="108" t="str">
        <f>EnterpriseData!$B$38</f>
        <v>ProTes300420201Adm</v>
      </c>
      <c r="B2588" s="109" t="s">
        <v>12236</v>
      </c>
      <c r="C2588" s="108" t="s">
        <v>2609</v>
      </c>
      <c r="D2588" s="108" t="s">
        <v>12237</v>
      </c>
      <c r="E2588" s="108" t="s">
        <v>2683</v>
      </c>
      <c r="G2588" s="108" t="s">
        <v>12238</v>
      </c>
      <c r="H2588" s="108" t="s">
        <v>6479</v>
      </c>
      <c r="I2588" s="110" t="s">
        <v>2683</v>
      </c>
      <c r="J2588" s="108" t="s">
        <v>3078</v>
      </c>
      <c r="O2588" s="108" t="s">
        <v>2573</v>
      </c>
    </row>
    <row r="2589" spans="1:15" s="108" customFormat="1" ht="12.75" x14ac:dyDescent="0.2">
      <c r="A2589" s="108" t="str">
        <f>EnterpriseData!$B$38</f>
        <v>ProTes300420201Adm</v>
      </c>
      <c r="B2589" s="109" t="s">
        <v>12239</v>
      </c>
      <c r="C2589" s="108" t="s">
        <v>2609</v>
      </c>
      <c r="D2589" s="108" t="s">
        <v>12240</v>
      </c>
      <c r="E2589" s="108" t="s">
        <v>2683</v>
      </c>
      <c r="G2589" s="108" t="s">
        <v>12241</v>
      </c>
      <c r="H2589" s="108" t="s">
        <v>6403</v>
      </c>
      <c r="I2589" s="110" t="s">
        <v>2683</v>
      </c>
      <c r="J2589" s="108" t="s">
        <v>6404</v>
      </c>
      <c r="O2589" s="108" t="s">
        <v>2573</v>
      </c>
    </row>
    <row r="2590" spans="1:15" s="108" customFormat="1" ht="12.75" x14ac:dyDescent="0.2">
      <c r="A2590" s="108" t="str">
        <f>EnterpriseData!$B$38</f>
        <v>ProTes300420201Adm</v>
      </c>
      <c r="B2590" s="109" t="s">
        <v>12242</v>
      </c>
      <c r="C2590" s="108" t="s">
        <v>2609</v>
      </c>
      <c r="D2590" s="108" t="s">
        <v>12243</v>
      </c>
      <c r="E2590" s="108" t="s">
        <v>2683</v>
      </c>
      <c r="G2590" s="108" t="s">
        <v>12244</v>
      </c>
      <c r="H2590" s="108" t="s">
        <v>6198</v>
      </c>
      <c r="I2590" s="110" t="s">
        <v>2683</v>
      </c>
      <c r="J2590" s="108" t="s">
        <v>3825</v>
      </c>
      <c r="O2590" s="108" t="s">
        <v>2573</v>
      </c>
    </row>
    <row r="2591" spans="1:15" s="108" customFormat="1" ht="12.75" x14ac:dyDescent="0.2">
      <c r="A2591" s="108" t="str">
        <f>EnterpriseData!$B$38</f>
        <v>ProTes300420201Adm</v>
      </c>
      <c r="B2591" s="109" t="s">
        <v>12245</v>
      </c>
      <c r="C2591" s="108" t="s">
        <v>2609</v>
      </c>
      <c r="D2591" s="108" t="s">
        <v>12246</v>
      </c>
      <c r="E2591" s="108" t="s">
        <v>2683</v>
      </c>
      <c r="G2591" s="108" t="s">
        <v>12247</v>
      </c>
      <c r="H2591" s="108" t="s">
        <v>6616</v>
      </c>
      <c r="I2591" s="110" t="s">
        <v>2683</v>
      </c>
      <c r="J2591" s="108" t="s">
        <v>5800</v>
      </c>
      <c r="O2591" s="108" t="s">
        <v>2573</v>
      </c>
    </row>
    <row r="2592" spans="1:15" s="108" customFormat="1" ht="12.75" x14ac:dyDescent="0.2">
      <c r="A2592" s="108" t="str">
        <f>EnterpriseData!$B$38</f>
        <v>ProTes300420201Adm</v>
      </c>
      <c r="B2592" s="109" t="s">
        <v>12248</v>
      </c>
      <c r="C2592" s="108" t="s">
        <v>2609</v>
      </c>
      <c r="D2592" s="108" t="s">
        <v>12249</v>
      </c>
      <c r="E2592" s="108" t="s">
        <v>2683</v>
      </c>
      <c r="G2592" s="108" t="s">
        <v>12250</v>
      </c>
      <c r="H2592" s="108" t="s">
        <v>6616</v>
      </c>
      <c r="I2592" s="110" t="s">
        <v>2683</v>
      </c>
      <c r="J2592" s="108" t="s">
        <v>5800</v>
      </c>
      <c r="O2592" s="108" t="s">
        <v>2573</v>
      </c>
    </row>
    <row r="2593" spans="1:15" s="108" customFormat="1" ht="12.75" x14ac:dyDescent="0.2">
      <c r="A2593" s="108" t="str">
        <f>EnterpriseData!$B$38</f>
        <v>ProTes300420201Adm</v>
      </c>
      <c r="B2593" s="109" t="s">
        <v>12251</v>
      </c>
      <c r="C2593" s="108" t="s">
        <v>2609</v>
      </c>
      <c r="D2593" s="108" t="s">
        <v>12252</v>
      </c>
      <c r="E2593" s="108" t="s">
        <v>2683</v>
      </c>
      <c r="G2593" s="108" t="s">
        <v>12253</v>
      </c>
      <c r="H2593" s="108" t="s">
        <v>7941</v>
      </c>
      <c r="I2593" s="110" t="s">
        <v>2683</v>
      </c>
      <c r="J2593" s="108" t="s">
        <v>2404</v>
      </c>
      <c r="O2593" s="108" t="s">
        <v>2573</v>
      </c>
    </row>
    <row r="2594" spans="1:15" s="108" customFormat="1" ht="12.75" x14ac:dyDescent="0.2">
      <c r="A2594" s="108" t="str">
        <f>EnterpriseData!$B$38</f>
        <v>ProTes300420201Adm</v>
      </c>
      <c r="B2594" s="109" t="s">
        <v>12254</v>
      </c>
      <c r="C2594" s="108" t="s">
        <v>2609</v>
      </c>
      <c r="D2594" s="108" t="s">
        <v>12255</v>
      </c>
      <c r="E2594" s="108" t="s">
        <v>2683</v>
      </c>
      <c r="G2594" s="108" t="s">
        <v>12256</v>
      </c>
      <c r="H2594" s="108" t="s">
        <v>8117</v>
      </c>
      <c r="I2594" s="110" t="s">
        <v>2683</v>
      </c>
      <c r="J2594" s="108" t="s">
        <v>409</v>
      </c>
      <c r="O2594" s="108" t="s">
        <v>2573</v>
      </c>
    </row>
    <row r="2595" spans="1:15" s="108" customFormat="1" ht="12.75" x14ac:dyDescent="0.2">
      <c r="A2595" s="108" t="str">
        <f>EnterpriseData!$B$38</f>
        <v>ProTes300420201Adm</v>
      </c>
      <c r="B2595" s="109" t="s">
        <v>12257</v>
      </c>
      <c r="C2595" s="108" t="s">
        <v>2609</v>
      </c>
      <c r="D2595" s="108" t="s">
        <v>12258</v>
      </c>
      <c r="E2595" s="108" t="s">
        <v>2683</v>
      </c>
      <c r="G2595" s="108" t="s">
        <v>12259</v>
      </c>
      <c r="H2595" s="108" t="s">
        <v>8537</v>
      </c>
      <c r="I2595" s="110" t="s">
        <v>2683</v>
      </c>
      <c r="J2595" s="108" t="s">
        <v>3202</v>
      </c>
      <c r="O2595" s="108" t="s">
        <v>2573</v>
      </c>
    </row>
    <row r="2596" spans="1:15" s="108" customFormat="1" ht="12.75" x14ac:dyDescent="0.2">
      <c r="A2596" s="108" t="str">
        <f>EnterpriseData!$B$38</f>
        <v>ProTes300420201Adm</v>
      </c>
      <c r="B2596" s="109" t="s">
        <v>12260</v>
      </c>
      <c r="C2596" s="108" t="s">
        <v>2609</v>
      </c>
      <c r="D2596" s="108" t="s">
        <v>12261</v>
      </c>
      <c r="E2596" s="108" t="s">
        <v>2683</v>
      </c>
      <c r="G2596" s="108" t="s">
        <v>12262</v>
      </c>
      <c r="H2596" s="108" t="s">
        <v>6245</v>
      </c>
      <c r="I2596" s="110" t="s">
        <v>2683</v>
      </c>
      <c r="J2596" s="108" t="s">
        <v>2412</v>
      </c>
      <c r="O2596" s="108" t="s">
        <v>2573</v>
      </c>
    </row>
    <row r="2597" spans="1:15" s="108" customFormat="1" ht="12.75" x14ac:dyDescent="0.2">
      <c r="A2597" s="108" t="str">
        <f>EnterpriseData!$B$38</f>
        <v>ProTes300420201Adm</v>
      </c>
      <c r="B2597" s="109" t="s">
        <v>12263</v>
      </c>
      <c r="C2597" s="108" t="s">
        <v>2609</v>
      </c>
      <c r="D2597" s="108" t="s">
        <v>12264</v>
      </c>
      <c r="E2597" s="108" t="s">
        <v>2683</v>
      </c>
      <c r="G2597" s="108" t="s">
        <v>12265</v>
      </c>
      <c r="H2597" s="108" t="s">
        <v>12266</v>
      </c>
      <c r="I2597" s="110" t="s">
        <v>2683</v>
      </c>
      <c r="J2597" s="108" t="s">
        <v>3195</v>
      </c>
      <c r="O2597" s="108" t="s">
        <v>2573</v>
      </c>
    </row>
    <row r="2598" spans="1:15" s="108" customFormat="1" ht="12.75" x14ac:dyDescent="0.2">
      <c r="A2598" s="108" t="str">
        <f>EnterpriseData!$B$38</f>
        <v>ProTes300420201Adm</v>
      </c>
      <c r="B2598" s="109" t="s">
        <v>12267</v>
      </c>
      <c r="C2598" s="108" t="s">
        <v>2609</v>
      </c>
      <c r="D2598" s="108" t="s">
        <v>12268</v>
      </c>
      <c r="E2598" s="108" t="s">
        <v>2683</v>
      </c>
      <c r="G2598" s="108" t="s">
        <v>12269</v>
      </c>
      <c r="H2598" s="108" t="s">
        <v>7641</v>
      </c>
      <c r="I2598" s="110" t="s">
        <v>2683</v>
      </c>
      <c r="J2598" s="108" t="s">
        <v>5977</v>
      </c>
      <c r="O2598" s="108" t="s">
        <v>2573</v>
      </c>
    </row>
    <row r="2599" spans="1:15" s="108" customFormat="1" ht="12.75" x14ac:dyDescent="0.2">
      <c r="A2599" s="108" t="str">
        <f>EnterpriseData!$B$38</f>
        <v>ProTes300420201Adm</v>
      </c>
      <c r="B2599" s="109" t="s">
        <v>12270</v>
      </c>
      <c r="C2599" s="108" t="s">
        <v>2609</v>
      </c>
      <c r="D2599" s="108" t="s">
        <v>12271</v>
      </c>
      <c r="E2599" s="108" t="s">
        <v>2683</v>
      </c>
      <c r="G2599" s="108" t="s">
        <v>12272</v>
      </c>
      <c r="H2599" s="108" t="s">
        <v>6198</v>
      </c>
      <c r="I2599" s="110" t="s">
        <v>2683</v>
      </c>
      <c r="J2599" s="108" t="s">
        <v>3825</v>
      </c>
      <c r="O2599" s="108" t="s">
        <v>2573</v>
      </c>
    </row>
    <row r="2600" spans="1:15" s="108" customFormat="1" ht="12.75" x14ac:dyDescent="0.2">
      <c r="A2600" s="108" t="str">
        <f>EnterpriseData!$B$38</f>
        <v>ProTes300420201Adm</v>
      </c>
      <c r="B2600" s="109" t="s">
        <v>12273</v>
      </c>
      <c r="C2600" s="108" t="s">
        <v>2609</v>
      </c>
      <c r="D2600" s="108" t="s">
        <v>12274</v>
      </c>
      <c r="E2600" s="108" t="s">
        <v>2683</v>
      </c>
      <c r="G2600" s="108" t="s">
        <v>12275</v>
      </c>
      <c r="H2600" s="108" t="s">
        <v>6245</v>
      </c>
      <c r="I2600" s="110" t="s">
        <v>2683</v>
      </c>
      <c r="J2600" s="108" t="s">
        <v>2412</v>
      </c>
      <c r="O2600" s="108" t="s">
        <v>2573</v>
      </c>
    </row>
    <row r="2601" spans="1:15" s="108" customFormat="1" ht="12.75" x14ac:dyDescent="0.2">
      <c r="A2601" s="108" t="str">
        <f>EnterpriseData!$B$38</f>
        <v>ProTes300420201Adm</v>
      </c>
      <c r="B2601" s="109" t="s">
        <v>12276</v>
      </c>
      <c r="C2601" s="108" t="s">
        <v>2609</v>
      </c>
      <c r="D2601" s="108" t="s">
        <v>12277</v>
      </c>
      <c r="E2601" s="108" t="s">
        <v>2683</v>
      </c>
      <c r="G2601" s="108" t="s">
        <v>12278</v>
      </c>
      <c r="H2601" s="108" t="s">
        <v>11138</v>
      </c>
      <c r="I2601" s="110" t="s">
        <v>2683</v>
      </c>
      <c r="J2601" s="108" t="s">
        <v>3162</v>
      </c>
      <c r="O2601" s="108" t="s">
        <v>2573</v>
      </c>
    </row>
    <row r="2602" spans="1:15" s="108" customFormat="1" ht="12.75" x14ac:dyDescent="0.2">
      <c r="A2602" s="108" t="str">
        <f>EnterpriseData!$B$38</f>
        <v>ProTes300420201Adm</v>
      </c>
      <c r="B2602" s="109" t="s">
        <v>12279</v>
      </c>
      <c r="C2602" s="108" t="s">
        <v>2609</v>
      </c>
      <c r="D2602" s="108" t="s">
        <v>12280</v>
      </c>
      <c r="E2602" s="108" t="s">
        <v>2683</v>
      </c>
      <c r="G2602" s="108" t="s">
        <v>12281</v>
      </c>
      <c r="H2602" s="108" t="s">
        <v>6198</v>
      </c>
      <c r="I2602" s="110" t="s">
        <v>2683</v>
      </c>
      <c r="J2602" s="108" t="s">
        <v>3825</v>
      </c>
      <c r="O2602" s="108" t="s">
        <v>2573</v>
      </c>
    </row>
    <row r="2603" spans="1:15" s="108" customFormat="1" ht="12.75" x14ac:dyDescent="0.2">
      <c r="A2603" s="108" t="str">
        <f>EnterpriseData!$B$38</f>
        <v>ProTes300420201Adm</v>
      </c>
      <c r="B2603" s="109" t="s">
        <v>12282</v>
      </c>
      <c r="C2603" s="108" t="s">
        <v>2609</v>
      </c>
      <c r="D2603" s="108" t="s">
        <v>12283</v>
      </c>
      <c r="E2603" s="108" t="s">
        <v>2683</v>
      </c>
      <c r="G2603" s="108" t="s">
        <v>12284</v>
      </c>
      <c r="H2603" s="108" t="s">
        <v>7712</v>
      </c>
      <c r="I2603" s="110" t="s">
        <v>2683</v>
      </c>
      <c r="J2603" s="108" t="s">
        <v>3614</v>
      </c>
      <c r="O2603" s="108" t="s">
        <v>2573</v>
      </c>
    </row>
    <row r="2604" spans="1:15" s="108" customFormat="1" ht="12.75" x14ac:dyDescent="0.2">
      <c r="A2604" s="108" t="str">
        <f>EnterpriseData!$B$38</f>
        <v>ProTes300420201Adm</v>
      </c>
      <c r="B2604" s="109" t="s">
        <v>12285</v>
      </c>
      <c r="C2604" s="108" t="s">
        <v>2609</v>
      </c>
      <c r="D2604" s="108" t="s">
        <v>12286</v>
      </c>
      <c r="E2604" s="108" t="s">
        <v>2683</v>
      </c>
      <c r="G2604" s="108" t="s">
        <v>12287</v>
      </c>
      <c r="H2604" s="108" t="s">
        <v>6245</v>
      </c>
      <c r="I2604" s="110" t="s">
        <v>2683</v>
      </c>
      <c r="J2604" s="108" t="s">
        <v>2412</v>
      </c>
      <c r="O2604" s="108" t="s">
        <v>2573</v>
      </c>
    </row>
    <row r="2605" spans="1:15" s="108" customFormat="1" ht="12.75" x14ac:dyDescent="0.2">
      <c r="A2605" s="108" t="str">
        <f>EnterpriseData!$B$38</f>
        <v>ProTes300420201Adm</v>
      </c>
      <c r="B2605" s="109" t="s">
        <v>12288</v>
      </c>
      <c r="C2605" s="108" t="s">
        <v>2609</v>
      </c>
      <c r="D2605" s="108" t="s">
        <v>12289</v>
      </c>
      <c r="E2605" s="108" t="s">
        <v>2683</v>
      </c>
      <c r="G2605" s="108" t="s">
        <v>12290</v>
      </c>
      <c r="H2605" s="108" t="s">
        <v>6616</v>
      </c>
      <c r="I2605" s="110" t="s">
        <v>2683</v>
      </c>
      <c r="J2605" s="108" t="s">
        <v>5800</v>
      </c>
      <c r="O2605" s="108" t="s">
        <v>2573</v>
      </c>
    </row>
    <row r="2606" spans="1:15" s="108" customFormat="1" ht="12.75" x14ac:dyDescent="0.2">
      <c r="A2606" s="108" t="str">
        <f>EnterpriseData!$B$38</f>
        <v>ProTes300420201Adm</v>
      </c>
      <c r="B2606" s="109" t="s">
        <v>12291</v>
      </c>
      <c r="C2606" s="108" t="s">
        <v>2609</v>
      </c>
      <c r="D2606" s="108" t="s">
        <v>12292</v>
      </c>
      <c r="E2606" s="108" t="s">
        <v>2683</v>
      </c>
      <c r="G2606" s="108" t="s">
        <v>12293</v>
      </c>
      <c r="H2606" s="108" t="s">
        <v>11138</v>
      </c>
      <c r="I2606" s="110" t="s">
        <v>2683</v>
      </c>
      <c r="J2606" s="108" t="s">
        <v>3162</v>
      </c>
      <c r="O2606" s="108" t="s">
        <v>2573</v>
      </c>
    </row>
    <row r="2607" spans="1:15" s="108" customFormat="1" ht="12.75" x14ac:dyDescent="0.2">
      <c r="A2607" s="108" t="str">
        <f>EnterpriseData!$B$38</f>
        <v>ProTes300420201Adm</v>
      </c>
      <c r="B2607" s="109" t="s">
        <v>12294</v>
      </c>
      <c r="C2607" s="108" t="s">
        <v>2609</v>
      </c>
      <c r="D2607" s="108" t="s">
        <v>12295</v>
      </c>
      <c r="E2607" s="108" t="s">
        <v>2683</v>
      </c>
      <c r="G2607" s="108" t="s">
        <v>12296</v>
      </c>
      <c r="H2607" s="108" t="s">
        <v>7941</v>
      </c>
      <c r="I2607" s="110" t="s">
        <v>2683</v>
      </c>
      <c r="J2607" s="108" t="s">
        <v>2404</v>
      </c>
      <c r="O2607" s="108" t="s">
        <v>2573</v>
      </c>
    </row>
    <row r="2608" spans="1:15" s="108" customFormat="1" ht="12.75" x14ac:dyDescent="0.2">
      <c r="A2608" s="108" t="str">
        <f>EnterpriseData!$B$38</f>
        <v>ProTes300420201Adm</v>
      </c>
      <c r="B2608" s="109" t="s">
        <v>12297</v>
      </c>
      <c r="C2608" s="108" t="s">
        <v>2609</v>
      </c>
      <c r="D2608" s="108" t="s">
        <v>12298</v>
      </c>
      <c r="E2608" s="108" t="s">
        <v>2683</v>
      </c>
      <c r="G2608" s="108" t="s">
        <v>12299</v>
      </c>
      <c r="H2608" s="108" t="s">
        <v>7849</v>
      </c>
      <c r="I2608" s="110" t="s">
        <v>2683</v>
      </c>
      <c r="J2608" s="108" t="s">
        <v>5679</v>
      </c>
      <c r="O2608" s="108" t="s">
        <v>2573</v>
      </c>
    </row>
    <row r="2609" spans="1:15" s="108" customFormat="1" ht="12.75" x14ac:dyDescent="0.2">
      <c r="A2609" s="108" t="str">
        <f>EnterpriseData!$B$38</f>
        <v>ProTes300420201Adm</v>
      </c>
      <c r="B2609" s="109" t="s">
        <v>12300</v>
      </c>
      <c r="C2609" s="108" t="s">
        <v>2609</v>
      </c>
      <c r="D2609" s="108" t="s">
        <v>12301</v>
      </c>
      <c r="E2609" s="108" t="s">
        <v>2683</v>
      </c>
      <c r="G2609" s="108" t="s">
        <v>12302</v>
      </c>
      <c r="H2609" s="108" t="s">
        <v>6616</v>
      </c>
      <c r="I2609" s="110" t="s">
        <v>2683</v>
      </c>
      <c r="J2609" s="108" t="s">
        <v>5800</v>
      </c>
      <c r="O2609" s="108" t="s">
        <v>2573</v>
      </c>
    </row>
    <row r="2610" spans="1:15" s="108" customFormat="1" ht="12.75" x14ac:dyDescent="0.2">
      <c r="A2610" s="108" t="str">
        <f>EnterpriseData!$B$38</f>
        <v>ProTes300420201Adm</v>
      </c>
      <c r="B2610" s="109" t="s">
        <v>12303</v>
      </c>
      <c r="C2610" s="108" t="s">
        <v>2609</v>
      </c>
      <c r="D2610" s="108" t="s">
        <v>12304</v>
      </c>
      <c r="E2610" s="108" t="s">
        <v>2683</v>
      </c>
      <c r="G2610" s="108" t="s">
        <v>12305</v>
      </c>
      <c r="H2610" s="108" t="s">
        <v>6616</v>
      </c>
      <c r="I2610" s="110" t="s">
        <v>2683</v>
      </c>
      <c r="J2610" s="108" t="s">
        <v>5800</v>
      </c>
      <c r="O2610" s="108" t="s">
        <v>2573</v>
      </c>
    </row>
    <row r="2611" spans="1:15" s="108" customFormat="1" ht="12.75" x14ac:dyDescent="0.2">
      <c r="A2611" s="108" t="str">
        <f>EnterpriseData!$B$38</f>
        <v>ProTes300420201Adm</v>
      </c>
      <c r="B2611" s="109" t="s">
        <v>12306</v>
      </c>
      <c r="C2611" s="108" t="s">
        <v>2609</v>
      </c>
      <c r="D2611" s="108" t="s">
        <v>12307</v>
      </c>
      <c r="E2611" s="108" t="s">
        <v>2683</v>
      </c>
      <c r="G2611" s="108" t="s">
        <v>12308</v>
      </c>
      <c r="H2611" s="108" t="s">
        <v>6616</v>
      </c>
      <c r="I2611" s="110" t="s">
        <v>2683</v>
      </c>
      <c r="J2611" s="108" t="s">
        <v>5800</v>
      </c>
      <c r="O2611" s="108" t="s">
        <v>2573</v>
      </c>
    </row>
    <row r="2612" spans="1:15" s="108" customFormat="1" ht="12.75" x14ac:dyDescent="0.2">
      <c r="A2612" s="108" t="str">
        <f>EnterpriseData!$B$38</f>
        <v>ProTes300420201Adm</v>
      </c>
      <c r="B2612" s="109" t="s">
        <v>12309</v>
      </c>
      <c r="C2612" s="108" t="s">
        <v>2609</v>
      </c>
      <c r="D2612" s="108" t="s">
        <v>12310</v>
      </c>
      <c r="E2612" s="108" t="s">
        <v>2683</v>
      </c>
      <c r="G2612" s="108" t="s">
        <v>12311</v>
      </c>
      <c r="H2612" s="108" t="s">
        <v>6198</v>
      </c>
      <c r="I2612" s="110" t="s">
        <v>2683</v>
      </c>
      <c r="J2612" s="108" t="s">
        <v>3825</v>
      </c>
      <c r="O2612" s="108" t="s">
        <v>2573</v>
      </c>
    </row>
    <row r="2613" spans="1:15" s="108" customFormat="1" ht="12.75" x14ac:dyDescent="0.2">
      <c r="A2613" s="108" t="str">
        <f>EnterpriseData!$B$38</f>
        <v>ProTes300420201Adm</v>
      </c>
      <c r="B2613" s="109" t="s">
        <v>12312</v>
      </c>
      <c r="C2613" s="108" t="s">
        <v>2609</v>
      </c>
      <c r="D2613" s="108" t="s">
        <v>12313</v>
      </c>
      <c r="E2613" s="108" t="s">
        <v>2683</v>
      </c>
      <c r="G2613" s="108" t="s">
        <v>12314</v>
      </c>
      <c r="H2613" s="108" t="s">
        <v>6616</v>
      </c>
      <c r="I2613" s="110" t="s">
        <v>2683</v>
      </c>
      <c r="J2613" s="108" t="s">
        <v>5800</v>
      </c>
      <c r="O2613" s="108" t="s">
        <v>2573</v>
      </c>
    </row>
    <row r="2614" spans="1:15" s="108" customFormat="1" ht="12.75" x14ac:dyDescent="0.2">
      <c r="A2614" s="108" t="str">
        <f>EnterpriseData!$B$38</f>
        <v>ProTes300420201Adm</v>
      </c>
      <c r="B2614" s="109" t="s">
        <v>12315</v>
      </c>
      <c r="C2614" s="108" t="s">
        <v>2609</v>
      </c>
      <c r="D2614" s="108" t="s">
        <v>12316</v>
      </c>
      <c r="E2614" s="108" t="s">
        <v>2683</v>
      </c>
      <c r="G2614" s="108" t="s">
        <v>12317</v>
      </c>
      <c r="H2614" s="108" t="s">
        <v>6616</v>
      </c>
      <c r="I2614" s="110" t="s">
        <v>2683</v>
      </c>
      <c r="J2614" s="108" t="s">
        <v>5800</v>
      </c>
      <c r="O2614" s="108" t="s">
        <v>2573</v>
      </c>
    </row>
    <row r="2615" spans="1:15" s="108" customFormat="1" ht="12.75" x14ac:dyDescent="0.2">
      <c r="A2615" s="108" t="str">
        <f>EnterpriseData!$B$38</f>
        <v>ProTes300420201Adm</v>
      </c>
      <c r="B2615" s="109" t="s">
        <v>12318</v>
      </c>
      <c r="C2615" s="108" t="s">
        <v>2609</v>
      </c>
      <c r="D2615" s="108" t="s">
        <v>12319</v>
      </c>
      <c r="E2615" s="108" t="s">
        <v>2683</v>
      </c>
      <c r="G2615" s="108" t="s">
        <v>12320</v>
      </c>
      <c r="H2615" s="108" t="s">
        <v>12321</v>
      </c>
      <c r="I2615" s="110" t="s">
        <v>2683</v>
      </c>
      <c r="J2615" s="108" t="s">
        <v>3681</v>
      </c>
      <c r="O2615" s="108" t="s">
        <v>2573</v>
      </c>
    </row>
    <row r="2616" spans="1:15" s="108" customFormat="1" ht="12.75" x14ac:dyDescent="0.2">
      <c r="A2616" s="108" t="str">
        <f>EnterpriseData!$B$38</f>
        <v>ProTes300420201Adm</v>
      </c>
      <c r="B2616" s="109" t="s">
        <v>418</v>
      </c>
      <c r="C2616" s="108" t="s">
        <v>2609</v>
      </c>
      <c r="D2616" s="108" t="s">
        <v>12322</v>
      </c>
      <c r="E2616" s="108" t="s">
        <v>2683</v>
      </c>
      <c r="G2616" s="108" t="s">
        <v>12323</v>
      </c>
      <c r="H2616" s="108" t="s">
        <v>6198</v>
      </c>
      <c r="I2616" s="110" t="s">
        <v>2683</v>
      </c>
      <c r="J2616" s="108" t="s">
        <v>3825</v>
      </c>
      <c r="O2616" s="108" t="s">
        <v>2573</v>
      </c>
    </row>
    <row r="2617" spans="1:15" s="108" customFormat="1" ht="12.75" x14ac:dyDescent="0.2">
      <c r="A2617" s="108" t="str">
        <f>EnterpriseData!$B$38</f>
        <v>ProTes300420201Adm</v>
      </c>
      <c r="B2617" s="109" t="s">
        <v>12324</v>
      </c>
      <c r="C2617" s="108" t="s">
        <v>2609</v>
      </c>
      <c r="D2617" s="108" t="s">
        <v>12325</v>
      </c>
      <c r="E2617" s="108" t="s">
        <v>2683</v>
      </c>
      <c r="G2617" s="108" t="s">
        <v>12326</v>
      </c>
      <c r="H2617" s="108" t="s">
        <v>6151</v>
      </c>
      <c r="I2617" s="110" t="s">
        <v>2683</v>
      </c>
      <c r="J2617" s="108" t="s">
        <v>2727</v>
      </c>
      <c r="O2617" s="108" t="s">
        <v>2573</v>
      </c>
    </row>
    <row r="2618" spans="1:15" s="108" customFormat="1" ht="12.75" x14ac:dyDescent="0.2">
      <c r="A2618" s="108" t="str">
        <f>EnterpriseData!$B$38</f>
        <v>ProTes300420201Adm</v>
      </c>
      <c r="B2618" s="109" t="s">
        <v>12327</v>
      </c>
      <c r="C2618" s="108" t="s">
        <v>2609</v>
      </c>
      <c r="D2618" s="108" t="s">
        <v>12328</v>
      </c>
      <c r="E2618" s="108" t="s">
        <v>2683</v>
      </c>
      <c r="G2618" s="108" t="s">
        <v>12329</v>
      </c>
      <c r="H2618" s="108" t="s">
        <v>7941</v>
      </c>
      <c r="I2618" s="110" t="s">
        <v>2683</v>
      </c>
      <c r="J2618" s="108" t="s">
        <v>2404</v>
      </c>
      <c r="O2618" s="108" t="s">
        <v>2573</v>
      </c>
    </row>
    <row r="2619" spans="1:15" s="108" customFormat="1" ht="12.75" x14ac:dyDescent="0.2">
      <c r="A2619" s="108" t="str">
        <f>EnterpriseData!$B$38</f>
        <v>ProTes300420201Adm</v>
      </c>
      <c r="B2619" s="109" t="s">
        <v>12330</v>
      </c>
      <c r="C2619" s="108" t="s">
        <v>2609</v>
      </c>
      <c r="D2619" s="108" t="s">
        <v>12331</v>
      </c>
      <c r="E2619" s="108" t="s">
        <v>2683</v>
      </c>
      <c r="G2619" s="108" t="s">
        <v>12332</v>
      </c>
      <c r="H2619" s="108" t="s">
        <v>6464</v>
      </c>
      <c r="I2619" s="110" t="s">
        <v>2683</v>
      </c>
      <c r="J2619" s="108" t="s">
        <v>3202</v>
      </c>
      <c r="O2619" s="108" t="s">
        <v>2573</v>
      </c>
    </row>
    <row r="2620" spans="1:15" s="108" customFormat="1" ht="12.75" x14ac:dyDescent="0.2">
      <c r="A2620" s="108" t="str">
        <f>EnterpriseData!$B$38</f>
        <v>ProTes300420201Adm</v>
      </c>
      <c r="B2620" s="109" t="s">
        <v>12333</v>
      </c>
      <c r="C2620" s="108" t="s">
        <v>2609</v>
      </c>
      <c r="D2620" s="108" t="s">
        <v>12334</v>
      </c>
      <c r="E2620" s="108" t="s">
        <v>2683</v>
      </c>
      <c r="G2620" s="108" t="s">
        <v>12335</v>
      </c>
      <c r="H2620" s="108" t="s">
        <v>8649</v>
      </c>
      <c r="I2620" s="110" t="s">
        <v>2683</v>
      </c>
      <c r="J2620" s="108" t="s">
        <v>2407</v>
      </c>
      <c r="O2620" s="108" t="s">
        <v>2573</v>
      </c>
    </row>
    <row r="2621" spans="1:15" s="108" customFormat="1" ht="12.75" x14ac:dyDescent="0.2">
      <c r="A2621" s="108" t="str">
        <f>EnterpriseData!$B$38</f>
        <v>ProTes300420201Adm</v>
      </c>
      <c r="B2621" s="109" t="s">
        <v>12336</v>
      </c>
      <c r="C2621" s="108" t="s">
        <v>2609</v>
      </c>
      <c r="D2621" s="108" t="s">
        <v>12337</v>
      </c>
      <c r="E2621" s="108" t="s">
        <v>2683</v>
      </c>
      <c r="G2621" s="108" t="s">
        <v>12338</v>
      </c>
      <c r="H2621" s="108" t="s">
        <v>6143</v>
      </c>
      <c r="I2621" s="110" t="s">
        <v>2683</v>
      </c>
      <c r="J2621" s="108" t="s">
        <v>4901</v>
      </c>
      <c r="O2621" s="108" t="s">
        <v>2573</v>
      </c>
    </row>
    <row r="2622" spans="1:15" s="108" customFormat="1" ht="12.75" x14ac:dyDescent="0.2">
      <c r="A2622" s="108" t="str">
        <f>EnterpriseData!$B$38</f>
        <v>ProTes300420201Adm</v>
      </c>
      <c r="B2622" s="109" t="s">
        <v>12339</v>
      </c>
      <c r="C2622" s="108" t="s">
        <v>2609</v>
      </c>
      <c r="D2622" s="108" t="s">
        <v>12340</v>
      </c>
      <c r="E2622" s="108" t="s">
        <v>2683</v>
      </c>
      <c r="G2622" s="108" t="s">
        <v>5954</v>
      </c>
      <c r="H2622" s="108" t="s">
        <v>5954</v>
      </c>
      <c r="I2622" s="110" t="s">
        <v>2683</v>
      </c>
      <c r="J2622" s="108" t="s">
        <v>3346</v>
      </c>
      <c r="O2622" s="108" t="s">
        <v>2573</v>
      </c>
    </row>
    <row r="2623" spans="1:15" s="108" customFormat="1" ht="12.75" x14ac:dyDescent="0.2">
      <c r="A2623" s="108" t="str">
        <f>EnterpriseData!$B$38</f>
        <v>ProTes300420201Adm</v>
      </c>
      <c r="B2623" s="109" t="s">
        <v>12341</v>
      </c>
      <c r="C2623" s="108" t="s">
        <v>2609</v>
      </c>
      <c r="D2623" s="108" t="s">
        <v>12342</v>
      </c>
      <c r="E2623" s="108" t="s">
        <v>2683</v>
      </c>
      <c r="G2623" s="108" t="s">
        <v>12343</v>
      </c>
      <c r="H2623" s="108" t="s">
        <v>7941</v>
      </c>
      <c r="I2623" s="110" t="s">
        <v>2683</v>
      </c>
      <c r="J2623" s="108" t="s">
        <v>2404</v>
      </c>
      <c r="O2623" s="108" t="s">
        <v>2573</v>
      </c>
    </row>
    <row r="2624" spans="1:15" s="108" customFormat="1" ht="12.75" x14ac:dyDescent="0.2">
      <c r="A2624" s="108" t="str">
        <f>EnterpriseData!$B$38</f>
        <v>ProTes300420201Adm</v>
      </c>
      <c r="B2624" s="109" t="s">
        <v>12344</v>
      </c>
      <c r="C2624" s="108" t="s">
        <v>2609</v>
      </c>
      <c r="D2624" s="108" t="s">
        <v>12345</v>
      </c>
      <c r="E2624" s="108" t="s">
        <v>2683</v>
      </c>
      <c r="G2624" s="108" t="s">
        <v>12346</v>
      </c>
      <c r="H2624" s="108" t="s">
        <v>6118</v>
      </c>
      <c r="I2624" s="110" t="s">
        <v>2683</v>
      </c>
      <c r="J2624" s="108" t="s">
        <v>2377</v>
      </c>
      <c r="O2624" s="108" t="s">
        <v>2573</v>
      </c>
    </row>
    <row r="2625" spans="1:15" s="108" customFormat="1" ht="12.75" x14ac:dyDescent="0.2">
      <c r="A2625" s="108" t="str">
        <f>EnterpriseData!$B$38</f>
        <v>ProTes300420201Adm</v>
      </c>
      <c r="B2625" s="109" t="s">
        <v>12347</v>
      </c>
      <c r="C2625" s="108" t="s">
        <v>2609</v>
      </c>
      <c r="D2625" s="108" t="s">
        <v>12348</v>
      </c>
      <c r="E2625" s="108" t="s">
        <v>2683</v>
      </c>
      <c r="G2625" s="108" t="s">
        <v>12349</v>
      </c>
      <c r="H2625" s="108" t="s">
        <v>6616</v>
      </c>
      <c r="I2625" s="110" t="s">
        <v>2683</v>
      </c>
      <c r="J2625" s="108" t="s">
        <v>5800</v>
      </c>
      <c r="O2625" s="108" t="s">
        <v>2573</v>
      </c>
    </row>
    <row r="2626" spans="1:15" s="108" customFormat="1" ht="12.75" x14ac:dyDescent="0.2">
      <c r="A2626" s="108" t="str">
        <f>EnterpriseData!$B$38</f>
        <v>ProTes300420201Adm</v>
      </c>
      <c r="B2626" s="109" t="s">
        <v>12350</v>
      </c>
      <c r="C2626" s="108" t="s">
        <v>2609</v>
      </c>
      <c r="D2626" s="108" t="s">
        <v>12351</v>
      </c>
      <c r="E2626" s="108" t="s">
        <v>2683</v>
      </c>
      <c r="G2626" s="108" t="s">
        <v>12352</v>
      </c>
      <c r="H2626" s="108" t="s">
        <v>6299</v>
      </c>
      <c r="I2626" s="110" t="s">
        <v>2683</v>
      </c>
      <c r="J2626" s="108" t="s">
        <v>3100</v>
      </c>
      <c r="O2626" s="108" t="s">
        <v>2573</v>
      </c>
    </row>
    <row r="2627" spans="1:15" s="108" customFormat="1" ht="12.75" x14ac:dyDescent="0.2">
      <c r="A2627" s="108" t="str">
        <f>EnterpriseData!$B$38</f>
        <v>ProTes300420201Adm</v>
      </c>
      <c r="B2627" s="109" t="s">
        <v>12353</v>
      </c>
      <c r="C2627" s="108" t="s">
        <v>2609</v>
      </c>
      <c r="D2627" s="108" t="s">
        <v>12354</v>
      </c>
      <c r="E2627" s="108" t="s">
        <v>2683</v>
      </c>
      <c r="G2627" s="108" t="s">
        <v>12355</v>
      </c>
      <c r="H2627" s="108" t="s">
        <v>6245</v>
      </c>
      <c r="I2627" s="110" t="s">
        <v>2683</v>
      </c>
      <c r="J2627" s="108" t="s">
        <v>2412</v>
      </c>
      <c r="O2627" s="108" t="s">
        <v>2573</v>
      </c>
    </row>
    <row r="2628" spans="1:15" s="108" customFormat="1" ht="12.75" x14ac:dyDescent="0.2">
      <c r="A2628" s="108" t="str">
        <f>EnterpriseData!$B$38</f>
        <v>ProTes300420201Adm</v>
      </c>
      <c r="B2628" s="109" t="s">
        <v>12356</v>
      </c>
      <c r="C2628" s="108" t="s">
        <v>2609</v>
      </c>
      <c r="D2628" s="108" t="s">
        <v>12357</v>
      </c>
      <c r="E2628" s="108" t="s">
        <v>2683</v>
      </c>
      <c r="G2628" s="108" t="s">
        <v>12358</v>
      </c>
      <c r="H2628" s="108" t="s">
        <v>6616</v>
      </c>
      <c r="I2628" s="110" t="s">
        <v>2683</v>
      </c>
      <c r="J2628" s="108" t="s">
        <v>5800</v>
      </c>
      <c r="O2628" s="108" t="s">
        <v>2573</v>
      </c>
    </row>
    <row r="2629" spans="1:15" s="108" customFormat="1" ht="12.75" x14ac:dyDescent="0.2">
      <c r="A2629" s="108" t="str">
        <f>EnterpriseData!$B$38</f>
        <v>ProTes300420201Adm</v>
      </c>
      <c r="B2629" s="109" t="s">
        <v>12359</v>
      </c>
      <c r="C2629" s="108" t="s">
        <v>2609</v>
      </c>
      <c r="D2629" s="108" t="s">
        <v>12360</v>
      </c>
      <c r="E2629" s="108" t="s">
        <v>2683</v>
      </c>
      <c r="G2629" s="108" t="s">
        <v>12361</v>
      </c>
      <c r="H2629" s="108" t="s">
        <v>12362</v>
      </c>
      <c r="I2629" s="110" t="s">
        <v>2683</v>
      </c>
      <c r="J2629" s="108" t="s">
        <v>4503</v>
      </c>
      <c r="O2629" s="108" t="s">
        <v>2573</v>
      </c>
    </row>
    <row r="2630" spans="1:15" s="108" customFormat="1" ht="12.75" x14ac:dyDescent="0.2">
      <c r="A2630" s="108" t="str">
        <f>EnterpriseData!$B$38</f>
        <v>ProTes300420201Adm</v>
      </c>
      <c r="B2630" s="109" t="s">
        <v>12363</v>
      </c>
      <c r="C2630" s="108" t="s">
        <v>2609</v>
      </c>
      <c r="D2630" s="108" t="s">
        <v>12364</v>
      </c>
      <c r="E2630" s="108" t="s">
        <v>2683</v>
      </c>
      <c r="G2630" s="108" t="s">
        <v>12365</v>
      </c>
      <c r="H2630" s="108" t="s">
        <v>6335</v>
      </c>
      <c r="I2630" s="110" t="s">
        <v>2683</v>
      </c>
      <c r="J2630" s="108" t="s">
        <v>2407</v>
      </c>
      <c r="O2630" s="108" t="s">
        <v>2573</v>
      </c>
    </row>
    <row r="2631" spans="1:15" s="108" customFormat="1" ht="12.75" x14ac:dyDescent="0.2">
      <c r="A2631" s="108" t="str">
        <f>EnterpriseData!$B$38</f>
        <v>ProTes300420201Adm</v>
      </c>
      <c r="B2631" s="109" t="s">
        <v>12366</v>
      </c>
      <c r="C2631" s="108" t="s">
        <v>2609</v>
      </c>
      <c r="D2631" s="108" t="s">
        <v>12367</v>
      </c>
      <c r="E2631" s="108" t="s">
        <v>2683</v>
      </c>
      <c r="G2631" s="108" t="s">
        <v>12368</v>
      </c>
      <c r="H2631" s="108" t="s">
        <v>12369</v>
      </c>
      <c r="I2631" s="110" t="s">
        <v>2683</v>
      </c>
      <c r="J2631" s="108" t="s">
        <v>5872</v>
      </c>
      <c r="O2631" s="108" t="s">
        <v>2573</v>
      </c>
    </row>
    <row r="2632" spans="1:15" s="108" customFormat="1" ht="12.75" x14ac:dyDescent="0.2">
      <c r="A2632" s="108" t="str">
        <f>EnterpriseData!$B$38</f>
        <v>ProTes300420201Adm</v>
      </c>
      <c r="B2632" s="109" t="s">
        <v>12370</v>
      </c>
      <c r="C2632" s="108" t="s">
        <v>2609</v>
      </c>
      <c r="D2632" s="108" t="s">
        <v>12371</v>
      </c>
      <c r="E2632" s="108" t="s">
        <v>2683</v>
      </c>
      <c r="G2632" s="108" t="s">
        <v>12372</v>
      </c>
      <c r="H2632" s="108" t="s">
        <v>6198</v>
      </c>
      <c r="I2632" s="110" t="s">
        <v>2683</v>
      </c>
      <c r="J2632" s="108" t="s">
        <v>3825</v>
      </c>
      <c r="O2632" s="108" t="s">
        <v>2573</v>
      </c>
    </row>
    <row r="2633" spans="1:15" s="108" customFormat="1" ht="12.75" x14ac:dyDescent="0.2">
      <c r="A2633" s="108" t="str">
        <f>EnterpriseData!$B$38</f>
        <v>ProTes300420201Adm</v>
      </c>
      <c r="B2633" s="109" t="s">
        <v>12373</v>
      </c>
      <c r="C2633" s="108" t="s">
        <v>2609</v>
      </c>
      <c r="D2633" s="108" t="s">
        <v>12374</v>
      </c>
      <c r="E2633" s="108" t="s">
        <v>2683</v>
      </c>
      <c r="G2633" s="108" t="s">
        <v>12375</v>
      </c>
      <c r="H2633" s="108" t="s">
        <v>6870</v>
      </c>
      <c r="I2633" s="110" t="s">
        <v>2683</v>
      </c>
      <c r="J2633" s="108" t="s">
        <v>4581</v>
      </c>
      <c r="O2633" s="108" t="s">
        <v>2573</v>
      </c>
    </row>
    <row r="2634" spans="1:15" s="108" customFormat="1" ht="12.75" x14ac:dyDescent="0.2">
      <c r="A2634" s="108" t="str">
        <f>EnterpriseData!$B$38</f>
        <v>ProTes300420201Adm</v>
      </c>
      <c r="B2634" s="109" t="s">
        <v>12376</v>
      </c>
      <c r="C2634" s="108" t="s">
        <v>2609</v>
      </c>
      <c r="D2634" s="108" t="s">
        <v>12377</v>
      </c>
      <c r="E2634" s="108" t="s">
        <v>2683</v>
      </c>
      <c r="G2634" s="108" t="s">
        <v>12378</v>
      </c>
      <c r="H2634" s="108" t="s">
        <v>6237</v>
      </c>
      <c r="I2634" s="110" t="s">
        <v>2683</v>
      </c>
      <c r="J2634" s="108" t="s">
        <v>6000</v>
      </c>
      <c r="O2634" s="108" t="s">
        <v>2573</v>
      </c>
    </row>
    <row r="2635" spans="1:15" s="108" customFormat="1" ht="12.75" x14ac:dyDescent="0.2">
      <c r="A2635" s="108" t="str">
        <f>EnterpriseData!$B$38</f>
        <v>ProTes300420201Adm</v>
      </c>
      <c r="B2635" s="109" t="s">
        <v>12379</v>
      </c>
      <c r="C2635" s="108" t="s">
        <v>2609</v>
      </c>
      <c r="D2635" s="108" t="s">
        <v>12380</v>
      </c>
      <c r="E2635" s="108" t="s">
        <v>2683</v>
      </c>
      <c r="G2635" s="108" t="s">
        <v>12381</v>
      </c>
      <c r="H2635" s="108" t="s">
        <v>6415</v>
      </c>
      <c r="I2635" s="110" t="s">
        <v>2683</v>
      </c>
      <c r="J2635" s="108" t="s">
        <v>4651</v>
      </c>
      <c r="O2635" s="108" t="s">
        <v>2573</v>
      </c>
    </row>
    <row r="2636" spans="1:15" s="108" customFormat="1" ht="12.75" x14ac:dyDescent="0.2">
      <c r="A2636" s="108" t="str">
        <f>EnterpriseData!$B$38</f>
        <v>ProTes300420201Adm</v>
      </c>
      <c r="B2636" s="109" t="s">
        <v>12382</v>
      </c>
      <c r="C2636" s="108" t="s">
        <v>2609</v>
      </c>
      <c r="D2636" s="108" t="s">
        <v>12383</v>
      </c>
      <c r="E2636" s="108" t="s">
        <v>2683</v>
      </c>
      <c r="G2636" s="108" t="s">
        <v>12384</v>
      </c>
      <c r="H2636" s="108" t="s">
        <v>6616</v>
      </c>
      <c r="I2636" s="110" t="s">
        <v>2683</v>
      </c>
      <c r="J2636" s="108" t="s">
        <v>5800</v>
      </c>
      <c r="O2636" s="108" t="s">
        <v>2573</v>
      </c>
    </row>
    <row r="2637" spans="1:15" s="108" customFormat="1" ht="12.75" x14ac:dyDescent="0.2">
      <c r="A2637" s="108" t="str">
        <f>EnterpriseData!$B$38</f>
        <v>ProTes300420201Adm</v>
      </c>
      <c r="B2637" s="109" t="s">
        <v>12385</v>
      </c>
      <c r="C2637" s="108" t="s">
        <v>2609</v>
      </c>
      <c r="D2637" s="108" t="s">
        <v>12386</v>
      </c>
      <c r="E2637" s="108" t="s">
        <v>2683</v>
      </c>
      <c r="G2637" s="108" t="s">
        <v>12387</v>
      </c>
      <c r="H2637" s="108" t="s">
        <v>6245</v>
      </c>
      <c r="I2637" s="110" t="s">
        <v>2683</v>
      </c>
      <c r="J2637" s="108" t="s">
        <v>2412</v>
      </c>
      <c r="O2637" s="108" t="s">
        <v>2573</v>
      </c>
    </row>
    <row r="2638" spans="1:15" s="108" customFormat="1" ht="12.75" x14ac:dyDescent="0.2">
      <c r="A2638" s="108" t="str">
        <f>EnterpriseData!$B$38</f>
        <v>ProTes300420201Adm</v>
      </c>
      <c r="B2638" s="109" t="s">
        <v>12388</v>
      </c>
      <c r="C2638" s="108" t="s">
        <v>2609</v>
      </c>
      <c r="D2638" s="108" t="s">
        <v>12389</v>
      </c>
      <c r="E2638" s="108" t="s">
        <v>2683</v>
      </c>
      <c r="G2638" s="108" t="s">
        <v>12390</v>
      </c>
      <c r="H2638" s="108" t="s">
        <v>11059</v>
      </c>
      <c r="I2638" s="110" t="s">
        <v>2683</v>
      </c>
      <c r="J2638" s="108" t="s">
        <v>2794</v>
      </c>
      <c r="O2638" s="108" t="s">
        <v>2573</v>
      </c>
    </row>
    <row r="2639" spans="1:15" s="108" customFormat="1" ht="12.75" x14ac:dyDescent="0.2">
      <c r="A2639" s="108" t="str">
        <f>EnterpriseData!$B$38</f>
        <v>ProTes300420201Adm</v>
      </c>
      <c r="B2639" s="109" t="s">
        <v>12391</v>
      </c>
      <c r="C2639" s="108" t="s">
        <v>2609</v>
      </c>
      <c r="D2639" s="108" t="s">
        <v>12392</v>
      </c>
      <c r="E2639" s="108" t="s">
        <v>2683</v>
      </c>
      <c r="G2639" s="108" t="s">
        <v>12393</v>
      </c>
      <c r="H2639" s="108" t="s">
        <v>6245</v>
      </c>
      <c r="I2639" s="110" t="s">
        <v>2683</v>
      </c>
      <c r="J2639" s="108" t="s">
        <v>2412</v>
      </c>
      <c r="O2639" s="108" t="s">
        <v>2573</v>
      </c>
    </row>
    <row r="2640" spans="1:15" s="108" customFormat="1" ht="12.75" x14ac:dyDescent="0.2">
      <c r="A2640" s="108" t="str">
        <f>EnterpriseData!$B$38</f>
        <v>ProTes300420201Adm</v>
      </c>
      <c r="B2640" s="109" t="s">
        <v>12394</v>
      </c>
      <c r="C2640" s="108" t="s">
        <v>2609</v>
      </c>
      <c r="D2640" s="108" t="s">
        <v>12395</v>
      </c>
      <c r="E2640" s="108" t="s">
        <v>2683</v>
      </c>
      <c r="G2640" s="108" t="s">
        <v>12396</v>
      </c>
      <c r="H2640" s="108" t="s">
        <v>6151</v>
      </c>
      <c r="I2640" s="110" t="s">
        <v>2683</v>
      </c>
      <c r="J2640" s="108" t="s">
        <v>2727</v>
      </c>
      <c r="O2640" s="108" t="s">
        <v>2573</v>
      </c>
    </row>
    <row r="2641" spans="1:15" s="108" customFormat="1" ht="12.75" x14ac:dyDescent="0.2">
      <c r="A2641" s="108" t="str">
        <f>EnterpriseData!$B$38</f>
        <v>ProTes300420201Adm</v>
      </c>
      <c r="B2641" s="109" t="s">
        <v>12397</v>
      </c>
      <c r="C2641" s="108" t="s">
        <v>2609</v>
      </c>
      <c r="D2641" s="108" t="s">
        <v>12398</v>
      </c>
      <c r="E2641" s="108" t="s">
        <v>2683</v>
      </c>
      <c r="G2641" s="108" t="s">
        <v>12399</v>
      </c>
      <c r="H2641" s="108" t="s">
        <v>6267</v>
      </c>
      <c r="I2641" s="110" t="s">
        <v>2683</v>
      </c>
      <c r="J2641" s="108" t="s">
        <v>4104</v>
      </c>
      <c r="O2641" s="108" t="s">
        <v>2573</v>
      </c>
    </row>
    <row r="2642" spans="1:15" s="108" customFormat="1" ht="12.75" x14ac:dyDescent="0.2">
      <c r="A2642" s="108" t="str">
        <f>EnterpriseData!$B$38</f>
        <v>ProTes300420201Adm</v>
      </c>
      <c r="B2642" s="109" t="s">
        <v>12400</v>
      </c>
      <c r="C2642" s="108" t="s">
        <v>2609</v>
      </c>
      <c r="D2642" s="108" t="s">
        <v>12401</v>
      </c>
      <c r="E2642" s="108" t="s">
        <v>2683</v>
      </c>
      <c r="G2642" s="108" t="s">
        <v>12402</v>
      </c>
      <c r="H2642" s="108" t="s">
        <v>6198</v>
      </c>
      <c r="I2642" s="110" t="s">
        <v>2683</v>
      </c>
      <c r="J2642" s="108" t="s">
        <v>3825</v>
      </c>
      <c r="O2642" s="108" t="s">
        <v>2573</v>
      </c>
    </row>
    <row r="2643" spans="1:15" s="108" customFormat="1" ht="12.75" x14ac:dyDescent="0.2">
      <c r="A2643" s="108" t="str">
        <f>EnterpriseData!$B$38</f>
        <v>ProTes300420201Adm</v>
      </c>
      <c r="B2643" s="109" t="s">
        <v>12403</v>
      </c>
      <c r="C2643" s="108" t="s">
        <v>2609</v>
      </c>
      <c r="D2643" s="108" t="s">
        <v>12404</v>
      </c>
      <c r="E2643" s="108" t="s">
        <v>2683</v>
      </c>
      <c r="G2643" s="108" t="s">
        <v>12405</v>
      </c>
      <c r="H2643" s="108" t="s">
        <v>9705</v>
      </c>
      <c r="I2643" s="110" t="s">
        <v>2683</v>
      </c>
      <c r="J2643" s="108" t="s">
        <v>5649</v>
      </c>
      <c r="O2643" s="108" t="s">
        <v>2573</v>
      </c>
    </row>
    <row r="2644" spans="1:15" s="108" customFormat="1" ht="12.75" x14ac:dyDescent="0.2">
      <c r="A2644" s="108" t="str">
        <f>EnterpriseData!$B$38</f>
        <v>ProTes300420201Adm</v>
      </c>
      <c r="B2644" s="109" t="s">
        <v>12406</v>
      </c>
      <c r="C2644" s="108" t="s">
        <v>2609</v>
      </c>
      <c r="D2644" s="108" t="s">
        <v>12407</v>
      </c>
      <c r="E2644" s="108" t="s">
        <v>2683</v>
      </c>
      <c r="G2644" s="108" t="s">
        <v>12408</v>
      </c>
      <c r="H2644" s="108" t="s">
        <v>6616</v>
      </c>
      <c r="I2644" s="110" t="s">
        <v>2683</v>
      </c>
      <c r="J2644" s="108" t="s">
        <v>5800</v>
      </c>
      <c r="O2644" s="108" t="s">
        <v>2573</v>
      </c>
    </row>
    <row r="2645" spans="1:15" s="108" customFormat="1" ht="12.75" x14ac:dyDescent="0.2">
      <c r="A2645" s="108" t="str">
        <f>EnterpriseData!$B$38</f>
        <v>ProTes300420201Adm</v>
      </c>
      <c r="B2645" s="109" t="s">
        <v>12409</v>
      </c>
      <c r="C2645" s="108" t="s">
        <v>2609</v>
      </c>
      <c r="D2645" s="108" t="s">
        <v>12410</v>
      </c>
      <c r="E2645" s="108" t="s">
        <v>2683</v>
      </c>
      <c r="G2645" s="108" t="s">
        <v>12411</v>
      </c>
      <c r="H2645" s="108" t="s">
        <v>6636</v>
      </c>
      <c r="I2645" s="110" t="s">
        <v>2683</v>
      </c>
      <c r="J2645" s="108" t="s">
        <v>3578</v>
      </c>
      <c r="O2645" s="108" t="s">
        <v>2573</v>
      </c>
    </row>
    <row r="2646" spans="1:15" s="108" customFormat="1" ht="12.75" x14ac:dyDescent="0.2">
      <c r="A2646" s="108" t="str">
        <f>EnterpriseData!$B$38</f>
        <v>ProTes300420201Adm</v>
      </c>
      <c r="B2646" s="109" t="s">
        <v>12412</v>
      </c>
      <c r="C2646" s="108" t="s">
        <v>2609</v>
      </c>
      <c r="D2646" s="108" t="s">
        <v>12413</v>
      </c>
      <c r="E2646" s="108" t="s">
        <v>2683</v>
      </c>
      <c r="G2646" s="108" t="s">
        <v>12414</v>
      </c>
      <c r="H2646" s="108" t="s">
        <v>8404</v>
      </c>
      <c r="I2646" s="110" t="s">
        <v>2683</v>
      </c>
      <c r="J2646" s="108" t="s">
        <v>2860</v>
      </c>
      <c r="O2646" s="108" t="s">
        <v>2573</v>
      </c>
    </row>
    <row r="2647" spans="1:15" s="108" customFormat="1" ht="12.75" x14ac:dyDescent="0.2">
      <c r="A2647" s="108" t="str">
        <f>EnterpriseData!$B$38</f>
        <v>ProTes300420201Adm</v>
      </c>
      <c r="B2647" s="109" t="s">
        <v>12415</v>
      </c>
      <c r="C2647" s="108" t="s">
        <v>2609</v>
      </c>
      <c r="D2647" s="108" t="s">
        <v>12416</v>
      </c>
      <c r="E2647" s="108" t="s">
        <v>2683</v>
      </c>
      <c r="G2647" s="108" t="s">
        <v>12417</v>
      </c>
      <c r="H2647" s="108" t="s">
        <v>7356</v>
      </c>
      <c r="I2647" s="110" t="s">
        <v>2683</v>
      </c>
      <c r="J2647" s="108" t="s">
        <v>3692</v>
      </c>
      <c r="O2647" s="108" t="s">
        <v>2573</v>
      </c>
    </row>
    <row r="2648" spans="1:15" s="108" customFormat="1" ht="12.75" x14ac:dyDescent="0.2">
      <c r="A2648" s="108" t="str">
        <f>EnterpriseData!$B$38</f>
        <v>ProTes300420201Adm</v>
      </c>
      <c r="B2648" s="109" t="s">
        <v>12418</v>
      </c>
      <c r="C2648" s="108" t="s">
        <v>2609</v>
      </c>
      <c r="D2648" s="108" t="s">
        <v>12419</v>
      </c>
      <c r="E2648" s="108" t="s">
        <v>2683</v>
      </c>
      <c r="G2648" s="108" t="s">
        <v>12420</v>
      </c>
      <c r="H2648" s="108" t="s">
        <v>6616</v>
      </c>
      <c r="I2648" s="110" t="s">
        <v>2683</v>
      </c>
      <c r="J2648" s="108" t="s">
        <v>5800</v>
      </c>
      <c r="O2648" s="108" t="s">
        <v>2573</v>
      </c>
    </row>
    <row r="2649" spans="1:15" s="108" customFormat="1" ht="12.75" x14ac:dyDescent="0.2">
      <c r="A2649" s="108" t="str">
        <f>EnterpriseData!$B$38</f>
        <v>ProTes300420201Adm</v>
      </c>
      <c r="B2649" s="109" t="s">
        <v>12421</v>
      </c>
      <c r="C2649" s="108" t="s">
        <v>2609</v>
      </c>
      <c r="D2649" s="108" t="s">
        <v>12422</v>
      </c>
      <c r="E2649" s="108" t="s">
        <v>2683</v>
      </c>
      <c r="G2649" s="108" t="s">
        <v>12423</v>
      </c>
      <c r="H2649" s="108" t="s">
        <v>6245</v>
      </c>
      <c r="I2649" s="110" t="s">
        <v>2683</v>
      </c>
      <c r="J2649" s="108" t="s">
        <v>2412</v>
      </c>
      <c r="O2649" s="108" t="s">
        <v>2573</v>
      </c>
    </row>
    <row r="2650" spans="1:15" s="108" customFormat="1" ht="12.75" x14ac:dyDescent="0.2">
      <c r="A2650" s="108" t="str">
        <f>EnterpriseData!$B$38</f>
        <v>ProTes300420201Adm</v>
      </c>
      <c r="B2650" s="109" t="s">
        <v>12424</v>
      </c>
      <c r="C2650" s="108" t="s">
        <v>2609</v>
      </c>
      <c r="D2650" s="108" t="s">
        <v>12425</v>
      </c>
      <c r="E2650" s="108" t="s">
        <v>2683</v>
      </c>
      <c r="G2650" s="108" t="s">
        <v>12426</v>
      </c>
      <c r="H2650" s="108" t="s">
        <v>12426</v>
      </c>
      <c r="I2650" s="110" t="s">
        <v>2683</v>
      </c>
      <c r="J2650" s="108" t="s">
        <v>2418</v>
      </c>
      <c r="O2650" s="108" t="s">
        <v>2573</v>
      </c>
    </row>
    <row r="2651" spans="1:15" s="108" customFormat="1" ht="12.75" x14ac:dyDescent="0.2">
      <c r="A2651" s="108" t="str">
        <f>EnterpriseData!$B$38</f>
        <v>ProTes300420201Adm</v>
      </c>
      <c r="B2651" s="109" t="s">
        <v>12427</v>
      </c>
      <c r="C2651" s="108" t="s">
        <v>2609</v>
      </c>
      <c r="D2651" s="108" t="s">
        <v>12428</v>
      </c>
      <c r="E2651" s="108" t="s">
        <v>2683</v>
      </c>
      <c r="G2651" s="108" t="s">
        <v>12429</v>
      </c>
      <c r="H2651" s="108" t="s">
        <v>7941</v>
      </c>
      <c r="I2651" s="110" t="s">
        <v>2683</v>
      </c>
      <c r="J2651" s="108" t="s">
        <v>2404</v>
      </c>
      <c r="O2651" s="108" t="s">
        <v>2573</v>
      </c>
    </row>
    <row r="2652" spans="1:15" s="108" customFormat="1" ht="12.75" x14ac:dyDescent="0.2">
      <c r="A2652" s="108" t="str">
        <f>EnterpriseData!$B$38</f>
        <v>ProTes300420201Adm</v>
      </c>
      <c r="B2652" s="109" t="s">
        <v>12430</v>
      </c>
      <c r="C2652" s="108" t="s">
        <v>2609</v>
      </c>
      <c r="D2652" s="108" t="s">
        <v>12431</v>
      </c>
      <c r="E2652" s="108" t="s">
        <v>2683</v>
      </c>
      <c r="G2652" s="108" t="s">
        <v>12432</v>
      </c>
      <c r="H2652" s="108" t="s">
        <v>6198</v>
      </c>
      <c r="I2652" s="110" t="s">
        <v>2683</v>
      </c>
      <c r="J2652" s="108" t="s">
        <v>3825</v>
      </c>
      <c r="O2652" s="108" t="s">
        <v>2573</v>
      </c>
    </row>
    <row r="2653" spans="1:15" s="108" customFormat="1" ht="12.75" x14ac:dyDescent="0.2">
      <c r="A2653" s="108" t="str">
        <f>EnterpriseData!$B$38</f>
        <v>ProTes300420201Adm</v>
      </c>
      <c r="B2653" s="109" t="s">
        <v>12433</v>
      </c>
      <c r="C2653" s="108" t="s">
        <v>2609</v>
      </c>
      <c r="D2653" s="108" t="s">
        <v>12434</v>
      </c>
      <c r="E2653" s="108" t="s">
        <v>2683</v>
      </c>
      <c r="G2653" s="108" t="s">
        <v>12435</v>
      </c>
      <c r="H2653" s="108" t="s">
        <v>7618</v>
      </c>
      <c r="I2653" s="110" t="s">
        <v>2683</v>
      </c>
      <c r="J2653" s="108" t="s">
        <v>2390</v>
      </c>
      <c r="O2653" s="108" t="s">
        <v>2573</v>
      </c>
    </row>
    <row r="2654" spans="1:15" s="108" customFormat="1" ht="12.75" x14ac:dyDescent="0.2">
      <c r="A2654" s="108" t="str">
        <f>EnterpriseData!$B$38</f>
        <v>ProTes300420201Adm</v>
      </c>
      <c r="B2654" s="109" t="s">
        <v>12436</v>
      </c>
      <c r="C2654" s="108" t="s">
        <v>2609</v>
      </c>
      <c r="D2654" s="108" t="s">
        <v>12437</v>
      </c>
      <c r="E2654" s="108" t="s">
        <v>2683</v>
      </c>
      <c r="G2654" s="108" t="s">
        <v>12438</v>
      </c>
      <c r="H2654" s="108" t="s">
        <v>7849</v>
      </c>
      <c r="I2654" s="110" t="s">
        <v>2683</v>
      </c>
      <c r="J2654" s="108" t="s">
        <v>5679</v>
      </c>
      <c r="O2654" s="108" t="s">
        <v>2573</v>
      </c>
    </row>
    <row r="2655" spans="1:15" s="108" customFormat="1" ht="12.75" x14ac:dyDescent="0.2">
      <c r="A2655" s="108" t="str">
        <f>EnterpriseData!$B$38</f>
        <v>ProTes300420201Adm</v>
      </c>
      <c r="B2655" s="109" t="s">
        <v>12439</v>
      </c>
      <c r="C2655" s="108" t="s">
        <v>2609</v>
      </c>
      <c r="D2655" s="108" t="s">
        <v>12440</v>
      </c>
      <c r="E2655" s="108" t="s">
        <v>2683</v>
      </c>
      <c r="G2655" s="108" t="s">
        <v>12441</v>
      </c>
      <c r="H2655" s="108" t="s">
        <v>7478</v>
      </c>
      <c r="I2655" s="110" t="s">
        <v>2683</v>
      </c>
      <c r="J2655" s="108" t="s">
        <v>6097</v>
      </c>
      <c r="O2655" s="108" t="s">
        <v>2573</v>
      </c>
    </row>
    <row r="2656" spans="1:15" s="108" customFormat="1" ht="12.75" x14ac:dyDescent="0.2">
      <c r="A2656" s="108" t="str">
        <f>EnterpriseData!$B$38</f>
        <v>ProTes300420201Adm</v>
      </c>
      <c r="B2656" s="109" t="s">
        <v>12442</v>
      </c>
      <c r="C2656" s="108" t="s">
        <v>2609</v>
      </c>
      <c r="D2656" s="108" t="s">
        <v>12443</v>
      </c>
      <c r="E2656" s="108" t="s">
        <v>2683</v>
      </c>
      <c r="G2656" s="108" t="s">
        <v>12444</v>
      </c>
      <c r="H2656" s="108" t="s">
        <v>6415</v>
      </c>
      <c r="I2656" s="110" t="s">
        <v>2683</v>
      </c>
      <c r="J2656" s="108" t="s">
        <v>4651</v>
      </c>
      <c r="O2656" s="108" t="s">
        <v>2573</v>
      </c>
    </row>
    <row r="2657" spans="1:15" s="108" customFormat="1" ht="12.75" x14ac:dyDescent="0.2">
      <c r="A2657" s="108" t="str">
        <f>EnterpriseData!$B$38</f>
        <v>ProTes300420201Adm</v>
      </c>
      <c r="B2657" s="109" t="s">
        <v>12445</v>
      </c>
      <c r="C2657" s="108" t="s">
        <v>2609</v>
      </c>
      <c r="D2657" s="108" t="s">
        <v>12446</v>
      </c>
      <c r="E2657" s="108" t="s">
        <v>2683</v>
      </c>
      <c r="G2657" s="108" t="s">
        <v>12447</v>
      </c>
      <c r="H2657" s="108" t="s">
        <v>6245</v>
      </c>
      <c r="I2657" s="110" t="s">
        <v>2683</v>
      </c>
      <c r="J2657" s="108" t="s">
        <v>2412</v>
      </c>
      <c r="O2657" s="108" t="s">
        <v>2573</v>
      </c>
    </row>
    <row r="2658" spans="1:15" s="108" customFormat="1" ht="12.75" x14ac:dyDescent="0.2">
      <c r="A2658" s="108" t="str">
        <f>EnterpriseData!$B$38</f>
        <v>ProTes300420201Adm</v>
      </c>
      <c r="B2658" s="109" t="s">
        <v>12448</v>
      </c>
      <c r="C2658" s="108" t="s">
        <v>2609</v>
      </c>
      <c r="D2658" s="108" t="s">
        <v>12449</v>
      </c>
      <c r="E2658" s="108" t="s">
        <v>2683</v>
      </c>
      <c r="G2658" s="108" t="s">
        <v>12450</v>
      </c>
      <c r="H2658" s="108" t="s">
        <v>6616</v>
      </c>
      <c r="I2658" s="110" t="s">
        <v>2683</v>
      </c>
      <c r="J2658" s="108" t="s">
        <v>5800</v>
      </c>
      <c r="O2658" s="108" t="s">
        <v>2573</v>
      </c>
    </row>
    <row r="2659" spans="1:15" s="108" customFormat="1" ht="12.75" x14ac:dyDescent="0.2">
      <c r="A2659" s="108" t="str">
        <f>EnterpriseData!$B$38</f>
        <v>ProTes300420201Adm</v>
      </c>
      <c r="B2659" s="109" t="s">
        <v>12451</v>
      </c>
      <c r="C2659" s="108" t="s">
        <v>2609</v>
      </c>
      <c r="D2659" s="108" t="s">
        <v>12452</v>
      </c>
      <c r="E2659" s="108" t="s">
        <v>2683</v>
      </c>
      <c r="G2659" s="108" t="s">
        <v>12453</v>
      </c>
      <c r="H2659" s="108" t="s">
        <v>6566</v>
      </c>
      <c r="I2659" s="110" t="s">
        <v>2683</v>
      </c>
      <c r="J2659" s="108" t="s">
        <v>2409</v>
      </c>
      <c r="O2659" s="108" t="s">
        <v>2573</v>
      </c>
    </row>
    <row r="2660" spans="1:15" s="108" customFormat="1" ht="12.75" x14ac:dyDescent="0.2">
      <c r="A2660" s="108" t="str">
        <f>EnterpriseData!$B$38</f>
        <v>ProTes300420201Adm</v>
      </c>
      <c r="B2660" s="109" t="s">
        <v>12454</v>
      </c>
      <c r="C2660" s="108" t="s">
        <v>2609</v>
      </c>
      <c r="D2660" s="108" t="s">
        <v>12455</v>
      </c>
      <c r="E2660" s="108" t="s">
        <v>2683</v>
      </c>
      <c r="G2660" s="108" t="s">
        <v>12456</v>
      </c>
      <c r="H2660" s="108" t="s">
        <v>6616</v>
      </c>
      <c r="I2660" s="110" t="s">
        <v>2683</v>
      </c>
      <c r="J2660" s="108" t="s">
        <v>5800</v>
      </c>
      <c r="O2660" s="108" t="s">
        <v>2573</v>
      </c>
    </row>
    <row r="2661" spans="1:15" s="108" customFormat="1" ht="12.75" x14ac:dyDescent="0.2">
      <c r="A2661" s="108" t="str">
        <f>EnterpriseData!$B$38</f>
        <v>ProTes300420201Adm</v>
      </c>
      <c r="B2661" s="109" t="s">
        <v>12457</v>
      </c>
      <c r="C2661" s="108" t="s">
        <v>2609</v>
      </c>
      <c r="D2661" s="108" t="s">
        <v>12458</v>
      </c>
      <c r="E2661" s="108" t="s">
        <v>2683</v>
      </c>
      <c r="G2661" s="108" t="s">
        <v>5721</v>
      </c>
      <c r="H2661" s="108" t="s">
        <v>5721</v>
      </c>
      <c r="I2661" s="110" t="s">
        <v>2683</v>
      </c>
      <c r="J2661" s="108" t="s">
        <v>4581</v>
      </c>
      <c r="O2661" s="108" t="s">
        <v>2573</v>
      </c>
    </row>
    <row r="2662" spans="1:15" s="108" customFormat="1" ht="12.75" x14ac:dyDescent="0.2">
      <c r="A2662" s="108" t="str">
        <f>EnterpriseData!$B$38</f>
        <v>ProTes300420201Adm</v>
      </c>
      <c r="B2662" s="109" t="s">
        <v>12459</v>
      </c>
      <c r="C2662" s="108" t="s">
        <v>2609</v>
      </c>
      <c r="D2662" s="108" t="s">
        <v>12460</v>
      </c>
      <c r="E2662" s="108" t="s">
        <v>2683</v>
      </c>
      <c r="G2662" s="108" t="s">
        <v>12461</v>
      </c>
      <c r="H2662" s="108" t="s">
        <v>7941</v>
      </c>
      <c r="I2662" s="110" t="s">
        <v>2683</v>
      </c>
      <c r="J2662" s="108" t="s">
        <v>2404</v>
      </c>
      <c r="O2662" s="108" t="s">
        <v>2573</v>
      </c>
    </row>
    <row r="2663" spans="1:15" s="108" customFormat="1" ht="12.75" x14ac:dyDescent="0.2">
      <c r="A2663" s="108" t="str">
        <f>EnterpriseData!$B$38</f>
        <v>ProTes300420201Adm</v>
      </c>
      <c r="B2663" s="109" t="s">
        <v>12462</v>
      </c>
      <c r="C2663" s="108" t="s">
        <v>2609</v>
      </c>
      <c r="D2663" s="108" t="s">
        <v>12463</v>
      </c>
      <c r="E2663" s="108" t="s">
        <v>2683</v>
      </c>
      <c r="G2663" s="108" t="s">
        <v>12464</v>
      </c>
      <c r="H2663" s="108" t="s">
        <v>2875</v>
      </c>
      <c r="I2663" s="110" t="s">
        <v>2683</v>
      </c>
      <c r="J2663" s="108" t="s">
        <v>2876</v>
      </c>
      <c r="O2663" s="108" t="s">
        <v>2573</v>
      </c>
    </row>
    <row r="2664" spans="1:15" s="108" customFormat="1" ht="12.75" x14ac:dyDescent="0.2">
      <c r="A2664" s="108" t="str">
        <f>EnterpriseData!$B$38</f>
        <v>ProTes300420201Adm</v>
      </c>
      <c r="B2664" s="109" t="s">
        <v>12465</v>
      </c>
      <c r="C2664" s="108" t="s">
        <v>2609</v>
      </c>
      <c r="D2664" s="108" t="s">
        <v>12466</v>
      </c>
      <c r="E2664" s="108" t="s">
        <v>2683</v>
      </c>
      <c r="G2664" s="108" t="s">
        <v>12467</v>
      </c>
      <c r="H2664" s="108" t="s">
        <v>6403</v>
      </c>
      <c r="I2664" s="110" t="s">
        <v>2683</v>
      </c>
      <c r="J2664" s="108" t="s">
        <v>6404</v>
      </c>
      <c r="O2664" s="108" t="s">
        <v>2573</v>
      </c>
    </row>
    <row r="2665" spans="1:15" s="108" customFormat="1" ht="12.75" x14ac:dyDescent="0.2">
      <c r="A2665" s="108" t="str">
        <f>EnterpriseData!$B$38</f>
        <v>ProTes300420201Adm</v>
      </c>
      <c r="B2665" s="109" t="s">
        <v>12468</v>
      </c>
      <c r="C2665" s="108" t="s">
        <v>2609</v>
      </c>
      <c r="D2665" s="108" t="s">
        <v>12469</v>
      </c>
      <c r="E2665" s="108" t="s">
        <v>2683</v>
      </c>
      <c r="G2665" s="108" t="s">
        <v>12470</v>
      </c>
      <c r="H2665" s="108" t="s">
        <v>6198</v>
      </c>
      <c r="I2665" s="110" t="s">
        <v>2683</v>
      </c>
      <c r="J2665" s="108" t="s">
        <v>3825</v>
      </c>
      <c r="O2665" s="108" t="s">
        <v>2573</v>
      </c>
    </row>
    <row r="2666" spans="1:15" s="108" customFormat="1" ht="12.75" x14ac:dyDescent="0.2">
      <c r="A2666" s="108" t="str">
        <f>EnterpriseData!$B$38</f>
        <v>ProTes300420201Adm</v>
      </c>
      <c r="B2666" s="109" t="s">
        <v>12471</v>
      </c>
      <c r="C2666" s="108" t="s">
        <v>2609</v>
      </c>
      <c r="D2666" s="108" t="s">
        <v>12472</v>
      </c>
      <c r="E2666" s="108" t="s">
        <v>2683</v>
      </c>
      <c r="G2666" s="108" t="s">
        <v>12473</v>
      </c>
      <c r="H2666" s="108" t="s">
        <v>7941</v>
      </c>
      <c r="I2666" s="110" t="s">
        <v>2683</v>
      </c>
      <c r="J2666" s="108" t="s">
        <v>2404</v>
      </c>
      <c r="O2666" s="108" t="s">
        <v>2573</v>
      </c>
    </row>
    <row r="2667" spans="1:15" s="108" customFormat="1" ht="12.75" x14ac:dyDescent="0.2">
      <c r="A2667" s="108" t="str">
        <f>EnterpriseData!$B$38</f>
        <v>ProTes300420201Adm</v>
      </c>
      <c r="B2667" s="109" t="s">
        <v>12474</v>
      </c>
      <c r="C2667" s="108" t="s">
        <v>2609</v>
      </c>
      <c r="D2667" s="108" t="s">
        <v>12475</v>
      </c>
      <c r="E2667" s="108" t="s">
        <v>2683</v>
      </c>
      <c r="G2667" s="108" t="s">
        <v>12476</v>
      </c>
      <c r="H2667" s="108" t="s">
        <v>6198</v>
      </c>
      <c r="I2667" s="110" t="s">
        <v>2683</v>
      </c>
      <c r="J2667" s="108" t="s">
        <v>3825</v>
      </c>
      <c r="O2667" s="108" t="s">
        <v>2573</v>
      </c>
    </row>
    <row r="2668" spans="1:15" s="108" customFormat="1" ht="12.75" x14ac:dyDescent="0.2">
      <c r="A2668" s="108" t="str">
        <f>EnterpriseData!$B$38</f>
        <v>ProTes300420201Adm</v>
      </c>
      <c r="B2668" s="109" t="s">
        <v>12477</v>
      </c>
      <c r="C2668" s="108" t="s">
        <v>2609</v>
      </c>
      <c r="D2668" s="108" t="s">
        <v>12478</v>
      </c>
      <c r="E2668" s="108" t="s">
        <v>2683</v>
      </c>
      <c r="G2668" s="108" t="s">
        <v>12479</v>
      </c>
      <c r="H2668" s="108" t="s">
        <v>7169</v>
      </c>
      <c r="I2668" s="110" t="s">
        <v>2683</v>
      </c>
      <c r="J2668" s="108" t="s">
        <v>5250</v>
      </c>
      <c r="O2668" s="108" t="s">
        <v>2573</v>
      </c>
    </row>
    <row r="2669" spans="1:15" s="108" customFormat="1" ht="12.75" x14ac:dyDescent="0.2">
      <c r="A2669" s="108" t="str">
        <f>EnterpriseData!$B$38</f>
        <v>ProTes300420201Adm</v>
      </c>
      <c r="B2669" s="109" t="s">
        <v>12480</v>
      </c>
      <c r="C2669" s="108" t="s">
        <v>2609</v>
      </c>
      <c r="D2669" s="108" t="s">
        <v>12481</v>
      </c>
      <c r="E2669" s="108" t="s">
        <v>2683</v>
      </c>
      <c r="G2669" s="108" t="s">
        <v>12482</v>
      </c>
      <c r="H2669" s="108" t="s">
        <v>6616</v>
      </c>
      <c r="I2669" s="110" t="s">
        <v>2683</v>
      </c>
      <c r="J2669" s="108" t="s">
        <v>5800</v>
      </c>
      <c r="O2669" s="108" t="s">
        <v>2573</v>
      </c>
    </row>
    <row r="2670" spans="1:15" s="108" customFormat="1" ht="12.75" x14ac:dyDescent="0.2">
      <c r="A2670" s="108" t="str">
        <f>EnterpriseData!$B$38</f>
        <v>ProTes300420201Adm</v>
      </c>
      <c r="B2670" s="109" t="s">
        <v>12483</v>
      </c>
      <c r="C2670" s="108" t="s">
        <v>2609</v>
      </c>
      <c r="D2670" s="108" t="s">
        <v>12484</v>
      </c>
      <c r="E2670" s="108" t="s">
        <v>2683</v>
      </c>
      <c r="G2670" s="108" t="s">
        <v>12485</v>
      </c>
      <c r="H2670" s="108" t="s">
        <v>7530</v>
      </c>
      <c r="I2670" s="110" t="s">
        <v>2683</v>
      </c>
      <c r="J2670" s="108" t="s">
        <v>3799</v>
      </c>
      <c r="O2670" s="108" t="s">
        <v>2573</v>
      </c>
    </row>
    <row r="2671" spans="1:15" s="108" customFormat="1" ht="12.75" x14ac:dyDescent="0.2">
      <c r="A2671" s="108" t="str">
        <f>EnterpriseData!$B$38</f>
        <v>ProTes300420201Adm</v>
      </c>
      <c r="B2671" s="109" t="s">
        <v>12486</v>
      </c>
      <c r="C2671" s="108" t="s">
        <v>2609</v>
      </c>
      <c r="D2671" s="108" t="s">
        <v>12487</v>
      </c>
      <c r="E2671" s="108" t="s">
        <v>2683</v>
      </c>
      <c r="G2671" s="108" t="s">
        <v>12488</v>
      </c>
      <c r="H2671" s="108" t="s">
        <v>6198</v>
      </c>
      <c r="I2671" s="110" t="s">
        <v>2683</v>
      </c>
      <c r="J2671" s="108" t="s">
        <v>3825</v>
      </c>
      <c r="O2671" s="108" t="s">
        <v>2573</v>
      </c>
    </row>
    <row r="2672" spans="1:15" s="108" customFormat="1" ht="12.75" x14ac:dyDescent="0.2">
      <c r="A2672" s="108" t="str">
        <f>EnterpriseData!$B$38</f>
        <v>ProTes300420201Adm</v>
      </c>
      <c r="B2672" s="109" t="s">
        <v>12489</v>
      </c>
      <c r="C2672" s="108" t="s">
        <v>2609</v>
      </c>
      <c r="D2672" s="108" t="s">
        <v>12490</v>
      </c>
      <c r="E2672" s="108" t="s">
        <v>2683</v>
      </c>
      <c r="G2672" s="108" t="s">
        <v>12491</v>
      </c>
      <c r="H2672" s="108" t="s">
        <v>12492</v>
      </c>
      <c r="I2672" s="110" t="s">
        <v>2683</v>
      </c>
      <c r="J2672" s="108" t="s">
        <v>12493</v>
      </c>
      <c r="O2672" s="108" t="s">
        <v>2573</v>
      </c>
    </row>
    <row r="2673" spans="1:15" s="108" customFormat="1" ht="12.75" x14ac:dyDescent="0.2">
      <c r="A2673" s="108" t="str">
        <f>EnterpriseData!$B$38</f>
        <v>ProTes300420201Adm</v>
      </c>
      <c r="B2673" s="109" t="s">
        <v>12494</v>
      </c>
      <c r="C2673" s="108" t="s">
        <v>2609</v>
      </c>
      <c r="D2673" s="108" t="s">
        <v>12495</v>
      </c>
      <c r="E2673" s="108" t="s">
        <v>2683</v>
      </c>
      <c r="G2673" s="108" t="s">
        <v>12496</v>
      </c>
      <c r="H2673" s="108" t="s">
        <v>7941</v>
      </c>
      <c r="I2673" s="110" t="s">
        <v>2683</v>
      </c>
      <c r="J2673" s="108" t="s">
        <v>2404</v>
      </c>
      <c r="O2673" s="108" t="s">
        <v>2573</v>
      </c>
    </row>
    <row r="2674" spans="1:15" s="108" customFormat="1" ht="12.75" x14ac:dyDescent="0.2">
      <c r="A2674" s="108" t="str">
        <f>EnterpriseData!$B$38</f>
        <v>ProTes300420201Adm</v>
      </c>
      <c r="B2674" s="109" t="s">
        <v>12497</v>
      </c>
      <c r="C2674" s="108" t="s">
        <v>2609</v>
      </c>
      <c r="D2674" s="108" t="s">
        <v>12498</v>
      </c>
      <c r="E2674" s="108" t="s">
        <v>2683</v>
      </c>
      <c r="G2674" s="108" t="s">
        <v>12499</v>
      </c>
      <c r="H2674" s="108" t="s">
        <v>6198</v>
      </c>
      <c r="I2674" s="110" t="s">
        <v>2683</v>
      </c>
      <c r="J2674" s="108" t="s">
        <v>3825</v>
      </c>
      <c r="O2674" s="108" t="s">
        <v>2573</v>
      </c>
    </row>
    <row r="2675" spans="1:15" s="108" customFormat="1" ht="12.75" x14ac:dyDescent="0.2">
      <c r="A2675" s="108" t="str">
        <f>EnterpriseData!$B$38</f>
        <v>ProTes300420201Adm</v>
      </c>
      <c r="B2675" s="109" t="s">
        <v>12500</v>
      </c>
      <c r="C2675" s="108" t="s">
        <v>2609</v>
      </c>
      <c r="D2675" s="108" t="s">
        <v>12501</v>
      </c>
      <c r="E2675" s="108" t="s">
        <v>2683</v>
      </c>
      <c r="G2675" s="108" t="s">
        <v>12502</v>
      </c>
      <c r="H2675" s="108" t="s">
        <v>11393</v>
      </c>
      <c r="I2675" s="110" t="s">
        <v>2683</v>
      </c>
      <c r="J2675" s="108" t="s">
        <v>4322</v>
      </c>
      <c r="O2675" s="108" t="s">
        <v>2573</v>
      </c>
    </row>
    <row r="2676" spans="1:15" s="108" customFormat="1" ht="12.75" x14ac:dyDescent="0.2">
      <c r="A2676" s="108" t="str">
        <f>EnterpriseData!$B$38</f>
        <v>ProTes300420201Adm</v>
      </c>
      <c r="B2676" s="109" t="s">
        <v>12503</v>
      </c>
      <c r="C2676" s="108" t="s">
        <v>2609</v>
      </c>
      <c r="D2676" s="108" t="s">
        <v>12504</v>
      </c>
      <c r="E2676" s="108" t="s">
        <v>2683</v>
      </c>
      <c r="G2676" s="108" t="s">
        <v>12505</v>
      </c>
      <c r="H2676" s="108" t="s">
        <v>6198</v>
      </c>
      <c r="I2676" s="110" t="s">
        <v>2683</v>
      </c>
      <c r="J2676" s="108" t="s">
        <v>3825</v>
      </c>
      <c r="O2676" s="108" t="s">
        <v>2573</v>
      </c>
    </row>
    <row r="2677" spans="1:15" s="108" customFormat="1" ht="12.75" x14ac:dyDescent="0.2">
      <c r="A2677" s="108" t="str">
        <f>EnterpriseData!$B$38</f>
        <v>ProTes300420201Adm</v>
      </c>
      <c r="B2677" s="109" t="s">
        <v>12506</v>
      </c>
      <c r="C2677" s="108" t="s">
        <v>2609</v>
      </c>
      <c r="D2677" s="108" t="s">
        <v>12507</v>
      </c>
      <c r="E2677" s="108" t="s">
        <v>2683</v>
      </c>
      <c r="G2677" s="108" t="s">
        <v>12508</v>
      </c>
      <c r="H2677" s="108" t="s">
        <v>6198</v>
      </c>
      <c r="I2677" s="110" t="s">
        <v>2683</v>
      </c>
      <c r="J2677" s="108" t="s">
        <v>3825</v>
      </c>
      <c r="O2677" s="108" t="s">
        <v>2573</v>
      </c>
    </row>
    <row r="2678" spans="1:15" s="108" customFormat="1" ht="12.75" x14ac:dyDescent="0.2">
      <c r="A2678" s="108" t="str">
        <f>EnterpriseData!$B$38</f>
        <v>ProTes300420201Adm</v>
      </c>
      <c r="B2678" s="109" t="s">
        <v>12509</v>
      </c>
      <c r="C2678" s="108" t="s">
        <v>2609</v>
      </c>
      <c r="D2678" s="108" t="s">
        <v>12510</v>
      </c>
      <c r="E2678" s="108" t="s">
        <v>2683</v>
      </c>
      <c r="G2678" s="108" t="s">
        <v>12511</v>
      </c>
      <c r="H2678" s="108" t="s">
        <v>6129</v>
      </c>
      <c r="I2678" s="110" t="s">
        <v>2683</v>
      </c>
      <c r="J2678" s="108" t="s">
        <v>2414</v>
      </c>
      <c r="O2678" s="108" t="s">
        <v>2573</v>
      </c>
    </row>
    <row r="2679" spans="1:15" s="108" customFormat="1" ht="12.75" x14ac:dyDescent="0.2">
      <c r="A2679" s="108" t="str">
        <f>EnterpriseData!$B$38</f>
        <v>ProTes300420201Adm</v>
      </c>
      <c r="B2679" s="109" t="s">
        <v>12512</v>
      </c>
      <c r="C2679" s="108" t="s">
        <v>2609</v>
      </c>
      <c r="D2679" s="108" t="s">
        <v>12513</v>
      </c>
      <c r="E2679" s="108" t="s">
        <v>2683</v>
      </c>
      <c r="G2679" s="108" t="s">
        <v>12514</v>
      </c>
      <c r="H2679" s="108" t="s">
        <v>11808</v>
      </c>
      <c r="I2679" s="110" t="s">
        <v>2683</v>
      </c>
      <c r="J2679" s="108" t="s">
        <v>5882</v>
      </c>
      <c r="O2679" s="108" t="s">
        <v>2573</v>
      </c>
    </row>
    <row r="2680" spans="1:15" s="108" customFormat="1" ht="12.75" x14ac:dyDescent="0.2">
      <c r="A2680" s="108" t="str">
        <f>EnterpriseData!$B$38</f>
        <v>ProTes300420201Adm</v>
      </c>
      <c r="B2680" s="109" t="s">
        <v>12515</v>
      </c>
      <c r="C2680" s="108" t="s">
        <v>2609</v>
      </c>
      <c r="D2680" s="108" t="s">
        <v>12516</v>
      </c>
      <c r="E2680" s="108" t="s">
        <v>2683</v>
      </c>
      <c r="G2680" s="108" t="s">
        <v>12517</v>
      </c>
      <c r="H2680" s="108" t="s">
        <v>9092</v>
      </c>
      <c r="I2680" s="110" t="s">
        <v>2683</v>
      </c>
      <c r="J2680" s="108" t="s">
        <v>3003</v>
      </c>
      <c r="O2680" s="108" t="s">
        <v>2573</v>
      </c>
    </row>
    <row r="2681" spans="1:15" s="108" customFormat="1" ht="12.75" x14ac:dyDescent="0.2">
      <c r="A2681" s="108" t="str">
        <f>EnterpriseData!$B$38</f>
        <v>ProTes300420201Adm</v>
      </c>
      <c r="B2681" s="109" t="s">
        <v>12518</v>
      </c>
      <c r="C2681" s="108" t="s">
        <v>2609</v>
      </c>
      <c r="D2681" s="108" t="s">
        <v>12519</v>
      </c>
      <c r="E2681" s="108" t="s">
        <v>2683</v>
      </c>
      <c r="G2681" s="108" t="s">
        <v>11023</v>
      </c>
      <c r="H2681" s="108" t="s">
        <v>7941</v>
      </c>
      <c r="I2681" s="110" t="s">
        <v>2683</v>
      </c>
      <c r="J2681" s="108" t="s">
        <v>2404</v>
      </c>
      <c r="O2681" s="108" t="s">
        <v>2573</v>
      </c>
    </row>
    <row r="2682" spans="1:15" s="108" customFormat="1" ht="12.75" x14ac:dyDescent="0.2">
      <c r="A2682" s="108" t="str">
        <f>EnterpriseData!$B$38</f>
        <v>ProTes300420201Adm</v>
      </c>
      <c r="B2682" s="109" t="s">
        <v>12520</v>
      </c>
      <c r="C2682" s="108" t="s">
        <v>2609</v>
      </c>
      <c r="D2682" s="108" t="s">
        <v>12521</v>
      </c>
      <c r="E2682" s="108" t="s">
        <v>2683</v>
      </c>
      <c r="G2682" s="108" t="s">
        <v>12522</v>
      </c>
      <c r="H2682" s="108" t="s">
        <v>6245</v>
      </c>
      <c r="I2682" s="110" t="s">
        <v>2683</v>
      </c>
      <c r="J2682" s="108" t="s">
        <v>2412</v>
      </c>
      <c r="O2682" s="108" t="s">
        <v>2573</v>
      </c>
    </row>
    <row r="2683" spans="1:15" s="108" customFormat="1" ht="12.75" x14ac:dyDescent="0.2">
      <c r="A2683" s="108" t="str">
        <f>EnterpriseData!$B$38</f>
        <v>ProTes300420201Adm</v>
      </c>
      <c r="B2683" s="109" t="s">
        <v>12523</v>
      </c>
      <c r="C2683" s="108" t="s">
        <v>2609</v>
      </c>
      <c r="D2683" s="108" t="s">
        <v>12524</v>
      </c>
      <c r="E2683" s="108" t="s">
        <v>2683</v>
      </c>
      <c r="G2683" s="108" t="s">
        <v>12525</v>
      </c>
      <c r="H2683" s="108" t="s">
        <v>6143</v>
      </c>
      <c r="I2683" s="110" t="s">
        <v>2683</v>
      </c>
      <c r="J2683" s="108" t="s">
        <v>4901</v>
      </c>
      <c r="O2683" s="108" t="s">
        <v>2573</v>
      </c>
    </row>
    <row r="2684" spans="1:15" s="108" customFormat="1" ht="12.75" x14ac:dyDescent="0.2">
      <c r="A2684" s="108" t="str">
        <f>EnterpriseData!$B$38</f>
        <v>ProTes300420201Adm</v>
      </c>
      <c r="B2684" s="109" t="s">
        <v>12526</v>
      </c>
      <c r="C2684" s="108" t="s">
        <v>2609</v>
      </c>
      <c r="D2684" s="108" t="s">
        <v>12527</v>
      </c>
      <c r="E2684" s="108" t="s">
        <v>2683</v>
      </c>
      <c r="G2684" s="108" t="s">
        <v>12528</v>
      </c>
      <c r="H2684" s="108" t="s">
        <v>6616</v>
      </c>
      <c r="I2684" s="110" t="s">
        <v>2683</v>
      </c>
      <c r="J2684" s="108" t="s">
        <v>5800</v>
      </c>
      <c r="O2684" s="108" t="s">
        <v>2573</v>
      </c>
    </row>
    <row r="2685" spans="1:15" s="108" customFormat="1" ht="12.75" x14ac:dyDescent="0.2">
      <c r="A2685" s="108" t="str">
        <f>EnterpriseData!$B$38</f>
        <v>ProTes300420201Adm</v>
      </c>
      <c r="B2685" s="109" t="s">
        <v>12529</v>
      </c>
      <c r="C2685" s="108" t="s">
        <v>2609</v>
      </c>
      <c r="D2685" s="108" t="s">
        <v>12530</v>
      </c>
      <c r="E2685" s="108" t="s">
        <v>2683</v>
      </c>
      <c r="G2685" s="108" t="s">
        <v>12531</v>
      </c>
      <c r="H2685" s="108" t="s">
        <v>6616</v>
      </c>
      <c r="I2685" s="110" t="s">
        <v>2683</v>
      </c>
      <c r="J2685" s="108" t="s">
        <v>5800</v>
      </c>
      <c r="O2685" s="108" t="s">
        <v>2573</v>
      </c>
    </row>
    <row r="2686" spans="1:15" s="108" customFormat="1" ht="12.75" x14ac:dyDescent="0.2">
      <c r="A2686" s="108" t="str">
        <f>EnterpriseData!$B$38</f>
        <v>ProTes300420201Adm</v>
      </c>
      <c r="B2686" s="109" t="s">
        <v>12532</v>
      </c>
      <c r="C2686" s="108" t="s">
        <v>2609</v>
      </c>
      <c r="D2686" s="108" t="s">
        <v>12533</v>
      </c>
      <c r="E2686" s="108" t="s">
        <v>2683</v>
      </c>
      <c r="G2686" s="108" t="s">
        <v>12534</v>
      </c>
      <c r="H2686" s="108" t="s">
        <v>12535</v>
      </c>
      <c r="I2686" s="110" t="s">
        <v>2683</v>
      </c>
      <c r="J2686" s="108" t="s">
        <v>4912</v>
      </c>
      <c r="O2686" s="108" t="s">
        <v>2573</v>
      </c>
    </row>
    <row r="2687" spans="1:15" s="108" customFormat="1" ht="12.75" x14ac:dyDescent="0.2">
      <c r="A2687" s="108" t="str">
        <f>EnterpriseData!$B$38</f>
        <v>ProTes300420201Adm</v>
      </c>
      <c r="B2687" s="109" t="s">
        <v>12536</v>
      </c>
      <c r="C2687" s="108" t="s">
        <v>2609</v>
      </c>
      <c r="D2687" s="108" t="s">
        <v>12537</v>
      </c>
      <c r="E2687" s="108" t="s">
        <v>2683</v>
      </c>
      <c r="G2687" s="108" t="s">
        <v>12538</v>
      </c>
      <c r="H2687" s="108" t="s">
        <v>6245</v>
      </c>
      <c r="I2687" s="110" t="s">
        <v>2683</v>
      </c>
      <c r="J2687" s="108" t="s">
        <v>2412</v>
      </c>
      <c r="O2687" s="108" t="s">
        <v>2573</v>
      </c>
    </row>
    <row r="2688" spans="1:15" s="108" customFormat="1" ht="12.75" x14ac:dyDescent="0.2">
      <c r="A2688" s="108" t="str">
        <f>EnterpriseData!$B$38</f>
        <v>ProTes300420201Adm</v>
      </c>
      <c r="B2688" s="109" t="s">
        <v>12539</v>
      </c>
      <c r="C2688" s="108" t="s">
        <v>2609</v>
      </c>
      <c r="D2688" s="108" t="s">
        <v>12540</v>
      </c>
      <c r="E2688" s="108" t="s">
        <v>2683</v>
      </c>
      <c r="G2688" s="108" t="s">
        <v>12541</v>
      </c>
      <c r="H2688" s="108" t="s">
        <v>6616</v>
      </c>
      <c r="I2688" s="110" t="s">
        <v>2683</v>
      </c>
      <c r="J2688" s="108" t="s">
        <v>5800</v>
      </c>
      <c r="O2688" s="108" t="s">
        <v>2573</v>
      </c>
    </row>
    <row r="2689" spans="1:15" s="108" customFormat="1" ht="12.75" x14ac:dyDescent="0.2">
      <c r="A2689" s="108" t="str">
        <f>EnterpriseData!$B$38</f>
        <v>ProTes300420201Adm</v>
      </c>
      <c r="B2689" s="109" t="s">
        <v>12542</v>
      </c>
      <c r="C2689" s="108" t="s">
        <v>2609</v>
      </c>
      <c r="D2689" s="108" t="s">
        <v>12543</v>
      </c>
      <c r="E2689" s="108" t="s">
        <v>2683</v>
      </c>
      <c r="G2689" s="108" t="s">
        <v>12544</v>
      </c>
      <c r="H2689" s="108" t="s">
        <v>12545</v>
      </c>
      <c r="I2689" s="110" t="s">
        <v>2683</v>
      </c>
      <c r="J2689" s="108" t="s">
        <v>4948</v>
      </c>
      <c r="O2689" s="108" t="s">
        <v>2573</v>
      </c>
    </row>
    <row r="2690" spans="1:15" s="108" customFormat="1" ht="12.75" x14ac:dyDescent="0.2">
      <c r="A2690" s="108" t="str">
        <f>EnterpriseData!$B$38</f>
        <v>ProTes300420201Adm</v>
      </c>
      <c r="B2690" s="109" t="s">
        <v>12546</v>
      </c>
      <c r="C2690" s="108" t="s">
        <v>2609</v>
      </c>
      <c r="D2690" s="108" t="s">
        <v>12547</v>
      </c>
      <c r="E2690" s="108" t="s">
        <v>2683</v>
      </c>
      <c r="G2690" s="108" t="s">
        <v>12548</v>
      </c>
      <c r="H2690" s="108" t="s">
        <v>6198</v>
      </c>
      <c r="I2690" s="110" t="s">
        <v>2683</v>
      </c>
      <c r="J2690" s="108" t="s">
        <v>3825</v>
      </c>
      <c r="O2690" s="108" t="s">
        <v>2573</v>
      </c>
    </row>
    <row r="2691" spans="1:15" s="108" customFormat="1" ht="12.75" x14ac:dyDescent="0.2">
      <c r="A2691" s="108" t="str">
        <f>EnterpriseData!$B$38</f>
        <v>ProTes300420201Adm</v>
      </c>
      <c r="B2691" s="109" t="s">
        <v>12549</v>
      </c>
      <c r="C2691" s="108" t="s">
        <v>2609</v>
      </c>
      <c r="D2691" s="108" t="s">
        <v>12550</v>
      </c>
      <c r="E2691" s="108" t="s">
        <v>2683</v>
      </c>
      <c r="G2691" s="108" t="s">
        <v>12551</v>
      </c>
      <c r="H2691" s="108" t="s">
        <v>6512</v>
      </c>
      <c r="I2691" s="110" t="s">
        <v>2683</v>
      </c>
      <c r="J2691" s="108" t="s">
        <v>5462</v>
      </c>
      <c r="O2691" s="108" t="s">
        <v>2573</v>
      </c>
    </row>
    <row r="2692" spans="1:15" s="108" customFormat="1" ht="12.75" x14ac:dyDescent="0.2">
      <c r="A2692" s="108" t="str">
        <f>EnterpriseData!$B$38</f>
        <v>ProTes300420201Adm</v>
      </c>
      <c r="B2692" s="109" t="s">
        <v>12552</v>
      </c>
      <c r="C2692" s="108" t="s">
        <v>2609</v>
      </c>
      <c r="D2692" s="108" t="s">
        <v>12553</v>
      </c>
      <c r="E2692" s="108" t="s">
        <v>2683</v>
      </c>
      <c r="G2692" s="108" t="s">
        <v>12554</v>
      </c>
      <c r="H2692" s="108" t="s">
        <v>10989</v>
      </c>
      <c r="I2692" s="110" t="s">
        <v>2683</v>
      </c>
      <c r="J2692" s="108" t="s">
        <v>4104</v>
      </c>
      <c r="O2692" s="108" t="s">
        <v>2573</v>
      </c>
    </row>
    <row r="2693" spans="1:15" s="108" customFormat="1" ht="12.75" x14ac:dyDescent="0.2">
      <c r="A2693" s="108" t="str">
        <f>EnterpriseData!$B$38</f>
        <v>ProTes300420201Adm</v>
      </c>
      <c r="B2693" s="109" t="s">
        <v>12555</v>
      </c>
      <c r="C2693" s="108" t="s">
        <v>2609</v>
      </c>
      <c r="D2693" s="108" t="s">
        <v>12556</v>
      </c>
      <c r="E2693" s="108" t="s">
        <v>2683</v>
      </c>
      <c r="G2693" s="108" t="s">
        <v>12557</v>
      </c>
      <c r="H2693" s="108" t="s">
        <v>6198</v>
      </c>
      <c r="I2693" s="110" t="s">
        <v>2683</v>
      </c>
      <c r="J2693" s="108" t="s">
        <v>3825</v>
      </c>
      <c r="O2693" s="108" t="s">
        <v>2573</v>
      </c>
    </row>
    <row r="2694" spans="1:15" s="108" customFormat="1" ht="12.75" x14ac:dyDescent="0.2">
      <c r="A2694" s="108" t="str">
        <f>EnterpriseData!$B$38</f>
        <v>ProTes300420201Adm</v>
      </c>
      <c r="B2694" s="109" t="s">
        <v>12558</v>
      </c>
      <c r="C2694" s="108" t="s">
        <v>2609</v>
      </c>
      <c r="D2694" s="108" t="s">
        <v>12559</v>
      </c>
      <c r="E2694" s="108" t="s">
        <v>2683</v>
      </c>
      <c r="G2694" s="108" t="s">
        <v>12560</v>
      </c>
      <c r="H2694" s="108" t="s">
        <v>7530</v>
      </c>
      <c r="I2694" s="110" t="s">
        <v>2683</v>
      </c>
      <c r="J2694" s="108" t="s">
        <v>3799</v>
      </c>
      <c r="O2694" s="108" t="s">
        <v>2573</v>
      </c>
    </row>
    <row r="2695" spans="1:15" s="108" customFormat="1" ht="12.75" x14ac:dyDescent="0.2">
      <c r="A2695" s="108" t="str">
        <f>EnterpriseData!$B$38</f>
        <v>ProTes300420201Adm</v>
      </c>
      <c r="B2695" s="109" t="s">
        <v>12561</v>
      </c>
      <c r="C2695" s="108" t="s">
        <v>2609</v>
      </c>
      <c r="D2695" s="108" t="s">
        <v>12562</v>
      </c>
      <c r="E2695" s="108" t="s">
        <v>2683</v>
      </c>
      <c r="G2695" s="108" t="s">
        <v>12563</v>
      </c>
      <c r="H2695" s="108" t="s">
        <v>6616</v>
      </c>
      <c r="I2695" s="110" t="s">
        <v>2683</v>
      </c>
      <c r="J2695" s="108" t="s">
        <v>5800</v>
      </c>
      <c r="O2695" s="108" t="s">
        <v>2573</v>
      </c>
    </row>
    <row r="2696" spans="1:15" s="108" customFormat="1" ht="12.75" x14ac:dyDescent="0.2">
      <c r="A2696" s="108" t="str">
        <f>EnterpriseData!$B$38</f>
        <v>ProTes300420201Adm</v>
      </c>
      <c r="B2696" s="109" t="s">
        <v>12564</v>
      </c>
      <c r="C2696" s="108" t="s">
        <v>2609</v>
      </c>
      <c r="D2696" s="108" t="s">
        <v>12565</v>
      </c>
      <c r="E2696" s="108" t="s">
        <v>2683</v>
      </c>
      <c r="G2696" s="108" t="s">
        <v>12566</v>
      </c>
      <c r="H2696" s="108" t="s">
        <v>11138</v>
      </c>
      <c r="I2696" s="110" t="s">
        <v>2683</v>
      </c>
      <c r="J2696" s="108" t="s">
        <v>3162</v>
      </c>
      <c r="O2696" s="108" t="s">
        <v>2573</v>
      </c>
    </row>
    <row r="2697" spans="1:15" s="108" customFormat="1" ht="12.75" x14ac:dyDescent="0.2">
      <c r="A2697" s="108" t="str">
        <f>EnterpriseData!$B$38</f>
        <v>ProTes300420201Adm</v>
      </c>
      <c r="B2697" s="109" t="s">
        <v>12567</v>
      </c>
      <c r="C2697" s="108" t="s">
        <v>2609</v>
      </c>
      <c r="D2697" s="108" t="s">
        <v>12568</v>
      </c>
      <c r="E2697" s="108" t="s">
        <v>2683</v>
      </c>
      <c r="G2697" s="108" t="s">
        <v>12569</v>
      </c>
      <c r="H2697" s="108" t="s">
        <v>6198</v>
      </c>
      <c r="I2697" s="110" t="s">
        <v>2683</v>
      </c>
      <c r="J2697" s="108" t="s">
        <v>3825</v>
      </c>
      <c r="O2697" s="108" t="s">
        <v>2573</v>
      </c>
    </row>
    <row r="2698" spans="1:15" s="108" customFormat="1" ht="12.75" x14ac:dyDescent="0.2">
      <c r="A2698" s="108" t="str">
        <f>EnterpriseData!$B$38</f>
        <v>ProTes300420201Adm</v>
      </c>
      <c r="B2698" s="109" t="s">
        <v>12570</v>
      </c>
      <c r="C2698" s="108" t="s">
        <v>2609</v>
      </c>
      <c r="D2698" s="108" t="s">
        <v>12571</v>
      </c>
      <c r="E2698" s="108" t="s">
        <v>2683</v>
      </c>
      <c r="G2698" s="108" t="s">
        <v>12572</v>
      </c>
      <c r="H2698" s="108" t="s">
        <v>6198</v>
      </c>
      <c r="I2698" s="110" t="s">
        <v>2683</v>
      </c>
      <c r="J2698" s="108" t="s">
        <v>3825</v>
      </c>
      <c r="O2698" s="108" t="s">
        <v>2573</v>
      </c>
    </row>
    <row r="2699" spans="1:15" s="108" customFormat="1" ht="12.75" x14ac:dyDescent="0.2">
      <c r="A2699" s="108" t="str">
        <f>EnterpriseData!$B$38</f>
        <v>ProTes300420201Adm</v>
      </c>
      <c r="B2699" s="109" t="s">
        <v>12573</v>
      </c>
      <c r="C2699" s="108" t="s">
        <v>2609</v>
      </c>
      <c r="D2699" s="108" t="s">
        <v>12574</v>
      </c>
      <c r="E2699" s="108" t="s">
        <v>2683</v>
      </c>
      <c r="G2699" s="108" t="s">
        <v>12575</v>
      </c>
      <c r="H2699" s="108" t="s">
        <v>12229</v>
      </c>
      <c r="I2699" s="110" t="s">
        <v>2683</v>
      </c>
      <c r="J2699" s="108" t="s">
        <v>6693</v>
      </c>
      <c r="O2699" s="108" t="s">
        <v>2573</v>
      </c>
    </row>
    <row r="2700" spans="1:15" s="108" customFormat="1" ht="12.75" x14ac:dyDescent="0.2">
      <c r="A2700" s="108" t="str">
        <f>EnterpriseData!$B$38</f>
        <v>ProTes300420201Adm</v>
      </c>
      <c r="B2700" s="109" t="s">
        <v>12576</v>
      </c>
      <c r="C2700" s="108" t="s">
        <v>2609</v>
      </c>
      <c r="D2700" s="108" t="s">
        <v>12577</v>
      </c>
      <c r="E2700" s="108" t="s">
        <v>2683</v>
      </c>
      <c r="G2700" s="108" t="s">
        <v>12578</v>
      </c>
      <c r="H2700" s="108" t="s">
        <v>12579</v>
      </c>
      <c r="I2700" s="110" t="s">
        <v>2683</v>
      </c>
      <c r="J2700" s="108" t="s">
        <v>4515</v>
      </c>
      <c r="O2700" s="108" t="s">
        <v>2573</v>
      </c>
    </row>
    <row r="2701" spans="1:15" s="108" customFormat="1" ht="12.75" x14ac:dyDescent="0.2">
      <c r="A2701" s="108" t="str">
        <f>EnterpriseData!$B$38</f>
        <v>ProTes300420201Adm</v>
      </c>
      <c r="B2701" s="109" t="s">
        <v>12580</v>
      </c>
      <c r="C2701" s="108" t="s">
        <v>2609</v>
      </c>
      <c r="D2701" s="108" t="s">
        <v>12581</v>
      </c>
      <c r="E2701" s="108" t="s">
        <v>2683</v>
      </c>
      <c r="G2701" s="108" t="s">
        <v>12582</v>
      </c>
      <c r="H2701" s="108" t="s">
        <v>6245</v>
      </c>
      <c r="I2701" s="110" t="s">
        <v>2683</v>
      </c>
      <c r="J2701" s="108" t="s">
        <v>2412</v>
      </c>
      <c r="O2701" s="108" t="s">
        <v>2573</v>
      </c>
    </row>
    <row r="2702" spans="1:15" s="108" customFormat="1" ht="12.75" x14ac:dyDescent="0.2">
      <c r="A2702" s="108" t="str">
        <f>EnterpriseData!$B$38</f>
        <v>ProTes300420201Adm</v>
      </c>
      <c r="B2702" s="109" t="s">
        <v>12583</v>
      </c>
      <c r="C2702" s="108" t="s">
        <v>2609</v>
      </c>
      <c r="D2702" s="108" t="s">
        <v>12584</v>
      </c>
      <c r="E2702" s="108" t="s">
        <v>2683</v>
      </c>
      <c r="G2702" s="108" t="s">
        <v>12585</v>
      </c>
      <c r="H2702" s="108" t="s">
        <v>6545</v>
      </c>
      <c r="I2702" s="110" t="s">
        <v>2683</v>
      </c>
      <c r="J2702" s="108" t="s">
        <v>2896</v>
      </c>
      <c r="O2702" s="108" t="s">
        <v>2573</v>
      </c>
    </row>
    <row r="2703" spans="1:15" s="108" customFormat="1" ht="12.75" x14ac:dyDescent="0.2">
      <c r="A2703" s="108" t="str">
        <f>EnterpriseData!$B$38</f>
        <v>ProTes300420201Adm</v>
      </c>
      <c r="B2703" s="109" t="s">
        <v>12586</v>
      </c>
      <c r="C2703" s="108" t="s">
        <v>2609</v>
      </c>
      <c r="D2703" s="108" t="s">
        <v>12587</v>
      </c>
      <c r="E2703" s="108" t="s">
        <v>2683</v>
      </c>
      <c r="G2703" s="108" t="s">
        <v>12588</v>
      </c>
      <c r="H2703" s="108" t="s">
        <v>6198</v>
      </c>
      <c r="I2703" s="110" t="s">
        <v>2683</v>
      </c>
      <c r="J2703" s="108" t="s">
        <v>3825</v>
      </c>
      <c r="O2703" s="108" t="s">
        <v>2573</v>
      </c>
    </row>
    <row r="2704" spans="1:15" s="108" customFormat="1" ht="12.75" x14ac:dyDescent="0.2">
      <c r="A2704" s="108" t="str">
        <f>EnterpriseData!$B$38</f>
        <v>ProTes300420201Adm</v>
      </c>
      <c r="B2704" s="109" t="s">
        <v>12589</v>
      </c>
      <c r="C2704" s="108" t="s">
        <v>2609</v>
      </c>
      <c r="D2704" s="108" t="s">
        <v>12590</v>
      </c>
      <c r="E2704" s="108" t="s">
        <v>2683</v>
      </c>
      <c r="G2704" s="108" t="s">
        <v>12591</v>
      </c>
      <c r="H2704" s="108" t="s">
        <v>6151</v>
      </c>
      <c r="I2704" s="110" t="s">
        <v>2683</v>
      </c>
      <c r="J2704" s="108" t="s">
        <v>2727</v>
      </c>
      <c r="O2704" s="108" t="s">
        <v>2573</v>
      </c>
    </row>
    <row r="2705" spans="1:15" s="108" customFormat="1" ht="12.75" x14ac:dyDescent="0.2">
      <c r="A2705" s="108" t="str">
        <f>EnterpriseData!$B$38</f>
        <v>ProTes300420201Adm</v>
      </c>
      <c r="B2705" s="109" t="s">
        <v>12592</v>
      </c>
      <c r="C2705" s="108" t="s">
        <v>2609</v>
      </c>
      <c r="D2705" s="108" t="s">
        <v>12593</v>
      </c>
      <c r="E2705" s="108" t="s">
        <v>2683</v>
      </c>
      <c r="G2705" s="108" t="s">
        <v>12594</v>
      </c>
      <c r="H2705" s="108" t="s">
        <v>7103</v>
      </c>
      <c r="I2705" s="110" t="s">
        <v>2683</v>
      </c>
      <c r="J2705" s="108" t="s">
        <v>2871</v>
      </c>
      <c r="O2705" s="108" t="s">
        <v>2573</v>
      </c>
    </row>
    <row r="2706" spans="1:15" s="108" customFormat="1" ht="12.75" x14ac:dyDescent="0.2">
      <c r="A2706" s="108" t="str">
        <f>EnterpriseData!$B$38</f>
        <v>ProTes300420201Adm</v>
      </c>
      <c r="B2706" s="109" t="s">
        <v>12595</v>
      </c>
      <c r="C2706" s="108" t="s">
        <v>2609</v>
      </c>
      <c r="D2706" s="108" t="s">
        <v>12596</v>
      </c>
      <c r="E2706" s="108" t="s">
        <v>2683</v>
      </c>
      <c r="G2706" s="108" t="s">
        <v>12597</v>
      </c>
      <c r="H2706" s="108" t="s">
        <v>11393</v>
      </c>
      <c r="I2706" s="110" t="s">
        <v>2683</v>
      </c>
      <c r="J2706" s="108" t="s">
        <v>4322</v>
      </c>
      <c r="O2706" s="108" t="s">
        <v>2573</v>
      </c>
    </row>
    <row r="2707" spans="1:15" s="108" customFormat="1" ht="12.75" x14ac:dyDescent="0.2">
      <c r="A2707" s="108" t="str">
        <f>EnterpriseData!$B$38</f>
        <v>ProTes300420201Adm</v>
      </c>
      <c r="B2707" s="109" t="s">
        <v>12598</v>
      </c>
      <c r="C2707" s="108" t="s">
        <v>2609</v>
      </c>
      <c r="D2707" s="108" t="s">
        <v>12599</v>
      </c>
      <c r="E2707" s="108" t="s">
        <v>2683</v>
      </c>
      <c r="G2707" s="108" t="s">
        <v>12600</v>
      </c>
      <c r="H2707" s="108" t="s">
        <v>7849</v>
      </c>
      <c r="I2707" s="110" t="s">
        <v>2683</v>
      </c>
      <c r="J2707" s="108" t="s">
        <v>5679</v>
      </c>
      <c r="O2707" s="108" t="s">
        <v>2573</v>
      </c>
    </row>
    <row r="2708" spans="1:15" s="108" customFormat="1" ht="12.75" x14ac:dyDescent="0.2">
      <c r="A2708" s="108" t="str">
        <f>EnterpriseData!$B$38</f>
        <v>ProTes300420201Adm</v>
      </c>
      <c r="B2708" s="109" t="s">
        <v>12601</v>
      </c>
      <c r="C2708" s="108" t="s">
        <v>2609</v>
      </c>
      <c r="D2708" s="108" t="s">
        <v>12602</v>
      </c>
      <c r="E2708" s="108" t="s">
        <v>2683</v>
      </c>
      <c r="G2708" s="108" t="s">
        <v>12603</v>
      </c>
      <c r="H2708" s="108" t="s">
        <v>7439</v>
      </c>
      <c r="I2708" s="110" t="s">
        <v>2683</v>
      </c>
      <c r="J2708" s="108" t="s">
        <v>2413</v>
      </c>
      <c r="O2708" s="108" t="s">
        <v>2573</v>
      </c>
    </row>
    <row r="2709" spans="1:15" s="108" customFormat="1" ht="12.75" x14ac:dyDescent="0.2">
      <c r="A2709" s="108" t="str">
        <f>EnterpriseData!$B$38</f>
        <v>ProTes300420201Adm</v>
      </c>
      <c r="B2709" s="109" t="s">
        <v>12604</v>
      </c>
      <c r="C2709" s="108" t="s">
        <v>2609</v>
      </c>
      <c r="D2709" s="108" t="s">
        <v>12605</v>
      </c>
      <c r="E2709" s="108" t="s">
        <v>2683</v>
      </c>
      <c r="G2709" s="108" t="s">
        <v>12606</v>
      </c>
      <c r="H2709" s="108" t="s">
        <v>12606</v>
      </c>
      <c r="I2709" s="110" t="s">
        <v>2683</v>
      </c>
      <c r="J2709" s="108" t="s">
        <v>3036</v>
      </c>
      <c r="O2709" s="108" t="s">
        <v>2573</v>
      </c>
    </row>
    <row r="2710" spans="1:15" s="108" customFormat="1" ht="12.75" x14ac:dyDescent="0.2">
      <c r="A2710" s="108" t="str">
        <f>EnterpriseData!$B$38</f>
        <v>ProTes300420201Adm</v>
      </c>
      <c r="B2710" s="109" t="s">
        <v>12607</v>
      </c>
      <c r="C2710" s="108" t="s">
        <v>2609</v>
      </c>
      <c r="D2710" s="108" t="s">
        <v>12608</v>
      </c>
      <c r="E2710" s="108" t="s">
        <v>2683</v>
      </c>
      <c r="G2710" s="108" t="s">
        <v>12609</v>
      </c>
      <c r="H2710" s="108" t="s">
        <v>11437</v>
      </c>
      <c r="I2710" s="110" t="s">
        <v>2683</v>
      </c>
      <c r="J2710" s="108" t="s">
        <v>6711</v>
      </c>
      <c r="O2710" s="108" t="s">
        <v>2573</v>
      </c>
    </row>
    <row r="2711" spans="1:15" s="108" customFormat="1" ht="12.75" x14ac:dyDescent="0.2">
      <c r="A2711" s="108" t="str">
        <f>EnterpriseData!$B$38</f>
        <v>ProTes300420201Adm</v>
      </c>
      <c r="B2711" s="109" t="s">
        <v>12610</v>
      </c>
      <c r="C2711" s="108" t="s">
        <v>2609</v>
      </c>
      <c r="D2711" s="108" t="s">
        <v>12611</v>
      </c>
      <c r="E2711" s="108" t="s">
        <v>2683</v>
      </c>
      <c r="G2711" s="108" t="s">
        <v>12612</v>
      </c>
      <c r="H2711" s="108" t="s">
        <v>6566</v>
      </c>
      <c r="I2711" s="110" t="s">
        <v>2683</v>
      </c>
      <c r="J2711" s="108" t="s">
        <v>2409</v>
      </c>
      <c r="O2711" s="108" t="s">
        <v>2573</v>
      </c>
    </row>
    <row r="2712" spans="1:15" s="108" customFormat="1" ht="12.75" x14ac:dyDescent="0.2">
      <c r="A2712" s="108" t="str">
        <f>EnterpriseData!$B$38</f>
        <v>ProTes300420201Adm</v>
      </c>
      <c r="B2712" s="109" t="s">
        <v>12613</v>
      </c>
      <c r="C2712" s="108" t="s">
        <v>2609</v>
      </c>
      <c r="D2712" s="108" t="s">
        <v>12614</v>
      </c>
      <c r="E2712" s="108" t="s">
        <v>2683</v>
      </c>
      <c r="G2712" s="108" t="s">
        <v>12615</v>
      </c>
      <c r="H2712" s="108" t="s">
        <v>6616</v>
      </c>
      <c r="I2712" s="110" t="s">
        <v>2683</v>
      </c>
      <c r="J2712" s="108" t="s">
        <v>5800</v>
      </c>
      <c r="O2712" s="108" t="s">
        <v>2573</v>
      </c>
    </row>
    <row r="2713" spans="1:15" s="108" customFormat="1" ht="12.75" x14ac:dyDescent="0.2">
      <c r="A2713" s="108" t="str">
        <f>EnterpriseData!$B$38</f>
        <v>ProTes300420201Adm</v>
      </c>
      <c r="B2713" s="109" t="s">
        <v>12616</v>
      </c>
      <c r="C2713" s="108" t="s">
        <v>2609</v>
      </c>
      <c r="D2713" s="108" t="s">
        <v>12617</v>
      </c>
      <c r="E2713" s="108" t="s">
        <v>2683</v>
      </c>
      <c r="G2713" s="108" t="s">
        <v>12618</v>
      </c>
      <c r="H2713" s="108" t="s">
        <v>12619</v>
      </c>
      <c r="I2713" s="110" t="s">
        <v>2683</v>
      </c>
      <c r="J2713" s="108" t="s">
        <v>5471</v>
      </c>
      <c r="O2713" s="108" t="s">
        <v>2573</v>
      </c>
    </row>
    <row r="2714" spans="1:15" s="108" customFormat="1" ht="12.75" x14ac:dyDescent="0.2">
      <c r="A2714" s="108" t="str">
        <f>EnterpriseData!$B$38</f>
        <v>ProTes300420201Adm</v>
      </c>
      <c r="B2714" s="109" t="s">
        <v>12620</v>
      </c>
      <c r="C2714" s="108" t="s">
        <v>2609</v>
      </c>
      <c r="D2714" s="108" t="s">
        <v>12621</v>
      </c>
      <c r="E2714" s="108" t="s">
        <v>2683</v>
      </c>
      <c r="G2714" s="108" t="s">
        <v>12622</v>
      </c>
      <c r="H2714" s="108" t="s">
        <v>6198</v>
      </c>
      <c r="I2714" s="110" t="s">
        <v>2683</v>
      </c>
      <c r="J2714" s="108" t="s">
        <v>3825</v>
      </c>
      <c r="O2714" s="108" t="s">
        <v>2573</v>
      </c>
    </row>
    <row r="2715" spans="1:15" s="108" customFormat="1" ht="12.75" x14ac:dyDescent="0.2">
      <c r="A2715" s="108" t="str">
        <f>EnterpriseData!$B$38</f>
        <v>ProTes300420201Adm</v>
      </c>
      <c r="B2715" s="109" t="s">
        <v>12623</v>
      </c>
      <c r="C2715" s="108" t="s">
        <v>2609</v>
      </c>
      <c r="D2715" s="108" t="s">
        <v>12624</v>
      </c>
      <c r="E2715" s="108" t="s">
        <v>2683</v>
      </c>
      <c r="G2715" s="108" t="s">
        <v>12625</v>
      </c>
      <c r="H2715" s="108" t="s">
        <v>8677</v>
      </c>
      <c r="I2715" s="110" t="s">
        <v>2683</v>
      </c>
      <c r="J2715" s="108" t="s">
        <v>7311</v>
      </c>
      <c r="O2715" s="108" t="s">
        <v>2573</v>
      </c>
    </row>
    <row r="2716" spans="1:15" s="108" customFormat="1" ht="12.75" x14ac:dyDescent="0.2">
      <c r="A2716" s="108" t="str">
        <f>EnterpriseData!$B$38</f>
        <v>ProTes300420201Adm</v>
      </c>
      <c r="B2716" s="109" t="s">
        <v>12626</v>
      </c>
      <c r="C2716" s="108" t="s">
        <v>2609</v>
      </c>
      <c r="D2716" s="108" t="s">
        <v>12627</v>
      </c>
      <c r="E2716" s="108" t="s">
        <v>2683</v>
      </c>
      <c r="G2716" s="108" t="s">
        <v>12628</v>
      </c>
      <c r="H2716" s="108" t="s">
        <v>6143</v>
      </c>
      <c r="I2716" s="110" t="s">
        <v>2683</v>
      </c>
      <c r="J2716" s="108" t="s">
        <v>4901</v>
      </c>
      <c r="O2716" s="108" t="s">
        <v>2573</v>
      </c>
    </row>
    <row r="2717" spans="1:15" s="108" customFormat="1" ht="12.75" x14ac:dyDescent="0.2">
      <c r="A2717" s="108" t="str">
        <f>EnterpriseData!$B$38</f>
        <v>ProTes300420201Adm</v>
      </c>
      <c r="B2717" s="109" t="s">
        <v>12629</v>
      </c>
      <c r="C2717" s="108" t="s">
        <v>2609</v>
      </c>
      <c r="D2717" s="108" t="s">
        <v>12630</v>
      </c>
      <c r="E2717" s="108" t="s">
        <v>2683</v>
      </c>
      <c r="G2717" s="108" t="s">
        <v>12631</v>
      </c>
      <c r="H2717" s="108" t="s">
        <v>6616</v>
      </c>
      <c r="I2717" s="110" t="s">
        <v>2683</v>
      </c>
      <c r="J2717" s="108" t="s">
        <v>5800</v>
      </c>
      <c r="O2717" s="108" t="s">
        <v>2573</v>
      </c>
    </row>
    <row r="2718" spans="1:15" s="108" customFormat="1" ht="12.75" x14ac:dyDescent="0.2">
      <c r="A2718" s="108" t="str">
        <f>EnterpriseData!$B$38</f>
        <v>ProTes300420201Adm</v>
      </c>
      <c r="B2718" s="109" t="s">
        <v>12632</v>
      </c>
      <c r="C2718" s="108" t="s">
        <v>2609</v>
      </c>
      <c r="D2718" s="108" t="s">
        <v>12633</v>
      </c>
      <c r="E2718" s="108" t="s">
        <v>2683</v>
      </c>
      <c r="G2718" s="108" t="s">
        <v>12634</v>
      </c>
      <c r="H2718" s="108" t="s">
        <v>10559</v>
      </c>
      <c r="I2718" s="110" t="s">
        <v>2683</v>
      </c>
      <c r="J2718" s="108" t="s">
        <v>5414</v>
      </c>
      <c r="O2718" s="108" t="s">
        <v>2573</v>
      </c>
    </row>
    <row r="2719" spans="1:15" s="108" customFormat="1" ht="12.75" x14ac:dyDescent="0.2">
      <c r="A2719" s="108" t="str">
        <f>EnterpriseData!$B$38</f>
        <v>ProTes300420201Adm</v>
      </c>
      <c r="B2719" s="109" t="s">
        <v>12635</v>
      </c>
      <c r="C2719" s="108" t="s">
        <v>2609</v>
      </c>
      <c r="D2719" s="108" t="s">
        <v>12636</v>
      </c>
      <c r="E2719" s="108" t="s">
        <v>2683</v>
      </c>
      <c r="G2719" s="108" t="s">
        <v>12637</v>
      </c>
      <c r="H2719" s="108" t="s">
        <v>6245</v>
      </c>
      <c r="I2719" s="110" t="s">
        <v>2683</v>
      </c>
      <c r="J2719" s="108" t="s">
        <v>2412</v>
      </c>
      <c r="O2719" s="108" t="s">
        <v>2573</v>
      </c>
    </row>
    <row r="2720" spans="1:15" s="108" customFormat="1" ht="12.75" x14ac:dyDescent="0.2">
      <c r="A2720" s="108" t="str">
        <f>EnterpriseData!$B$38</f>
        <v>ProTes300420201Adm</v>
      </c>
      <c r="B2720" s="109" t="s">
        <v>12638</v>
      </c>
      <c r="C2720" s="108" t="s">
        <v>2609</v>
      </c>
      <c r="D2720" s="108" t="s">
        <v>12639</v>
      </c>
      <c r="E2720" s="108" t="s">
        <v>2683</v>
      </c>
      <c r="G2720" s="108" t="s">
        <v>12640</v>
      </c>
      <c r="H2720" s="108" t="s">
        <v>6198</v>
      </c>
      <c r="I2720" s="110" t="s">
        <v>2683</v>
      </c>
      <c r="J2720" s="108" t="s">
        <v>3825</v>
      </c>
      <c r="O2720" s="108" t="s">
        <v>2573</v>
      </c>
    </row>
    <row r="2721" spans="1:15" s="108" customFormat="1" ht="12.75" x14ac:dyDescent="0.2">
      <c r="A2721" s="108" t="str">
        <f>EnterpriseData!$B$38</f>
        <v>ProTes300420201Adm</v>
      </c>
      <c r="B2721" s="109" t="s">
        <v>12641</v>
      </c>
      <c r="C2721" s="108" t="s">
        <v>2609</v>
      </c>
      <c r="D2721" s="108" t="s">
        <v>12642</v>
      </c>
      <c r="E2721" s="108" t="s">
        <v>2683</v>
      </c>
      <c r="G2721" s="108" t="s">
        <v>12643</v>
      </c>
      <c r="H2721" s="108" t="s">
        <v>6616</v>
      </c>
      <c r="I2721" s="110" t="s">
        <v>2683</v>
      </c>
      <c r="J2721" s="108" t="s">
        <v>5800</v>
      </c>
      <c r="O2721" s="108" t="s">
        <v>2573</v>
      </c>
    </row>
    <row r="2722" spans="1:15" s="108" customFormat="1" ht="12.75" x14ac:dyDescent="0.2">
      <c r="A2722" s="108" t="str">
        <f>EnterpriseData!$B$38</f>
        <v>ProTes300420201Adm</v>
      </c>
      <c r="B2722" s="109" t="s">
        <v>12644</v>
      </c>
      <c r="C2722" s="108" t="s">
        <v>2609</v>
      </c>
      <c r="D2722" s="108" t="s">
        <v>12645</v>
      </c>
      <c r="E2722" s="108" t="s">
        <v>2683</v>
      </c>
      <c r="G2722" s="108" t="s">
        <v>12646</v>
      </c>
      <c r="H2722" s="108" t="s">
        <v>6408</v>
      </c>
      <c r="I2722" s="110" t="s">
        <v>2683</v>
      </c>
      <c r="J2722" s="108" t="s">
        <v>3663</v>
      </c>
      <c r="O2722" s="108" t="s">
        <v>2573</v>
      </c>
    </row>
    <row r="2723" spans="1:15" s="108" customFormat="1" ht="12.75" x14ac:dyDescent="0.2">
      <c r="A2723" s="108" t="str">
        <f>EnterpriseData!$B$38</f>
        <v>ProTes300420201Adm</v>
      </c>
      <c r="B2723" s="109" t="s">
        <v>12647</v>
      </c>
      <c r="C2723" s="108" t="s">
        <v>2609</v>
      </c>
      <c r="D2723" s="108" t="s">
        <v>12648</v>
      </c>
      <c r="E2723" s="108" t="s">
        <v>2683</v>
      </c>
      <c r="G2723" s="108" t="s">
        <v>12649</v>
      </c>
      <c r="H2723" s="108" t="s">
        <v>11621</v>
      </c>
      <c r="I2723" s="110" t="s">
        <v>2683</v>
      </c>
      <c r="J2723" s="108" t="s">
        <v>2734</v>
      </c>
      <c r="O2723" s="108" t="s">
        <v>2573</v>
      </c>
    </row>
    <row r="2724" spans="1:15" s="108" customFormat="1" ht="12.75" x14ac:dyDescent="0.2">
      <c r="A2724" s="108" t="str">
        <f>EnterpriseData!$B$38</f>
        <v>ProTes300420201Adm</v>
      </c>
      <c r="B2724" s="109" t="s">
        <v>12650</v>
      </c>
      <c r="C2724" s="108" t="s">
        <v>2609</v>
      </c>
      <c r="D2724" s="108" t="s">
        <v>12651</v>
      </c>
      <c r="E2724" s="108" t="s">
        <v>2683</v>
      </c>
      <c r="G2724" s="108" t="s">
        <v>12652</v>
      </c>
      <c r="H2724" s="108" t="s">
        <v>6616</v>
      </c>
      <c r="I2724" s="110" t="s">
        <v>2683</v>
      </c>
      <c r="J2724" s="108" t="s">
        <v>5800</v>
      </c>
      <c r="O2724" s="108" t="s">
        <v>2573</v>
      </c>
    </row>
    <row r="2725" spans="1:15" s="108" customFormat="1" ht="12.75" x14ac:dyDescent="0.2">
      <c r="A2725" s="108" t="str">
        <f>EnterpriseData!$B$38</f>
        <v>ProTes300420201Adm</v>
      </c>
      <c r="B2725" s="109" t="s">
        <v>12653</v>
      </c>
      <c r="C2725" s="108" t="s">
        <v>2609</v>
      </c>
      <c r="D2725" s="108" t="s">
        <v>12654</v>
      </c>
      <c r="E2725" s="108" t="s">
        <v>2683</v>
      </c>
      <c r="G2725" s="108" t="s">
        <v>12655</v>
      </c>
      <c r="H2725" s="108" t="s">
        <v>6339</v>
      </c>
      <c r="I2725" s="110" t="s">
        <v>2683</v>
      </c>
      <c r="J2725" s="108" t="s">
        <v>3195</v>
      </c>
      <c r="O2725" s="108" t="s">
        <v>2573</v>
      </c>
    </row>
    <row r="2726" spans="1:15" s="108" customFormat="1" ht="12.75" x14ac:dyDescent="0.2">
      <c r="A2726" s="108" t="str">
        <f>EnterpriseData!$B$38</f>
        <v>ProTes300420201Adm</v>
      </c>
      <c r="B2726" s="109" t="s">
        <v>12656</v>
      </c>
      <c r="C2726" s="108" t="s">
        <v>2609</v>
      </c>
      <c r="D2726" s="108" t="s">
        <v>12657</v>
      </c>
      <c r="E2726" s="108" t="s">
        <v>2683</v>
      </c>
      <c r="G2726" s="108" t="s">
        <v>12658</v>
      </c>
      <c r="H2726" s="108" t="s">
        <v>10559</v>
      </c>
      <c r="I2726" s="110" t="s">
        <v>2683</v>
      </c>
      <c r="J2726" s="108" t="s">
        <v>5414</v>
      </c>
      <c r="O2726" s="108" t="s">
        <v>2573</v>
      </c>
    </row>
    <row r="2727" spans="1:15" s="108" customFormat="1" ht="12.75" x14ac:dyDescent="0.2">
      <c r="A2727" s="108" t="str">
        <f>EnterpriseData!$B$38</f>
        <v>ProTes300420201Adm</v>
      </c>
      <c r="B2727" s="109" t="s">
        <v>12659</v>
      </c>
      <c r="C2727" s="108" t="s">
        <v>2609</v>
      </c>
      <c r="D2727" s="108" t="s">
        <v>12660</v>
      </c>
      <c r="E2727" s="108" t="s">
        <v>2683</v>
      </c>
      <c r="G2727" s="108" t="s">
        <v>12661</v>
      </c>
      <c r="H2727" s="108" t="s">
        <v>11561</v>
      </c>
      <c r="I2727" s="110" t="s">
        <v>2683</v>
      </c>
      <c r="J2727" s="108" t="s">
        <v>11562</v>
      </c>
      <c r="O2727" s="108" t="s">
        <v>2573</v>
      </c>
    </row>
    <row r="2728" spans="1:15" s="108" customFormat="1" ht="12.75" x14ac:dyDescent="0.2">
      <c r="A2728" s="108" t="str">
        <f>EnterpriseData!$B$38</f>
        <v>ProTes300420201Adm</v>
      </c>
      <c r="B2728" s="109" t="s">
        <v>12662</v>
      </c>
      <c r="C2728" s="108" t="s">
        <v>2609</v>
      </c>
      <c r="D2728" s="108" t="s">
        <v>12663</v>
      </c>
      <c r="E2728" s="108" t="s">
        <v>2683</v>
      </c>
      <c r="G2728" s="108" t="s">
        <v>12664</v>
      </c>
      <c r="H2728" s="108" t="s">
        <v>6923</v>
      </c>
      <c r="I2728" s="110" t="s">
        <v>2683</v>
      </c>
      <c r="J2728" s="108" t="s">
        <v>2991</v>
      </c>
      <c r="O2728" s="108" t="s">
        <v>2573</v>
      </c>
    </row>
    <row r="2729" spans="1:15" s="108" customFormat="1" ht="12.75" x14ac:dyDescent="0.2">
      <c r="A2729" s="108" t="str">
        <f>EnterpriseData!$B$38</f>
        <v>ProTes300420201Adm</v>
      </c>
      <c r="B2729" s="109" t="s">
        <v>12665</v>
      </c>
      <c r="C2729" s="108" t="s">
        <v>2609</v>
      </c>
      <c r="D2729" s="108" t="s">
        <v>12666</v>
      </c>
      <c r="E2729" s="108" t="s">
        <v>2683</v>
      </c>
      <c r="G2729" s="108" t="s">
        <v>12667</v>
      </c>
      <c r="H2729" s="108" t="s">
        <v>6151</v>
      </c>
      <c r="I2729" s="110" t="s">
        <v>2683</v>
      </c>
      <c r="J2729" s="108" t="s">
        <v>2727</v>
      </c>
      <c r="O2729" s="108" t="s">
        <v>2573</v>
      </c>
    </row>
    <row r="2730" spans="1:15" s="108" customFormat="1" ht="12.75" x14ac:dyDescent="0.2">
      <c r="A2730" s="108" t="str">
        <f>EnterpriseData!$B$38</f>
        <v>ProTes300420201Adm</v>
      </c>
      <c r="B2730" s="109" t="s">
        <v>12668</v>
      </c>
      <c r="C2730" s="108" t="s">
        <v>2609</v>
      </c>
      <c r="D2730" s="108" t="s">
        <v>12669</v>
      </c>
      <c r="E2730" s="108" t="s">
        <v>2683</v>
      </c>
      <c r="G2730" s="108" t="s">
        <v>12670</v>
      </c>
      <c r="H2730" s="108" t="s">
        <v>6198</v>
      </c>
      <c r="I2730" s="110" t="s">
        <v>2683</v>
      </c>
      <c r="J2730" s="108" t="s">
        <v>3825</v>
      </c>
      <c r="O2730" s="108" t="s">
        <v>2573</v>
      </c>
    </row>
    <row r="2731" spans="1:15" s="108" customFormat="1" ht="12.75" x14ac:dyDescent="0.2">
      <c r="A2731" s="108" t="str">
        <f>EnterpriseData!$B$38</f>
        <v>ProTes300420201Adm</v>
      </c>
      <c r="B2731" s="109" t="s">
        <v>12671</v>
      </c>
      <c r="C2731" s="108" t="s">
        <v>2609</v>
      </c>
      <c r="D2731" s="108" t="s">
        <v>12672</v>
      </c>
      <c r="E2731" s="108" t="s">
        <v>2683</v>
      </c>
      <c r="G2731" s="108" t="s">
        <v>12673</v>
      </c>
      <c r="H2731" s="108" t="s">
        <v>12674</v>
      </c>
      <c r="I2731" s="110" t="s">
        <v>2683</v>
      </c>
      <c r="J2731" s="108" t="s">
        <v>4338</v>
      </c>
      <c r="O2731" s="108" t="s">
        <v>2573</v>
      </c>
    </row>
    <row r="2732" spans="1:15" s="108" customFormat="1" ht="12.75" x14ac:dyDescent="0.2">
      <c r="A2732" s="108" t="str">
        <f>EnterpriseData!$B$38</f>
        <v>ProTes300420201Adm</v>
      </c>
      <c r="B2732" s="109" t="s">
        <v>12675</v>
      </c>
      <c r="C2732" s="108" t="s">
        <v>2609</v>
      </c>
      <c r="D2732" s="108" t="s">
        <v>12676</v>
      </c>
      <c r="E2732" s="108" t="s">
        <v>2683</v>
      </c>
      <c r="G2732" s="108" t="s">
        <v>12677</v>
      </c>
      <c r="H2732" s="108" t="s">
        <v>6403</v>
      </c>
      <c r="I2732" s="110" t="s">
        <v>2683</v>
      </c>
      <c r="J2732" s="108" t="s">
        <v>6404</v>
      </c>
      <c r="O2732" s="108" t="s">
        <v>2573</v>
      </c>
    </row>
    <row r="2733" spans="1:15" s="108" customFormat="1" ht="12.75" x14ac:dyDescent="0.2">
      <c r="A2733" s="108" t="str">
        <f>EnterpriseData!$B$38</f>
        <v>ProTes300420201Adm</v>
      </c>
      <c r="B2733" s="109" t="s">
        <v>12678</v>
      </c>
      <c r="C2733" s="108" t="s">
        <v>2609</v>
      </c>
      <c r="D2733" s="108" t="s">
        <v>12679</v>
      </c>
      <c r="E2733" s="108" t="s">
        <v>2683</v>
      </c>
      <c r="G2733" s="108" t="s">
        <v>12680</v>
      </c>
      <c r="H2733" s="108" t="s">
        <v>7028</v>
      </c>
      <c r="I2733" s="110" t="s">
        <v>2683</v>
      </c>
      <c r="J2733" s="108" t="s">
        <v>5295</v>
      </c>
      <c r="O2733" s="108" t="s">
        <v>2573</v>
      </c>
    </row>
    <row r="2734" spans="1:15" s="108" customFormat="1" ht="12.75" x14ac:dyDescent="0.2">
      <c r="A2734" s="108" t="str">
        <f>EnterpriseData!$B$38</f>
        <v>ProTes300420201Adm</v>
      </c>
      <c r="B2734" s="109" t="s">
        <v>12681</v>
      </c>
      <c r="C2734" s="108" t="s">
        <v>2609</v>
      </c>
      <c r="D2734" s="108" t="s">
        <v>12682</v>
      </c>
      <c r="E2734" s="108" t="s">
        <v>2683</v>
      </c>
      <c r="G2734" s="108" t="s">
        <v>12683</v>
      </c>
      <c r="H2734" s="108" t="s">
        <v>8404</v>
      </c>
      <c r="I2734" s="110" t="s">
        <v>2683</v>
      </c>
      <c r="J2734" s="108" t="s">
        <v>2860</v>
      </c>
      <c r="O2734" s="108" t="s">
        <v>2573</v>
      </c>
    </row>
    <row r="2735" spans="1:15" s="108" customFormat="1" ht="12.75" x14ac:dyDescent="0.2">
      <c r="A2735" s="108" t="str">
        <f>EnterpriseData!$B$38</f>
        <v>ProTes300420201Adm</v>
      </c>
      <c r="B2735" s="109" t="s">
        <v>12684</v>
      </c>
      <c r="C2735" s="108" t="s">
        <v>2609</v>
      </c>
      <c r="D2735" s="108" t="s">
        <v>12685</v>
      </c>
      <c r="E2735" s="108" t="s">
        <v>2683</v>
      </c>
      <c r="G2735" s="108" t="s">
        <v>12686</v>
      </c>
      <c r="H2735" s="108" t="s">
        <v>6267</v>
      </c>
      <c r="I2735" s="110" t="s">
        <v>2683</v>
      </c>
      <c r="J2735" s="108" t="s">
        <v>4104</v>
      </c>
      <c r="O2735" s="108" t="s">
        <v>2573</v>
      </c>
    </row>
    <row r="2736" spans="1:15" s="108" customFormat="1" ht="12.75" x14ac:dyDescent="0.2">
      <c r="A2736" s="108" t="str">
        <f>EnterpriseData!$B$38</f>
        <v>ProTes300420201Adm</v>
      </c>
      <c r="B2736" s="109" t="s">
        <v>12687</v>
      </c>
      <c r="C2736" s="108" t="s">
        <v>2609</v>
      </c>
      <c r="D2736" s="108" t="s">
        <v>12688</v>
      </c>
      <c r="E2736" s="108" t="s">
        <v>2683</v>
      </c>
      <c r="G2736" s="108" t="s">
        <v>12689</v>
      </c>
      <c r="H2736" s="108" t="s">
        <v>11393</v>
      </c>
      <c r="I2736" s="110" t="s">
        <v>2683</v>
      </c>
      <c r="J2736" s="108" t="s">
        <v>4322</v>
      </c>
      <c r="O2736" s="108" t="s">
        <v>2573</v>
      </c>
    </row>
    <row r="2737" spans="1:15" s="108" customFormat="1" ht="12.75" x14ac:dyDescent="0.2">
      <c r="A2737" s="108" t="str">
        <f>EnterpriseData!$B$38</f>
        <v>ProTes300420201Adm</v>
      </c>
      <c r="B2737" s="109" t="s">
        <v>12690</v>
      </c>
      <c r="C2737" s="108" t="s">
        <v>2609</v>
      </c>
      <c r="D2737" s="108" t="s">
        <v>12691</v>
      </c>
      <c r="E2737" s="108" t="s">
        <v>2683</v>
      </c>
      <c r="G2737" s="108" t="s">
        <v>12692</v>
      </c>
      <c r="H2737" s="108" t="s">
        <v>6616</v>
      </c>
      <c r="I2737" s="110" t="s">
        <v>2683</v>
      </c>
      <c r="J2737" s="108" t="s">
        <v>5800</v>
      </c>
      <c r="O2737" s="108" t="s">
        <v>2573</v>
      </c>
    </row>
    <row r="2738" spans="1:15" s="108" customFormat="1" ht="12.75" x14ac:dyDescent="0.2">
      <c r="A2738" s="108" t="str">
        <f>EnterpriseData!$B$38</f>
        <v>ProTes300420201Adm</v>
      </c>
      <c r="B2738" s="109" t="s">
        <v>12693</v>
      </c>
      <c r="C2738" s="108" t="s">
        <v>2609</v>
      </c>
      <c r="D2738" s="108" t="s">
        <v>12694</v>
      </c>
      <c r="E2738" s="108" t="s">
        <v>2683</v>
      </c>
      <c r="G2738" s="108" t="s">
        <v>12695</v>
      </c>
      <c r="H2738" s="108" t="s">
        <v>7712</v>
      </c>
      <c r="I2738" s="110" t="s">
        <v>2683</v>
      </c>
      <c r="J2738" s="108" t="s">
        <v>3614</v>
      </c>
      <c r="O2738" s="108" t="s">
        <v>2573</v>
      </c>
    </row>
    <row r="2739" spans="1:15" s="108" customFormat="1" ht="12.75" x14ac:dyDescent="0.2">
      <c r="A2739" s="108" t="str">
        <f>EnterpriseData!$B$38</f>
        <v>ProTes300420201Adm</v>
      </c>
      <c r="B2739" s="109" t="s">
        <v>12696</v>
      </c>
      <c r="C2739" s="108" t="s">
        <v>2609</v>
      </c>
      <c r="D2739" s="108" t="s">
        <v>12697</v>
      </c>
      <c r="E2739" s="108" t="s">
        <v>2683</v>
      </c>
      <c r="G2739" s="108" t="s">
        <v>12698</v>
      </c>
      <c r="H2739" s="108" t="s">
        <v>6267</v>
      </c>
      <c r="I2739" s="110" t="s">
        <v>2683</v>
      </c>
      <c r="J2739" s="108" t="s">
        <v>4104</v>
      </c>
      <c r="O2739" s="108" t="s">
        <v>2573</v>
      </c>
    </row>
    <row r="2740" spans="1:15" s="108" customFormat="1" ht="12.75" x14ac:dyDescent="0.2">
      <c r="A2740" s="108" t="str">
        <f>EnterpriseData!$B$38</f>
        <v>ProTes300420201Adm</v>
      </c>
      <c r="B2740" s="109" t="s">
        <v>12699</v>
      </c>
      <c r="C2740" s="108" t="s">
        <v>2609</v>
      </c>
      <c r="D2740" s="108" t="s">
        <v>12700</v>
      </c>
      <c r="E2740" s="108" t="s">
        <v>2683</v>
      </c>
      <c r="G2740" s="108" t="s">
        <v>12701</v>
      </c>
      <c r="H2740" s="108" t="s">
        <v>7941</v>
      </c>
      <c r="I2740" s="110" t="s">
        <v>2683</v>
      </c>
      <c r="J2740" s="108" t="s">
        <v>2404</v>
      </c>
      <c r="O2740" s="108" t="s">
        <v>2573</v>
      </c>
    </row>
    <row r="2741" spans="1:15" s="108" customFormat="1" ht="12.75" x14ac:dyDescent="0.2">
      <c r="A2741" s="108" t="str">
        <f>EnterpriseData!$B$38</f>
        <v>ProTes300420201Adm</v>
      </c>
      <c r="B2741" s="109" t="s">
        <v>12702</v>
      </c>
      <c r="C2741" s="108" t="s">
        <v>2609</v>
      </c>
      <c r="D2741" s="108" t="s">
        <v>12703</v>
      </c>
      <c r="E2741" s="108" t="s">
        <v>2683</v>
      </c>
      <c r="G2741" s="108" t="s">
        <v>12704</v>
      </c>
      <c r="H2741" s="108" t="s">
        <v>6245</v>
      </c>
      <c r="I2741" s="110" t="s">
        <v>2683</v>
      </c>
      <c r="J2741" s="108" t="s">
        <v>2412</v>
      </c>
      <c r="O2741" s="108" t="s">
        <v>2573</v>
      </c>
    </row>
    <row r="2742" spans="1:15" s="108" customFormat="1" ht="12.75" x14ac:dyDescent="0.2">
      <c r="A2742" s="108" t="str">
        <f>EnterpriseData!$B$38</f>
        <v>ProTes300420201Adm</v>
      </c>
      <c r="B2742" s="109" t="s">
        <v>12705</v>
      </c>
      <c r="C2742" s="108" t="s">
        <v>2609</v>
      </c>
      <c r="D2742" s="108" t="s">
        <v>12706</v>
      </c>
      <c r="E2742" s="108" t="s">
        <v>2683</v>
      </c>
      <c r="G2742" s="108" t="s">
        <v>12707</v>
      </c>
      <c r="H2742" s="108" t="s">
        <v>6245</v>
      </c>
      <c r="I2742" s="110" t="s">
        <v>2683</v>
      </c>
      <c r="J2742" s="108" t="s">
        <v>2412</v>
      </c>
      <c r="O2742" s="108" t="s">
        <v>2573</v>
      </c>
    </row>
    <row r="2743" spans="1:15" s="108" customFormat="1" ht="12.75" x14ac:dyDescent="0.2">
      <c r="A2743" s="108" t="str">
        <f>EnterpriseData!$B$38</f>
        <v>ProTes300420201Adm</v>
      </c>
      <c r="B2743" s="109" t="s">
        <v>12708</v>
      </c>
      <c r="C2743" s="108" t="s">
        <v>2609</v>
      </c>
      <c r="D2743" s="108" t="s">
        <v>12709</v>
      </c>
      <c r="E2743" s="108" t="s">
        <v>2683</v>
      </c>
      <c r="G2743" s="108" t="s">
        <v>12710</v>
      </c>
      <c r="H2743" s="108" t="s">
        <v>6616</v>
      </c>
      <c r="I2743" s="110" t="s">
        <v>2683</v>
      </c>
      <c r="J2743" s="108" t="s">
        <v>5800</v>
      </c>
      <c r="O2743" s="108" t="s">
        <v>2573</v>
      </c>
    </row>
    <row r="2744" spans="1:15" s="108" customFormat="1" ht="12.75" x14ac:dyDescent="0.2">
      <c r="A2744" s="108" t="str">
        <f>EnterpriseData!$B$38</f>
        <v>ProTes300420201Adm</v>
      </c>
      <c r="B2744" s="109" t="s">
        <v>12711</v>
      </c>
      <c r="C2744" s="108" t="s">
        <v>2609</v>
      </c>
      <c r="D2744" s="108" t="s">
        <v>12712</v>
      </c>
      <c r="E2744" s="108" t="s">
        <v>2683</v>
      </c>
      <c r="G2744" s="108" t="s">
        <v>12713</v>
      </c>
      <c r="H2744" s="108" t="s">
        <v>7941</v>
      </c>
      <c r="I2744" s="110" t="s">
        <v>2683</v>
      </c>
      <c r="J2744" s="108" t="s">
        <v>2404</v>
      </c>
      <c r="O2744" s="108" t="s">
        <v>2573</v>
      </c>
    </row>
    <row r="2745" spans="1:15" s="108" customFormat="1" ht="12.75" x14ac:dyDescent="0.2">
      <c r="A2745" s="108" t="str">
        <f>EnterpriseData!$B$38</f>
        <v>ProTes300420201Adm</v>
      </c>
      <c r="B2745" s="109" t="s">
        <v>12714</v>
      </c>
      <c r="C2745" s="108" t="s">
        <v>2609</v>
      </c>
      <c r="D2745" s="108" t="s">
        <v>12715</v>
      </c>
      <c r="E2745" s="108" t="s">
        <v>2683</v>
      </c>
      <c r="G2745" s="108" t="s">
        <v>12716</v>
      </c>
      <c r="H2745" s="108" t="s">
        <v>7660</v>
      </c>
      <c r="I2745" s="110" t="s">
        <v>2683</v>
      </c>
      <c r="J2745" s="108" t="s">
        <v>2437</v>
      </c>
      <c r="O2745" s="108" t="s">
        <v>2573</v>
      </c>
    </row>
    <row r="2746" spans="1:15" s="108" customFormat="1" ht="12.75" x14ac:dyDescent="0.2">
      <c r="A2746" s="108" t="str">
        <f>EnterpriseData!$B$38</f>
        <v>ProTes300420201Adm</v>
      </c>
      <c r="B2746" s="109" t="s">
        <v>12717</v>
      </c>
      <c r="C2746" s="108" t="s">
        <v>2609</v>
      </c>
      <c r="D2746" s="108" t="s">
        <v>12718</v>
      </c>
      <c r="E2746" s="108" t="s">
        <v>2683</v>
      </c>
      <c r="G2746" s="108" t="s">
        <v>12719</v>
      </c>
      <c r="H2746" s="108" t="s">
        <v>6151</v>
      </c>
      <c r="I2746" s="110" t="s">
        <v>2683</v>
      </c>
      <c r="J2746" s="108" t="s">
        <v>2727</v>
      </c>
      <c r="O2746" s="108" t="s">
        <v>2573</v>
      </c>
    </row>
    <row r="2747" spans="1:15" s="108" customFormat="1" ht="12.75" x14ac:dyDescent="0.2">
      <c r="A2747" s="108" t="str">
        <f>EnterpriseData!$B$38</f>
        <v>ProTes300420201Adm</v>
      </c>
      <c r="B2747" s="109" t="s">
        <v>12720</v>
      </c>
      <c r="C2747" s="108" t="s">
        <v>2609</v>
      </c>
      <c r="D2747" s="108" t="s">
        <v>12721</v>
      </c>
      <c r="E2747" s="108" t="s">
        <v>2683</v>
      </c>
      <c r="G2747" s="108" t="s">
        <v>12722</v>
      </c>
      <c r="H2747" s="108" t="s">
        <v>10814</v>
      </c>
      <c r="I2747" s="110" t="s">
        <v>2683</v>
      </c>
      <c r="J2747" s="108" t="s">
        <v>5713</v>
      </c>
      <c r="O2747" s="108" t="s">
        <v>2573</v>
      </c>
    </row>
    <row r="2748" spans="1:15" s="108" customFormat="1" ht="12.75" x14ac:dyDescent="0.2">
      <c r="A2748" s="108" t="str">
        <f>EnterpriseData!$B$38</f>
        <v>ProTes300420201Adm</v>
      </c>
      <c r="B2748" s="109" t="s">
        <v>12723</v>
      </c>
      <c r="C2748" s="108" t="s">
        <v>2609</v>
      </c>
      <c r="D2748" s="108" t="s">
        <v>12724</v>
      </c>
      <c r="E2748" s="108" t="s">
        <v>2683</v>
      </c>
      <c r="G2748" s="108" t="s">
        <v>12725</v>
      </c>
      <c r="H2748" s="108" t="s">
        <v>6419</v>
      </c>
      <c r="I2748" s="110" t="s">
        <v>2683</v>
      </c>
      <c r="J2748" s="108" t="s">
        <v>5238</v>
      </c>
      <c r="O2748" s="108" t="s">
        <v>2573</v>
      </c>
    </row>
    <row r="2749" spans="1:15" s="108" customFormat="1" ht="12.75" x14ac:dyDescent="0.2">
      <c r="A2749" s="108" t="str">
        <f>EnterpriseData!$B$38</f>
        <v>ProTes300420201Adm</v>
      </c>
      <c r="B2749" s="109" t="s">
        <v>12726</v>
      </c>
      <c r="C2749" s="108" t="s">
        <v>2609</v>
      </c>
      <c r="D2749" s="108" t="s">
        <v>12727</v>
      </c>
      <c r="E2749" s="108" t="s">
        <v>2683</v>
      </c>
      <c r="G2749" s="108" t="s">
        <v>12728</v>
      </c>
      <c r="H2749" s="108" t="s">
        <v>6245</v>
      </c>
      <c r="I2749" s="110" t="s">
        <v>2683</v>
      </c>
      <c r="J2749" s="108" t="s">
        <v>2412</v>
      </c>
      <c r="O2749" s="108" t="s">
        <v>2573</v>
      </c>
    </row>
    <row r="2750" spans="1:15" s="108" customFormat="1" ht="12.75" x14ac:dyDescent="0.2">
      <c r="A2750" s="108" t="str">
        <f>EnterpriseData!$B$38</f>
        <v>ProTes300420201Adm</v>
      </c>
      <c r="B2750" s="109" t="s">
        <v>12729</v>
      </c>
      <c r="C2750" s="108" t="s">
        <v>2609</v>
      </c>
      <c r="D2750" s="108" t="s">
        <v>12730</v>
      </c>
      <c r="E2750" s="108" t="s">
        <v>2683</v>
      </c>
      <c r="G2750" s="108" t="s">
        <v>12731</v>
      </c>
      <c r="H2750" s="108" t="s">
        <v>11059</v>
      </c>
      <c r="I2750" s="110" t="s">
        <v>2683</v>
      </c>
      <c r="J2750" s="108" t="s">
        <v>2794</v>
      </c>
      <c r="O2750" s="108" t="s">
        <v>2573</v>
      </c>
    </row>
    <row r="2751" spans="1:15" s="108" customFormat="1" ht="12.75" x14ac:dyDescent="0.2">
      <c r="A2751" s="108" t="str">
        <f>EnterpriseData!$B$38</f>
        <v>ProTes300420201Adm</v>
      </c>
      <c r="B2751" s="109" t="s">
        <v>12732</v>
      </c>
      <c r="C2751" s="108" t="s">
        <v>2609</v>
      </c>
      <c r="D2751" s="108" t="s">
        <v>12733</v>
      </c>
      <c r="E2751" s="108" t="s">
        <v>2683</v>
      </c>
      <c r="G2751" s="108" t="s">
        <v>12734</v>
      </c>
      <c r="H2751" s="108" t="s">
        <v>6616</v>
      </c>
      <c r="I2751" s="110" t="s">
        <v>2683</v>
      </c>
      <c r="J2751" s="108" t="s">
        <v>5800</v>
      </c>
      <c r="O2751" s="108" t="s">
        <v>2573</v>
      </c>
    </row>
    <row r="2752" spans="1:15" s="108" customFormat="1" ht="12.75" x14ac:dyDescent="0.2">
      <c r="A2752" s="108" t="str">
        <f>EnterpriseData!$B$38</f>
        <v>ProTes300420201Adm</v>
      </c>
      <c r="B2752" s="109" t="s">
        <v>12735</v>
      </c>
      <c r="C2752" s="108" t="s">
        <v>2609</v>
      </c>
      <c r="D2752" s="108" t="s">
        <v>12736</v>
      </c>
      <c r="E2752" s="108" t="s">
        <v>2683</v>
      </c>
      <c r="G2752" s="108" t="s">
        <v>12737</v>
      </c>
      <c r="H2752" s="108" t="s">
        <v>6616</v>
      </c>
      <c r="I2752" s="110" t="s">
        <v>2683</v>
      </c>
      <c r="J2752" s="108" t="s">
        <v>5800</v>
      </c>
      <c r="O2752" s="108" t="s">
        <v>2573</v>
      </c>
    </row>
    <row r="2753" spans="1:15" s="108" customFormat="1" ht="12.75" x14ac:dyDescent="0.2">
      <c r="A2753" s="108" t="str">
        <f>EnterpriseData!$B$38</f>
        <v>ProTes300420201Adm</v>
      </c>
      <c r="B2753" s="109" t="s">
        <v>12738</v>
      </c>
      <c r="C2753" s="108" t="s">
        <v>2609</v>
      </c>
      <c r="D2753" s="108" t="s">
        <v>12739</v>
      </c>
      <c r="E2753" s="108" t="s">
        <v>2683</v>
      </c>
      <c r="G2753" s="108" t="s">
        <v>12740</v>
      </c>
      <c r="H2753" s="108" t="s">
        <v>6479</v>
      </c>
      <c r="I2753" s="110" t="s">
        <v>2683</v>
      </c>
      <c r="J2753" s="108" t="s">
        <v>3078</v>
      </c>
      <c r="O2753" s="108" t="s">
        <v>2573</v>
      </c>
    </row>
    <row r="2754" spans="1:15" s="108" customFormat="1" ht="12.75" x14ac:dyDescent="0.2">
      <c r="A2754" s="108" t="str">
        <f>EnterpriseData!$B$38</f>
        <v>ProTes300420201Adm</v>
      </c>
      <c r="B2754" s="109" t="s">
        <v>12741</v>
      </c>
      <c r="C2754" s="108" t="s">
        <v>2609</v>
      </c>
      <c r="D2754" s="108" t="s">
        <v>12742</v>
      </c>
      <c r="E2754" s="108" t="s">
        <v>2683</v>
      </c>
      <c r="G2754" s="108" t="s">
        <v>12743</v>
      </c>
      <c r="H2754" s="108" t="s">
        <v>6616</v>
      </c>
      <c r="I2754" s="110" t="s">
        <v>2683</v>
      </c>
      <c r="J2754" s="108" t="s">
        <v>5800</v>
      </c>
      <c r="O2754" s="108" t="s">
        <v>2573</v>
      </c>
    </row>
    <row r="2755" spans="1:15" s="108" customFormat="1" ht="12.75" x14ac:dyDescent="0.2">
      <c r="A2755" s="108" t="str">
        <f>EnterpriseData!$B$38</f>
        <v>ProTes300420201Adm</v>
      </c>
      <c r="B2755" s="109" t="s">
        <v>12744</v>
      </c>
      <c r="C2755" s="108" t="s">
        <v>2609</v>
      </c>
      <c r="D2755" s="108" t="s">
        <v>12745</v>
      </c>
      <c r="E2755" s="108" t="s">
        <v>2683</v>
      </c>
      <c r="G2755" s="108" t="s">
        <v>12746</v>
      </c>
      <c r="H2755" s="108" t="s">
        <v>6143</v>
      </c>
      <c r="I2755" s="110" t="s">
        <v>2683</v>
      </c>
      <c r="J2755" s="108" t="s">
        <v>4901</v>
      </c>
      <c r="O2755" s="108" t="s">
        <v>2573</v>
      </c>
    </row>
    <row r="2756" spans="1:15" s="108" customFormat="1" ht="12.75" x14ac:dyDescent="0.2">
      <c r="A2756" s="108" t="str">
        <f>EnterpriseData!$B$38</f>
        <v>ProTes300420201Adm</v>
      </c>
      <c r="B2756" s="109" t="s">
        <v>12747</v>
      </c>
      <c r="C2756" s="108" t="s">
        <v>2609</v>
      </c>
      <c r="D2756" s="108" t="s">
        <v>12748</v>
      </c>
      <c r="E2756" s="108" t="s">
        <v>2683</v>
      </c>
      <c r="G2756" s="108" t="s">
        <v>12749</v>
      </c>
      <c r="H2756" s="108" t="s">
        <v>6198</v>
      </c>
      <c r="I2756" s="110" t="s">
        <v>2683</v>
      </c>
      <c r="J2756" s="108" t="s">
        <v>3825</v>
      </c>
      <c r="O2756" s="108" t="s">
        <v>2573</v>
      </c>
    </row>
    <row r="2757" spans="1:15" s="108" customFormat="1" ht="12.75" x14ac:dyDescent="0.2">
      <c r="A2757" s="108" t="str">
        <f>EnterpriseData!$B$38</f>
        <v>ProTes300420201Adm</v>
      </c>
      <c r="B2757" s="109" t="s">
        <v>12750</v>
      </c>
      <c r="C2757" s="108" t="s">
        <v>2609</v>
      </c>
      <c r="D2757" s="108" t="s">
        <v>12751</v>
      </c>
      <c r="E2757" s="108" t="s">
        <v>2683</v>
      </c>
      <c r="G2757" s="108" t="s">
        <v>12752</v>
      </c>
      <c r="H2757" s="108" t="s">
        <v>11393</v>
      </c>
      <c r="I2757" s="110" t="s">
        <v>2683</v>
      </c>
      <c r="J2757" s="108" t="s">
        <v>4322</v>
      </c>
      <c r="O2757" s="108" t="s">
        <v>2573</v>
      </c>
    </row>
    <row r="2758" spans="1:15" s="108" customFormat="1" ht="12.75" x14ac:dyDescent="0.2">
      <c r="A2758" s="108" t="str">
        <f>EnterpriseData!$B$38</f>
        <v>ProTes300420201Adm</v>
      </c>
      <c r="B2758" s="109" t="s">
        <v>12753</v>
      </c>
      <c r="C2758" s="108" t="s">
        <v>2609</v>
      </c>
      <c r="D2758" s="108" t="s">
        <v>12754</v>
      </c>
      <c r="E2758" s="108" t="s">
        <v>2683</v>
      </c>
      <c r="G2758" s="108" t="s">
        <v>12755</v>
      </c>
      <c r="H2758" s="108" t="s">
        <v>11220</v>
      </c>
      <c r="I2758" s="110" t="s">
        <v>2683</v>
      </c>
      <c r="J2758" s="108" t="s">
        <v>434</v>
      </c>
      <c r="O2758" s="108" t="s">
        <v>2573</v>
      </c>
    </row>
    <row r="2759" spans="1:15" s="108" customFormat="1" ht="12.75" x14ac:dyDescent="0.2">
      <c r="A2759" s="108" t="str">
        <f>EnterpriseData!$B$38</f>
        <v>ProTes300420201Adm</v>
      </c>
      <c r="B2759" s="109" t="s">
        <v>12756</v>
      </c>
      <c r="C2759" s="108" t="s">
        <v>2609</v>
      </c>
      <c r="D2759" s="108" t="s">
        <v>12757</v>
      </c>
      <c r="E2759" s="108" t="s">
        <v>2683</v>
      </c>
      <c r="G2759" s="108" t="s">
        <v>12758</v>
      </c>
      <c r="H2759" s="108" t="s">
        <v>6616</v>
      </c>
      <c r="I2759" s="110" t="s">
        <v>2683</v>
      </c>
      <c r="J2759" s="108" t="s">
        <v>5800</v>
      </c>
      <c r="O2759" s="108" t="s">
        <v>2573</v>
      </c>
    </row>
    <row r="2760" spans="1:15" s="108" customFormat="1" ht="12.75" x14ac:dyDescent="0.2">
      <c r="A2760" s="108" t="str">
        <f>EnterpriseData!$B$38</f>
        <v>ProTes300420201Adm</v>
      </c>
      <c r="B2760" s="109" t="s">
        <v>12759</v>
      </c>
      <c r="C2760" s="108" t="s">
        <v>2609</v>
      </c>
      <c r="D2760" s="108" t="s">
        <v>12760</v>
      </c>
      <c r="E2760" s="108" t="s">
        <v>2683</v>
      </c>
      <c r="G2760" s="108" t="s">
        <v>12761</v>
      </c>
      <c r="H2760" s="108" t="s">
        <v>6566</v>
      </c>
      <c r="I2760" s="110" t="s">
        <v>2683</v>
      </c>
      <c r="J2760" s="108" t="s">
        <v>2409</v>
      </c>
      <c r="O2760" s="108" t="s">
        <v>2573</v>
      </c>
    </row>
    <row r="2761" spans="1:15" s="108" customFormat="1" ht="12.75" x14ac:dyDescent="0.2">
      <c r="A2761" s="108" t="str">
        <f>EnterpriseData!$B$38</f>
        <v>ProTes300420201Adm</v>
      </c>
      <c r="B2761" s="109" t="s">
        <v>12762</v>
      </c>
      <c r="C2761" s="108" t="s">
        <v>2609</v>
      </c>
      <c r="D2761" s="108" t="s">
        <v>12763</v>
      </c>
      <c r="E2761" s="108" t="s">
        <v>2683</v>
      </c>
      <c r="G2761" s="108" t="s">
        <v>12764</v>
      </c>
      <c r="H2761" s="108" t="s">
        <v>6198</v>
      </c>
      <c r="I2761" s="110" t="s">
        <v>2683</v>
      </c>
      <c r="J2761" s="108" t="s">
        <v>3825</v>
      </c>
      <c r="O2761" s="108" t="s">
        <v>2573</v>
      </c>
    </row>
    <row r="2762" spans="1:15" s="108" customFormat="1" ht="12.75" x14ac:dyDescent="0.2">
      <c r="A2762" s="108" t="str">
        <f>EnterpriseData!$B$38</f>
        <v>ProTes300420201Adm</v>
      </c>
      <c r="B2762" s="109" t="s">
        <v>12765</v>
      </c>
      <c r="C2762" s="108" t="s">
        <v>2609</v>
      </c>
      <c r="D2762" s="108" t="s">
        <v>12766</v>
      </c>
      <c r="E2762" s="108" t="s">
        <v>2683</v>
      </c>
      <c r="G2762" s="108" t="s">
        <v>12767</v>
      </c>
      <c r="H2762" s="108" t="s">
        <v>6245</v>
      </c>
      <c r="I2762" s="110" t="s">
        <v>2683</v>
      </c>
      <c r="J2762" s="108" t="s">
        <v>2412</v>
      </c>
      <c r="O2762" s="108" t="s">
        <v>2573</v>
      </c>
    </row>
    <row r="2763" spans="1:15" s="108" customFormat="1" ht="12.75" x14ac:dyDescent="0.2">
      <c r="A2763" s="108" t="str">
        <f>EnterpriseData!$B$38</f>
        <v>ProTes300420201Adm</v>
      </c>
      <c r="B2763" s="109" t="s">
        <v>12768</v>
      </c>
      <c r="C2763" s="108" t="s">
        <v>2609</v>
      </c>
      <c r="D2763" s="108" t="s">
        <v>12769</v>
      </c>
      <c r="E2763" s="108" t="s">
        <v>2683</v>
      </c>
      <c r="G2763" s="108" t="s">
        <v>12770</v>
      </c>
      <c r="H2763" s="108" t="s">
        <v>6923</v>
      </c>
      <c r="I2763" s="110" t="s">
        <v>2683</v>
      </c>
      <c r="J2763" s="108" t="s">
        <v>2991</v>
      </c>
      <c r="O2763" s="108" t="s">
        <v>2573</v>
      </c>
    </row>
    <row r="2764" spans="1:15" s="108" customFormat="1" ht="12.75" x14ac:dyDescent="0.2">
      <c r="A2764" s="108" t="str">
        <f>EnterpriseData!$B$38</f>
        <v>ProTes300420201Adm</v>
      </c>
      <c r="B2764" s="109" t="s">
        <v>12771</v>
      </c>
      <c r="C2764" s="108" t="s">
        <v>2609</v>
      </c>
      <c r="D2764" s="108" t="s">
        <v>12772</v>
      </c>
      <c r="E2764" s="108" t="s">
        <v>2683</v>
      </c>
      <c r="G2764" s="108" t="s">
        <v>12773</v>
      </c>
      <c r="H2764" s="108" t="s">
        <v>8649</v>
      </c>
      <c r="I2764" s="110" t="s">
        <v>2683</v>
      </c>
      <c r="J2764" s="108" t="s">
        <v>2407</v>
      </c>
      <c r="O2764" s="108" t="s">
        <v>2573</v>
      </c>
    </row>
    <row r="2765" spans="1:15" s="108" customFormat="1" ht="12.75" x14ac:dyDescent="0.2">
      <c r="A2765" s="108" t="str">
        <f>EnterpriseData!$B$38</f>
        <v>ProTes300420201Adm</v>
      </c>
      <c r="B2765" s="109" t="s">
        <v>12774</v>
      </c>
      <c r="C2765" s="108" t="s">
        <v>2609</v>
      </c>
      <c r="D2765" s="108" t="s">
        <v>12775</v>
      </c>
      <c r="E2765" s="108" t="s">
        <v>2683</v>
      </c>
      <c r="G2765" s="108" t="s">
        <v>12776</v>
      </c>
      <c r="H2765" s="108" t="s">
        <v>6133</v>
      </c>
      <c r="I2765" s="110" t="s">
        <v>2683</v>
      </c>
      <c r="J2765" s="108" t="s">
        <v>3681</v>
      </c>
      <c r="O2765" s="108" t="s">
        <v>2573</v>
      </c>
    </row>
    <row r="2766" spans="1:15" s="108" customFormat="1" ht="12.75" x14ac:dyDescent="0.2">
      <c r="A2766" s="108" t="str">
        <f>EnterpriseData!$B$38</f>
        <v>ProTes300420201Adm</v>
      </c>
      <c r="B2766" s="109" t="s">
        <v>12777</v>
      </c>
      <c r="C2766" s="108" t="s">
        <v>2609</v>
      </c>
      <c r="D2766" s="108" t="s">
        <v>12778</v>
      </c>
      <c r="E2766" s="108" t="s">
        <v>2683</v>
      </c>
      <c r="G2766" s="108" t="s">
        <v>12779</v>
      </c>
      <c r="H2766" s="108" t="s">
        <v>11393</v>
      </c>
      <c r="I2766" s="110" t="s">
        <v>2683</v>
      </c>
      <c r="J2766" s="108" t="s">
        <v>4322</v>
      </c>
      <c r="O2766" s="108" t="s">
        <v>2573</v>
      </c>
    </row>
    <row r="2767" spans="1:15" s="108" customFormat="1" ht="12.75" x14ac:dyDescent="0.2">
      <c r="A2767" s="108" t="str">
        <f>EnterpriseData!$B$38</f>
        <v>ProTes300420201Adm</v>
      </c>
      <c r="B2767" s="109" t="s">
        <v>12780</v>
      </c>
      <c r="C2767" s="108" t="s">
        <v>2609</v>
      </c>
      <c r="D2767" s="108" t="s">
        <v>12781</v>
      </c>
      <c r="E2767" s="108" t="s">
        <v>2683</v>
      </c>
      <c r="G2767" s="108" t="s">
        <v>12782</v>
      </c>
      <c r="H2767" s="108" t="s">
        <v>6616</v>
      </c>
      <c r="I2767" s="110" t="s">
        <v>2683</v>
      </c>
      <c r="J2767" s="108" t="s">
        <v>5800</v>
      </c>
      <c r="O2767" s="108" t="s">
        <v>2573</v>
      </c>
    </row>
    <row r="2768" spans="1:15" s="108" customFormat="1" ht="12.75" x14ac:dyDescent="0.2">
      <c r="A2768" s="108" t="str">
        <f>EnterpriseData!$B$38</f>
        <v>ProTes300420201Adm</v>
      </c>
      <c r="B2768" s="109" t="s">
        <v>12783</v>
      </c>
      <c r="C2768" s="108" t="s">
        <v>2609</v>
      </c>
      <c r="D2768" s="108" t="s">
        <v>12784</v>
      </c>
      <c r="E2768" s="108" t="s">
        <v>2683</v>
      </c>
      <c r="G2768" s="108" t="s">
        <v>12785</v>
      </c>
      <c r="H2768" s="108" t="s">
        <v>6616</v>
      </c>
      <c r="I2768" s="110" t="s">
        <v>2683</v>
      </c>
      <c r="J2768" s="108" t="s">
        <v>5800</v>
      </c>
      <c r="O2768" s="108" t="s">
        <v>2573</v>
      </c>
    </row>
    <row r="2769" spans="1:15" s="108" customFormat="1" ht="12.75" x14ac:dyDescent="0.2">
      <c r="A2769" s="108" t="str">
        <f>EnterpriseData!$B$38</f>
        <v>ProTes300420201Adm</v>
      </c>
      <c r="B2769" s="109" t="s">
        <v>12786</v>
      </c>
      <c r="C2769" s="108" t="s">
        <v>2609</v>
      </c>
      <c r="D2769" s="108" t="s">
        <v>12787</v>
      </c>
      <c r="E2769" s="108" t="s">
        <v>2683</v>
      </c>
      <c r="G2769" s="108" t="s">
        <v>12788</v>
      </c>
      <c r="H2769" s="108" t="s">
        <v>6245</v>
      </c>
      <c r="I2769" s="110" t="s">
        <v>2683</v>
      </c>
      <c r="J2769" s="108" t="s">
        <v>2412</v>
      </c>
      <c r="O2769" s="108" t="s">
        <v>2573</v>
      </c>
    </row>
    <row r="2770" spans="1:15" s="108" customFormat="1" ht="12.75" x14ac:dyDescent="0.2">
      <c r="A2770" s="108" t="str">
        <f>EnterpriseData!$B$38</f>
        <v>ProTes300420201Adm</v>
      </c>
      <c r="B2770" s="109" t="s">
        <v>12789</v>
      </c>
      <c r="C2770" s="108" t="s">
        <v>2609</v>
      </c>
      <c r="D2770" s="108" t="s">
        <v>12790</v>
      </c>
      <c r="E2770" s="108" t="s">
        <v>2683</v>
      </c>
      <c r="G2770" s="108" t="s">
        <v>12791</v>
      </c>
      <c r="H2770" s="108" t="s">
        <v>6198</v>
      </c>
      <c r="I2770" s="110" t="s">
        <v>2683</v>
      </c>
      <c r="J2770" s="108" t="s">
        <v>3825</v>
      </c>
      <c r="O2770" s="108" t="s">
        <v>2573</v>
      </c>
    </row>
    <row r="2771" spans="1:15" s="108" customFormat="1" ht="12.75" x14ac:dyDescent="0.2">
      <c r="A2771" s="108" t="str">
        <f>EnterpriseData!$B$38</f>
        <v>ProTes300420201Adm</v>
      </c>
      <c r="B2771" s="109" t="s">
        <v>12792</v>
      </c>
      <c r="C2771" s="108" t="s">
        <v>2609</v>
      </c>
      <c r="D2771" s="108" t="s">
        <v>12793</v>
      </c>
      <c r="E2771" s="108" t="s">
        <v>2683</v>
      </c>
      <c r="G2771" s="108" t="s">
        <v>12794</v>
      </c>
      <c r="H2771" s="108" t="s">
        <v>7941</v>
      </c>
      <c r="I2771" s="110" t="s">
        <v>2683</v>
      </c>
      <c r="J2771" s="108" t="s">
        <v>2404</v>
      </c>
      <c r="O2771" s="108" t="s">
        <v>2573</v>
      </c>
    </row>
    <row r="2772" spans="1:15" s="108" customFormat="1" ht="12.75" x14ac:dyDescent="0.2">
      <c r="A2772" s="108" t="str">
        <f>EnterpriseData!$B$38</f>
        <v>ProTes300420201Adm</v>
      </c>
      <c r="B2772" s="109" t="s">
        <v>12795</v>
      </c>
      <c r="C2772" s="108" t="s">
        <v>2609</v>
      </c>
      <c r="D2772" s="108" t="s">
        <v>12796</v>
      </c>
      <c r="E2772" s="108" t="s">
        <v>2683</v>
      </c>
      <c r="G2772" s="108" t="s">
        <v>12797</v>
      </c>
      <c r="H2772" s="108" t="s">
        <v>6245</v>
      </c>
      <c r="I2772" s="110" t="s">
        <v>2683</v>
      </c>
      <c r="J2772" s="108" t="s">
        <v>2412</v>
      </c>
      <c r="O2772" s="108" t="s">
        <v>2573</v>
      </c>
    </row>
    <row r="2773" spans="1:15" s="108" customFormat="1" ht="12.75" x14ac:dyDescent="0.2">
      <c r="A2773" s="108" t="str">
        <f>EnterpriseData!$B$38</f>
        <v>ProTes300420201Adm</v>
      </c>
      <c r="B2773" s="109" t="s">
        <v>12798</v>
      </c>
      <c r="C2773" s="108" t="s">
        <v>2609</v>
      </c>
      <c r="D2773" s="108" t="s">
        <v>12799</v>
      </c>
      <c r="E2773" s="108" t="s">
        <v>2683</v>
      </c>
      <c r="G2773" s="108" t="s">
        <v>12800</v>
      </c>
      <c r="H2773" s="108" t="s">
        <v>6198</v>
      </c>
      <c r="I2773" s="110" t="s">
        <v>2683</v>
      </c>
      <c r="J2773" s="108" t="s">
        <v>3825</v>
      </c>
      <c r="O2773" s="108" t="s">
        <v>2573</v>
      </c>
    </row>
    <row r="2774" spans="1:15" s="108" customFormat="1" ht="12.75" x14ac:dyDescent="0.2">
      <c r="A2774" s="108" t="str">
        <f>EnterpriseData!$B$38</f>
        <v>ProTes300420201Adm</v>
      </c>
      <c r="B2774" s="109" t="s">
        <v>12801</v>
      </c>
      <c r="C2774" s="108" t="s">
        <v>2609</v>
      </c>
      <c r="D2774" s="108" t="s">
        <v>12802</v>
      </c>
      <c r="E2774" s="108" t="s">
        <v>2683</v>
      </c>
      <c r="G2774" s="108" t="s">
        <v>12803</v>
      </c>
      <c r="H2774" s="108" t="s">
        <v>4035</v>
      </c>
      <c r="I2774" s="110" t="s">
        <v>2683</v>
      </c>
      <c r="J2774" s="108" t="s">
        <v>3825</v>
      </c>
      <c r="O2774" s="108" t="s">
        <v>2573</v>
      </c>
    </row>
    <row r="2775" spans="1:15" s="108" customFormat="1" ht="12.75" x14ac:dyDescent="0.2">
      <c r="A2775" s="108" t="str">
        <f>EnterpriseData!$B$38</f>
        <v>ProTes300420201Adm</v>
      </c>
      <c r="B2775" s="109" t="s">
        <v>12804</v>
      </c>
      <c r="C2775" s="108" t="s">
        <v>2609</v>
      </c>
      <c r="D2775" s="108" t="s">
        <v>12805</v>
      </c>
      <c r="E2775" s="108" t="s">
        <v>2683</v>
      </c>
      <c r="G2775" s="108" t="s">
        <v>12806</v>
      </c>
      <c r="H2775" s="108" t="s">
        <v>7941</v>
      </c>
      <c r="I2775" s="110" t="s">
        <v>2683</v>
      </c>
      <c r="J2775" s="108" t="s">
        <v>2404</v>
      </c>
      <c r="O2775" s="108" t="s">
        <v>2573</v>
      </c>
    </row>
    <row r="2776" spans="1:15" s="108" customFormat="1" ht="12.75" x14ac:dyDescent="0.2">
      <c r="A2776" s="108" t="str">
        <f>EnterpriseData!$B$38</f>
        <v>ProTes300420201Adm</v>
      </c>
      <c r="B2776" s="109" t="s">
        <v>12807</v>
      </c>
      <c r="C2776" s="108" t="s">
        <v>2609</v>
      </c>
      <c r="D2776" s="108" t="s">
        <v>12808</v>
      </c>
      <c r="E2776" s="108" t="s">
        <v>2683</v>
      </c>
      <c r="G2776" s="108" t="s">
        <v>12809</v>
      </c>
      <c r="H2776" s="108" t="s">
        <v>7849</v>
      </c>
      <c r="I2776" s="110" t="s">
        <v>2683</v>
      </c>
      <c r="J2776" s="108" t="s">
        <v>5679</v>
      </c>
      <c r="O2776" s="108" t="s">
        <v>2573</v>
      </c>
    </row>
    <row r="2777" spans="1:15" s="108" customFormat="1" ht="12.75" x14ac:dyDescent="0.2">
      <c r="A2777" s="108" t="str">
        <f>EnterpriseData!$B$38</f>
        <v>ProTes300420201Adm</v>
      </c>
      <c r="B2777" s="109" t="s">
        <v>12810</v>
      </c>
      <c r="C2777" s="108" t="s">
        <v>2609</v>
      </c>
      <c r="D2777" s="108" t="s">
        <v>12811</v>
      </c>
      <c r="E2777" s="108" t="s">
        <v>2683</v>
      </c>
      <c r="G2777" s="108" t="s">
        <v>12812</v>
      </c>
      <c r="H2777" s="108" t="s">
        <v>7478</v>
      </c>
      <c r="I2777" s="110" t="s">
        <v>2683</v>
      </c>
      <c r="J2777" s="108" t="s">
        <v>6097</v>
      </c>
      <c r="O2777" s="108" t="s">
        <v>2573</v>
      </c>
    </row>
    <row r="2778" spans="1:15" s="108" customFormat="1" ht="12.75" x14ac:dyDescent="0.2">
      <c r="A2778" s="108" t="str">
        <f>EnterpriseData!$B$38</f>
        <v>ProTes300420201Adm</v>
      </c>
      <c r="B2778" s="109" t="s">
        <v>12813</v>
      </c>
      <c r="C2778" s="108" t="s">
        <v>2609</v>
      </c>
      <c r="D2778" s="108" t="s">
        <v>12814</v>
      </c>
      <c r="E2778" s="108" t="s">
        <v>2683</v>
      </c>
      <c r="G2778" s="108" t="s">
        <v>12815</v>
      </c>
      <c r="H2778" s="108" t="s">
        <v>6886</v>
      </c>
      <c r="I2778" s="110" t="s">
        <v>2683</v>
      </c>
      <c r="J2778" s="108" t="s">
        <v>4503</v>
      </c>
      <c r="O2778" s="108" t="s">
        <v>2573</v>
      </c>
    </row>
    <row r="2779" spans="1:15" s="108" customFormat="1" ht="12.75" x14ac:dyDescent="0.2">
      <c r="A2779" s="108" t="str">
        <f>EnterpriseData!$B$38</f>
        <v>ProTes300420201Adm</v>
      </c>
      <c r="B2779" s="109" t="s">
        <v>12816</v>
      </c>
      <c r="C2779" s="108" t="s">
        <v>2609</v>
      </c>
      <c r="D2779" s="108" t="s">
        <v>12817</v>
      </c>
      <c r="E2779" s="108" t="s">
        <v>2683</v>
      </c>
      <c r="G2779" s="108" t="s">
        <v>12818</v>
      </c>
      <c r="H2779" s="108" t="s">
        <v>6923</v>
      </c>
      <c r="I2779" s="110" t="s">
        <v>2683</v>
      </c>
      <c r="J2779" s="108" t="s">
        <v>2991</v>
      </c>
      <c r="O2779" s="108" t="s">
        <v>2573</v>
      </c>
    </row>
    <row r="2780" spans="1:15" s="108" customFormat="1" ht="12.75" x14ac:dyDescent="0.2">
      <c r="A2780" s="108" t="str">
        <f>EnterpriseData!$B$38</f>
        <v>ProTes300420201Adm</v>
      </c>
      <c r="B2780" s="109" t="s">
        <v>12819</v>
      </c>
      <c r="C2780" s="108" t="s">
        <v>2609</v>
      </c>
      <c r="D2780" s="108" t="s">
        <v>12820</v>
      </c>
      <c r="E2780" s="108" t="s">
        <v>2683</v>
      </c>
      <c r="G2780" s="108" t="s">
        <v>12821</v>
      </c>
      <c r="H2780" s="108" t="s">
        <v>6616</v>
      </c>
      <c r="I2780" s="110" t="s">
        <v>2683</v>
      </c>
      <c r="J2780" s="108" t="s">
        <v>5800</v>
      </c>
      <c r="O2780" s="108" t="s">
        <v>2573</v>
      </c>
    </row>
    <row r="2781" spans="1:15" s="108" customFormat="1" ht="12.75" x14ac:dyDescent="0.2">
      <c r="A2781" s="108" t="str">
        <f>EnterpriseData!$B$38</f>
        <v>ProTes300420201Adm</v>
      </c>
      <c r="B2781" s="109" t="s">
        <v>12822</v>
      </c>
      <c r="C2781" s="108" t="s">
        <v>2609</v>
      </c>
      <c r="D2781" s="108" t="s">
        <v>12823</v>
      </c>
      <c r="E2781" s="108" t="s">
        <v>2683</v>
      </c>
      <c r="G2781" s="108" t="s">
        <v>12824</v>
      </c>
      <c r="H2781" s="108" t="s">
        <v>11059</v>
      </c>
      <c r="I2781" s="110" t="s">
        <v>2683</v>
      </c>
      <c r="J2781" s="108" t="s">
        <v>2794</v>
      </c>
      <c r="O2781" s="108" t="s">
        <v>2573</v>
      </c>
    </row>
    <row r="2782" spans="1:15" s="108" customFormat="1" ht="12.75" x14ac:dyDescent="0.2">
      <c r="A2782" s="108" t="str">
        <f>EnterpriseData!$B$38</f>
        <v>ProTes300420201Adm</v>
      </c>
      <c r="B2782" s="109" t="s">
        <v>12825</v>
      </c>
      <c r="C2782" s="108" t="s">
        <v>2609</v>
      </c>
      <c r="D2782" s="108" t="s">
        <v>12826</v>
      </c>
      <c r="E2782" s="108" t="s">
        <v>2683</v>
      </c>
      <c r="G2782" s="108" t="s">
        <v>12827</v>
      </c>
      <c r="H2782" s="108" t="s">
        <v>6753</v>
      </c>
      <c r="I2782" s="110" t="s">
        <v>2683</v>
      </c>
      <c r="J2782" s="108" t="s">
        <v>5526</v>
      </c>
      <c r="O2782" s="108" t="s">
        <v>2573</v>
      </c>
    </row>
    <row r="2783" spans="1:15" s="108" customFormat="1" ht="12.75" x14ac:dyDescent="0.2">
      <c r="A2783" s="108" t="str">
        <f>EnterpriseData!$B$38</f>
        <v>ProTes300420201Adm</v>
      </c>
      <c r="B2783" s="109" t="s">
        <v>12828</v>
      </c>
      <c r="C2783" s="108" t="s">
        <v>2609</v>
      </c>
      <c r="D2783" s="108" t="s">
        <v>12829</v>
      </c>
      <c r="E2783" s="108" t="s">
        <v>2683</v>
      </c>
      <c r="G2783" s="108" t="s">
        <v>12830</v>
      </c>
      <c r="H2783" s="108" t="s">
        <v>11138</v>
      </c>
      <c r="I2783" s="110" t="s">
        <v>2683</v>
      </c>
      <c r="J2783" s="108" t="s">
        <v>3162</v>
      </c>
      <c r="O2783" s="108" t="s">
        <v>2573</v>
      </c>
    </row>
    <row r="2784" spans="1:15" s="108" customFormat="1" ht="12.75" x14ac:dyDescent="0.2">
      <c r="A2784" s="108" t="str">
        <f>EnterpriseData!$B$38</f>
        <v>ProTes300420201Adm</v>
      </c>
      <c r="B2784" s="109" t="s">
        <v>12831</v>
      </c>
      <c r="C2784" s="108" t="s">
        <v>2609</v>
      </c>
      <c r="D2784" s="108" t="s">
        <v>12832</v>
      </c>
      <c r="E2784" s="108" t="s">
        <v>2683</v>
      </c>
      <c r="G2784" s="108" t="s">
        <v>12833</v>
      </c>
      <c r="H2784" s="108" t="s">
        <v>6245</v>
      </c>
      <c r="I2784" s="110" t="s">
        <v>2683</v>
      </c>
      <c r="J2784" s="108" t="s">
        <v>2412</v>
      </c>
      <c r="O2784" s="108" t="s">
        <v>2573</v>
      </c>
    </row>
    <row r="2785" spans="1:15" s="108" customFormat="1" ht="12.75" x14ac:dyDescent="0.2">
      <c r="A2785" s="108" t="str">
        <f>EnterpriseData!$B$38</f>
        <v>ProTes300420201Adm</v>
      </c>
      <c r="B2785" s="109" t="s">
        <v>12834</v>
      </c>
      <c r="C2785" s="108" t="s">
        <v>2609</v>
      </c>
      <c r="D2785" s="108" t="s">
        <v>12835</v>
      </c>
      <c r="E2785" s="108" t="s">
        <v>2683</v>
      </c>
      <c r="G2785" s="108" t="s">
        <v>12836</v>
      </c>
      <c r="H2785" s="108" t="s">
        <v>6616</v>
      </c>
      <c r="I2785" s="110" t="s">
        <v>2683</v>
      </c>
      <c r="J2785" s="108" t="s">
        <v>5800</v>
      </c>
      <c r="O2785" s="108" t="s">
        <v>2573</v>
      </c>
    </row>
    <row r="2786" spans="1:15" s="108" customFormat="1" ht="12.75" x14ac:dyDescent="0.2">
      <c r="A2786" s="108" t="str">
        <f>EnterpriseData!$B$38</f>
        <v>ProTes300420201Adm</v>
      </c>
      <c r="B2786" s="109" t="s">
        <v>12837</v>
      </c>
      <c r="C2786" s="108" t="s">
        <v>2609</v>
      </c>
      <c r="D2786" s="108" t="s">
        <v>12838</v>
      </c>
      <c r="E2786" s="108" t="s">
        <v>2683</v>
      </c>
      <c r="G2786" s="108" t="s">
        <v>12839</v>
      </c>
      <c r="H2786" s="108" t="s">
        <v>6275</v>
      </c>
      <c r="I2786" s="110" t="s">
        <v>2683</v>
      </c>
      <c r="J2786" s="108" t="s">
        <v>6276</v>
      </c>
      <c r="O2786" s="108" t="s">
        <v>2573</v>
      </c>
    </row>
    <row r="2787" spans="1:15" s="108" customFormat="1" ht="12.75" x14ac:dyDescent="0.2">
      <c r="A2787" s="108" t="str">
        <f>EnterpriseData!$B$38</f>
        <v>ProTes300420201Adm</v>
      </c>
      <c r="B2787" s="109" t="s">
        <v>12840</v>
      </c>
      <c r="C2787" s="108" t="s">
        <v>2609</v>
      </c>
      <c r="D2787" s="108" t="s">
        <v>12841</v>
      </c>
      <c r="E2787" s="108" t="s">
        <v>2683</v>
      </c>
      <c r="G2787" s="108" t="s">
        <v>12842</v>
      </c>
      <c r="H2787" s="108" t="s">
        <v>6198</v>
      </c>
      <c r="I2787" s="110" t="s">
        <v>2683</v>
      </c>
      <c r="J2787" s="108" t="s">
        <v>3825</v>
      </c>
      <c r="O2787" s="108" t="s">
        <v>2573</v>
      </c>
    </row>
    <row r="2788" spans="1:15" s="108" customFormat="1" ht="12.75" x14ac:dyDescent="0.2">
      <c r="A2788" s="108" t="str">
        <f>EnterpriseData!$B$38</f>
        <v>ProTes300420201Adm</v>
      </c>
      <c r="B2788" s="109" t="s">
        <v>12843</v>
      </c>
      <c r="C2788" s="108" t="s">
        <v>2609</v>
      </c>
      <c r="D2788" s="108" t="s">
        <v>12844</v>
      </c>
      <c r="E2788" s="108" t="s">
        <v>2683</v>
      </c>
      <c r="G2788" s="108" t="s">
        <v>12845</v>
      </c>
      <c r="H2788" s="108" t="s">
        <v>6198</v>
      </c>
      <c r="I2788" s="110" t="s">
        <v>2683</v>
      </c>
      <c r="J2788" s="108" t="s">
        <v>3825</v>
      </c>
      <c r="O2788" s="108" t="s">
        <v>2573</v>
      </c>
    </row>
    <row r="2789" spans="1:15" s="108" customFormat="1" ht="12.75" x14ac:dyDescent="0.2">
      <c r="A2789" s="108" t="str">
        <f>EnterpriseData!$B$38</f>
        <v>ProTes300420201Adm</v>
      </c>
      <c r="B2789" s="109" t="s">
        <v>12846</v>
      </c>
      <c r="C2789" s="108" t="s">
        <v>2609</v>
      </c>
      <c r="D2789" s="108" t="s">
        <v>12847</v>
      </c>
      <c r="E2789" s="108" t="s">
        <v>2683</v>
      </c>
      <c r="G2789" s="108" t="s">
        <v>12848</v>
      </c>
      <c r="H2789" s="108" t="s">
        <v>6245</v>
      </c>
      <c r="I2789" s="110" t="s">
        <v>2683</v>
      </c>
      <c r="J2789" s="108" t="s">
        <v>2412</v>
      </c>
      <c r="O2789" s="108" t="s">
        <v>2573</v>
      </c>
    </row>
    <row r="2790" spans="1:15" s="108" customFormat="1" ht="12.75" x14ac:dyDescent="0.2">
      <c r="A2790" s="108" t="str">
        <f>EnterpriseData!$B$38</f>
        <v>ProTes300420201Adm</v>
      </c>
      <c r="B2790" s="109" t="s">
        <v>12849</v>
      </c>
      <c r="C2790" s="108" t="s">
        <v>2609</v>
      </c>
      <c r="D2790" s="108" t="s">
        <v>12850</v>
      </c>
      <c r="E2790" s="108" t="s">
        <v>2683</v>
      </c>
      <c r="G2790" s="108" t="s">
        <v>12851</v>
      </c>
      <c r="H2790" s="108" t="s">
        <v>6133</v>
      </c>
      <c r="I2790" s="110" t="s">
        <v>2683</v>
      </c>
      <c r="J2790" s="108" t="s">
        <v>3681</v>
      </c>
      <c r="O2790" s="108" t="s">
        <v>2573</v>
      </c>
    </row>
    <row r="2791" spans="1:15" s="108" customFormat="1" ht="12.75" x14ac:dyDescent="0.2">
      <c r="A2791" s="108" t="str">
        <f>EnterpriseData!$B$38</f>
        <v>ProTes300420201Adm</v>
      </c>
      <c r="B2791" s="109" t="s">
        <v>12852</v>
      </c>
      <c r="C2791" s="108" t="s">
        <v>2609</v>
      </c>
      <c r="D2791" s="108" t="s">
        <v>12853</v>
      </c>
      <c r="E2791" s="108" t="s">
        <v>2683</v>
      </c>
      <c r="G2791" s="108" t="s">
        <v>12854</v>
      </c>
      <c r="H2791" s="108" t="s">
        <v>11437</v>
      </c>
      <c r="I2791" s="110" t="s">
        <v>2683</v>
      </c>
      <c r="J2791" s="108" t="s">
        <v>6711</v>
      </c>
      <c r="O2791" s="108" t="s">
        <v>2573</v>
      </c>
    </row>
    <row r="2792" spans="1:15" s="108" customFormat="1" ht="12.75" x14ac:dyDescent="0.2">
      <c r="A2792" s="108" t="str">
        <f>EnterpriseData!$B$38</f>
        <v>ProTes300420201Adm</v>
      </c>
      <c r="B2792" s="109" t="s">
        <v>12855</v>
      </c>
      <c r="C2792" s="108" t="s">
        <v>2609</v>
      </c>
      <c r="D2792" s="108" t="s">
        <v>12856</v>
      </c>
      <c r="E2792" s="108" t="s">
        <v>2683</v>
      </c>
      <c r="G2792" s="108" t="s">
        <v>12857</v>
      </c>
      <c r="H2792" s="108" t="s">
        <v>11771</v>
      </c>
      <c r="I2792" s="110" t="s">
        <v>2683</v>
      </c>
      <c r="J2792" s="108" t="s">
        <v>2720</v>
      </c>
      <c r="O2792" s="108" t="s">
        <v>2573</v>
      </c>
    </row>
    <row r="2793" spans="1:15" s="108" customFormat="1" ht="12.75" x14ac:dyDescent="0.2">
      <c r="A2793" s="108" t="str">
        <f>EnterpriseData!$B$38</f>
        <v>ProTes300420201Adm</v>
      </c>
      <c r="B2793" s="109" t="s">
        <v>12858</v>
      </c>
      <c r="C2793" s="108" t="s">
        <v>2609</v>
      </c>
      <c r="D2793" s="108" t="s">
        <v>12859</v>
      </c>
      <c r="E2793" s="108" t="s">
        <v>2683</v>
      </c>
      <c r="G2793" s="108" t="s">
        <v>12860</v>
      </c>
      <c r="H2793" s="108" t="s">
        <v>6616</v>
      </c>
      <c r="I2793" s="110" t="s">
        <v>2683</v>
      </c>
      <c r="J2793" s="108" t="s">
        <v>5800</v>
      </c>
      <c r="O2793" s="108" t="s">
        <v>2573</v>
      </c>
    </row>
    <row r="2794" spans="1:15" s="108" customFormat="1" ht="12.75" x14ac:dyDescent="0.2">
      <c r="A2794" s="108" t="str">
        <f>EnterpriseData!$B$38</f>
        <v>ProTes300420201Adm</v>
      </c>
      <c r="B2794" s="109" t="s">
        <v>12861</v>
      </c>
      <c r="C2794" s="108" t="s">
        <v>2609</v>
      </c>
      <c r="D2794" s="108" t="s">
        <v>12862</v>
      </c>
      <c r="E2794" s="108" t="s">
        <v>2683</v>
      </c>
      <c r="G2794" s="108" t="s">
        <v>12863</v>
      </c>
      <c r="H2794" s="108" t="s">
        <v>10559</v>
      </c>
      <c r="I2794" s="110" t="s">
        <v>2683</v>
      </c>
      <c r="J2794" s="108" t="s">
        <v>5414</v>
      </c>
      <c r="O2794" s="108" t="s">
        <v>2573</v>
      </c>
    </row>
    <row r="2795" spans="1:15" s="108" customFormat="1" ht="12.75" x14ac:dyDescent="0.2">
      <c r="A2795" s="108" t="str">
        <f>EnterpriseData!$B$38</f>
        <v>ProTes300420201Adm</v>
      </c>
      <c r="B2795" s="109" t="s">
        <v>12864</v>
      </c>
      <c r="C2795" s="108" t="s">
        <v>2609</v>
      </c>
      <c r="D2795" s="108" t="s">
        <v>12865</v>
      </c>
      <c r="E2795" s="108" t="s">
        <v>2683</v>
      </c>
      <c r="G2795" s="108" t="s">
        <v>12866</v>
      </c>
      <c r="H2795" s="108" t="s">
        <v>12867</v>
      </c>
      <c r="I2795" s="110" t="s">
        <v>2683</v>
      </c>
      <c r="J2795" s="108" t="s">
        <v>3799</v>
      </c>
      <c r="O2795" s="108" t="s">
        <v>2573</v>
      </c>
    </row>
    <row r="2796" spans="1:15" s="108" customFormat="1" ht="12.75" x14ac:dyDescent="0.2">
      <c r="A2796" s="108" t="str">
        <f>EnterpriseData!$B$38</f>
        <v>ProTes300420201Adm</v>
      </c>
      <c r="B2796" s="109" t="s">
        <v>12868</v>
      </c>
      <c r="C2796" s="108" t="s">
        <v>2609</v>
      </c>
      <c r="D2796" s="108" t="s">
        <v>12869</v>
      </c>
      <c r="E2796" s="108" t="s">
        <v>2683</v>
      </c>
      <c r="G2796" s="108" t="s">
        <v>12870</v>
      </c>
      <c r="H2796" s="108" t="s">
        <v>6143</v>
      </c>
      <c r="I2796" s="110" t="s">
        <v>2683</v>
      </c>
      <c r="J2796" s="108" t="s">
        <v>4901</v>
      </c>
      <c r="O2796" s="108" t="s">
        <v>2573</v>
      </c>
    </row>
    <row r="2797" spans="1:15" s="108" customFormat="1" ht="12.75" x14ac:dyDescent="0.2">
      <c r="A2797" s="108" t="str">
        <f>EnterpriseData!$B$38</f>
        <v>ProTes300420201Adm</v>
      </c>
      <c r="B2797" s="109" t="s">
        <v>12871</v>
      </c>
      <c r="C2797" s="108" t="s">
        <v>2609</v>
      </c>
      <c r="D2797" s="108" t="s">
        <v>12872</v>
      </c>
      <c r="E2797" s="108" t="s">
        <v>2683</v>
      </c>
      <c r="G2797" s="108" t="s">
        <v>12873</v>
      </c>
      <c r="H2797" s="108" t="s">
        <v>10850</v>
      </c>
      <c r="I2797" s="110" t="s">
        <v>2683</v>
      </c>
      <c r="J2797" s="108" t="s">
        <v>2865</v>
      </c>
      <c r="O2797" s="108" t="s">
        <v>2573</v>
      </c>
    </row>
    <row r="2798" spans="1:15" s="108" customFormat="1" ht="12.75" x14ac:dyDescent="0.2">
      <c r="A2798" s="108" t="str">
        <f>EnterpriseData!$B$38</f>
        <v>ProTes300420201Adm</v>
      </c>
      <c r="B2798" s="109" t="s">
        <v>12874</v>
      </c>
      <c r="C2798" s="108" t="s">
        <v>2609</v>
      </c>
      <c r="D2798" s="108" t="s">
        <v>12875</v>
      </c>
      <c r="E2798" s="108" t="s">
        <v>2683</v>
      </c>
      <c r="G2798" s="108" t="s">
        <v>12876</v>
      </c>
      <c r="H2798" s="108" t="s">
        <v>6245</v>
      </c>
      <c r="I2798" s="110" t="s">
        <v>2683</v>
      </c>
      <c r="J2798" s="108" t="s">
        <v>2412</v>
      </c>
      <c r="O2798" s="108" t="s">
        <v>2573</v>
      </c>
    </row>
    <row r="2799" spans="1:15" s="108" customFormat="1" ht="12.75" x14ac:dyDescent="0.2">
      <c r="A2799" s="108" t="str">
        <f>EnterpriseData!$B$38</f>
        <v>ProTes300420201Adm</v>
      </c>
      <c r="B2799" s="109" t="s">
        <v>12877</v>
      </c>
      <c r="C2799" s="108" t="s">
        <v>2609</v>
      </c>
      <c r="D2799" s="108" t="s">
        <v>12878</v>
      </c>
      <c r="E2799" s="108" t="s">
        <v>2683</v>
      </c>
      <c r="G2799" s="108" t="s">
        <v>12879</v>
      </c>
      <c r="H2799" s="108" t="s">
        <v>6616</v>
      </c>
      <c r="I2799" s="110" t="s">
        <v>2683</v>
      </c>
      <c r="J2799" s="108" t="s">
        <v>5800</v>
      </c>
      <c r="O2799" s="108" t="s">
        <v>2573</v>
      </c>
    </row>
    <row r="2800" spans="1:15" s="108" customFormat="1" ht="12.75" x14ac:dyDescent="0.2">
      <c r="A2800" s="108" t="str">
        <f>EnterpriseData!$B$38</f>
        <v>ProTes300420201Adm</v>
      </c>
      <c r="B2800" s="109" t="s">
        <v>12880</v>
      </c>
      <c r="C2800" s="108" t="s">
        <v>2609</v>
      </c>
      <c r="D2800" s="108" t="s">
        <v>12881</v>
      </c>
      <c r="E2800" s="108" t="s">
        <v>2683</v>
      </c>
      <c r="G2800" s="108" t="s">
        <v>12882</v>
      </c>
      <c r="H2800" s="108" t="s">
        <v>6245</v>
      </c>
      <c r="I2800" s="110" t="s">
        <v>2683</v>
      </c>
      <c r="J2800" s="108" t="s">
        <v>2412</v>
      </c>
      <c r="O2800" s="108" t="s">
        <v>2573</v>
      </c>
    </row>
    <row r="2801" spans="1:15" s="108" customFormat="1" ht="12.75" x14ac:dyDescent="0.2">
      <c r="A2801" s="108" t="str">
        <f>EnterpriseData!$B$38</f>
        <v>ProTes300420201Adm</v>
      </c>
      <c r="B2801" s="109" t="s">
        <v>12883</v>
      </c>
      <c r="C2801" s="108" t="s">
        <v>2609</v>
      </c>
      <c r="D2801" s="108" t="s">
        <v>12884</v>
      </c>
      <c r="E2801" s="108" t="s">
        <v>2683</v>
      </c>
      <c r="G2801" s="108" t="s">
        <v>12885</v>
      </c>
      <c r="H2801" s="108" t="s">
        <v>6616</v>
      </c>
      <c r="I2801" s="110" t="s">
        <v>2683</v>
      </c>
      <c r="J2801" s="108" t="s">
        <v>5800</v>
      </c>
      <c r="O2801" s="108" t="s">
        <v>2573</v>
      </c>
    </row>
    <row r="2802" spans="1:15" s="108" customFormat="1" ht="12.75" x14ac:dyDescent="0.2">
      <c r="A2802" s="108" t="str">
        <f>EnterpriseData!$B$38</f>
        <v>ProTes300420201Adm</v>
      </c>
      <c r="B2802" s="109" t="s">
        <v>12886</v>
      </c>
      <c r="C2802" s="108" t="s">
        <v>2609</v>
      </c>
      <c r="D2802" s="108" t="s">
        <v>12887</v>
      </c>
      <c r="E2802" s="108" t="s">
        <v>2683</v>
      </c>
      <c r="G2802" s="108" t="s">
        <v>12888</v>
      </c>
      <c r="H2802" s="108" t="s">
        <v>11437</v>
      </c>
      <c r="I2802" s="110" t="s">
        <v>2683</v>
      </c>
      <c r="J2802" s="108" t="s">
        <v>6711</v>
      </c>
      <c r="O2802" s="108" t="s">
        <v>2573</v>
      </c>
    </row>
    <row r="2803" spans="1:15" s="108" customFormat="1" ht="12.75" x14ac:dyDescent="0.2">
      <c r="A2803" s="108" t="str">
        <f>EnterpriseData!$B$38</f>
        <v>ProTes300420201Adm</v>
      </c>
      <c r="B2803" s="109" t="s">
        <v>12889</v>
      </c>
      <c r="C2803" s="108" t="s">
        <v>2609</v>
      </c>
      <c r="D2803" s="108" t="s">
        <v>12890</v>
      </c>
      <c r="E2803" s="108" t="s">
        <v>2683</v>
      </c>
      <c r="G2803" s="108" t="s">
        <v>12891</v>
      </c>
      <c r="H2803" s="108" t="s">
        <v>12892</v>
      </c>
      <c r="I2803" s="110" t="s">
        <v>2683</v>
      </c>
      <c r="J2803" s="108" t="s">
        <v>7336</v>
      </c>
      <c r="O2803" s="108" t="s">
        <v>2573</v>
      </c>
    </row>
    <row r="2804" spans="1:15" s="108" customFormat="1" ht="12.75" x14ac:dyDescent="0.2">
      <c r="A2804" s="108" t="str">
        <f>EnterpriseData!$B$38</f>
        <v>ProTes300420201Adm</v>
      </c>
      <c r="B2804" s="109" t="s">
        <v>12893</v>
      </c>
      <c r="C2804" s="108" t="s">
        <v>2609</v>
      </c>
      <c r="D2804" s="108" t="s">
        <v>12894</v>
      </c>
      <c r="E2804" s="108" t="s">
        <v>2683</v>
      </c>
      <c r="G2804" s="108" t="s">
        <v>12895</v>
      </c>
      <c r="H2804" s="108" t="s">
        <v>6616</v>
      </c>
      <c r="I2804" s="110" t="s">
        <v>2683</v>
      </c>
      <c r="J2804" s="108" t="s">
        <v>5800</v>
      </c>
      <c r="O2804" s="108" t="s">
        <v>2573</v>
      </c>
    </row>
    <row r="2805" spans="1:15" s="108" customFormat="1" ht="12.75" x14ac:dyDescent="0.2">
      <c r="A2805" s="108" t="str">
        <f>EnterpriseData!$B$38</f>
        <v>ProTes300420201Adm</v>
      </c>
      <c r="B2805" s="109" t="s">
        <v>12896</v>
      </c>
      <c r="C2805" s="108" t="s">
        <v>2609</v>
      </c>
      <c r="D2805" s="108" t="s">
        <v>12897</v>
      </c>
      <c r="E2805" s="108" t="s">
        <v>2683</v>
      </c>
      <c r="G2805" s="108" t="s">
        <v>12898</v>
      </c>
      <c r="H2805" s="108" t="s">
        <v>6151</v>
      </c>
      <c r="I2805" s="110" t="s">
        <v>2683</v>
      </c>
      <c r="J2805" s="108" t="s">
        <v>2727</v>
      </c>
      <c r="O2805" s="108" t="s">
        <v>2573</v>
      </c>
    </row>
    <row r="2806" spans="1:15" s="108" customFormat="1" ht="12.75" x14ac:dyDescent="0.2">
      <c r="A2806" s="108" t="str">
        <f>EnterpriseData!$B$38</f>
        <v>ProTes300420201Adm</v>
      </c>
      <c r="B2806" s="109" t="s">
        <v>12899</v>
      </c>
      <c r="C2806" s="108" t="s">
        <v>2609</v>
      </c>
      <c r="D2806" s="108" t="s">
        <v>12900</v>
      </c>
      <c r="E2806" s="108" t="s">
        <v>2683</v>
      </c>
      <c r="G2806" s="108" t="s">
        <v>12901</v>
      </c>
      <c r="H2806" s="108" t="s">
        <v>6923</v>
      </c>
      <c r="I2806" s="110" t="s">
        <v>2683</v>
      </c>
      <c r="J2806" s="108" t="s">
        <v>2991</v>
      </c>
      <c r="O2806" s="108" t="s">
        <v>2573</v>
      </c>
    </row>
    <row r="2807" spans="1:15" s="108" customFormat="1" ht="12.75" x14ac:dyDescent="0.2">
      <c r="A2807" s="108" t="str">
        <f>EnterpriseData!$B$38</f>
        <v>ProTes300420201Adm</v>
      </c>
      <c r="B2807" s="109" t="s">
        <v>12902</v>
      </c>
      <c r="C2807" s="108" t="s">
        <v>2609</v>
      </c>
      <c r="D2807" s="108" t="s">
        <v>12903</v>
      </c>
      <c r="E2807" s="108" t="s">
        <v>2683</v>
      </c>
      <c r="G2807" s="108" t="s">
        <v>12904</v>
      </c>
      <c r="H2807" s="108" t="s">
        <v>12535</v>
      </c>
      <c r="I2807" s="110" t="s">
        <v>2683</v>
      </c>
      <c r="J2807" s="108" t="s">
        <v>4912</v>
      </c>
      <c r="O2807" s="108" t="s">
        <v>2573</v>
      </c>
    </row>
    <row r="2808" spans="1:15" s="108" customFormat="1" ht="12.75" x14ac:dyDescent="0.2">
      <c r="A2808" s="108" t="str">
        <f>EnterpriseData!$B$38</f>
        <v>ProTes300420201Adm</v>
      </c>
      <c r="B2808" s="109" t="s">
        <v>12905</v>
      </c>
      <c r="C2808" s="108" t="s">
        <v>2609</v>
      </c>
      <c r="D2808" s="108" t="s">
        <v>12906</v>
      </c>
      <c r="E2808" s="108" t="s">
        <v>2683</v>
      </c>
      <c r="G2808" s="108" t="s">
        <v>12907</v>
      </c>
      <c r="H2808" s="108" t="s">
        <v>7530</v>
      </c>
      <c r="I2808" s="110" t="s">
        <v>2683</v>
      </c>
      <c r="J2808" s="108" t="s">
        <v>3799</v>
      </c>
      <c r="O2808" s="108" t="s">
        <v>2573</v>
      </c>
    </row>
    <row r="2809" spans="1:15" s="108" customFormat="1" ht="12.75" x14ac:dyDescent="0.2">
      <c r="A2809" s="108" t="str">
        <f>EnterpriseData!$B$38</f>
        <v>ProTes300420201Adm</v>
      </c>
      <c r="B2809" s="109" t="s">
        <v>12908</v>
      </c>
      <c r="C2809" s="108" t="s">
        <v>2609</v>
      </c>
      <c r="D2809" s="108" t="s">
        <v>12909</v>
      </c>
      <c r="E2809" s="108" t="s">
        <v>2683</v>
      </c>
      <c r="G2809" s="108" t="s">
        <v>12910</v>
      </c>
      <c r="H2809" s="108" t="s">
        <v>6512</v>
      </c>
      <c r="I2809" s="110" t="s">
        <v>2683</v>
      </c>
      <c r="J2809" s="108" t="s">
        <v>5462</v>
      </c>
      <c r="O2809" s="108" t="s">
        <v>2573</v>
      </c>
    </row>
    <row r="2810" spans="1:15" s="108" customFormat="1" ht="12.75" x14ac:dyDescent="0.2">
      <c r="A2810" s="108" t="str">
        <f>EnterpriseData!$B$38</f>
        <v>ProTes300420201Adm</v>
      </c>
      <c r="B2810" s="109" t="s">
        <v>12911</v>
      </c>
      <c r="C2810" s="108" t="s">
        <v>2609</v>
      </c>
      <c r="D2810" s="108" t="s">
        <v>12912</v>
      </c>
      <c r="E2810" s="108" t="s">
        <v>2683</v>
      </c>
      <c r="G2810" s="108" t="s">
        <v>12913</v>
      </c>
      <c r="H2810" s="108" t="s">
        <v>6253</v>
      </c>
      <c r="I2810" s="110" t="s">
        <v>2683</v>
      </c>
      <c r="J2810" s="108" t="s">
        <v>2952</v>
      </c>
      <c r="O2810" s="108" t="s">
        <v>2573</v>
      </c>
    </row>
    <row r="2811" spans="1:15" s="108" customFormat="1" ht="12.75" x14ac:dyDescent="0.2">
      <c r="A2811" s="108" t="str">
        <f>EnterpriseData!$B$38</f>
        <v>ProTes300420201Adm</v>
      </c>
      <c r="B2811" s="109" t="s">
        <v>12914</v>
      </c>
      <c r="C2811" s="108" t="s">
        <v>2609</v>
      </c>
      <c r="D2811" s="108" t="s">
        <v>12915</v>
      </c>
      <c r="E2811" s="108" t="s">
        <v>2683</v>
      </c>
      <c r="G2811" s="108" t="s">
        <v>12916</v>
      </c>
      <c r="H2811" s="108" t="s">
        <v>6616</v>
      </c>
      <c r="I2811" s="110" t="s">
        <v>2683</v>
      </c>
      <c r="J2811" s="108" t="s">
        <v>5800</v>
      </c>
      <c r="O2811" s="108" t="s">
        <v>2573</v>
      </c>
    </row>
    <row r="2812" spans="1:15" s="108" customFormat="1" ht="12.75" x14ac:dyDescent="0.2">
      <c r="A2812" s="108" t="str">
        <f>EnterpriseData!$B$38</f>
        <v>ProTes300420201Adm</v>
      </c>
      <c r="B2812" s="109" t="s">
        <v>12917</v>
      </c>
      <c r="C2812" s="108" t="s">
        <v>2609</v>
      </c>
      <c r="D2812" s="108" t="s">
        <v>12918</v>
      </c>
      <c r="E2812" s="108" t="s">
        <v>2683</v>
      </c>
      <c r="G2812" s="108" t="s">
        <v>12919</v>
      </c>
      <c r="H2812" s="108" t="s">
        <v>6129</v>
      </c>
      <c r="I2812" s="110" t="s">
        <v>2683</v>
      </c>
      <c r="J2812" s="108" t="s">
        <v>2414</v>
      </c>
      <c r="O2812" s="108" t="s">
        <v>2573</v>
      </c>
    </row>
    <row r="2813" spans="1:15" s="108" customFormat="1" ht="12.75" x14ac:dyDescent="0.2">
      <c r="A2813" s="108" t="str">
        <f>EnterpriseData!$B$38</f>
        <v>ProTes300420201Adm</v>
      </c>
      <c r="B2813" s="109" t="s">
        <v>12920</v>
      </c>
      <c r="C2813" s="108" t="s">
        <v>2609</v>
      </c>
      <c r="D2813" s="108" t="s">
        <v>12921</v>
      </c>
      <c r="E2813" s="108" t="s">
        <v>2683</v>
      </c>
      <c r="G2813" s="108" t="s">
        <v>12922</v>
      </c>
      <c r="H2813" s="108" t="s">
        <v>6408</v>
      </c>
      <c r="I2813" s="110" t="s">
        <v>2683</v>
      </c>
      <c r="J2813" s="108" t="s">
        <v>3663</v>
      </c>
      <c r="O2813" s="108" t="s">
        <v>2573</v>
      </c>
    </row>
    <row r="2814" spans="1:15" s="108" customFormat="1" ht="12.75" x14ac:dyDescent="0.2">
      <c r="A2814" s="108" t="str">
        <f>EnterpriseData!$B$38</f>
        <v>ProTes300420201Adm</v>
      </c>
      <c r="B2814" s="109" t="s">
        <v>12923</v>
      </c>
      <c r="C2814" s="108" t="s">
        <v>2609</v>
      </c>
      <c r="D2814" s="108" t="s">
        <v>12924</v>
      </c>
      <c r="E2814" s="108" t="s">
        <v>2683</v>
      </c>
      <c r="G2814" s="108" t="s">
        <v>12925</v>
      </c>
      <c r="H2814" s="108" t="s">
        <v>6838</v>
      </c>
      <c r="I2814" s="110" t="s">
        <v>2683</v>
      </c>
      <c r="J2814" s="108" t="s">
        <v>2534</v>
      </c>
      <c r="O2814" s="108" t="s">
        <v>2573</v>
      </c>
    </row>
    <row r="2815" spans="1:15" s="108" customFormat="1" ht="12.75" x14ac:dyDescent="0.2">
      <c r="A2815" s="108" t="str">
        <f>EnterpriseData!$B$38</f>
        <v>ProTes300420201Adm</v>
      </c>
      <c r="B2815" s="109" t="s">
        <v>12926</v>
      </c>
      <c r="C2815" s="108" t="s">
        <v>2609</v>
      </c>
      <c r="D2815" s="108" t="s">
        <v>12927</v>
      </c>
      <c r="E2815" s="108" t="s">
        <v>2683</v>
      </c>
      <c r="G2815" s="108" t="s">
        <v>12928</v>
      </c>
      <c r="H2815" s="108" t="s">
        <v>6245</v>
      </c>
      <c r="I2815" s="110" t="s">
        <v>2683</v>
      </c>
      <c r="J2815" s="108" t="s">
        <v>2412</v>
      </c>
      <c r="O2815" s="108" t="s">
        <v>2573</v>
      </c>
    </row>
    <row r="2816" spans="1:15" s="108" customFormat="1" ht="12.75" x14ac:dyDescent="0.2">
      <c r="A2816" s="108" t="str">
        <f>EnterpriseData!$B$38</f>
        <v>ProTes300420201Adm</v>
      </c>
      <c r="B2816" s="109" t="s">
        <v>12929</v>
      </c>
      <c r="C2816" s="108" t="s">
        <v>2609</v>
      </c>
      <c r="D2816" s="108" t="s">
        <v>12930</v>
      </c>
      <c r="E2816" s="108" t="s">
        <v>2683</v>
      </c>
      <c r="G2816" s="108" t="s">
        <v>12931</v>
      </c>
      <c r="H2816" s="108" t="s">
        <v>6522</v>
      </c>
      <c r="I2816" s="110" t="s">
        <v>2683</v>
      </c>
      <c r="J2816" s="108" t="s">
        <v>5325</v>
      </c>
      <c r="O2816" s="108" t="s">
        <v>2573</v>
      </c>
    </row>
    <row r="2817" spans="1:15" s="108" customFormat="1" ht="12.75" x14ac:dyDescent="0.2">
      <c r="A2817" s="108" t="str">
        <f>EnterpriseData!$B$38</f>
        <v>ProTes300420201Adm</v>
      </c>
      <c r="B2817" s="109" t="s">
        <v>12932</v>
      </c>
      <c r="C2817" s="108" t="s">
        <v>2609</v>
      </c>
      <c r="D2817" s="108" t="s">
        <v>12933</v>
      </c>
      <c r="E2817" s="108" t="s">
        <v>2683</v>
      </c>
      <c r="G2817" s="108" t="s">
        <v>12934</v>
      </c>
      <c r="H2817" s="108" t="s">
        <v>11393</v>
      </c>
      <c r="I2817" s="110" t="s">
        <v>2683</v>
      </c>
      <c r="J2817" s="108" t="s">
        <v>4322</v>
      </c>
      <c r="O2817" s="108" t="s">
        <v>2573</v>
      </c>
    </row>
    <row r="2818" spans="1:15" s="108" customFormat="1" ht="12.75" x14ac:dyDescent="0.2">
      <c r="A2818" s="108" t="str">
        <f>EnterpriseData!$B$38</f>
        <v>ProTes300420201Adm</v>
      </c>
      <c r="B2818" s="109" t="s">
        <v>12935</v>
      </c>
      <c r="C2818" s="108" t="s">
        <v>2609</v>
      </c>
      <c r="D2818" s="108" t="s">
        <v>12936</v>
      </c>
      <c r="E2818" s="108" t="s">
        <v>2683</v>
      </c>
      <c r="G2818" s="108" t="s">
        <v>12937</v>
      </c>
      <c r="H2818" s="108" t="s">
        <v>11437</v>
      </c>
      <c r="I2818" s="110" t="s">
        <v>2683</v>
      </c>
      <c r="J2818" s="108" t="s">
        <v>6711</v>
      </c>
      <c r="O2818" s="108" t="s">
        <v>2573</v>
      </c>
    </row>
    <row r="2819" spans="1:15" s="108" customFormat="1" ht="12.75" x14ac:dyDescent="0.2">
      <c r="A2819" s="108" t="str">
        <f>EnterpriseData!$B$38</f>
        <v>ProTes300420201Adm</v>
      </c>
      <c r="B2819" s="109" t="s">
        <v>12938</v>
      </c>
      <c r="C2819" s="108" t="s">
        <v>2609</v>
      </c>
      <c r="D2819" s="108" t="s">
        <v>12939</v>
      </c>
      <c r="E2819" s="108" t="s">
        <v>2683</v>
      </c>
      <c r="G2819" s="108" t="s">
        <v>12940</v>
      </c>
      <c r="H2819" s="108" t="s">
        <v>7530</v>
      </c>
      <c r="I2819" s="110" t="s">
        <v>2683</v>
      </c>
      <c r="J2819" s="108" t="s">
        <v>3799</v>
      </c>
      <c r="O2819" s="108" t="s">
        <v>2573</v>
      </c>
    </row>
    <row r="2820" spans="1:15" s="108" customFormat="1" ht="12.75" x14ac:dyDescent="0.2">
      <c r="A2820" s="108" t="str">
        <f>EnterpriseData!$B$38</f>
        <v>ProTes300420201Adm</v>
      </c>
      <c r="B2820" s="109" t="s">
        <v>12941</v>
      </c>
      <c r="C2820" s="108" t="s">
        <v>2609</v>
      </c>
      <c r="D2820" s="108" t="s">
        <v>12942</v>
      </c>
      <c r="E2820" s="108" t="s">
        <v>2683</v>
      </c>
      <c r="G2820" s="108" t="s">
        <v>12943</v>
      </c>
      <c r="H2820" s="108" t="s">
        <v>12944</v>
      </c>
      <c r="I2820" s="110" t="s">
        <v>2683</v>
      </c>
      <c r="J2820" s="108" t="s">
        <v>3162</v>
      </c>
      <c r="O2820" s="108" t="s">
        <v>2573</v>
      </c>
    </row>
    <row r="2821" spans="1:15" s="108" customFormat="1" ht="12.75" x14ac:dyDescent="0.2">
      <c r="A2821" s="108" t="str">
        <f>EnterpriseData!$B$38</f>
        <v>ProTes300420201Adm</v>
      </c>
      <c r="B2821" s="109" t="s">
        <v>12945</v>
      </c>
      <c r="C2821" s="108" t="s">
        <v>2609</v>
      </c>
      <c r="D2821" s="108" t="s">
        <v>12946</v>
      </c>
      <c r="E2821" s="108" t="s">
        <v>2683</v>
      </c>
      <c r="G2821" s="108" t="s">
        <v>12947</v>
      </c>
      <c r="H2821" s="108" t="s">
        <v>6198</v>
      </c>
      <c r="I2821" s="110" t="s">
        <v>2683</v>
      </c>
      <c r="J2821" s="108" t="s">
        <v>3825</v>
      </c>
      <c r="O2821" s="108" t="s">
        <v>2573</v>
      </c>
    </row>
    <row r="2822" spans="1:15" s="108" customFormat="1" ht="12.75" x14ac:dyDescent="0.2">
      <c r="A2822" s="108" t="str">
        <f>EnterpriseData!$B$38</f>
        <v>ProTes300420201Adm</v>
      </c>
      <c r="B2822" s="109" t="s">
        <v>12948</v>
      </c>
      <c r="C2822" s="108" t="s">
        <v>2609</v>
      </c>
      <c r="D2822" s="108" t="s">
        <v>12949</v>
      </c>
      <c r="E2822" s="108" t="s">
        <v>2683</v>
      </c>
      <c r="G2822" s="108" t="s">
        <v>12950</v>
      </c>
      <c r="H2822" s="108" t="s">
        <v>12950</v>
      </c>
      <c r="I2822" s="110" t="s">
        <v>2683</v>
      </c>
      <c r="J2822" s="108" t="s">
        <v>2860</v>
      </c>
      <c r="O2822" s="108" t="s">
        <v>2573</v>
      </c>
    </row>
    <row r="2823" spans="1:15" s="108" customFormat="1" ht="12.75" x14ac:dyDescent="0.2">
      <c r="A2823" s="108" t="str">
        <f>EnterpriseData!$B$38</f>
        <v>ProTes300420201Adm</v>
      </c>
      <c r="B2823" s="109" t="s">
        <v>12951</v>
      </c>
      <c r="C2823" s="108" t="s">
        <v>2609</v>
      </c>
      <c r="D2823" s="108" t="s">
        <v>12952</v>
      </c>
      <c r="E2823" s="108" t="s">
        <v>2683</v>
      </c>
      <c r="G2823" s="108" t="s">
        <v>12953</v>
      </c>
      <c r="H2823" s="108" t="s">
        <v>6616</v>
      </c>
      <c r="I2823" s="110" t="s">
        <v>2683</v>
      </c>
      <c r="J2823" s="108" t="s">
        <v>5800</v>
      </c>
      <c r="O2823" s="108" t="s">
        <v>2573</v>
      </c>
    </row>
    <row r="2824" spans="1:15" s="108" customFormat="1" ht="12.75" x14ac:dyDescent="0.2">
      <c r="A2824" s="108" t="str">
        <f>EnterpriseData!$B$38</f>
        <v>ProTes300420201Adm</v>
      </c>
      <c r="B2824" s="109" t="s">
        <v>12954</v>
      </c>
      <c r="C2824" s="108" t="s">
        <v>2609</v>
      </c>
      <c r="D2824" s="108" t="s">
        <v>12955</v>
      </c>
      <c r="E2824" s="108" t="s">
        <v>2683</v>
      </c>
      <c r="G2824" s="108" t="s">
        <v>12956</v>
      </c>
      <c r="H2824" s="108" t="s">
        <v>6616</v>
      </c>
      <c r="I2824" s="110" t="s">
        <v>2683</v>
      </c>
      <c r="J2824" s="108" t="s">
        <v>5800</v>
      </c>
      <c r="O2824" s="108" t="s">
        <v>2573</v>
      </c>
    </row>
    <row r="2825" spans="1:15" s="108" customFormat="1" ht="12.75" x14ac:dyDescent="0.2">
      <c r="A2825" s="108" t="str">
        <f>EnterpriseData!$B$38</f>
        <v>ProTes300420201Adm</v>
      </c>
      <c r="B2825" s="109" t="s">
        <v>12957</v>
      </c>
      <c r="C2825" s="108" t="s">
        <v>2609</v>
      </c>
      <c r="D2825" s="108" t="s">
        <v>12958</v>
      </c>
      <c r="E2825" s="108" t="s">
        <v>2683</v>
      </c>
      <c r="G2825" s="108" t="s">
        <v>12959</v>
      </c>
      <c r="H2825" s="108" t="s">
        <v>6403</v>
      </c>
      <c r="I2825" s="110" t="s">
        <v>2683</v>
      </c>
      <c r="J2825" s="108" t="s">
        <v>6404</v>
      </c>
      <c r="O2825" s="108" t="s">
        <v>2573</v>
      </c>
    </row>
    <row r="2826" spans="1:15" s="108" customFormat="1" ht="12.75" x14ac:dyDescent="0.2">
      <c r="A2826" s="108" t="str">
        <f>EnterpriseData!$B$38</f>
        <v>ProTes300420201Adm</v>
      </c>
      <c r="B2826" s="109" t="s">
        <v>12960</v>
      </c>
      <c r="C2826" s="108" t="s">
        <v>2609</v>
      </c>
      <c r="D2826" s="108" t="s">
        <v>12961</v>
      </c>
      <c r="E2826" s="108" t="s">
        <v>2683</v>
      </c>
      <c r="G2826" s="108" t="s">
        <v>12962</v>
      </c>
      <c r="H2826" s="108" t="s">
        <v>6245</v>
      </c>
      <c r="I2826" s="110" t="s">
        <v>2683</v>
      </c>
      <c r="J2826" s="108" t="s">
        <v>2412</v>
      </c>
      <c r="O2826" s="108" t="s">
        <v>2573</v>
      </c>
    </row>
    <row r="2827" spans="1:15" s="108" customFormat="1" ht="12.75" x14ac:dyDescent="0.2">
      <c r="A2827" s="108" t="str">
        <f>EnterpriseData!$B$38</f>
        <v>ProTes300420201Adm</v>
      </c>
      <c r="B2827" s="109" t="s">
        <v>12963</v>
      </c>
      <c r="C2827" s="108" t="s">
        <v>2609</v>
      </c>
      <c r="D2827" s="108" t="s">
        <v>12964</v>
      </c>
      <c r="E2827" s="108" t="s">
        <v>2683</v>
      </c>
      <c r="G2827" s="108" t="s">
        <v>12965</v>
      </c>
      <c r="H2827" s="108" t="s">
        <v>6838</v>
      </c>
      <c r="I2827" s="110" t="s">
        <v>2683</v>
      </c>
      <c r="J2827" s="108" t="s">
        <v>2534</v>
      </c>
      <c r="O2827" s="108" t="s">
        <v>2573</v>
      </c>
    </row>
    <row r="2828" spans="1:15" s="108" customFormat="1" ht="12.75" x14ac:dyDescent="0.2">
      <c r="A2828" s="108" t="str">
        <f>EnterpriseData!$B$38</f>
        <v>ProTes300420201Adm</v>
      </c>
      <c r="B2828" s="109" t="s">
        <v>12966</v>
      </c>
      <c r="C2828" s="108" t="s">
        <v>2609</v>
      </c>
      <c r="D2828" s="108" t="s">
        <v>12967</v>
      </c>
      <c r="E2828" s="108" t="s">
        <v>2683</v>
      </c>
      <c r="G2828" s="108" t="s">
        <v>12968</v>
      </c>
      <c r="H2828" s="108" t="s">
        <v>6267</v>
      </c>
      <c r="I2828" s="110" t="s">
        <v>2683</v>
      </c>
      <c r="J2828" s="108" t="s">
        <v>4104</v>
      </c>
      <c r="O2828" s="108" t="s">
        <v>2573</v>
      </c>
    </row>
    <row r="2829" spans="1:15" s="108" customFormat="1" ht="12.75" x14ac:dyDescent="0.2">
      <c r="A2829" s="108" t="str">
        <f>EnterpriseData!$B$38</f>
        <v>ProTes300420201Adm</v>
      </c>
      <c r="B2829" s="109" t="s">
        <v>12969</v>
      </c>
      <c r="C2829" s="108" t="s">
        <v>2609</v>
      </c>
      <c r="D2829" s="108" t="s">
        <v>12970</v>
      </c>
      <c r="E2829" s="108" t="s">
        <v>2683</v>
      </c>
      <c r="G2829" s="108" t="s">
        <v>12971</v>
      </c>
      <c r="H2829" s="108" t="s">
        <v>7206</v>
      </c>
      <c r="I2829" s="110" t="s">
        <v>2683</v>
      </c>
      <c r="J2829" s="108" t="s">
        <v>3047</v>
      </c>
      <c r="O2829" s="108" t="s">
        <v>2573</v>
      </c>
    </row>
    <row r="2830" spans="1:15" s="108" customFormat="1" ht="12.75" x14ac:dyDescent="0.2">
      <c r="A2830" s="108" t="str">
        <f>EnterpriseData!$B$38</f>
        <v>ProTes300420201Adm</v>
      </c>
      <c r="B2830" s="109" t="s">
        <v>12972</v>
      </c>
      <c r="C2830" s="108" t="s">
        <v>2609</v>
      </c>
      <c r="D2830" s="108" t="s">
        <v>12973</v>
      </c>
      <c r="E2830" s="108" t="s">
        <v>2683</v>
      </c>
      <c r="G2830" s="108" t="s">
        <v>12974</v>
      </c>
      <c r="H2830" s="108" t="s">
        <v>6800</v>
      </c>
      <c r="I2830" s="110" t="s">
        <v>2683</v>
      </c>
      <c r="J2830" s="108" t="s">
        <v>412</v>
      </c>
      <c r="O2830" s="108" t="s">
        <v>2573</v>
      </c>
    </row>
    <row r="2831" spans="1:15" s="108" customFormat="1" ht="12.75" x14ac:dyDescent="0.2">
      <c r="A2831" s="108" t="str">
        <f>EnterpriseData!$B$38</f>
        <v>ProTes300420201Adm</v>
      </c>
      <c r="B2831" s="109" t="s">
        <v>12975</v>
      </c>
      <c r="C2831" s="108" t="s">
        <v>2609</v>
      </c>
      <c r="D2831" s="108" t="s">
        <v>12976</v>
      </c>
      <c r="E2831" s="108" t="s">
        <v>2683</v>
      </c>
      <c r="G2831" s="108" t="s">
        <v>5353</v>
      </c>
      <c r="H2831" s="108" t="s">
        <v>6566</v>
      </c>
      <c r="I2831" s="110" t="s">
        <v>2683</v>
      </c>
      <c r="J2831" s="108" t="s">
        <v>2409</v>
      </c>
      <c r="O2831" s="108" t="s">
        <v>2573</v>
      </c>
    </row>
    <row r="2832" spans="1:15" s="108" customFormat="1" ht="12.75" x14ac:dyDescent="0.2">
      <c r="A2832" s="108" t="str">
        <f>EnterpriseData!$B$38</f>
        <v>ProTes300420201Adm</v>
      </c>
      <c r="B2832" s="109" t="s">
        <v>12977</v>
      </c>
      <c r="C2832" s="108" t="s">
        <v>2609</v>
      </c>
      <c r="D2832" s="108" t="s">
        <v>12978</v>
      </c>
      <c r="E2832" s="108" t="s">
        <v>2683</v>
      </c>
      <c r="G2832" s="108" t="s">
        <v>12979</v>
      </c>
      <c r="H2832" s="108" t="s">
        <v>6479</v>
      </c>
      <c r="I2832" s="110" t="s">
        <v>2683</v>
      </c>
      <c r="J2832" s="108" t="s">
        <v>3078</v>
      </c>
      <c r="O2832" s="108" t="s">
        <v>2573</v>
      </c>
    </row>
    <row r="2833" spans="1:15" s="108" customFormat="1" ht="12.75" x14ac:dyDescent="0.2">
      <c r="A2833" s="108" t="str">
        <f>EnterpriseData!$B$38</f>
        <v>ProTes300420201Adm</v>
      </c>
      <c r="B2833" s="109" t="s">
        <v>12980</v>
      </c>
      <c r="C2833" s="108" t="s">
        <v>2609</v>
      </c>
      <c r="D2833" s="108" t="s">
        <v>12981</v>
      </c>
      <c r="E2833" s="108" t="s">
        <v>2683</v>
      </c>
      <c r="G2833" s="108" t="s">
        <v>12982</v>
      </c>
      <c r="H2833" s="108" t="s">
        <v>6479</v>
      </c>
      <c r="I2833" s="110" t="s">
        <v>2683</v>
      </c>
      <c r="J2833" s="108" t="s">
        <v>3078</v>
      </c>
      <c r="O2833" s="108" t="s">
        <v>2573</v>
      </c>
    </row>
    <row r="2834" spans="1:15" s="108" customFormat="1" ht="12.75" x14ac:dyDescent="0.2">
      <c r="A2834" s="108" t="str">
        <f>EnterpriseData!$B$38</f>
        <v>ProTes300420201Adm</v>
      </c>
      <c r="B2834" s="109" t="s">
        <v>12983</v>
      </c>
      <c r="C2834" s="108" t="s">
        <v>2609</v>
      </c>
      <c r="D2834" s="108" t="s">
        <v>12984</v>
      </c>
      <c r="E2834" s="108" t="s">
        <v>2683</v>
      </c>
      <c r="G2834" s="108" t="s">
        <v>12985</v>
      </c>
      <c r="H2834" s="108" t="s">
        <v>6616</v>
      </c>
      <c r="I2834" s="110" t="s">
        <v>2683</v>
      </c>
      <c r="J2834" s="108" t="s">
        <v>5800</v>
      </c>
      <c r="O2834" s="108" t="s">
        <v>2573</v>
      </c>
    </row>
    <row r="2835" spans="1:15" s="108" customFormat="1" ht="12.75" x14ac:dyDescent="0.2">
      <c r="A2835" s="108" t="str">
        <f>EnterpriseData!$B$38</f>
        <v>ProTes300420201Adm</v>
      </c>
      <c r="B2835" s="109" t="s">
        <v>12986</v>
      </c>
      <c r="C2835" s="108" t="s">
        <v>2609</v>
      </c>
      <c r="D2835" s="108" t="s">
        <v>12987</v>
      </c>
      <c r="E2835" s="108" t="s">
        <v>2683</v>
      </c>
      <c r="G2835" s="108" t="s">
        <v>12988</v>
      </c>
      <c r="H2835" s="108" t="s">
        <v>7712</v>
      </c>
      <c r="I2835" s="110" t="s">
        <v>2683</v>
      </c>
      <c r="J2835" s="108" t="s">
        <v>3614</v>
      </c>
      <c r="O2835" s="108" t="s">
        <v>2573</v>
      </c>
    </row>
    <row r="2836" spans="1:15" s="108" customFormat="1" ht="12.75" x14ac:dyDescent="0.2">
      <c r="A2836" s="108" t="str">
        <f>EnterpriseData!$B$38</f>
        <v>ProTes300420201Adm</v>
      </c>
      <c r="B2836" s="109" t="s">
        <v>12989</v>
      </c>
      <c r="C2836" s="108" t="s">
        <v>2609</v>
      </c>
      <c r="D2836" s="108" t="s">
        <v>12990</v>
      </c>
      <c r="E2836" s="108" t="s">
        <v>2683</v>
      </c>
      <c r="G2836" s="108" t="s">
        <v>12991</v>
      </c>
      <c r="H2836" s="108" t="s">
        <v>6534</v>
      </c>
      <c r="I2836" s="110" t="s">
        <v>2683</v>
      </c>
      <c r="J2836" s="108" t="s">
        <v>5602</v>
      </c>
      <c r="O2836" s="108" t="s">
        <v>2573</v>
      </c>
    </row>
    <row r="2837" spans="1:15" s="108" customFormat="1" ht="12.75" x14ac:dyDescent="0.2">
      <c r="A2837" s="108" t="str">
        <f>EnterpriseData!$B$38</f>
        <v>ProTes300420201Adm</v>
      </c>
      <c r="B2837" s="109" t="s">
        <v>12992</v>
      </c>
      <c r="C2837" s="108" t="s">
        <v>2609</v>
      </c>
      <c r="D2837" s="108" t="s">
        <v>12993</v>
      </c>
      <c r="E2837" s="108" t="s">
        <v>2683</v>
      </c>
      <c r="G2837" s="108" t="s">
        <v>12994</v>
      </c>
      <c r="H2837" s="108" t="s">
        <v>6676</v>
      </c>
      <c r="I2837" s="110" t="s">
        <v>2683</v>
      </c>
      <c r="J2837" s="108" t="s">
        <v>3151</v>
      </c>
      <c r="O2837" s="108" t="s">
        <v>2573</v>
      </c>
    </row>
    <row r="2838" spans="1:15" s="108" customFormat="1" ht="12.75" x14ac:dyDescent="0.2">
      <c r="A2838" s="108" t="str">
        <f>EnterpriseData!$B$38</f>
        <v>ProTes300420201Adm</v>
      </c>
      <c r="B2838" s="109" t="s">
        <v>12995</v>
      </c>
      <c r="C2838" s="108" t="s">
        <v>2609</v>
      </c>
      <c r="D2838" s="108" t="s">
        <v>12996</v>
      </c>
      <c r="E2838" s="108" t="s">
        <v>2683</v>
      </c>
      <c r="G2838" s="108" t="s">
        <v>12997</v>
      </c>
      <c r="H2838" s="108" t="s">
        <v>11412</v>
      </c>
      <c r="I2838" s="110" t="s">
        <v>2683</v>
      </c>
      <c r="J2838" s="108" t="s">
        <v>9295</v>
      </c>
      <c r="O2838" s="108" t="s">
        <v>2573</v>
      </c>
    </row>
    <row r="2839" spans="1:15" s="108" customFormat="1" ht="12.75" x14ac:dyDescent="0.2">
      <c r="A2839" s="108" t="str">
        <f>EnterpriseData!$B$38</f>
        <v>ProTes300420201Adm</v>
      </c>
      <c r="B2839" s="109" t="s">
        <v>12998</v>
      </c>
      <c r="C2839" s="108" t="s">
        <v>2609</v>
      </c>
      <c r="D2839" s="108" t="s">
        <v>12999</v>
      </c>
      <c r="E2839" s="108" t="s">
        <v>2683</v>
      </c>
      <c r="G2839" s="108" t="s">
        <v>13000</v>
      </c>
      <c r="H2839" s="108" t="s">
        <v>6151</v>
      </c>
      <c r="I2839" s="110" t="s">
        <v>2683</v>
      </c>
      <c r="J2839" s="108" t="s">
        <v>2727</v>
      </c>
      <c r="O2839" s="108" t="s">
        <v>2573</v>
      </c>
    </row>
    <row r="2840" spans="1:15" s="108" customFormat="1" ht="12.75" x14ac:dyDescent="0.2">
      <c r="A2840" s="108" t="str">
        <f>EnterpriseData!$B$38</f>
        <v>ProTes300420201Adm</v>
      </c>
      <c r="B2840" s="109" t="s">
        <v>13001</v>
      </c>
      <c r="C2840" s="108" t="s">
        <v>2609</v>
      </c>
      <c r="D2840" s="108" t="s">
        <v>13002</v>
      </c>
      <c r="E2840" s="108" t="s">
        <v>2683</v>
      </c>
      <c r="G2840" s="108" t="s">
        <v>13003</v>
      </c>
      <c r="H2840" s="108" t="s">
        <v>6151</v>
      </c>
      <c r="I2840" s="110" t="s">
        <v>2683</v>
      </c>
      <c r="J2840" s="108" t="s">
        <v>2727</v>
      </c>
      <c r="O2840" s="108" t="s">
        <v>2573</v>
      </c>
    </row>
    <row r="2841" spans="1:15" s="108" customFormat="1" ht="12.75" x14ac:dyDescent="0.2">
      <c r="A2841" s="108" t="str">
        <f>EnterpriseData!$B$38</f>
        <v>ProTes300420201Adm</v>
      </c>
      <c r="B2841" s="109" t="s">
        <v>13004</v>
      </c>
      <c r="C2841" s="108" t="s">
        <v>2609</v>
      </c>
      <c r="D2841" s="108" t="s">
        <v>13005</v>
      </c>
      <c r="E2841" s="108" t="s">
        <v>2683</v>
      </c>
      <c r="G2841" s="108" t="s">
        <v>13006</v>
      </c>
      <c r="H2841" s="108" t="s">
        <v>6245</v>
      </c>
      <c r="I2841" s="110" t="s">
        <v>2683</v>
      </c>
      <c r="J2841" s="108" t="s">
        <v>2412</v>
      </c>
      <c r="O2841" s="108" t="s">
        <v>2573</v>
      </c>
    </row>
    <row r="2842" spans="1:15" s="108" customFormat="1" ht="12.75" x14ac:dyDescent="0.2">
      <c r="A2842" s="108" t="str">
        <f>EnterpriseData!$B$38</f>
        <v>ProTes300420201Adm</v>
      </c>
      <c r="B2842" s="109" t="s">
        <v>13007</v>
      </c>
      <c r="C2842" s="108" t="s">
        <v>2609</v>
      </c>
      <c r="D2842" s="108" t="s">
        <v>13008</v>
      </c>
      <c r="E2842" s="108" t="s">
        <v>2683</v>
      </c>
      <c r="G2842" s="108" t="s">
        <v>13009</v>
      </c>
      <c r="H2842" s="108" t="s">
        <v>6870</v>
      </c>
      <c r="I2842" s="110" t="s">
        <v>2683</v>
      </c>
      <c r="J2842" s="108" t="s">
        <v>4581</v>
      </c>
      <c r="O2842" s="108" t="s">
        <v>2573</v>
      </c>
    </row>
    <row r="2843" spans="1:15" s="108" customFormat="1" ht="12.75" x14ac:dyDescent="0.2">
      <c r="A2843" s="108" t="str">
        <f>EnterpriseData!$B$38</f>
        <v>ProTes300420201Adm</v>
      </c>
      <c r="B2843" s="109" t="s">
        <v>13010</v>
      </c>
      <c r="C2843" s="108" t="s">
        <v>2609</v>
      </c>
      <c r="D2843" s="108" t="s">
        <v>13011</v>
      </c>
      <c r="E2843" s="108" t="s">
        <v>2683</v>
      </c>
      <c r="G2843" s="108" t="s">
        <v>13012</v>
      </c>
      <c r="H2843" s="108" t="s">
        <v>7315</v>
      </c>
      <c r="I2843" s="110" t="s">
        <v>2683</v>
      </c>
      <c r="J2843" s="108" t="s">
        <v>3016</v>
      </c>
      <c r="O2843" s="108" t="s">
        <v>2573</v>
      </c>
    </row>
    <row r="2844" spans="1:15" s="108" customFormat="1" ht="12.75" x14ac:dyDescent="0.2">
      <c r="A2844" s="108" t="str">
        <f>EnterpriseData!$B$38</f>
        <v>ProTes300420201Adm</v>
      </c>
      <c r="B2844" s="109" t="s">
        <v>13013</v>
      </c>
      <c r="C2844" s="108" t="s">
        <v>2609</v>
      </c>
      <c r="D2844" s="108" t="s">
        <v>13014</v>
      </c>
      <c r="E2844" s="108" t="s">
        <v>2683</v>
      </c>
      <c r="G2844" s="108" t="s">
        <v>13015</v>
      </c>
      <c r="H2844" s="108" t="s">
        <v>7315</v>
      </c>
      <c r="I2844" s="110" t="s">
        <v>2683</v>
      </c>
      <c r="J2844" s="108" t="s">
        <v>3016</v>
      </c>
      <c r="O2844" s="108" t="s">
        <v>2573</v>
      </c>
    </row>
    <row r="2845" spans="1:15" s="108" customFormat="1" ht="12.75" x14ac:dyDescent="0.2">
      <c r="A2845" s="108" t="str">
        <f>EnterpriseData!$B$38</f>
        <v>ProTes300420201Adm</v>
      </c>
      <c r="B2845" s="109" t="s">
        <v>13016</v>
      </c>
      <c r="C2845" s="108" t="s">
        <v>2609</v>
      </c>
      <c r="D2845" s="108" t="s">
        <v>13017</v>
      </c>
      <c r="E2845" s="108" t="s">
        <v>2683</v>
      </c>
      <c r="G2845" s="108" t="s">
        <v>13018</v>
      </c>
      <c r="H2845" s="108" t="s">
        <v>6198</v>
      </c>
      <c r="I2845" s="110" t="s">
        <v>2683</v>
      </c>
      <c r="J2845" s="108" t="s">
        <v>3825</v>
      </c>
      <c r="O2845" s="108" t="s">
        <v>2573</v>
      </c>
    </row>
    <row r="2846" spans="1:15" s="108" customFormat="1" ht="12.75" x14ac:dyDescent="0.2">
      <c r="A2846" s="108" t="str">
        <f>EnterpriseData!$B$38</f>
        <v>ProTes300420201Adm</v>
      </c>
      <c r="B2846" s="109" t="s">
        <v>13019</v>
      </c>
      <c r="C2846" s="108" t="s">
        <v>2609</v>
      </c>
      <c r="D2846" s="108" t="s">
        <v>13020</v>
      </c>
      <c r="E2846" s="108" t="s">
        <v>2683</v>
      </c>
      <c r="G2846" s="108" t="s">
        <v>13021</v>
      </c>
      <c r="H2846" s="108" t="s">
        <v>6198</v>
      </c>
      <c r="I2846" s="110" t="s">
        <v>2683</v>
      </c>
      <c r="J2846" s="108" t="s">
        <v>3825</v>
      </c>
      <c r="O2846" s="108" t="s">
        <v>2573</v>
      </c>
    </row>
    <row r="2847" spans="1:15" s="108" customFormat="1" ht="12.75" x14ac:dyDescent="0.2">
      <c r="A2847" s="108" t="str">
        <f>EnterpriseData!$B$38</f>
        <v>ProTes300420201Adm</v>
      </c>
      <c r="B2847" s="109" t="s">
        <v>13022</v>
      </c>
      <c r="C2847" s="108" t="s">
        <v>2609</v>
      </c>
      <c r="D2847" s="108" t="s">
        <v>13023</v>
      </c>
      <c r="E2847" s="108" t="s">
        <v>2683</v>
      </c>
      <c r="G2847" s="108" t="s">
        <v>13024</v>
      </c>
      <c r="H2847" s="108" t="s">
        <v>6151</v>
      </c>
      <c r="I2847" s="110" t="s">
        <v>2683</v>
      </c>
      <c r="J2847" s="108" t="s">
        <v>2727</v>
      </c>
      <c r="O2847" s="108" t="s">
        <v>2573</v>
      </c>
    </row>
    <row r="2848" spans="1:15" s="108" customFormat="1" ht="12.75" x14ac:dyDescent="0.2">
      <c r="A2848" s="108" t="str">
        <f>EnterpriseData!$B$38</f>
        <v>ProTes300420201Adm</v>
      </c>
      <c r="B2848" s="109" t="s">
        <v>13025</v>
      </c>
      <c r="C2848" s="108" t="s">
        <v>2609</v>
      </c>
      <c r="D2848" s="108" t="s">
        <v>13026</v>
      </c>
      <c r="E2848" s="108" t="s">
        <v>2683</v>
      </c>
      <c r="G2848" s="108" t="s">
        <v>13027</v>
      </c>
      <c r="H2848" s="108" t="s">
        <v>6198</v>
      </c>
      <c r="I2848" s="110" t="s">
        <v>2683</v>
      </c>
      <c r="J2848" s="108" t="s">
        <v>3825</v>
      </c>
      <c r="O2848" s="108" t="s">
        <v>2573</v>
      </c>
    </row>
    <row r="2849" spans="1:15" s="108" customFormat="1" ht="12.75" x14ac:dyDescent="0.2">
      <c r="A2849" s="108" t="str">
        <f>EnterpriseData!$B$38</f>
        <v>ProTes300420201Adm</v>
      </c>
      <c r="B2849" s="109" t="s">
        <v>13028</v>
      </c>
      <c r="C2849" s="108" t="s">
        <v>2609</v>
      </c>
      <c r="D2849" s="108" t="s">
        <v>13029</v>
      </c>
      <c r="E2849" s="108" t="s">
        <v>2683</v>
      </c>
      <c r="G2849" s="108" t="s">
        <v>13030</v>
      </c>
      <c r="H2849" s="108" t="s">
        <v>7849</v>
      </c>
      <c r="I2849" s="110" t="s">
        <v>2683</v>
      </c>
      <c r="J2849" s="108" t="s">
        <v>5679</v>
      </c>
      <c r="O2849" s="108" t="s">
        <v>2573</v>
      </c>
    </row>
    <row r="2850" spans="1:15" s="108" customFormat="1" ht="12.75" x14ac:dyDescent="0.2">
      <c r="A2850" s="108" t="str">
        <f>EnterpriseData!$B$38</f>
        <v>ProTes300420201Adm</v>
      </c>
      <c r="B2850" s="109" t="s">
        <v>13031</v>
      </c>
      <c r="C2850" s="108" t="s">
        <v>2609</v>
      </c>
      <c r="D2850" s="108" t="s">
        <v>13032</v>
      </c>
      <c r="E2850" s="108" t="s">
        <v>2683</v>
      </c>
      <c r="G2850" s="108" t="s">
        <v>13033</v>
      </c>
      <c r="H2850" s="108" t="s">
        <v>8649</v>
      </c>
      <c r="I2850" s="110" t="s">
        <v>2683</v>
      </c>
      <c r="J2850" s="108" t="s">
        <v>2407</v>
      </c>
      <c r="O2850" s="108" t="s">
        <v>2573</v>
      </c>
    </row>
    <row r="2851" spans="1:15" s="108" customFormat="1" ht="12.75" x14ac:dyDescent="0.2">
      <c r="A2851" s="108" t="str">
        <f>EnterpriseData!$B$38</f>
        <v>ProTes300420201Adm</v>
      </c>
      <c r="B2851" s="109" t="s">
        <v>13034</v>
      </c>
      <c r="C2851" s="108" t="s">
        <v>2609</v>
      </c>
      <c r="D2851" s="108" t="s">
        <v>13035</v>
      </c>
      <c r="E2851" s="108" t="s">
        <v>2683</v>
      </c>
      <c r="G2851" s="108" t="s">
        <v>13036</v>
      </c>
      <c r="H2851" s="108" t="s">
        <v>8351</v>
      </c>
      <c r="I2851" s="110" t="s">
        <v>2683</v>
      </c>
      <c r="J2851" s="108" t="s">
        <v>2930</v>
      </c>
      <c r="O2851" s="108" t="s">
        <v>2573</v>
      </c>
    </row>
    <row r="2852" spans="1:15" s="108" customFormat="1" ht="12.75" x14ac:dyDescent="0.2">
      <c r="A2852" s="108" t="str">
        <f>EnterpriseData!$B$38</f>
        <v>ProTes300420201Adm</v>
      </c>
      <c r="B2852" s="109" t="s">
        <v>13037</v>
      </c>
      <c r="C2852" s="108" t="s">
        <v>2609</v>
      </c>
      <c r="D2852" s="108" t="s">
        <v>13038</v>
      </c>
      <c r="E2852" s="108" t="s">
        <v>2683</v>
      </c>
      <c r="G2852" s="108" t="s">
        <v>13039</v>
      </c>
      <c r="H2852" s="108" t="s">
        <v>12229</v>
      </c>
      <c r="I2852" s="110" t="s">
        <v>2683</v>
      </c>
      <c r="J2852" s="108" t="s">
        <v>6693</v>
      </c>
      <c r="O2852" s="108" t="s">
        <v>2573</v>
      </c>
    </row>
    <row r="2853" spans="1:15" s="108" customFormat="1" ht="12.75" x14ac:dyDescent="0.2">
      <c r="A2853" s="108" t="str">
        <f>EnterpriseData!$B$38</f>
        <v>ProTes300420201Adm</v>
      </c>
      <c r="B2853" s="109" t="s">
        <v>13040</v>
      </c>
      <c r="C2853" s="108" t="s">
        <v>2609</v>
      </c>
      <c r="D2853" s="108" t="s">
        <v>13041</v>
      </c>
      <c r="E2853" s="108" t="s">
        <v>2683</v>
      </c>
      <c r="G2853" s="108" t="s">
        <v>13042</v>
      </c>
      <c r="H2853" s="108" t="s">
        <v>6198</v>
      </c>
      <c r="I2853" s="110" t="s">
        <v>2683</v>
      </c>
      <c r="J2853" s="108" t="s">
        <v>3825</v>
      </c>
      <c r="O2853" s="108" t="s">
        <v>2573</v>
      </c>
    </row>
    <row r="2854" spans="1:15" s="108" customFormat="1" ht="12.75" x14ac:dyDescent="0.2">
      <c r="A2854" s="108" t="str">
        <f>EnterpriseData!$B$38</f>
        <v>ProTes300420201Adm</v>
      </c>
      <c r="B2854" s="109" t="s">
        <v>13043</v>
      </c>
      <c r="C2854" s="108" t="s">
        <v>2609</v>
      </c>
      <c r="D2854" s="108" t="s">
        <v>13044</v>
      </c>
      <c r="E2854" s="108" t="s">
        <v>2683</v>
      </c>
      <c r="G2854" s="108" t="s">
        <v>13045</v>
      </c>
      <c r="H2854" s="108" t="s">
        <v>6198</v>
      </c>
      <c r="I2854" s="110" t="s">
        <v>2683</v>
      </c>
      <c r="J2854" s="108" t="s">
        <v>3825</v>
      </c>
      <c r="O2854" s="108" t="s">
        <v>2573</v>
      </c>
    </row>
    <row r="2855" spans="1:15" s="108" customFormat="1" ht="12.75" x14ac:dyDescent="0.2">
      <c r="A2855" s="108" t="str">
        <f>EnterpriseData!$B$38</f>
        <v>ProTes300420201Adm</v>
      </c>
      <c r="B2855" s="109" t="s">
        <v>13046</v>
      </c>
      <c r="C2855" s="108" t="s">
        <v>2609</v>
      </c>
      <c r="D2855" s="108" t="s">
        <v>13047</v>
      </c>
      <c r="E2855" s="108" t="s">
        <v>2683</v>
      </c>
      <c r="G2855" s="108" t="s">
        <v>13048</v>
      </c>
      <c r="H2855" s="108" t="s">
        <v>6616</v>
      </c>
      <c r="I2855" s="110" t="s">
        <v>2683</v>
      </c>
      <c r="J2855" s="108" t="s">
        <v>5800</v>
      </c>
      <c r="O2855" s="108" t="s">
        <v>2573</v>
      </c>
    </row>
    <row r="2856" spans="1:15" s="108" customFormat="1" ht="12.75" x14ac:dyDescent="0.2">
      <c r="A2856" s="108" t="str">
        <f>EnterpriseData!$B$38</f>
        <v>ProTes300420201Adm</v>
      </c>
      <c r="B2856" s="109" t="s">
        <v>13049</v>
      </c>
      <c r="C2856" s="108" t="s">
        <v>2609</v>
      </c>
      <c r="D2856" s="108" t="s">
        <v>13050</v>
      </c>
      <c r="E2856" s="108" t="s">
        <v>2683</v>
      </c>
      <c r="G2856" s="108" t="s">
        <v>13051</v>
      </c>
      <c r="H2856" s="108" t="s">
        <v>6616</v>
      </c>
      <c r="I2856" s="110" t="s">
        <v>2683</v>
      </c>
      <c r="J2856" s="108" t="s">
        <v>5800</v>
      </c>
      <c r="O2856" s="108" t="s">
        <v>2573</v>
      </c>
    </row>
    <row r="2857" spans="1:15" s="108" customFormat="1" ht="12.75" x14ac:dyDescent="0.2">
      <c r="A2857" s="108" t="str">
        <f>EnterpriseData!$B$38</f>
        <v>ProTes300420201Adm</v>
      </c>
      <c r="B2857" s="109" t="s">
        <v>13052</v>
      </c>
      <c r="C2857" s="108" t="s">
        <v>2609</v>
      </c>
      <c r="D2857" s="108" t="s">
        <v>13053</v>
      </c>
      <c r="E2857" s="108" t="s">
        <v>2683</v>
      </c>
      <c r="G2857" s="108" t="s">
        <v>13054</v>
      </c>
      <c r="H2857" s="108" t="s">
        <v>6151</v>
      </c>
      <c r="I2857" s="110" t="s">
        <v>2683</v>
      </c>
      <c r="J2857" s="108" t="s">
        <v>2727</v>
      </c>
      <c r="O2857" s="108" t="s">
        <v>2573</v>
      </c>
    </row>
    <row r="2858" spans="1:15" s="108" customFormat="1" ht="12.75" x14ac:dyDescent="0.2">
      <c r="A2858" s="108" t="str">
        <f>EnterpriseData!$B$38</f>
        <v>ProTes300420201Adm</v>
      </c>
      <c r="B2858" s="109" t="s">
        <v>13055</v>
      </c>
      <c r="C2858" s="108" t="s">
        <v>2609</v>
      </c>
      <c r="D2858" s="108" t="s">
        <v>13056</v>
      </c>
      <c r="E2858" s="108" t="s">
        <v>2683</v>
      </c>
      <c r="G2858" s="108" t="s">
        <v>13057</v>
      </c>
      <c r="H2858" s="108" t="s">
        <v>6181</v>
      </c>
      <c r="I2858" s="110" t="s">
        <v>2683</v>
      </c>
      <c r="J2858" s="108" t="s">
        <v>6044</v>
      </c>
      <c r="O2858" s="108" t="s">
        <v>2573</v>
      </c>
    </row>
    <row r="2859" spans="1:15" s="108" customFormat="1" ht="12.75" x14ac:dyDescent="0.2">
      <c r="A2859" s="108" t="str">
        <f>EnterpriseData!$B$38</f>
        <v>ProTes300420201Adm</v>
      </c>
      <c r="B2859" s="109" t="s">
        <v>13058</v>
      </c>
      <c r="C2859" s="108" t="s">
        <v>2609</v>
      </c>
      <c r="D2859" s="108" t="s">
        <v>7980</v>
      </c>
      <c r="E2859" s="108" t="s">
        <v>2683</v>
      </c>
      <c r="G2859" s="108" t="s">
        <v>13059</v>
      </c>
      <c r="H2859" s="108" t="s">
        <v>6151</v>
      </c>
      <c r="I2859" s="110" t="s">
        <v>2683</v>
      </c>
      <c r="J2859" s="108" t="s">
        <v>2727</v>
      </c>
      <c r="O2859" s="108" t="s">
        <v>2573</v>
      </c>
    </row>
    <row r="2860" spans="1:15" s="108" customFormat="1" ht="12.75" x14ac:dyDescent="0.2">
      <c r="A2860" s="108" t="str">
        <f>EnterpriseData!$B$38</f>
        <v>ProTes300420201Adm</v>
      </c>
      <c r="B2860" s="109" t="s">
        <v>13060</v>
      </c>
      <c r="C2860" s="108" t="s">
        <v>2609</v>
      </c>
      <c r="D2860" s="108" t="s">
        <v>13061</v>
      </c>
      <c r="E2860" s="108" t="s">
        <v>2683</v>
      </c>
      <c r="G2860" s="108" t="s">
        <v>13062</v>
      </c>
      <c r="H2860" s="108" t="s">
        <v>6181</v>
      </c>
      <c r="I2860" s="110" t="s">
        <v>2683</v>
      </c>
      <c r="J2860" s="108" t="s">
        <v>6044</v>
      </c>
      <c r="O2860" s="108" t="s">
        <v>2573</v>
      </c>
    </row>
    <row r="2861" spans="1:15" s="108" customFormat="1" ht="12.75" x14ac:dyDescent="0.2">
      <c r="A2861" s="108" t="str">
        <f>EnterpriseData!$B$38</f>
        <v>ProTes300420201Adm</v>
      </c>
      <c r="B2861" s="109" t="s">
        <v>13063</v>
      </c>
      <c r="C2861" s="108" t="s">
        <v>2609</v>
      </c>
      <c r="D2861" s="108" t="s">
        <v>13064</v>
      </c>
      <c r="E2861" s="108" t="s">
        <v>2683</v>
      </c>
      <c r="G2861" s="108" t="s">
        <v>13065</v>
      </c>
      <c r="H2861" s="108" t="s">
        <v>6676</v>
      </c>
      <c r="I2861" s="110" t="s">
        <v>2683</v>
      </c>
      <c r="J2861" s="108" t="s">
        <v>3151</v>
      </c>
      <c r="O2861" s="108" t="s">
        <v>2573</v>
      </c>
    </row>
    <row r="2862" spans="1:15" s="108" customFormat="1" ht="12.75" x14ac:dyDescent="0.2">
      <c r="A2862" s="108" t="str">
        <f>EnterpriseData!$B$38</f>
        <v>ProTes300420201Adm</v>
      </c>
      <c r="B2862" s="109" t="s">
        <v>13066</v>
      </c>
      <c r="C2862" s="108" t="s">
        <v>2609</v>
      </c>
      <c r="D2862" s="108" t="s">
        <v>13067</v>
      </c>
      <c r="E2862" s="108" t="s">
        <v>2683</v>
      </c>
      <c r="G2862" s="108" t="s">
        <v>13068</v>
      </c>
      <c r="H2862" s="108" t="s">
        <v>6151</v>
      </c>
      <c r="I2862" s="110" t="s">
        <v>2683</v>
      </c>
      <c r="J2862" s="108" t="s">
        <v>2727</v>
      </c>
      <c r="O2862" s="108" t="s">
        <v>2573</v>
      </c>
    </row>
    <row r="2863" spans="1:15" s="108" customFormat="1" ht="12.75" x14ac:dyDescent="0.2">
      <c r="A2863" s="108" t="str">
        <f>EnterpriseData!$B$38</f>
        <v>ProTes300420201Adm</v>
      </c>
      <c r="B2863" s="109" t="s">
        <v>13069</v>
      </c>
      <c r="C2863" s="108" t="s">
        <v>2609</v>
      </c>
      <c r="D2863" s="108" t="s">
        <v>13070</v>
      </c>
      <c r="E2863" s="108" t="s">
        <v>2683</v>
      </c>
      <c r="G2863" s="108" t="s">
        <v>13071</v>
      </c>
      <c r="H2863" s="108" t="s">
        <v>13072</v>
      </c>
      <c r="I2863" s="110" t="s">
        <v>2683</v>
      </c>
      <c r="J2863" s="108" t="s">
        <v>3100</v>
      </c>
      <c r="O2863" s="108" t="s">
        <v>2573</v>
      </c>
    </row>
    <row r="2864" spans="1:15" s="108" customFormat="1" ht="12.75" x14ac:dyDescent="0.2">
      <c r="A2864" s="108" t="str">
        <f>EnterpriseData!$B$38</f>
        <v>ProTes300420201Adm</v>
      </c>
      <c r="B2864" s="109" t="s">
        <v>13073</v>
      </c>
      <c r="C2864" s="108" t="s">
        <v>2609</v>
      </c>
      <c r="D2864" s="108" t="s">
        <v>13074</v>
      </c>
      <c r="E2864" s="108" t="s">
        <v>2683</v>
      </c>
      <c r="G2864" s="108" t="s">
        <v>13075</v>
      </c>
      <c r="H2864" s="108" t="s">
        <v>11412</v>
      </c>
      <c r="I2864" s="110" t="s">
        <v>2683</v>
      </c>
      <c r="J2864" s="108" t="s">
        <v>9295</v>
      </c>
      <c r="O2864" s="108" t="s">
        <v>2573</v>
      </c>
    </row>
    <row r="2865" spans="1:15" s="108" customFormat="1" ht="12.75" x14ac:dyDescent="0.2">
      <c r="A2865" s="108" t="str">
        <f>EnterpriseData!$B$38</f>
        <v>ProTes300420201Adm</v>
      </c>
      <c r="B2865" s="109" t="s">
        <v>13076</v>
      </c>
      <c r="C2865" s="108" t="s">
        <v>2609</v>
      </c>
      <c r="D2865" s="108" t="s">
        <v>13077</v>
      </c>
      <c r="E2865" s="108" t="s">
        <v>2683</v>
      </c>
      <c r="G2865" s="108" t="s">
        <v>13078</v>
      </c>
      <c r="H2865" s="108" t="s">
        <v>10559</v>
      </c>
      <c r="I2865" s="110" t="s">
        <v>2683</v>
      </c>
      <c r="J2865" s="108" t="s">
        <v>5414</v>
      </c>
      <c r="O2865" s="108" t="s">
        <v>2573</v>
      </c>
    </row>
    <row r="2866" spans="1:15" s="108" customFormat="1" ht="12.75" x14ac:dyDescent="0.2">
      <c r="A2866" s="108" t="str">
        <f>EnterpriseData!$B$38</f>
        <v>ProTes300420201Adm</v>
      </c>
      <c r="B2866" s="109" t="s">
        <v>13079</v>
      </c>
      <c r="C2866" s="108" t="s">
        <v>2609</v>
      </c>
      <c r="D2866" s="108" t="s">
        <v>13080</v>
      </c>
      <c r="E2866" s="108" t="s">
        <v>2683</v>
      </c>
      <c r="G2866" s="108" t="s">
        <v>13081</v>
      </c>
      <c r="H2866" s="108" t="s">
        <v>13082</v>
      </c>
      <c r="I2866" s="110" t="s">
        <v>2683</v>
      </c>
      <c r="J2866" s="108" t="s">
        <v>3016</v>
      </c>
      <c r="O2866" s="108" t="s">
        <v>2573</v>
      </c>
    </row>
    <row r="2867" spans="1:15" s="108" customFormat="1" ht="12.75" x14ac:dyDescent="0.2">
      <c r="A2867" s="108" t="str">
        <f>EnterpriseData!$B$38</f>
        <v>ProTes300420201Adm</v>
      </c>
      <c r="B2867" s="109" t="s">
        <v>13083</v>
      </c>
      <c r="C2867" s="108" t="s">
        <v>2609</v>
      </c>
      <c r="D2867" s="108" t="s">
        <v>13084</v>
      </c>
      <c r="E2867" s="108" t="s">
        <v>2683</v>
      </c>
      <c r="G2867" s="108" t="s">
        <v>13085</v>
      </c>
      <c r="H2867" s="108" t="s">
        <v>6155</v>
      </c>
      <c r="I2867" s="110" t="s">
        <v>2683</v>
      </c>
      <c r="J2867" s="108" t="s">
        <v>3358</v>
      </c>
      <c r="O2867" s="108" t="s">
        <v>2573</v>
      </c>
    </row>
    <row r="2868" spans="1:15" s="108" customFormat="1" ht="12.75" x14ac:dyDescent="0.2">
      <c r="A2868" s="108" t="str">
        <f>EnterpriseData!$B$38</f>
        <v>ProTes300420201Adm</v>
      </c>
      <c r="B2868" s="109" t="s">
        <v>13086</v>
      </c>
      <c r="C2868" s="108" t="s">
        <v>2609</v>
      </c>
      <c r="D2868" s="108" t="s">
        <v>13087</v>
      </c>
      <c r="E2868" s="108" t="s">
        <v>2683</v>
      </c>
      <c r="G2868" s="108" t="s">
        <v>13088</v>
      </c>
      <c r="H2868" s="108" t="s">
        <v>6636</v>
      </c>
      <c r="I2868" s="110" t="s">
        <v>2683</v>
      </c>
      <c r="J2868" s="108" t="s">
        <v>3578</v>
      </c>
      <c r="O2868" s="108" t="s">
        <v>2573</v>
      </c>
    </row>
    <row r="2869" spans="1:15" s="108" customFormat="1" ht="12.75" x14ac:dyDescent="0.2">
      <c r="A2869" s="108" t="str">
        <f>EnterpriseData!$B$38</f>
        <v>ProTes300420201Adm</v>
      </c>
      <c r="B2869" s="109" t="s">
        <v>13089</v>
      </c>
      <c r="C2869" s="108" t="s">
        <v>2609</v>
      </c>
      <c r="D2869" s="108" t="s">
        <v>13090</v>
      </c>
      <c r="E2869" s="108" t="s">
        <v>2683</v>
      </c>
      <c r="G2869" s="108" t="s">
        <v>13091</v>
      </c>
      <c r="H2869" s="108" t="s">
        <v>6870</v>
      </c>
      <c r="I2869" s="110" t="s">
        <v>2683</v>
      </c>
      <c r="J2869" s="108" t="s">
        <v>4581</v>
      </c>
      <c r="O2869" s="108" t="s">
        <v>2573</v>
      </c>
    </row>
    <row r="2870" spans="1:15" s="108" customFormat="1" ht="12.75" x14ac:dyDescent="0.2">
      <c r="A2870" s="108" t="str">
        <f>EnterpriseData!$B$38</f>
        <v>ProTes300420201Adm</v>
      </c>
      <c r="B2870" s="109" t="s">
        <v>13092</v>
      </c>
      <c r="C2870" s="108" t="s">
        <v>2609</v>
      </c>
      <c r="D2870" s="108" t="s">
        <v>13093</v>
      </c>
      <c r="E2870" s="108" t="s">
        <v>2683</v>
      </c>
      <c r="G2870" s="108" t="s">
        <v>13094</v>
      </c>
      <c r="H2870" s="108" t="s">
        <v>10559</v>
      </c>
      <c r="I2870" s="110" t="s">
        <v>2683</v>
      </c>
      <c r="J2870" s="108" t="s">
        <v>5414</v>
      </c>
      <c r="O2870" s="108" t="s">
        <v>2573</v>
      </c>
    </row>
    <row r="2871" spans="1:15" s="108" customFormat="1" ht="12.75" x14ac:dyDescent="0.2">
      <c r="A2871" s="108" t="str">
        <f>EnterpriseData!$B$38</f>
        <v>ProTes300420201Adm</v>
      </c>
      <c r="B2871" s="109" t="s">
        <v>13095</v>
      </c>
      <c r="C2871" s="108" t="s">
        <v>2609</v>
      </c>
      <c r="D2871" s="108" t="s">
        <v>13096</v>
      </c>
      <c r="E2871" s="108" t="s">
        <v>2683</v>
      </c>
      <c r="G2871" s="108" t="s">
        <v>13097</v>
      </c>
      <c r="H2871" s="108" t="s">
        <v>9088</v>
      </c>
      <c r="I2871" s="110" t="s">
        <v>2683</v>
      </c>
      <c r="J2871" s="108" t="s">
        <v>2417</v>
      </c>
      <c r="O2871" s="108" t="s">
        <v>2573</v>
      </c>
    </row>
    <row r="2872" spans="1:15" s="108" customFormat="1" ht="12.75" x14ac:dyDescent="0.2">
      <c r="A2872" s="108" t="str">
        <f>EnterpriseData!$B$38</f>
        <v>ProTes300420201Adm</v>
      </c>
      <c r="B2872" s="109" t="s">
        <v>13098</v>
      </c>
      <c r="C2872" s="108" t="s">
        <v>2609</v>
      </c>
      <c r="D2872" s="108" t="s">
        <v>13099</v>
      </c>
      <c r="E2872" s="108" t="s">
        <v>2683</v>
      </c>
      <c r="G2872" s="108" t="s">
        <v>13100</v>
      </c>
      <c r="H2872" s="108" t="s">
        <v>6616</v>
      </c>
      <c r="I2872" s="110" t="s">
        <v>2683</v>
      </c>
      <c r="J2872" s="108" t="s">
        <v>5800</v>
      </c>
      <c r="O2872" s="108" t="s">
        <v>2573</v>
      </c>
    </row>
    <row r="2873" spans="1:15" s="108" customFormat="1" ht="12.75" x14ac:dyDescent="0.2">
      <c r="A2873" s="108" t="str">
        <f>EnterpriseData!$B$38</f>
        <v>ProTes300420201Adm</v>
      </c>
      <c r="B2873" s="109" t="s">
        <v>13101</v>
      </c>
      <c r="C2873" s="108" t="s">
        <v>2609</v>
      </c>
      <c r="D2873" s="108" t="s">
        <v>13102</v>
      </c>
      <c r="E2873" s="108" t="s">
        <v>2683</v>
      </c>
      <c r="G2873" s="108" t="s">
        <v>13103</v>
      </c>
      <c r="H2873" s="108" t="s">
        <v>13104</v>
      </c>
      <c r="I2873" s="110" t="s">
        <v>2683</v>
      </c>
      <c r="J2873" s="108" t="s">
        <v>4461</v>
      </c>
      <c r="O2873" s="108" t="s">
        <v>2573</v>
      </c>
    </row>
    <row r="2874" spans="1:15" s="108" customFormat="1" ht="12.75" x14ac:dyDescent="0.2">
      <c r="A2874" s="108" t="str">
        <f>EnterpriseData!$B$38</f>
        <v>ProTes300420201Adm</v>
      </c>
      <c r="B2874" s="109" t="s">
        <v>13105</v>
      </c>
      <c r="C2874" s="108" t="s">
        <v>2609</v>
      </c>
      <c r="D2874" s="108" t="s">
        <v>13106</v>
      </c>
      <c r="E2874" s="108" t="s">
        <v>2683</v>
      </c>
      <c r="G2874" s="108" t="s">
        <v>13107</v>
      </c>
      <c r="H2874" s="108" t="s">
        <v>7941</v>
      </c>
      <c r="I2874" s="110" t="s">
        <v>2683</v>
      </c>
      <c r="J2874" s="108" t="s">
        <v>2404</v>
      </c>
      <c r="O2874" s="108" t="s">
        <v>2573</v>
      </c>
    </row>
    <row r="2875" spans="1:15" s="108" customFormat="1" ht="12.75" x14ac:dyDescent="0.2">
      <c r="A2875" s="108" t="str">
        <f>EnterpriseData!$B$38</f>
        <v>ProTes300420201Adm</v>
      </c>
      <c r="B2875" s="109" t="s">
        <v>13108</v>
      </c>
      <c r="C2875" s="108" t="s">
        <v>2609</v>
      </c>
      <c r="D2875" s="108" t="s">
        <v>13109</v>
      </c>
      <c r="E2875" s="108" t="s">
        <v>2683</v>
      </c>
      <c r="G2875" s="108" t="s">
        <v>3467</v>
      </c>
      <c r="H2875" s="108" t="s">
        <v>6360</v>
      </c>
      <c r="I2875" s="110" t="s">
        <v>2683</v>
      </c>
      <c r="J2875" s="108" t="s">
        <v>3047</v>
      </c>
      <c r="O2875" s="108" t="s">
        <v>2573</v>
      </c>
    </row>
    <row r="2876" spans="1:15" s="108" customFormat="1" ht="12.75" x14ac:dyDescent="0.2">
      <c r="A2876" s="108" t="str">
        <f>EnterpriseData!$B$38</f>
        <v>ProTes300420201Adm</v>
      </c>
      <c r="B2876" s="109" t="s">
        <v>13110</v>
      </c>
      <c r="C2876" s="108" t="s">
        <v>2609</v>
      </c>
      <c r="D2876" s="108" t="s">
        <v>13111</v>
      </c>
      <c r="E2876" s="108" t="s">
        <v>2683</v>
      </c>
      <c r="G2876" s="108" t="s">
        <v>13112</v>
      </c>
      <c r="H2876" s="108" t="s">
        <v>6676</v>
      </c>
      <c r="I2876" s="110" t="s">
        <v>2683</v>
      </c>
      <c r="J2876" s="108" t="s">
        <v>3151</v>
      </c>
      <c r="O2876" s="108" t="s">
        <v>2573</v>
      </c>
    </row>
    <row r="2877" spans="1:15" s="108" customFormat="1" ht="12.75" x14ac:dyDescent="0.2">
      <c r="A2877" s="108" t="str">
        <f>EnterpriseData!$B$38</f>
        <v>ProTes300420201Adm</v>
      </c>
      <c r="B2877" s="109" t="s">
        <v>13113</v>
      </c>
      <c r="C2877" s="108" t="s">
        <v>2609</v>
      </c>
      <c r="D2877" s="108" t="s">
        <v>13114</v>
      </c>
      <c r="E2877" s="108" t="s">
        <v>2683</v>
      </c>
      <c r="G2877" s="108" t="s">
        <v>13115</v>
      </c>
      <c r="H2877" s="108" t="s">
        <v>6616</v>
      </c>
      <c r="I2877" s="110" t="s">
        <v>2683</v>
      </c>
      <c r="J2877" s="108" t="s">
        <v>5800</v>
      </c>
      <c r="O2877" s="108" t="s">
        <v>2573</v>
      </c>
    </row>
    <row r="2878" spans="1:15" s="108" customFormat="1" ht="12.75" x14ac:dyDescent="0.2">
      <c r="A2878" s="108" t="str">
        <f>EnterpriseData!$B$38</f>
        <v>ProTes300420201Adm</v>
      </c>
      <c r="B2878" s="109" t="s">
        <v>13116</v>
      </c>
      <c r="C2878" s="108" t="s">
        <v>2609</v>
      </c>
      <c r="D2878" s="108" t="s">
        <v>13117</v>
      </c>
      <c r="E2878" s="108" t="s">
        <v>2683</v>
      </c>
      <c r="G2878" s="108" t="s">
        <v>13118</v>
      </c>
      <c r="H2878" s="108" t="s">
        <v>10559</v>
      </c>
      <c r="I2878" s="110" t="s">
        <v>2683</v>
      </c>
      <c r="J2878" s="108" t="s">
        <v>5414</v>
      </c>
      <c r="O2878" s="108" t="s">
        <v>2573</v>
      </c>
    </row>
    <row r="2879" spans="1:15" s="108" customFormat="1" ht="12.75" x14ac:dyDescent="0.2">
      <c r="A2879" s="108" t="str">
        <f>EnterpriseData!$B$38</f>
        <v>ProTes300420201Adm</v>
      </c>
      <c r="B2879" s="109" t="s">
        <v>13119</v>
      </c>
      <c r="C2879" s="108" t="s">
        <v>2609</v>
      </c>
      <c r="D2879" s="108" t="s">
        <v>13120</v>
      </c>
      <c r="E2879" s="108" t="s">
        <v>2683</v>
      </c>
      <c r="G2879" s="108" t="s">
        <v>13121</v>
      </c>
      <c r="H2879" s="108" t="s">
        <v>7315</v>
      </c>
      <c r="I2879" s="110" t="s">
        <v>2683</v>
      </c>
      <c r="J2879" s="108" t="s">
        <v>3016</v>
      </c>
      <c r="O2879" s="108" t="s">
        <v>2573</v>
      </c>
    </row>
    <row r="2880" spans="1:15" s="108" customFormat="1" ht="12.75" x14ac:dyDescent="0.2">
      <c r="A2880" s="108" t="str">
        <f>EnterpriseData!$B$38</f>
        <v>ProTes300420201Adm</v>
      </c>
      <c r="B2880" s="109" t="s">
        <v>13122</v>
      </c>
      <c r="C2880" s="108" t="s">
        <v>2609</v>
      </c>
      <c r="D2880" s="108" t="s">
        <v>13123</v>
      </c>
      <c r="E2880" s="108" t="s">
        <v>2683</v>
      </c>
      <c r="G2880" s="108" t="s">
        <v>13124</v>
      </c>
      <c r="H2880" s="108" t="s">
        <v>13125</v>
      </c>
      <c r="I2880" s="110" t="s">
        <v>2683</v>
      </c>
      <c r="J2880" s="108" t="s">
        <v>5197</v>
      </c>
      <c r="O2880" s="108" t="s">
        <v>2573</v>
      </c>
    </row>
    <row r="2881" spans="1:15" s="108" customFormat="1" ht="12.75" x14ac:dyDescent="0.2">
      <c r="A2881" s="108" t="str">
        <f>EnterpriseData!$B$38</f>
        <v>ProTes300420201Adm</v>
      </c>
      <c r="B2881" s="109" t="s">
        <v>13126</v>
      </c>
      <c r="C2881" s="108" t="s">
        <v>2609</v>
      </c>
      <c r="D2881" s="108" t="s">
        <v>13127</v>
      </c>
      <c r="E2881" s="108" t="s">
        <v>2683</v>
      </c>
      <c r="G2881" s="108" t="s">
        <v>11777</v>
      </c>
      <c r="H2881" s="108" t="s">
        <v>7887</v>
      </c>
      <c r="I2881" s="110" t="s">
        <v>2683</v>
      </c>
      <c r="J2881" s="108" t="s">
        <v>4536</v>
      </c>
      <c r="O2881" s="108" t="s">
        <v>2573</v>
      </c>
    </row>
    <row r="2882" spans="1:15" s="108" customFormat="1" ht="12.75" x14ac:dyDescent="0.2">
      <c r="A2882" s="108" t="str">
        <f>EnterpriseData!$B$38</f>
        <v>ProTes300420201Adm</v>
      </c>
      <c r="B2882" s="109" t="s">
        <v>13128</v>
      </c>
      <c r="C2882" s="108" t="s">
        <v>2609</v>
      </c>
      <c r="D2882" s="108" t="s">
        <v>13129</v>
      </c>
      <c r="E2882" s="108" t="s">
        <v>2683</v>
      </c>
      <c r="G2882" s="108" t="s">
        <v>13130</v>
      </c>
      <c r="H2882" s="108" t="s">
        <v>6245</v>
      </c>
      <c r="I2882" s="110" t="s">
        <v>2683</v>
      </c>
      <c r="J2882" s="108" t="s">
        <v>2412</v>
      </c>
      <c r="O2882" s="108" t="s">
        <v>2573</v>
      </c>
    </row>
    <row r="2883" spans="1:15" s="108" customFormat="1" ht="12.75" x14ac:dyDescent="0.2">
      <c r="A2883" s="108" t="str">
        <f>EnterpriseData!$B$38</f>
        <v>ProTes300420201Adm</v>
      </c>
      <c r="B2883" s="109" t="s">
        <v>13131</v>
      </c>
      <c r="C2883" s="108" t="s">
        <v>2609</v>
      </c>
      <c r="D2883" s="108" t="s">
        <v>13132</v>
      </c>
      <c r="E2883" s="108" t="s">
        <v>2683</v>
      </c>
      <c r="G2883" s="108" t="s">
        <v>13133</v>
      </c>
      <c r="H2883" s="108" t="s">
        <v>6433</v>
      </c>
      <c r="I2883" s="110" t="s">
        <v>2683</v>
      </c>
      <c r="J2883" s="108" t="s">
        <v>3036</v>
      </c>
      <c r="O2883" s="108" t="s">
        <v>2573</v>
      </c>
    </row>
    <row r="2884" spans="1:15" s="108" customFormat="1" ht="12.75" x14ac:dyDescent="0.2">
      <c r="A2884" s="108" t="str">
        <f>EnterpriseData!$B$38</f>
        <v>ProTes300420201Adm</v>
      </c>
      <c r="B2884" s="109" t="s">
        <v>13134</v>
      </c>
      <c r="C2884" s="108" t="s">
        <v>2609</v>
      </c>
      <c r="D2884" s="108" t="s">
        <v>13135</v>
      </c>
      <c r="E2884" s="108" t="s">
        <v>2683</v>
      </c>
      <c r="G2884" s="108" t="s">
        <v>13136</v>
      </c>
      <c r="H2884" s="108" t="s">
        <v>6545</v>
      </c>
      <c r="I2884" s="110" t="s">
        <v>2683</v>
      </c>
      <c r="J2884" s="108" t="s">
        <v>2896</v>
      </c>
      <c r="O2884" s="108" t="s">
        <v>2573</v>
      </c>
    </row>
    <row r="2885" spans="1:15" s="108" customFormat="1" ht="12.75" x14ac:dyDescent="0.2">
      <c r="A2885" s="108" t="str">
        <f>EnterpriseData!$B$38</f>
        <v>ProTes300420201Adm</v>
      </c>
      <c r="B2885" s="109" t="s">
        <v>13137</v>
      </c>
      <c r="C2885" s="108" t="s">
        <v>2609</v>
      </c>
      <c r="D2885" s="108" t="s">
        <v>13138</v>
      </c>
      <c r="E2885" s="108" t="s">
        <v>2683</v>
      </c>
      <c r="G2885" s="108" t="s">
        <v>13139</v>
      </c>
      <c r="H2885" s="108" t="s">
        <v>6616</v>
      </c>
      <c r="I2885" s="110" t="s">
        <v>2683</v>
      </c>
      <c r="J2885" s="108" t="s">
        <v>5800</v>
      </c>
      <c r="O2885" s="108" t="s">
        <v>2573</v>
      </c>
    </row>
    <row r="2886" spans="1:15" s="108" customFormat="1" ht="12.75" x14ac:dyDescent="0.2">
      <c r="A2886" s="108" t="str">
        <f>EnterpriseData!$B$38</f>
        <v>ProTes300420201Adm</v>
      </c>
      <c r="B2886" s="109" t="s">
        <v>13140</v>
      </c>
      <c r="C2886" s="108" t="s">
        <v>2609</v>
      </c>
      <c r="D2886" s="108" t="s">
        <v>13141</v>
      </c>
      <c r="E2886" s="108" t="s">
        <v>2683</v>
      </c>
      <c r="G2886" s="108" t="s">
        <v>13142</v>
      </c>
      <c r="H2886" s="108" t="s">
        <v>6198</v>
      </c>
      <c r="I2886" s="110" t="s">
        <v>2683</v>
      </c>
      <c r="J2886" s="108" t="s">
        <v>3825</v>
      </c>
      <c r="O2886" s="108" t="s">
        <v>2573</v>
      </c>
    </row>
    <row r="2887" spans="1:15" s="108" customFormat="1" ht="12.75" x14ac:dyDescent="0.2">
      <c r="A2887" s="108" t="str">
        <f>EnterpriseData!$B$38</f>
        <v>ProTes300420201Adm</v>
      </c>
      <c r="B2887" s="109" t="s">
        <v>13143</v>
      </c>
      <c r="C2887" s="108" t="s">
        <v>2609</v>
      </c>
      <c r="D2887" s="108" t="s">
        <v>13144</v>
      </c>
      <c r="E2887" s="108" t="s">
        <v>2683</v>
      </c>
      <c r="G2887" s="108" t="s">
        <v>13145</v>
      </c>
      <c r="H2887" s="108" t="s">
        <v>7941</v>
      </c>
      <c r="I2887" s="110" t="s">
        <v>2683</v>
      </c>
      <c r="J2887" s="108" t="s">
        <v>2404</v>
      </c>
      <c r="O2887" s="108" t="s">
        <v>2573</v>
      </c>
    </row>
    <row r="2888" spans="1:15" s="108" customFormat="1" ht="12.75" x14ac:dyDescent="0.2">
      <c r="A2888" s="108" t="str">
        <f>EnterpriseData!$B$38</f>
        <v>ProTes300420201Adm</v>
      </c>
      <c r="B2888" s="109" t="s">
        <v>13146</v>
      </c>
      <c r="C2888" s="108" t="s">
        <v>2609</v>
      </c>
      <c r="D2888" s="108" t="s">
        <v>13147</v>
      </c>
      <c r="E2888" s="108" t="s">
        <v>2683</v>
      </c>
      <c r="G2888" s="108" t="s">
        <v>13148</v>
      </c>
      <c r="H2888" s="108" t="s">
        <v>10559</v>
      </c>
      <c r="I2888" s="110" t="s">
        <v>2683</v>
      </c>
      <c r="J2888" s="108" t="s">
        <v>5414</v>
      </c>
      <c r="O2888" s="108" t="s">
        <v>2573</v>
      </c>
    </row>
    <row r="2889" spans="1:15" s="108" customFormat="1" ht="12.75" x14ac:dyDescent="0.2">
      <c r="A2889" s="108" t="str">
        <f>EnterpriseData!$B$38</f>
        <v>ProTes300420201Adm</v>
      </c>
      <c r="B2889" s="109" t="s">
        <v>13149</v>
      </c>
      <c r="C2889" s="108" t="s">
        <v>2609</v>
      </c>
      <c r="D2889" s="108" t="s">
        <v>13150</v>
      </c>
      <c r="E2889" s="108" t="s">
        <v>2683</v>
      </c>
      <c r="G2889" s="108" t="s">
        <v>13151</v>
      </c>
      <c r="H2889" s="108" t="s">
        <v>13152</v>
      </c>
      <c r="I2889" s="110" t="s">
        <v>2683</v>
      </c>
      <c r="J2889" s="108" t="s">
        <v>7336</v>
      </c>
      <c r="O2889" s="108" t="s">
        <v>2573</v>
      </c>
    </row>
    <row r="2890" spans="1:15" s="108" customFormat="1" ht="12.75" x14ac:dyDescent="0.2">
      <c r="A2890" s="108" t="str">
        <f>EnterpriseData!$B$38</f>
        <v>ProTes300420201Adm</v>
      </c>
      <c r="B2890" s="109" t="s">
        <v>13153</v>
      </c>
      <c r="C2890" s="108" t="s">
        <v>2609</v>
      </c>
      <c r="D2890" s="108" t="s">
        <v>13154</v>
      </c>
      <c r="E2890" s="108" t="s">
        <v>2683</v>
      </c>
      <c r="G2890" s="108" t="s">
        <v>13155</v>
      </c>
      <c r="H2890" s="108" t="s">
        <v>6245</v>
      </c>
      <c r="I2890" s="110" t="s">
        <v>2683</v>
      </c>
      <c r="J2890" s="108" t="s">
        <v>2412</v>
      </c>
      <c r="O2890" s="108" t="s">
        <v>2573</v>
      </c>
    </row>
    <row r="2891" spans="1:15" s="108" customFormat="1" ht="12.75" x14ac:dyDescent="0.2">
      <c r="A2891" s="108" t="str">
        <f>EnterpriseData!$B$38</f>
        <v>ProTes300420201Adm</v>
      </c>
      <c r="B2891" s="109" t="s">
        <v>13156</v>
      </c>
      <c r="C2891" s="108" t="s">
        <v>2609</v>
      </c>
      <c r="D2891" s="108" t="s">
        <v>13157</v>
      </c>
      <c r="E2891" s="108" t="s">
        <v>2683</v>
      </c>
      <c r="G2891" s="108" t="s">
        <v>13158</v>
      </c>
      <c r="H2891" s="108" t="s">
        <v>7169</v>
      </c>
      <c r="I2891" s="110" t="s">
        <v>2683</v>
      </c>
      <c r="J2891" s="108" t="s">
        <v>5250</v>
      </c>
      <c r="O2891" s="108" t="s">
        <v>2573</v>
      </c>
    </row>
    <row r="2892" spans="1:15" s="108" customFormat="1" ht="12.75" x14ac:dyDescent="0.2">
      <c r="A2892" s="108" t="str">
        <f>EnterpriseData!$B$38</f>
        <v>ProTes300420201Adm</v>
      </c>
      <c r="B2892" s="109" t="s">
        <v>13159</v>
      </c>
      <c r="C2892" s="108" t="s">
        <v>2609</v>
      </c>
      <c r="D2892" s="108" t="s">
        <v>13160</v>
      </c>
      <c r="E2892" s="108" t="s">
        <v>2683</v>
      </c>
      <c r="G2892" s="108" t="s">
        <v>13161</v>
      </c>
      <c r="H2892" s="108" t="s">
        <v>7206</v>
      </c>
      <c r="I2892" s="110" t="s">
        <v>2683</v>
      </c>
      <c r="J2892" s="108" t="s">
        <v>3047</v>
      </c>
      <c r="O2892" s="108" t="s">
        <v>2573</v>
      </c>
    </row>
    <row r="2893" spans="1:15" s="108" customFormat="1" ht="12.75" x14ac:dyDescent="0.2">
      <c r="A2893" s="108" t="str">
        <f>EnterpriseData!$B$38</f>
        <v>ProTes300420201Adm</v>
      </c>
      <c r="B2893" s="109" t="s">
        <v>13162</v>
      </c>
      <c r="C2893" s="108" t="s">
        <v>2609</v>
      </c>
      <c r="D2893" s="108" t="s">
        <v>13163</v>
      </c>
      <c r="E2893" s="108" t="s">
        <v>2683</v>
      </c>
      <c r="G2893" s="108" t="s">
        <v>13164</v>
      </c>
      <c r="H2893" s="108" t="s">
        <v>7660</v>
      </c>
      <c r="I2893" s="110" t="s">
        <v>2683</v>
      </c>
      <c r="J2893" s="108" t="s">
        <v>2437</v>
      </c>
      <c r="O2893" s="108" t="s">
        <v>2573</v>
      </c>
    </row>
    <row r="2894" spans="1:15" s="108" customFormat="1" ht="12.75" x14ac:dyDescent="0.2">
      <c r="A2894" s="108" t="str">
        <f>EnterpriseData!$B$38</f>
        <v>ProTes300420201Adm</v>
      </c>
      <c r="B2894" s="109" t="s">
        <v>13165</v>
      </c>
      <c r="C2894" s="108" t="s">
        <v>2609</v>
      </c>
      <c r="D2894" s="108" t="s">
        <v>13166</v>
      </c>
      <c r="E2894" s="108" t="s">
        <v>2683</v>
      </c>
      <c r="G2894" s="108" t="s">
        <v>13167</v>
      </c>
      <c r="H2894" s="108" t="s">
        <v>13168</v>
      </c>
      <c r="I2894" s="110" t="s">
        <v>2683</v>
      </c>
      <c r="J2894" s="108" t="s">
        <v>13169</v>
      </c>
      <c r="O2894" s="108" t="s">
        <v>2573</v>
      </c>
    </row>
    <row r="2895" spans="1:15" s="108" customFormat="1" ht="12.75" x14ac:dyDescent="0.2">
      <c r="A2895" s="108" t="str">
        <f>EnterpriseData!$B$38</f>
        <v>ProTes300420201Adm</v>
      </c>
      <c r="B2895" s="109" t="s">
        <v>13170</v>
      </c>
      <c r="C2895" s="108" t="s">
        <v>2609</v>
      </c>
      <c r="D2895" s="108" t="s">
        <v>13171</v>
      </c>
      <c r="E2895" s="108" t="s">
        <v>2683</v>
      </c>
      <c r="G2895" s="108" t="s">
        <v>13172</v>
      </c>
      <c r="H2895" s="108" t="s">
        <v>7530</v>
      </c>
      <c r="I2895" s="110" t="s">
        <v>2683</v>
      </c>
      <c r="J2895" s="108" t="s">
        <v>3799</v>
      </c>
      <c r="O2895" s="108" t="s">
        <v>2573</v>
      </c>
    </row>
    <row r="2896" spans="1:15" s="108" customFormat="1" ht="12.75" x14ac:dyDescent="0.2">
      <c r="A2896" s="108" t="str">
        <f>EnterpriseData!$B$38</f>
        <v>ProTes300420201Adm</v>
      </c>
      <c r="B2896" s="109" t="s">
        <v>13173</v>
      </c>
      <c r="C2896" s="108" t="s">
        <v>2609</v>
      </c>
      <c r="D2896" s="108" t="s">
        <v>13174</v>
      </c>
      <c r="E2896" s="108" t="s">
        <v>2683</v>
      </c>
      <c r="G2896" s="108" t="s">
        <v>13175</v>
      </c>
      <c r="H2896" s="108" t="s">
        <v>9092</v>
      </c>
      <c r="I2896" s="110" t="s">
        <v>2683</v>
      </c>
      <c r="J2896" s="108" t="s">
        <v>3003</v>
      </c>
      <c r="O2896" s="108" t="s">
        <v>2573</v>
      </c>
    </row>
    <row r="2897" spans="1:15" s="108" customFormat="1" ht="12.75" x14ac:dyDescent="0.2">
      <c r="A2897" s="108" t="str">
        <f>EnterpriseData!$B$38</f>
        <v>ProTes300420201Adm</v>
      </c>
      <c r="B2897" s="109" t="s">
        <v>13176</v>
      </c>
      <c r="C2897" s="108" t="s">
        <v>2609</v>
      </c>
      <c r="D2897" s="108" t="s">
        <v>13177</v>
      </c>
      <c r="E2897" s="108" t="s">
        <v>2683</v>
      </c>
      <c r="G2897" s="108" t="s">
        <v>13178</v>
      </c>
      <c r="H2897" s="108" t="s">
        <v>6545</v>
      </c>
      <c r="I2897" s="110" t="s">
        <v>2683</v>
      </c>
      <c r="J2897" s="108" t="s">
        <v>2896</v>
      </c>
      <c r="O2897" s="108" t="s">
        <v>2573</v>
      </c>
    </row>
    <row r="2898" spans="1:15" s="108" customFormat="1" ht="12.75" x14ac:dyDescent="0.2">
      <c r="A2898" s="108" t="str">
        <f>EnterpriseData!$B$38</f>
        <v>ProTes300420201Adm</v>
      </c>
      <c r="B2898" s="109" t="s">
        <v>13179</v>
      </c>
      <c r="C2898" s="108" t="s">
        <v>2609</v>
      </c>
      <c r="D2898" s="108" t="s">
        <v>13180</v>
      </c>
      <c r="E2898" s="108" t="s">
        <v>2683</v>
      </c>
      <c r="G2898" s="108" t="s">
        <v>13181</v>
      </c>
      <c r="H2898" s="108" t="s">
        <v>7315</v>
      </c>
      <c r="I2898" s="110" t="s">
        <v>2683</v>
      </c>
      <c r="J2898" s="108" t="s">
        <v>3016</v>
      </c>
      <c r="O2898" s="108" t="s">
        <v>2573</v>
      </c>
    </row>
    <row r="2899" spans="1:15" s="108" customFormat="1" ht="12.75" x14ac:dyDescent="0.2">
      <c r="A2899" s="108" t="str">
        <f>EnterpriseData!$B$38</f>
        <v>ProTes300420201Adm</v>
      </c>
      <c r="B2899" s="109" t="s">
        <v>13182</v>
      </c>
      <c r="C2899" s="108" t="s">
        <v>2609</v>
      </c>
      <c r="D2899" s="108" t="s">
        <v>13183</v>
      </c>
      <c r="E2899" s="108" t="s">
        <v>2683</v>
      </c>
      <c r="G2899" s="108" t="s">
        <v>13184</v>
      </c>
      <c r="H2899" s="108" t="s">
        <v>6616</v>
      </c>
      <c r="I2899" s="110" t="s">
        <v>2683</v>
      </c>
      <c r="J2899" s="108" t="s">
        <v>5800</v>
      </c>
      <c r="O2899" s="108" t="s">
        <v>2573</v>
      </c>
    </row>
    <row r="2900" spans="1:15" s="108" customFormat="1" ht="12.75" x14ac:dyDescent="0.2">
      <c r="A2900" s="108" t="str">
        <f>EnterpriseData!$B$38</f>
        <v>ProTes300420201Adm</v>
      </c>
      <c r="B2900" s="109" t="s">
        <v>13185</v>
      </c>
      <c r="C2900" s="108" t="s">
        <v>2609</v>
      </c>
      <c r="D2900" s="108" t="s">
        <v>13186</v>
      </c>
      <c r="E2900" s="108" t="s">
        <v>2683</v>
      </c>
      <c r="G2900" s="108" t="s">
        <v>13187</v>
      </c>
      <c r="H2900" s="108" t="s">
        <v>10800</v>
      </c>
      <c r="I2900" s="110" t="s">
        <v>2683</v>
      </c>
      <c r="J2900" s="108" t="s">
        <v>10801</v>
      </c>
      <c r="O2900" s="108" t="s">
        <v>2573</v>
      </c>
    </row>
    <row r="2901" spans="1:15" s="108" customFormat="1" ht="12.75" x14ac:dyDescent="0.2">
      <c r="A2901" s="108" t="str">
        <f>EnterpriseData!$B$38</f>
        <v>ProTes300420201Adm</v>
      </c>
      <c r="B2901" s="109" t="s">
        <v>13188</v>
      </c>
      <c r="C2901" s="108" t="s">
        <v>2609</v>
      </c>
      <c r="D2901" s="108" t="s">
        <v>13189</v>
      </c>
      <c r="E2901" s="108" t="s">
        <v>2683</v>
      </c>
      <c r="G2901" s="108" t="s">
        <v>7887</v>
      </c>
      <c r="H2901" s="108" t="s">
        <v>6863</v>
      </c>
      <c r="I2901" s="110" t="s">
        <v>2683</v>
      </c>
      <c r="J2901" s="108" t="s">
        <v>6370</v>
      </c>
      <c r="O2901" s="108" t="s">
        <v>2573</v>
      </c>
    </row>
    <row r="2902" spans="1:15" s="108" customFormat="1" ht="12.75" x14ac:dyDescent="0.2">
      <c r="A2902" s="108" t="str">
        <f>EnterpriseData!$B$38</f>
        <v>ProTes300420201Adm</v>
      </c>
      <c r="B2902" s="109" t="s">
        <v>13190</v>
      </c>
      <c r="C2902" s="108" t="s">
        <v>2609</v>
      </c>
      <c r="D2902" s="108" t="s">
        <v>13191</v>
      </c>
      <c r="E2902" s="108" t="s">
        <v>2683</v>
      </c>
      <c r="G2902" s="108" t="s">
        <v>13192</v>
      </c>
      <c r="H2902" s="108" t="s">
        <v>6191</v>
      </c>
      <c r="I2902" s="110" t="s">
        <v>2683</v>
      </c>
      <c r="J2902" s="108" t="s">
        <v>2426</v>
      </c>
      <c r="O2902" s="108" t="s">
        <v>2573</v>
      </c>
    </row>
    <row r="2903" spans="1:15" s="108" customFormat="1" ht="12.75" x14ac:dyDescent="0.2">
      <c r="A2903" s="108" t="str">
        <f>EnterpriseData!$B$38</f>
        <v>ProTes300420201Adm</v>
      </c>
      <c r="B2903" s="109" t="s">
        <v>13193</v>
      </c>
      <c r="C2903" s="108" t="s">
        <v>2609</v>
      </c>
      <c r="D2903" s="108" t="s">
        <v>13194</v>
      </c>
      <c r="E2903" s="108" t="s">
        <v>2683</v>
      </c>
      <c r="G2903" s="108" t="s">
        <v>13195</v>
      </c>
      <c r="H2903" s="108" t="s">
        <v>13196</v>
      </c>
      <c r="I2903" s="110" t="s">
        <v>2683</v>
      </c>
      <c r="J2903" s="108" t="s">
        <v>2940</v>
      </c>
      <c r="O2903" s="108" t="s">
        <v>2573</v>
      </c>
    </row>
    <row r="2904" spans="1:15" s="108" customFormat="1" ht="12.75" x14ac:dyDescent="0.2">
      <c r="A2904" s="108" t="str">
        <f>EnterpriseData!$B$38</f>
        <v>ProTes300420201Adm</v>
      </c>
      <c r="B2904" s="109" t="s">
        <v>13197</v>
      </c>
      <c r="C2904" s="108" t="s">
        <v>2609</v>
      </c>
      <c r="D2904" s="108" t="s">
        <v>13198</v>
      </c>
      <c r="E2904" s="108" t="s">
        <v>2683</v>
      </c>
      <c r="G2904" s="108" t="s">
        <v>13199</v>
      </c>
      <c r="H2904" s="108" t="s">
        <v>6403</v>
      </c>
      <c r="I2904" s="110" t="s">
        <v>2683</v>
      </c>
      <c r="J2904" s="108" t="s">
        <v>6404</v>
      </c>
      <c r="O2904" s="108" t="s">
        <v>2573</v>
      </c>
    </row>
    <row r="2905" spans="1:15" s="108" customFormat="1" ht="12.75" x14ac:dyDescent="0.2">
      <c r="A2905" s="108" t="str">
        <f>EnterpriseData!$B$38</f>
        <v>ProTes300420201Adm</v>
      </c>
      <c r="B2905" s="109" t="s">
        <v>13200</v>
      </c>
      <c r="C2905" s="108" t="s">
        <v>2609</v>
      </c>
      <c r="D2905" s="108" t="s">
        <v>13201</v>
      </c>
      <c r="E2905" s="108" t="s">
        <v>2683</v>
      </c>
      <c r="G2905" s="108" t="s">
        <v>13202</v>
      </c>
      <c r="H2905" s="108" t="s">
        <v>8565</v>
      </c>
      <c r="I2905" s="110" t="s">
        <v>2683</v>
      </c>
      <c r="J2905" s="108" t="s">
        <v>2412</v>
      </c>
      <c r="O2905" s="108" t="s">
        <v>2573</v>
      </c>
    </row>
    <row r="2906" spans="1:15" s="108" customFormat="1" ht="12.75" x14ac:dyDescent="0.2">
      <c r="A2906" s="108" t="str">
        <f>EnterpriseData!$B$38</f>
        <v>ProTes300420201Adm</v>
      </c>
      <c r="B2906" s="109" t="s">
        <v>13203</v>
      </c>
      <c r="C2906" s="108" t="s">
        <v>2609</v>
      </c>
      <c r="D2906" s="108" t="s">
        <v>13204</v>
      </c>
      <c r="E2906" s="108" t="s">
        <v>2683</v>
      </c>
      <c r="G2906" s="108" t="s">
        <v>13205</v>
      </c>
      <c r="H2906" s="108" t="s">
        <v>6545</v>
      </c>
      <c r="I2906" s="110" t="s">
        <v>2683</v>
      </c>
      <c r="J2906" s="108" t="s">
        <v>2896</v>
      </c>
      <c r="O2906" s="108" t="s">
        <v>2573</v>
      </c>
    </row>
    <row r="2907" spans="1:15" s="108" customFormat="1" ht="12.75" x14ac:dyDescent="0.2">
      <c r="A2907" s="108" t="str">
        <f>EnterpriseData!$B$38</f>
        <v>ProTes300420201Adm</v>
      </c>
      <c r="B2907" s="109" t="s">
        <v>13206</v>
      </c>
      <c r="C2907" s="108" t="s">
        <v>2609</v>
      </c>
      <c r="D2907" s="108" t="s">
        <v>13207</v>
      </c>
      <c r="E2907" s="108" t="s">
        <v>2683</v>
      </c>
      <c r="G2907" s="108" t="s">
        <v>5789</v>
      </c>
      <c r="H2907" s="108" t="s">
        <v>7618</v>
      </c>
      <c r="I2907" s="110" t="s">
        <v>2683</v>
      </c>
      <c r="J2907" s="108" t="s">
        <v>2390</v>
      </c>
      <c r="O2907" s="108" t="s">
        <v>2573</v>
      </c>
    </row>
    <row r="2908" spans="1:15" s="108" customFormat="1" ht="12.75" x14ac:dyDescent="0.2">
      <c r="A2908" s="108" t="str">
        <f>EnterpriseData!$B$38</f>
        <v>ProTes300420201Adm</v>
      </c>
      <c r="B2908" s="109" t="s">
        <v>13208</v>
      </c>
      <c r="C2908" s="108" t="s">
        <v>2609</v>
      </c>
      <c r="D2908" s="108" t="s">
        <v>13209</v>
      </c>
      <c r="E2908" s="108" t="s">
        <v>2683</v>
      </c>
      <c r="G2908" s="108" t="s">
        <v>13210</v>
      </c>
      <c r="H2908" s="108" t="s">
        <v>6753</v>
      </c>
      <c r="I2908" s="110" t="s">
        <v>2683</v>
      </c>
      <c r="J2908" s="108" t="s">
        <v>5526</v>
      </c>
      <c r="O2908" s="108" t="s">
        <v>2573</v>
      </c>
    </row>
    <row r="2909" spans="1:15" s="108" customFormat="1" ht="12.75" x14ac:dyDescent="0.2">
      <c r="A2909" s="108" t="str">
        <f>EnterpriseData!$B$38</f>
        <v>ProTes300420201Adm</v>
      </c>
      <c r="B2909" s="109" t="s">
        <v>13211</v>
      </c>
      <c r="C2909" s="108" t="s">
        <v>2609</v>
      </c>
      <c r="D2909" s="108" t="s">
        <v>13212</v>
      </c>
      <c r="E2909" s="108" t="s">
        <v>2683</v>
      </c>
      <c r="G2909" s="108" t="s">
        <v>13213</v>
      </c>
      <c r="H2909" s="108" t="s">
        <v>10559</v>
      </c>
      <c r="I2909" s="110" t="s">
        <v>2683</v>
      </c>
      <c r="J2909" s="108" t="s">
        <v>5414</v>
      </c>
      <c r="O2909" s="108" t="s">
        <v>2573</v>
      </c>
    </row>
    <row r="2910" spans="1:15" s="108" customFormat="1" ht="12.75" x14ac:dyDescent="0.2">
      <c r="A2910" s="108" t="str">
        <f>EnterpriseData!$B$38</f>
        <v>ProTes300420201Adm</v>
      </c>
      <c r="B2910" s="109" t="s">
        <v>13214</v>
      </c>
      <c r="C2910" s="108" t="s">
        <v>2609</v>
      </c>
      <c r="D2910" s="108" t="s">
        <v>13215</v>
      </c>
      <c r="E2910" s="108" t="s">
        <v>2683</v>
      </c>
      <c r="G2910" s="108" t="s">
        <v>13216</v>
      </c>
      <c r="H2910" s="108" t="s">
        <v>6479</v>
      </c>
      <c r="I2910" s="110" t="s">
        <v>2683</v>
      </c>
      <c r="J2910" s="108" t="s">
        <v>3078</v>
      </c>
      <c r="O2910" s="108" t="s">
        <v>2573</v>
      </c>
    </row>
    <row r="2911" spans="1:15" s="108" customFormat="1" ht="12.75" x14ac:dyDescent="0.2">
      <c r="A2911" s="108" t="str">
        <f>EnterpriseData!$B$38</f>
        <v>ProTes300420201Adm</v>
      </c>
      <c r="B2911" s="109" t="s">
        <v>13217</v>
      </c>
      <c r="C2911" s="108" t="s">
        <v>2609</v>
      </c>
      <c r="D2911" s="108" t="s">
        <v>13218</v>
      </c>
      <c r="E2911" s="108" t="s">
        <v>2683</v>
      </c>
      <c r="G2911" s="108" t="s">
        <v>13219</v>
      </c>
      <c r="H2911" s="108" t="s">
        <v>7941</v>
      </c>
      <c r="I2911" s="110" t="s">
        <v>2683</v>
      </c>
      <c r="J2911" s="108" t="s">
        <v>2404</v>
      </c>
      <c r="O2911" s="108" t="s">
        <v>2573</v>
      </c>
    </row>
    <row r="2912" spans="1:15" s="108" customFormat="1" ht="12.75" x14ac:dyDescent="0.2">
      <c r="A2912" s="108" t="str">
        <f>EnterpriseData!$B$38</f>
        <v>ProTes300420201Adm</v>
      </c>
      <c r="B2912" s="109" t="s">
        <v>13220</v>
      </c>
      <c r="C2912" s="108" t="s">
        <v>2609</v>
      </c>
      <c r="D2912" s="108" t="s">
        <v>13221</v>
      </c>
      <c r="E2912" s="108" t="s">
        <v>2683</v>
      </c>
      <c r="G2912" s="108" t="s">
        <v>13222</v>
      </c>
      <c r="H2912" s="108" t="s">
        <v>6129</v>
      </c>
      <c r="I2912" s="110" t="s">
        <v>2683</v>
      </c>
      <c r="J2912" s="108" t="s">
        <v>2414</v>
      </c>
      <c r="O2912" s="108" t="s">
        <v>2573</v>
      </c>
    </row>
    <row r="2913" spans="1:15" s="108" customFormat="1" ht="12.75" x14ac:dyDescent="0.2">
      <c r="A2913" s="108" t="str">
        <f>EnterpriseData!$B$38</f>
        <v>ProTes300420201Adm</v>
      </c>
      <c r="B2913" s="109" t="s">
        <v>13223</v>
      </c>
      <c r="C2913" s="108" t="s">
        <v>2609</v>
      </c>
      <c r="D2913" s="108" t="s">
        <v>13224</v>
      </c>
      <c r="E2913" s="108" t="s">
        <v>2683</v>
      </c>
      <c r="G2913" s="108" t="s">
        <v>13225</v>
      </c>
      <c r="H2913" s="108" t="s">
        <v>6245</v>
      </c>
      <c r="I2913" s="110" t="s">
        <v>2683</v>
      </c>
      <c r="J2913" s="108" t="s">
        <v>2412</v>
      </c>
      <c r="O2913" s="108" t="s">
        <v>2573</v>
      </c>
    </row>
    <row r="2914" spans="1:15" s="108" customFormat="1" ht="12.75" x14ac:dyDescent="0.2">
      <c r="A2914" s="108" t="str">
        <f>EnterpriseData!$B$38</f>
        <v>ProTes300420201Adm</v>
      </c>
      <c r="B2914" s="109" t="s">
        <v>13226</v>
      </c>
      <c r="C2914" s="108" t="s">
        <v>2609</v>
      </c>
      <c r="D2914" s="108" t="s">
        <v>13227</v>
      </c>
      <c r="E2914" s="108" t="s">
        <v>2683</v>
      </c>
      <c r="G2914" s="108" t="s">
        <v>13228</v>
      </c>
      <c r="H2914" s="108" t="s">
        <v>13229</v>
      </c>
      <c r="I2914" s="110" t="s">
        <v>2683</v>
      </c>
      <c r="J2914" s="108" t="s">
        <v>2834</v>
      </c>
      <c r="O2914" s="108" t="s">
        <v>2573</v>
      </c>
    </row>
    <row r="2915" spans="1:15" s="108" customFormat="1" ht="12.75" x14ac:dyDescent="0.2">
      <c r="A2915" s="108" t="str">
        <f>EnterpriseData!$B$38</f>
        <v>ProTes300420201Adm</v>
      </c>
      <c r="B2915" s="109" t="s">
        <v>13230</v>
      </c>
      <c r="C2915" s="108" t="s">
        <v>2609</v>
      </c>
      <c r="D2915" s="108" t="s">
        <v>13231</v>
      </c>
      <c r="E2915" s="108" t="s">
        <v>2683</v>
      </c>
      <c r="G2915" s="108" t="s">
        <v>13232</v>
      </c>
      <c r="H2915" s="108" t="s">
        <v>6616</v>
      </c>
      <c r="I2915" s="110" t="s">
        <v>2683</v>
      </c>
      <c r="J2915" s="108" t="s">
        <v>5800</v>
      </c>
      <c r="O2915" s="108" t="s">
        <v>2573</v>
      </c>
    </row>
    <row r="2916" spans="1:15" s="108" customFormat="1" ht="12.75" x14ac:dyDescent="0.2">
      <c r="A2916" s="108" t="str">
        <f>EnterpriseData!$B$38</f>
        <v>ProTes300420201Adm</v>
      </c>
      <c r="B2916" s="109" t="s">
        <v>13233</v>
      </c>
      <c r="C2916" s="108" t="s">
        <v>2609</v>
      </c>
      <c r="D2916" s="108" t="s">
        <v>13234</v>
      </c>
      <c r="E2916" s="108" t="s">
        <v>2683</v>
      </c>
      <c r="G2916" s="108" t="s">
        <v>13235</v>
      </c>
      <c r="H2916" s="108" t="s">
        <v>6522</v>
      </c>
      <c r="I2916" s="110" t="s">
        <v>2683</v>
      </c>
      <c r="J2916" s="108" t="s">
        <v>5325</v>
      </c>
      <c r="O2916" s="108" t="s">
        <v>2573</v>
      </c>
    </row>
    <row r="2917" spans="1:15" s="108" customFormat="1" ht="12.75" x14ac:dyDescent="0.2">
      <c r="A2917" s="108" t="str">
        <f>EnterpriseData!$B$38</f>
        <v>ProTes300420201Adm</v>
      </c>
      <c r="B2917" s="109" t="s">
        <v>13236</v>
      </c>
      <c r="C2917" s="108" t="s">
        <v>2609</v>
      </c>
      <c r="D2917" s="108" t="s">
        <v>13237</v>
      </c>
      <c r="E2917" s="108" t="s">
        <v>2683</v>
      </c>
      <c r="G2917" s="108" t="s">
        <v>13238</v>
      </c>
      <c r="H2917" s="108" t="s">
        <v>6198</v>
      </c>
      <c r="I2917" s="110" t="s">
        <v>2683</v>
      </c>
      <c r="J2917" s="108" t="s">
        <v>3825</v>
      </c>
      <c r="O2917" s="108" t="s">
        <v>2573</v>
      </c>
    </row>
    <row r="2918" spans="1:15" s="108" customFormat="1" ht="12.75" x14ac:dyDescent="0.2">
      <c r="A2918" s="108" t="str">
        <f>EnterpriseData!$B$38</f>
        <v>ProTes300420201Adm</v>
      </c>
      <c r="B2918" s="109" t="s">
        <v>13239</v>
      </c>
      <c r="C2918" s="108" t="s">
        <v>2609</v>
      </c>
      <c r="D2918" s="108" t="s">
        <v>13240</v>
      </c>
      <c r="E2918" s="108" t="s">
        <v>2683</v>
      </c>
      <c r="G2918" s="108" t="s">
        <v>13241</v>
      </c>
      <c r="H2918" s="108" t="s">
        <v>6198</v>
      </c>
      <c r="I2918" s="110" t="s">
        <v>2683</v>
      </c>
      <c r="J2918" s="108" t="s">
        <v>3825</v>
      </c>
      <c r="O2918" s="108" t="s">
        <v>2573</v>
      </c>
    </row>
    <row r="2919" spans="1:15" s="108" customFormat="1" ht="12.75" x14ac:dyDescent="0.2">
      <c r="A2919" s="108" t="str">
        <f>EnterpriseData!$B$38</f>
        <v>ProTes300420201Adm</v>
      </c>
      <c r="B2919" s="109" t="s">
        <v>13242</v>
      </c>
      <c r="C2919" s="108" t="s">
        <v>2609</v>
      </c>
      <c r="D2919" s="108" t="s">
        <v>13243</v>
      </c>
      <c r="E2919" s="108" t="s">
        <v>2683</v>
      </c>
      <c r="G2919" s="108" t="s">
        <v>13244</v>
      </c>
      <c r="H2919" s="108" t="s">
        <v>6545</v>
      </c>
      <c r="I2919" s="110" t="s">
        <v>2683</v>
      </c>
      <c r="J2919" s="108" t="s">
        <v>2896</v>
      </c>
      <c r="O2919" s="108" t="s">
        <v>2573</v>
      </c>
    </row>
    <row r="2920" spans="1:15" s="108" customFormat="1" ht="12.75" x14ac:dyDescent="0.2">
      <c r="A2920" s="108" t="str">
        <f>EnterpriseData!$B$38</f>
        <v>ProTes300420201Adm</v>
      </c>
      <c r="B2920" s="109" t="s">
        <v>13245</v>
      </c>
      <c r="C2920" s="108" t="s">
        <v>2609</v>
      </c>
      <c r="D2920" s="108" t="s">
        <v>13246</v>
      </c>
      <c r="E2920" s="108" t="s">
        <v>2683</v>
      </c>
      <c r="G2920" s="108" t="s">
        <v>13247</v>
      </c>
      <c r="H2920" s="108" t="s">
        <v>6198</v>
      </c>
      <c r="I2920" s="110" t="s">
        <v>2683</v>
      </c>
      <c r="J2920" s="108" t="s">
        <v>3825</v>
      </c>
      <c r="O2920" s="108" t="s">
        <v>2573</v>
      </c>
    </row>
    <row r="2921" spans="1:15" s="108" customFormat="1" ht="12.75" x14ac:dyDescent="0.2">
      <c r="A2921" s="108" t="str">
        <f>EnterpriseData!$B$38</f>
        <v>ProTes300420201Adm</v>
      </c>
      <c r="B2921" s="109" t="s">
        <v>13248</v>
      </c>
      <c r="C2921" s="108" t="s">
        <v>2609</v>
      </c>
      <c r="D2921" s="108" t="s">
        <v>13249</v>
      </c>
      <c r="E2921" s="108" t="s">
        <v>2683</v>
      </c>
      <c r="G2921" s="108" t="s">
        <v>13250</v>
      </c>
      <c r="H2921" s="108" t="s">
        <v>6245</v>
      </c>
      <c r="I2921" s="110" t="s">
        <v>2683</v>
      </c>
      <c r="J2921" s="108" t="s">
        <v>2412</v>
      </c>
      <c r="O2921" s="108" t="s">
        <v>2573</v>
      </c>
    </row>
    <row r="2922" spans="1:15" s="108" customFormat="1" ht="12.75" x14ac:dyDescent="0.2">
      <c r="A2922" s="108" t="str">
        <f>EnterpriseData!$B$38</f>
        <v>ProTes300420201Adm</v>
      </c>
      <c r="B2922" s="109" t="s">
        <v>13251</v>
      </c>
      <c r="C2922" s="108" t="s">
        <v>2609</v>
      </c>
      <c r="D2922" s="108" t="s">
        <v>13252</v>
      </c>
      <c r="E2922" s="108" t="s">
        <v>2683</v>
      </c>
      <c r="G2922" s="108" t="s">
        <v>13253</v>
      </c>
      <c r="H2922" s="108" t="s">
        <v>6800</v>
      </c>
      <c r="I2922" s="110" t="s">
        <v>2683</v>
      </c>
      <c r="J2922" s="108" t="s">
        <v>412</v>
      </c>
      <c r="O2922" s="108" t="s">
        <v>2573</v>
      </c>
    </row>
    <row r="2923" spans="1:15" s="108" customFormat="1" ht="12.75" x14ac:dyDescent="0.2">
      <c r="A2923" s="108" t="str">
        <f>EnterpriseData!$B$38</f>
        <v>ProTes300420201Adm</v>
      </c>
      <c r="B2923" s="109" t="s">
        <v>13254</v>
      </c>
      <c r="C2923" s="108" t="s">
        <v>2609</v>
      </c>
      <c r="D2923" s="108" t="s">
        <v>13255</v>
      </c>
      <c r="E2923" s="108" t="s">
        <v>2683</v>
      </c>
      <c r="G2923" s="108" t="s">
        <v>13256</v>
      </c>
      <c r="H2923" s="108" t="s">
        <v>6753</v>
      </c>
      <c r="I2923" s="110" t="s">
        <v>2683</v>
      </c>
      <c r="J2923" s="108" t="s">
        <v>5526</v>
      </c>
      <c r="O2923" s="108" t="s">
        <v>2573</v>
      </c>
    </row>
    <row r="2924" spans="1:15" s="108" customFormat="1" ht="12.75" x14ac:dyDescent="0.2">
      <c r="A2924" s="108" t="str">
        <f>EnterpriseData!$B$38</f>
        <v>ProTes300420201Adm</v>
      </c>
      <c r="B2924" s="109" t="s">
        <v>13257</v>
      </c>
      <c r="C2924" s="108" t="s">
        <v>2609</v>
      </c>
      <c r="D2924" s="108" t="s">
        <v>13258</v>
      </c>
      <c r="E2924" s="108" t="s">
        <v>2683</v>
      </c>
      <c r="G2924" s="108" t="s">
        <v>13259</v>
      </c>
      <c r="H2924" s="108" t="s">
        <v>12545</v>
      </c>
      <c r="I2924" s="110" t="s">
        <v>2683</v>
      </c>
      <c r="J2924" s="108" t="s">
        <v>4948</v>
      </c>
      <c r="O2924" s="108" t="s">
        <v>2573</v>
      </c>
    </row>
    <row r="2925" spans="1:15" s="108" customFormat="1" ht="12.75" x14ac:dyDescent="0.2">
      <c r="A2925" s="108" t="str">
        <f>EnterpriseData!$B$38</f>
        <v>ProTes300420201Adm</v>
      </c>
      <c r="B2925" s="109" t="s">
        <v>13260</v>
      </c>
      <c r="C2925" s="108" t="s">
        <v>2609</v>
      </c>
      <c r="D2925" s="108" t="s">
        <v>13261</v>
      </c>
      <c r="E2925" s="108" t="s">
        <v>2683</v>
      </c>
      <c r="G2925" s="108" t="s">
        <v>13262</v>
      </c>
      <c r="H2925" s="108" t="s">
        <v>6636</v>
      </c>
      <c r="I2925" s="110" t="s">
        <v>2683</v>
      </c>
      <c r="J2925" s="108" t="s">
        <v>3578</v>
      </c>
      <c r="O2925" s="108" t="s">
        <v>2573</v>
      </c>
    </row>
    <row r="2926" spans="1:15" s="108" customFormat="1" ht="12.75" x14ac:dyDescent="0.2">
      <c r="A2926" s="108" t="str">
        <f>EnterpriseData!$B$38</f>
        <v>ProTes300420201Adm</v>
      </c>
      <c r="B2926" s="109" t="s">
        <v>13263</v>
      </c>
      <c r="C2926" s="108" t="s">
        <v>2609</v>
      </c>
      <c r="D2926" s="108" t="s">
        <v>13264</v>
      </c>
      <c r="E2926" s="108" t="s">
        <v>2683</v>
      </c>
      <c r="G2926" s="108" t="s">
        <v>13265</v>
      </c>
      <c r="H2926" s="108" t="s">
        <v>6419</v>
      </c>
      <c r="I2926" s="110" t="s">
        <v>2683</v>
      </c>
      <c r="J2926" s="108" t="s">
        <v>5238</v>
      </c>
      <c r="O2926" s="108" t="s">
        <v>2573</v>
      </c>
    </row>
    <row r="2927" spans="1:15" s="108" customFormat="1" ht="12.75" x14ac:dyDescent="0.2">
      <c r="A2927" s="108" t="str">
        <f>EnterpriseData!$B$38</f>
        <v>ProTes300420201Adm</v>
      </c>
      <c r="B2927" s="109" t="s">
        <v>13266</v>
      </c>
      <c r="C2927" s="108" t="s">
        <v>2609</v>
      </c>
      <c r="D2927" s="108" t="s">
        <v>13267</v>
      </c>
      <c r="E2927" s="108" t="s">
        <v>2683</v>
      </c>
      <c r="G2927" s="108" t="s">
        <v>13268</v>
      </c>
      <c r="H2927" s="108" t="s">
        <v>10814</v>
      </c>
      <c r="I2927" s="110" t="s">
        <v>2683</v>
      </c>
      <c r="J2927" s="108" t="s">
        <v>5713</v>
      </c>
      <c r="O2927" s="108" t="s">
        <v>2573</v>
      </c>
    </row>
    <row r="2928" spans="1:15" s="108" customFormat="1" ht="12.75" x14ac:dyDescent="0.2">
      <c r="A2928" s="108" t="str">
        <f>EnterpriseData!$B$38</f>
        <v>ProTes300420201Adm</v>
      </c>
      <c r="B2928" s="109" t="s">
        <v>13269</v>
      </c>
      <c r="C2928" s="108" t="s">
        <v>2609</v>
      </c>
      <c r="D2928" s="108" t="s">
        <v>13270</v>
      </c>
      <c r="E2928" s="108" t="s">
        <v>2683</v>
      </c>
      <c r="G2928" s="108" t="s">
        <v>13271</v>
      </c>
      <c r="H2928" s="108" t="s">
        <v>6129</v>
      </c>
      <c r="I2928" s="110" t="s">
        <v>2683</v>
      </c>
      <c r="J2928" s="108" t="s">
        <v>2414</v>
      </c>
      <c r="O2928" s="108" t="s">
        <v>2573</v>
      </c>
    </row>
    <row r="2929" spans="1:15" s="108" customFormat="1" ht="12.75" x14ac:dyDescent="0.2">
      <c r="A2929" s="108" t="str">
        <f>EnterpriseData!$B$38</f>
        <v>ProTes300420201Adm</v>
      </c>
      <c r="B2929" s="109" t="s">
        <v>13272</v>
      </c>
      <c r="C2929" s="108" t="s">
        <v>2609</v>
      </c>
      <c r="D2929" s="108" t="s">
        <v>13273</v>
      </c>
      <c r="E2929" s="108" t="s">
        <v>2683</v>
      </c>
      <c r="G2929" s="108" t="s">
        <v>13274</v>
      </c>
      <c r="H2929" s="108" t="s">
        <v>11437</v>
      </c>
      <c r="I2929" s="110" t="s">
        <v>2683</v>
      </c>
      <c r="J2929" s="108" t="s">
        <v>6711</v>
      </c>
      <c r="O2929" s="108" t="s">
        <v>2573</v>
      </c>
    </row>
    <row r="2930" spans="1:15" s="108" customFormat="1" ht="12.75" x14ac:dyDescent="0.2">
      <c r="A2930" s="108" t="str">
        <f>EnterpriseData!$B$38</f>
        <v>ProTes300420201Adm</v>
      </c>
      <c r="B2930" s="109" t="s">
        <v>13275</v>
      </c>
      <c r="C2930" s="108" t="s">
        <v>2609</v>
      </c>
      <c r="D2930" s="108" t="s">
        <v>13276</v>
      </c>
      <c r="E2930" s="108" t="s">
        <v>2683</v>
      </c>
      <c r="G2930" s="108" t="s">
        <v>13277</v>
      </c>
      <c r="H2930" s="108" t="s">
        <v>6800</v>
      </c>
      <c r="I2930" s="110" t="s">
        <v>2683</v>
      </c>
      <c r="J2930" s="108" t="s">
        <v>412</v>
      </c>
      <c r="O2930" s="108" t="s">
        <v>2573</v>
      </c>
    </row>
    <row r="2931" spans="1:15" s="108" customFormat="1" ht="12.75" x14ac:dyDescent="0.2">
      <c r="A2931" s="108" t="str">
        <f>EnterpriseData!$B$38</f>
        <v>ProTes300420201Adm</v>
      </c>
      <c r="B2931" s="109" t="s">
        <v>13278</v>
      </c>
      <c r="C2931" s="108" t="s">
        <v>2609</v>
      </c>
      <c r="D2931" s="108" t="s">
        <v>13279</v>
      </c>
      <c r="E2931" s="108" t="s">
        <v>2683</v>
      </c>
      <c r="G2931" s="108" t="s">
        <v>13280</v>
      </c>
      <c r="H2931" s="108" t="s">
        <v>6198</v>
      </c>
      <c r="I2931" s="110" t="s">
        <v>2683</v>
      </c>
      <c r="J2931" s="108" t="s">
        <v>3825</v>
      </c>
      <c r="O2931" s="108" t="s">
        <v>2573</v>
      </c>
    </row>
    <row r="2932" spans="1:15" s="108" customFormat="1" ht="12.75" x14ac:dyDescent="0.2">
      <c r="A2932" s="108" t="str">
        <f>EnterpriseData!$B$38</f>
        <v>ProTes300420201Adm</v>
      </c>
      <c r="B2932" s="109" t="s">
        <v>13281</v>
      </c>
      <c r="C2932" s="108" t="s">
        <v>2609</v>
      </c>
      <c r="D2932" s="108" t="s">
        <v>13282</v>
      </c>
      <c r="E2932" s="108" t="s">
        <v>2683</v>
      </c>
      <c r="G2932" s="108" t="s">
        <v>13283</v>
      </c>
      <c r="H2932" s="108" t="s">
        <v>7660</v>
      </c>
      <c r="I2932" s="110" t="s">
        <v>2683</v>
      </c>
      <c r="J2932" s="108" t="s">
        <v>2437</v>
      </c>
      <c r="O2932" s="108" t="s">
        <v>2573</v>
      </c>
    </row>
    <row r="2933" spans="1:15" s="108" customFormat="1" ht="12.75" x14ac:dyDescent="0.2">
      <c r="A2933" s="108" t="str">
        <f>EnterpriseData!$B$38</f>
        <v>ProTes300420201Adm</v>
      </c>
      <c r="B2933" s="109" t="s">
        <v>13284</v>
      </c>
      <c r="C2933" s="108" t="s">
        <v>2609</v>
      </c>
      <c r="D2933" s="108" t="s">
        <v>13285</v>
      </c>
      <c r="E2933" s="108" t="s">
        <v>2683</v>
      </c>
      <c r="G2933" s="108" t="s">
        <v>13286</v>
      </c>
      <c r="H2933" s="108" t="s">
        <v>7660</v>
      </c>
      <c r="I2933" s="110" t="s">
        <v>2683</v>
      </c>
      <c r="J2933" s="108" t="s">
        <v>2437</v>
      </c>
      <c r="O2933" s="108" t="s">
        <v>2573</v>
      </c>
    </row>
    <row r="2934" spans="1:15" s="108" customFormat="1" ht="12.75" x14ac:dyDescent="0.2">
      <c r="A2934" s="108" t="str">
        <f>EnterpriseData!$B$38</f>
        <v>ProTes300420201Adm</v>
      </c>
      <c r="B2934" s="109" t="s">
        <v>13287</v>
      </c>
      <c r="C2934" s="108" t="s">
        <v>2609</v>
      </c>
      <c r="D2934" s="108" t="s">
        <v>13288</v>
      </c>
      <c r="E2934" s="108" t="s">
        <v>2683</v>
      </c>
      <c r="G2934" s="108" t="s">
        <v>13289</v>
      </c>
      <c r="H2934" s="108" t="s">
        <v>6129</v>
      </c>
      <c r="I2934" s="110" t="s">
        <v>2683</v>
      </c>
      <c r="J2934" s="108" t="s">
        <v>2414</v>
      </c>
      <c r="O2934" s="108" t="s">
        <v>2573</v>
      </c>
    </row>
    <row r="2935" spans="1:15" s="108" customFormat="1" ht="12.75" x14ac:dyDescent="0.2">
      <c r="A2935" s="108" t="str">
        <f>EnterpriseData!$B$38</f>
        <v>ProTes300420201Adm</v>
      </c>
      <c r="B2935" s="109" t="s">
        <v>13290</v>
      </c>
      <c r="C2935" s="108" t="s">
        <v>2609</v>
      </c>
      <c r="D2935" s="108" t="s">
        <v>13291</v>
      </c>
      <c r="E2935" s="108" t="s">
        <v>2683</v>
      </c>
      <c r="G2935" s="108" t="s">
        <v>13292</v>
      </c>
      <c r="H2935" s="108" t="s">
        <v>6245</v>
      </c>
      <c r="I2935" s="110" t="s">
        <v>2683</v>
      </c>
      <c r="J2935" s="108" t="s">
        <v>2412</v>
      </c>
      <c r="O2935" s="108" t="s">
        <v>2573</v>
      </c>
    </row>
    <row r="2936" spans="1:15" s="108" customFormat="1" ht="12.75" x14ac:dyDescent="0.2">
      <c r="A2936" s="108" t="str">
        <f>EnterpriseData!$B$38</f>
        <v>ProTes300420201Adm</v>
      </c>
      <c r="B2936" s="109" t="s">
        <v>13293</v>
      </c>
      <c r="C2936" s="108" t="s">
        <v>2609</v>
      </c>
      <c r="D2936" s="108" t="s">
        <v>13294</v>
      </c>
      <c r="E2936" s="108" t="s">
        <v>2683</v>
      </c>
      <c r="G2936" s="108" t="s">
        <v>13295</v>
      </c>
      <c r="H2936" s="108" t="s">
        <v>6245</v>
      </c>
      <c r="I2936" s="110" t="s">
        <v>2683</v>
      </c>
      <c r="J2936" s="108" t="s">
        <v>2412</v>
      </c>
      <c r="O2936" s="108" t="s">
        <v>2573</v>
      </c>
    </row>
    <row r="2937" spans="1:15" s="108" customFormat="1" ht="12.75" x14ac:dyDescent="0.2">
      <c r="A2937" s="108" t="str">
        <f>EnterpriseData!$B$38</f>
        <v>ProTes300420201Adm</v>
      </c>
      <c r="B2937" s="109" t="s">
        <v>13296</v>
      </c>
      <c r="C2937" s="108" t="s">
        <v>2609</v>
      </c>
      <c r="D2937" s="108" t="s">
        <v>13297</v>
      </c>
      <c r="E2937" s="108" t="s">
        <v>2683</v>
      </c>
      <c r="G2937" s="108" t="s">
        <v>13298</v>
      </c>
      <c r="H2937" s="108" t="s">
        <v>6800</v>
      </c>
      <c r="I2937" s="110" t="s">
        <v>2683</v>
      </c>
      <c r="J2937" s="108" t="s">
        <v>412</v>
      </c>
      <c r="O2937" s="108" t="s">
        <v>2573</v>
      </c>
    </row>
    <row r="2938" spans="1:15" s="108" customFormat="1" ht="12.75" x14ac:dyDescent="0.2">
      <c r="A2938" s="108" t="str">
        <f>EnterpriseData!$B$38</f>
        <v>ProTes300420201Adm</v>
      </c>
      <c r="B2938" s="109" t="s">
        <v>13299</v>
      </c>
      <c r="C2938" s="108" t="s">
        <v>2609</v>
      </c>
      <c r="D2938" s="108" t="s">
        <v>13300</v>
      </c>
      <c r="E2938" s="108" t="s">
        <v>2683</v>
      </c>
      <c r="G2938" s="108" t="s">
        <v>13301</v>
      </c>
      <c r="H2938" s="108" t="s">
        <v>6129</v>
      </c>
      <c r="I2938" s="110" t="s">
        <v>2683</v>
      </c>
      <c r="J2938" s="108" t="s">
        <v>2414</v>
      </c>
      <c r="O2938" s="108" t="s">
        <v>2573</v>
      </c>
    </row>
    <row r="2939" spans="1:15" s="108" customFormat="1" ht="12.75" x14ac:dyDescent="0.2">
      <c r="A2939" s="108" t="str">
        <f>EnterpriseData!$B$38</f>
        <v>ProTes300420201Adm</v>
      </c>
      <c r="B2939" s="109" t="s">
        <v>13302</v>
      </c>
      <c r="C2939" s="108" t="s">
        <v>2609</v>
      </c>
      <c r="D2939" s="108" t="s">
        <v>13303</v>
      </c>
      <c r="E2939" s="108" t="s">
        <v>2683</v>
      </c>
      <c r="G2939" s="108" t="s">
        <v>13304</v>
      </c>
      <c r="H2939" s="108" t="s">
        <v>6616</v>
      </c>
      <c r="I2939" s="110" t="s">
        <v>2683</v>
      </c>
      <c r="J2939" s="108" t="s">
        <v>5800</v>
      </c>
      <c r="O2939" s="108" t="s">
        <v>2573</v>
      </c>
    </row>
    <row r="2940" spans="1:15" s="108" customFormat="1" ht="12.75" x14ac:dyDescent="0.2">
      <c r="A2940" s="108" t="str">
        <f>EnterpriseData!$B$38</f>
        <v>ProTes300420201Adm</v>
      </c>
      <c r="B2940" s="109" t="s">
        <v>13305</v>
      </c>
      <c r="C2940" s="108" t="s">
        <v>2609</v>
      </c>
      <c r="D2940" s="108" t="s">
        <v>13306</v>
      </c>
      <c r="E2940" s="108" t="s">
        <v>2683</v>
      </c>
      <c r="G2940" s="108" t="s">
        <v>13307</v>
      </c>
      <c r="H2940" s="108" t="s">
        <v>6616</v>
      </c>
      <c r="I2940" s="110" t="s">
        <v>2683</v>
      </c>
      <c r="J2940" s="108" t="s">
        <v>5800</v>
      </c>
      <c r="O2940" s="108" t="s">
        <v>2573</v>
      </c>
    </row>
    <row r="2941" spans="1:15" s="108" customFormat="1" ht="12.75" x14ac:dyDescent="0.2">
      <c r="A2941" s="108" t="str">
        <f>EnterpriseData!$B$38</f>
        <v>ProTes300420201Adm</v>
      </c>
      <c r="B2941" s="109" t="s">
        <v>13308</v>
      </c>
      <c r="C2941" s="108" t="s">
        <v>2609</v>
      </c>
      <c r="D2941" s="108" t="s">
        <v>13309</v>
      </c>
      <c r="E2941" s="108" t="s">
        <v>2683</v>
      </c>
      <c r="G2941" s="108" t="s">
        <v>13310</v>
      </c>
      <c r="H2941" s="108" t="s">
        <v>7941</v>
      </c>
      <c r="I2941" s="110" t="s">
        <v>2683</v>
      </c>
      <c r="J2941" s="108" t="s">
        <v>2404</v>
      </c>
      <c r="O2941" s="108" t="s">
        <v>2573</v>
      </c>
    </row>
    <row r="2942" spans="1:15" s="108" customFormat="1" ht="12.75" x14ac:dyDescent="0.2">
      <c r="A2942" s="108" t="str">
        <f>EnterpriseData!$B$38</f>
        <v>ProTes300420201Adm</v>
      </c>
      <c r="B2942" s="109" t="s">
        <v>13311</v>
      </c>
      <c r="C2942" s="108" t="s">
        <v>2609</v>
      </c>
      <c r="D2942" s="108" t="s">
        <v>13312</v>
      </c>
      <c r="E2942" s="108" t="s">
        <v>2683</v>
      </c>
      <c r="G2942" s="108" t="s">
        <v>13313</v>
      </c>
      <c r="H2942" s="108" t="s">
        <v>6122</v>
      </c>
      <c r="I2942" s="110" t="s">
        <v>2683</v>
      </c>
      <c r="J2942" s="108" t="s">
        <v>6123</v>
      </c>
      <c r="O2942" s="108" t="s">
        <v>2573</v>
      </c>
    </row>
    <row r="2943" spans="1:15" s="108" customFormat="1" ht="12.75" x14ac:dyDescent="0.2">
      <c r="A2943" s="108" t="str">
        <f>EnterpriseData!$B$38</f>
        <v>ProTes300420201Adm</v>
      </c>
      <c r="B2943" s="109" t="s">
        <v>13314</v>
      </c>
      <c r="C2943" s="108" t="s">
        <v>2609</v>
      </c>
      <c r="D2943" s="108" t="s">
        <v>13315</v>
      </c>
      <c r="E2943" s="108" t="s">
        <v>2683</v>
      </c>
      <c r="G2943" s="108" t="s">
        <v>13316</v>
      </c>
      <c r="H2943" s="108" t="s">
        <v>6198</v>
      </c>
      <c r="I2943" s="110" t="s">
        <v>2683</v>
      </c>
      <c r="J2943" s="108" t="s">
        <v>3825</v>
      </c>
      <c r="O2943" s="108" t="s">
        <v>2573</v>
      </c>
    </row>
    <row r="2944" spans="1:15" s="108" customFormat="1" ht="12.75" x14ac:dyDescent="0.2">
      <c r="A2944" s="108" t="str">
        <f>EnterpriseData!$B$38</f>
        <v>ProTes300420201Adm</v>
      </c>
      <c r="B2944" s="109" t="s">
        <v>13317</v>
      </c>
      <c r="C2944" s="108" t="s">
        <v>2609</v>
      </c>
      <c r="D2944" s="108" t="s">
        <v>13318</v>
      </c>
      <c r="E2944" s="108" t="s">
        <v>2683</v>
      </c>
      <c r="G2944" s="108" t="s">
        <v>13319</v>
      </c>
      <c r="H2944" s="108" t="s">
        <v>6198</v>
      </c>
      <c r="I2944" s="110" t="s">
        <v>2683</v>
      </c>
      <c r="J2944" s="108" t="s">
        <v>3825</v>
      </c>
      <c r="O2944" s="108" t="s">
        <v>2573</v>
      </c>
    </row>
    <row r="2945" spans="1:15" s="108" customFormat="1" ht="12.75" x14ac:dyDescent="0.2">
      <c r="A2945" s="108" t="str">
        <f>EnterpriseData!$B$38</f>
        <v>ProTes300420201Adm</v>
      </c>
      <c r="B2945" s="109" t="s">
        <v>13320</v>
      </c>
      <c r="C2945" s="108" t="s">
        <v>2609</v>
      </c>
      <c r="D2945" s="108" t="s">
        <v>13321</v>
      </c>
      <c r="E2945" s="108" t="s">
        <v>2683</v>
      </c>
      <c r="G2945" s="108" t="s">
        <v>13322</v>
      </c>
      <c r="H2945" s="108" t="s">
        <v>6838</v>
      </c>
      <c r="I2945" s="110" t="s">
        <v>2683</v>
      </c>
      <c r="J2945" s="108" t="s">
        <v>2534</v>
      </c>
      <c r="O2945" s="108" t="s">
        <v>2573</v>
      </c>
    </row>
    <row r="2946" spans="1:15" s="108" customFormat="1" ht="12.75" x14ac:dyDescent="0.2">
      <c r="A2946" s="108" t="str">
        <f>EnterpriseData!$B$38</f>
        <v>ProTes300420201Adm</v>
      </c>
      <c r="B2946" s="109" t="s">
        <v>13323</v>
      </c>
      <c r="C2946" s="108" t="s">
        <v>2609</v>
      </c>
      <c r="D2946" s="108" t="s">
        <v>13324</v>
      </c>
      <c r="E2946" s="108" t="s">
        <v>2683</v>
      </c>
      <c r="G2946" s="108" t="s">
        <v>13325</v>
      </c>
      <c r="H2946" s="108" t="s">
        <v>7849</v>
      </c>
      <c r="I2946" s="110" t="s">
        <v>2683</v>
      </c>
      <c r="J2946" s="108" t="s">
        <v>5679</v>
      </c>
      <c r="O2946" s="108" t="s">
        <v>2573</v>
      </c>
    </row>
    <row r="2947" spans="1:15" s="108" customFormat="1" ht="12.75" x14ac:dyDescent="0.2">
      <c r="A2947" s="108" t="str">
        <f>EnterpriseData!$B$38</f>
        <v>ProTes300420201Adm</v>
      </c>
      <c r="B2947" s="109" t="s">
        <v>13326</v>
      </c>
      <c r="C2947" s="108" t="s">
        <v>2609</v>
      </c>
      <c r="D2947" s="108" t="s">
        <v>13327</v>
      </c>
      <c r="E2947" s="108" t="s">
        <v>2683</v>
      </c>
      <c r="G2947" s="108" t="s">
        <v>13328</v>
      </c>
      <c r="H2947" s="108" t="s">
        <v>6151</v>
      </c>
      <c r="I2947" s="110" t="s">
        <v>2683</v>
      </c>
      <c r="J2947" s="108" t="s">
        <v>2727</v>
      </c>
      <c r="O2947" s="108" t="s">
        <v>2573</v>
      </c>
    </row>
    <row r="2948" spans="1:15" s="108" customFormat="1" ht="12.75" x14ac:dyDescent="0.2">
      <c r="A2948" s="108" t="str">
        <f>EnterpriseData!$B$38</f>
        <v>ProTes300420201Adm</v>
      </c>
      <c r="B2948" s="109" t="s">
        <v>13329</v>
      </c>
      <c r="C2948" s="108" t="s">
        <v>2609</v>
      </c>
      <c r="D2948" s="108" t="s">
        <v>13330</v>
      </c>
      <c r="E2948" s="108" t="s">
        <v>2683</v>
      </c>
      <c r="G2948" s="108" t="s">
        <v>13331</v>
      </c>
      <c r="H2948" s="108" t="s">
        <v>8379</v>
      </c>
      <c r="I2948" s="110" t="s">
        <v>2683</v>
      </c>
      <c r="J2948" s="108" t="s">
        <v>2930</v>
      </c>
      <c r="O2948" s="108" t="s">
        <v>2573</v>
      </c>
    </row>
    <row r="2949" spans="1:15" s="108" customFormat="1" ht="12.75" x14ac:dyDescent="0.2">
      <c r="A2949" s="108" t="str">
        <f>EnterpriseData!$B$38</f>
        <v>ProTes300420201Adm</v>
      </c>
      <c r="B2949" s="109" t="s">
        <v>13332</v>
      </c>
      <c r="C2949" s="108" t="s">
        <v>2609</v>
      </c>
      <c r="D2949" s="108" t="s">
        <v>13306</v>
      </c>
      <c r="E2949" s="108" t="s">
        <v>2683</v>
      </c>
      <c r="G2949" s="108" t="s">
        <v>13307</v>
      </c>
      <c r="H2949" s="108" t="s">
        <v>6198</v>
      </c>
      <c r="I2949" s="110" t="s">
        <v>2683</v>
      </c>
      <c r="J2949" s="108" t="s">
        <v>3825</v>
      </c>
      <c r="O2949" s="108" t="s">
        <v>2573</v>
      </c>
    </row>
    <row r="2950" spans="1:15" s="108" customFormat="1" ht="12.75" x14ac:dyDescent="0.2">
      <c r="A2950" s="108" t="str">
        <f>EnterpriseData!$B$38</f>
        <v>ProTes300420201Adm</v>
      </c>
      <c r="B2950" s="109" t="s">
        <v>13333</v>
      </c>
      <c r="C2950" s="108" t="s">
        <v>2609</v>
      </c>
      <c r="D2950" s="108" t="s">
        <v>13334</v>
      </c>
      <c r="E2950" s="108" t="s">
        <v>2683</v>
      </c>
      <c r="G2950" s="108" t="s">
        <v>13335</v>
      </c>
      <c r="H2950" s="108" t="s">
        <v>6151</v>
      </c>
      <c r="I2950" s="110" t="s">
        <v>2683</v>
      </c>
      <c r="J2950" s="108" t="s">
        <v>2727</v>
      </c>
      <c r="O2950" s="108" t="s">
        <v>2573</v>
      </c>
    </row>
    <row r="2951" spans="1:15" s="108" customFormat="1" ht="12.75" x14ac:dyDescent="0.2">
      <c r="A2951" s="108" t="str">
        <f>EnterpriseData!$B$38</f>
        <v>ProTes300420201Adm</v>
      </c>
      <c r="B2951" s="109" t="s">
        <v>13336</v>
      </c>
      <c r="C2951" s="108" t="s">
        <v>2609</v>
      </c>
      <c r="D2951" s="108" t="s">
        <v>13337</v>
      </c>
      <c r="E2951" s="108" t="s">
        <v>2683</v>
      </c>
      <c r="G2951" s="108" t="s">
        <v>13338</v>
      </c>
      <c r="H2951" s="108" t="s">
        <v>6245</v>
      </c>
      <c r="I2951" s="110" t="s">
        <v>2683</v>
      </c>
      <c r="J2951" s="108" t="s">
        <v>2412</v>
      </c>
      <c r="O2951" s="108" t="s">
        <v>2573</v>
      </c>
    </row>
    <row r="2952" spans="1:15" s="108" customFormat="1" ht="12.75" x14ac:dyDescent="0.2">
      <c r="A2952" s="108" t="str">
        <f>EnterpriseData!$B$38</f>
        <v>ProTes300420201Adm</v>
      </c>
      <c r="B2952" s="109" t="s">
        <v>13339</v>
      </c>
      <c r="C2952" s="108" t="s">
        <v>2609</v>
      </c>
      <c r="D2952" s="108" t="s">
        <v>13340</v>
      </c>
      <c r="E2952" s="108" t="s">
        <v>2683</v>
      </c>
      <c r="G2952" s="108" t="s">
        <v>13341</v>
      </c>
      <c r="H2952" s="108" t="s">
        <v>6245</v>
      </c>
      <c r="I2952" s="110" t="s">
        <v>2683</v>
      </c>
      <c r="J2952" s="108" t="s">
        <v>2412</v>
      </c>
      <c r="O2952" s="108" t="s">
        <v>2573</v>
      </c>
    </row>
    <row r="2953" spans="1:15" s="108" customFormat="1" ht="12.75" x14ac:dyDescent="0.2">
      <c r="A2953" s="108" t="str">
        <f>EnterpriseData!$B$38</f>
        <v>ProTes300420201Adm</v>
      </c>
      <c r="B2953" s="109" t="s">
        <v>13342</v>
      </c>
      <c r="C2953" s="108" t="s">
        <v>2609</v>
      </c>
      <c r="D2953" s="108" t="s">
        <v>13343</v>
      </c>
      <c r="E2953" s="108" t="s">
        <v>2683</v>
      </c>
      <c r="G2953" s="108" t="s">
        <v>13344</v>
      </c>
      <c r="H2953" s="108" t="s">
        <v>6198</v>
      </c>
      <c r="I2953" s="110" t="s">
        <v>2683</v>
      </c>
      <c r="J2953" s="108" t="s">
        <v>3825</v>
      </c>
      <c r="O2953" s="108" t="s">
        <v>2573</v>
      </c>
    </row>
    <row r="2954" spans="1:15" s="108" customFormat="1" ht="12.75" x14ac:dyDescent="0.2">
      <c r="A2954" s="108" t="str">
        <f>EnterpriseData!$B$38</f>
        <v>ProTes300420201Adm</v>
      </c>
      <c r="B2954" s="109" t="s">
        <v>13345</v>
      </c>
      <c r="C2954" s="108" t="s">
        <v>2609</v>
      </c>
      <c r="D2954" s="108" t="s">
        <v>13346</v>
      </c>
      <c r="E2954" s="108" t="s">
        <v>2683</v>
      </c>
      <c r="G2954" s="108" t="s">
        <v>13347</v>
      </c>
      <c r="H2954" s="108" t="s">
        <v>6245</v>
      </c>
      <c r="I2954" s="110" t="s">
        <v>2683</v>
      </c>
      <c r="J2954" s="108" t="s">
        <v>2412</v>
      </c>
      <c r="O2954" s="108" t="s">
        <v>2573</v>
      </c>
    </row>
    <row r="2955" spans="1:15" s="108" customFormat="1" ht="12.75" x14ac:dyDescent="0.2">
      <c r="A2955" s="108" t="str">
        <f>EnterpriseData!$B$38</f>
        <v>ProTes300420201Adm</v>
      </c>
      <c r="B2955" s="109" t="s">
        <v>13348</v>
      </c>
      <c r="C2955" s="108" t="s">
        <v>2609</v>
      </c>
      <c r="D2955" s="108" t="s">
        <v>13349</v>
      </c>
      <c r="E2955" s="108" t="s">
        <v>2683</v>
      </c>
      <c r="G2955" s="108" t="s">
        <v>13350</v>
      </c>
      <c r="H2955" s="108" t="s">
        <v>6616</v>
      </c>
      <c r="I2955" s="110" t="s">
        <v>2683</v>
      </c>
      <c r="J2955" s="108" t="s">
        <v>5800</v>
      </c>
      <c r="O2955" s="108" t="s">
        <v>2573</v>
      </c>
    </row>
    <row r="2956" spans="1:15" s="108" customFormat="1" ht="12.75" x14ac:dyDescent="0.2">
      <c r="A2956" s="108" t="str">
        <f>EnterpriseData!$B$38</f>
        <v>ProTes300420201Adm</v>
      </c>
      <c r="B2956" s="109" t="s">
        <v>13351</v>
      </c>
      <c r="C2956" s="108" t="s">
        <v>2609</v>
      </c>
      <c r="D2956" s="108" t="s">
        <v>13352</v>
      </c>
      <c r="E2956" s="108" t="s">
        <v>2683</v>
      </c>
      <c r="G2956" s="108" t="s">
        <v>13353</v>
      </c>
      <c r="H2956" s="108" t="s">
        <v>13354</v>
      </c>
      <c r="I2956" s="110" t="s">
        <v>2683</v>
      </c>
      <c r="J2956" s="108" t="s">
        <v>3100</v>
      </c>
      <c r="O2956" s="108" t="s">
        <v>2573</v>
      </c>
    </row>
    <row r="2957" spans="1:15" s="108" customFormat="1" ht="12.75" x14ac:dyDescent="0.2">
      <c r="A2957" s="108" t="str">
        <f>EnterpriseData!$B$38</f>
        <v>ProTes300420201Adm</v>
      </c>
      <c r="B2957" s="109" t="s">
        <v>13355</v>
      </c>
      <c r="C2957" s="108" t="s">
        <v>2609</v>
      </c>
      <c r="D2957" s="108" t="s">
        <v>13356</v>
      </c>
      <c r="E2957" s="108" t="s">
        <v>2683</v>
      </c>
      <c r="G2957" s="108" t="s">
        <v>13357</v>
      </c>
      <c r="H2957" s="108" t="s">
        <v>6636</v>
      </c>
      <c r="I2957" s="110" t="s">
        <v>2683</v>
      </c>
      <c r="J2957" s="108" t="s">
        <v>3578</v>
      </c>
      <c r="O2957" s="108" t="s">
        <v>2573</v>
      </c>
    </row>
    <row r="2958" spans="1:15" s="108" customFormat="1" ht="12.75" x14ac:dyDescent="0.2">
      <c r="A2958" s="108" t="str">
        <f>EnterpriseData!$B$38</f>
        <v>ProTes300420201Adm</v>
      </c>
      <c r="B2958" s="109" t="s">
        <v>13358</v>
      </c>
      <c r="C2958" s="108" t="s">
        <v>2609</v>
      </c>
      <c r="D2958" s="108" t="s">
        <v>13359</v>
      </c>
      <c r="E2958" s="108" t="s">
        <v>2683</v>
      </c>
      <c r="G2958" s="108" t="s">
        <v>13360</v>
      </c>
      <c r="H2958" s="108" t="s">
        <v>11138</v>
      </c>
      <c r="I2958" s="110" t="s">
        <v>2683</v>
      </c>
      <c r="J2958" s="108" t="s">
        <v>3162</v>
      </c>
      <c r="O2958" s="108" t="s">
        <v>2573</v>
      </c>
    </row>
    <row r="2959" spans="1:15" s="108" customFormat="1" ht="12.75" x14ac:dyDescent="0.2">
      <c r="A2959" s="108" t="str">
        <f>EnterpriseData!$B$38</f>
        <v>ProTes300420201Adm</v>
      </c>
      <c r="B2959" s="109" t="s">
        <v>13361</v>
      </c>
      <c r="C2959" s="108" t="s">
        <v>2609</v>
      </c>
      <c r="D2959" s="108" t="s">
        <v>13362</v>
      </c>
      <c r="E2959" s="108" t="s">
        <v>2683</v>
      </c>
      <c r="G2959" s="108" t="s">
        <v>13363</v>
      </c>
      <c r="H2959" s="108" t="s">
        <v>7181</v>
      </c>
      <c r="I2959" s="110" t="s">
        <v>2683</v>
      </c>
      <c r="J2959" s="108" t="s">
        <v>5575</v>
      </c>
      <c r="O2959" s="108" t="s">
        <v>2573</v>
      </c>
    </row>
    <row r="2960" spans="1:15" s="108" customFormat="1" ht="12.75" x14ac:dyDescent="0.2">
      <c r="A2960" s="108" t="str">
        <f>EnterpriseData!$B$38</f>
        <v>ProTes300420201Adm</v>
      </c>
      <c r="B2960" s="109" t="s">
        <v>13364</v>
      </c>
      <c r="C2960" s="108" t="s">
        <v>2609</v>
      </c>
      <c r="D2960" s="108" t="s">
        <v>13365</v>
      </c>
      <c r="E2960" s="108" t="s">
        <v>2683</v>
      </c>
      <c r="G2960" s="108" t="s">
        <v>4974</v>
      </c>
      <c r="H2960" s="108" t="s">
        <v>13366</v>
      </c>
      <c r="I2960" s="110" t="s">
        <v>2683</v>
      </c>
      <c r="J2960" s="108" t="s">
        <v>3681</v>
      </c>
      <c r="O2960" s="108" t="s">
        <v>2573</v>
      </c>
    </row>
    <row r="2961" spans="1:15" s="108" customFormat="1" ht="12.75" x14ac:dyDescent="0.2">
      <c r="A2961" s="108" t="str">
        <f>EnterpriseData!$B$38</f>
        <v>ProTes300420201Adm</v>
      </c>
      <c r="B2961" s="109" t="s">
        <v>13367</v>
      </c>
      <c r="C2961" s="108" t="s">
        <v>2609</v>
      </c>
      <c r="D2961" s="108" t="s">
        <v>13368</v>
      </c>
      <c r="E2961" s="108" t="s">
        <v>2683</v>
      </c>
      <c r="G2961" s="108" t="s">
        <v>13369</v>
      </c>
      <c r="H2961" s="108" t="s">
        <v>6151</v>
      </c>
      <c r="I2961" s="110" t="s">
        <v>2683</v>
      </c>
      <c r="J2961" s="108" t="s">
        <v>2727</v>
      </c>
      <c r="O2961" s="108" t="s">
        <v>2573</v>
      </c>
    </row>
    <row r="2962" spans="1:15" s="108" customFormat="1" ht="12.75" x14ac:dyDescent="0.2">
      <c r="A2962" s="108" t="str">
        <f>EnterpriseData!$B$38</f>
        <v>ProTes300420201Adm</v>
      </c>
      <c r="B2962" s="109" t="s">
        <v>13370</v>
      </c>
      <c r="C2962" s="108" t="s">
        <v>2609</v>
      </c>
      <c r="D2962" s="108" t="s">
        <v>13371</v>
      </c>
      <c r="E2962" s="108" t="s">
        <v>2683</v>
      </c>
      <c r="G2962" s="108" t="s">
        <v>13372</v>
      </c>
      <c r="H2962" s="108" t="s">
        <v>7478</v>
      </c>
      <c r="I2962" s="110" t="s">
        <v>2683</v>
      </c>
      <c r="J2962" s="108" t="s">
        <v>6097</v>
      </c>
      <c r="O2962" s="108" t="s">
        <v>2573</v>
      </c>
    </row>
    <row r="2963" spans="1:15" s="108" customFormat="1" ht="12.75" x14ac:dyDescent="0.2">
      <c r="A2963" s="108" t="str">
        <f>EnterpriseData!$B$38</f>
        <v>ProTes300420201Adm</v>
      </c>
      <c r="B2963" s="109" t="s">
        <v>13373</v>
      </c>
      <c r="C2963" s="108" t="s">
        <v>2609</v>
      </c>
      <c r="D2963" s="108" t="s">
        <v>13374</v>
      </c>
      <c r="E2963" s="108" t="s">
        <v>2683</v>
      </c>
      <c r="G2963" s="108" t="s">
        <v>13375</v>
      </c>
      <c r="H2963" s="108" t="s">
        <v>13376</v>
      </c>
      <c r="I2963" s="110" t="s">
        <v>2683</v>
      </c>
      <c r="J2963" s="108" t="s">
        <v>3681</v>
      </c>
      <c r="O2963" s="108" t="s">
        <v>2573</v>
      </c>
    </row>
    <row r="2964" spans="1:15" s="108" customFormat="1" ht="12.75" x14ac:dyDescent="0.2">
      <c r="A2964" s="108" t="str">
        <f>EnterpriseData!$B$38</f>
        <v>ProTes300420201Adm</v>
      </c>
      <c r="B2964" s="109" t="s">
        <v>13377</v>
      </c>
      <c r="C2964" s="108" t="s">
        <v>2609</v>
      </c>
      <c r="D2964" s="108" t="s">
        <v>13378</v>
      </c>
      <c r="E2964" s="108" t="s">
        <v>2683</v>
      </c>
      <c r="G2964" s="108" t="s">
        <v>13379</v>
      </c>
      <c r="H2964" s="108" t="s">
        <v>6133</v>
      </c>
      <c r="I2964" s="110" t="s">
        <v>2683</v>
      </c>
      <c r="J2964" s="108" t="s">
        <v>3681</v>
      </c>
      <c r="O2964" s="108" t="s">
        <v>2573</v>
      </c>
    </row>
    <row r="2965" spans="1:15" s="108" customFormat="1" ht="12.75" x14ac:dyDescent="0.2">
      <c r="A2965" s="108" t="str">
        <f>EnterpriseData!$B$38</f>
        <v>ProTes300420201Adm</v>
      </c>
      <c r="B2965" s="109" t="s">
        <v>13380</v>
      </c>
      <c r="C2965" s="108" t="s">
        <v>2609</v>
      </c>
      <c r="D2965" s="108" t="s">
        <v>13381</v>
      </c>
      <c r="E2965" s="108" t="s">
        <v>2683</v>
      </c>
      <c r="G2965" s="108" t="s">
        <v>13382</v>
      </c>
      <c r="H2965" s="108" t="s">
        <v>7181</v>
      </c>
      <c r="I2965" s="110" t="s">
        <v>2683</v>
      </c>
      <c r="J2965" s="108" t="s">
        <v>5575</v>
      </c>
      <c r="O2965" s="108" t="s">
        <v>2573</v>
      </c>
    </row>
    <row r="2966" spans="1:15" s="108" customFormat="1" ht="12.75" x14ac:dyDescent="0.2">
      <c r="A2966" s="108" t="str">
        <f>EnterpriseData!$B$38</f>
        <v>ProTes300420201Adm</v>
      </c>
      <c r="B2966" s="109" t="s">
        <v>13383</v>
      </c>
      <c r="C2966" s="108" t="s">
        <v>2609</v>
      </c>
      <c r="D2966" s="108" t="s">
        <v>13384</v>
      </c>
      <c r="E2966" s="108" t="s">
        <v>2683</v>
      </c>
      <c r="G2966" s="108" t="s">
        <v>13385</v>
      </c>
      <c r="H2966" s="108" t="s">
        <v>6464</v>
      </c>
      <c r="I2966" s="110" t="s">
        <v>2683</v>
      </c>
      <c r="J2966" s="108" t="s">
        <v>3202</v>
      </c>
      <c r="O2966" s="108" t="s">
        <v>2573</v>
      </c>
    </row>
    <row r="2967" spans="1:15" s="108" customFormat="1" ht="12.75" x14ac:dyDescent="0.2">
      <c r="A2967" s="108" t="str">
        <f>EnterpriseData!$B$38</f>
        <v>ProTes300420201Adm</v>
      </c>
      <c r="B2967" s="109" t="s">
        <v>13386</v>
      </c>
      <c r="C2967" s="108" t="s">
        <v>2609</v>
      </c>
      <c r="D2967" s="108" t="s">
        <v>13387</v>
      </c>
      <c r="E2967" s="108" t="s">
        <v>2683</v>
      </c>
      <c r="G2967" s="108" t="s">
        <v>13388</v>
      </c>
      <c r="H2967" s="108" t="s">
        <v>6616</v>
      </c>
      <c r="I2967" s="110" t="s">
        <v>2683</v>
      </c>
      <c r="J2967" s="108" t="s">
        <v>5800</v>
      </c>
      <c r="O2967" s="108" t="s">
        <v>2573</v>
      </c>
    </row>
    <row r="2968" spans="1:15" s="108" customFormat="1" ht="12.75" x14ac:dyDescent="0.2">
      <c r="A2968" s="108" t="str">
        <f>EnterpriseData!$B$38</f>
        <v>ProTes300420201Adm</v>
      </c>
      <c r="B2968" s="109" t="s">
        <v>13389</v>
      </c>
      <c r="C2968" s="108" t="s">
        <v>2609</v>
      </c>
      <c r="D2968" s="108" t="s">
        <v>13390</v>
      </c>
      <c r="E2968" s="108" t="s">
        <v>2683</v>
      </c>
      <c r="G2968" s="108" t="s">
        <v>13391</v>
      </c>
      <c r="H2968" s="108" t="s">
        <v>6616</v>
      </c>
      <c r="I2968" s="110" t="s">
        <v>2683</v>
      </c>
      <c r="J2968" s="108" t="s">
        <v>5800</v>
      </c>
      <c r="O2968" s="108" t="s">
        <v>2573</v>
      </c>
    </row>
    <row r="2969" spans="1:15" s="108" customFormat="1" ht="12.75" x14ac:dyDescent="0.2">
      <c r="A2969" s="108" t="str">
        <f>EnterpriseData!$B$38</f>
        <v>ProTes300420201Adm</v>
      </c>
      <c r="B2969" s="109" t="s">
        <v>13392</v>
      </c>
      <c r="C2969" s="108" t="s">
        <v>2609</v>
      </c>
      <c r="D2969" s="108" t="s">
        <v>13393</v>
      </c>
      <c r="E2969" s="108" t="s">
        <v>2683</v>
      </c>
      <c r="G2969" s="108" t="s">
        <v>13394</v>
      </c>
      <c r="H2969" s="108" t="s">
        <v>6284</v>
      </c>
      <c r="I2969" s="110" t="s">
        <v>2683</v>
      </c>
      <c r="J2969" s="108" t="s">
        <v>6285</v>
      </c>
      <c r="O2969" s="108" t="s">
        <v>2573</v>
      </c>
    </row>
    <row r="2970" spans="1:15" s="108" customFormat="1" ht="12.75" x14ac:dyDescent="0.2">
      <c r="A2970" s="108" t="str">
        <f>EnterpriseData!$B$38</f>
        <v>ProTes300420201Adm</v>
      </c>
      <c r="B2970" s="109" t="s">
        <v>13395</v>
      </c>
      <c r="C2970" s="108" t="s">
        <v>2609</v>
      </c>
      <c r="D2970" s="108" t="s">
        <v>13396</v>
      </c>
      <c r="E2970" s="108" t="s">
        <v>2683</v>
      </c>
      <c r="G2970" s="108" t="s">
        <v>13397</v>
      </c>
      <c r="H2970" s="108" t="s">
        <v>6143</v>
      </c>
      <c r="I2970" s="110" t="s">
        <v>2683</v>
      </c>
      <c r="J2970" s="108" t="s">
        <v>4901</v>
      </c>
      <c r="O2970" s="108" t="s">
        <v>2573</v>
      </c>
    </row>
    <row r="2971" spans="1:15" s="108" customFormat="1" ht="12.75" x14ac:dyDescent="0.2">
      <c r="A2971" s="108" t="str">
        <f>EnterpriseData!$B$38</f>
        <v>ProTes300420201Adm</v>
      </c>
      <c r="B2971" s="109" t="s">
        <v>13398</v>
      </c>
      <c r="C2971" s="108" t="s">
        <v>2609</v>
      </c>
      <c r="D2971" s="108" t="s">
        <v>13399</v>
      </c>
      <c r="E2971" s="108" t="s">
        <v>2683</v>
      </c>
      <c r="G2971" s="108" t="s">
        <v>7482</v>
      </c>
      <c r="H2971" s="108" t="s">
        <v>6616</v>
      </c>
      <c r="I2971" s="110" t="s">
        <v>2683</v>
      </c>
      <c r="J2971" s="108" t="s">
        <v>5800</v>
      </c>
      <c r="O2971" s="108" t="s">
        <v>2573</v>
      </c>
    </row>
    <row r="2972" spans="1:15" s="108" customFormat="1" ht="12.75" x14ac:dyDescent="0.2">
      <c r="A2972" s="108" t="str">
        <f>EnterpriseData!$B$38</f>
        <v>ProTes300420201Adm</v>
      </c>
      <c r="B2972" s="109" t="s">
        <v>13400</v>
      </c>
      <c r="C2972" s="108" t="s">
        <v>2609</v>
      </c>
      <c r="D2972" s="108" t="s">
        <v>13401</v>
      </c>
      <c r="E2972" s="108" t="s">
        <v>2683</v>
      </c>
      <c r="G2972" s="108" t="s">
        <v>13402</v>
      </c>
      <c r="H2972" s="108" t="s">
        <v>7941</v>
      </c>
      <c r="I2972" s="110" t="s">
        <v>2683</v>
      </c>
      <c r="J2972" s="108" t="s">
        <v>2404</v>
      </c>
      <c r="O2972" s="108" t="s">
        <v>2573</v>
      </c>
    </row>
    <row r="2973" spans="1:15" s="108" customFormat="1" ht="12.75" x14ac:dyDescent="0.2">
      <c r="A2973" s="108" t="str">
        <f>EnterpriseData!$B$38</f>
        <v>ProTes300420201Adm</v>
      </c>
      <c r="B2973" s="109" t="s">
        <v>13403</v>
      </c>
      <c r="C2973" s="108" t="s">
        <v>2609</v>
      </c>
      <c r="D2973" s="108" t="s">
        <v>13404</v>
      </c>
      <c r="E2973" s="108" t="s">
        <v>2683</v>
      </c>
      <c r="G2973" s="108" t="s">
        <v>13405</v>
      </c>
      <c r="H2973" s="108" t="s">
        <v>11138</v>
      </c>
      <c r="I2973" s="110" t="s">
        <v>2683</v>
      </c>
      <c r="J2973" s="108" t="s">
        <v>3162</v>
      </c>
      <c r="O2973" s="108" t="s">
        <v>2573</v>
      </c>
    </row>
    <row r="2974" spans="1:15" s="108" customFormat="1" ht="12.75" x14ac:dyDescent="0.2">
      <c r="A2974" s="108" t="str">
        <f>EnterpriseData!$B$38</f>
        <v>ProTes300420201Adm</v>
      </c>
      <c r="B2974" s="109" t="s">
        <v>13406</v>
      </c>
      <c r="C2974" s="108" t="s">
        <v>2609</v>
      </c>
      <c r="D2974" s="108" t="s">
        <v>13407</v>
      </c>
      <c r="E2974" s="108" t="s">
        <v>2683</v>
      </c>
      <c r="G2974" s="108" t="s">
        <v>13408</v>
      </c>
      <c r="H2974" s="108" t="s">
        <v>6299</v>
      </c>
      <c r="I2974" s="110" t="s">
        <v>2683</v>
      </c>
      <c r="J2974" s="108" t="s">
        <v>3100</v>
      </c>
      <c r="O2974" s="108" t="s">
        <v>2573</v>
      </c>
    </row>
    <row r="2975" spans="1:15" s="108" customFormat="1" ht="12.75" x14ac:dyDescent="0.2">
      <c r="A2975" s="108" t="str">
        <f>EnterpriseData!$B$38</f>
        <v>ProTes300420201Adm</v>
      </c>
      <c r="B2975" s="109" t="s">
        <v>13409</v>
      </c>
      <c r="C2975" s="108" t="s">
        <v>2609</v>
      </c>
      <c r="D2975" s="108" t="s">
        <v>13410</v>
      </c>
      <c r="E2975" s="108" t="s">
        <v>2683</v>
      </c>
      <c r="G2975" s="108" t="s">
        <v>13411</v>
      </c>
      <c r="H2975" s="108" t="s">
        <v>10559</v>
      </c>
      <c r="I2975" s="110" t="s">
        <v>2683</v>
      </c>
      <c r="J2975" s="108" t="s">
        <v>5414</v>
      </c>
      <c r="O2975" s="108" t="s">
        <v>2573</v>
      </c>
    </row>
    <row r="2976" spans="1:15" s="108" customFormat="1" ht="12.75" x14ac:dyDescent="0.2">
      <c r="A2976" s="108" t="str">
        <f>EnterpriseData!$B$38</f>
        <v>ProTes300420201Adm</v>
      </c>
      <c r="B2976" s="109" t="s">
        <v>13412</v>
      </c>
      <c r="C2976" s="108" t="s">
        <v>2609</v>
      </c>
      <c r="D2976" s="108" t="s">
        <v>13413</v>
      </c>
      <c r="E2976" s="108" t="s">
        <v>2683</v>
      </c>
      <c r="G2976" s="108" t="s">
        <v>13414</v>
      </c>
      <c r="H2976" s="108" t="s">
        <v>11138</v>
      </c>
      <c r="I2976" s="110" t="s">
        <v>2683</v>
      </c>
      <c r="J2976" s="108" t="s">
        <v>3162</v>
      </c>
      <c r="O2976" s="108" t="s">
        <v>2573</v>
      </c>
    </row>
    <row r="2977" spans="1:15" s="108" customFormat="1" ht="12.75" x14ac:dyDescent="0.2">
      <c r="A2977" s="108" t="str">
        <f>EnterpriseData!$B$38</f>
        <v>ProTes300420201Adm</v>
      </c>
      <c r="B2977" s="109" t="s">
        <v>13415</v>
      </c>
      <c r="C2977" s="108" t="s">
        <v>2609</v>
      </c>
      <c r="D2977" s="108" t="s">
        <v>13416</v>
      </c>
      <c r="E2977" s="108" t="s">
        <v>2683</v>
      </c>
      <c r="G2977" s="108" t="s">
        <v>13417</v>
      </c>
      <c r="H2977" s="108" t="s">
        <v>6253</v>
      </c>
      <c r="I2977" s="110" t="s">
        <v>2683</v>
      </c>
      <c r="J2977" s="108" t="s">
        <v>2952</v>
      </c>
      <c r="O2977" s="108" t="s">
        <v>2573</v>
      </c>
    </row>
    <row r="2978" spans="1:15" s="108" customFormat="1" ht="12.75" x14ac:dyDescent="0.2">
      <c r="A2978" s="108" t="str">
        <f>EnterpriseData!$B$38</f>
        <v>ProTes300420201Adm</v>
      </c>
      <c r="B2978" s="109" t="s">
        <v>13418</v>
      </c>
      <c r="C2978" s="108" t="s">
        <v>2609</v>
      </c>
      <c r="D2978" s="108" t="s">
        <v>13419</v>
      </c>
      <c r="E2978" s="108" t="s">
        <v>2683</v>
      </c>
      <c r="G2978" s="108" t="s">
        <v>13420</v>
      </c>
      <c r="H2978" s="108" t="s">
        <v>13229</v>
      </c>
      <c r="I2978" s="110" t="s">
        <v>2683</v>
      </c>
      <c r="J2978" s="108" t="s">
        <v>2834</v>
      </c>
      <c r="O2978" s="108" t="s">
        <v>2573</v>
      </c>
    </row>
    <row r="2979" spans="1:15" s="108" customFormat="1" ht="12.75" x14ac:dyDescent="0.2">
      <c r="A2979" s="108" t="str">
        <f>EnterpriseData!$B$38</f>
        <v>ProTes300420201Adm</v>
      </c>
      <c r="B2979" s="109" t="s">
        <v>13421</v>
      </c>
      <c r="C2979" s="108" t="s">
        <v>2609</v>
      </c>
      <c r="D2979" s="108" t="s">
        <v>13422</v>
      </c>
      <c r="E2979" s="108" t="s">
        <v>2683</v>
      </c>
      <c r="G2979" s="108" t="s">
        <v>13423</v>
      </c>
      <c r="H2979" s="108" t="s">
        <v>6245</v>
      </c>
      <c r="I2979" s="110" t="s">
        <v>2683</v>
      </c>
      <c r="J2979" s="108" t="s">
        <v>2412</v>
      </c>
      <c r="O2979" s="108" t="s">
        <v>2573</v>
      </c>
    </row>
    <row r="2980" spans="1:15" s="108" customFormat="1" ht="12.75" x14ac:dyDescent="0.2">
      <c r="A2980" s="108" t="str">
        <f>EnterpriseData!$B$38</f>
        <v>ProTes300420201Adm</v>
      </c>
      <c r="B2980" s="109" t="s">
        <v>13424</v>
      </c>
      <c r="C2980" s="108" t="s">
        <v>2609</v>
      </c>
      <c r="D2980" s="108" t="s">
        <v>13425</v>
      </c>
      <c r="E2980" s="108" t="s">
        <v>2683</v>
      </c>
      <c r="G2980" s="108" t="s">
        <v>13426</v>
      </c>
      <c r="H2980" s="108" t="s">
        <v>13427</v>
      </c>
      <c r="I2980" s="110" t="s">
        <v>2683</v>
      </c>
      <c r="J2980" s="108" t="s">
        <v>3202</v>
      </c>
      <c r="O2980" s="108" t="s">
        <v>2573</v>
      </c>
    </row>
    <row r="2981" spans="1:15" s="108" customFormat="1" ht="12.75" x14ac:dyDescent="0.2">
      <c r="A2981" s="108" t="str">
        <f>EnterpriseData!$B$38</f>
        <v>ProTes300420201Adm</v>
      </c>
      <c r="B2981" s="109" t="s">
        <v>13428</v>
      </c>
      <c r="C2981" s="108" t="s">
        <v>2609</v>
      </c>
      <c r="D2981" s="108" t="s">
        <v>13429</v>
      </c>
      <c r="E2981" s="108" t="s">
        <v>2683</v>
      </c>
      <c r="G2981" s="108" t="s">
        <v>13430</v>
      </c>
      <c r="H2981" s="108" t="s">
        <v>11138</v>
      </c>
      <c r="I2981" s="110" t="s">
        <v>2683</v>
      </c>
      <c r="J2981" s="108" t="s">
        <v>3162</v>
      </c>
      <c r="O2981" s="108" t="s">
        <v>2573</v>
      </c>
    </row>
    <row r="2982" spans="1:15" s="108" customFormat="1" ht="12.75" x14ac:dyDescent="0.2">
      <c r="A2982" s="108" t="str">
        <f>EnterpriseData!$B$38</f>
        <v>ProTes300420201Adm</v>
      </c>
      <c r="B2982" s="109" t="s">
        <v>13431</v>
      </c>
      <c r="C2982" s="108" t="s">
        <v>2609</v>
      </c>
      <c r="D2982" s="108" t="s">
        <v>13432</v>
      </c>
      <c r="E2982" s="108" t="s">
        <v>2683</v>
      </c>
      <c r="G2982" s="108" t="s">
        <v>13433</v>
      </c>
      <c r="H2982" s="108" t="s">
        <v>6339</v>
      </c>
      <c r="I2982" s="110" t="s">
        <v>2683</v>
      </c>
      <c r="J2982" s="108" t="s">
        <v>3195</v>
      </c>
      <c r="O2982" s="108" t="s">
        <v>2573</v>
      </c>
    </row>
    <row r="2983" spans="1:15" s="108" customFormat="1" ht="12.75" x14ac:dyDescent="0.2">
      <c r="A2983" s="108" t="str">
        <f>EnterpriseData!$B$38</f>
        <v>ProTes300420201Adm</v>
      </c>
      <c r="B2983" s="109" t="s">
        <v>13434</v>
      </c>
      <c r="C2983" s="108" t="s">
        <v>2609</v>
      </c>
      <c r="D2983" s="108" t="s">
        <v>13435</v>
      </c>
      <c r="E2983" s="108" t="s">
        <v>2683</v>
      </c>
      <c r="G2983" s="108" t="s">
        <v>13436</v>
      </c>
      <c r="H2983" s="108" t="s">
        <v>8649</v>
      </c>
      <c r="I2983" s="110" t="s">
        <v>2683</v>
      </c>
      <c r="J2983" s="108" t="s">
        <v>2407</v>
      </c>
      <c r="O2983" s="108" t="s">
        <v>2573</v>
      </c>
    </row>
    <row r="2984" spans="1:15" s="108" customFormat="1" ht="12.75" x14ac:dyDescent="0.2">
      <c r="A2984" s="108" t="str">
        <f>EnterpriseData!$B$38</f>
        <v>ProTes300420201Adm</v>
      </c>
      <c r="B2984" s="109" t="s">
        <v>13437</v>
      </c>
      <c r="C2984" s="108" t="s">
        <v>2609</v>
      </c>
      <c r="D2984" s="108" t="s">
        <v>13438</v>
      </c>
      <c r="E2984" s="108" t="s">
        <v>2683</v>
      </c>
      <c r="G2984" s="108" t="s">
        <v>13439</v>
      </c>
      <c r="H2984" s="108" t="s">
        <v>6151</v>
      </c>
      <c r="I2984" s="110" t="s">
        <v>2683</v>
      </c>
      <c r="J2984" s="108" t="s">
        <v>2727</v>
      </c>
      <c r="O2984" s="108" t="s">
        <v>2573</v>
      </c>
    </row>
    <row r="2985" spans="1:15" s="108" customFormat="1" ht="12.75" x14ac:dyDescent="0.2">
      <c r="A2985" s="108" t="str">
        <f>EnterpriseData!$B$38</f>
        <v>ProTes300420201Adm</v>
      </c>
      <c r="B2985" s="109" t="s">
        <v>13440</v>
      </c>
      <c r="C2985" s="108" t="s">
        <v>2609</v>
      </c>
      <c r="D2985" s="108" t="s">
        <v>13441</v>
      </c>
      <c r="E2985" s="108" t="s">
        <v>2683</v>
      </c>
      <c r="G2985" s="108" t="s">
        <v>9752</v>
      </c>
      <c r="H2985" s="108" t="s">
        <v>7660</v>
      </c>
      <c r="I2985" s="110" t="s">
        <v>2683</v>
      </c>
      <c r="J2985" s="108" t="s">
        <v>2437</v>
      </c>
      <c r="O2985" s="108" t="s">
        <v>2573</v>
      </c>
    </row>
    <row r="2986" spans="1:15" s="108" customFormat="1" ht="12.75" x14ac:dyDescent="0.2">
      <c r="A2986" s="108" t="str">
        <f>EnterpriseData!$B$38</f>
        <v>ProTes300420201Adm</v>
      </c>
      <c r="B2986" s="109" t="s">
        <v>13442</v>
      </c>
      <c r="C2986" s="108" t="s">
        <v>2609</v>
      </c>
      <c r="D2986" s="108" t="s">
        <v>13443</v>
      </c>
      <c r="E2986" s="108" t="s">
        <v>2683</v>
      </c>
      <c r="G2986" s="108" t="s">
        <v>13444</v>
      </c>
      <c r="H2986" s="108" t="s">
        <v>6616</v>
      </c>
      <c r="I2986" s="110" t="s">
        <v>2683</v>
      </c>
      <c r="J2986" s="108" t="s">
        <v>5800</v>
      </c>
      <c r="O2986" s="108" t="s">
        <v>2573</v>
      </c>
    </row>
    <row r="2987" spans="1:15" s="108" customFormat="1" ht="12.75" x14ac:dyDescent="0.2">
      <c r="A2987" s="108" t="str">
        <f>EnterpriseData!$B$38</f>
        <v>ProTes300420201Adm</v>
      </c>
      <c r="B2987" s="109" t="s">
        <v>13445</v>
      </c>
      <c r="C2987" s="108" t="s">
        <v>2609</v>
      </c>
      <c r="D2987" s="108" t="s">
        <v>13446</v>
      </c>
      <c r="E2987" s="108" t="s">
        <v>2683</v>
      </c>
      <c r="G2987" s="108" t="s">
        <v>13447</v>
      </c>
      <c r="H2987" s="108" t="s">
        <v>7712</v>
      </c>
      <c r="I2987" s="110" t="s">
        <v>2683</v>
      </c>
      <c r="J2987" s="108" t="s">
        <v>3614</v>
      </c>
      <c r="O2987" s="108" t="s">
        <v>2573</v>
      </c>
    </row>
    <row r="2988" spans="1:15" s="108" customFormat="1" ht="12.75" x14ac:dyDescent="0.2">
      <c r="A2988" s="108" t="str">
        <f>EnterpriseData!$B$38</f>
        <v>ProTes300420201Adm</v>
      </c>
      <c r="B2988" s="109" t="s">
        <v>13448</v>
      </c>
      <c r="C2988" s="108" t="s">
        <v>2609</v>
      </c>
      <c r="D2988" s="108" t="s">
        <v>13449</v>
      </c>
      <c r="E2988" s="108" t="s">
        <v>2683</v>
      </c>
      <c r="G2988" s="108" t="s">
        <v>13450</v>
      </c>
      <c r="H2988" s="108" t="s">
        <v>6769</v>
      </c>
      <c r="I2988" s="110" t="s">
        <v>2683</v>
      </c>
      <c r="J2988" s="108" t="s">
        <v>4901</v>
      </c>
      <c r="O2988" s="108" t="s">
        <v>2573</v>
      </c>
    </row>
    <row r="2989" spans="1:15" s="108" customFormat="1" ht="12.75" x14ac:dyDescent="0.2">
      <c r="A2989" s="108" t="str">
        <f>EnterpriseData!$B$38</f>
        <v>ProTes300420201Adm</v>
      </c>
      <c r="B2989" s="109" t="s">
        <v>13451</v>
      </c>
      <c r="C2989" s="108" t="s">
        <v>2609</v>
      </c>
      <c r="D2989" s="108" t="s">
        <v>13452</v>
      </c>
      <c r="E2989" s="108" t="s">
        <v>2683</v>
      </c>
      <c r="G2989" s="108" t="s">
        <v>13453</v>
      </c>
      <c r="H2989" s="108" t="s">
        <v>8649</v>
      </c>
      <c r="I2989" s="110" t="s">
        <v>2683</v>
      </c>
      <c r="J2989" s="108" t="s">
        <v>2407</v>
      </c>
      <c r="O2989" s="108" t="s">
        <v>2573</v>
      </c>
    </row>
    <row r="2990" spans="1:15" s="108" customFormat="1" ht="12.75" x14ac:dyDescent="0.2">
      <c r="A2990" s="108" t="str">
        <f>EnterpriseData!$B$38</f>
        <v>ProTes300420201Adm</v>
      </c>
      <c r="B2990" s="109" t="s">
        <v>13454</v>
      </c>
      <c r="C2990" s="108" t="s">
        <v>2609</v>
      </c>
      <c r="D2990" s="108" t="s">
        <v>13455</v>
      </c>
      <c r="E2990" s="108" t="s">
        <v>2683</v>
      </c>
      <c r="G2990" s="108" t="s">
        <v>13456</v>
      </c>
      <c r="H2990" s="108" t="s">
        <v>7439</v>
      </c>
      <c r="I2990" s="110" t="s">
        <v>2683</v>
      </c>
      <c r="J2990" s="108" t="s">
        <v>2413</v>
      </c>
      <c r="O2990" s="108" t="s">
        <v>2573</v>
      </c>
    </row>
    <row r="2991" spans="1:15" s="108" customFormat="1" ht="12.75" x14ac:dyDescent="0.2">
      <c r="A2991" s="108" t="str">
        <f>EnterpriseData!$B$38</f>
        <v>ProTes300420201Adm</v>
      </c>
      <c r="B2991" s="109" t="s">
        <v>13457</v>
      </c>
      <c r="C2991" s="108" t="s">
        <v>2609</v>
      </c>
      <c r="D2991" s="108" t="s">
        <v>13458</v>
      </c>
      <c r="E2991" s="108" t="s">
        <v>2683</v>
      </c>
      <c r="G2991" s="108" t="s">
        <v>13459</v>
      </c>
      <c r="H2991" s="108" t="s">
        <v>6616</v>
      </c>
      <c r="I2991" s="110" t="s">
        <v>2683</v>
      </c>
      <c r="J2991" s="108" t="s">
        <v>5800</v>
      </c>
      <c r="O2991" s="108" t="s">
        <v>2573</v>
      </c>
    </row>
    <row r="2992" spans="1:15" s="108" customFormat="1" ht="12.75" x14ac:dyDescent="0.2">
      <c r="A2992" s="108" t="str">
        <f>EnterpriseData!$B$38</f>
        <v>ProTes300420201Adm</v>
      </c>
      <c r="B2992" s="109" t="s">
        <v>13460</v>
      </c>
      <c r="C2992" s="108" t="s">
        <v>2609</v>
      </c>
      <c r="D2992" s="108" t="s">
        <v>13461</v>
      </c>
      <c r="E2992" s="108" t="s">
        <v>2683</v>
      </c>
      <c r="G2992" s="108" t="s">
        <v>13462</v>
      </c>
      <c r="H2992" s="108" t="s">
        <v>6198</v>
      </c>
      <c r="I2992" s="110" t="s">
        <v>2683</v>
      </c>
      <c r="J2992" s="108" t="s">
        <v>3825</v>
      </c>
      <c r="O2992" s="108" t="s">
        <v>2573</v>
      </c>
    </row>
    <row r="2993" spans="1:15" s="108" customFormat="1" ht="12.75" x14ac:dyDescent="0.2">
      <c r="A2993" s="108" t="str">
        <f>EnterpriseData!$B$38</f>
        <v>ProTes300420201Adm</v>
      </c>
      <c r="B2993" s="109" t="s">
        <v>13463</v>
      </c>
      <c r="C2993" s="108" t="s">
        <v>2609</v>
      </c>
      <c r="D2993" s="108" t="s">
        <v>13464</v>
      </c>
      <c r="E2993" s="108" t="s">
        <v>2683</v>
      </c>
      <c r="G2993" s="108" t="s">
        <v>13465</v>
      </c>
      <c r="H2993" s="108" t="s">
        <v>6245</v>
      </c>
      <c r="I2993" s="110" t="s">
        <v>2683</v>
      </c>
      <c r="J2993" s="108" t="s">
        <v>2412</v>
      </c>
      <c r="O2993" s="108" t="s">
        <v>2573</v>
      </c>
    </row>
    <row r="2994" spans="1:15" s="108" customFormat="1" ht="12.75" x14ac:dyDescent="0.2">
      <c r="A2994" s="108" t="str">
        <f>EnterpriseData!$B$38</f>
        <v>ProTes300420201Adm</v>
      </c>
      <c r="B2994" s="109" t="s">
        <v>13466</v>
      </c>
      <c r="C2994" s="108" t="s">
        <v>2609</v>
      </c>
      <c r="D2994" s="108" t="s">
        <v>13467</v>
      </c>
      <c r="E2994" s="108" t="s">
        <v>2683</v>
      </c>
      <c r="G2994" s="108" t="s">
        <v>13468</v>
      </c>
      <c r="H2994" s="108" t="s">
        <v>6198</v>
      </c>
      <c r="I2994" s="110" t="s">
        <v>2683</v>
      </c>
      <c r="J2994" s="108" t="s">
        <v>3825</v>
      </c>
      <c r="O2994" s="108" t="s">
        <v>2573</v>
      </c>
    </row>
    <row r="2995" spans="1:15" s="108" customFormat="1" ht="12.75" x14ac:dyDescent="0.2">
      <c r="A2995" s="108" t="str">
        <f>EnterpriseData!$B$38</f>
        <v>ProTes300420201Adm</v>
      </c>
      <c r="B2995" s="109" t="s">
        <v>13469</v>
      </c>
      <c r="C2995" s="108" t="s">
        <v>2609</v>
      </c>
      <c r="D2995" s="108" t="s">
        <v>13470</v>
      </c>
      <c r="E2995" s="108" t="s">
        <v>2683</v>
      </c>
      <c r="G2995" s="108" t="s">
        <v>13471</v>
      </c>
      <c r="H2995" s="108" t="s">
        <v>12229</v>
      </c>
      <c r="I2995" s="110" t="s">
        <v>2683</v>
      </c>
      <c r="J2995" s="108" t="s">
        <v>6693</v>
      </c>
      <c r="O2995" s="108" t="s">
        <v>2573</v>
      </c>
    </row>
    <row r="2996" spans="1:15" s="108" customFormat="1" ht="12.75" x14ac:dyDescent="0.2">
      <c r="A2996" s="108" t="str">
        <f>EnterpriseData!$B$38</f>
        <v>ProTes300420201Adm</v>
      </c>
      <c r="B2996" s="109" t="s">
        <v>13472</v>
      </c>
      <c r="C2996" s="108" t="s">
        <v>2609</v>
      </c>
      <c r="D2996" s="108" t="s">
        <v>13473</v>
      </c>
      <c r="E2996" s="108" t="s">
        <v>2683</v>
      </c>
      <c r="G2996" s="108" t="s">
        <v>13474</v>
      </c>
      <c r="H2996" s="108" t="s">
        <v>6122</v>
      </c>
      <c r="I2996" s="110" t="s">
        <v>2683</v>
      </c>
      <c r="J2996" s="108" t="s">
        <v>6123</v>
      </c>
      <c r="O2996" s="108" t="s">
        <v>2573</v>
      </c>
    </row>
    <row r="2997" spans="1:15" s="108" customFormat="1" ht="12.75" x14ac:dyDescent="0.2">
      <c r="A2997" s="108" t="str">
        <f>EnterpriseData!$B$38</f>
        <v>ProTes300420201Adm</v>
      </c>
      <c r="B2997" s="109" t="s">
        <v>13475</v>
      </c>
      <c r="C2997" s="108" t="s">
        <v>2609</v>
      </c>
      <c r="D2997" s="108" t="s">
        <v>13476</v>
      </c>
      <c r="E2997" s="108" t="s">
        <v>2683</v>
      </c>
      <c r="G2997" s="108" t="s">
        <v>13477</v>
      </c>
      <c r="H2997" s="108" t="s">
        <v>6616</v>
      </c>
      <c r="I2997" s="110" t="s">
        <v>2683</v>
      </c>
      <c r="J2997" s="108" t="s">
        <v>5800</v>
      </c>
      <c r="O2997" s="108" t="s">
        <v>2573</v>
      </c>
    </row>
    <row r="2998" spans="1:15" s="108" customFormat="1" ht="12.75" x14ac:dyDescent="0.2">
      <c r="A2998" s="108" t="str">
        <f>EnterpriseData!$B$38</f>
        <v>ProTes300420201Adm</v>
      </c>
      <c r="B2998" s="109" t="s">
        <v>13478</v>
      </c>
      <c r="C2998" s="108" t="s">
        <v>2609</v>
      </c>
      <c r="D2998" s="108" t="s">
        <v>13479</v>
      </c>
      <c r="E2998" s="108" t="s">
        <v>2683</v>
      </c>
      <c r="G2998" s="108" t="s">
        <v>13480</v>
      </c>
      <c r="H2998" s="108" t="s">
        <v>10814</v>
      </c>
      <c r="I2998" s="110" t="s">
        <v>2683</v>
      </c>
      <c r="J2998" s="108" t="s">
        <v>5713</v>
      </c>
      <c r="O2998" s="108" t="s">
        <v>2573</v>
      </c>
    </row>
    <row r="2999" spans="1:15" s="108" customFormat="1" ht="12.75" x14ac:dyDescent="0.2">
      <c r="A2999" s="108" t="str">
        <f>EnterpriseData!$B$38</f>
        <v>ProTes300420201Adm</v>
      </c>
      <c r="B2999" s="109" t="s">
        <v>13481</v>
      </c>
      <c r="C2999" s="108" t="s">
        <v>2609</v>
      </c>
      <c r="D2999" s="108" t="s">
        <v>13482</v>
      </c>
      <c r="E2999" s="108" t="s">
        <v>2683</v>
      </c>
      <c r="G2999" s="108" t="s">
        <v>13483</v>
      </c>
      <c r="H2999" s="108" t="s">
        <v>7941</v>
      </c>
      <c r="I2999" s="110" t="s">
        <v>2683</v>
      </c>
      <c r="J2999" s="108" t="s">
        <v>2404</v>
      </c>
      <c r="O2999" s="108" t="s">
        <v>2573</v>
      </c>
    </row>
    <row r="3000" spans="1:15" s="108" customFormat="1" ht="12.75" x14ac:dyDescent="0.2">
      <c r="A3000" s="108" t="str">
        <f>EnterpriseData!$B$38</f>
        <v>ProTes300420201Adm</v>
      </c>
      <c r="B3000" s="109" t="s">
        <v>13484</v>
      </c>
      <c r="C3000" s="108" t="s">
        <v>2609</v>
      </c>
      <c r="D3000" s="108" t="s">
        <v>13485</v>
      </c>
      <c r="E3000" s="108" t="s">
        <v>2683</v>
      </c>
      <c r="G3000" s="108" t="s">
        <v>13486</v>
      </c>
      <c r="H3000" s="108" t="s">
        <v>7941</v>
      </c>
      <c r="I3000" s="110" t="s">
        <v>2683</v>
      </c>
      <c r="J3000" s="108" t="s">
        <v>2404</v>
      </c>
      <c r="O3000" s="108" t="s">
        <v>2573</v>
      </c>
    </row>
    <row r="3001" spans="1:15" s="108" customFormat="1" ht="12.75" x14ac:dyDescent="0.2">
      <c r="A3001" s="108" t="str">
        <f>EnterpriseData!$B$38</f>
        <v>ProTes300420201Adm</v>
      </c>
      <c r="B3001" s="109" t="s">
        <v>13487</v>
      </c>
      <c r="C3001" s="108" t="s">
        <v>2609</v>
      </c>
      <c r="D3001" s="108" t="s">
        <v>13488</v>
      </c>
      <c r="E3001" s="108" t="s">
        <v>2683</v>
      </c>
      <c r="G3001" s="108" t="s">
        <v>13489</v>
      </c>
      <c r="H3001" s="108" t="s">
        <v>7941</v>
      </c>
      <c r="I3001" s="110" t="s">
        <v>2683</v>
      </c>
      <c r="J3001" s="108" t="s">
        <v>2404</v>
      </c>
      <c r="O3001" s="108" t="s">
        <v>2573</v>
      </c>
    </row>
    <row r="3002" spans="1:15" s="108" customFormat="1" ht="12.75" x14ac:dyDescent="0.2">
      <c r="A3002" s="108" t="str">
        <f>EnterpriseData!$B$38</f>
        <v>ProTes300420201Adm</v>
      </c>
      <c r="B3002" s="109" t="s">
        <v>13490</v>
      </c>
      <c r="C3002" s="108" t="s">
        <v>2609</v>
      </c>
      <c r="D3002" s="108" t="s">
        <v>13491</v>
      </c>
      <c r="E3002" s="108" t="s">
        <v>2683</v>
      </c>
      <c r="G3002" s="108" t="s">
        <v>13492</v>
      </c>
      <c r="H3002" s="108" t="s">
        <v>6863</v>
      </c>
      <c r="I3002" s="110" t="s">
        <v>2683</v>
      </c>
      <c r="J3002" s="108" t="s">
        <v>6370</v>
      </c>
      <c r="O3002" s="108" t="s">
        <v>2573</v>
      </c>
    </row>
    <row r="3003" spans="1:15" s="108" customFormat="1" ht="12.75" x14ac:dyDescent="0.2">
      <c r="A3003" s="108" t="str">
        <f>EnterpriseData!$B$38</f>
        <v>ProTes300420201Adm</v>
      </c>
      <c r="B3003" s="109" t="s">
        <v>13493</v>
      </c>
      <c r="C3003" s="108" t="s">
        <v>2609</v>
      </c>
      <c r="D3003" s="108" t="s">
        <v>13494</v>
      </c>
      <c r="E3003" s="108" t="s">
        <v>2683</v>
      </c>
      <c r="G3003" s="108" t="s">
        <v>13495</v>
      </c>
      <c r="H3003" s="108" t="s">
        <v>8404</v>
      </c>
      <c r="I3003" s="110" t="s">
        <v>2683</v>
      </c>
      <c r="J3003" s="108" t="s">
        <v>2860</v>
      </c>
      <c r="O3003" s="108" t="s">
        <v>2573</v>
      </c>
    </row>
    <row r="3004" spans="1:15" s="108" customFormat="1" ht="12.75" x14ac:dyDescent="0.2">
      <c r="A3004" s="108" t="str">
        <f>EnterpriseData!$B$38</f>
        <v>ProTes300420201Adm</v>
      </c>
      <c r="B3004" s="109" t="s">
        <v>13496</v>
      </c>
      <c r="C3004" s="108" t="s">
        <v>2609</v>
      </c>
      <c r="D3004" s="108" t="s">
        <v>13497</v>
      </c>
      <c r="E3004" s="108" t="s">
        <v>2683</v>
      </c>
      <c r="G3004" s="108" t="s">
        <v>6697</v>
      </c>
      <c r="H3004" s="108" t="s">
        <v>13498</v>
      </c>
      <c r="I3004" s="110" t="s">
        <v>2683</v>
      </c>
      <c r="J3004" s="108" t="s">
        <v>3036</v>
      </c>
      <c r="O3004" s="108" t="s">
        <v>2573</v>
      </c>
    </row>
    <row r="3005" spans="1:15" s="108" customFormat="1" ht="12.75" x14ac:dyDescent="0.2">
      <c r="A3005" s="108" t="str">
        <f>EnterpriseData!$B$38</f>
        <v>ProTes300420201Adm</v>
      </c>
      <c r="B3005" s="109" t="s">
        <v>13499</v>
      </c>
      <c r="C3005" s="108" t="s">
        <v>2609</v>
      </c>
      <c r="D3005" s="108" t="s">
        <v>13500</v>
      </c>
      <c r="E3005" s="108" t="s">
        <v>2683</v>
      </c>
      <c r="G3005" s="108" t="s">
        <v>13501</v>
      </c>
      <c r="H3005" s="108" t="s">
        <v>13502</v>
      </c>
      <c r="I3005" s="110" t="s">
        <v>2683</v>
      </c>
      <c r="J3005" s="108" t="s">
        <v>5414</v>
      </c>
      <c r="O3005" s="108" t="s">
        <v>2573</v>
      </c>
    </row>
    <row r="3006" spans="1:15" s="108" customFormat="1" ht="12.75" x14ac:dyDescent="0.2">
      <c r="A3006" s="108" t="str">
        <f>EnterpriseData!$B$38</f>
        <v>ProTes300420201Adm</v>
      </c>
      <c r="B3006" s="109" t="s">
        <v>13503</v>
      </c>
      <c r="C3006" s="108" t="s">
        <v>2609</v>
      </c>
      <c r="D3006" s="108" t="s">
        <v>13504</v>
      </c>
      <c r="E3006" s="108" t="s">
        <v>2683</v>
      </c>
      <c r="G3006" s="108" t="s">
        <v>13505</v>
      </c>
      <c r="H3006" s="108" t="s">
        <v>12229</v>
      </c>
      <c r="I3006" s="110" t="s">
        <v>2683</v>
      </c>
      <c r="J3006" s="108" t="s">
        <v>6693</v>
      </c>
      <c r="O3006" s="108" t="s">
        <v>2573</v>
      </c>
    </row>
    <row r="3007" spans="1:15" s="108" customFormat="1" ht="12.75" x14ac:dyDescent="0.2">
      <c r="A3007" s="108" t="str">
        <f>EnterpriseData!$B$38</f>
        <v>ProTes300420201Adm</v>
      </c>
      <c r="B3007" s="109" t="s">
        <v>13506</v>
      </c>
      <c r="C3007" s="108" t="s">
        <v>2609</v>
      </c>
      <c r="D3007" s="108" t="s">
        <v>13507</v>
      </c>
      <c r="E3007" s="108" t="s">
        <v>2683</v>
      </c>
      <c r="G3007" s="108" t="s">
        <v>13508</v>
      </c>
      <c r="H3007" s="108" t="s">
        <v>6999</v>
      </c>
      <c r="I3007" s="110" t="s">
        <v>2683</v>
      </c>
      <c r="J3007" s="108" t="s">
        <v>4115</v>
      </c>
      <c r="O3007" s="108" t="s">
        <v>2573</v>
      </c>
    </row>
    <row r="3008" spans="1:15" s="108" customFormat="1" ht="12.75" x14ac:dyDescent="0.2">
      <c r="A3008" s="108" t="str">
        <f>EnterpriseData!$B$38</f>
        <v>ProTes300420201Adm</v>
      </c>
      <c r="B3008" s="109" t="s">
        <v>13509</v>
      </c>
      <c r="C3008" s="108" t="s">
        <v>2609</v>
      </c>
      <c r="D3008" s="108" t="s">
        <v>13510</v>
      </c>
      <c r="E3008" s="108" t="s">
        <v>2683</v>
      </c>
      <c r="G3008" s="108" t="s">
        <v>13511</v>
      </c>
      <c r="H3008" s="108" t="s">
        <v>13511</v>
      </c>
      <c r="I3008" s="110" t="s">
        <v>2683</v>
      </c>
      <c r="J3008" s="108" t="s">
        <v>4670</v>
      </c>
      <c r="O3008" s="108" t="s">
        <v>2573</v>
      </c>
    </row>
    <row r="3009" spans="1:15" s="108" customFormat="1" ht="12.75" x14ac:dyDescent="0.2">
      <c r="A3009" s="108" t="str">
        <f>EnterpriseData!$B$38</f>
        <v>ProTes300420201Adm</v>
      </c>
      <c r="B3009" s="109" t="s">
        <v>13512</v>
      </c>
      <c r="C3009" s="108" t="s">
        <v>2609</v>
      </c>
      <c r="D3009" s="108" t="s">
        <v>13513</v>
      </c>
      <c r="E3009" s="108" t="s">
        <v>2683</v>
      </c>
      <c r="G3009" s="108" t="s">
        <v>13514</v>
      </c>
      <c r="H3009" s="108" t="s">
        <v>7941</v>
      </c>
      <c r="I3009" s="110" t="s">
        <v>2683</v>
      </c>
      <c r="J3009" s="108" t="s">
        <v>2404</v>
      </c>
      <c r="O3009" s="108" t="s">
        <v>2573</v>
      </c>
    </row>
    <row r="3010" spans="1:15" s="108" customFormat="1" ht="12.75" x14ac:dyDescent="0.2">
      <c r="A3010" s="108" t="str">
        <f>EnterpriseData!$B$38</f>
        <v>ProTes300420201Adm</v>
      </c>
      <c r="B3010" s="109" t="s">
        <v>13515</v>
      </c>
      <c r="C3010" s="108" t="s">
        <v>2609</v>
      </c>
      <c r="D3010" s="108" t="s">
        <v>13516</v>
      </c>
      <c r="E3010" s="108" t="s">
        <v>2683</v>
      </c>
      <c r="G3010" s="108" t="s">
        <v>13517</v>
      </c>
      <c r="H3010" s="108" t="s">
        <v>6616</v>
      </c>
      <c r="I3010" s="110" t="s">
        <v>2683</v>
      </c>
      <c r="J3010" s="108" t="s">
        <v>5800</v>
      </c>
      <c r="O3010" s="108" t="s">
        <v>2573</v>
      </c>
    </row>
    <row r="3011" spans="1:15" s="108" customFormat="1" ht="12.75" x14ac:dyDescent="0.2">
      <c r="A3011" s="108" t="str">
        <f>EnterpriseData!$B$38</f>
        <v>ProTes300420201Adm</v>
      </c>
      <c r="B3011" s="109" t="s">
        <v>13518</v>
      </c>
      <c r="C3011" s="108" t="s">
        <v>2609</v>
      </c>
      <c r="D3011" s="108" t="s">
        <v>13519</v>
      </c>
      <c r="E3011" s="108" t="s">
        <v>2683</v>
      </c>
      <c r="G3011" s="108" t="s">
        <v>13520</v>
      </c>
      <c r="H3011" s="108" t="s">
        <v>6616</v>
      </c>
      <c r="I3011" s="110" t="s">
        <v>2683</v>
      </c>
      <c r="J3011" s="108" t="s">
        <v>5800</v>
      </c>
      <c r="O3011" s="108" t="s">
        <v>2573</v>
      </c>
    </row>
    <row r="3012" spans="1:15" s="108" customFormat="1" ht="12.75" x14ac:dyDescent="0.2">
      <c r="A3012" s="108" t="str">
        <f>EnterpriseData!$B$38</f>
        <v>ProTes300420201Adm</v>
      </c>
      <c r="B3012" s="109" t="s">
        <v>13521</v>
      </c>
      <c r="C3012" s="108" t="s">
        <v>2609</v>
      </c>
      <c r="D3012" s="108" t="s">
        <v>13522</v>
      </c>
      <c r="E3012" s="108" t="s">
        <v>2683</v>
      </c>
      <c r="G3012" s="108" t="s">
        <v>5010</v>
      </c>
      <c r="H3012" s="108" t="s">
        <v>6616</v>
      </c>
      <c r="I3012" s="110" t="s">
        <v>2683</v>
      </c>
      <c r="J3012" s="108" t="s">
        <v>5800</v>
      </c>
      <c r="O3012" s="108" t="s">
        <v>2573</v>
      </c>
    </row>
    <row r="3013" spans="1:15" s="108" customFormat="1" ht="12.75" x14ac:dyDescent="0.2">
      <c r="A3013" s="108" t="str">
        <f>EnterpriseData!$B$38</f>
        <v>ProTes300420201Adm</v>
      </c>
      <c r="B3013" s="109" t="s">
        <v>13523</v>
      </c>
      <c r="C3013" s="108" t="s">
        <v>2609</v>
      </c>
      <c r="D3013" s="108" t="s">
        <v>13524</v>
      </c>
      <c r="E3013" s="108" t="s">
        <v>2683</v>
      </c>
      <c r="G3013" s="108" t="s">
        <v>13525</v>
      </c>
      <c r="H3013" s="108" t="s">
        <v>7641</v>
      </c>
      <c r="I3013" s="110" t="s">
        <v>2683</v>
      </c>
      <c r="J3013" s="108" t="s">
        <v>5977</v>
      </c>
      <c r="O3013" s="108" t="s">
        <v>2573</v>
      </c>
    </row>
    <row r="3014" spans="1:15" s="108" customFormat="1" ht="12.75" x14ac:dyDescent="0.2">
      <c r="A3014" s="108" t="str">
        <f>EnterpriseData!$B$38</f>
        <v>ProTes300420201Adm</v>
      </c>
      <c r="B3014" s="109" t="s">
        <v>13526</v>
      </c>
      <c r="C3014" s="108" t="s">
        <v>2609</v>
      </c>
      <c r="D3014" s="108" t="s">
        <v>13527</v>
      </c>
      <c r="E3014" s="108" t="s">
        <v>2683</v>
      </c>
      <c r="G3014" s="108" t="s">
        <v>13528</v>
      </c>
      <c r="H3014" s="108" t="s">
        <v>7957</v>
      </c>
      <c r="I3014" s="110" t="s">
        <v>2683</v>
      </c>
      <c r="J3014" s="108" t="s">
        <v>2418</v>
      </c>
      <c r="O3014" s="108" t="s">
        <v>2573</v>
      </c>
    </row>
    <row r="3015" spans="1:15" s="108" customFormat="1" ht="12.75" x14ac:dyDescent="0.2">
      <c r="A3015" s="108" t="str">
        <f>EnterpriseData!$B$38</f>
        <v>ProTes300420201Adm</v>
      </c>
      <c r="B3015" s="109" t="s">
        <v>13529</v>
      </c>
      <c r="C3015" s="108" t="s">
        <v>2609</v>
      </c>
      <c r="D3015" s="108" t="s">
        <v>13530</v>
      </c>
      <c r="E3015" s="108" t="s">
        <v>2683</v>
      </c>
      <c r="G3015" s="108" t="s">
        <v>13531</v>
      </c>
      <c r="H3015" s="108" t="s">
        <v>11808</v>
      </c>
      <c r="I3015" s="110" t="s">
        <v>2683</v>
      </c>
      <c r="J3015" s="108" t="s">
        <v>5882</v>
      </c>
      <c r="O3015" s="108" t="s">
        <v>2573</v>
      </c>
    </row>
    <row r="3016" spans="1:15" s="108" customFormat="1" ht="12.75" x14ac:dyDescent="0.2">
      <c r="A3016" s="108" t="str">
        <f>EnterpriseData!$B$38</f>
        <v>ProTes300420201Adm</v>
      </c>
      <c r="B3016" s="109" t="s">
        <v>13532</v>
      </c>
      <c r="C3016" s="108" t="s">
        <v>2609</v>
      </c>
      <c r="D3016" s="108" t="s">
        <v>13533</v>
      </c>
      <c r="E3016" s="108" t="s">
        <v>2683</v>
      </c>
      <c r="G3016" s="108" t="s">
        <v>13534</v>
      </c>
      <c r="H3016" s="108" t="s">
        <v>7941</v>
      </c>
      <c r="I3016" s="110" t="s">
        <v>2683</v>
      </c>
      <c r="J3016" s="108" t="s">
        <v>2404</v>
      </c>
      <c r="O3016" s="108" t="s">
        <v>2573</v>
      </c>
    </row>
    <row r="3017" spans="1:15" s="108" customFormat="1" ht="12.75" x14ac:dyDescent="0.2">
      <c r="A3017" s="108" t="str">
        <f>EnterpriseData!$B$38</f>
        <v>ProTes300420201Adm</v>
      </c>
      <c r="B3017" s="109" t="s">
        <v>13535</v>
      </c>
      <c r="C3017" s="108" t="s">
        <v>2609</v>
      </c>
      <c r="D3017" s="108" t="s">
        <v>13536</v>
      </c>
      <c r="E3017" s="108" t="s">
        <v>2683</v>
      </c>
      <c r="G3017" s="108" t="s">
        <v>13537</v>
      </c>
      <c r="H3017" s="108" t="s">
        <v>11096</v>
      </c>
      <c r="I3017" s="110" t="s">
        <v>2683</v>
      </c>
      <c r="J3017" s="108" t="s">
        <v>5282</v>
      </c>
      <c r="O3017" s="108" t="s">
        <v>2573</v>
      </c>
    </row>
    <row r="3018" spans="1:15" s="108" customFormat="1" ht="12.75" x14ac:dyDescent="0.2">
      <c r="A3018" s="108" t="str">
        <f>EnterpriseData!$B$38</f>
        <v>ProTes300420201Adm</v>
      </c>
      <c r="B3018" s="109" t="s">
        <v>13538</v>
      </c>
      <c r="C3018" s="108" t="s">
        <v>2609</v>
      </c>
      <c r="D3018" s="108" t="s">
        <v>13539</v>
      </c>
      <c r="E3018" s="108" t="s">
        <v>2683</v>
      </c>
      <c r="G3018" s="108" t="s">
        <v>13540</v>
      </c>
      <c r="H3018" s="108" t="s">
        <v>4083</v>
      </c>
      <c r="I3018" s="110" t="s">
        <v>2683</v>
      </c>
      <c r="J3018" s="108" t="s">
        <v>2727</v>
      </c>
      <c r="O3018" s="108" t="s">
        <v>2573</v>
      </c>
    </row>
    <row r="3019" spans="1:15" s="108" customFormat="1" ht="12.75" x14ac:dyDescent="0.2">
      <c r="A3019" s="108" t="str">
        <f>EnterpriseData!$B$38</f>
        <v>ProTes300420201Adm</v>
      </c>
      <c r="B3019" s="109" t="s">
        <v>13541</v>
      </c>
      <c r="C3019" s="108" t="s">
        <v>2609</v>
      </c>
      <c r="D3019" s="108" t="s">
        <v>13542</v>
      </c>
      <c r="E3019" s="108" t="s">
        <v>2683</v>
      </c>
      <c r="G3019" s="108" t="s">
        <v>13543</v>
      </c>
      <c r="H3019" s="108" t="s">
        <v>6181</v>
      </c>
      <c r="I3019" s="110" t="s">
        <v>2683</v>
      </c>
      <c r="J3019" s="108" t="s">
        <v>6044</v>
      </c>
      <c r="O3019" s="108" t="s">
        <v>2573</v>
      </c>
    </row>
    <row r="3020" spans="1:15" s="108" customFormat="1" ht="12.75" x14ac:dyDescent="0.2">
      <c r="A3020" s="108" t="str">
        <f>EnterpriseData!$B$38</f>
        <v>ProTes300420201Adm</v>
      </c>
      <c r="B3020" s="109" t="s">
        <v>13544</v>
      </c>
      <c r="C3020" s="108" t="s">
        <v>2609</v>
      </c>
      <c r="D3020" s="108" t="s">
        <v>13545</v>
      </c>
      <c r="E3020" s="108" t="s">
        <v>2683</v>
      </c>
      <c r="G3020" s="108" t="s">
        <v>13546</v>
      </c>
      <c r="H3020" s="108" t="s">
        <v>7941</v>
      </c>
      <c r="I3020" s="110" t="s">
        <v>2683</v>
      </c>
      <c r="J3020" s="108" t="s">
        <v>2404</v>
      </c>
      <c r="O3020" s="108" t="s">
        <v>2573</v>
      </c>
    </row>
    <row r="3021" spans="1:15" s="108" customFormat="1" ht="12.75" x14ac:dyDescent="0.2">
      <c r="A3021" s="108" t="str">
        <f>EnterpriseData!$B$38</f>
        <v>ProTes300420201Adm</v>
      </c>
      <c r="B3021" s="109" t="s">
        <v>13547</v>
      </c>
      <c r="C3021" s="108" t="s">
        <v>2609</v>
      </c>
      <c r="D3021" s="108" t="s">
        <v>13548</v>
      </c>
      <c r="E3021" s="108" t="s">
        <v>2683</v>
      </c>
      <c r="G3021" s="108" t="s">
        <v>13549</v>
      </c>
      <c r="H3021" s="108" t="s">
        <v>6630</v>
      </c>
      <c r="I3021" s="110" t="s">
        <v>2683</v>
      </c>
      <c r="J3021" s="108" t="s">
        <v>5900</v>
      </c>
      <c r="O3021" s="108" t="s">
        <v>2573</v>
      </c>
    </row>
    <row r="3022" spans="1:15" s="108" customFormat="1" ht="12.75" x14ac:dyDescent="0.2">
      <c r="A3022" s="108" t="str">
        <f>EnterpriseData!$B$38</f>
        <v>ProTes300420201Adm</v>
      </c>
      <c r="B3022" s="109" t="s">
        <v>13550</v>
      </c>
      <c r="C3022" s="108" t="s">
        <v>2609</v>
      </c>
      <c r="D3022" s="108" t="s">
        <v>13551</v>
      </c>
      <c r="E3022" s="108" t="s">
        <v>2683</v>
      </c>
      <c r="G3022" s="108" t="s">
        <v>13552</v>
      </c>
      <c r="H3022" s="108" t="s">
        <v>13553</v>
      </c>
      <c r="I3022" s="110" t="s">
        <v>2683</v>
      </c>
      <c r="J3022" s="108" t="s">
        <v>6931</v>
      </c>
      <c r="O3022" s="108" t="s">
        <v>2573</v>
      </c>
    </row>
    <row r="3023" spans="1:15" s="108" customFormat="1" ht="12.75" x14ac:dyDescent="0.2">
      <c r="A3023" s="108" t="str">
        <f>EnterpriseData!$B$38</f>
        <v>ProTes300420201Adm</v>
      </c>
      <c r="B3023" s="109" t="s">
        <v>13554</v>
      </c>
      <c r="C3023" s="108" t="s">
        <v>2609</v>
      </c>
      <c r="D3023" s="108" t="s">
        <v>13555</v>
      </c>
      <c r="E3023" s="108" t="s">
        <v>2683</v>
      </c>
      <c r="G3023" s="108" t="s">
        <v>13556</v>
      </c>
      <c r="H3023" s="108" t="s">
        <v>10903</v>
      </c>
      <c r="I3023" s="110" t="s">
        <v>2683</v>
      </c>
      <c r="J3023" s="108" t="s">
        <v>5384</v>
      </c>
      <c r="O3023" s="108" t="s">
        <v>2573</v>
      </c>
    </row>
    <row r="3024" spans="1:15" s="108" customFormat="1" ht="12.75" x14ac:dyDescent="0.2">
      <c r="A3024" s="108" t="str">
        <f>EnterpriseData!$B$38</f>
        <v>ProTes300420201Adm</v>
      </c>
      <c r="B3024" s="109" t="s">
        <v>13557</v>
      </c>
      <c r="C3024" s="108" t="s">
        <v>2609</v>
      </c>
      <c r="D3024" s="108" t="s">
        <v>13558</v>
      </c>
      <c r="E3024" s="108" t="s">
        <v>2683</v>
      </c>
      <c r="G3024" s="108" t="s">
        <v>13559</v>
      </c>
      <c r="H3024" s="108" t="s">
        <v>3075</v>
      </c>
      <c r="I3024" s="110" t="s">
        <v>2683</v>
      </c>
      <c r="J3024" s="108" t="s">
        <v>2404</v>
      </c>
      <c r="O3024" s="108" t="s">
        <v>2573</v>
      </c>
    </row>
    <row r="3025" spans="1:15" s="108" customFormat="1" ht="12.75" x14ac:dyDescent="0.2">
      <c r="A3025" s="108" t="str">
        <f>EnterpriseData!$B$38</f>
        <v>ProTes300420201Adm</v>
      </c>
      <c r="B3025" s="109" t="s">
        <v>13560</v>
      </c>
      <c r="C3025" s="108" t="s">
        <v>2609</v>
      </c>
      <c r="D3025" s="108" t="s">
        <v>13561</v>
      </c>
      <c r="E3025" s="108" t="s">
        <v>2683</v>
      </c>
      <c r="G3025" s="108" t="s">
        <v>13562</v>
      </c>
      <c r="H3025" s="108" t="s">
        <v>7712</v>
      </c>
      <c r="I3025" s="110" t="s">
        <v>2683</v>
      </c>
      <c r="J3025" s="108" t="s">
        <v>3614</v>
      </c>
      <c r="O3025" s="108" t="s">
        <v>2573</v>
      </c>
    </row>
    <row r="3026" spans="1:15" s="108" customFormat="1" ht="12.75" x14ac:dyDescent="0.2">
      <c r="A3026" s="108" t="str">
        <f>EnterpriseData!$B$38</f>
        <v>ProTes300420201Adm</v>
      </c>
      <c r="B3026" s="109" t="s">
        <v>13563</v>
      </c>
      <c r="C3026" s="108" t="s">
        <v>2609</v>
      </c>
      <c r="D3026" s="108" t="s">
        <v>13564</v>
      </c>
      <c r="E3026" s="108" t="s">
        <v>2683</v>
      </c>
      <c r="G3026" s="108" t="s">
        <v>13565</v>
      </c>
      <c r="H3026" s="108" t="s">
        <v>6616</v>
      </c>
      <c r="I3026" s="110" t="s">
        <v>2683</v>
      </c>
      <c r="J3026" s="108" t="s">
        <v>5800</v>
      </c>
      <c r="O3026" s="108" t="s">
        <v>2573</v>
      </c>
    </row>
    <row r="3027" spans="1:15" s="108" customFormat="1" ht="12.75" x14ac:dyDescent="0.2">
      <c r="A3027" s="108" t="str">
        <f>EnterpriseData!$B$38</f>
        <v>ProTes300420201Adm</v>
      </c>
      <c r="B3027" s="109" t="s">
        <v>13566</v>
      </c>
      <c r="C3027" s="108" t="s">
        <v>2609</v>
      </c>
      <c r="D3027" s="108" t="s">
        <v>13567</v>
      </c>
      <c r="E3027" s="108" t="s">
        <v>2683</v>
      </c>
      <c r="G3027" s="108" t="s">
        <v>13568</v>
      </c>
      <c r="H3027" s="108" t="s">
        <v>6479</v>
      </c>
      <c r="I3027" s="110" t="s">
        <v>2683</v>
      </c>
      <c r="J3027" s="108" t="s">
        <v>3078</v>
      </c>
      <c r="O3027" s="108" t="s">
        <v>2573</v>
      </c>
    </row>
    <row r="3028" spans="1:15" s="108" customFormat="1" ht="12.75" x14ac:dyDescent="0.2">
      <c r="A3028" s="108" t="str">
        <f>EnterpriseData!$B$38</f>
        <v>ProTes300420201Adm</v>
      </c>
      <c r="B3028" s="109" t="s">
        <v>13569</v>
      </c>
      <c r="C3028" s="108" t="s">
        <v>2609</v>
      </c>
      <c r="D3028" s="108" t="s">
        <v>13570</v>
      </c>
      <c r="E3028" s="108" t="s">
        <v>2683</v>
      </c>
      <c r="G3028" s="108" t="s">
        <v>13571</v>
      </c>
      <c r="H3028" s="108" t="s">
        <v>7712</v>
      </c>
      <c r="I3028" s="110" t="s">
        <v>2683</v>
      </c>
      <c r="J3028" s="108" t="s">
        <v>3614</v>
      </c>
      <c r="O3028" s="108" t="s">
        <v>2573</v>
      </c>
    </row>
    <row r="3029" spans="1:15" s="108" customFormat="1" ht="12.75" x14ac:dyDescent="0.2">
      <c r="A3029" s="108" t="str">
        <f>EnterpriseData!$B$38</f>
        <v>ProTes300420201Adm</v>
      </c>
      <c r="B3029" s="109" t="s">
        <v>13572</v>
      </c>
      <c r="C3029" s="108" t="s">
        <v>2609</v>
      </c>
      <c r="D3029" s="108" t="s">
        <v>13573</v>
      </c>
      <c r="E3029" s="108" t="s">
        <v>2683</v>
      </c>
      <c r="G3029" s="108" t="s">
        <v>13574</v>
      </c>
      <c r="H3029" s="108" t="s">
        <v>6616</v>
      </c>
      <c r="I3029" s="110" t="s">
        <v>2683</v>
      </c>
      <c r="J3029" s="108" t="s">
        <v>5800</v>
      </c>
      <c r="O3029" s="108" t="s">
        <v>2573</v>
      </c>
    </row>
    <row r="3030" spans="1:15" s="108" customFormat="1" ht="12.75" x14ac:dyDescent="0.2">
      <c r="A3030" s="108" t="str">
        <f>EnterpriseData!$B$38</f>
        <v>ProTes300420201Adm</v>
      </c>
      <c r="B3030" s="109" t="s">
        <v>13575</v>
      </c>
      <c r="C3030" s="108" t="s">
        <v>2609</v>
      </c>
      <c r="D3030" s="108" t="s">
        <v>13576</v>
      </c>
      <c r="E3030" s="108" t="s">
        <v>2683</v>
      </c>
      <c r="G3030" s="108" t="s">
        <v>13577</v>
      </c>
      <c r="H3030" s="108" t="s">
        <v>7941</v>
      </c>
      <c r="I3030" s="110" t="s">
        <v>2683</v>
      </c>
      <c r="J3030" s="108" t="s">
        <v>2404</v>
      </c>
      <c r="O3030" s="108" t="s">
        <v>2573</v>
      </c>
    </row>
    <row r="3031" spans="1:15" s="108" customFormat="1" ht="12.75" x14ac:dyDescent="0.2">
      <c r="A3031" s="108" t="str">
        <f>EnterpriseData!$B$38</f>
        <v>ProTes300420201Adm</v>
      </c>
      <c r="B3031" s="109" t="s">
        <v>13578</v>
      </c>
      <c r="C3031" s="108" t="s">
        <v>2609</v>
      </c>
      <c r="D3031" s="108" t="s">
        <v>13579</v>
      </c>
      <c r="E3031" s="108" t="s">
        <v>2683</v>
      </c>
      <c r="G3031" s="108" t="s">
        <v>13580</v>
      </c>
      <c r="H3031" s="108" t="s">
        <v>7941</v>
      </c>
      <c r="I3031" s="110" t="s">
        <v>2683</v>
      </c>
      <c r="J3031" s="108" t="s">
        <v>2404</v>
      </c>
      <c r="O3031" s="108" t="s">
        <v>2573</v>
      </c>
    </row>
    <row r="3032" spans="1:15" s="108" customFormat="1" ht="12.75" x14ac:dyDescent="0.2">
      <c r="A3032" s="108" t="str">
        <f>EnterpriseData!$B$38</f>
        <v>ProTes300420201Adm</v>
      </c>
      <c r="B3032" s="109" t="s">
        <v>13581</v>
      </c>
      <c r="C3032" s="108" t="s">
        <v>2609</v>
      </c>
      <c r="D3032" s="108" t="s">
        <v>13582</v>
      </c>
      <c r="E3032" s="108" t="s">
        <v>2683</v>
      </c>
      <c r="G3032" s="108" t="s">
        <v>13583</v>
      </c>
      <c r="H3032" s="108" t="s">
        <v>7941</v>
      </c>
      <c r="I3032" s="110" t="s">
        <v>2683</v>
      </c>
      <c r="J3032" s="108" t="s">
        <v>2404</v>
      </c>
      <c r="O3032" s="108" t="s">
        <v>2573</v>
      </c>
    </row>
    <row r="3033" spans="1:15" s="108" customFormat="1" ht="12.75" x14ac:dyDescent="0.2">
      <c r="A3033" s="108" t="str">
        <f>EnterpriseData!$B$38</f>
        <v>ProTes300420201Adm</v>
      </c>
      <c r="B3033" s="109" t="s">
        <v>13584</v>
      </c>
      <c r="C3033" s="108" t="s">
        <v>2609</v>
      </c>
      <c r="D3033" s="108" t="s">
        <v>13585</v>
      </c>
      <c r="E3033" s="108" t="s">
        <v>2683</v>
      </c>
      <c r="G3033" s="108" t="s">
        <v>13586</v>
      </c>
      <c r="H3033" s="108" t="s">
        <v>6403</v>
      </c>
      <c r="I3033" s="110" t="s">
        <v>2683</v>
      </c>
      <c r="J3033" s="108" t="s">
        <v>6404</v>
      </c>
      <c r="O3033" s="108" t="s">
        <v>2573</v>
      </c>
    </row>
    <row r="3034" spans="1:15" s="108" customFormat="1" ht="12.75" x14ac:dyDescent="0.2">
      <c r="A3034" s="108" t="str">
        <f>EnterpriseData!$B$38</f>
        <v>ProTes300420201Adm</v>
      </c>
      <c r="B3034" s="109" t="s">
        <v>13587</v>
      </c>
      <c r="C3034" s="108" t="s">
        <v>2609</v>
      </c>
      <c r="D3034" s="108" t="s">
        <v>13588</v>
      </c>
      <c r="E3034" s="108" t="s">
        <v>2683</v>
      </c>
      <c r="G3034" s="108" t="s">
        <v>13589</v>
      </c>
      <c r="H3034" s="108" t="s">
        <v>6593</v>
      </c>
      <c r="I3034" s="110" t="s">
        <v>2683</v>
      </c>
      <c r="J3034" s="108" t="s">
        <v>4798</v>
      </c>
      <c r="O3034" s="108" t="s">
        <v>2573</v>
      </c>
    </row>
    <row r="3035" spans="1:15" s="108" customFormat="1" ht="12.75" x14ac:dyDescent="0.2">
      <c r="A3035" s="108" t="str">
        <f>EnterpriseData!$B$38</f>
        <v>ProTes300420201Adm</v>
      </c>
      <c r="B3035" s="109" t="s">
        <v>13590</v>
      </c>
      <c r="C3035" s="108" t="s">
        <v>2609</v>
      </c>
      <c r="D3035" s="108" t="s">
        <v>13591</v>
      </c>
      <c r="E3035" s="108" t="s">
        <v>2683</v>
      </c>
      <c r="G3035" s="108" t="s">
        <v>13592</v>
      </c>
      <c r="H3035" s="108" t="s">
        <v>6151</v>
      </c>
      <c r="I3035" s="110" t="s">
        <v>2683</v>
      </c>
      <c r="J3035" s="108" t="s">
        <v>2727</v>
      </c>
      <c r="O3035" s="108" t="s">
        <v>2573</v>
      </c>
    </row>
    <row r="3036" spans="1:15" s="108" customFormat="1" ht="12.75" x14ac:dyDescent="0.2">
      <c r="A3036" s="108" t="str">
        <f>EnterpriseData!$B$38</f>
        <v>ProTes300420201Adm</v>
      </c>
      <c r="B3036" s="109" t="s">
        <v>13593</v>
      </c>
      <c r="C3036" s="108" t="s">
        <v>2609</v>
      </c>
      <c r="D3036" s="108" t="s">
        <v>13594</v>
      </c>
      <c r="E3036" s="108" t="s">
        <v>2683</v>
      </c>
      <c r="G3036" s="108" t="s">
        <v>10519</v>
      </c>
      <c r="H3036" s="108" t="s">
        <v>6863</v>
      </c>
      <c r="I3036" s="110" t="s">
        <v>2683</v>
      </c>
      <c r="J3036" s="108" t="s">
        <v>6370</v>
      </c>
      <c r="O3036" s="108" t="s">
        <v>2573</v>
      </c>
    </row>
    <row r="3037" spans="1:15" s="108" customFormat="1" ht="12.75" x14ac:dyDescent="0.2">
      <c r="A3037" s="108" t="str">
        <f>EnterpriseData!$B$38</f>
        <v>ProTes300420201Adm</v>
      </c>
      <c r="B3037" s="109" t="s">
        <v>13595</v>
      </c>
      <c r="C3037" s="108" t="s">
        <v>2609</v>
      </c>
      <c r="D3037" s="108" t="s">
        <v>13596</v>
      </c>
      <c r="E3037" s="108" t="s">
        <v>2683</v>
      </c>
      <c r="G3037" s="108" t="s">
        <v>13597</v>
      </c>
      <c r="H3037" s="108" t="s">
        <v>9232</v>
      </c>
      <c r="I3037" s="110" t="s">
        <v>2683</v>
      </c>
      <c r="J3037" s="108" t="s">
        <v>3016</v>
      </c>
      <c r="O3037" s="108" t="s">
        <v>2573</v>
      </c>
    </row>
    <row r="3038" spans="1:15" s="108" customFormat="1" ht="12.75" x14ac:dyDescent="0.2">
      <c r="A3038" s="108" t="str">
        <f>EnterpriseData!$B$38</f>
        <v>ProTes300420201Adm</v>
      </c>
      <c r="B3038" s="109" t="s">
        <v>13598</v>
      </c>
      <c r="C3038" s="108" t="s">
        <v>2609</v>
      </c>
      <c r="D3038" s="108" t="s">
        <v>13599</v>
      </c>
      <c r="E3038" s="108" t="s">
        <v>2683</v>
      </c>
      <c r="G3038" s="108" t="s">
        <v>13600</v>
      </c>
      <c r="H3038" s="108" t="s">
        <v>7941</v>
      </c>
      <c r="I3038" s="110" t="s">
        <v>2683</v>
      </c>
      <c r="J3038" s="108" t="s">
        <v>2404</v>
      </c>
      <c r="O3038" s="108" t="s">
        <v>2573</v>
      </c>
    </row>
    <row r="3039" spans="1:15" s="108" customFormat="1" ht="12.75" x14ac:dyDescent="0.2">
      <c r="A3039" s="108" t="str">
        <f>EnterpriseData!$B$38</f>
        <v>ProTes300420201Adm</v>
      </c>
      <c r="B3039" s="109" t="s">
        <v>13601</v>
      </c>
      <c r="C3039" s="108" t="s">
        <v>2609</v>
      </c>
      <c r="D3039" s="108" t="s">
        <v>13602</v>
      </c>
      <c r="E3039" s="108" t="s">
        <v>2683</v>
      </c>
      <c r="G3039" s="108" t="s">
        <v>13603</v>
      </c>
      <c r="H3039" s="108" t="s">
        <v>7941</v>
      </c>
      <c r="I3039" s="110" t="s">
        <v>2683</v>
      </c>
      <c r="J3039" s="108" t="s">
        <v>2404</v>
      </c>
      <c r="O3039" s="108" t="s">
        <v>2573</v>
      </c>
    </row>
    <row r="3040" spans="1:15" s="108" customFormat="1" ht="12.75" x14ac:dyDescent="0.2">
      <c r="A3040" s="108" t="str">
        <f>EnterpriseData!$B$38</f>
        <v>ProTes300420201Adm</v>
      </c>
      <c r="B3040" s="109" t="s">
        <v>13604</v>
      </c>
      <c r="C3040" s="108" t="s">
        <v>2609</v>
      </c>
      <c r="D3040" s="108" t="s">
        <v>13605</v>
      </c>
      <c r="E3040" s="108" t="s">
        <v>2683</v>
      </c>
      <c r="G3040" s="108" t="s">
        <v>13606</v>
      </c>
      <c r="H3040" s="108" t="s">
        <v>6198</v>
      </c>
      <c r="I3040" s="110" t="s">
        <v>2683</v>
      </c>
      <c r="J3040" s="108" t="s">
        <v>3825</v>
      </c>
      <c r="O3040" s="108" t="s">
        <v>2573</v>
      </c>
    </row>
    <row r="3041" spans="1:15" s="108" customFormat="1" ht="12.75" x14ac:dyDescent="0.2">
      <c r="A3041" s="108" t="str">
        <f>EnterpriseData!$B$38</f>
        <v>ProTes300420201Adm</v>
      </c>
      <c r="B3041" s="109" t="s">
        <v>13607</v>
      </c>
      <c r="C3041" s="108" t="s">
        <v>2609</v>
      </c>
      <c r="D3041" s="108" t="s">
        <v>13596</v>
      </c>
      <c r="E3041" s="108" t="s">
        <v>2683</v>
      </c>
      <c r="G3041" s="108" t="s">
        <v>13597</v>
      </c>
      <c r="H3041" s="108" t="s">
        <v>7941</v>
      </c>
      <c r="I3041" s="110" t="s">
        <v>2683</v>
      </c>
      <c r="J3041" s="108" t="s">
        <v>2404</v>
      </c>
      <c r="O3041" s="108" t="s">
        <v>2573</v>
      </c>
    </row>
    <row r="3042" spans="1:15" s="108" customFormat="1" ht="12.75" x14ac:dyDescent="0.2">
      <c r="A3042" s="108" t="str">
        <f>EnterpriseData!$B$38</f>
        <v>ProTes300420201Adm</v>
      </c>
      <c r="B3042" s="109" t="s">
        <v>13608</v>
      </c>
      <c r="C3042" s="108" t="s">
        <v>2609</v>
      </c>
      <c r="D3042" s="108" t="s">
        <v>13609</v>
      </c>
      <c r="E3042" s="108" t="s">
        <v>2683</v>
      </c>
      <c r="G3042" s="108" t="s">
        <v>13610</v>
      </c>
      <c r="H3042" s="108" t="s">
        <v>6616</v>
      </c>
      <c r="I3042" s="110" t="s">
        <v>2683</v>
      </c>
      <c r="J3042" s="108" t="s">
        <v>5800</v>
      </c>
      <c r="O3042" s="108" t="s">
        <v>2573</v>
      </c>
    </row>
    <row r="3043" spans="1:15" s="108" customFormat="1" ht="12.75" x14ac:dyDescent="0.2">
      <c r="A3043" s="108" t="str">
        <f>EnterpriseData!$B$38</f>
        <v>ProTes300420201Adm</v>
      </c>
      <c r="B3043" s="109" t="s">
        <v>13611</v>
      </c>
      <c r="C3043" s="108" t="s">
        <v>2609</v>
      </c>
      <c r="D3043" s="108" t="s">
        <v>13612</v>
      </c>
      <c r="E3043" s="108" t="s">
        <v>2683</v>
      </c>
      <c r="G3043" s="108" t="s">
        <v>13613</v>
      </c>
      <c r="H3043" s="108" t="s">
        <v>6415</v>
      </c>
      <c r="I3043" s="110" t="s">
        <v>2683</v>
      </c>
      <c r="J3043" s="108" t="s">
        <v>4651</v>
      </c>
      <c r="O3043" s="108" t="s">
        <v>2573</v>
      </c>
    </row>
    <row r="3044" spans="1:15" s="108" customFormat="1" ht="12.75" x14ac:dyDescent="0.2">
      <c r="A3044" s="108" t="str">
        <f>EnterpriseData!$B$38</f>
        <v>ProTes300420201Adm</v>
      </c>
      <c r="B3044" s="109" t="s">
        <v>13614</v>
      </c>
      <c r="C3044" s="108" t="s">
        <v>2609</v>
      </c>
      <c r="D3044" s="108" t="s">
        <v>13615</v>
      </c>
      <c r="E3044" s="108" t="s">
        <v>2683</v>
      </c>
      <c r="G3044" s="108" t="s">
        <v>13616</v>
      </c>
      <c r="H3044" s="108" t="s">
        <v>6245</v>
      </c>
      <c r="I3044" s="110" t="s">
        <v>2683</v>
      </c>
      <c r="J3044" s="108" t="s">
        <v>2412</v>
      </c>
      <c r="O3044" s="108" t="s">
        <v>2573</v>
      </c>
    </row>
    <row r="3045" spans="1:15" s="108" customFormat="1" ht="12.75" x14ac:dyDescent="0.2">
      <c r="A3045" s="108" t="str">
        <f>EnterpriseData!$B$38</f>
        <v>ProTes300420201Adm</v>
      </c>
      <c r="B3045" s="109" t="s">
        <v>13617</v>
      </c>
      <c r="C3045" s="108" t="s">
        <v>2609</v>
      </c>
      <c r="D3045" s="108" t="s">
        <v>13539</v>
      </c>
      <c r="E3045" s="108" t="s">
        <v>2683</v>
      </c>
      <c r="G3045" s="108" t="s">
        <v>13540</v>
      </c>
      <c r="H3045" s="108" t="s">
        <v>8404</v>
      </c>
      <c r="I3045" s="110" t="s">
        <v>2683</v>
      </c>
      <c r="J3045" s="108" t="s">
        <v>2860</v>
      </c>
      <c r="O3045" s="108" t="s">
        <v>2573</v>
      </c>
    </row>
    <row r="3046" spans="1:15" s="108" customFormat="1" ht="12.75" x14ac:dyDescent="0.2">
      <c r="A3046" s="108" t="str">
        <f>EnterpriseData!$B$38</f>
        <v>ProTes300420201Adm</v>
      </c>
      <c r="B3046" s="109" t="s">
        <v>13618</v>
      </c>
      <c r="C3046" s="108" t="s">
        <v>2609</v>
      </c>
      <c r="D3046" s="108" t="s">
        <v>13619</v>
      </c>
      <c r="E3046" s="108" t="s">
        <v>2683</v>
      </c>
      <c r="G3046" s="108" t="s">
        <v>13620</v>
      </c>
      <c r="H3046" s="108" t="s">
        <v>7912</v>
      </c>
      <c r="I3046" s="110" t="s">
        <v>2683</v>
      </c>
      <c r="J3046" s="108" t="s">
        <v>3456</v>
      </c>
      <c r="O3046" s="108" t="s">
        <v>2573</v>
      </c>
    </row>
    <row r="3047" spans="1:15" s="108" customFormat="1" ht="12.75" x14ac:dyDescent="0.2">
      <c r="A3047" s="108" t="str">
        <f>EnterpriseData!$B$38</f>
        <v>ProTes300420201Adm</v>
      </c>
      <c r="B3047" s="109" t="s">
        <v>13621</v>
      </c>
      <c r="C3047" s="108" t="s">
        <v>2609</v>
      </c>
      <c r="D3047" s="108" t="s">
        <v>13622</v>
      </c>
      <c r="E3047" s="108" t="s">
        <v>2683</v>
      </c>
      <c r="G3047" s="108" t="s">
        <v>13623</v>
      </c>
      <c r="H3047" s="108" t="s">
        <v>6245</v>
      </c>
      <c r="I3047" s="110" t="s">
        <v>2683</v>
      </c>
      <c r="J3047" s="108" t="s">
        <v>2412</v>
      </c>
      <c r="O3047" s="108" t="s">
        <v>2573</v>
      </c>
    </row>
    <row r="3048" spans="1:15" s="108" customFormat="1" ht="12.75" x14ac:dyDescent="0.2">
      <c r="A3048" s="108" t="str">
        <f>EnterpriseData!$B$38</f>
        <v>ProTes300420201Adm</v>
      </c>
      <c r="B3048" s="109" t="s">
        <v>13624</v>
      </c>
      <c r="C3048" s="108" t="s">
        <v>2609</v>
      </c>
      <c r="D3048" s="108" t="s">
        <v>13625</v>
      </c>
      <c r="E3048" s="108" t="s">
        <v>2683</v>
      </c>
      <c r="G3048" s="108" t="s">
        <v>13626</v>
      </c>
      <c r="H3048" s="108" t="s">
        <v>11437</v>
      </c>
      <c r="I3048" s="110" t="s">
        <v>2683</v>
      </c>
      <c r="J3048" s="108" t="s">
        <v>6711</v>
      </c>
      <c r="O3048" s="108" t="s">
        <v>2573</v>
      </c>
    </row>
    <row r="3049" spans="1:15" s="108" customFormat="1" ht="12.75" x14ac:dyDescent="0.2">
      <c r="A3049" s="108" t="str">
        <f>EnterpriseData!$B$38</f>
        <v>ProTes300420201Adm</v>
      </c>
      <c r="B3049" s="109" t="s">
        <v>13627</v>
      </c>
      <c r="C3049" s="108" t="s">
        <v>2609</v>
      </c>
      <c r="D3049" s="108" t="s">
        <v>13628</v>
      </c>
      <c r="E3049" s="108" t="s">
        <v>2683</v>
      </c>
      <c r="G3049" s="108" t="s">
        <v>13629</v>
      </c>
      <c r="H3049" s="108" t="s">
        <v>13630</v>
      </c>
      <c r="I3049" s="110" t="s">
        <v>2683</v>
      </c>
      <c r="J3049" s="108" t="s">
        <v>2850</v>
      </c>
      <c r="O3049" s="108" t="s">
        <v>2573</v>
      </c>
    </row>
    <row r="3050" spans="1:15" s="108" customFormat="1" ht="12.75" x14ac:dyDescent="0.2">
      <c r="A3050" s="108" t="str">
        <f>EnterpriseData!$B$38</f>
        <v>ProTes300420201Adm</v>
      </c>
      <c r="B3050" s="109" t="s">
        <v>13631</v>
      </c>
      <c r="C3050" s="108" t="s">
        <v>2609</v>
      </c>
      <c r="D3050" s="108" t="s">
        <v>13632</v>
      </c>
      <c r="E3050" s="108" t="s">
        <v>2683</v>
      </c>
      <c r="G3050" s="108" t="s">
        <v>13633</v>
      </c>
      <c r="H3050" s="108" t="s">
        <v>8404</v>
      </c>
      <c r="I3050" s="110" t="s">
        <v>2683</v>
      </c>
      <c r="J3050" s="108" t="s">
        <v>2860</v>
      </c>
      <c r="O3050" s="108" t="s">
        <v>2573</v>
      </c>
    </row>
    <row r="3051" spans="1:15" s="108" customFormat="1" ht="12.75" x14ac:dyDescent="0.2">
      <c r="A3051" s="108" t="str">
        <f>EnterpriseData!$B$38</f>
        <v>ProTes300420201Adm</v>
      </c>
      <c r="B3051" s="109" t="s">
        <v>13634</v>
      </c>
      <c r="C3051" s="108" t="s">
        <v>2609</v>
      </c>
      <c r="D3051" s="108" t="s">
        <v>13635</v>
      </c>
      <c r="E3051" s="108" t="s">
        <v>2683</v>
      </c>
      <c r="G3051" s="108" t="s">
        <v>13636</v>
      </c>
      <c r="H3051" s="108" t="s">
        <v>11561</v>
      </c>
      <c r="I3051" s="110" t="s">
        <v>2683</v>
      </c>
      <c r="J3051" s="108" t="s">
        <v>11562</v>
      </c>
      <c r="O3051" s="108" t="s">
        <v>2573</v>
      </c>
    </row>
    <row r="3052" spans="1:15" s="108" customFormat="1" ht="12.75" x14ac:dyDescent="0.2">
      <c r="A3052" s="108" t="str">
        <f>EnterpriseData!$B$38</f>
        <v>ProTes300420201Adm</v>
      </c>
      <c r="B3052" s="109" t="s">
        <v>13637</v>
      </c>
      <c r="C3052" s="108" t="s">
        <v>2609</v>
      </c>
      <c r="D3052" s="108" t="s">
        <v>13638</v>
      </c>
      <c r="E3052" s="108" t="s">
        <v>2683</v>
      </c>
      <c r="G3052" s="108" t="s">
        <v>13639</v>
      </c>
      <c r="H3052" s="108" t="s">
        <v>6433</v>
      </c>
      <c r="I3052" s="110" t="s">
        <v>2683</v>
      </c>
      <c r="J3052" s="108" t="s">
        <v>3036</v>
      </c>
      <c r="O3052" s="108" t="s">
        <v>2573</v>
      </c>
    </row>
    <row r="3053" spans="1:15" s="108" customFormat="1" ht="12.75" x14ac:dyDescent="0.2">
      <c r="A3053" s="108" t="str">
        <f>EnterpriseData!$B$38</f>
        <v>ProTes300420201Adm</v>
      </c>
      <c r="B3053" s="109" t="s">
        <v>13640</v>
      </c>
      <c r="C3053" s="108" t="s">
        <v>2609</v>
      </c>
      <c r="D3053" s="108" t="s">
        <v>13641</v>
      </c>
      <c r="E3053" s="108" t="s">
        <v>2683</v>
      </c>
      <c r="G3053" s="108" t="s">
        <v>13642</v>
      </c>
      <c r="H3053" s="108" t="s">
        <v>6198</v>
      </c>
      <c r="I3053" s="110" t="s">
        <v>2683</v>
      </c>
      <c r="J3053" s="108" t="s">
        <v>3825</v>
      </c>
      <c r="O3053" s="108" t="s">
        <v>2573</v>
      </c>
    </row>
    <row r="3054" spans="1:15" s="108" customFormat="1" ht="12.75" x14ac:dyDescent="0.2">
      <c r="A3054" s="108" t="str">
        <f>EnterpriseData!$B$38</f>
        <v>ProTes300420201Adm</v>
      </c>
      <c r="B3054" s="109" t="s">
        <v>13643</v>
      </c>
      <c r="C3054" s="108" t="s">
        <v>2609</v>
      </c>
      <c r="D3054" s="108" t="s">
        <v>13644</v>
      </c>
      <c r="E3054" s="108" t="s">
        <v>2683</v>
      </c>
      <c r="G3054" s="108" t="s">
        <v>13645</v>
      </c>
      <c r="H3054" s="108" t="s">
        <v>13645</v>
      </c>
      <c r="I3054" s="110" t="s">
        <v>2683</v>
      </c>
      <c r="J3054" s="108" t="s">
        <v>3663</v>
      </c>
      <c r="O3054" s="108" t="s">
        <v>2573</v>
      </c>
    </row>
    <row r="3055" spans="1:15" s="108" customFormat="1" ht="12.75" x14ac:dyDescent="0.2">
      <c r="A3055" s="108" t="str">
        <f>EnterpriseData!$B$38</f>
        <v>ProTes300420201Adm</v>
      </c>
      <c r="B3055" s="109" t="s">
        <v>13646</v>
      </c>
      <c r="C3055" s="108" t="s">
        <v>2609</v>
      </c>
      <c r="D3055" s="108" t="s">
        <v>13647</v>
      </c>
      <c r="E3055" s="108" t="s">
        <v>2683</v>
      </c>
      <c r="G3055" s="108" t="s">
        <v>13648</v>
      </c>
      <c r="H3055" s="108" t="s">
        <v>8995</v>
      </c>
      <c r="I3055" s="110" t="s">
        <v>2683</v>
      </c>
      <c r="J3055" s="108" t="s">
        <v>8039</v>
      </c>
      <c r="O3055" s="108" t="s">
        <v>2573</v>
      </c>
    </row>
    <row r="3056" spans="1:15" s="108" customFormat="1" ht="12.75" x14ac:dyDescent="0.2">
      <c r="A3056" s="108" t="str">
        <f>EnterpriseData!$B$38</f>
        <v>ProTes300420201Adm</v>
      </c>
      <c r="B3056" s="109" t="s">
        <v>13649</v>
      </c>
      <c r="C3056" s="108" t="s">
        <v>2609</v>
      </c>
      <c r="D3056" s="108" t="s">
        <v>13650</v>
      </c>
      <c r="E3056" s="108" t="s">
        <v>2683</v>
      </c>
      <c r="G3056" s="108" t="s">
        <v>13651</v>
      </c>
      <c r="H3056" s="108" t="s">
        <v>6464</v>
      </c>
      <c r="I3056" s="110" t="s">
        <v>2683</v>
      </c>
      <c r="J3056" s="108" t="s">
        <v>3202</v>
      </c>
      <c r="O3056" s="108" t="s">
        <v>2573</v>
      </c>
    </row>
    <row r="3057" spans="1:15" s="108" customFormat="1" ht="12.75" x14ac:dyDescent="0.2">
      <c r="A3057" s="108" t="str">
        <f>EnterpriseData!$B$38</f>
        <v>ProTes300420201Adm</v>
      </c>
      <c r="B3057" s="109" t="s">
        <v>13652</v>
      </c>
      <c r="C3057" s="108" t="s">
        <v>2609</v>
      </c>
      <c r="D3057" s="108" t="s">
        <v>13653</v>
      </c>
      <c r="E3057" s="108" t="s">
        <v>2683</v>
      </c>
      <c r="G3057" s="108" t="s">
        <v>13654</v>
      </c>
      <c r="H3057" s="108" t="s">
        <v>6838</v>
      </c>
      <c r="I3057" s="110" t="s">
        <v>2683</v>
      </c>
      <c r="J3057" s="108" t="s">
        <v>2534</v>
      </c>
      <c r="O3057" s="108" t="s">
        <v>2573</v>
      </c>
    </row>
    <row r="3058" spans="1:15" s="108" customFormat="1" ht="12.75" x14ac:dyDescent="0.2">
      <c r="A3058" s="108" t="str">
        <f>EnterpriseData!$B$38</f>
        <v>ProTes300420201Adm</v>
      </c>
      <c r="B3058" s="109" t="s">
        <v>13655</v>
      </c>
      <c r="C3058" s="108" t="s">
        <v>2609</v>
      </c>
      <c r="D3058" s="108" t="s">
        <v>13656</v>
      </c>
      <c r="E3058" s="108" t="s">
        <v>2683</v>
      </c>
      <c r="G3058" s="108" t="s">
        <v>13657</v>
      </c>
      <c r="H3058" s="108" t="s">
        <v>6198</v>
      </c>
      <c r="I3058" s="110" t="s">
        <v>2683</v>
      </c>
      <c r="J3058" s="108" t="s">
        <v>3825</v>
      </c>
      <c r="O3058" s="108" t="s">
        <v>2573</v>
      </c>
    </row>
    <row r="3059" spans="1:15" s="108" customFormat="1" ht="12.75" x14ac:dyDescent="0.2">
      <c r="A3059" s="108" t="str">
        <f>EnterpriseData!$B$38</f>
        <v>ProTes300420201Adm</v>
      </c>
      <c r="B3059" s="109" t="s">
        <v>13658</v>
      </c>
      <c r="C3059" s="108" t="s">
        <v>2609</v>
      </c>
      <c r="D3059" s="108" t="s">
        <v>13659</v>
      </c>
      <c r="E3059" s="108" t="s">
        <v>2683</v>
      </c>
      <c r="G3059" s="108" t="s">
        <v>13660</v>
      </c>
      <c r="H3059" s="108" t="s">
        <v>6360</v>
      </c>
      <c r="I3059" s="110" t="s">
        <v>2683</v>
      </c>
      <c r="J3059" s="108" t="s">
        <v>3047</v>
      </c>
      <c r="O3059" s="108" t="s">
        <v>2573</v>
      </c>
    </row>
    <row r="3060" spans="1:15" s="108" customFormat="1" ht="12.75" x14ac:dyDescent="0.2">
      <c r="A3060" s="108" t="str">
        <f>EnterpriseData!$B$38</f>
        <v>ProTes300420201Adm</v>
      </c>
      <c r="B3060" s="109" t="s">
        <v>13661</v>
      </c>
      <c r="C3060" s="108" t="s">
        <v>2609</v>
      </c>
      <c r="D3060" s="108" t="s">
        <v>13662</v>
      </c>
      <c r="E3060" s="108" t="s">
        <v>2683</v>
      </c>
      <c r="G3060" s="108" t="s">
        <v>13663</v>
      </c>
      <c r="H3060" s="108" t="s">
        <v>6151</v>
      </c>
      <c r="I3060" s="110" t="s">
        <v>2683</v>
      </c>
      <c r="J3060" s="108" t="s">
        <v>2727</v>
      </c>
      <c r="O3060" s="108" t="s">
        <v>2573</v>
      </c>
    </row>
    <row r="3061" spans="1:15" s="108" customFormat="1" ht="12.75" x14ac:dyDescent="0.2">
      <c r="A3061" s="108" t="str">
        <f>EnterpriseData!$B$38</f>
        <v>ProTes300420201Adm</v>
      </c>
      <c r="B3061" s="109" t="s">
        <v>13664</v>
      </c>
      <c r="C3061" s="108" t="s">
        <v>2609</v>
      </c>
      <c r="D3061" s="108" t="s">
        <v>13665</v>
      </c>
      <c r="E3061" s="108" t="s">
        <v>2683</v>
      </c>
      <c r="G3061" s="108" t="s">
        <v>13666</v>
      </c>
      <c r="H3061" s="108" t="s">
        <v>6143</v>
      </c>
      <c r="I3061" s="110" t="s">
        <v>2683</v>
      </c>
      <c r="J3061" s="108" t="s">
        <v>4901</v>
      </c>
      <c r="O3061" s="108" t="s">
        <v>2573</v>
      </c>
    </row>
    <row r="3062" spans="1:15" s="108" customFormat="1" ht="12.75" x14ac:dyDescent="0.2">
      <c r="A3062" s="108" t="str">
        <f>EnterpriseData!$B$38</f>
        <v>ProTes300420201Adm</v>
      </c>
      <c r="B3062" s="109" t="s">
        <v>13667</v>
      </c>
      <c r="C3062" s="108" t="s">
        <v>2609</v>
      </c>
      <c r="D3062" s="108" t="s">
        <v>13668</v>
      </c>
      <c r="E3062" s="108" t="s">
        <v>2683</v>
      </c>
      <c r="G3062" s="108" t="s">
        <v>13669</v>
      </c>
      <c r="H3062" s="108" t="s">
        <v>6616</v>
      </c>
      <c r="I3062" s="110" t="s">
        <v>2683</v>
      </c>
      <c r="J3062" s="108" t="s">
        <v>5800</v>
      </c>
      <c r="O3062" s="108" t="s">
        <v>2573</v>
      </c>
    </row>
    <row r="3063" spans="1:15" s="108" customFormat="1" ht="12.75" x14ac:dyDescent="0.2">
      <c r="A3063" s="108" t="str">
        <f>EnterpriseData!$B$38</f>
        <v>ProTes300420201Adm</v>
      </c>
      <c r="B3063" s="109" t="s">
        <v>13670</v>
      </c>
      <c r="C3063" s="108" t="s">
        <v>2609</v>
      </c>
      <c r="D3063" s="108" t="s">
        <v>13671</v>
      </c>
      <c r="E3063" s="108" t="s">
        <v>2683</v>
      </c>
      <c r="G3063" s="108" t="s">
        <v>13672</v>
      </c>
      <c r="H3063" s="108" t="s">
        <v>6299</v>
      </c>
      <c r="I3063" s="110" t="s">
        <v>2683</v>
      </c>
      <c r="J3063" s="108" t="s">
        <v>3100</v>
      </c>
      <c r="O3063" s="108" t="s">
        <v>2573</v>
      </c>
    </row>
    <row r="3064" spans="1:15" s="108" customFormat="1" ht="12.75" x14ac:dyDescent="0.2">
      <c r="A3064" s="108" t="str">
        <f>EnterpriseData!$B$38</f>
        <v>ProTes300420201Adm</v>
      </c>
      <c r="B3064" s="109" t="s">
        <v>13673</v>
      </c>
      <c r="C3064" s="108" t="s">
        <v>2609</v>
      </c>
      <c r="D3064" s="108" t="s">
        <v>13674</v>
      </c>
      <c r="E3064" s="108" t="s">
        <v>2683</v>
      </c>
      <c r="G3064" s="108" t="s">
        <v>13675</v>
      </c>
      <c r="H3064" s="108" t="s">
        <v>8995</v>
      </c>
      <c r="I3064" s="110" t="s">
        <v>2683</v>
      </c>
      <c r="J3064" s="108" t="s">
        <v>8039</v>
      </c>
      <c r="O3064" s="108" t="s">
        <v>2573</v>
      </c>
    </row>
    <row r="3065" spans="1:15" s="108" customFormat="1" ht="12.75" x14ac:dyDescent="0.2">
      <c r="A3065" s="108" t="str">
        <f>EnterpriseData!$B$38</f>
        <v>ProTes300420201Adm</v>
      </c>
      <c r="B3065" s="109" t="s">
        <v>13676</v>
      </c>
      <c r="C3065" s="108" t="s">
        <v>2609</v>
      </c>
      <c r="D3065" s="108" t="s">
        <v>13677</v>
      </c>
      <c r="E3065" s="108" t="s">
        <v>2683</v>
      </c>
      <c r="G3065" s="108" t="s">
        <v>13678</v>
      </c>
      <c r="H3065" s="108" t="s">
        <v>7712</v>
      </c>
      <c r="I3065" s="110" t="s">
        <v>2683</v>
      </c>
      <c r="J3065" s="108" t="s">
        <v>3614</v>
      </c>
      <c r="O3065" s="108" t="s">
        <v>2573</v>
      </c>
    </row>
    <row r="3066" spans="1:15" s="108" customFormat="1" ht="12.75" x14ac:dyDescent="0.2">
      <c r="A3066" s="108" t="str">
        <f>EnterpriseData!$B$38</f>
        <v>ProTes300420201Adm</v>
      </c>
      <c r="B3066" s="109" t="s">
        <v>13679</v>
      </c>
      <c r="C3066" s="108" t="s">
        <v>2609</v>
      </c>
      <c r="D3066" s="108" t="s">
        <v>13680</v>
      </c>
      <c r="E3066" s="108" t="s">
        <v>2683</v>
      </c>
      <c r="G3066" s="108" t="s">
        <v>13681</v>
      </c>
      <c r="H3066" s="108" t="s">
        <v>6616</v>
      </c>
      <c r="I3066" s="110" t="s">
        <v>2683</v>
      </c>
      <c r="J3066" s="108" t="s">
        <v>5800</v>
      </c>
      <c r="O3066" s="108" t="s">
        <v>2573</v>
      </c>
    </row>
    <row r="3067" spans="1:15" s="108" customFormat="1" ht="12.75" x14ac:dyDescent="0.2">
      <c r="A3067" s="108" t="str">
        <f>EnterpriseData!$B$38</f>
        <v>ProTes300420201Adm</v>
      </c>
      <c r="B3067" s="109" t="s">
        <v>13682</v>
      </c>
      <c r="C3067" s="108" t="s">
        <v>2609</v>
      </c>
      <c r="D3067" s="108" t="s">
        <v>13683</v>
      </c>
      <c r="E3067" s="108" t="s">
        <v>2683</v>
      </c>
      <c r="G3067" s="108" t="s">
        <v>13684</v>
      </c>
      <c r="H3067" s="108" t="s">
        <v>6118</v>
      </c>
      <c r="I3067" s="110" t="s">
        <v>2683</v>
      </c>
      <c r="J3067" s="108" t="s">
        <v>2377</v>
      </c>
      <c r="O3067" s="108" t="s">
        <v>2573</v>
      </c>
    </row>
    <row r="3068" spans="1:15" s="108" customFormat="1" ht="12.75" x14ac:dyDescent="0.2">
      <c r="A3068" s="108" t="str">
        <f>EnterpriseData!$B$38</f>
        <v>ProTes300420201Adm</v>
      </c>
      <c r="B3068" s="109" t="s">
        <v>13685</v>
      </c>
      <c r="C3068" s="108" t="s">
        <v>2609</v>
      </c>
      <c r="D3068" s="108" t="s">
        <v>13686</v>
      </c>
      <c r="E3068" s="108" t="s">
        <v>2683</v>
      </c>
      <c r="G3068" s="108" t="s">
        <v>13687</v>
      </c>
      <c r="H3068" s="108" t="s">
        <v>7953</v>
      </c>
      <c r="I3068" s="110" t="s">
        <v>2683</v>
      </c>
      <c r="J3068" s="108" t="s">
        <v>4543</v>
      </c>
      <c r="O3068" s="108" t="s">
        <v>2573</v>
      </c>
    </row>
    <row r="3069" spans="1:15" s="108" customFormat="1" ht="12.75" x14ac:dyDescent="0.2">
      <c r="A3069" s="108" t="str">
        <f>EnterpriseData!$B$38</f>
        <v>ProTes300420201Adm</v>
      </c>
      <c r="B3069" s="109" t="s">
        <v>13688</v>
      </c>
      <c r="C3069" s="108" t="s">
        <v>2609</v>
      </c>
      <c r="D3069" s="108" t="s">
        <v>13689</v>
      </c>
      <c r="E3069" s="108" t="s">
        <v>2683</v>
      </c>
      <c r="G3069" s="108" t="s">
        <v>7922</v>
      </c>
      <c r="H3069" s="108" t="s">
        <v>13690</v>
      </c>
      <c r="I3069" s="110" t="s">
        <v>2683</v>
      </c>
      <c r="J3069" s="108" t="s">
        <v>2437</v>
      </c>
      <c r="O3069" s="108" t="s">
        <v>2573</v>
      </c>
    </row>
    <row r="3070" spans="1:15" s="108" customFormat="1" ht="12.75" x14ac:dyDescent="0.2">
      <c r="A3070" s="108" t="str">
        <f>EnterpriseData!$B$38</f>
        <v>ProTes300420201Adm</v>
      </c>
      <c r="B3070" s="109" t="s">
        <v>13691</v>
      </c>
      <c r="C3070" s="108" t="s">
        <v>2609</v>
      </c>
      <c r="D3070" s="108" t="s">
        <v>13692</v>
      </c>
      <c r="E3070" s="108" t="s">
        <v>2683</v>
      </c>
      <c r="G3070" s="108" t="s">
        <v>13693</v>
      </c>
      <c r="H3070" s="108" t="s">
        <v>7912</v>
      </c>
      <c r="I3070" s="110" t="s">
        <v>2683</v>
      </c>
      <c r="J3070" s="108" t="s">
        <v>3456</v>
      </c>
      <c r="O3070" s="108" t="s">
        <v>2573</v>
      </c>
    </row>
    <row r="3071" spans="1:15" s="108" customFormat="1" ht="12.75" x14ac:dyDescent="0.2">
      <c r="A3071" s="108" t="str">
        <f>EnterpriseData!$B$38</f>
        <v>ProTes300420201Adm</v>
      </c>
      <c r="B3071" s="109" t="s">
        <v>13694</v>
      </c>
      <c r="C3071" s="108" t="s">
        <v>2609</v>
      </c>
      <c r="D3071" s="108" t="s">
        <v>13695</v>
      </c>
      <c r="E3071" s="108" t="s">
        <v>2683</v>
      </c>
      <c r="G3071" s="108" t="s">
        <v>13696</v>
      </c>
      <c r="H3071" s="108" t="s">
        <v>6299</v>
      </c>
      <c r="I3071" s="110" t="s">
        <v>2683</v>
      </c>
      <c r="J3071" s="108" t="s">
        <v>3100</v>
      </c>
      <c r="O3071" s="108" t="s">
        <v>2573</v>
      </c>
    </row>
    <row r="3072" spans="1:15" s="108" customFormat="1" ht="12.75" x14ac:dyDescent="0.2">
      <c r="A3072" s="108" t="str">
        <f>EnterpriseData!$B$38</f>
        <v>ProTes300420201Adm</v>
      </c>
      <c r="B3072" s="109" t="s">
        <v>13697</v>
      </c>
      <c r="C3072" s="108" t="s">
        <v>2609</v>
      </c>
      <c r="D3072" s="108" t="s">
        <v>13698</v>
      </c>
      <c r="E3072" s="108" t="s">
        <v>2683</v>
      </c>
      <c r="G3072" s="108" t="s">
        <v>13699</v>
      </c>
      <c r="H3072" s="108" t="s">
        <v>6177</v>
      </c>
      <c r="I3072" s="110" t="s">
        <v>2683</v>
      </c>
      <c r="J3072" s="108" t="s">
        <v>2591</v>
      </c>
      <c r="O3072" s="108" t="s">
        <v>2573</v>
      </c>
    </row>
    <row r="3073" spans="1:15" s="108" customFormat="1" ht="12.75" x14ac:dyDescent="0.2">
      <c r="A3073" s="108" t="str">
        <f>EnterpriseData!$B$38</f>
        <v>ProTes300420201Adm</v>
      </c>
      <c r="B3073" s="109" t="s">
        <v>13700</v>
      </c>
      <c r="C3073" s="108" t="s">
        <v>2609</v>
      </c>
      <c r="D3073" s="108" t="s">
        <v>12724</v>
      </c>
      <c r="E3073" s="108" t="s">
        <v>2683</v>
      </c>
      <c r="G3073" s="108" t="s">
        <v>13540</v>
      </c>
      <c r="H3073" s="108" t="s">
        <v>6419</v>
      </c>
      <c r="I3073" s="110" t="s">
        <v>2683</v>
      </c>
      <c r="J3073" s="108" t="s">
        <v>5238</v>
      </c>
      <c r="O3073" s="108" t="s">
        <v>2573</v>
      </c>
    </row>
    <row r="3074" spans="1:15" s="108" customFormat="1" ht="12.75" x14ac:dyDescent="0.2">
      <c r="A3074" s="108" t="str">
        <f>EnterpriseData!$B$38</f>
        <v>ProTes300420201Adm</v>
      </c>
      <c r="B3074" s="109" t="s">
        <v>13701</v>
      </c>
      <c r="C3074" s="108" t="s">
        <v>2609</v>
      </c>
      <c r="D3074" s="108" t="s">
        <v>13702</v>
      </c>
      <c r="E3074" s="108" t="s">
        <v>2683</v>
      </c>
      <c r="G3074" s="108" t="s">
        <v>13703</v>
      </c>
      <c r="H3074" s="108" t="s">
        <v>6245</v>
      </c>
      <c r="I3074" s="110" t="s">
        <v>2683</v>
      </c>
      <c r="J3074" s="108" t="s">
        <v>2412</v>
      </c>
      <c r="O3074" s="108" t="s">
        <v>2573</v>
      </c>
    </row>
    <row r="3075" spans="1:15" s="108" customFormat="1" ht="12.75" x14ac:dyDescent="0.2">
      <c r="A3075" s="108" t="str">
        <f>EnterpriseData!$B$38</f>
        <v>ProTes300420201Adm</v>
      </c>
      <c r="B3075" s="109" t="s">
        <v>13704</v>
      </c>
      <c r="C3075" s="108" t="s">
        <v>2609</v>
      </c>
      <c r="D3075" s="108" t="s">
        <v>13705</v>
      </c>
      <c r="E3075" s="108" t="s">
        <v>2683</v>
      </c>
      <c r="G3075" s="108" t="s">
        <v>13706</v>
      </c>
      <c r="H3075" s="108" t="s">
        <v>7504</v>
      </c>
      <c r="I3075" s="110" t="s">
        <v>2683</v>
      </c>
      <c r="J3075" s="108" t="s">
        <v>7505</v>
      </c>
      <c r="O3075" s="108" t="s">
        <v>2573</v>
      </c>
    </row>
    <row r="3076" spans="1:15" s="108" customFormat="1" ht="12.75" x14ac:dyDescent="0.2">
      <c r="A3076" s="108" t="str">
        <f>EnterpriseData!$B$38</f>
        <v>ProTes300420201Adm</v>
      </c>
      <c r="B3076" s="109" t="s">
        <v>13707</v>
      </c>
      <c r="C3076" s="108" t="s">
        <v>2609</v>
      </c>
      <c r="D3076" s="108" t="s">
        <v>13708</v>
      </c>
      <c r="E3076" s="108" t="s">
        <v>2683</v>
      </c>
      <c r="G3076" s="108" t="s">
        <v>13709</v>
      </c>
      <c r="H3076" s="108" t="s">
        <v>7169</v>
      </c>
      <c r="I3076" s="110" t="s">
        <v>2683</v>
      </c>
      <c r="J3076" s="108" t="s">
        <v>5250</v>
      </c>
      <c r="O3076" s="108" t="s">
        <v>2573</v>
      </c>
    </row>
    <row r="3077" spans="1:15" s="108" customFormat="1" ht="12.75" x14ac:dyDescent="0.2">
      <c r="A3077" s="108" t="str">
        <f>EnterpriseData!$B$38</f>
        <v>ProTes300420201Adm</v>
      </c>
      <c r="B3077" s="109" t="s">
        <v>13710</v>
      </c>
      <c r="C3077" s="108" t="s">
        <v>2609</v>
      </c>
      <c r="D3077" s="108" t="s">
        <v>13711</v>
      </c>
      <c r="E3077" s="108" t="s">
        <v>2683</v>
      </c>
      <c r="G3077" s="108" t="s">
        <v>13712</v>
      </c>
      <c r="H3077" s="108" t="s">
        <v>6838</v>
      </c>
      <c r="I3077" s="110" t="s">
        <v>2683</v>
      </c>
      <c r="J3077" s="108" t="s">
        <v>2534</v>
      </c>
      <c r="O3077" s="108" t="s">
        <v>2573</v>
      </c>
    </row>
    <row r="3078" spans="1:15" s="108" customFormat="1" ht="12.75" x14ac:dyDescent="0.2">
      <c r="A3078" s="108" t="str">
        <f>EnterpriseData!$B$38</f>
        <v>ProTes300420201Adm</v>
      </c>
      <c r="B3078" s="109" t="s">
        <v>13713</v>
      </c>
      <c r="C3078" s="108" t="s">
        <v>2609</v>
      </c>
      <c r="D3078" s="108" t="s">
        <v>13714</v>
      </c>
      <c r="E3078" s="108" t="s">
        <v>2683</v>
      </c>
      <c r="G3078" s="108" t="s">
        <v>13715</v>
      </c>
      <c r="H3078" s="108" t="s">
        <v>6198</v>
      </c>
      <c r="I3078" s="110" t="s">
        <v>2683</v>
      </c>
      <c r="J3078" s="108" t="s">
        <v>3825</v>
      </c>
      <c r="O3078" s="108" t="s">
        <v>2573</v>
      </c>
    </row>
    <row r="3079" spans="1:15" s="108" customFormat="1" ht="12.75" x14ac:dyDescent="0.2">
      <c r="A3079" s="108" t="str">
        <f>EnterpriseData!$B$38</f>
        <v>ProTes300420201Adm</v>
      </c>
      <c r="B3079" s="109" t="s">
        <v>13716</v>
      </c>
      <c r="C3079" s="108" t="s">
        <v>2609</v>
      </c>
      <c r="D3079" s="108" t="s">
        <v>13717</v>
      </c>
      <c r="E3079" s="108" t="s">
        <v>2683</v>
      </c>
      <c r="G3079" s="108" t="s">
        <v>13718</v>
      </c>
      <c r="H3079" s="108" t="s">
        <v>7941</v>
      </c>
      <c r="I3079" s="110" t="s">
        <v>2683</v>
      </c>
      <c r="J3079" s="108" t="s">
        <v>2404</v>
      </c>
      <c r="O3079" s="108" t="s">
        <v>2573</v>
      </c>
    </row>
    <row r="3080" spans="1:15" s="108" customFormat="1" ht="12.75" x14ac:dyDescent="0.2">
      <c r="A3080" s="108" t="str">
        <f>EnterpriseData!$B$38</f>
        <v>ProTes300420201Adm</v>
      </c>
      <c r="B3080" s="109" t="s">
        <v>13719</v>
      </c>
      <c r="C3080" s="108" t="s">
        <v>2609</v>
      </c>
      <c r="D3080" s="108" t="s">
        <v>13720</v>
      </c>
      <c r="E3080" s="108" t="s">
        <v>2683</v>
      </c>
      <c r="G3080" s="108" t="s">
        <v>13721</v>
      </c>
      <c r="H3080" s="108" t="s">
        <v>6245</v>
      </c>
      <c r="I3080" s="110" t="s">
        <v>2683</v>
      </c>
      <c r="J3080" s="108" t="s">
        <v>2412</v>
      </c>
      <c r="O3080" s="108" t="s">
        <v>2573</v>
      </c>
    </row>
    <row r="3081" spans="1:15" s="108" customFormat="1" ht="12.75" x14ac:dyDescent="0.2">
      <c r="A3081" s="108" t="str">
        <f>EnterpriseData!$B$38</f>
        <v>ProTes300420201Adm</v>
      </c>
      <c r="B3081" s="109" t="s">
        <v>13722</v>
      </c>
      <c r="C3081" s="108" t="s">
        <v>2609</v>
      </c>
      <c r="D3081" s="108" t="s">
        <v>13723</v>
      </c>
      <c r="E3081" s="108" t="s">
        <v>2683</v>
      </c>
      <c r="G3081" s="108" t="s">
        <v>13724</v>
      </c>
      <c r="H3081" s="108" t="s">
        <v>12674</v>
      </c>
      <c r="I3081" s="110" t="s">
        <v>2683</v>
      </c>
      <c r="J3081" s="108" t="s">
        <v>4338</v>
      </c>
      <c r="O3081" s="108" t="s">
        <v>2573</v>
      </c>
    </row>
    <row r="3082" spans="1:15" s="108" customFormat="1" ht="12.75" x14ac:dyDescent="0.2">
      <c r="A3082" s="108" t="str">
        <f>EnterpriseData!$B$38</f>
        <v>ProTes300420201Adm</v>
      </c>
      <c r="B3082" s="109" t="s">
        <v>13725</v>
      </c>
      <c r="C3082" s="108" t="s">
        <v>2609</v>
      </c>
      <c r="D3082" s="108" t="s">
        <v>13726</v>
      </c>
      <c r="E3082" s="108" t="s">
        <v>2683</v>
      </c>
      <c r="G3082" s="108" t="s">
        <v>13727</v>
      </c>
      <c r="H3082" s="108" t="s">
        <v>7941</v>
      </c>
      <c r="I3082" s="110" t="s">
        <v>2683</v>
      </c>
      <c r="J3082" s="108" t="s">
        <v>2404</v>
      </c>
      <c r="O3082" s="108" t="s">
        <v>2573</v>
      </c>
    </row>
    <row r="3083" spans="1:15" s="108" customFormat="1" ht="12.75" x14ac:dyDescent="0.2">
      <c r="A3083" s="108" t="str">
        <f>EnterpriseData!$B$38</f>
        <v>ProTes300420201Adm</v>
      </c>
      <c r="B3083" s="109" t="s">
        <v>13728</v>
      </c>
      <c r="C3083" s="108" t="s">
        <v>2609</v>
      </c>
      <c r="D3083" s="108" t="s">
        <v>13729</v>
      </c>
      <c r="E3083" s="108" t="s">
        <v>2683</v>
      </c>
      <c r="G3083" s="108" t="s">
        <v>13730</v>
      </c>
      <c r="H3083" s="108" t="s">
        <v>6616</v>
      </c>
      <c r="I3083" s="110" t="s">
        <v>2683</v>
      </c>
      <c r="J3083" s="108" t="s">
        <v>5800</v>
      </c>
      <c r="O3083" s="108" t="s">
        <v>2573</v>
      </c>
    </row>
    <row r="3084" spans="1:15" s="108" customFormat="1" ht="12.75" x14ac:dyDescent="0.2">
      <c r="A3084" s="108" t="str">
        <f>EnterpriseData!$B$38</f>
        <v>ProTes300420201Adm</v>
      </c>
      <c r="B3084" s="109" t="s">
        <v>13731</v>
      </c>
      <c r="C3084" s="108" t="s">
        <v>2609</v>
      </c>
      <c r="D3084" s="108" t="s">
        <v>13732</v>
      </c>
      <c r="E3084" s="108" t="s">
        <v>2683</v>
      </c>
      <c r="G3084" s="108" t="s">
        <v>13733</v>
      </c>
      <c r="H3084" s="108" t="s">
        <v>11393</v>
      </c>
      <c r="I3084" s="110" t="s">
        <v>2683</v>
      </c>
      <c r="J3084" s="108" t="s">
        <v>4322</v>
      </c>
      <c r="O3084" s="108" t="s">
        <v>2573</v>
      </c>
    </row>
    <row r="3085" spans="1:15" s="108" customFormat="1" ht="12.75" x14ac:dyDescent="0.2">
      <c r="A3085" s="108" t="str">
        <f>EnterpriseData!$B$38</f>
        <v>ProTes300420201Adm</v>
      </c>
      <c r="B3085" s="109" t="s">
        <v>13734</v>
      </c>
      <c r="C3085" s="108" t="s">
        <v>2609</v>
      </c>
      <c r="D3085" s="108" t="s">
        <v>13735</v>
      </c>
      <c r="E3085" s="108" t="s">
        <v>2683</v>
      </c>
      <c r="G3085" s="108" t="s">
        <v>13736</v>
      </c>
      <c r="H3085" s="108" t="s">
        <v>6198</v>
      </c>
      <c r="I3085" s="110" t="s">
        <v>2683</v>
      </c>
      <c r="J3085" s="108" t="s">
        <v>3825</v>
      </c>
      <c r="O3085" s="108" t="s">
        <v>2573</v>
      </c>
    </row>
    <row r="3086" spans="1:15" s="108" customFormat="1" ht="12.75" x14ac:dyDescent="0.2">
      <c r="A3086" s="108" t="str">
        <f>EnterpriseData!$B$38</f>
        <v>ProTes300420201Adm</v>
      </c>
      <c r="B3086" s="109" t="s">
        <v>13737</v>
      </c>
      <c r="C3086" s="108" t="s">
        <v>2609</v>
      </c>
      <c r="D3086" s="108" t="s">
        <v>13738</v>
      </c>
      <c r="E3086" s="108" t="s">
        <v>2683</v>
      </c>
      <c r="G3086" s="108" t="s">
        <v>13739</v>
      </c>
      <c r="H3086" s="108" t="s">
        <v>6245</v>
      </c>
      <c r="I3086" s="110" t="s">
        <v>2683</v>
      </c>
      <c r="J3086" s="108" t="s">
        <v>2412</v>
      </c>
      <c r="O3086" s="108" t="s">
        <v>2573</v>
      </c>
    </row>
    <row r="3087" spans="1:15" s="108" customFormat="1" ht="12.75" x14ac:dyDescent="0.2">
      <c r="A3087" s="108" t="str">
        <f>EnterpriseData!$B$38</f>
        <v>ProTes300420201Adm</v>
      </c>
      <c r="B3087" s="109" t="s">
        <v>13740</v>
      </c>
      <c r="C3087" s="108" t="s">
        <v>2609</v>
      </c>
      <c r="D3087" s="108" t="s">
        <v>13741</v>
      </c>
      <c r="E3087" s="108" t="s">
        <v>2683</v>
      </c>
      <c r="G3087" s="108" t="s">
        <v>13742</v>
      </c>
      <c r="H3087" s="108" t="s">
        <v>6475</v>
      </c>
      <c r="I3087" s="110" t="s">
        <v>2683</v>
      </c>
      <c r="J3087" s="108" t="s">
        <v>5631</v>
      </c>
      <c r="O3087" s="108" t="s">
        <v>2573</v>
      </c>
    </row>
    <row r="3088" spans="1:15" s="108" customFormat="1" ht="12.75" x14ac:dyDescent="0.2">
      <c r="A3088" s="108" t="str">
        <f>EnterpriseData!$B$38</f>
        <v>ProTes300420201Adm</v>
      </c>
      <c r="B3088" s="109" t="s">
        <v>13743</v>
      </c>
      <c r="C3088" s="108" t="s">
        <v>2609</v>
      </c>
      <c r="D3088" s="108" t="s">
        <v>13744</v>
      </c>
      <c r="E3088" s="108" t="s">
        <v>2683</v>
      </c>
      <c r="G3088" s="108" t="s">
        <v>13745</v>
      </c>
      <c r="H3088" s="108" t="s">
        <v>11138</v>
      </c>
      <c r="I3088" s="110" t="s">
        <v>2683</v>
      </c>
      <c r="J3088" s="108" t="s">
        <v>3162</v>
      </c>
      <c r="O3088" s="108" t="s">
        <v>2573</v>
      </c>
    </row>
    <row r="3089" spans="1:15" s="108" customFormat="1" ht="12.75" x14ac:dyDescent="0.2">
      <c r="A3089" s="108" t="str">
        <f>EnterpriseData!$B$38</f>
        <v>ProTes300420201Adm</v>
      </c>
      <c r="B3089" s="109" t="s">
        <v>13746</v>
      </c>
      <c r="C3089" s="108" t="s">
        <v>2609</v>
      </c>
      <c r="D3089" s="108" t="s">
        <v>13747</v>
      </c>
      <c r="E3089" s="108" t="s">
        <v>2683</v>
      </c>
      <c r="G3089" s="108" t="s">
        <v>13748</v>
      </c>
      <c r="H3089" s="108" t="s">
        <v>6616</v>
      </c>
      <c r="I3089" s="110" t="s">
        <v>2683</v>
      </c>
      <c r="J3089" s="108" t="s">
        <v>5800</v>
      </c>
      <c r="O3089" s="108" t="s">
        <v>2573</v>
      </c>
    </row>
    <row r="3090" spans="1:15" s="108" customFormat="1" ht="12.75" x14ac:dyDescent="0.2">
      <c r="A3090" s="108" t="str">
        <f>EnterpriseData!$B$38</f>
        <v>ProTes300420201Adm</v>
      </c>
      <c r="B3090" s="109" t="s">
        <v>13749</v>
      </c>
      <c r="C3090" s="108" t="s">
        <v>2609</v>
      </c>
      <c r="D3090" s="108" t="s">
        <v>13750</v>
      </c>
      <c r="E3090" s="108" t="s">
        <v>2683</v>
      </c>
      <c r="G3090" s="108" t="s">
        <v>13751</v>
      </c>
      <c r="H3090" s="108" t="s">
        <v>6616</v>
      </c>
      <c r="I3090" s="110" t="s">
        <v>2683</v>
      </c>
      <c r="J3090" s="108" t="s">
        <v>5800</v>
      </c>
      <c r="O3090" s="108" t="s">
        <v>2573</v>
      </c>
    </row>
    <row r="3091" spans="1:15" s="108" customFormat="1" ht="12.75" x14ac:dyDescent="0.2">
      <c r="A3091" s="108" t="str">
        <f>EnterpriseData!$B$38</f>
        <v>ProTes300420201Adm</v>
      </c>
      <c r="B3091" s="109" t="s">
        <v>13752</v>
      </c>
      <c r="C3091" s="108" t="s">
        <v>2609</v>
      </c>
      <c r="D3091" s="108" t="s">
        <v>13753</v>
      </c>
      <c r="E3091" s="108" t="s">
        <v>2683</v>
      </c>
      <c r="G3091" s="108" t="s">
        <v>13754</v>
      </c>
      <c r="H3091" s="108" t="s">
        <v>6267</v>
      </c>
      <c r="I3091" s="110" t="s">
        <v>2683</v>
      </c>
      <c r="J3091" s="108" t="s">
        <v>4104</v>
      </c>
      <c r="O3091" s="108" t="s">
        <v>2573</v>
      </c>
    </row>
    <row r="3092" spans="1:15" s="108" customFormat="1" ht="12.75" x14ac:dyDescent="0.2">
      <c r="A3092" s="108" t="str">
        <f>EnterpriseData!$B$38</f>
        <v>ProTes300420201Adm</v>
      </c>
      <c r="B3092" s="109" t="s">
        <v>13755</v>
      </c>
      <c r="C3092" s="108" t="s">
        <v>2609</v>
      </c>
      <c r="D3092" s="108" t="s">
        <v>13756</v>
      </c>
      <c r="E3092" s="108" t="s">
        <v>2683</v>
      </c>
      <c r="G3092" s="108" t="s">
        <v>13757</v>
      </c>
      <c r="H3092" s="108" t="s">
        <v>7849</v>
      </c>
      <c r="I3092" s="110" t="s">
        <v>2683</v>
      </c>
      <c r="J3092" s="108" t="s">
        <v>5679</v>
      </c>
      <c r="O3092" s="108" t="s">
        <v>2573</v>
      </c>
    </row>
    <row r="3093" spans="1:15" s="108" customFormat="1" ht="12.75" x14ac:dyDescent="0.2">
      <c r="A3093" s="108" t="str">
        <f>EnterpriseData!$B$38</f>
        <v>ProTes300420201Adm</v>
      </c>
      <c r="B3093" s="109" t="s">
        <v>13758</v>
      </c>
      <c r="C3093" s="108" t="s">
        <v>2609</v>
      </c>
      <c r="D3093" s="108" t="s">
        <v>13759</v>
      </c>
      <c r="E3093" s="108" t="s">
        <v>2683</v>
      </c>
      <c r="G3093" s="108" t="s">
        <v>13760</v>
      </c>
      <c r="H3093" s="108" t="s">
        <v>6616</v>
      </c>
      <c r="I3093" s="110" t="s">
        <v>2683</v>
      </c>
      <c r="J3093" s="108" t="s">
        <v>5800</v>
      </c>
      <c r="O3093" s="108" t="s">
        <v>2573</v>
      </c>
    </row>
    <row r="3094" spans="1:15" s="108" customFormat="1" ht="12.75" x14ac:dyDescent="0.2">
      <c r="A3094" s="108" t="str">
        <f>EnterpriseData!$B$38</f>
        <v>ProTes300420201Adm</v>
      </c>
      <c r="B3094" s="109" t="s">
        <v>13761</v>
      </c>
      <c r="C3094" s="108" t="s">
        <v>2609</v>
      </c>
      <c r="D3094" s="108" t="s">
        <v>13762</v>
      </c>
      <c r="E3094" s="108" t="s">
        <v>2683</v>
      </c>
      <c r="G3094" s="108" t="s">
        <v>13763</v>
      </c>
      <c r="H3094" s="108" t="s">
        <v>6870</v>
      </c>
      <c r="I3094" s="110" t="s">
        <v>2683</v>
      </c>
      <c r="J3094" s="108" t="s">
        <v>4581</v>
      </c>
      <c r="O3094" s="108" t="s">
        <v>2573</v>
      </c>
    </row>
    <row r="3095" spans="1:15" s="108" customFormat="1" ht="12.75" x14ac:dyDescent="0.2">
      <c r="A3095" s="108" t="str">
        <f>EnterpriseData!$B$38</f>
        <v>ProTes300420201Adm</v>
      </c>
      <c r="B3095" s="109" t="s">
        <v>13764</v>
      </c>
      <c r="C3095" s="108" t="s">
        <v>2609</v>
      </c>
      <c r="D3095" s="108" t="s">
        <v>13765</v>
      </c>
      <c r="E3095" s="108" t="s">
        <v>2683</v>
      </c>
      <c r="G3095" s="108" t="s">
        <v>13766</v>
      </c>
      <c r="H3095" s="108" t="s">
        <v>6512</v>
      </c>
      <c r="I3095" s="110" t="s">
        <v>2683</v>
      </c>
      <c r="J3095" s="108" t="s">
        <v>5462</v>
      </c>
      <c r="O3095" s="108" t="s">
        <v>2573</v>
      </c>
    </row>
    <row r="3096" spans="1:15" s="108" customFormat="1" ht="12.75" x14ac:dyDescent="0.2">
      <c r="A3096" s="108" t="str">
        <f>EnterpriseData!$B$38</f>
        <v>ProTes300420201Adm</v>
      </c>
      <c r="B3096" s="109" t="s">
        <v>13767</v>
      </c>
      <c r="C3096" s="108" t="s">
        <v>2609</v>
      </c>
      <c r="D3096" s="108" t="s">
        <v>13768</v>
      </c>
      <c r="E3096" s="108" t="s">
        <v>2683</v>
      </c>
      <c r="G3096" s="108" t="s">
        <v>13769</v>
      </c>
      <c r="H3096" s="108" t="s">
        <v>6151</v>
      </c>
      <c r="I3096" s="110" t="s">
        <v>2683</v>
      </c>
      <c r="J3096" s="108" t="s">
        <v>2727</v>
      </c>
      <c r="O3096" s="108" t="s">
        <v>2573</v>
      </c>
    </row>
    <row r="3097" spans="1:15" s="108" customFormat="1" ht="12.75" x14ac:dyDescent="0.2">
      <c r="A3097" s="108" t="str">
        <f>EnterpriseData!$B$38</f>
        <v>ProTes300420201Adm</v>
      </c>
      <c r="B3097" s="109" t="s">
        <v>13770</v>
      </c>
      <c r="C3097" s="108" t="s">
        <v>2609</v>
      </c>
      <c r="D3097" s="108" t="s">
        <v>13771</v>
      </c>
      <c r="E3097" s="108" t="s">
        <v>2683</v>
      </c>
      <c r="G3097" s="108" t="s">
        <v>13772</v>
      </c>
      <c r="H3097" s="108" t="s">
        <v>6335</v>
      </c>
      <c r="I3097" s="110" t="s">
        <v>2683</v>
      </c>
      <c r="J3097" s="108" t="s">
        <v>2407</v>
      </c>
      <c r="O3097" s="108" t="s">
        <v>2573</v>
      </c>
    </row>
    <row r="3098" spans="1:15" s="108" customFormat="1" ht="12.75" x14ac:dyDescent="0.2">
      <c r="A3098" s="108" t="str">
        <f>EnterpriseData!$B$38</f>
        <v>ProTes300420201Adm</v>
      </c>
      <c r="B3098" s="109" t="s">
        <v>13773</v>
      </c>
      <c r="C3098" s="108" t="s">
        <v>2609</v>
      </c>
      <c r="D3098" s="108" t="s">
        <v>13774</v>
      </c>
      <c r="E3098" s="108" t="s">
        <v>2683</v>
      </c>
      <c r="G3098" s="108" t="s">
        <v>13775</v>
      </c>
      <c r="H3098" s="108" t="s">
        <v>6616</v>
      </c>
      <c r="I3098" s="110" t="s">
        <v>2683</v>
      </c>
      <c r="J3098" s="108" t="s">
        <v>5800</v>
      </c>
      <c r="O3098" s="108" t="s">
        <v>2573</v>
      </c>
    </row>
    <row r="3099" spans="1:15" s="108" customFormat="1" ht="12.75" x14ac:dyDescent="0.2">
      <c r="A3099" s="108" t="str">
        <f>EnterpriseData!$B$38</f>
        <v>ProTes300420201Adm</v>
      </c>
      <c r="B3099" s="109" t="s">
        <v>13776</v>
      </c>
      <c r="C3099" s="108" t="s">
        <v>2609</v>
      </c>
      <c r="D3099" s="108" t="s">
        <v>13777</v>
      </c>
      <c r="E3099" s="108" t="s">
        <v>2683</v>
      </c>
      <c r="G3099" s="108" t="s">
        <v>13778</v>
      </c>
      <c r="H3099" s="108" t="s">
        <v>6151</v>
      </c>
      <c r="I3099" s="110" t="s">
        <v>2683</v>
      </c>
      <c r="J3099" s="108" t="s">
        <v>2727</v>
      </c>
      <c r="O3099" s="108" t="s">
        <v>2573</v>
      </c>
    </row>
    <row r="3100" spans="1:15" s="108" customFormat="1" ht="12.75" x14ac:dyDescent="0.2">
      <c r="A3100" s="108" t="str">
        <f>EnterpriseData!$B$38</f>
        <v>ProTes300420201Adm</v>
      </c>
      <c r="B3100" s="109" t="s">
        <v>13779</v>
      </c>
      <c r="C3100" s="108" t="s">
        <v>2609</v>
      </c>
      <c r="D3100" s="108" t="s">
        <v>13780</v>
      </c>
      <c r="E3100" s="108" t="s">
        <v>2683</v>
      </c>
      <c r="G3100" s="108" t="s">
        <v>13781</v>
      </c>
      <c r="H3100" s="108" t="s">
        <v>6593</v>
      </c>
      <c r="I3100" s="110" t="s">
        <v>2683</v>
      </c>
      <c r="J3100" s="108" t="s">
        <v>4798</v>
      </c>
      <c r="O3100" s="108" t="s">
        <v>2573</v>
      </c>
    </row>
    <row r="3101" spans="1:15" s="108" customFormat="1" ht="12.75" x14ac:dyDescent="0.2">
      <c r="A3101" s="108" t="str">
        <f>EnterpriseData!$B$38</f>
        <v>ProTes300420201Adm</v>
      </c>
      <c r="B3101" s="109" t="s">
        <v>13782</v>
      </c>
      <c r="C3101" s="108" t="s">
        <v>2609</v>
      </c>
      <c r="D3101" s="108" t="s">
        <v>13783</v>
      </c>
      <c r="E3101" s="108" t="s">
        <v>2683</v>
      </c>
      <c r="G3101" s="108" t="s">
        <v>13784</v>
      </c>
      <c r="H3101" s="108" t="s">
        <v>7957</v>
      </c>
      <c r="I3101" s="110" t="s">
        <v>2683</v>
      </c>
      <c r="J3101" s="108" t="s">
        <v>2418</v>
      </c>
      <c r="O3101" s="108" t="s">
        <v>2573</v>
      </c>
    </row>
    <row r="3102" spans="1:15" s="108" customFormat="1" ht="12.75" x14ac:dyDescent="0.2">
      <c r="A3102" s="108" t="str">
        <f>EnterpriseData!$B$38</f>
        <v>ProTes300420201Adm</v>
      </c>
      <c r="B3102" s="109" t="s">
        <v>13785</v>
      </c>
      <c r="C3102" s="108" t="s">
        <v>2609</v>
      </c>
      <c r="D3102" s="108" t="s">
        <v>13786</v>
      </c>
      <c r="E3102" s="108" t="s">
        <v>2683</v>
      </c>
      <c r="G3102" s="108" t="s">
        <v>13787</v>
      </c>
      <c r="H3102" s="108" t="s">
        <v>6415</v>
      </c>
      <c r="I3102" s="110" t="s">
        <v>2683</v>
      </c>
      <c r="J3102" s="108" t="s">
        <v>4651</v>
      </c>
      <c r="O3102" s="108" t="s">
        <v>2573</v>
      </c>
    </row>
    <row r="3103" spans="1:15" s="108" customFormat="1" ht="12.75" x14ac:dyDescent="0.2">
      <c r="A3103" s="108" t="str">
        <f>EnterpriseData!$B$38</f>
        <v>ProTes300420201Adm</v>
      </c>
      <c r="B3103" s="109" t="s">
        <v>13788</v>
      </c>
      <c r="C3103" s="108" t="s">
        <v>2609</v>
      </c>
      <c r="D3103" s="108" t="s">
        <v>13789</v>
      </c>
      <c r="E3103" s="108" t="s">
        <v>2683</v>
      </c>
      <c r="G3103" s="108" t="s">
        <v>13790</v>
      </c>
      <c r="H3103" s="108" t="s">
        <v>6299</v>
      </c>
      <c r="I3103" s="110" t="s">
        <v>2683</v>
      </c>
      <c r="J3103" s="108" t="s">
        <v>3100</v>
      </c>
      <c r="O3103" s="108" t="s">
        <v>2573</v>
      </c>
    </row>
    <row r="3104" spans="1:15" s="108" customFormat="1" ht="12.75" x14ac:dyDescent="0.2">
      <c r="A3104" s="108" t="str">
        <f>EnterpriseData!$B$38</f>
        <v>ProTes300420201Adm</v>
      </c>
      <c r="B3104" s="109" t="s">
        <v>13791</v>
      </c>
      <c r="C3104" s="108" t="s">
        <v>2609</v>
      </c>
      <c r="D3104" s="108" t="s">
        <v>13792</v>
      </c>
      <c r="E3104" s="108" t="s">
        <v>2683</v>
      </c>
      <c r="G3104" s="108" t="s">
        <v>13793</v>
      </c>
      <c r="H3104" s="108" t="s">
        <v>6616</v>
      </c>
      <c r="I3104" s="110" t="s">
        <v>2683</v>
      </c>
      <c r="J3104" s="108" t="s">
        <v>5800</v>
      </c>
      <c r="O3104" s="108" t="s">
        <v>2573</v>
      </c>
    </row>
    <row r="3105" spans="1:15" s="108" customFormat="1" ht="12.75" x14ac:dyDescent="0.2">
      <c r="A3105" s="108" t="str">
        <f>EnterpriseData!$B$38</f>
        <v>ProTes300420201Adm</v>
      </c>
      <c r="B3105" s="109" t="s">
        <v>13794</v>
      </c>
      <c r="C3105" s="108" t="s">
        <v>2609</v>
      </c>
      <c r="D3105" s="108" t="s">
        <v>13795</v>
      </c>
      <c r="E3105" s="108" t="s">
        <v>2683</v>
      </c>
      <c r="G3105" s="108" t="s">
        <v>13796</v>
      </c>
      <c r="H3105" s="108" t="s">
        <v>6151</v>
      </c>
      <c r="I3105" s="110" t="s">
        <v>2683</v>
      </c>
      <c r="J3105" s="108" t="s">
        <v>2727</v>
      </c>
      <c r="O3105" s="108" t="s">
        <v>2573</v>
      </c>
    </row>
    <row r="3106" spans="1:15" s="108" customFormat="1" ht="12.75" x14ac:dyDescent="0.2">
      <c r="A3106" s="108" t="str">
        <f>EnterpriseData!$B$38</f>
        <v>ProTes300420201Adm</v>
      </c>
      <c r="B3106" s="109" t="s">
        <v>13797</v>
      </c>
      <c r="C3106" s="108" t="s">
        <v>2609</v>
      </c>
      <c r="D3106" s="108" t="s">
        <v>13798</v>
      </c>
      <c r="E3106" s="108" t="s">
        <v>2683</v>
      </c>
      <c r="G3106" s="108" t="s">
        <v>13799</v>
      </c>
      <c r="H3106" s="108" t="s">
        <v>7849</v>
      </c>
      <c r="I3106" s="110" t="s">
        <v>2683</v>
      </c>
      <c r="J3106" s="108" t="s">
        <v>5679</v>
      </c>
      <c r="O3106" s="108" t="s">
        <v>2573</v>
      </c>
    </row>
    <row r="3107" spans="1:15" s="108" customFormat="1" ht="12.75" x14ac:dyDescent="0.2">
      <c r="A3107" s="108" t="str">
        <f>EnterpriseData!$B$38</f>
        <v>ProTes300420201Adm</v>
      </c>
      <c r="B3107" s="109" t="s">
        <v>13800</v>
      </c>
      <c r="C3107" s="108" t="s">
        <v>2609</v>
      </c>
      <c r="D3107" s="108" t="s">
        <v>13801</v>
      </c>
      <c r="E3107" s="108" t="s">
        <v>2683</v>
      </c>
      <c r="G3107" s="108" t="s">
        <v>13802</v>
      </c>
      <c r="H3107" s="108" t="s">
        <v>12229</v>
      </c>
      <c r="I3107" s="110" t="s">
        <v>2683</v>
      </c>
      <c r="J3107" s="108" t="s">
        <v>6693</v>
      </c>
      <c r="O3107" s="108" t="s">
        <v>2573</v>
      </c>
    </row>
    <row r="3108" spans="1:15" s="108" customFormat="1" ht="12.75" x14ac:dyDescent="0.2">
      <c r="A3108" s="108" t="str">
        <f>EnterpriseData!$B$38</f>
        <v>ProTes300420201Adm</v>
      </c>
      <c r="B3108" s="109" t="s">
        <v>13803</v>
      </c>
      <c r="C3108" s="108" t="s">
        <v>2609</v>
      </c>
      <c r="D3108" s="108" t="s">
        <v>13804</v>
      </c>
      <c r="E3108" s="108" t="s">
        <v>2683</v>
      </c>
      <c r="G3108" s="108" t="s">
        <v>13805</v>
      </c>
      <c r="H3108" s="108" t="s">
        <v>6870</v>
      </c>
      <c r="I3108" s="110" t="s">
        <v>2683</v>
      </c>
      <c r="J3108" s="108" t="s">
        <v>4581</v>
      </c>
      <c r="O3108" s="108" t="s">
        <v>2573</v>
      </c>
    </row>
    <row r="3109" spans="1:15" s="108" customFormat="1" ht="12.75" x14ac:dyDescent="0.2">
      <c r="A3109" s="108" t="str">
        <f>EnterpriseData!$B$38</f>
        <v>ProTes300420201Adm</v>
      </c>
      <c r="B3109" s="109" t="s">
        <v>13806</v>
      </c>
      <c r="C3109" s="108" t="s">
        <v>2609</v>
      </c>
      <c r="D3109" s="108" t="s">
        <v>13807</v>
      </c>
      <c r="E3109" s="108" t="s">
        <v>2683</v>
      </c>
      <c r="G3109" s="108" t="s">
        <v>13808</v>
      </c>
      <c r="H3109" s="108" t="s">
        <v>6267</v>
      </c>
      <c r="I3109" s="110" t="s">
        <v>2683</v>
      </c>
      <c r="J3109" s="108" t="s">
        <v>4104</v>
      </c>
      <c r="O3109" s="108" t="s">
        <v>2573</v>
      </c>
    </row>
    <row r="3110" spans="1:15" s="108" customFormat="1" ht="12.75" x14ac:dyDescent="0.2">
      <c r="A3110" s="108" t="str">
        <f>EnterpriseData!$B$38</f>
        <v>ProTes300420201Adm</v>
      </c>
      <c r="B3110" s="109" t="s">
        <v>13809</v>
      </c>
      <c r="C3110" s="108" t="s">
        <v>2609</v>
      </c>
      <c r="D3110" s="108" t="s">
        <v>13810</v>
      </c>
      <c r="E3110" s="108" t="s">
        <v>2683</v>
      </c>
      <c r="G3110" s="108" t="s">
        <v>13811</v>
      </c>
      <c r="H3110" s="108" t="s">
        <v>6616</v>
      </c>
      <c r="I3110" s="110" t="s">
        <v>2683</v>
      </c>
      <c r="J3110" s="108" t="s">
        <v>5800</v>
      </c>
      <c r="O3110" s="108" t="s">
        <v>2573</v>
      </c>
    </row>
    <row r="3111" spans="1:15" s="108" customFormat="1" ht="12.75" x14ac:dyDescent="0.2">
      <c r="A3111" s="108" t="str">
        <f>EnterpriseData!$B$38</f>
        <v>ProTes300420201Adm</v>
      </c>
      <c r="B3111" s="109" t="s">
        <v>13812</v>
      </c>
      <c r="C3111" s="108" t="s">
        <v>2609</v>
      </c>
      <c r="D3111" s="108" t="s">
        <v>13813</v>
      </c>
      <c r="E3111" s="108" t="s">
        <v>2683</v>
      </c>
      <c r="G3111" s="108" t="s">
        <v>13814</v>
      </c>
      <c r="H3111" s="108" t="s">
        <v>6765</v>
      </c>
      <c r="I3111" s="110" t="s">
        <v>2683</v>
      </c>
      <c r="J3111" s="108" t="s">
        <v>5640</v>
      </c>
      <c r="O3111" s="108" t="s">
        <v>2573</v>
      </c>
    </row>
    <row r="3112" spans="1:15" s="108" customFormat="1" ht="12.75" x14ac:dyDescent="0.2">
      <c r="A3112" s="108" t="str">
        <f>EnterpriseData!$B$38</f>
        <v>ProTes300420201Adm</v>
      </c>
      <c r="B3112" s="109" t="s">
        <v>13815</v>
      </c>
      <c r="C3112" s="108" t="s">
        <v>2609</v>
      </c>
      <c r="D3112" s="108" t="s">
        <v>13816</v>
      </c>
      <c r="E3112" s="108" t="s">
        <v>2683</v>
      </c>
      <c r="G3112" s="108" t="s">
        <v>13817</v>
      </c>
      <c r="H3112" s="108" t="s">
        <v>6245</v>
      </c>
      <c r="I3112" s="110" t="s">
        <v>2683</v>
      </c>
      <c r="J3112" s="108" t="s">
        <v>2412</v>
      </c>
      <c r="O3112" s="108" t="s">
        <v>2573</v>
      </c>
    </row>
    <row r="3113" spans="1:15" s="108" customFormat="1" ht="12.75" x14ac:dyDescent="0.2">
      <c r="A3113" s="108" t="str">
        <f>EnterpriseData!$B$38</f>
        <v>ProTes300420201Adm</v>
      </c>
      <c r="B3113" s="109" t="s">
        <v>13818</v>
      </c>
      <c r="C3113" s="108" t="s">
        <v>2609</v>
      </c>
      <c r="D3113" s="108" t="s">
        <v>13819</v>
      </c>
      <c r="E3113" s="108" t="s">
        <v>2683</v>
      </c>
      <c r="G3113" s="108" t="s">
        <v>13820</v>
      </c>
      <c r="H3113" s="108" t="s">
        <v>7660</v>
      </c>
      <c r="I3113" s="110" t="s">
        <v>2683</v>
      </c>
      <c r="J3113" s="108" t="s">
        <v>2437</v>
      </c>
      <c r="O3113" s="108" t="s">
        <v>2573</v>
      </c>
    </row>
    <row r="3114" spans="1:15" s="108" customFormat="1" ht="12.75" x14ac:dyDescent="0.2">
      <c r="A3114" s="108" t="str">
        <f>EnterpriseData!$B$38</f>
        <v>ProTes300420201Adm</v>
      </c>
      <c r="B3114" s="109" t="s">
        <v>13821</v>
      </c>
      <c r="C3114" s="108" t="s">
        <v>2609</v>
      </c>
      <c r="D3114" s="108" t="s">
        <v>13822</v>
      </c>
      <c r="E3114" s="108" t="s">
        <v>2683</v>
      </c>
      <c r="G3114" s="108" t="s">
        <v>8732</v>
      </c>
      <c r="H3114" s="108" t="s">
        <v>11138</v>
      </c>
      <c r="I3114" s="110" t="s">
        <v>2683</v>
      </c>
      <c r="J3114" s="108" t="s">
        <v>3162</v>
      </c>
      <c r="O3114" s="108" t="s">
        <v>2573</v>
      </c>
    </row>
    <row r="3115" spans="1:15" s="108" customFormat="1" ht="12.75" x14ac:dyDescent="0.2">
      <c r="A3115" s="108" t="str">
        <f>EnterpriseData!$B$38</f>
        <v>ProTes300420201Adm</v>
      </c>
      <c r="B3115" s="109" t="s">
        <v>13823</v>
      </c>
      <c r="C3115" s="108" t="s">
        <v>2609</v>
      </c>
      <c r="D3115" s="108" t="s">
        <v>13824</v>
      </c>
      <c r="E3115" s="108" t="s">
        <v>2683</v>
      </c>
      <c r="G3115" s="108" t="s">
        <v>13825</v>
      </c>
      <c r="H3115" s="108" t="s">
        <v>4309</v>
      </c>
      <c r="I3115" s="110" t="s">
        <v>2683</v>
      </c>
      <c r="J3115" s="108" t="s">
        <v>2414</v>
      </c>
      <c r="O3115" s="108" t="s">
        <v>2573</v>
      </c>
    </row>
    <row r="3116" spans="1:15" s="108" customFormat="1" ht="12.75" x14ac:dyDescent="0.2">
      <c r="A3116" s="108" t="str">
        <f>EnterpriseData!$B$38</f>
        <v>ProTes300420201Adm</v>
      </c>
      <c r="B3116" s="109" t="s">
        <v>13826</v>
      </c>
      <c r="C3116" s="108" t="s">
        <v>2609</v>
      </c>
      <c r="D3116" s="108" t="s">
        <v>13827</v>
      </c>
      <c r="E3116" s="108" t="s">
        <v>2683</v>
      </c>
      <c r="G3116" s="108" t="s">
        <v>13828</v>
      </c>
      <c r="H3116" s="108" t="s">
        <v>6616</v>
      </c>
      <c r="I3116" s="110" t="s">
        <v>2683</v>
      </c>
      <c r="J3116" s="108" t="s">
        <v>5800</v>
      </c>
      <c r="O3116" s="108" t="s">
        <v>2573</v>
      </c>
    </row>
    <row r="3117" spans="1:15" s="108" customFormat="1" ht="12.75" x14ac:dyDescent="0.2">
      <c r="A3117" s="108" t="str">
        <f>EnterpriseData!$B$38</f>
        <v>ProTes300420201Adm</v>
      </c>
      <c r="B3117" s="109" t="s">
        <v>13829</v>
      </c>
      <c r="C3117" s="108" t="s">
        <v>2609</v>
      </c>
      <c r="D3117" s="108" t="s">
        <v>13830</v>
      </c>
      <c r="E3117" s="108" t="s">
        <v>2683</v>
      </c>
      <c r="G3117" s="108" t="s">
        <v>13831</v>
      </c>
      <c r="H3117" s="108" t="s">
        <v>6636</v>
      </c>
      <c r="I3117" s="110" t="s">
        <v>2683</v>
      </c>
      <c r="J3117" s="108" t="s">
        <v>3578</v>
      </c>
      <c r="O3117" s="108" t="s">
        <v>2573</v>
      </c>
    </row>
    <row r="3118" spans="1:15" s="108" customFormat="1" ht="12.75" x14ac:dyDescent="0.2">
      <c r="A3118" s="108" t="str">
        <f>EnterpriseData!$B$38</f>
        <v>ProTes300420201Adm</v>
      </c>
      <c r="B3118" s="109" t="s">
        <v>13832</v>
      </c>
      <c r="C3118" s="108" t="s">
        <v>2609</v>
      </c>
      <c r="D3118" s="108" t="s">
        <v>13833</v>
      </c>
      <c r="E3118" s="108" t="s">
        <v>2683</v>
      </c>
      <c r="G3118" s="108" t="s">
        <v>13834</v>
      </c>
      <c r="H3118" s="108" t="s">
        <v>12229</v>
      </c>
      <c r="I3118" s="110" t="s">
        <v>2683</v>
      </c>
      <c r="J3118" s="108" t="s">
        <v>6693</v>
      </c>
      <c r="O3118" s="108" t="s">
        <v>2573</v>
      </c>
    </row>
    <row r="3119" spans="1:15" s="108" customFormat="1" ht="12.75" x14ac:dyDescent="0.2">
      <c r="A3119" s="108" t="str">
        <f>EnterpriseData!$B$38</f>
        <v>ProTes300420201Adm</v>
      </c>
      <c r="B3119" s="109" t="s">
        <v>13835</v>
      </c>
      <c r="C3119" s="108" t="s">
        <v>2609</v>
      </c>
      <c r="D3119" s="108" t="s">
        <v>13836</v>
      </c>
      <c r="E3119" s="108" t="s">
        <v>2683</v>
      </c>
      <c r="G3119" s="108" t="s">
        <v>13837</v>
      </c>
      <c r="H3119" s="108" t="s">
        <v>13229</v>
      </c>
      <c r="I3119" s="110" t="s">
        <v>2683</v>
      </c>
      <c r="J3119" s="108" t="s">
        <v>2834</v>
      </c>
      <c r="O3119" s="108" t="s">
        <v>2573</v>
      </c>
    </row>
    <row r="3120" spans="1:15" s="108" customFormat="1" ht="12.75" x14ac:dyDescent="0.2">
      <c r="A3120" s="108" t="str">
        <f>EnterpriseData!$B$38</f>
        <v>ProTes300420201Adm</v>
      </c>
      <c r="B3120" s="109" t="s">
        <v>13838</v>
      </c>
      <c r="C3120" s="108" t="s">
        <v>2609</v>
      </c>
      <c r="D3120" s="108" t="s">
        <v>13839</v>
      </c>
      <c r="E3120" s="108" t="s">
        <v>2683</v>
      </c>
      <c r="G3120" s="108" t="s">
        <v>13840</v>
      </c>
      <c r="H3120" s="108" t="s">
        <v>6616</v>
      </c>
      <c r="I3120" s="110" t="s">
        <v>2683</v>
      </c>
      <c r="J3120" s="108" t="s">
        <v>5800</v>
      </c>
      <c r="O3120" s="108" t="s">
        <v>2573</v>
      </c>
    </row>
    <row r="3121" spans="1:15" s="108" customFormat="1" ht="12.75" x14ac:dyDescent="0.2">
      <c r="A3121" s="108" t="str">
        <f>EnterpriseData!$B$38</f>
        <v>ProTes300420201Adm</v>
      </c>
      <c r="B3121" s="109" t="s">
        <v>13841</v>
      </c>
      <c r="C3121" s="108" t="s">
        <v>2609</v>
      </c>
      <c r="D3121" s="108" t="s">
        <v>13842</v>
      </c>
      <c r="E3121" s="108" t="s">
        <v>2683</v>
      </c>
      <c r="G3121" s="108" t="s">
        <v>13843</v>
      </c>
      <c r="H3121" s="108" t="s">
        <v>6198</v>
      </c>
      <c r="I3121" s="110" t="s">
        <v>2683</v>
      </c>
      <c r="J3121" s="108" t="s">
        <v>3825</v>
      </c>
      <c r="O3121" s="108" t="s">
        <v>2573</v>
      </c>
    </row>
    <row r="3122" spans="1:15" s="108" customFormat="1" ht="12.75" x14ac:dyDescent="0.2">
      <c r="A3122" s="108" t="str">
        <f>EnterpriseData!$B$38</f>
        <v>ProTes300420201Adm</v>
      </c>
      <c r="B3122" s="109" t="s">
        <v>13844</v>
      </c>
      <c r="C3122" s="108" t="s">
        <v>2609</v>
      </c>
      <c r="D3122" s="108" t="s">
        <v>13845</v>
      </c>
      <c r="E3122" s="108" t="s">
        <v>2683</v>
      </c>
      <c r="G3122" s="108" t="s">
        <v>13846</v>
      </c>
      <c r="H3122" s="108" t="s">
        <v>6133</v>
      </c>
      <c r="I3122" s="110" t="s">
        <v>2683</v>
      </c>
      <c r="J3122" s="108" t="s">
        <v>3681</v>
      </c>
      <c r="O3122" s="108" t="s">
        <v>2573</v>
      </c>
    </row>
    <row r="3123" spans="1:15" s="108" customFormat="1" ht="12.75" x14ac:dyDescent="0.2">
      <c r="A3123" s="108" t="str">
        <f>EnterpriseData!$B$38</f>
        <v>ProTes300420201Adm</v>
      </c>
      <c r="B3123" s="109" t="s">
        <v>13847</v>
      </c>
      <c r="C3123" s="108" t="s">
        <v>2609</v>
      </c>
      <c r="D3123" s="108" t="s">
        <v>13848</v>
      </c>
      <c r="E3123" s="108" t="s">
        <v>2683</v>
      </c>
      <c r="G3123" s="108" t="s">
        <v>13849</v>
      </c>
      <c r="H3123" s="108" t="s">
        <v>11393</v>
      </c>
      <c r="I3123" s="110" t="s">
        <v>2683</v>
      </c>
      <c r="J3123" s="108" t="s">
        <v>4322</v>
      </c>
      <c r="O3123" s="108" t="s">
        <v>2573</v>
      </c>
    </row>
    <row r="3124" spans="1:15" s="108" customFormat="1" ht="12.75" x14ac:dyDescent="0.2">
      <c r="A3124" s="108" t="str">
        <f>EnterpriseData!$B$38</f>
        <v>ProTes300420201Adm</v>
      </c>
      <c r="B3124" s="109" t="s">
        <v>13850</v>
      </c>
      <c r="C3124" s="108" t="s">
        <v>2609</v>
      </c>
      <c r="D3124" s="108" t="s">
        <v>13851</v>
      </c>
      <c r="E3124" s="108" t="s">
        <v>2683</v>
      </c>
      <c r="G3124" s="108" t="s">
        <v>13852</v>
      </c>
      <c r="H3124" s="108" t="s">
        <v>11393</v>
      </c>
      <c r="I3124" s="110" t="s">
        <v>2683</v>
      </c>
      <c r="J3124" s="108" t="s">
        <v>4322</v>
      </c>
      <c r="O3124" s="108" t="s">
        <v>2573</v>
      </c>
    </row>
    <row r="3125" spans="1:15" s="108" customFormat="1" ht="12.75" x14ac:dyDescent="0.2">
      <c r="A3125" s="108" t="str">
        <f>EnterpriseData!$B$38</f>
        <v>ProTes300420201Adm</v>
      </c>
      <c r="B3125" s="109" t="s">
        <v>13853</v>
      </c>
      <c r="C3125" s="108" t="s">
        <v>2609</v>
      </c>
      <c r="D3125" s="108" t="s">
        <v>13854</v>
      </c>
      <c r="E3125" s="108" t="s">
        <v>2683</v>
      </c>
      <c r="G3125" s="108" t="s">
        <v>13855</v>
      </c>
      <c r="H3125" s="108" t="s">
        <v>6616</v>
      </c>
      <c r="I3125" s="110" t="s">
        <v>2683</v>
      </c>
      <c r="J3125" s="108" t="s">
        <v>5800</v>
      </c>
      <c r="O3125" s="108" t="s">
        <v>2573</v>
      </c>
    </row>
    <row r="3126" spans="1:15" s="108" customFormat="1" ht="12.75" x14ac:dyDescent="0.2">
      <c r="A3126" s="108" t="str">
        <f>EnterpriseData!$B$38</f>
        <v>ProTes300420201Adm</v>
      </c>
      <c r="B3126" s="109" t="s">
        <v>13856</v>
      </c>
      <c r="C3126" s="108" t="s">
        <v>2609</v>
      </c>
      <c r="D3126" s="108" t="s">
        <v>13857</v>
      </c>
      <c r="E3126" s="108" t="s">
        <v>2683</v>
      </c>
      <c r="G3126" s="108" t="s">
        <v>13858</v>
      </c>
      <c r="H3126" s="108" t="s">
        <v>6616</v>
      </c>
      <c r="I3126" s="110" t="s">
        <v>2683</v>
      </c>
      <c r="J3126" s="108" t="s">
        <v>5800</v>
      </c>
      <c r="O3126" s="108" t="s">
        <v>2573</v>
      </c>
    </row>
    <row r="3127" spans="1:15" s="108" customFormat="1" ht="12.75" x14ac:dyDescent="0.2">
      <c r="A3127" s="108" t="str">
        <f>EnterpriseData!$B$38</f>
        <v>ProTes300420201Adm</v>
      </c>
      <c r="B3127" s="109" t="s">
        <v>13859</v>
      </c>
      <c r="C3127" s="108" t="s">
        <v>2609</v>
      </c>
      <c r="D3127" s="108" t="s">
        <v>13860</v>
      </c>
      <c r="E3127" s="108" t="s">
        <v>2683</v>
      </c>
      <c r="G3127" s="108" t="s">
        <v>13861</v>
      </c>
      <c r="H3127" s="108" t="s">
        <v>11808</v>
      </c>
      <c r="I3127" s="110" t="s">
        <v>2683</v>
      </c>
      <c r="J3127" s="108" t="s">
        <v>5882</v>
      </c>
      <c r="O3127" s="108" t="s">
        <v>2573</v>
      </c>
    </row>
    <row r="3128" spans="1:15" s="108" customFormat="1" ht="12.75" x14ac:dyDescent="0.2">
      <c r="A3128" s="108" t="str">
        <f>EnterpriseData!$B$38</f>
        <v>ProTes300420201Adm</v>
      </c>
      <c r="B3128" s="109" t="s">
        <v>13862</v>
      </c>
      <c r="C3128" s="108" t="s">
        <v>2609</v>
      </c>
      <c r="D3128" s="108" t="s">
        <v>13863</v>
      </c>
      <c r="E3128" s="108" t="s">
        <v>2683</v>
      </c>
      <c r="G3128" s="108" t="s">
        <v>13864</v>
      </c>
      <c r="H3128" s="108" t="s">
        <v>6122</v>
      </c>
      <c r="I3128" s="110" t="s">
        <v>2683</v>
      </c>
      <c r="J3128" s="108" t="s">
        <v>6123</v>
      </c>
      <c r="O3128" s="108" t="s">
        <v>2573</v>
      </c>
    </row>
    <row r="3129" spans="1:15" s="108" customFormat="1" ht="12.75" x14ac:dyDescent="0.2">
      <c r="A3129" s="108" t="str">
        <f>EnterpriseData!$B$38</f>
        <v>ProTes300420201Adm</v>
      </c>
      <c r="B3129" s="109" t="s">
        <v>13865</v>
      </c>
      <c r="C3129" s="108" t="s">
        <v>2609</v>
      </c>
      <c r="D3129" s="108" t="s">
        <v>13866</v>
      </c>
      <c r="E3129" s="108" t="s">
        <v>2683</v>
      </c>
      <c r="G3129" s="108" t="s">
        <v>13867</v>
      </c>
      <c r="H3129" s="108" t="s">
        <v>6245</v>
      </c>
      <c r="I3129" s="110" t="s">
        <v>2683</v>
      </c>
      <c r="J3129" s="108" t="s">
        <v>2412</v>
      </c>
      <c r="O3129" s="108" t="s">
        <v>2573</v>
      </c>
    </row>
    <row r="3130" spans="1:15" s="108" customFormat="1" ht="12.75" x14ac:dyDescent="0.2">
      <c r="A3130" s="108" t="str">
        <f>EnterpriseData!$B$38</f>
        <v>ProTes300420201Adm</v>
      </c>
      <c r="B3130" s="109" t="s">
        <v>13868</v>
      </c>
      <c r="C3130" s="108" t="s">
        <v>2609</v>
      </c>
      <c r="D3130" s="108" t="s">
        <v>13869</v>
      </c>
      <c r="E3130" s="108" t="s">
        <v>2683</v>
      </c>
      <c r="G3130" s="108" t="s">
        <v>13870</v>
      </c>
      <c r="H3130" s="108" t="s">
        <v>6245</v>
      </c>
      <c r="I3130" s="110" t="s">
        <v>2683</v>
      </c>
      <c r="J3130" s="108" t="s">
        <v>2412</v>
      </c>
      <c r="O3130" s="108" t="s">
        <v>2573</v>
      </c>
    </row>
    <row r="3131" spans="1:15" s="108" customFormat="1" ht="12.75" x14ac:dyDescent="0.2">
      <c r="A3131" s="108" t="str">
        <f>EnterpriseData!$B$38</f>
        <v>ProTes300420201Adm</v>
      </c>
      <c r="B3131" s="109" t="s">
        <v>13871</v>
      </c>
      <c r="C3131" s="108" t="s">
        <v>2609</v>
      </c>
      <c r="D3131" s="108" t="s">
        <v>13872</v>
      </c>
      <c r="E3131" s="108" t="s">
        <v>2683</v>
      </c>
      <c r="G3131" s="108" t="s">
        <v>13873</v>
      </c>
      <c r="H3131" s="108" t="s">
        <v>6122</v>
      </c>
      <c r="I3131" s="110" t="s">
        <v>2683</v>
      </c>
      <c r="J3131" s="108" t="s">
        <v>6123</v>
      </c>
      <c r="O3131" s="108" t="s">
        <v>2573</v>
      </c>
    </row>
    <row r="3132" spans="1:15" s="108" customFormat="1" ht="12.75" x14ac:dyDescent="0.2">
      <c r="A3132" s="108" t="str">
        <f>EnterpriseData!$B$38</f>
        <v>ProTes300420201Adm</v>
      </c>
      <c r="B3132" s="109" t="s">
        <v>13874</v>
      </c>
      <c r="C3132" s="108" t="s">
        <v>2609</v>
      </c>
      <c r="D3132" s="108" t="s">
        <v>13875</v>
      </c>
      <c r="E3132" s="108" t="s">
        <v>2683</v>
      </c>
      <c r="G3132" s="108" t="s">
        <v>13876</v>
      </c>
      <c r="H3132" s="108" t="s">
        <v>11393</v>
      </c>
      <c r="I3132" s="110" t="s">
        <v>2683</v>
      </c>
      <c r="J3132" s="108" t="s">
        <v>4322</v>
      </c>
      <c r="O3132" s="108" t="s">
        <v>2573</v>
      </c>
    </row>
    <row r="3133" spans="1:15" s="108" customFormat="1" ht="12.75" x14ac:dyDescent="0.2">
      <c r="A3133" s="108" t="str">
        <f>EnterpriseData!$B$38</f>
        <v>ProTes300420201Adm</v>
      </c>
      <c r="B3133" s="109" t="s">
        <v>13877</v>
      </c>
      <c r="C3133" s="108" t="s">
        <v>2609</v>
      </c>
      <c r="D3133" s="108" t="s">
        <v>13878</v>
      </c>
      <c r="E3133" s="108" t="s">
        <v>2683</v>
      </c>
      <c r="G3133" s="108" t="s">
        <v>13879</v>
      </c>
      <c r="H3133" s="108" t="s">
        <v>7181</v>
      </c>
      <c r="I3133" s="110" t="s">
        <v>2683</v>
      </c>
      <c r="J3133" s="108" t="s">
        <v>5575</v>
      </c>
      <c r="O3133" s="108" t="s">
        <v>2573</v>
      </c>
    </row>
    <row r="3134" spans="1:15" s="108" customFormat="1" ht="12.75" x14ac:dyDescent="0.2">
      <c r="A3134" s="108" t="str">
        <f>EnterpriseData!$B$38</f>
        <v>ProTes300420201Adm</v>
      </c>
      <c r="B3134" s="109" t="s">
        <v>13880</v>
      </c>
      <c r="C3134" s="108" t="s">
        <v>2609</v>
      </c>
      <c r="D3134" s="108" t="s">
        <v>13881</v>
      </c>
      <c r="E3134" s="108" t="s">
        <v>2683</v>
      </c>
      <c r="G3134" s="108" t="s">
        <v>13882</v>
      </c>
      <c r="H3134" s="108" t="s">
        <v>6923</v>
      </c>
      <c r="I3134" s="110" t="s">
        <v>2683</v>
      </c>
      <c r="J3134" s="108" t="s">
        <v>2991</v>
      </c>
      <c r="O3134" s="108" t="s">
        <v>2573</v>
      </c>
    </row>
    <row r="3135" spans="1:15" s="108" customFormat="1" ht="12.75" x14ac:dyDescent="0.2">
      <c r="A3135" s="108" t="str">
        <f>EnterpriseData!$B$38</f>
        <v>ProTes300420201Adm</v>
      </c>
      <c r="B3135" s="109" t="s">
        <v>13883</v>
      </c>
      <c r="C3135" s="108" t="s">
        <v>2609</v>
      </c>
      <c r="D3135" s="108" t="s">
        <v>13884</v>
      </c>
      <c r="E3135" s="108" t="s">
        <v>2683</v>
      </c>
      <c r="G3135" s="108" t="s">
        <v>13884</v>
      </c>
      <c r="H3135" s="108" t="s">
        <v>7206</v>
      </c>
      <c r="I3135" s="110" t="s">
        <v>2683</v>
      </c>
      <c r="J3135" s="108" t="s">
        <v>3047</v>
      </c>
      <c r="O3135" s="108" t="s">
        <v>2573</v>
      </c>
    </row>
    <row r="3136" spans="1:15" s="108" customFormat="1" ht="12.75" x14ac:dyDescent="0.2">
      <c r="A3136" s="108" t="str">
        <f>EnterpriseData!$B$38</f>
        <v>ProTes300420201Adm</v>
      </c>
      <c r="B3136" s="109" t="s">
        <v>13885</v>
      </c>
      <c r="C3136" s="108" t="s">
        <v>2609</v>
      </c>
      <c r="D3136" s="108" t="s">
        <v>13886</v>
      </c>
      <c r="E3136" s="108" t="s">
        <v>2683</v>
      </c>
      <c r="G3136" s="108" t="s">
        <v>13887</v>
      </c>
      <c r="H3136" s="108" t="s">
        <v>7223</v>
      </c>
      <c r="I3136" s="110" t="s">
        <v>2683</v>
      </c>
      <c r="J3136" s="108" t="s">
        <v>4954</v>
      </c>
      <c r="O3136" s="108" t="s">
        <v>2573</v>
      </c>
    </row>
    <row r="3137" spans="1:15" s="108" customFormat="1" ht="12.75" x14ac:dyDescent="0.2">
      <c r="A3137" s="108" t="str">
        <f>EnterpriseData!$B$38</f>
        <v>ProTes300420201Adm</v>
      </c>
      <c r="B3137" s="109" t="s">
        <v>13888</v>
      </c>
      <c r="C3137" s="108" t="s">
        <v>2609</v>
      </c>
      <c r="D3137" s="108" t="s">
        <v>13889</v>
      </c>
      <c r="E3137" s="108" t="s">
        <v>2683</v>
      </c>
      <c r="G3137" s="108" t="s">
        <v>13890</v>
      </c>
      <c r="H3137" s="108" t="s">
        <v>6267</v>
      </c>
      <c r="I3137" s="110" t="s">
        <v>2683</v>
      </c>
      <c r="J3137" s="108" t="s">
        <v>4104</v>
      </c>
      <c r="O3137" s="108" t="s">
        <v>2573</v>
      </c>
    </row>
    <row r="3138" spans="1:15" s="108" customFormat="1" ht="12.75" x14ac:dyDescent="0.2">
      <c r="A3138" s="108" t="str">
        <f>EnterpriseData!$B$38</f>
        <v>ProTes300420201Adm</v>
      </c>
      <c r="B3138" s="109" t="s">
        <v>13891</v>
      </c>
      <c r="C3138" s="108" t="s">
        <v>2609</v>
      </c>
      <c r="D3138" s="108" t="s">
        <v>13892</v>
      </c>
      <c r="E3138" s="108" t="s">
        <v>2683</v>
      </c>
      <c r="G3138" s="108" t="s">
        <v>13893</v>
      </c>
      <c r="H3138" s="108" t="s">
        <v>6616</v>
      </c>
      <c r="I3138" s="110" t="s">
        <v>2683</v>
      </c>
      <c r="J3138" s="108" t="s">
        <v>5800</v>
      </c>
      <c r="O3138" s="108" t="s">
        <v>2573</v>
      </c>
    </row>
    <row r="3139" spans="1:15" s="108" customFormat="1" ht="12.75" x14ac:dyDescent="0.2">
      <c r="A3139" s="108" t="str">
        <f>EnterpriseData!$B$38</f>
        <v>ProTes300420201Adm</v>
      </c>
      <c r="B3139" s="109" t="s">
        <v>13894</v>
      </c>
      <c r="C3139" s="108" t="s">
        <v>2609</v>
      </c>
      <c r="D3139" s="108" t="s">
        <v>13895</v>
      </c>
      <c r="E3139" s="108" t="s">
        <v>2683</v>
      </c>
      <c r="G3139" s="108" t="s">
        <v>13896</v>
      </c>
      <c r="H3139" s="108" t="s">
        <v>6616</v>
      </c>
      <c r="I3139" s="110" t="s">
        <v>2683</v>
      </c>
      <c r="J3139" s="108" t="s">
        <v>5800</v>
      </c>
      <c r="O3139" s="108" t="s">
        <v>2573</v>
      </c>
    </row>
    <row r="3140" spans="1:15" s="108" customFormat="1" ht="12.75" x14ac:dyDescent="0.2">
      <c r="A3140" s="108" t="str">
        <f>EnterpriseData!$B$38</f>
        <v>ProTes300420201Adm</v>
      </c>
      <c r="B3140" s="109" t="s">
        <v>13897</v>
      </c>
      <c r="C3140" s="108" t="s">
        <v>2609</v>
      </c>
      <c r="D3140" s="108" t="s">
        <v>13898</v>
      </c>
      <c r="E3140" s="108" t="s">
        <v>2683</v>
      </c>
      <c r="G3140" s="108" t="s">
        <v>13899</v>
      </c>
      <c r="H3140" s="108" t="s">
        <v>11393</v>
      </c>
      <c r="I3140" s="110" t="s">
        <v>2683</v>
      </c>
      <c r="J3140" s="108" t="s">
        <v>4322</v>
      </c>
      <c r="O3140" s="108" t="s">
        <v>2573</v>
      </c>
    </row>
    <row r="3141" spans="1:15" s="108" customFormat="1" ht="12.75" x14ac:dyDescent="0.2">
      <c r="A3141" s="108" t="str">
        <f>EnterpriseData!$B$38</f>
        <v>ProTes300420201Adm</v>
      </c>
      <c r="B3141" s="109" t="s">
        <v>13900</v>
      </c>
      <c r="C3141" s="108" t="s">
        <v>2609</v>
      </c>
      <c r="D3141" s="108" t="s">
        <v>13901</v>
      </c>
      <c r="E3141" s="108" t="s">
        <v>2683</v>
      </c>
      <c r="G3141" s="108" t="s">
        <v>13902</v>
      </c>
      <c r="H3141" s="108" t="s">
        <v>6616</v>
      </c>
      <c r="I3141" s="110" t="s">
        <v>2683</v>
      </c>
      <c r="J3141" s="108" t="s">
        <v>5800</v>
      </c>
      <c r="O3141" s="108" t="s">
        <v>2573</v>
      </c>
    </row>
    <row r="3142" spans="1:15" s="108" customFormat="1" ht="12.75" x14ac:dyDescent="0.2">
      <c r="A3142" s="108" t="str">
        <f>EnterpriseData!$B$38</f>
        <v>ProTes300420201Adm</v>
      </c>
      <c r="B3142" s="109" t="s">
        <v>13903</v>
      </c>
      <c r="C3142" s="108" t="s">
        <v>2609</v>
      </c>
      <c r="D3142" s="108" t="s">
        <v>13904</v>
      </c>
      <c r="E3142" s="108" t="s">
        <v>2683</v>
      </c>
      <c r="G3142" s="108" t="s">
        <v>13905</v>
      </c>
      <c r="H3142" s="108" t="s">
        <v>6245</v>
      </c>
      <c r="I3142" s="110" t="s">
        <v>2683</v>
      </c>
      <c r="J3142" s="108" t="s">
        <v>2412</v>
      </c>
      <c r="O3142" s="108" t="s">
        <v>2573</v>
      </c>
    </row>
    <row r="3143" spans="1:15" s="108" customFormat="1" ht="12.75" x14ac:dyDescent="0.2">
      <c r="A3143" s="108" t="str">
        <f>EnterpriseData!$B$38</f>
        <v>ProTes300420201Adm</v>
      </c>
      <c r="B3143" s="109" t="s">
        <v>13906</v>
      </c>
      <c r="C3143" s="108" t="s">
        <v>2609</v>
      </c>
      <c r="D3143" s="108" t="s">
        <v>13907</v>
      </c>
      <c r="E3143" s="108" t="s">
        <v>2683</v>
      </c>
      <c r="G3143" s="108" t="s">
        <v>13908</v>
      </c>
      <c r="H3143" s="108" t="s">
        <v>6245</v>
      </c>
      <c r="I3143" s="110" t="s">
        <v>2683</v>
      </c>
      <c r="J3143" s="108" t="s">
        <v>2412</v>
      </c>
      <c r="O3143" s="108" t="s">
        <v>2573</v>
      </c>
    </row>
    <row r="3144" spans="1:15" s="108" customFormat="1" ht="12.75" x14ac:dyDescent="0.2">
      <c r="A3144" s="108" t="str">
        <f>EnterpriseData!$B$38</f>
        <v>ProTes300420201Adm</v>
      </c>
      <c r="B3144" s="109" t="s">
        <v>13909</v>
      </c>
      <c r="C3144" s="108" t="s">
        <v>2609</v>
      </c>
      <c r="D3144" s="108" t="s">
        <v>13910</v>
      </c>
      <c r="E3144" s="108" t="s">
        <v>2683</v>
      </c>
      <c r="G3144" s="108" t="s">
        <v>13911</v>
      </c>
      <c r="H3144" s="108" t="s">
        <v>13912</v>
      </c>
      <c r="I3144" s="110" t="s">
        <v>2683</v>
      </c>
      <c r="J3144" s="108" t="s">
        <v>2422</v>
      </c>
      <c r="O3144" s="108" t="s">
        <v>2573</v>
      </c>
    </row>
    <row r="3145" spans="1:15" s="108" customFormat="1" ht="12.75" x14ac:dyDescent="0.2">
      <c r="A3145" s="108" t="str">
        <f>EnterpriseData!$B$38</f>
        <v>ProTes300420201Adm</v>
      </c>
      <c r="B3145" s="109" t="s">
        <v>13913</v>
      </c>
      <c r="C3145" s="108" t="s">
        <v>2609</v>
      </c>
      <c r="D3145" s="108" t="s">
        <v>13914</v>
      </c>
      <c r="E3145" s="108" t="s">
        <v>2683</v>
      </c>
      <c r="G3145" s="108" t="s">
        <v>13915</v>
      </c>
      <c r="H3145" s="108" t="s">
        <v>7223</v>
      </c>
      <c r="I3145" s="110" t="s">
        <v>2683</v>
      </c>
      <c r="J3145" s="108" t="s">
        <v>4954</v>
      </c>
      <c r="O3145" s="108" t="s">
        <v>2573</v>
      </c>
    </row>
    <row r="3146" spans="1:15" s="108" customFormat="1" ht="12.75" x14ac:dyDescent="0.2">
      <c r="A3146" s="108" t="str">
        <f>EnterpriseData!$B$38</f>
        <v>ProTes300420201Adm</v>
      </c>
      <c r="B3146" s="109" t="s">
        <v>13916</v>
      </c>
      <c r="C3146" s="108" t="s">
        <v>2609</v>
      </c>
      <c r="D3146" s="108" t="s">
        <v>13917</v>
      </c>
      <c r="E3146" s="108" t="s">
        <v>2683</v>
      </c>
      <c r="G3146" s="108" t="s">
        <v>13918</v>
      </c>
      <c r="H3146" s="108" t="s">
        <v>6522</v>
      </c>
      <c r="I3146" s="110" t="s">
        <v>2683</v>
      </c>
      <c r="J3146" s="108" t="s">
        <v>5325</v>
      </c>
      <c r="O3146" s="108" t="s">
        <v>2573</v>
      </c>
    </row>
    <row r="3147" spans="1:15" s="108" customFormat="1" ht="12.75" x14ac:dyDescent="0.2">
      <c r="A3147" s="108" t="str">
        <f>EnterpriseData!$B$38</f>
        <v>ProTes300420201Adm</v>
      </c>
      <c r="B3147" s="109" t="s">
        <v>13919</v>
      </c>
      <c r="C3147" s="108" t="s">
        <v>2609</v>
      </c>
      <c r="D3147" s="108" t="s">
        <v>13920</v>
      </c>
      <c r="E3147" s="108" t="s">
        <v>2683</v>
      </c>
      <c r="G3147" s="108" t="s">
        <v>13921</v>
      </c>
      <c r="H3147" s="108" t="s">
        <v>7941</v>
      </c>
      <c r="I3147" s="110" t="s">
        <v>2683</v>
      </c>
      <c r="J3147" s="108" t="s">
        <v>2404</v>
      </c>
      <c r="O3147" s="108" t="s">
        <v>2573</v>
      </c>
    </row>
    <row r="3148" spans="1:15" s="108" customFormat="1" ht="12.75" x14ac:dyDescent="0.2">
      <c r="A3148" s="108" t="str">
        <f>EnterpriseData!$B$38</f>
        <v>ProTes300420201Adm</v>
      </c>
      <c r="B3148" s="109" t="s">
        <v>13922</v>
      </c>
      <c r="C3148" s="108" t="s">
        <v>2609</v>
      </c>
      <c r="D3148" s="108" t="s">
        <v>13923</v>
      </c>
      <c r="E3148" s="108" t="s">
        <v>2683</v>
      </c>
      <c r="G3148" s="108" t="s">
        <v>13924</v>
      </c>
      <c r="H3148" s="108" t="s">
        <v>6245</v>
      </c>
      <c r="I3148" s="110" t="s">
        <v>2683</v>
      </c>
      <c r="J3148" s="108" t="s">
        <v>2412</v>
      </c>
      <c r="O3148" s="108" t="s">
        <v>2573</v>
      </c>
    </row>
    <row r="3149" spans="1:15" s="108" customFormat="1" ht="12.75" x14ac:dyDescent="0.2">
      <c r="A3149" s="108" t="str">
        <f>EnterpriseData!$B$38</f>
        <v>ProTes300420201Adm</v>
      </c>
      <c r="B3149" s="109" t="s">
        <v>13925</v>
      </c>
      <c r="C3149" s="108" t="s">
        <v>2609</v>
      </c>
      <c r="D3149" s="108" t="s">
        <v>13926</v>
      </c>
      <c r="E3149" s="108" t="s">
        <v>2683</v>
      </c>
      <c r="G3149" s="108" t="s">
        <v>13927</v>
      </c>
      <c r="H3149" s="108" t="s">
        <v>6616</v>
      </c>
      <c r="I3149" s="110" t="s">
        <v>2683</v>
      </c>
      <c r="J3149" s="108" t="s">
        <v>5800</v>
      </c>
      <c r="O3149" s="108" t="s">
        <v>2573</v>
      </c>
    </row>
    <row r="3150" spans="1:15" s="108" customFormat="1" ht="12.75" x14ac:dyDescent="0.2">
      <c r="A3150" s="108" t="str">
        <f>EnterpriseData!$B$38</f>
        <v>ProTes300420201Adm</v>
      </c>
      <c r="B3150" s="109" t="s">
        <v>13928</v>
      </c>
      <c r="C3150" s="108" t="s">
        <v>2609</v>
      </c>
      <c r="D3150" s="108" t="s">
        <v>13929</v>
      </c>
      <c r="E3150" s="108" t="s">
        <v>2683</v>
      </c>
      <c r="G3150" s="108" t="s">
        <v>13930</v>
      </c>
      <c r="H3150" s="108" t="s">
        <v>6616</v>
      </c>
      <c r="I3150" s="110" t="s">
        <v>2683</v>
      </c>
      <c r="J3150" s="108" t="s">
        <v>5800</v>
      </c>
      <c r="O3150" s="108" t="s">
        <v>2573</v>
      </c>
    </row>
    <row r="3151" spans="1:15" s="108" customFormat="1" ht="12.75" x14ac:dyDescent="0.2">
      <c r="A3151" s="108" t="str">
        <f>EnterpriseData!$B$38</f>
        <v>ProTes300420201Adm</v>
      </c>
      <c r="B3151" s="109" t="s">
        <v>13931</v>
      </c>
      <c r="C3151" s="108" t="s">
        <v>2609</v>
      </c>
      <c r="D3151" s="108" t="s">
        <v>13932</v>
      </c>
      <c r="E3151" s="108" t="s">
        <v>2683</v>
      </c>
      <c r="G3151" s="108" t="s">
        <v>13933</v>
      </c>
      <c r="H3151" s="108" t="s">
        <v>6870</v>
      </c>
      <c r="I3151" s="110" t="s">
        <v>2683</v>
      </c>
      <c r="J3151" s="108" t="s">
        <v>4581</v>
      </c>
      <c r="O3151" s="108" t="s">
        <v>2573</v>
      </c>
    </row>
    <row r="3152" spans="1:15" s="108" customFormat="1" ht="12.75" x14ac:dyDescent="0.2">
      <c r="A3152" s="108" t="str">
        <f>EnterpriseData!$B$38</f>
        <v>ProTes300420201Adm</v>
      </c>
      <c r="B3152" s="109" t="s">
        <v>13934</v>
      </c>
      <c r="C3152" s="108" t="s">
        <v>2609</v>
      </c>
      <c r="D3152" s="108" t="s">
        <v>13935</v>
      </c>
      <c r="E3152" s="108" t="s">
        <v>2683</v>
      </c>
      <c r="G3152" s="108" t="s">
        <v>13936</v>
      </c>
      <c r="H3152" s="108" t="s">
        <v>6151</v>
      </c>
      <c r="I3152" s="110" t="s">
        <v>2683</v>
      </c>
      <c r="J3152" s="108" t="s">
        <v>2727</v>
      </c>
      <c r="O3152" s="108" t="s">
        <v>2573</v>
      </c>
    </row>
    <row r="3153" spans="1:15" s="108" customFormat="1" ht="12.75" x14ac:dyDescent="0.2">
      <c r="A3153" s="108" t="str">
        <f>EnterpriseData!$B$38</f>
        <v>ProTes300420201Adm</v>
      </c>
      <c r="B3153" s="109" t="s">
        <v>13937</v>
      </c>
      <c r="C3153" s="108" t="s">
        <v>2609</v>
      </c>
      <c r="D3153" s="108" t="s">
        <v>13938</v>
      </c>
      <c r="E3153" s="108" t="s">
        <v>2683</v>
      </c>
      <c r="G3153" s="108" t="s">
        <v>13939</v>
      </c>
      <c r="H3153" s="108" t="s">
        <v>6245</v>
      </c>
      <c r="I3153" s="110" t="s">
        <v>2683</v>
      </c>
      <c r="J3153" s="108" t="s">
        <v>2412</v>
      </c>
      <c r="O3153" s="108" t="s">
        <v>2573</v>
      </c>
    </row>
    <row r="3154" spans="1:15" s="108" customFormat="1" ht="12.75" x14ac:dyDescent="0.2">
      <c r="A3154" s="108" t="str">
        <f>EnterpriseData!$B$38</f>
        <v>ProTes300420201Adm</v>
      </c>
      <c r="B3154" s="109" t="s">
        <v>13940</v>
      </c>
      <c r="C3154" s="108" t="s">
        <v>2609</v>
      </c>
      <c r="D3154" s="108" t="s">
        <v>13941</v>
      </c>
      <c r="E3154" s="108" t="s">
        <v>2683</v>
      </c>
      <c r="G3154" s="108" t="s">
        <v>13942</v>
      </c>
      <c r="H3154" s="108" t="s">
        <v>13943</v>
      </c>
      <c r="I3154" s="110" t="s">
        <v>2683</v>
      </c>
      <c r="J3154" s="108" t="s">
        <v>3681</v>
      </c>
      <c r="O3154" s="108" t="s">
        <v>2573</v>
      </c>
    </row>
    <row r="3155" spans="1:15" s="108" customFormat="1" ht="12.75" x14ac:dyDescent="0.2">
      <c r="A3155" s="108" t="str">
        <f>EnterpriseData!$B$38</f>
        <v>ProTes300420201Adm</v>
      </c>
      <c r="B3155" s="109" t="s">
        <v>13944</v>
      </c>
      <c r="C3155" s="108" t="s">
        <v>2609</v>
      </c>
      <c r="D3155" s="108" t="s">
        <v>13945</v>
      </c>
      <c r="E3155" s="108" t="s">
        <v>2683</v>
      </c>
      <c r="G3155" s="108" t="s">
        <v>13946</v>
      </c>
      <c r="H3155" s="108" t="s">
        <v>6198</v>
      </c>
      <c r="I3155" s="110" t="s">
        <v>2683</v>
      </c>
      <c r="J3155" s="108" t="s">
        <v>3825</v>
      </c>
      <c r="O3155" s="108" t="s">
        <v>2573</v>
      </c>
    </row>
    <row r="3156" spans="1:15" s="108" customFormat="1" ht="12.75" x14ac:dyDescent="0.2">
      <c r="A3156" s="108" t="str">
        <f>EnterpriseData!$B$38</f>
        <v>ProTes300420201Adm</v>
      </c>
      <c r="B3156" s="109" t="s">
        <v>13947</v>
      </c>
      <c r="C3156" s="108" t="s">
        <v>2609</v>
      </c>
      <c r="D3156" s="108" t="s">
        <v>13948</v>
      </c>
      <c r="E3156" s="108" t="s">
        <v>2683</v>
      </c>
      <c r="G3156" s="108" t="s">
        <v>13949</v>
      </c>
      <c r="H3156" s="108" t="s">
        <v>6545</v>
      </c>
      <c r="I3156" s="110" t="s">
        <v>2683</v>
      </c>
      <c r="J3156" s="108" t="s">
        <v>2896</v>
      </c>
      <c r="O3156" s="108" t="s">
        <v>2573</v>
      </c>
    </row>
    <row r="3157" spans="1:15" s="108" customFormat="1" ht="12.75" x14ac:dyDescent="0.2">
      <c r="A3157" s="108" t="str">
        <f>EnterpriseData!$B$38</f>
        <v>ProTes300420201Adm</v>
      </c>
      <c r="B3157" s="109" t="s">
        <v>13950</v>
      </c>
      <c r="C3157" s="108" t="s">
        <v>2609</v>
      </c>
      <c r="D3157" s="108" t="s">
        <v>13951</v>
      </c>
      <c r="E3157" s="108" t="s">
        <v>2683</v>
      </c>
      <c r="G3157" s="108" t="s">
        <v>13952</v>
      </c>
      <c r="H3157" s="108" t="s">
        <v>6616</v>
      </c>
      <c r="I3157" s="110" t="s">
        <v>2683</v>
      </c>
      <c r="J3157" s="108" t="s">
        <v>5800</v>
      </c>
      <c r="O3157" s="108" t="s">
        <v>2573</v>
      </c>
    </row>
    <row r="3158" spans="1:15" s="108" customFormat="1" ht="12.75" x14ac:dyDescent="0.2">
      <c r="A3158" s="108" t="str">
        <f>EnterpriseData!$B$38</f>
        <v>ProTes300420201Adm</v>
      </c>
      <c r="B3158" s="109" t="s">
        <v>13953</v>
      </c>
      <c r="C3158" s="108" t="s">
        <v>2609</v>
      </c>
      <c r="D3158" s="108" t="s">
        <v>13954</v>
      </c>
      <c r="E3158" s="108" t="s">
        <v>2683</v>
      </c>
      <c r="G3158" s="108" t="s">
        <v>13955</v>
      </c>
      <c r="H3158" s="108" t="s">
        <v>8603</v>
      </c>
      <c r="I3158" s="110" t="s">
        <v>2683</v>
      </c>
      <c r="J3158" s="108" t="s">
        <v>4367</v>
      </c>
      <c r="O3158" s="108" t="s">
        <v>2573</v>
      </c>
    </row>
    <row r="3159" spans="1:15" s="108" customFormat="1" ht="12.75" x14ac:dyDescent="0.2">
      <c r="A3159" s="108" t="str">
        <f>EnterpriseData!$B$38</f>
        <v>ProTes300420201Adm</v>
      </c>
      <c r="B3159" s="109" t="s">
        <v>13956</v>
      </c>
      <c r="C3159" s="108" t="s">
        <v>2609</v>
      </c>
      <c r="D3159" s="108" t="s">
        <v>13957</v>
      </c>
      <c r="E3159" s="108" t="s">
        <v>2683</v>
      </c>
      <c r="G3159" s="108" t="s">
        <v>13958</v>
      </c>
      <c r="H3159" s="108" t="s">
        <v>11059</v>
      </c>
      <c r="I3159" s="110" t="s">
        <v>2683</v>
      </c>
      <c r="J3159" s="108" t="s">
        <v>2794</v>
      </c>
      <c r="O3159" s="108" t="s">
        <v>2573</v>
      </c>
    </row>
    <row r="3160" spans="1:15" s="108" customFormat="1" ht="12.75" x14ac:dyDescent="0.2">
      <c r="A3160" s="108" t="str">
        <f>EnterpriseData!$B$38</f>
        <v>ProTes300420201Adm</v>
      </c>
      <c r="B3160" s="109" t="s">
        <v>13959</v>
      </c>
      <c r="C3160" s="108" t="s">
        <v>2609</v>
      </c>
      <c r="D3160" s="108" t="s">
        <v>13960</v>
      </c>
      <c r="E3160" s="108" t="s">
        <v>2683</v>
      </c>
      <c r="G3160" s="108" t="s">
        <v>13961</v>
      </c>
      <c r="H3160" s="108" t="s">
        <v>6245</v>
      </c>
      <c r="I3160" s="110" t="s">
        <v>2683</v>
      </c>
      <c r="J3160" s="108" t="s">
        <v>2412</v>
      </c>
      <c r="O3160" s="108" t="s">
        <v>2573</v>
      </c>
    </row>
    <row r="3161" spans="1:15" s="108" customFormat="1" ht="12.75" x14ac:dyDescent="0.2">
      <c r="A3161" s="108" t="str">
        <f>EnterpriseData!$B$38</f>
        <v>ProTes300420201Adm</v>
      </c>
      <c r="B3161" s="109" t="s">
        <v>13962</v>
      </c>
      <c r="C3161" s="108" t="s">
        <v>2609</v>
      </c>
      <c r="D3161" s="108" t="s">
        <v>13963</v>
      </c>
      <c r="E3161" s="108" t="s">
        <v>2683</v>
      </c>
      <c r="G3161" s="108" t="s">
        <v>13964</v>
      </c>
      <c r="H3161" s="108" t="s">
        <v>6133</v>
      </c>
      <c r="I3161" s="110" t="s">
        <v>2683</v>
      </c>
      <c r="J3161" s="108" t="s">
        <v>3681</v>
      </c>
      <c r="O3161" s="108" t="s">
        <v>2573</v>
      </c>
    </row>
    <row r="3162" spans="1:15" s="108" customFormat="1" ht="12.75" x14ac:dyDescent="0.2">
      <c r="A3162" s="108" t="str">
        <f>EnterpriseData!$B$38</f>
        <v>ProTes300420201Adm</v>
      </c>
      <c r="B3162" s="109" t="s">
        <v>13965</v>
      </c>
      <c r="C3162" s="108" t="s">
        <v>2609</v>
      </c>
      <c r="D3162" s="108" t="s">
        <v>13966</v>
      </c>
      <c r="E3162" s="108" t="s">
        <v>2683</v>
      </c>
      <c r="G3162" s="108" t="s">
        <v>13967</v>
      </c>
      <c r="H3162" s="108" t="s">
        <v>6377</v>
      </c>
      <c r="I3162" s="110" t="s">
        <v>2683</v>
      </c>
      <c r="J3162" s="108" t="s">
        <v>6086</v>
      </c>
      <c r="O3162" s="108" t="s">
        <v>2573</v>
      </c>
    </row>
    <row r="3163" spans="1:15" s="108" customFormat="1" ht="12.75" x14ac:dyDescent="0.2">
      <c r="A3163" s="108" t="str">
        <f>EnterpriseData!$B$38</f>
        <v>ProTes300420201Adm</v>
      </c>
      <c r="B3163" s="109" t="s">
        <v>13968</v>
      </c>
      <c r="C3163" s="108" t="s">
        <v>2609</v>
      </c>
      <c r="D3163" s="108" t="s">
        <v>13969</v>
      </c>
      <c r="E3163" s="108" t="s">
        <v>2683</v>
      </c>
      <c r="G3163" s="108" t="s">
        <v>13970</v>
      </c>
      <c r="H3163" s="108" t="s">
        <v>7941</v>
      </c>
      <c r="I3163" s="110" t="s">
        <v>2683</v>
      </c>
      <c r="J3163" s="108" t="s">
        <v>2404</v>
      </c>
      <c r="O3163" s="108" t="s">
        <v>2573</v>
      </c>
    </row>
    <row r="3164" spans="1:15" s="108" customFormat="1" ht="12.75" x14ac:dyDescent="0.2">
      <c r="A3164" s="108" t="str">
        <f>EnterpriseData!$B$38</f>
        <v>ProTes300420201Adm</v>
      </c>
      <c r="B3164" s="109" t="s">
        <v>13971</v>
      </c>
      <c r="C3164" s="108" t="s">
        <v>2609</v>
      </c>
      <c r="D3164" s="108" t="s">
        <v>13972</v>
      </c>
      <c r="E3164" s="108" t="s">
        <v>2683</v>
      </c>
      <c r="G3164" s="108" t="s">
        <v>13973</v>
      </c>
      <c r="H3164" s="108" t="s">
        <v>6267</v>
      </c>
      <c r="I3164" s="110" t="s">
        <v>2683</v>
      </c>
      <c r="J3164" s="108" t="s">
        <v>4104</v>
      </c>
      <c r="O3164" s="108" t="s">
        <v>2573</v>
      </c>
    </row>
    <row r="3165" spans="1:15" s="108" customFormat="1" ht="12.75" x14ac:dyDescent="0.2">
      <c r="A3165" s="108" t="str">
        <f>EnterpriseData!$B$38</f>
        <v>ProTes300420201Adm</v>
      </c>
      <c r="B3165" s="109" t="s">
        <v>13974</v>
      </c>
      <c r="C3165" s="108" t="s">
        <v>2609</v>
      </c>
      <c r="D3165" s="108" t="s">
        <v>13975</v>
      </c>
      <c r="E3165" s="108" t="s">
        <v>2683</v>
      </c>
      <c r="G3165" s="108" t="s">
        <v>13976</v>
      </c>
      <c r="H3165" s="108" t="s">
        <v>6616</v>
      </c>
      <c r="I3165" s="110" t="s">
        <v>2683</v>
      </c>
      <c r="J3165" s="108" t="s">
        <v>5800</v>
      </c>
      <c r="O3165" s="108" t="s">
        <v>2573</v>
      </c>
    </row>
    <row r="3166" spans="1:15" s="108" customFormat="1" ht="12.75" x14ac:dyDescent="0.2">
      <c r="A3166" s="108" t="str">
        <f>EnterpriseData!$B$38</f>
        <v>ProTes300420201Adm</v>
      </c>
      <c r="B3166" s="109" t="s">
        <v>13977</v>
      </c>
      <c r="C3166" s="108" t="s">
        <v>2609</v>
      </c>
      <c r="D3166" s="108" t="s">
        <v>13978</v>
      </c>
      <c r="E3166" s="108" t="s">
        <v>2683</v>
      </c>
      <c r="G3166" s="108" t="s">
        <v>13979</v>
      </c>
      <c r="H3166" s="108" t="s">
        <v>6245</v>
      </c>
      <c r="I3166" s="110" t="s">
        <v>2683</v>
      </c>
      <c r="J3166" s="108" t="s">
        <v>2412</v>
      </c>
      <c r="O3166" s="108" t="s">
        <v>2573</v>
      </c>
    </row>
    <row r="3167" spans="1:15" s="108" customFormat="1" ht="12.75" x14ac:dyDescent="0.2">
      <c r="A3167" s="108" t="str">
        <f>EnterpriseData!$B$38</f>
        <v>ProTes300420201Adm</v>
      </c>
      <c r="B3167" s="109" t="s">
        <v>13980</v>
      </c>
      <c r="C3167" s="108" t="s">
        <v>2609</v>
      </c>
      <c r="D3167" s="108" t="s">
        <v>13981</v>
      </c>
      <c r="E3167" s="108" t="s">
        <v>2683</v>
      </c>
      <c r="G3167" s="108" t="s">
        <v>13982</v>
      </c>
      <c r="H3167" s="108" t="s">
        <v>9088</v>
      </c>
      <c r="I3167" s="110" t="s">
        <v>2683</v>
      </c>
      <c r="J3167" s="108" t="s">
        <v>2417</v>
      </c>
      <c r="O3167" s="108" t="s">
        <v>2573</v>
      </c>
    </row>
    <row r="3168" spans="1:15" s="108" customFormat="1" ht="12.75" x14ac:dyDescent="0.2">
      <c r="A3168" s="108" t="str">
        <f>EnterpriseData!$B$38</f>
        <v>ProTes300420201Adm</v>
      </c>
      <c r="B3168" s="109" t="s">
        <v>13983</v>
      </c>
      <c r="C3168" s="108" t="s">
        <v>2609</v>
      </c>
      <c r="D3168" s="108" t="s">
        <v>13984</v>
      </c>
      <c r="E3168" s="108" t="s">
        <v>2683</v>
      </c>
      <c r="G3168" s="108" t="s">
        <v>13985</v>
      </c>
      <c r="H3168" s="108" t="s">
        <v>7169</v>
      </c>
      <c r="I3168" s="110" t="s">
        <v>2683</v>
      </c>
      <c r="J3168" s="108" t="s">
        <v>5250</v>
      </c>
      <c r="O3168" s="108" t="s">
        <v>2573</v>
      </c>
    </row>
    <row r="3169" spans="1:15" s="108" customFormat="1" ht="12.75" x14ac:dyDescent="0.2">
      <c r="A3169" s="108" t="str">
        <f>EnterpriseData!$B$38</f>
        <v>ProTes300420201Adm</v>
      </c>
      <c r="B3169" s="109" t="s">
        <v>13986</v>
      </c>
      <c r="C3169" s="108" t="s">
        <v>2609</v>
      </c>
      <c r="D3169" s="108" t="s">
        <v>13987</v>
      </c>
      <c r="E3169" s="108" t="s">
        <v>2683</v>
      </c>
      <c r="G3169" s="108" t="s">
        <v>13988</v>
      </c>
      <c r="H3169" s="108" t="s">
        <v>7941</v>
      </c>
      <c r="I3169" s="110" t="s">
        <v>2683</v>
      </c>
      <c r="J3169" s="108" t="s">
        <v>2404</v>
      </c>
      <c r="O3169" s="108" t="s">
        <v>2573</v>
      </c>
    </row>
    <row r="3170" spans="1:15" s="108" customFormat="1" ht="12.75" x14ac:dyDescent="0.2">
      <c r="A3170" s="108" t="str">
        <f>EnterpriseData!$B$38</f>
        <v>ProTes300420201Adm</v>
      </c>
      <c r="B3170" s="109" t="s">
        <v>13989</v>
      </c>
      <c r="C3170" s="108" t="s">
        <v>2609</v>
      </c>
      <c r="D3170" s="108" t="s">
        <v>13990</v>
      </c>
      <c r="E3170" s="108" t="s">
        <v>2683</v>
      </c>
      <c r="G3170" s="108" t="s">
        <v>13991</v>
      </c>
      <c r="H3170" s="108" t="s">
        <v>8649</v>
      </c>
      <c r="I3170" s="110" t="s">
        <v>2683</v>
      </c>
      <c r="J3170" s="108" t="s">
        <v>2407</v>
      </c>
      <c r="O3170" s="108" t="s">
        <v>2573</v>
      </c>
    </row>
    <row r="3171" spans="1:15" s="108" customFormat="1" ht="12.75" x14ac:dyDescent="0.2">
      <c r="A3171" s="108" t="str">
        <f>EnterpriseData!$B$38</f>
        <v>ProTes300420201Adm</v>
      </c>
      <c r="B3171" s="109" t="s">
        <v>13992</v>
      </c>
      <c r="C3171" s="108" t="s">
        <v>2609</v>
      </c>
      <c r="D3171" s="108" t="s">
        <v>13993</v>
      </c>
      <c r="E3171" s="108" t="s">
        <v>2683</v>
      </c>
      <c r="G3171" s="108" t="s">
        <v>13994</v>
      </c>
      <c r="H3171" s="108" t="s">
        <v>6419</v>
      </c>
      <c r="I3171" s="110" t="s">
        <v>2683</v>
      </c>
      <c r="J3171" s="108" t="s">
        <v>5238</v>
      </c>
      <c r="O3171" s="108" t="s">
        <v>2573</v>
      </c>
    </row>
    <row r="3172" spans="1:15" s="108" customFormat="1" ht="12.75" x14ac:dyDescent="0.2">
      <c r="A3172" s="108" t="str">
        <f>EnterpriseData!$B$38</f>
        <v>ProTes300420201Adm</v>
      </c>
      <c r="B3172" s="109" t="s">
        <v>13995</v>
      </c>
      <c r="C3172" s="108" t="s">
        <v>2609</v>
      </c>
      <c r="D3172" s="108" t="s">
        <v>13996</v>
      </c>
      <c r="E3172" s="108" t="s">
        <v>2683</v>
      </c>
      <c r="G3172" s="108" t="s">
        <v>13997</v>
      </c>
      <c r="H3172" s="108" t="s">
        <v>6616</v>
      </c>
      <c r="I3172" s="110" t="s">
        <v>2683</v>
      </c>
      <c r="J3172" s="108" t="s">
        <v>5800</v>
      </c>
      <c r="O3172" s="108" t="s">
        <v>2573</v>
      </c>
    </row>
    <row r="3173" spans="1:15" s="108" customFormat="1" ht="12.75" x14ac:dyDescent="0.2">
      <c r="A3173" s="108" t="str">
        <f>EnterpriseData!$B$38</f>
        <v>ProTes300420201Adm</v>
      </c>
      <c r="B3173" s="109" t="s">
        <v>13998</v>
      </c>
      <c r="C3173" s="108" t="s">
        <v>2609</v>
      </c>
      <c r="D3173" s="108" t="s">
        <v>13999</v>
      </c>
      <c r="E3173" s="108" t="s">
        <v>2683</v>
      </c>
      <c r="G3173" s="108" t="s">
        <v>14000</v>
      </c>
      <c r="H3173" s="108" t="s">
        <v>6151</v>
      </c>
      <c r="I3173" s="110" t="s">
        <v>2683</v>
      </c>
      <c r="J3173" s="108" t="s">
        <v>2727</v>
      </c>
      <c r="O3173" s="108" t="s">
        <v>2573</v>
      </c>
    </row>
    <row r="3174" spans="1:15" s="108" customFormat="1" ht="12.75" x14ac:dyDescent="0.2">
      <c r="A3174" s="108" t="str">
        <f>EnterpriseData!$B$38</f>
        <v>ProTes300420201Adm</v>
      </c>
      <c r="B3174" s="109" t="s">
        <v>14001</v>
      </c>
      <c r="C3174" s="108" t="s">
        <v>2609</v>
      </c>
      <c r="D3174" s="108" t="s">
        <v>14002</v>
      </c>
      <c r="E3174" s="108" t="s">
        <v>2683</v>
      </c>
      <c r="G3174" s="108" t="s">
        <v>14003</v>
      </c>
      <c r="H3174" s="108" t="s">
        <v>7941</v>
      </c>
      <c r="I3174" s="110" t="s">
        <v>2683</v>
      </c>
      <c r="J3174" s="108" t="s">
        <v>2404</v>
      </c>
      <c r="O3174" s="108" t="s">
        <v>2573</v>
      </c>
    </row>
    <row r="3175" spans="1:15" s="108" customFormat="1" ht="12.75" x14ac:dyDescent="0.2">
      <c r="A3175" s="108" t="str">
        <f>EnterpriseData!$B$38</f>
        <v>ProTes300420201Adm</v>
      </c>
      <c r="B3175" s="109" t="s">
        <v>14004</v>
      </c>
      <c r="C3175" s="108" t="s">
        <v>2609</v>
      </c>
      <c r="D3175" s="108" t="s">
        <v>14005</v>
      </c>
      <c r="E3175" s="108" t="s">
        <v>2683</v>
      </c>
      <c r="G3175" s="108" t="s">
        <v>14006</v>
      </c>
      <c r="H3175" s="108" t="s">
        <v>6284</v>
      </c>
      <c r="I3175" s="110" t="s">
        <v>2683</v>
      </c>
      <c r="J3175" s="108" t="s">
        <v>6285</v>
      </c>
      <c r="O3175" s="108" t="s">
        <v>2573</v>
      </c>
    </row>
    <row r="3176" spans="1:15" s="108" customFormat="1" ht="12.75" x14ac:dyDescent="0.2">
      <c r="A3176" s="108" t="str">
        <f>EnterpriseData!$B$38</f>
        <v>ProTes300420201Adm</v>
      </c>
      <c r="B3176" s="109" t="s">
        <v>14007</v>
      </c>
      <c r="C3176" s="108" t="s">
        <v>2609</v>
      </c>
      <c r="D3176" s="108" t="s">
        <v>14008</v>
      </c>
      <c r="E3176" s="108" t="s">
        <v>2683</v>
      </c>
      <c r="G3176" s="108" t="s">
        <v>14009</v>
      </c>
      <c r="H3176" s="108" t="s">
        <v>6284</v>
      </c>
      <c r="I3176" s="110" t="s">
        <v>2683</v>
      </c>
      <c r="J3176" s="108" t="s">
        <v>6285</v>
      </c>
      <c r="O3176" s="108" t="s">
        <v>2573</v>
      </c>
    </row>
    <row r="3177" spans="1:15" s="108" customFormat="1" ht="12.75" x14ac:dyDescent="0.2">
      <c r="A3177" s="108" t="str">
        <f>EnterpriseData!$B$38</f>
        <v>ProTes300420201Adm</v>
      </c>
      <c r="B3177" s="109" t="s">
        <v>14010</v>
      </c>
      <c r="C3177" s="108" t="s">
        <v>2609</v>
      </c>
      <c r="D3177" s="108" t="s">
        <v>14011</v>
      </c>
      <c r="E3177" s="108" t="s">
        <v>2683</v>
      </c>
      <c r="G3177" s="108" t="s">
        <v>14012</v>
      </c>
      <c r="H3177" s="108" t="s">
        <v>10559</v>
      </c>
      <c r="I3177" s="110" t="s">
        <v>2683</v>
      </c>
      <c r="J3177" s="108" t="s">
        <v>5414</v>
      </c>
      <c r="O3177" s="108" t="s">
        <v>2573</v>
      </c>
    </row>
    <row r="3178" spans="1:15" s="108" customFormat="1" ht="12.75" x14ac:dyDescent="0.2">
      <c r="A3178" s="108" t="str">
        <f>EnterpriseData!$B$38</f>
        <v>ProTes300420201Adm</v>
      </c>
      <c r="B3178" s="109" t="s">
        <v>14013</v>
      </c>
      <c r="C3178" s="108" t="s">
        <v>2609</v>
      </c>
      <c r="D3178" s="108" t="s">
        <v>14014</v>
      </c>
      <c r="E3178" s="108" t="s">
        <v>2683</v>
      </c>
      <c r="G3178" s="108" t="s">
        <v>14015</v>
      </c>
      <c r="H3178" s="108" t="s">
        <v>6198</v>
      </c>
      <c r="I3178" s="110" t="s">
        <v>2683</v>
      </c>
      <c r="J3178" s="108" t="s">
        <v>3825</v>
      </c>
      <c r="O3178" s="108" t="s">
        <v>2573</v>
      </c>
    </row>
    <row r="3179" spans="1:15" s="108" customFormat="1" ht="12.75" x14ac:dyDescent="0.2">
      <c r="A3179" s="108" t="str">
        <f>EnterpriseData!$B$38</f>
        <v>ProTes300420201Adm</v>
      </c>
      <c r="B3179" s="109" t="s">
        <v>14016</v>
      </c>
      <c r="C3179" s="108" t="s">
        <v>2609</v>
      </c>
      <c r="D3179" s="108" t="s">
        <v>14017</v>
      </c>
      <c r="E3179" s="108" t="s">
        <v>2683</v>
      </c>
      <c r="G3179" s="108" t="s">
        <v>14018</v>
      </c>
      <c r="H3179" s="108" t="s">
        <v>7169</v>
      </c>
      <c r="I3179" s="110" t="s">
        <v>2683</v>
      </c>
      <c r="J3179" s="108" t="s">
        <v>5250</v>
      </c>
      <c r="O3179" s="108" t="s">
        <v>2573</v>
      </c>
    </row>
    <row r="3180" spans="1:15" s="108" customFormat="1" ht="12.75" x14ac:dyDescent="0.2">
      <c r="A3180" s="108" t="str">
        <f>EnterpriseData!$B$38</f>
        <v>ProTes300420201Adm</v>
      </c>
      <c r="B3180" s="109" t="s">
        <v>14019</v>
      </c>
      <c r="C3180" s="108" t="s">
        <v>2609</v>
      </c>
      <c r="D3180" s="108" t="s">
        <v>14020</v>
      </c>
      <c r="E3180" s="108" t="s">
        <v>2683</v>
      </c>
      <c r="G3180" s="108" t="s">
        <v>14021</v>
      </c>
      <c r="H3180" s="108" t="s">
        <v>6198</v>
      </c>
      <c r="I3180" s="110" t="s">
        <v>2683</v>
      </c>
      <c r="J3180" s="108" t="s">
        <v>3825</v>
      </c>
      <c r="O3180" s="108" t="s">
        <v>2573</v>
      </c>
    </row>
    <row r="3181" spans="1:15" s="108" customFormat="1" ht="12.75" x14ac:dyDescent="0.2">
      <c r="A3181" s="108" t="str">
        <f>EnterpriseData!$B$38</f>
        <v>ProTes300420201Adm</v>
      </c>
      <c r="B3181" s="109" t="s">
        <v>14022</v>
      </c>
      <c r="C3181" s="108" t="s">
        <v>2609</v>
      </c>
      <c r="D3181" s="108" t="s">
        <v>14023</v>
      </c>
      <c r="E3181" s="108" t="s">
        <v>2683</v>
      </c>
      <c r="G3181" s="108" t="s">
        <v>14024</v>
      </c>
      <c r="H3181" s="108" t="s">
        <v>7941</v>
      </c>
      <c r="I3181" s="110" t="s">
        <v>2683</v>
      </c>
      <c r="J3181" s="108" t="s">
        <v>2404</v>
      </c>
      <c r="O3181" s="108" t="s">
        <v>2573</v>
      </c>
    </row>
    <row r="3182" spans="1:15" s="108" customFormat="1" ht="12.75" x14ac:dyDescent="0.2">
      <c r="A3182" s="108" t="str">
        <f>EnterpriseData!$B$38</f>
        <v>ProTes300420201Adm</v>
      </c>
      <c r="B3182" s="109" t="s">
        <v>14025</v>
      </c>
      <c r="C3182" s="108" t="s">
        <v>2609</v>
      </c>
      <c r="D3182" s="108" t="s">
        <v>14026</v>
      </c>
      <c r="E3182" s="108" t="s">
        <v>2683</v>
      </c>
      <c r="G3182" s="108" t="s">
        <v>14027</v>
      </c>
      <c r="H3182" s="108" t="s">
        <v>6151</v>
      </c>
      <c r="I3182" s="110" t="s">
        <v>2683</v>
      </c>
      <c r="J3182" s="108" t="s">
        <v>2727</v>
      </c>
      <c r="O3182" s="108" t="s">
        <v>2573</v>
      </c>
    </row>
    <row r="3183" spans="1:15" s="108" customFormat="1" ht="12.75" x14ac:dyDescent="0.2">
      <c r="A3183" s="108" t="str">
        <f>EnterpriseData!$B$38</f>
        <v>ProTes300420201Adm</v>
      </c>
      <c r="B3183" s="109" t="s">
        <v>14028</v>
      </c>
      <c r="C3183" s="108" t="s">
        <v>2609</v>
      </c>
      <c r="D3183" s="108" t="s">
        <v>14029</v>
      </c>
      <c r="E3183" s="108" t="s">
        <v>2683</v>
      </c>
      <c r="G3183" s="108" t="s">
        <v>4392</v>
      </c>
      <c r="H3183" s="108" t="s">
        <v>4392</v>
      </c>
      <c r="I3183" s="110" t="s">
        <v>2683</v>
      </c>
      <c r="J3183" s="108" t="s">
        <v>2940</v>
      </c>
      <c r="O3183" s="108" t="s">
        <v>2573</v>
      </c>
    </row>
    <row r="3184" spans="1:15" s="108" customFormat="1" ht="12.75" x14ac:dyDescent="0.2">
      <c r="A3184" s="108" t="str">
        <f>EnterpriseData!$B$38</f>
        <v>ProTes300420201Adm</v>
      </c>
      <c r="B3184" s="109" t="s">
        <v>14030</v>
      </c>
      <c r="C3184" s="108" t="s">
        <v>2609</v>
      </c>
      <c r="D3184" s="108" t="s">
        <v>14031</v>
      </c>
      <c r="E3184" s="108" t="s">
        <v>2683</v>
      </c>
      <c r="G3184" s="108" t="s">
        <v>14032</v>
      </c>
      <c r="H3184" s="108" t="s">
        <v>6522</v>
      </c>
      <c r="I3184" s="110" t="s">
        <v>2683</v>
      </c>
      <c r="J3184" s="108" t="s">
        <v>5325</v>
      </c>
      <c r="O3184" s="108" t="s">
        <v>2573</v>
      </c>
    </row>
    <row r="3185" spans="1:15" s="108" customFormat="1" ht="12.75" x14ac:dyDescent="0.2">
      <c r="A3185" s="108" t="str">
        <f>EnterpriseData!$B$38</f>
        <v>ProTes300420201Adm</v>
      </c>
      <c r="B3185" s="109" t="s">
        <v>14033</v>
      </c>
      <c r="C3185" s="108" t="s">
        <v>2609</v>
      </c>
      <c r="D3185" s="108" t="s">
        <v>14034</v>
      </c>
      <c r="E3185" s="108" t="s">
        <v>2683</v>
      </c>
      <c r="G3185" s="108" t="s">
        <v>14035</v>
      </c>
      <c r="H3185" s="108" t="s">
        <v>6299</v>
      </c>
      <c r="I3185" s="110" t="s">
        <v>2683</v>
      </c>
      <c r="J3185" s="108" t="s">
        <v>3100</v>
      </c>
      <c r="O3185" s="108" t="s">
        <v>2573</v>
      </c>
    </row>
    <row r="3186" spans="1:15" s="108" customFormat="1" ht="12.75" x14ac:dyDescent="0.2">
      <c r="A3186" s="108" t="str">
        <f>EnterpriseData!$B$38</f>
        <v>ProTes300420201Adm</v>
      </c>
      <c r="B3186" s="109" t="s">
        <v>14036</v>
      </c>
      <c r="C3186" s="108" t="s">
        <v>2609</v>
      </c>
      <c r="D3186" s="108" t="s">
        <v>14037</v>
      </c>
      <c r="E3186" s="108" t="s">
        <v>2683</v>
      </c>
      <c r="G3186" s="108" t="s">
        <v>14038</v>
      </c>
      <c r="H3186" s="108" t="s">
        <v>14039</v>
      </c>
      <c r="I3186" s="110" t="s">
        <v>2683</v>
      </c>
      <c r="J3186" s="108" t="s">
        <v>3730</v>
      </c>
      <c r="O3186" s="108" t="s">
        <v>2573</v>
      </c>
    </row>
    <row r="3187" spans="1:15" s="108" customFormat="1" ht="12.75" x14ac:dyDescent="0.2">
      <c r="A3187" s="108" t="str">
        <f>EnterpriseData!$B$38</f>
        <v>ProTes300420201Adm</v>
      </c>
      <c r="B3187" s="109" t="s">
        <v>14040</v>
      </c>
      <c r="C3187" s="108" t="s">
        <v>2609</v>
      </c>
      <c r="D3187" s="108" t="s">
        <v>14041</v>
      </c>
      <c r="E3187" s="108" t="s">
        <v>2683</v>
      </c>
      <c r="G3187" s="108" t="s">
        <v>14042</v>
      </c>
      <c r="H3187" s="108" t="s">
        <v>10559</v>
      </c>
      <c r="I3187" s="110" t="s">
        <v>2683</v>
      </c>
      <c r="J3187" s="108" t="s">
        <v>5414</v>
      </c>
      <c r="O3187" s="108" t="s">
        <v>2573</v>
      </c>
    </row>
    <row r="3188" spans="1:15" s="108" customFormat="1" ht="12.75" x14ac:dyDescent="0.2">
      <c r="A3188" s="108" t="str">
        <f>EnterpriseData!$B$38</f>
        <v>ProTes300420201Adm</v>
      </c>
      <c r="B3188" s="109" t="s">
        <v>14043</v>
      </c>
      <c r="C3188" s="108" t="s">
        <v>2609</v>
      </c>
      <c r="D3188" s="108" t="s">
        <v>14044</v>
      </c>
      <c r="E3188" s="108" t="s">
        <v>2683</v>
      </c>
      <c r="G3188" s="108" t="s">
        <v>14045</v>
      </c>
      <c r="H3188" s="108" t="s">
        <v>14045</v>
      </c>
      <c r="I3188" s="110" t="s">
        <v>2683</v>
      </c>
      <c r="J3188" s="108" t="s">
        <v>3629</v>
      </c>
      <c r="O3188" s="108" t="s">
        <v>2573</v>
      </c>
    </row>
    <row r="3189" spans="1:15" s="108" customFormat="1" ht="12.75" x14ac:dyDescent="0.2">
      <c r="A3189" s="108" t="str">
        <f>EnterpriseData!$B$38</f>
        <v>ProTes300420201Adm</v>
      </c>
      <c r="B3189" s="109" t="s">
        <v>14046</v>
      </c>
      <c r="C3189" s="108" t="s">
        <v>2609</v>
      </c>
      <c r="D3189" s="108" t="s">
        <v>14047</v>
      </c>
      <c r="E3189" s="108" t="s">
        <v>2683</v>
      </c>
      <c r="G3189" s="108" t="s">
        <v>14048</v>
      </c>
      <c r="H3189" s="108" t="s">
        <v>6838</v>
      </c>
      <c r="I3189" s="110" t="s">
        <v>2683</v>
      </c>
      <c r="J3189" s="108" t="s">
        <v>2534</v>
      </c>
      <c r="O3189" s="108" t="s">
        <v>2573</v>
      </c>
    </row>
    <row r="3190" spans="1:15" s="108" customFormat="1" ht="12.75" x14ac:dyDescent="0.2">
      <c r="A3190" s="108" t="str">
        <f>EnterpriseData!$B$38</f>
        <v>ProTes300420201Adm</v>
      </c>
      <c r="B3190" s="109" t="s">
        <v>14049</v>
      </c>
      <c r="C3190" s="108" t="s">
        <v>2609</v>
      </c>
      <c r="D3190" s="108" t="s">
        <v>14050</v>
      </c>
      <c r="E3190" s="108" t="s">
        <v>2683</v>
      </c>
      <c r="G3190" s="108" t="s">
        <v>14051</v>
      </c>
      <c r="H3190" s="108" t="s">
        <v>6800</v>
      </c>
      <c r="I3190" s="110" t="s">
        <v>2683</v>
      </c>
      <c r="J3190" s="108" t="s">
        <v>412</v>
      </c>
      <c r="O3190" s="108" t="s">
        <v>2573</v>
      </c>
    </row>
    <row r="3191" spans="1:15" s="108" customFormat="1" ht="12.75" x14ac:dyDescent="0.2">
      <c r="A3191" s="108" t="str">
        <f>EnterpriseData!$B$38</f>
        <v>ProTes300420201Adm</v>
      </c>
      <c r="B3191" s="109" t="s">
        <v>14052</v>
      </c>
      <c r="C3191" s="108" t="s">
        <v>2609</v>
      </c>
      <c r="D3191" s="108" t="s">
        <v>14053</v>
      </c>
      <c r="E3191" s="108" t="s">
        <v>2683</v>
      </c>
      <c r="G3191" s="108" t="s">
        <v>14054</v>
      </c>
      <c r="H3191" s="108" t="s">
        <v>7849</v>
      </c>
      <c r="I3191" s="110" t="s">
        <v>2683</v>
      </c>
      <c r="J3191" s="108" t="s">
        <v>5679</v>
      </c>
      <c r="O3191" s="108" t="s">
        <v>2573</v>
      </c>
    </row>
    <row r="3192" spans="1:15" s="108" customFormat="1" ht="12.75" x14ac:dyDescent="0.2">
      <c r="A3192" s="108" t="str">
        <f>EnterpriseData!$B$38</f>
        <v>ProTes300420201Adm</v>
      </c>
      <c r="B3192" s="109" t="s">
        <v>14055</v>
      </c>
      <c r="C3192" s="108" t="s">
        <v>2609</v>
      </c>
      <c r="D3192" s="108" t="s">
        <v>14056</v>
      </c>
      <c r="E3192" s="108" t="s">
        <v>2683</v>
      </c>
      <c r="G3192" s="108" t="s">
        <v>14057</v>
      </c>
      <c r="H3192" s="108" t="s">
        <v>6133</v>
      </c>
      <c r="I3192" s="110" t="s">
        <v>2683</v>
      </c>
      <c r="J3192" s="108" t="s">
        <v>3681</v>
      </c>
      <c r="O3192" s="108" t="s">
        <v>2573</v>
      </c>
    </row>
    <row r="3193" spans="1:15" s="108" customFormat="1" ht="12.75" x14ac:dyDescent="0.2">
      <c r="A3193" s="108" t="str">
        <f>EnterpriseData!$B$38</f>
        <v>ProTes300420201Adm</v>
      </c>
      <c r="B3193" s="109" t="s">
        <v>14058</v>
      </c>
      <c r="C3193" s="108" t="s">
        <v>2609</v>
      </c>
      <c r="D3193" s="108" t="s">
        <v>14059</v>
      </c>
      <c r="E3193" s="108" t="s">
        <v>2683</v>
      </c>
      <c r="G3193" s="108" t="s">
        <v>14060</v>
      </c>
      <c r="H3193" s="108" t="s">
        <v>6133</v>
      </c>
      <c r="I3193" s="110" t="s">
        <v>2683</v>
      </c>
      <c r="J3193" s="108" t="s">
        <v>3681</v>
      </c>
      <c r="O3193" s="108" t="s">
        <v>2573</v>
      </c>
    </row>
    <row r="3194" spans="1:15" s="108" customFormat="1" ht="12.75" x14ac:dyDescent="0.2">
      <c r="A3194" s="108" t="str">
        <f>EnterpriseData!$B$38</f>
        <v>ProTes300420201Adm</v>
      </c>
      <c r="B3194" s="109" t="s">
        <v>14061</v>
      </c>
      <c r="C3194" s="108" t="s">
        <v>2609</v>
      </c>
      <c r="D3194" s="108" t="s">
        <v>14062</v>
      </c>
      <c r="E3194" s="108" t="s">
        <v>2683</v>
      </c>
      <c r="G3194" s="108" t="s">
        <v>14063</v>
      </c>
      <c r="H3194" s="108" t="s">
        <v>9088</v>
      </c>
      <c r="I3194" s="110" t="s">
        <v>2683</v>
      </c>
      <c r="J3194" s="108" t="s">
        <v>2417</v>
      </c>
      <c r="O3194" s="108" t="s">
        <v>2573</v>
      </c>
    </row>
    <row r="3195" spans="1:15" s="108" customFormat="1" ht="12.75" x14ac:dyDescent="0.2">
      <c r="A3195" s="108" t="str">
        <f>EnterpriseData!$B$38</f>
        <v>ProTes300420201Adm</v>
      </c>
      <c r="B3195" s="109" t="s">
        <v>14064</v>
      </c>
      <c r="C3195" s="108" t="s">
        <v>2609</v>
      </c>
      <c r="D3195" s="108" t="s">
        <v>14065</v>
      </c>
      <c r="E3195" s="108" t="s">
        <v>2683</v>
      </c>
      <c r="G3195" s="108" t="s">
        <v>14066</v>
      </c>
      <c r="H3195" s="108" t="s">
        <v>7181</v>
      </c>
      <c r="I3195" s="110" t="s">
        <v>2683</v>
      </c>
      <c r="J3195" s="108" t="s">
        <v>5575</v>
      </c>
      <c r="O3195" s="108" t="s">
        <v>2573</v>
      </c>
    </row>
    <row r="3196" spans="1:15" s="108" customFormat="1" ht="12.75" x14ac:dyDescent="0.2">
      <c r="A3196" s="108" t="str">
        <f>EnterpriseData!$B$38</f>
        <v>ProTes300420201Adm</v>
      </c>
      <c r="B3196" s="109" t="s">
        <v>14067</v>
      </c>
      <c r="C3196" s="108" t="s">
        <v>2609</v>
      </c>
      <c r="D3196" s="108" t="s">
        <v>14068</v>
      </c>
      <c r="E3196" s="108" t="s">
        <v>2683</v>
      </c>
      <c r="G3196" s="108" t="s">
        <v>14069</v>
      </c>
      <c r="H3196" s="108" t="s">
        <v>7169</v>
      </c>
      <c r="I3196" s="110" t="s">
        <v>2683</v>
      </c>
      <c r="J3196" s="108" t="s">
        <v>5250</v>
      </c>
      <c r="O3196" s="108" t="s">
        <v>2573</v>
      </c>
    </row>
    <row r="3197" spans="1:15" s="108" customFormat="1" ht="12.75" x14ac:dyDescent="0.2">
      <c r="A3197" s="108" t="str">
        <f>EnterpriseData!$B$38</f>
        <v>ProTes300420201Adm</v>
      </c>
      <c r="B3197" s="109" t="s">
        <v>14070</v>
      </c>
      <c r="C3197" s="108" t="s">
        <v>2609</v>
      </c>
      <c r="D3197" s="108" t="s">
        <v>14071</v>
      </c>
      <c r="E3197" s="108" t="s">
        <v>2683</v>
      </c>
      <c r="G3197" s="108" t="s">
        <v>14072</v>
      </c>
      <c r="H3197" s="108" t="s">
        <v>6181</v>
      </c>
      <c r="I3197" s="110" t="s">
        <v>2683</v>
      </c>
      <c r="J3197" s="108" t="s">
        <v>6044</v>
      </c>
      <c r="O3197" s="108" t="s">
        <v>2573</v>
      </c>
    </row>
    <row r="3198" spans="1:15" s="108" customFormat="1" ht="12.75" x14ac:dyDescent="0.2">
      <c r="A3198" s="108" t="str">
        <f>EnterpriseData!$B$38</f>
        <v>ProTes300420201Adm</v>
      </c>
      <c r="B3198" s="109" t="s">
        <v>14073</v>
      </c>
      <c r="C3198" s="108" t="s">
        <v>2609</v>
      </c>
      <c r="D3198" s="108" t="s">
        <v>14074</v>
      </c>
      <c r="E3198" s="108" t="s">
        <v>2683</v>
      </c>
      <c r="G3198" s="108" t="s">
        <v>4415</v>
      </c>
      <c r="H3198" s="108" t="s">
        <v>11138</v>
      </c>
      <c r="I3198" s="110" t="s">
        <v>2683</v>
      </c>
      <c r="J3198" s="108" t="s">
        <v>3162</v>
      </c>
      <c r="O3198" s="108" t="s">
        <v>2573</v>
      </c>
    </row>
    <row r="3199" spans="1:15" s="108" customFormat="1" ht="12.75" x14ac:dyDescent="0.2">
      <c r="A3199" s="108" t="str">
        <f>EnterpriseData!$B$38</f>
        <v>ProTes300420201Adm</v>
      </c>
      <c r="B3199" s="109" t="s">
        <v>14075</v>
      </c>
      <c r="C3199" s="108" t="s">
        <v>2609</v>
      </c>
      <c r="D3199" s="108" t="s">
        <v>14076</v>
      </c>
      <c r="E3199" s="108" t="s">
        <v>2683</v>
      </c>
      <c r="G3199" s="108" t="s">
        <v>14077</v>
      </c>
      <c r="H3199" s="108" t="s">
        <v>6522</v>
      </c>
      <c r="I3199" s="110" t="s">
        <v>2683</v>
      </c>
      <c r="J3199" s="108" t="s">
        <v>5325</v>
      </c>
      <c r="O3199" s="108" t="s">
        <v>2573</v>
      </c>
    </row>
    <row r="3200" spans="1:15" s="108" customFormat="1" ht="12.75" x14ac:dyDescent="0.2">
      <c r="A3200" s="108" t="str">
        <f>EnterpriseData!$B$38</f>
        <v>ProTes300420201Adm</v>
      </c>
      <c r="B3200" s="109" t="s">
        <v>14078</v>
      </c>
      <c r="C3200" s="108" t="s">
        <v>2609</v>
      </c>
      <c r="D3200" s="108" t="s">
        <v>14079</v>
      </c>
      <c r="E3200" s="108" t="s">
        <v>2683</v>
      </c>
      <c r="G3200" s="108" t="s">
        <v>6080</v>
      </c>
      <c r="H3200" s="108" t="s">
        <v>6181</v>
      </c>
      <c r="I3200" s="110" t="s">
        <v>2683</v>
      </c>
      <c r="J3200" s="108" t="s">
        <v>6044</v>
      </c>
      <c r="O3200" s="108" t="s">
        <v>2573</v>
      </c>
    </row>
    <row r="3201" spans="1:15" s="108" customFormat="1" ht="12.75" x14ac:dyDescent="0.2">
      <c r="A3201" s="108" t="str">
        <f>EnterpriseData!$B$38</f>
        <v>ProTes300420201Adm</v>
      </c>
      <c r="B3201" s="109" t="s">
        <v>14080</v>
      </c>
      <c r="C3201" s="108" t="s">
        <v>2609</v>
      </c>
      <c r="D3201" s="108" t="s">
        <v>14081</v>
      </c>
      <c r="E3201" s="108" t="s">
        <v>2683</v>
      </c>
      <c r="G3201" s="108" t="s">
        <v>14082</v>
      </c>
      <c r="H3201" s="108" t="s">
        <v>6616</v>
      </c>
      <c r="I3201" s="110" t="s">
        <v>2683</v>
      </c>
      <c r="J3201" s="108" t="s">
        <v>5800</v>
      </c>
      <c r="O3201" s="108" t="s">
        <v>2573</v>
      </c>
    </row>
    <row r="3202" spans="1:15" s="108" customFormat="1" ht="12.75" x14ac:dyDescent="0.2">
      <c r="A3202" s="108" t="str">
        <f>EnterpriseData!$B$38</f>
        <v>ProTes300420201Adm</v>
      </c>
      <c r="B3202" s="109" t="s">
        <v>14083</v>
      </c>
      <c r="C3202" s="108" t="s">
        <v>2609</v>
      </c>
      <c r="D3202" s="108" t="s">
        <v>14084</v>
      </c>
      <c r="E3202" s="108" t="s">
        <v>2683</v>
      </c>
      <c r="G3202" s="108" t="s">
        <v>14085</v>
      </c>
      <c r="H3202" s="108" t="s">
        <v>6534</v>
      </c>
      <c r="I3202" s="110" t="s">
        <v>2683</v>
      </c>
      <c r="J3202" s="108" t="s">
        <v>5602</v>
      </c>
      <c r="O3202" s="108" t="s">
        <v>2573</v>
      </c>
    </row>
    <row r="3203" spans="1:15" s="108" customFormat="1" ht="12.75" x14ac:dyDescent="0.2">
      <c r="A3203" s="108" t="str">
        <f>EnterpriseData!$B$38</f>
        <v>ProTes300420201Adm</v>
      </c>
      <c r="B3203" s="109" t="s">
        <v>14086</v>
      </c>
      <c r="C3203" s="108" t="s">
        <v>2609</v>
      </c>
      <c r="D3203" s="108" t="s">
        <v>14087</v>
      </c>
      <c r="E3203" s="108" t="s">
        <v>2683</v>
      </c>
      <c r="G3203" s="108" t="s">
        <v>14088</v>
      </c>
      <c r="H3203" s="108" t="s">
        <v>6151</v>
      </c>
      <c r="I3203" s="110" t="s">
        <v>2683</v>
      </c>
      <c r="J3203" s="108" t="s">
        <v>2727</v>
      </c>
      <c r="O3203" s="108" t="s">
        <v>2573</v>
      </c>
    </row>
    <row r="3204" spans="1:15" s="108" customFormat="1" ht="12.75" x14ac:dyDescent="0.2">
      <c r="A3204" s="108" t="str">
        <f>EnterpriseData!$B$38</f>
        <v>ProTes300420201Adm</v>
      </c>
      <c r="B3204" s="109" t="s">
        <v>14089</v>
      </c>
      <c r="C3204" s="108" t="s">
        <v>2609</v>
      </c>
      <c r="D3204" s="108" t="s">
        <v>14090</v>
      </c>
      <c r="E3204" s="108" t="s">
        <v>2683</v>
      </c>
      <c r="G3204" s="108" t="s">
        <v>14091</v>
      </c>
      <c r="H3204" s="108" t="s">
        <v>6360</v>
      </c>
      <c r="I3204" s="110" t="s">
        <v>2683</v>
      </c>
      <c r="J3204" s="108" t="s">
        <v>3047</v>
      </c>
      <c r="O3204" s="108" t="s">
        <v>2573</v>
      </c>
    </row>
    <row r="3205" spans="1:15" s="108" customFormat="1" ht="12.75" x14ac:dyDescent="0.2">
      <c r="A3205" s="108" t="str">
        <f>EnterpriseData!$B$38</f>
        <v>ProTes300420201Adm</v>
      </c>
      <c r="B3205" s="109" t="s">
        <v>14092</v>
      </c>
      <c r="C3205" s="108" t="s">
        <v>2609</v>
      </c>
      <c r="D3205" s="108" t="s">
        <v>14093</v>
      </c>
      <c r="E3205" s="108" t="s">
        <v>2683</v>
      </c>
      <c r="G3205" s="108" t="s">
        <v>14094</v>
      </c>
      <c r="H3205" s="108" t="s">
        <v>13229</v>
      </c>
      <c r="I3205" s="110" t="s">
        <v>2683</v>
      </c>
      <c r="J3205" s="108" t="s">
        <v>2834</v>
      </c>
      <c r="O3205" s="108" t="s">
        <v>2573</v>
      </c>
    </row>
    <row r="3206" spans="1:15" s="108" customFormat="1" ht="12.75" x14ac:dyDescent="0.2">
      <c r="A3206" s="108" t="str">
        <f>EnterpriseData!$B$38</f>
        <v>ProTes300420201Adm</v>
      </c>
      <c r="B3206" s="109" t="s">
        <v>14095</v>
      </c>
      <c r="C3206" s="108" t="s">
        <v>2609</v>
      </c>
      <c r="D3206" s="108" t="s">
        <v>14096</v>
      </c>
      <c r="E3206" s="108" t="s">
        <v>2683</v>
      </c>
      <c r="G3206" s="108" t="s">
        <v>14097</v>
      </c>
      <c r="H3206" s="108" t="s">
        <v>6616</v>
      </c>
      <c r="I3206" s="110" t="s">
        <v>2683</v>
      </c>
      <c r="J3206" s="108" t="s">
        <v>5800</v>
      </c>
      <c r="O3206" s="108" t="s">
        <v>2573</v>
      </c>
    </row>
    <row r="3207" spans="1:15" s="108" customFormat="1" ht="12.75" x14ac:dyDescent="0.2">
      <c r="A3207" s="108" t="str">
        <f>EnterpriseData!$B$38</f>
        <v>ProTes300420201Adm</v>
      </c>
      <c r="B3207" s="109" t="s">
        <v>14098</v>
      </c>
      <c r="C3207" s="108" t="s">
        <v>2609</v>
      </c>
      <c r="D3207" s="108" t="s">
        <v>14099</v>
      </c>
      <c r="E3207" s="108" t="s">
        <v>2683</v>
      </c>
      <c r="G3207" s="108" t="s">
        <v>14100</v>
      </c>
      <c r="H3207" s="108" t="s">
        <v>7792</v>
      </c>
      <c r="I3207" s="110" t="s">
        <v>2683</v>
      </c>
      <c r="J3207" s="108" t="s">
        <v>2940</v>
      </c>
      <c r="O3207" s="108" t="s">
        <v>2573</v>
      </c>
    </row>
    <row r="3208" spans="1:15" s="108" customFormat="1" ht="12.75" x14ac:dyDescent="0.2">
      <c r="A3208" s="108" t="str">
        <f>EnterpriseData!$B$38</f>
        <v>ProTes300420201Adm</v>
      </c>
      <c r="B3208" s="109" t="s">
        <v>14101</v>
      </c>
      <c r="C3208" s="108" t="s">
        <v>2609</v>
      </c>
      <c r="D3208" s="108" t="s">
        <v>14102</v>
      </c>
      <c r="E3208" s="108" t="s">
        <v>2683</v>
      </c>
      <c r="G3208" s="108" t="s">
        <v>14103</v>
      </c>
      <c r="H3208" s="108" t="s">
        <v>6245</v>
      </c>
      <c r="I3208" s="110" t="s">
        <v>2683</v>
      </c>
      <c r="J3208" s="108" t="s">
        <v>2412</v>
      </c>
      <c r="O3208" s="108" t="s">
        <v>2573</v>
      </c>
    </row>
    <row r="3209" spans="1:15" s="108" customFormat="1" ht="12.75" x14ac:dyDescent="0.2">
      <c r="A3209" s="108" t="str">
        <f>EnterpriseData!$B$38</f>
        <v>ProTes300420201Adm</v>
      </c>
      <c r="B3209" s="109" t="s">
        <v>14104</v>
      </c>
      <c r="C3209" s="108" t="s">
        <v>2609</v>
      </c>
      <c r="D3209" s="108" t="s">
        <v>14105</v>
      </c>
      <c r="E3209" s="108" t="s">
        <v>2683</v>
      </c>
      <c r="G3209" s="108" t="s">
        <v>14106</v>
      </c>
      <c r="H3209" s="108" t="s">
        <v>7050</v>
      </c>
      <c r="I3209" s="110" t="s">
        <v>2683</v>
      </c>
      <c r="J3209" s="108" t="s">
        <v>5583</v>
      </c>
      <c r="O3209" s="108" t="s">
        <v>2573</v>
      </c>
    </row>
    <row r="3210" spans="1:15" s="108" customFormat="1" ht="12.75" x14ac:dyDescent="0.2">
      <c r="A3210" s="108" t="str">
        <f>EnterpriseData!$B$38</f>
        <v>ProTes300420201Adm</v>
      </c>
      <c r="B3210" s="109" t="s">
        <v>14107</v>
      </c>
      <c r="C3210" s="108" t="s">
        <v>2609</v>
      </c>
      <c r="D3210" s="108" t="s">
        <v>14108</v>
      </c>
      <c r="E3210" s="108" t="s">
        <v>2683</v>
      </c>
      <c r="G3210" s="108" t="s">
        <v>14109</v>
      </c>
      <c r="H3210" s="108" t="s">
        <v>6245</v>
      </c>
      <c r="I3210" s="110" t="s">
        <v>2683</v>
      </c>
      <c r="J3210" s="108" t="s">
        <v>2412</v>
      </c>
      <c r="O3210" s="108" t="s">
        <v>2573</v>
      </c>
    </row>
    <row r="3211" spans="1:15" s="108" customFormat="1" ht="12.75" x14ac:dyDescent="0.2">
      <c r="A3211" s="108" t="str">
        <f>EnterpriseData!$B$38</f>
        <v>ProTes300420201Adm</v>
      </c>
      <c r="B3211" s="109" t="s">
        <v>14110</v>
      </c>
      <c r="C3211" s="108" t="s">
        <v>2609</v>
      </c>
      <c r="D3211" s="108" t="s">
        <v>14111</v>
      </c>
      <c r="E3211" s="108" t="s">
        <v>2683</v>
      </c>
      <c r="G3211" s="108" t="s">
        <v>14112</v>
      </c>
      <c r="H3211" s="108" t="s">
        <v>6616</v>
      </c>
      <c r="I3211" s="110" t="s">
        <v>2683</v>
      </c>
      <c r="J3211" s="108" t="s">
        <v>5800</v>
      </c>
      <c r="O3211" s="108" t="s">
        <v>2573</v>
      </c>
    </row>
    <row r="3212" spans="1:15" s="108" customFormat="1" ht="12.75" x14ac:dyDescent="0.2">
      <c r="A3212" s="108" t="str">
        <f>EnterpriseData!$B$38</f>
        <v>ProTes300420201Adm</v>
      </c>
      <c r="B3212" s="109" t="s">
        <v>14113</v>
      </c>
      <c r="C3212" s="108" t="s">
        <v>2609</v>
      </c>
      <c r="D3212" s="108" t="s">
        <v>14114</v>
      </c>
      <c r="E3212" s="108" t="s">
        <v>2683</v>
      </c>
      <c r="G3212" s="108" t="s">
        <v>10516</v>
      </c>
      <c r="H3212" s="108" t="s">
        <v>7792</v>
      </c>
      <c r="I3212" s="110" t="s">
        <v>2683</v>
      </c>
      <c r="J3212" s="108" t="s">
        <v>2940</v>
      </c>
      <c r="O3212" s="108" t="s">
        <v>2573</v>
      </c>
    </row>
    <row r="3213" spans="1:15" s="108" customFormat="1" ht="12.75" x14ac:dyDescent="0.2">
      <c r="A3213" s="108" t="str">
        <f>EnterpriseData!$B$38</f>
        <v>ProTes300420201Adm</v>
      </c>
      <c r="B3213" s="109" t="s">
        <v>14115</v>
      </c>
      <c r="C3213" s="108" t="s">
        <v>2609</v>
      </c>
      <c r="D3213" s="108" t="s">
        <v>14116</v>
      </c>
      <c r="E3213" s="108" t="s">
        <v>2683</v>
      </c>
      <c r="G3213" s="108" t="s">
        <v>14117</v>
      </c>
      <c r="H3213" s="108" t="s">
        <v>7478</v>
      </c>
      <c r="I3213" s="110" t="s">
        <v>2683</v>
      </c>
      <c r="J3213" s="108" t="s">
        <v>6097</v>
      </c>
      <c r="O3213" s="108" t="s">
        <v>2573</v>
      </c>
    </row>
    <row r="3214" spans="1:15" s="108" customFormat="1" ht="12.75" x14ac:dyDescent="0.2">
      <c r="A3214" s="108" t="str">
        <f>EnterpriseData!$B$38</f>
        <v>ProTes300420201Adm</v>
      </c>
      <c r="B3214" s="109" t="s">
        <v>14118</v>
      </c>
      <c r="C3214" s="108" t="s">
        <v>2609</v>
      </c>
      <c r="D3214" s="108" t="s">
        <v>14119</v>
      </c>
      <c r="E3214" s="108" t="s">
        <v>2683</v>
      </c>
      <c r="G3214" s="108" t="s">
        <v>14120</v>
      </c>
      <c r="H3214" s="108" t="s">
        <v>7206</v>
      </c>
      <c r="I3214" s="110" t="s">
        <v>2683</v>
      </c>
      <c r="J3214" s="108" t="s">
        <v>3047</v>
      </c>
      <c r="O3214" s="108" t="s">
        <v>2573</v>
      </c>
    </row>
    <row r="3215" spans="1:15" s="108" customFormat="1" ht="12.75" x14ac:dyDescent="0.2">
      <c r="A3215" s="108" t="str">
        <f>EnterpriseData!$B$38</f>
        <v>ProTes300420201Adm</v>
      </c>
      <c r="B3215" s="109" t="s">
        <v>14121</v>
      </c>
      <c r="C3215" s="108" t="s">
        <v>2609</v>
      </c>
      <c r="D3215" s="108" t="s">
        <v>14122</v>
      </c>
      <c r="E3215" s="108" t="s">
        <v>2683</v>
      </c>
      <c r="G3215" s="108" t="s">
        <v>14123</v>
      </c>
      <c r="H3215" s="108" t="s">
        <v>6143</v>
      </c>
      <c r="I3215" s="110" t="s">
        <v>2683</v>
      </c>
      <c r="J3215" s="108" t="s">
        <v>4901</v>
      </c>
      <c r="O3215" s="108" t="s">
        <v>2573</v>
      </c>
    </row>
    <row r="3216" spans="1:15" s="108" customFormat="1" ht="12.75" x14ac:dyDescent="0.2">
      <c r="A3216" s="108" t="str">
        <f>EnterpriseData!$B$38</f>
        <v>ProTes300420201Adm</v>
      </c>
      <c r="B3216" s="109" t="s">
        <v>14124</v>
      </c>
      <c r="C3216" s="108" t="s">
        <v>2609</v>
      </c>
      <c r="D3216" s="108" t="s">
        <v>14125</v>
      </c>
      <c r="E3216" s="108" t="s">
        <v>2683</v>
      </c>
      <c r="G3216" s="108" t="s">
        <v>14126</v>
      </c>
      <c r="H3216" s="108" t="s">
        <v>7028</v>
      </c>
      <c r="I3216" s="110" t="s">
        <v>2683</v>
      </c>
      <c r="J3216" s="108" t="s">
        <v>5295</v>
      </c>
      <c r="O3216" s="108" t="s">
        <v>2573</v>
      </c>
    </row>
    <row r="3217" spans="1:15" s="108" customFormat="1" ht="12.75" x14ac:dyDescent="0.2">
      <c r="A3217" s="108" t="str">
        <f>EnterpriseData!$B$38</f>
        <v>ProTes300420201Adm</v>
      </c>
      <c r="B3217" s="109" t="s">
        <v>14127</v>
      </c>
      <c r="C3217" s="108" t="s">
        <v>2609</v>
      </c>
      <c r="D3217" s="108" t="s">
        <v>14128</v>
      </c>
      <c r="E3217" s="108" t="s">
        <v>2683</v>
      </c>
      <c r="G3217" s="108" t="s">
        <v>14129</v>
      </c>
      <c r="H3217" s="108" t="s">
        <v>6870</v>
      </c>
      <c r="I3217" s="110" t="s">
        <v>2683</v>
      </c>
      <c r="J3217" s="108" t="s">
        <v>4581</v>
      </c>
      <c r="O3217" s="108" t="s">
        <v>2573</v>
      </c>
    </row>
    <row r="3218" spans="1:15" s="108" customFormat="1" ht="12.75" x14ac:dyDescent="0.2">
      <c r="A3218" s="108" t="str">
        <f>EnterpriseData!$B$38</f>
        <v>ProTes300420201Adm</v>
      </c>
      <c r="B3218" s="109" t="s">
        <v>14130</v>
      </c>
      <c r="C3218" s="108" t="s">
        <v>2609</v>
      </c>
      <c r="D3218" s="108" t="s">
        <v>14131</v>
      </c>
      <c r="E3218" s="108" t="s">
        <v>2683</v>
      </c>
      <c r="G3218" s="108" t="s">
        <v>14132</v>
      </c>
      <c r="H3218" s="108" t="s">
        <v>6616</v>
      </c>
      <c r="I3218" s="110" t="s">
        <v>2683</v>
      </c>
      <c r="J3218" s="108" t="s">
        <v>5800</v>
      </c>
      <c r="O3218" s="108" t="s">
        <v>2573</v>
      </c>
    </row>
    <row r="3219" spans="1:15" s="108" customFormat="1" ht="12.75" x14ac:dyDescent="0.2">
      <c r="A3219" s="108" t="str">
        <f>EnterpriseData!$B$38</f>
        <v>ProTes300420201Adm</v>
      </c>
      <c r="B3219" s="109" t="s">
        <v>14133</v>
      </c>
      <c r="C3219" s="108" t="s">
        <v>2609</v>
      </c>
      <c r="D3219" s="108" t="s">
        <v>14134</v>
      </c>
      <c r="E3219" s="108" t="s">
        <v>2683</v>
      </c>
      <c r="G3219" s="108" t="s">
        <v>14135</v>
      </c>
      <c r="H3219" s="108" t="s">
        <v>6566</v>
      </c>
      <c r="I3219" s="110" t="s">
        <v>2683</v>
      </c>
      <c r="J3219" s="108" t="s">
        <v>2409</v>
      </c>
      <c r="O3219" s="108" t="s">
        <v>2573</v>
      </c>
    </row>
    <row r="3220" spans="1:15" s="108" customFormat="1" ht="12.75" x14ac:dyDescent="0.2">
      <c r="A3220" s="108" t="str">
        <f>EnterpriseData!$B$38</f>
        <v>ProTes300420201Adm</v>
      </c>
      <c r="B3220" s="109" t="s">
        <v>14136</v>
      </c>
      <c r="C3220" s="108" t="s">
        <v>2609</v>
      </c>
      <c r="D3220" s="108" t="s">
        <v>14137</v>
      </c>
      <c r="E3220" s="108" t="s">
        <v>2683</v>
      </c>
      <c r="G3220" s="108" t="s">
        <v>14138</v>
      </c>
      <c r="H3220" s="108" t="s">
        <v>6870</v>
      </c>
      <c r="I3220" s="110" t="s">
        <v>2683</v>
      </c>
      <c r="J3220" s="108" t="s">
        <v>4581</v>
      </c>
      <c r="O3220" s="108" t="s">
        <v>2573</v>
      </c>
    </row>
    <row r="3221" spans="1:15" s="108" customFormat="1" ht="12.75" x14ac:dyDescent="0.2">
      <c r="A3221" s="108" t="str">
        <f>EnterpriseData!$B$38</f>
        <v>ProTes300420201Adm</v>
      </c>
      <c r="B3221" s="109" t="s">
        <v>14139</v>
      </c>
      <c r="C3221" s="108" t="s">
        <v>2609</v>
      </c>
      <c r="D3221" s="108" t="s">
        <v>14140</v>
      </c>
      <c r="E3221" s="108" t="s">
        <v>2683</v>
      </c>
      <c r="G3221" s="108" t="s">
        <v>14141</v>
      </c>
      <c r="H3221" s="108" t="s">
        <v>8649</v>
      </c>
      <c r="I3221" s="110" t="s">
        <v>2683</v>
      </c>
      <c r="J3221" s="108" t="s">
        <v>2407</v>
      </c>
      <c r="O3221" s="108" t="s">
        <v>2573</v>
      </c>
    </row>
    <row r="3222" spans="1:15" s="108" customFormat="1" ht="12.75" x14ac:dyDescent="0.2">
      <c r="A3222" s="108" t="str">
        <f>EnterpriseData!$B$38</f>
        <v>ProTes300420201Adm</v>
      </c>
      <c r="B3222" s="109" t="s">
        <v>14142</v>
      </c>
      <c r="C3222" s="108" t="s">
        <v>2609</v>
      </c>
      <c r="D3222" s="108" t="s">
        <v>14143</v>
      </c>
      <c r="E3222" s="108" t="s">
        <v>2683</v>
      </c>
      <c r="G3222" s="108" t="s">
        <v>14144</v>
      </c>
      <c r="H3222" s="108" t="s">
        <v>6870</v>
      </c>
      <c r="I3222" s="110" t="s">
        <v>2683</v>
      </c>
      <c r="J3222" s="108" t="s">
        <v>4581</v>
      </c>
      <c r="O3222" s="108" t="s">
        <v>2573</v>
      </c>
    </row>
    <row r="3223" spans="1:15" s="108" customFormat="1" ht="12.75" x14ac:dyDescent="0.2">
      <c r="A3223" s="108" t="str">
        <f>EnterpriseData!$B$38</f>
        <v>ProTes300420201Adm</v>
      </c>
      <c r="B3223" s="109" t="s">
        <v>14145</v>
      </c>
      <c r="C3223" s="108" t="s">
        <v>2609</v>
      </c>
      <c r="D3223" s="108" t="s">
        <v>14146</v>
      </c>
      <c r="E3223" s="108" t="s">
        <v>2683</v>
      </c>
      <c r="G3223" s="108" t="s">
        <v>14147</v>
      </c>
      <c r="H3223" s="108" t="s">
        <v>6198</v>
      </c>
      <c r="I3223" s="110" t="s">
        <v>2683</v>
      </c>
      <c r="J3223" s="108" t="s">
        <v>3825</v>
      </c>
      <c r="O3223" s="108" t="s">
        <v>2573</v>
      </c>
    </row>
    <row r="3224" spans="1:15" s="108" customFormat="1" ht="12.75" x14ac:dyDescent="0.2">
      <c r="A3224" s="108" t="str">
        <f>EnterpriseData!$B$38</f>
        <v>ProTes300420201Adm</v>
      </c>
      <c r="B3224" s="109" t="s">
        <v>14148</v>
      </c>
      <c r="C3224" s="108" t="s">
        <v>2609</v>
      </c>
      <c r="D3224" s="108" t="s">
        <v>14149</v>
      </c>
      <c r="E3224" s="108" t="s">
        <v>2683</v>
      </c>
      <c r="G3224" s="108" t="s">
        <v>14150</v>
      </c>
      <c r="H3224" s="108" t="s">
        <v>6267</v>
      </c>
      <c r="I3224" s="110" t="s">
        <v>2683</v>
      </c>
      <c r="J3224" s="108" t="s">
        <v>4104</v>
      </c>
      <c r="O3224" s="108" t="s">
        <v>2573</v>
      </c>
    </row>
    <row r="3225" spans="1:15" s="108" customFormat="1" ht="12.75" x14ac:dyDescent="0.2">
      <c r="A3225" s="108" t="str">
        <f>EnterpriseData!$B$38</f>
        <v>ProTes300420201Adm</v>
      </c>
      <c r="B3225" s="109" t="s">
        <v>14151</v>
      </c>
      <c r="C3225" s="108" t="s">
        <v>2609</v>
      </c>
      <c r="D3225" s="108" t="s">
        <v>14152</v>
      </c>
      <c r="E3225" s="108" t="s">
        <v>2683</v>
      </c>
      <c r="G3225" s="108" t="s">
        <v>14153</v>
      </c>
      <c r="H3225" s="108" t="s">
        <v>6545</v>
      </c>
      <c r="I3225" s="110" t="s">
        <v>2683</v>
      </c>
      <c r="J3225" s="108" t="s">
        <v>2896</v>
      </c>
      <c r="O3225" s="108" t="s">
        <v>2573</v>
      </c>
    </row>
    <row r="3226" spans="1:15" s="108" customFormat="1" ht="12.75" x14ac:dyDescent="0.2">
      <c r="A3226" s="108" t="str">
        <f>EnterpriseData!$B$38</f>
        <v>ProTes300420201Adm</v>
      </c>
      <c r="B3226" s="109" t="s">
        <v>14154</v>
      </c>
      <c r="C3226" s="108" t="s">
        <v>2609</v>
      </c>
      <c r="D3226" s="108" t="s">
        <v>14155</v>
      </c>
      <c r="E3226" s="108" t="s">
        <v>2683</v>
      </c>
      <c r="G3226" s="108" t="s">
        <v>14156</v>
      </c>
      <c r="H3226" s="108" t="s">
        <v>6198</v>
      </c>
      <c r="I3226" s="110" t="s">
        <v>2683</v>
      </c>
      <c r="J3226" s="108" t="s">
        <v>3825</v>
      </c>
      <c r="O3226" s="108" t="s">
        <v>2573</v>
      </c>
    </row>
    <row r="3227" spans="1:15" s="108" customFormat="1" ht="12.75" x14ac:dyDescent="0.2">
      <c r="A3227" s="108" t="str">
        <f>EnterpriseData!$B$38</f>
        <v>ProTes300420201Adm</v>
      </c>
      <c r="B3227" s="109" t="s">
        <v>14157</v>
      </c>
      <c r="C3227" s="108" t="s">
        <v>2609</v>
      </c>
      <c r="D3227" s="108" t="s">
        <v>14158</v>
      </c>
      <c r="E3227" s="108" t="s">
        <v>2683</v>
      </c>
      <c r="G3227" s="108" t="s">
        <v>14159</v>
      </c>
      <c r="H3227" s="108" t="s">
        <v>6198</v>
      </c>
      <c r="I3227" s="110" t="s">
        <v>2683</v>
      </c>
      <c r="J3227" s="108" t="s">
        <v>3825</v>
      </c>
      <c r="O3227" s="108" t="s">
        <v>2573</v>
      </c>
    </row>
    <row r="3228" spans="1:15" s="108" customFormat="1" ht="12.75" x14ac:dyDescent="0.2">
      <c r="A3228" s="108" t="str">
        <f>EnterpriseData!$B$38</f>
        <v>ProTes300420201Adm</v>
      </c>
      <c r="B3228" s="109" t="s">
        <v>14160</v>
      </c>
      <c r="C3228" s="108" t="s">
        <v>2609</v>
      </c>
      <c r="D3228" s="108" t="s">
        <v>14161</v>
      </c>
      <c r="E3228" s="108" t="s">
        <v>2683</v>
      </c>
      <c r="G3228" s="108" t="s">
        <v>14162</v>
      </c>
      <c r="H3228" s="108" t="s">
        <v>6534</v>
      </c>
      <c r="I3228" s="110" t="s">
        <v>2683</v>
      </c>
      <c r="J3228" s="108" t="s">
        <v>5602</v>
      </c>
      <c r="O3228" s="108" t="s">
        <v>2573</v>
      </c>
    </row>
    <row r="3229" spans="1:15" s="108" customFormat="1" ht="12.75" x14ac:dyDescent="0.2">
      <c r="A3229" s="108" t="str">
        <f>EnterpriseData!$B$38</f>
        <v>ProTes300420201Adm</v>
      </c>
      <c r="B3229" s="109" t="s">
        <v>14163</v>
      </c>
      <c r="C3229" s="108" t="s">
        <v>2609</v>
      </c>
      <c r="D3229" s="108" t="s">
        <v>14164</v>
      </c>
      <c r="E3229" s="108" t="s">
        <v>2683</v>
      </c>
      <c r="G3229" s="108" t="s">
        <v>14165</v>
      </c>
      <c r="H3229" s="108" t="s">
        <v>6198</v>
      </c>
      <c r="I3229" s="110" t="s">
        <v>2683</v>
      </c>
      <c r="J3229" s="108" t="s">
        <v>3825</v>
      </c>
      <c r="O3229" s="108" t="s">
        <v>2573</v>
      </c>
    </row>
    <row r="3230" spans="1:15" s="108" customFormat="1" ht="12.75" x14ac:dyDescent="0.2">
      <c r="A3230" s="108" t="str">
        <f>EnterpriseData!$B$38</f>
        <v>ProTes300420201Adm</v>
      </c>
      <c r="B3230" s="109" t="s">
        <v>14166</v>
      </c>
      <c r="C3230" s="108" t="s">
        <v>2609</v>
      </c>
      <c r="D3230" s="108" t="s">
        <v>14167</v>
      </c>
      <c r="E3230" s="108" t="s">
        <v>2683</v>
      </c>
      <c r="G3230" s="108" t="s">
        <v>14168</v>
      </c>
      <c r="H3230" s="108" t="s">
        <v>14169</v>
      </c>
      <c r="I3230" s="110" t="s">
        <v>2683</v>
      </c>
      <c r="J3230" s="108" t="s">
        <v>5369</v>
      </c>
      <c r="O3230" s="108" t="s">
        <v>2573</v>
      </c>
    </row>
    <row r="3231" spans="1:15" s="108" customFormat="1" ht="12.75" x14ac:dyDescent="0.2">
      <c r="A3231" s="108" t="str">
        <f>EnterpriseData!$B$38</f>
        <v>ProTes300420201Adm</v>
      </c>
      <c r="B3231" s="109" t="s">
        <v>14170</v>
      </c>
      <c r="C3231" s="108" t="s">
        <v>2609</v>
      </c>
      <c r="D3231" s="108" t="s">
        <v>14171</v>
      </c>
      <c r="E3231" s="108" t="s">
        <v>2683</v>
      </c>
      <c r="G3231" s="108" t="s">
        <v>14172</v>
      </c>
      <c r="H3231" s="108" t="s">
        <v>6616</v>
      </c>
      <c r="I3231" s="110" t="s">
        <v>2683</v>
      </c>
      <c r="J3231" s="108" t="s">
        <v>5800</v>
      </c>
      <c r="O3231" s="108" t="s">
        <v>2573</v>
      </c>
    </row>
    <row r="3232" spans="1:15" s="108" customFormat="1" ht="12.75" x14ac:dyDescent="0.2">
      <c r="A3232" s="108" t="str">
        <f>EnterpriseData!$B$38</f>
        <v>ProTes300420201Adm</v>
      </c>
      <c r="B3232" s="109" t="s">
        <v>14173</v>
      </c>
      <c r="C3232" s="108" t="s">
        <v>2609</v>
      </c>
      <c r="D3232" s="108" t="s">
        <v>14174</v>
      </c>
      <c r="E3232" s="108" t="s">
        <v>2683</v>
      </c>
      <c r="G3232" s="108" t="s">
        <v>14175</v>
      </c>
      <c r="H3232" s="108" t="s">
        <v>6151</v>
      </c>
      <c r="I3232" s="110" t="s">
        <v>2683</v>
      </c>
      <c r="J3232" s="108" t="s">
        <v>2727</v>
      </c>
      <c r="O3232" s="108" t="s">
        <v>2573</v>
      </c>
    </row>
    <row r="3233" spans="1:15" s="108" customFormat="1" ht="12.75" x14ac:dyDescent="0.2">
      <c r="A3233" s="108" t="str">
        <f>EnterpriseData!$B$38</f>
        <v>ProTes300420201Adm</v>
      </c>
      <c r="B3233" s="109" t="s">
        <v>14176</v>
      </c>
      <c r="C3233" s="108" t="s">
        <v>2609</v>
      </c>
      <c r="D3233" s="108" t="s">
        <v>14177</v>
      </c>
      <c r="E3233" s="108" t="s">
        <v>2683</v>
      </c>
      <c r="G3233" s="108" t="s">
        <v>14178</v>
      </c>
      <c r="H3233" s="108" t="s">
        <v>6616</v>
      </c>
      <c r="I3233" s="110" t="s">
        <v>2683</v>
      </c>
      <c r="J3233" s="108" t="s">
        <v>5800</v>
      </c>
      <c r="O3233" s="108" t="s">
        <v>2573</v>
      </c>
    </row>
    <row r="3234" spans="1:15" s="108" customFormat="1" ht="12.75" x14ac:dyDescent="0.2">
      <c r="A3234" s="108" t="str">
        <f>EnterpriseData!$B$38</f>
        <v>ProTes300420201Adm</v>
      </c>
      <c r="B3234" s="109" t="s">
        <v>14179</v>
      </c>
      <c r="C3234" s="108" t="s">
        <v>2609</v>
      </c>
      <c r="D3234" s="108" t="s">
        <v>14180</v>
      </c>
      <c r="E3234" s="108" t="s">
        <v>2683</v>
      </c>
      <c r="G3234" s="108" t="s">
        <v>14181</v>
      </c>
      <c r="H3234" s="108" t="s">
        <v>6198</v>
      </c>
      <c r="I3234" s="110" t="s">
        <v>2683</v>
      </c>
      <c r="J3234" s="108" t="s">
        <v>3825</v>
      </c>
      <c r="O3234" s="108" t="s">
        <v>2573</v>
      </c>
    </row>
    <row r="3235" spans="1:15" s="108" customFormat="1" ht="12.75" x14ac:dyDescent="0.2">
      <c r="A3235" s="108" t="str">
        <f>EnterpriseData!$B$38</f>
        <v>ProTes300420201Adm</v>
      </c>
      <c r="B3235" s="109" t="s">
        <v>14182</v>
      </c>
      <c r="C3235" s="108" t="s">
        <v>2609</v>
      </c>
      <c r="D3235" s="108" t="s">
        <v>14183</v>
      </c>
      <c r="E3235" s="108" t="s">
        <v>2683</v>
      </c>
      <c r="G3235" s="108" t="s">
        <v>14184</v>
      </c>
      <c r="H3235" s="108" t="s">
        <v>7181</v>
      </c>
      <c r="I3235" s="110" t="s">
        <v>2683</v>
      </c>
      <c r="J3235" s="108" t="s">
        <v>5575</v>
      </c>
      <c r="O3235" s="108" t="s">
        <v>2573</v>
      </c>
    </row>
    <row r="3236" spans="1:15" s="108" customFormat="1" ht="12.75" x14ac:dyDescent="0.2">
      <c r="A3236" s="108" t="str">
        <f>EnterpriseData!$B$38</f>
        <v>ProTes300420201Adm</v>
      </c>
      <c r="B3236" s="109" t="s">
        <v>14185</v>
      </c>
      <c r="C3236" s="108" t="s">
        <v>2609</v>
      </c>
      <c r="D3236" s="108" t="s">
        <v>14186</v>
      </c>
      <c r="E3236" s="108" t="s">
        <v>2683</v>
      </c>
      <c r="G3236" s="108" t="s">
        <v>14187</v>
      </c>
      <c r="H3236" s="108" t="s">
        <v>6464</v>
      </c>
      <c r="I3236" s="110" t="s">
        <v>2683</v>
      </c>
      <c r="J3236" s="108" t="s">
        <v>3202</v>
      </c>
      <c r="O3236" s="108" t="s">
        <v>2573</v>
      </c>
    </row>
    <row r="3237" spans="1:15" s="108" customFormat="1" ht="12.75" x14ac:dyDescent="0.2">
      <c r="A3237" s="108" t="str">
        <f>EnterpriseData!$B$38</f>
        <v>ProTes300420201Adm</v>
      </c>
      <c r="B3237" s="109" t="s">
        <v>14188</v>
      </c>
      <c r="C3237" s="108" t="s">
        <v>2609</v>
      </c>
      <c r="D3237" s="108" t="s">
        <v>14189</v>
      </c>
      <c r="E3237" s="108" t="s">
        <v>2683</v>
      </c>
      <c r="G3237" s="108" t="s">
        <v>14190</v>
      </c>
      <c r="H3237" s="108" t="s">
        <v>6545</v>
      </c>
      <c r="I3237" s="110" t="s">
        <v>2683</v>
      </c>
      <c r="J3237" s="108" t="s">
        <v>2896</v>
      </c>
      <c r="O3237" s="108" t="s">
        <v>2573</v>
      </c>
    </row>
    <row r="3238" spans="1:15" s="108" customFormat="1" ht="12.75" x14ac:dyDescent="0.2">
      <c r="A3238" s="108" t="str">
        <f>EnterpriseData!$B$38</f>
        <v>ProTes300420201Adm</v>
      </c>
      <c r="B3238" s="109" t="s">
        <v>14191</v>
      </c>
      <c r="C3238" s="108" t="s">
        <v>2609</v>
      </c>
      <c r="D3238" s="108" t="s">
        <v>14192</v>
      </c>
      <c r="E3238" s="108" t="s">
        <v>2683</v>
      </c>
      <c r="G3238" s="108" t="s">
        <v>14193</v>
      </c>
      <c r="H3238" s="108" t="s">
        <v>6616</v>
      </c>
      <c r="I3238" s="110" t="s">
        <v>2683</v>
      </c>
      <c r="J3238" s="108" t="s">
        <v>5800</v>
      </c>
      <c r="O3238" s="108" t="s">
        <v>2573</v>
      </c>
    </row>
    <row r="3239" spans="1:15" s="108" customFormat="1" ht="12.75" x14ac:dyDescent="0.2">
      <c r="A3239" s="108" t="str">
        <f>EnterpriseData!$B$38</f>
        <v>ProTes300420201Adm</v>
      </c>
      <c r="B3239" s="109" t="s">
        <v>14194</v>
      </c>
      <c r="C3239" s="108" t="s">
        <v>2609</v>
      </c>
      <c r="D3239" s="108" t="s">
        <v>14195</v>
      </c>
      <c r="E3239" s="108" t="s">
        <v>2683</v>
      </c>
      <c r="G3239" s="108" t="s">
        <v>14196</v>
      </c>
      <c r="H3239" s="108" t="s">
        <v>6616</v>
      </c>
      <c r="I3239" s="110" t="s">
        <v>2683</v>
      </c>
      <c r="J3239" s="108" t="s">
        <v>5800</v>
      </c>
      <c r="O3239" s="108" t="s">
        <v>2573</v>
      </c>
    </row>
    <row r="3240" spans="1:15" s="108" customFormat="1" ht="12.75" x14ac:dyDescent="0.2">
      <c r="A3240" s="108" t="str">
        <f>EnterpriseData!$B$38</f>
        <v>ProTes300420201Adm</v>
      </c>
      <c r="B3240" s="109" t="s">
        <v>14197</v>
      </c>
      <c r="C3240" s="108" t="s">
        <v>2609</v>
      </c>
      <c r="D3240" s="108" t="s">
        <v>14198</v>
      </c>
      <c r="E3240" s="108" t="s">
        <v>2683</v>
      </c>
      <c r="G3240" s="108" t="s">
        <v>14199</v>
      </c>
      <c r="H3240" s="108" t="s">
        <v>6616</v>
      </c>
      <c r="I3240" s="110" t="s">
        <v>2683</v>
      </c>
      <c r="J3240" s="108" t="s">
        <v>5800</v>
      </c>
      <c r="O3240" s="108" t="s">
        <v>2573</v>
      </c>
    </row>
    <row r="3241" spans="1:15" s="108" customFormat="1" ht="12.75" x14ac:dyDescent="0.2">
      <c r="A3241" s="108" t="str">
        <f>EnterpriseData!$B$38</f>
        <v>ProTes300420201Adm</v>
      </c>
      <c r="B3241" s="109" t="s">
        <v>14200</v>
      </c>
      <c r="C3241" s="108" t="s">
        <v>2609</v>
      </c>
      <c r="D3241" s="108" t="s">
        <v>14201</v>
      </c>
      <c r="E3241" s="108" t="s">
        <v>2683</v>
      </c>
      <c r="G3241" s="108" t="s">
        <v>14202</v>
      </c>
      <c r="H3241" s="108" t="s">
        <v>12579</v>
      </c>
      <c r="I3241" s="110" t="s">
        <v>2683</v>
      </c>
      <c r="J3241" s="108" t="s">
        <v>4515</v>
      </c>
      <c r="O3241" s="108" t="s">
        <v>2573</v>
      </c>
    </row>
    <row r="3242" spans="1:15" s="108" customFormat="1" ht="12.75" x14ac:dyDescent="0.2">
      <c r="A3242" s="108" t="str">
        <f>EnterpriseData!$B$38</f>
        <v>ProTes300420201Adm</v>
      </c>
      <c r="B3242" s="109" t="s">
        <v>14203</v>
      </c>
      <c r="C3242" s="108" t="s">
        <v>2609</v>
      </c>
      <c r="D3242" s="108" t="s">
        <v>14204</v>
      </c>
      <c r="E3242" s="108" t="s">
        <v>2683</v>
      </c>
      <c r="G3242" s="108" t="s">
        <v>14205</v>
      </c>
      <c r="H3242" s="108" t="s">
        <v>6198</v>
      </c>
      <c r="I3242" s="110" t="s">
        <v>2683</v>
      </c>
      <c r="J3242" s="108" t="s">
        <v>3825</v>
      </c>
      <c r="O3242" s="108" t="s">
        <v>2573</v>
      </c>
    </row>
    <row r="3243" spans="1:15" s="108" customFormat="1" ht="12.75" x14ac:dyDescent="0.2">
      <c r="A3243" s="108" t="str">
        <f>EnterpriseData!$B$38</f>
        <v>ProTes300420201Adm</v>
      </c>
      <c r="B3243" s="109" t="s">
        <v>14206</v>
      </c>
      <c r="C3243" s="108" t="s">
        <v>2609</v>
      </c>
      <c r="D3243" s="108" t="s">
        <v>14207</v>
      </c>
      <c r="E3243" s="108" t="s">
        <v>2683</v>
      </c>
      <c r="G3243" s="108" t="s">
        <v>14208</v>
      </c>
      <c r="H3243" s="108" t="s">
        <v>9088</v>
      </c>
      <c r="I3243" s="110" t="s">
        <v>2683</v>
      </c>
      <c r="J3243" s="108" t="s">
        <v>2417</v>
      </c>
      <c r="O3243" s="108" t="s">
        <v>2573</v>
      </c>
    </row>
    <row r="3244" spans="1:15" s="108" customFormat="1" ht="12.75" x14ac:dyDescent="0.2">
      <c r="A3244" s="108" t="str">
        <f>EnterpriseData!$B$38</f>
        <v>ProTes300420201Adm</v>
      </c>
      <c r="B3244" s="109" t="s">
        <v>14209</v>
      </c>
      <c r="C3244" s="108" t="s">
        <v>2609</v>
      </c>
      <c r="D3244" s="108" t="s">
        <v>14210</v>
      </c>
      <c r="E3244" s="108" t="s">
        <v>2683</v>
      </c>
      <c r="G3244" s="108" t="s">
        <v>14211</v>
      </c>
      <c r="H3244" s="108" t="s">
        <v>6118</v>
      </c>
      <c r="I3244" s="110" t="s">
        <v>2683</v>
      </c>
      <c r="J3244" s="108" t="s">
        <v>2377</v>
      </c>
      <c r="O3244" s="108" t="s">
        <v>2573</v>
      </c>
    </row>
    <row r="3245" spans="1:15" s="108" customFormat="1" ht="12.75" x14ac:dyDescent="0.2">
      <c r="A3245" s="108" t="str">
        <f>EnterpriseData!$B$38</f>
        <v>ProTes300420201Adm</v>
      </c>
      <c r="B3245" s="109" t="s">
        <v>14212</v>
      </c>
      <c r="C3245" s="108" t="s">
        <v>2609</v>
      </c>
      <c r="D3245" s="108" t="s">
        <v>14213</v>
      </c>
      <c r="E3245" s="108" t="s">
        <v>2683</v>
      </c>
      <c r="G3245" s="108" t="s">
        <v>14214</v>
      </c>
      <c r="H3245" s="108" t="s">
        <v>6403</v>
      </c>
      <c r="I3245" s="110" t="s">
        <v>2683</v>
      </c>
      <c r="J3245" s="108" t="s">
        <v>6404</v>
      </c>
      <c r="O3245" s="108" t="s">
        <v>2573</v>
      </c>
    </row>
    <row r="3246" spans="1:15" s="108" customFormat="1" ht="12.75" x14ac:dyDescent="0.2">
      <c r="A3246" s="108" t="str">
        <f>EnterpriseData!$B$38</f>
        <v>ProTes300420201Adm</v>
      </c>
      <c r="B3246" s="109" t="s">
        <v>14215</v>
      </c>
      <c r="C3246" s="108" t="s">
        <v>2609</v>
      </c>
      <c r="D3246" s="108" t="s">
        <v>14216</v>
      </c>
      <c r="E3246" s="108" t="s">
        <v>2683</v>
      </c>
      <c r="G3246" s="108" t="s">
        <v>14217</v>
      </c>
      <c r="H3246" s="108" t="s">
        <v>6616</v>
      </c>
      <c r="I3246" s="110" t="s">
        <v>2683</v>
      </c>
      <c r="J3246" s="108" t="s">
        <v>5800</v>
      </c>
      <c r="O3246" s="108" t="s">
        <v>2573</v>
      </c>
    </row>
    <row r="3247" spans="1:15" s="108" customFormat="1" ht="12.75" x14ac:dyDescent="0.2">
      <c r="A3247" s="108" t="str">
        <f>EnterpriseData!$B$38</f>
        <v>ProTes300420201Adm</v>
      </c>
      <c r="B3247" s="109" t="s">
        <v>14218</v>
      </c>
      <c r="C3247" s="108" t="s">
        <v>2609</v>
      </c>
      <c r="D3247" s="108" t="s">
        <v>14219</v>
      </c>
      <c r="E3247" s="108" t="s">
        <v>2683</v>
      </c>
      <c r="G3247" s="108" t="s">
        <v>6905</v>
      </c>
      <c r="H3247" s="108" t="s">
        <v>6906</v>
      </c>
      <c r="I3247" s="110" t="s">
        <v>2683</v>
      </c>
      <c r="J3247" s="108" t="s">
        <v>3100</v>
      </c>
      <c r="O3247" s="108" t="s">
        <v>2573</v>
      </c>
    </row>
    <row r="3248" spans="1:15" s="108" customFormat="1" ht="12.75" x14ac:dyDescent="0.2">
      <c r="A3248" s="108" t="str">
        <f>EnterpriseData!$B$38</f>
        <v>ProTes300420201Adm</v>
      </c>
      <c r="B3248" s="109" t="s">
        <v>14220</v>
      </c>
      <c r="C3248" s="108" t="s">
        <v>2609</v>
      </c>
      <c r="D3248" s="108" t="s">
        <v>14221</v>
      </c>
      <c r="E3248" s="108" t="s">
        <v>2683</v>
      </c>
      <c r="G3248" s="108" t="s">
        <v>14222</v>
      </c>
      <c r="H3248" s="108" t="s">
        <v>6237</v>
      </c>
      <c r="I3248" s="110" t="s">
        <v>2683</v>
      </c>
      <c r="J3248" s="108" t="s">
        <v>6000</v>
      </c>
      <c r="O3248" s="108" t="s">
        <v>2573</v>
      </c>
    </row>
    <row r="3249" spans="1:15" s="108" customFormat="1" ht="12.75" x14ac:dyDescent="0.2">
      <c r="A3249" s="108" t="str">
        <f>EnterpriseData!$B$38</f>
        <v>ProTes300420201Adm</v>
      </c>
      <c r="B3249" s="109" t="s">
        <v>14223</v>
      </c>
      <c r="C3249" s="108" t="s">
        <v>2609</v>
      </c>
      <c r="D3249" s="108" t="s">
        <v>14224</v>
      </c>
      <c r="E3249" s="108" t="s">
        <v>2683</v>
      </c>
      <c r="G3249" s="108" t="s">
        <v>14225</v>
      </c>
      <c r="H3249" s="108" t="s">
        <v>6118</v>
      </c>
      <c r="I3249" s="110" t="s">
        <v>2683</v>
      </c>
      <c r="J3249" s="108" t="s">
        <v>2377</v>
      </c>
      <c r="O3249" s="108" t="s">
        <v>2573</v>
      </c>
    </row>
    <row r="3250" spans="1:15" s="108" customFormat="1" ht="12.75" x14ac:dyDescent="0.2">
      <c r="A3250" s="108" t="str">
        <f>EnterpriseData!$B$38</f>
        <v>ProTes300420201Adm</v>
      </c>
      <c r="B3250" s="109" t="s">
        <v>14226</v>
      </c>
      <c r="C3250" s="108" t="s">
        <v>2609</v>
      </c>
      <c r="D3250" s="108" t="s">
        <v>14227</v>
      </c>
      <c r="E3250" s="108" t="s">
        <v>2683</v>
      </c>
      <c r="G3250" s="108" t="s">
        <v>14228</v>
      </c>
      <c r="H3250" s="108" t="s">
        <v>9088</v>
      </c>
      <c r="I3250" s="110" t="s">
        <v>2683</v>
      </c>
      <c r="J3250" s="108" t="s">
        <v>2417</v>
      </c>
      <c r="O3250" s="108" t="s">
        <v>2573</v>
      </c>
    </row>
    <row r="3251" spans="1:15" s="108" customFormat="1" ht="12.75" x14ac:dyDescent="0.2">
      <c r="A3251" s="108" t="str">
        <f>EnterpriseData!$B$38</f>
        <v>ProTes300420201Adm</v>
      </c>
      <c r="B3251" s="109" t="s">
        <v>14229</v>
      </c>
      <c r="C3251" s="108" t="s">
        <v>2609</v>
      </c>
      <c r="D3251" s="108" t="s">
        <v>14230</v>
      </c>
      <c r="E3251" s="108" t="s">
        <v>2683</v>
      </c>
      <c r="G3251" s="108" t="s">
        <v>14231</v>
      </c>
      <c r="H3251" s="108" t="s">
        <v>6151</v>
      </c>
      <c r="I3251" s="110" t="s">
        <v>2683</v>
      </c>
      <c r="J3251" s="108" t="s">
        <v>2727</v>
      </c>
      <c r="O3251" s="108" t="s">
        <v>2573</v>
      </c>
    </row>
    <row r="3252" spans="1:15" s="108" customFormat="1" ht="12.75" x14ac:dyDescent="0.2">
      <c r="A3252" s="108" t="str">
        <f>EnterpriseData!$B$38</f>
        <v>ProTes300420201Adm</v>
      </c>
      <c r="B3252" s="109" t="s">
        <v>14232</v>
      </c>
      <c r="C3252" s="108" t="s">
        <v>2609</v>
      </c>
      <c r="D3252" s="108" t="s">
        <v>14233</v>
      </c>
      <c r="E3252" s="108" t="s">
        <v>2683</v>
      </c>
      <c r="G3252" s="108" t="s">
        <v>14234</v>
      </c>
      <c r="H3252" s="108" t="s">
        <v>6118</v>
      </c>
      <c r="I3252" s="110" t="s">
        <v>2683</v>
      </c>
      <c r="J3252" s="108" t="s">
        <v>2377</v>
      </c>
      <c r="O3252" s="108" t="s">
        <v>2573</v>
      </c>
    </row>
    <row r="3253" spans="1:15" s="108" customFormat="1" ht="12.75" x14ac:dyDescent="0.2">
      <c r="A3253" s="108" t="str">
        <f>EnterpriseData!$B$38</f>
        <v>ProTes300420201Adm</v>
      </c>
      <c r="B3253" s="109" t="s">
        <v>14235</v>
      </c>
      <c r="C3253" s="108" t="s">
        <v>2609</v>
      </c>
      <c r="D3253" s="108" t="s">
        <v>14236</v>
      </c>
      <c r="E3253" s="108" t="s">
        <v>2683</v>
      </c>
      <c r="G3253" s="108" t="s">
        <v>14237</v>
      </c>
      <c r="H3253" s="108" t="s">
        <v>10800</v>
      </c>
      <c r="I3253" s="110" t="s">
        <v>2683</v>
      </c>
      <c r="J3253" s="108" t="s">
        <v>10801</v>
      </c>
      <c r="O3253" s="108" t="s">
        <v>2573</v>
      </c>
    </row>
    <row r="3254" spans="1:15" s="108" customFormat="1" ht="12.75" x14ac:dyDescent="0.2">
      <c r="A3254" s="108" t="str">
        <f>EnterpriseData!$B$38</f>
        <v>ProTes300420201Adm</v>
      </c>
      <c r="B3254" s="109" t="s">
        <v>14238</v>
      </c>
      <c r="C3254" s="108" t="s">
        <v>2609</v>
      </c>
      <c r="D3254" s="108" t="s">
        <v>14239</v>
      </c>
      <c r="E3254" s="108" t="s">
        <v>2683</v>
      </c>
      <c r="G3254" s="108" t="s">
        <v>14240</v>
      </c>
      <c r="H3254" s="108" t="s">
        <v>6118</v>
      </c>
      <c r="I3254" s="110" t="s">
        <v>2683</v>
      </c>
      <c r="J3254" s="108" t="s">
        <v>2377</v>
      </c>
      <c r="O3254" s="108" t="s">
        <v>2573</v>
      </c>
    </row>
    <row r="3255" spans="1:15" s="108" customFormat="1" ht="12.75" x14ac:dyDescent="0.2">
      <c r="A3255" s="108" t="str">
        <f>EnterpriseData!$B$38</f>
        <v>ProTes300420201Adm</v>
      </c>
      <c r="B3255" s="109" t="s">
        <v>14241</v>
      </c>
      <c r="C3255" s="108" t="s">
        <v>2609</v>
      </c>
      <c r="D3255" s="108" t="s">
        <v>14242</v>
      </c>
      <c r="E3255" s="108" t="s">
        <v>2683</v>
      </c>
      <c r="G3255" s="108" t="s">
        <v>14243</v>
      </c>
      <c r="H3255" s="108" t="s">
        <v>6181</v>
      </c>
      <c r="I3255" s="110" t="s">
        <v>2683</v>
      </c>
      <c r="J3255" s="108" t="s">
        <v>6044</v>
      </c>
      <c r="O3255" s="108" t="s">
        <v>2573</v>
      </c>
    </row>
    <row r="3256" spans="1:15" s="108" customFormat="1" ht="12.75" x14ac:dyDescent="0.2">
      <c r="A3256" s="108" t="str">
        <f>EnterpriseData!$B$38</f>
        <v>ProTes300420201Adm</v>
      </c>
      <c r="B3256" s="109" t="s">
        <v>14244</v>
      </c>
      <c r="C3256" s="108" t="s">
        <v>2609</v>
      </c>
      <c r="D3256" s="108" t="s">
        <v>14245</v>
      </c>
      <c r="E3256" s="108" t="s">
        <v>2683</v>
      </c>
      <c r="G3256" s="108" t="s">
        <v>14246</v>
      </c>
      <c r="H3256" s="108" t="s">
        <v>6415</v>
      </c>
      <c r="I3256" s="110" t="s">
        <v>2683</v>
      </c>
      <c r="J3256" s="108" t="s">
        <v>4651</v>
      </c>
      <c r="O3256" s="108" t="s">
        <v>2573</v>
      </c>
    </row>
    <row r="3257" spans="1:15" s="108" customFormat="1" ht="12.75" x14ac:dyDescent="0.2">
      <c r="A3257" s="108" t="str">
        <f>EnterpriseData!$B$38</f>
        <v>ProTes300420201Adm</v>
      </c>
      <c r="B3257" s="109" t="s">
        <v>14247</v>
      </c>
      <c r="C3257" s="108" t="s">
        <v>2609</v>
      </c>
      <c r="D3257" s="108" t="s">
        <v>14248</v>
      </c>
      <c r="E3257" s="108" t="s">
        <v>2683</v>
      </c>
      <c r="G3257" s="108" t="s">
        <v>14249</v>
      </c>
      <c r="H3257" s="108" t="s">
        <v>6870</v>
      </c>
      <c r="I3257" s="110" t="s">
        <v>2683</v>
      </c>
      <c r="J3257" s="108" t="s">
        <v>4581</v>
      </c>
      <c r="O3257" s="108" t="s">
        <v>2573</v>
      </c>
    </row>
    <row r="3258" spans="1:15" s="108" customFormat="1" ht="12.75" x14ac:dyDescent="0.2">
      <c r="A3258" s="108" t="str">
        <f>EnterpriseData!$B$38</f>
        <v>ProTes300420201Adm</v>
      </c>
      <c r="B3258" s="109" t="s">
        <v>14250</v>
      </c>
      <c r="C3258" s="108" t="s">
        <v>2609</v>
      </c>
      <c r="D3258" s="108" t="s">
        <v>14251</v>
      </c>
      <c r="E3258" s="108" t="s">
        <v>2683</v>
      </c>
      <c r="G3258" s="108" t="s">
        <v>14252</v>
      </c>
      <c r="H3258" s="108" t="s">
        <v>6198</v>
      </c>
      <c r="I3258" s="110" t="s">
        <v>2683</v>
      </c>
      <c r="J3258" s="108" t="s">
        <v>3825</v>
      </c>
      <c r="O3258" s="108" t="s">
        <v>2573</v>
      </c>
    </row>
    <row r="3259" spans="1:15" s="108" customFormat="1" ht="12.75" x14ac:dyDescent="0.2">
      <c r="A3259" s="108" t="str">
        <f>EnterpriseData!$B$38</f>
        <v>ProTes300420201Adm</v>
      </c>
      <c r="B3259" s="109" t="s">
        <v>14253</v>
      </c>
      <c r="C3259" s="108" t="s">
        <v>2609</v>
      </c>
      <c r="D3259" s="108" t="s">
        <v>14254</v>
      </c>
      <c r="E3259" s="108" t="s">
        <v>2683</v>
      </c>
      <c r="G3259" s="108" t="s">
        <v>14255</v>
      </c>
      <c r="H3259" s="108" t="s">
        <v>6181</v>
      </c>
      <c r="I3259" s="110" t="s">
        <v>2683</v>
      </c>
      <c r="J3259" s="108" t="s">
        <v>6044</v>
      </c>
      <c r="O3259" s="108" t="s">
        <v>2573</v>
      </c>
    </row>
    <row r="3260" spans="1:15" s="108" customFormat="1" ht="12.75" x14ac:dyDescent="0.2">
      <c r="A3260" s="108" t="str">
        <f>EnterpriseData!$B$38</f>
        <v>ProTes300420201Adm</v>
      </c>
      <c r="B3260" s="109" t="s">
        <v>14256</v>
      </c>
      <c r="C3260" s="108" t="s">
        <v>2609</v>
      </c>
      <c r="D3260" s="108" t="s">
        <v>14257</v>
      </c>
      <c r="E3260" s="108" t="s">
        <v>2683</v>
      </c>
      <c r="G3260" s="108" t="s">
        <v>14258</v>
      </c>
      <c r="H3260" s="108" t="s">
        <v>6118</v>
      </c>
      <c r="I3260" s="110" t="s">
        <v>2683</v>
      </c>
      <c r="J3260" s="108" t="s">
        <v>2377</v>
      </c>
      <c r="O3260" s="108" t="s">
        <v>2573</v>
      </c>
    </row>
    <row r="3261" spans="1:15" s="108" customFormat="1" ht="12.75" x14ac:dyDescent="0.2">
      <c r="A3261" s="108" t="str">
        <f>EnterpriseData!$B$38</f>
        <v>ProTes300420201Adm</v>
      </c>
      <c r="B3261" s="109" t="s">
        <v>14259</v>
      </c>
      <c r="C3261" s="108" t="s">
        <v>2609</v>
      </c>
      <c r="D3261" s="108" t="s">
        <v>14260</v>
      </c>
      <c r="E3261" s="108" t="s">
        <v>2683</v>
      </c>
      <c r="G3261" s="108" t="s">
        <v>14261</v>
      </c>
      <c r="H3261" s="108" t="s">
        <v>6118</v>
      </c>
      <c r="I3261" s="110" t="s">
        <v>2683</v>
      </c>
      <c r="J3261" s="108" t="s">
        <v>2377</v>
      </c>
      <c r="O3261" s="108" t="s">
        <v>2573</v>
      </c>
    </row>
    <row r="3262" spans="1:15" s="108" customFormat="1" ht="12.75" x14ac:dyDescent="0.2">
      <c r="A3262" s="108" t="str">
        <f>EnterpriseData!$B$38</f>
        <v>ProTes300420201Adm</v>
      </c>
      <c r="B3262" s="109" t="s">
        <v>14262</v>
      </c>
      <c r="C3262" s="108" t="s">
        <v>2609</v>
      </c>
      <c r="D3262" s="108" t="s">
        <v>14263</v>
      </c>
      <c r="E3262" s="108" t="s">
        <v>2683</v>
      </c>
      <c r="G3262" s="108" t="s">
        <v>14264</v>
      </c>
      <c r="H3262" s="108" t="s">
        <v>6118</v>
      </c>
      <c r="I3262" s="110" t="s">
        <v>2683</v>
      </c>
      <c r="J3262" s="108" t="s">
        <v>2377</v>
      </c>
      <c r="O3262" s="108" t="s">
        <v>2573</v>
      </c>
    </row>
    <row r="3263" spans="1:15" s="108" customFormat="1" ht="12.75" x14ac:dyDescent="0.2">
      <c r="A3263" s="108" t="str">
        <f>EnterpriseData!$B$38</f>
        <v>ProTes300420201Adm</v>
      </c>
      <c r="B3263" s="109" t="s">
        <v>14265</v>
      </c>
      <c r="C3263" s="108" t="s">
        <v>2609</v>
      </c>
      <c r="D3263" s="108" t="s">
        <v>14266</v>
      </c>
      <c r="E3263" s="108" t="s">
        <v>2683</v>
      </c>
      <c r="G3263" s="108" t="s">
        <v>14267</v>
      </c>
      <c r="H3263" s="108" t="s">
        <v>6118</v>
      </c>
      <c r="I3263" s="110" t="s">
        <v>2683</v>
      </c>
      <c r="J3263" s="108" t="s">
        <v>2377</v>
      </c>
      <c r="O3263" s="108" t="s">
        <v>2573</v>
      </c>
    </row>
    <row r="3264" spans="1:15" s="108" customFormat="1" ht="12.75" x14ac:dyDescent="0.2">
      <c r="A3264" s="108" t="str">
        <f>EnterpriseData!$B$38</f>
        <v>ProTes300420201Adm</v>
      </c>
      <c r="B3264" s="109" t="s">
        <v>14268</v>
      </c>
      <c r="C3264" s="108" t="s">
        <v>2609</v>
      </c>
      <c r="D3264" s="108" t="s">
        <v>14269</v>
      </c>
      <c r="E3264" s="108" t="s">
        <v>2683</v>
      </c>
      <c r="G3264" s="108" t="s">
        <v>14270</v>
      </c>
      <c r="H3264" s="108" t="s">
        <v>6118</v>
      </c>
      <c r="I3264" s="110" t="s">
        <v>2683</v>
      </c>
      <c r="J3264" s="108" t="s">
        <v>2377</v>
      </c>
      <c r="O3264" s="108" t="s">
        <v>2573</v>
      </c>
    </row>
    <row r="3265" spans="1:15" s="108" customFormat="1" ht="12.75" x14ac:dyDescent="0.2">
      <c r="A3265" s="108" t="str">
        <f>EnterpriseData!$B$38</f>
        <v>ProTes300420201Adm</v>
      </c>
      <c r="B3265" s="109" t="s">
        <v>14271</v>
      </c>
      <c r="C3265" s="108" t="s">
        <v>2609</v>
      </c>
      <c r="D3265" s="108" t="s">
        <v>14272</v>
      </c>
      <c r="E3265" s="108" t="s">
        <v>2683</v>
      </c>
      <c r="G3265" s="108" t="s">
        <v>14273</v>
      </c>
      <c r="H3265" s="108" t="s">
        <v>6118</v>
      </c>
      <c r="I3265" s="110" t="s">
        <v>2683</v>
      </c>
      <c r="J3265" s="108" t="s">
        <v>2377</v>
      </c>
      <c r="O3265" s="108" t="s">
        <v>2573</v>
      </c>
    </row>
    <row r="3266" spans="1:15" s="108" customFormat="1" ht="12.75" x14ac:dyDescent="0.2">
      <c r="A3266" s="108" t="str">
        <f>EnterpriseData!$B$38</f>
        <v>ProTes300420201Adm</v>
      </c>
      <c r="B3266" s="109" t="s">
        <v>14274</v>
      </c>
      <c r="C3266" s="108" t="s">
        <v>2609</v>
      </c>
      <c r="D3266" s="108" t="s">
        <v>14275</v>
      </c>
      <c r="E3266" s="108" t="s">
        <v>2683</v>
      </c>
      <c r="G3266" s="108" t="s">
        <v>14276</v>
      </c>
      <c r="H3266" s="108" t="s">
        <v>6893</v>
      </c>
      <c r="I3266" s="110" t="s">
        <v>2683</v>
      </c>
      <c r="J3266" s="108" t="s">
        <v>2377</v>
      </c>
      <c r="O3266" s="108" t="s">
        <v>2573</v>
      </c>
    </row>
    <row r="3267" spans="1:15" s="108" customFormat="1" ht="12.75" x14ac:dyDescent="0.2">
      <c r="A3267" s="108" t="str">
        <f>EnterpriseData!$B$38</f>
        <v>ProTes300420201Adm</v>
      </c>
      <c r="B3267" s="109" t="s">
        <v>14277</v>
      </c>
      <c r="C3267" s="108" t="s">
        <v>2609</v>
      </c>
      <c r="D3267" s="108" t="s">
        <v>14278</v>
      </c>
      <c r="E3267" s="108" t="s">
        <v>2683</v>
      </c>
      <c r="G3267" s="108" t="s">
        <v>14279</v>
      </c>
      <c r="H3267" s="108" t="s">
        <v>9092</v>
      </c>
      <c r="I3267" s="110" t="s">
        <v>2683</v>
      </c>
      <c r="J3267" s="108" t="s">
        <v>3003</v>
      </c>
      <c r="O3267" s="108" t="s">
        <v>2573</v>
      </c>
    </row>
    <row r="3268" spans="1:15" s="108" customFormat="1" ht="12.75" x14ac:dyDescent="0.2">
      <c r="A3268" s="108" t="str">
        <f>EnterpriseData!$B$38</f>
        <v>ProTes300420201Adm</v>
      </c>
      <c r="B3268" s="109" t="s">
        <v>14280</v>
      </c>
      <c r="C3268" s="108" t="s">
        <v>2609</v>
      </c>
      <c r="D3268" s="108" t="s">
        <v>14281</v>
      </c>
      <c r="E3268" s="108" t="s">
        <v>2683</v>
      </c>
      <c r="G3268" s="108" t="s">
        <v>14282</v>
      </c>
      <c r="H3268" s="108" t="s">
        <v>6743</v>
      </c>
      <c r="I3268" s="110" t="s">
        <v>2683</v>
      </c>
      <c r="J3268" s="108" t="s">
        <v>2377</v>
      </c>
      <c r="O3268" s="108" t="s">
        <v>2573</v>
      </c>
    </row>
    <row r="3269" spans="1:15" s="108" customFormat="1" ht="12.75" x14ac:dyDescent="0.2">
      <c r="A3269" s="108" t="str">
        <f>EnterpriseData!$B$38</f>
        <v>ProTes300420201Adm</v>
      </c>
      <c r="B3269" s="109" t="s">
        <v>14283</v>
      </c>
      <c r="C3269" s="108" t="s">
        <v>2609</v>
      </c>
      <c r="D3269" s="108" t="s">
        <v>14284</v>
      </c>
      <c r="E3269" s="108" t="s">
        <v>2683</v>
      </c>
      <c r="G3269" s="108" t="s">
        <v>14285</v>
      </c>
      <c r="H3269" s="108" t="s">
        <v>6118</v>
      </c>
      <c r="I3269" s="110" t="s">
        <v>2683</v>
      </c>
      <c r="J3269" s="108" t="s">
        <v>2377</v>
      </c>
      <c r="O3269" s="108" t="s">
        <v>2573</v>
      </c>
    </row>
    <row r="3270" spans="1:15" s="108" customFormat="1" ht="12.75" x14ac:dyDescent="0.2">
      <c r="A3270" s="108" t="str">
        <f>EnterpriseData!$B$38</f>
        <v>ProTes300420201Adm</v>
      </c>
      <c r="B3270" s="109" t="s">
        <v>14286</v>
      </c>
      <c r="C3270" s="108" t="s">
        <v>2609</v>
      </c>
      <c r="D3270" s="108" t="s">
        <v>14287</v>
      </c>
      <c r="E3270" s="108" t="s">
        <v>2683</v>
      </c>
      <c r="G3270" s="108" t="s">
        <v>14288</v>
      </c>
      <c r="H3270" s="108" t="s">
        <v>6118</v>
      </c>
      <c r="I3270" s="110" t="s">
        <v>2683</v>
      </c>
      <c r="J3270" s="108" t="s">
        <v>2377</v>
      </c>
      <c r="O3270" s="108" t="s">
        <v>2573</v>
      </c>
    </row>
    <row r="3271" spans="1:15" s="108" customFormat="1" ht="12.75" x14ac:dyDescent="0.2">
      <c r="A3271" s="108" t="str">
        <f>EnterpriseData!$B$38</f>
        <v>ProTes300420201Adm</v>
      </c>
      <c r="B3271" s="109" t="s">
        <v>14289</v>
      </c>
      <c r="C3271" s="108" t="s">
        <v>2609</v>
      </c>
      <c r="D3271" s="108" t="s">
        <v>14290</v>
      </c>
      <c r="E3271" s="108" t="s">
        <v>2683</v>
      </c>
      <c r="G3271" s="108" t="s">
        <v>14291</v>
      </c>
      <c r="H3271" s="108" t="s">
        <v>6118</v>
      </c>
      <c r="I3271" s="110" t="s">
        <v>2683</v>
      </c>
      <c r="J3271" s="108" t="s">
        <v>2377</v>
      </c>
      <c r="O3271" s="108" t="s">
        <v>2573</v>
      </c>
    </row>
    <row r="3272" spans="1:15" s="108" customFormat="1" ht="12.75" x14ac:dyDescent="0.2">
      <c r="A3272" s="108" t="str">
        <f>EnterpriseData!$B$38</f>
        <v>ProTes300420201Adm</v>
      </c>
      <c r="B3272" s="109" t="s">
        <v>14292</v>
      </c>
      <c r="C3272" s="108" t="s">
        <v>2609</v>
      </c>
      <c r="D3272" s="108" t="s">
        <v>14293</v>
      </c>
      <c r="E3272" s="108" t="s">
        <v>2683</v>
      </c>
      <c r="G3272" s="108" t="s">
        <v>14294</v>
      </c>
      <c r="H3272" s="108" t="s">
        <v>6118</v>
      </c>
      <c r="I3272" s="110" t="s">
        <v>2683</v>
      </c>
      <c r="J3272" s="108" t="s">
        <v>2377</v>
      </c>
      <c r="O3272" s="108" t="s">
        <v>2573</v>
      </c>
    </row>
    <row r="3273" spans="1:15" s="108" customFormat="1" ht="12.75" x14ac:dyDescent="0.2">
      <c r="A3273" s="108" t="str">
        <f>EnterpriseData!$B$38</f>
        <v>ProTes300420201Adm</v>
      </c>
      <c r="B3273" s="109" t="s">
        <v>14295</v>
      </c>
      <c r="C3273" s="108" t="s">
        <v>2609</v>
      </c>
      <c r="D3273" s="108" t="s">
        <v>14296</v>
      </c>
      <c r="E3273" s="108" t="s">
        <v>2683</v>
      </c>
      <c r="G3273" s="108" t="s">
        <v>14297</v>
      </c>
      <c r="H3273" s="108" t="s">
        <v>6616</v>
      </c>
      <c r="I3273" s="110" t="s">
        <v>2683</v>
      </c>
      <c r="J3273" s="108" t="s">
        <v>5800</v>
      </c>
      <c r="O3273" s="108" t="s">
        <v>2573</v>
      </c>
    </row>
    <row r="3274" spans="1:15" s="108" customFormat="1" ht="12.75" x14ac:dyDescent="0.2">
      <c r="A3274" s="108" t="str">
        <f>EnterpriseData!$B$38</f>
        <v>ProTes300420201Adm</v>
      </c>
      <c r="B3274" s="109" t="s">
        <v>14298</v>
      </c>
      <c r="C3274" s="108" t="s">
        <v>2609</v>
      </c>
      <c r="D3274" s="108" t="s">
        <v>14299</v>
      </c>
      <c r="E3274" s="108" t="s">
        <v>2683</v>
      </c>
      <c r="G3274" s="108" t="s">
        <v>14300</v>
      </c>
      <c r="H3274" s="108" t="s">
        <v>6118</v>
      </c>
      <c r="I3274" s="110" t="s">
        <v>2683</v>
      </c>
      <c r="J3274" s="108" t="s">
        <v>2377</v>
      </c>
      <c r="O3274" s="108" t="s">
        <v>2573</v>
      </c>
    </row>
    <row r="3275" spans="1:15" s="108" customFormat="1" ht="12.75" x14ac:dyDescent="0.2">
      <c r="A3275" s="108" t="str">
        <f>EnterpriseData!$B$38</f>
        <v>ProTes300420201Adm</v>
      </c>
      <c r="B3275" s="109" t="s">
        <v>14301</v>
      </c>
      <c r="C3275" s="108" t="s">
        <v>2609</v>
      </c>
      <c r="D3275" s="108" t="s">
        <v>14302</v>
      </c>
      <c r="E3275" s="108" t="s">
        <v>2683</v>
      </c>
      <c r="G3275" s="108" t="s">
        <v>14303</v>
      </c>
      <c r="H3275" s="108" t="s">
        <v>6118</v>
      </c>
      <c r="I3275" s="110" t="s">
        <v>2683</v>
      </c>
      <c r="J3275" s="108" t="s">
        <v>2377</v>
      </c>
      <c r="O3275" s="108" t="s">
        <v>2573</v>
      </c>
    </row>
    <row r="3276" spans="1:15" s="108" customFormat="1" ht="12.75" x14ac:dyDescent="0.2">
      <c r="A3276" s="108" t="str">
        <f>EnterpriseData!$B$38</f>
        <v>ProTes300420201Adm</v>
      </c>
      <c r="B3276" s="109" t="s">
        <v>14304</v>
      </c>
      <c r="C3276" s="108" t="s">
        <v>2609</v>
      </c>
      <c r="D3276" s="108" t="s">
        <v>14305</v>
      </c>
      <c r="E3276" s="108" t="s">
        <v>2683</v>
      </c>
      <c r="G3276" s="108" t="s">
        <v>14306</v>
      </c>
      <c r="H3276" s="108" t="s">
        <v>6118</v>
      </c>
      <c r="I3276" s="110" t="s">
        <v>2683</v>
      </c>
      <c r="J3276" s="108" t="s">
        <v>2377</v>
      </c>
      <c r="O3276" s="108" t="s">
        <v>2573</v>
      </c>
    </row>
    <row r="3277" spans="1:15" s="108" customFormat="1" ht="12.75" x14ac:dyDescent="0.2">
      <c r="A3277" s="108" t="str">
        <f>EnterpriseData!$B$38</f>
        <v>ProTes300420201Adm</v>
      </c>
      <c r="B3277" s="109" t="s">
        <v>14307</v>
      </c>
      <c r="C3277" s="108" t="s">
        <v>2609</v>
      </c>
      <c r="D3277" s="108" t="s">
        <v>14308</v>
      </c>
      <c r="E3277" s="108" t="s">
        <v>2683</v>
      </c>
      <c r="G3277" s="108" t="s">
        <v>14309</v>
      </c>
      <c r="H3277" s="108" t="s">
        <v>6118</v>
      </c>
      <c r="I3277" s="110" t="s">
        <v>2683</v>
      </c>
      <c r="J3277" s="108" t="s">
        <v>2377</v>
      </c>
      <c r="O3277" s="108" t="s">
        <v>2573</v>
      </c>
    </row>
    <row r="3278" spans="1:15" s="108" customFormat="1" ht="12.75" x14ac:dyDescent="0.2">
      <c r="A3278" s="108" t="str">
        <f>EnterpriseData!$B$38</f>
        <v>ProTes300420201Adm</v>
      </c>
      <c r="B3278" s="109" t="s">
        <v>14310</v>
      </c>
      <c r="C3278" s="108" t="s">
        <v>2609</v>
      </c>
      <c r="D3278" s="108" t="s">
        <v>14311</v>
      </c>
      <c r="E3278" s="108" t="s">
        <v>2683</v>
      </c>
      <c r="G3278" s="108" t="s">
        <v>14312</v>
      </c>
      <c r="H3278" s="108" t="s">
        <v>6118</v>
      </c>
      <c r="I3278" s="110" t="s">
        <v>2683</v>
      </c>
      <c r="J3278" s="108" t="s">
        <v>2377</v>
      </c>
      <c r="O3278" s="108" t="s">
        <v>2573</v>
      </c>
    </row>
    <row r="3279" spans="1:15" s="108" customFormat="1" ht="12.75" x14ac:dyDescent="0.2">
      <c r="A3279" s="108" t="str">
        <f>EnterpriseData!$B$38</f>
        <v>ProTes300420201Adm</v>
      </c>
      <c r="B3279" s="109" t="s">
        <v>14313</v>
      </c>
      <c r="C3279" s="108" t="s">
        <v>2609</v>
      </c>
      <c r="D3279" s="108" t="s">
        <v>14314</v>
      </c>
      <c r="E3279" s="108" t="s">
        <v>2683</v>
      </c>
      <c r="G3279" s="108" t="s">
        <v>14315</v>
      </c>
      <c r="H3279" s="108" t="s">
        <v>6118</v>
      </c>
      <c r="I3279" s="110" t="s">
        <v>2683</v>
      </c>
      <c r="J3279" s="108" t="s">
        <v>2377</v>
      </c>
      <c r="O3279" s="108" t="s">
        <v>2573</v>
      </c>
    </row>
    <row r="3280" spans="1:15" s="108" customFormat="1" ht="12.75" x14ac:dyDescent="0.2">
      <c r="A3280" s="108" t="str">
        <f>EnterpriseData!$B$38</f>
        <v>ProTes300420201Adm</v>
      </c>
      <c r="B3280" s="109" t="s">
        <v>14316</v>
      </c>
      <c r="C3280" s="108" t="s">
        <v>2609</v>
      </c>
      <c r="D3280" s="108" t="s">
        <v>14317</v>
      </c>
      <c r="E3280" s="108" t="s">
        <v>2683</v>
      </c>
      <c r="G3280" s="108" t="s">
        <v>14318</v>
      </c>
      <c r="H3280" s="108" t="s">
        <v>6118</v>
      </c>
      <c r="I3280" s="110" t="s">
        <v>2683</v>
      </c>
      <c r="J3280" s="108" t="s">
        <v>2377</v>
      </c>
      <c r="O3280" s="108" t="s">
        <v>2573</v>
      </c>
    </row>
    <row r="3281" spans="1:15" s="108" customFormat="1" ht="12.75" x14ac:dyDescent="0.2">
      <c r="A3281" s="108" t="str">
        <f>EnterpriseData!$B$38</f>
        <v>ProTes300420201Adm</v>
      </c>
      <c r="B3281" s="109" t="s">
        <v>14319</v>
      </c>
      <c r="C3281" s="108" t="s">
        <v>2609</v>
      </c>
      <c r="D3281" s="108" t="s">
        <v>14320</v>
      </c>
      <c r="E3281" s="108" t="s">
        <v>2683</v>
      </c>
      <c r="G3281" s="108" t="s">
        <v>14321</v>
      </c>
      <c r="H3281" s="108" t="s">
        <v>6118</v>
      </c>
      <c r="I3281" s="110" t="s">
        <v>2683</v>
      </c>
      <c r="J3281" s="108" t="s">
        <v>2377</v>
      </c>
      <c r="O3281" s="108" t="s">
        <v>2573</v>
      </c>
    </row>
    <row r="3282" spans="1:15" s="108" customFormat="1" ht="12.75" x14ac:dyDescent="0.2">
      <c r="A3282" s="108" t="str">
        <f>EnterpriseData!$B$38</f>
        <v>ProTes300420201Adm</v>
      </c>
      <c r="B3282" s="109" t="s">
        <v>14322</v>
      </c>
      <c r="C3282" s="108" t="s">
        <v>2609</v>
      </c>
      <c r="D3282" s="108" t="s">
        <v>14323</v>
      </c>
      <c r="E3282" s="108" t="s">
        <v>2683</v>
      </c>
      <c r="G3282" s="108" t="s">
        <v>14324</v>
      </c>
      <c r="H3282" s="108" t="s">
        <v>6118</v>
      </c>
      <c r="I3282" s="110" t="s">
        <v>2683</v>
      </c>
      <c r="J3282" s="108" t="s">
        <v>2377</v>
      </c>
      <c r="O3282" s="108" t="s">
        <v>2573</v>
      </c>
    </row>
    <row r="3283" spans="1:15" s="108" customFormat="1" ht="12.75" x14ac:dyDescent="0.2">
      <c r="A3283" s="108" t="str">
        <f>EnterpriseData!$B$38</f>
        <v>ProTes300420201Adm</v>
      </c>
      <c r="B3283" s="109" t="s">
        <v>14325</v>
      </c>
      <c r="C3283" s="108" t="s">
        <v>2609</v>
      </c>
      <c r="D3283" s="108" t="s">
        <v>14326</v>
      </c>
      <c r="E3283" s="108" t="s">
        <v>2683</v>
      </c>
      <c r="G3283" s="108" t="s">
        <v>14327</v>
      </c>
      <c r="H3283" s="108" t="s">
        <v>6118</v>
      </c>
      <c r="I3283" s="110" t="s">
        <v>2683</v>
      </c>
      <c r="J3283" s="108" t="s">
        <v>2377</v>
      </c>
      <c r="O3283" s="108" t="s">
        <v>2573</v>
      </c>
    </row>
    <row r="3284" spans="1:15" s="108" customFormat="1" ht="12.75" x14ac:dyDescent="0.2">
      <c r="A3284" s="108" t="str">
        <f>EnterpriseData!$B$38</f>
        <v>ProTes300420201Adm</v>
      </c>
      <c r="B3284" s="109" t="s">
        <v>14328</v>
      </c>
      <c r="C3284" s="108" t="s">
        <v>2609</v>
      </c>
      <c r="D3284" s="108" t="s">
        <v>14329</v>
      </c>
      <c r="E3284" s="108" t="s">
        <v>2683</v>
      </c>
      <c r="G3284" s="108" t="s">
        <v>14330</v>
      </c>
      <c r="H3284" s="108" t="s">
        <v>6118</v>
      </c>
      <c r="I3284" s="110" t="s">
        <v>2683</v>
      </c>
      <c r="J3284" s="108" t="s">
        <v>2377</v>
      </c>
      <c r="O3284" s="108" t="s">
        <v>2573</v>
      </c>
    </row>
    <row r="3285" spans="1:15" s="108" customFormat="1" ht="12.75" x14ac:dyDescent="0.2">
      <c r="A3285" s="108" t="str">
        <f>EnterpriseData!$B$38</f>
        <v>ProTes300420201Adm</v>
      </c>
      <c r="B3285" s="109" t="s">
        <v>14331</v>
      </c>
      <c r="C3285" s="108" t="s">
        <v>2609</v>
      </c>
      <c r="D3285" s="108" t="s">
        <v>14332</v>
      </c>
      <c r="E3285" s="108" t="s">
        <v>2683</v>
      </c>
      <c r="G3285" s="108" t="s">
        <v>14333</v>
      </c>
      <c r="H3285" s="108" t="s">
        <v>6198</v>
      </c>
      <c r="I3285" s="110" t="s">
        <v>2683</v>
      </c>
      <c r="J3285" s="108" t="s">
        <v>3825</v>
      </c>
      <c r="O3285" s="108" t="s">
        <v>2573</v>
      </c>
    </row>
    <row r="3286" spans="1:15" s="108" customFormat="1" ht="12.75" x14ac:dyDescent="0.2">
      <c r="A3286" s="108" t="str">
        <f>EnterpriseData!$B$38</f>
        <v>ProTes300420201Adm</v>
      </c>
      <c r="B3286" s="109" t="s">
        <v>14334</v>
      </c>
      <c r="C3286" s="108" t="s">
        <v>2609</v>
      </c>
      <c r="D3286" s="108" t="s">
        <v>14335</v>
      </c>
      <c r="E3286" s="108" t="s">
        <v>2683</v>
      </c>
      <c r="G3286" s="108" t="s">
        <v>14336</v>
      </c>
      <c r="H3286" s="108" t="s">
        <v>6118</v>
      </c>
      <c r="I3286" s="110" t="s">
        <v>2683</v>
      </c>
      <c r="J3286" s="108" t="s">
        <v>2377</v>
      </c>
      <c r="O3286" s="108" t="s">
        <v>2573</v>
      </c>
    </row>
    <row r="3287" spans="1:15" s="108" customFormat="1" ht="12.75" x14ac:dyDescent="0.2">
      <c r="A3287" s="108" t="str">
        <f>EnterpriseData!$B$38</f>
        <v>ProTes300420201Adm</v>
      </c>
      <c r="B3287" s="109" t="s">
        <v>14337</v>
      </c>
      <c r="C3287" s="108" t="s">
        <v>2609</v>
      </c>
      <c r="D3287" s="108" t="s">
        <v>14338</v>
      </c>
      <c r="E3287" s="108" t="s">
        <v>2683</v>
      </c>
      <c r="G3287" s="108" t="s">
        <v>14339</v>
      </c>
      <c r="H3287" s="108" t="s">
        <v>6118</v>
      </c>
      <c r="I3287" s="110" t="s">
        <v>2683</v>
      </c>
      <c r="J3287" s="108" t="s">
        <v>2377</v>
      </c>
      <c r="O3287" s="108" t="s">
        <v>2573</v>
      </c>
    </row>
    <row r="3288" spans="1:15" s="108" customFormat="1" ht="12.75" x14ac:dyDescent="0.2">
      <c r="A3288" s="108" t="str">
        <f>EnterpriseData!$B$38</f>
        <v>ProTes300420201Adm</v>
      </c>
      <c r="B3288" s="109" t="s">
        <v>14340</v>
      </c>
      <c r="C3288" s="108" t="s">
        <v>2609</v>
      </c>
      <c r="D3288" s="108" t="s">
        <v>14341</v>
      </c>
      <c r="E3288" s="108" t="s">
        <v>2683</v>
      </c>
      <c r="G3288" s="108" t="s">
        <v>14342</v>
      </c>
      <c r="H3288" s="108" t="s">
        <v>6118</v>
      </c>
      <c r="I3288" s="110" t="s">
        <v>2683</v>
      </c>
      <c r="J3288" s="108" t="s">
        <v>2377</v>
      </c>
      <c r="O3288" s="108" t="s">
        <v>2573</v>
      </c>
    </row>
    <row r="3289" spans="1:15" s="108" customFormat="1" ht="12.75" x14ac:dyDescent="0.2">
      <c r="A3289" s="108" t="str">
        <f>EnterpriseData!$B$38</f>
        <v>ProTes300420201Adm</v>
      </c>
      <c r="B3289" s="109" t="s">
        <v>14343</v>
      </c>
      <c r="C3289" s="108" t="s">
        <v>2609</v>
      </c>
      <c r="D3289" s="108" t="s">
        <v>14344</v>
      </c>
      <c r="E3289" s="108" t="s">
        <v>2683</v>
      </c>
      <c r="G3289" s="108" t="s">
        <v>14345</v>
      </c>
      <c r="H3289" s="108" t="s">
        <v>6118</v>
      </c>
      <c r="I3289" s="110" t="s">
        <v>2683</v>
      </c>
      <c r="J3289" s="108" t="s">
        <v>2377</v>
      </c>
      <c r="O3289" s="108" t="s">
        <v>2573</v>
      </c>
    </row>
    <row r="3290" spans="1:15" s="108" customFormat="1" ht="12.75" x14ac:dyDescent="0.2">
      <c r="A3290" s="108" t="str">
        <f>EnterpriseData!$B$38</f>
        <v>ProTes300420201Adm</v>
      </c>
      <c r="B3290" s="109" t="s">
        <v>14346</v>
      </c>
      <c r="C3290" s="108" t="s">
        <v>2609</v>
      </c>
      <c r="D3290" s="108" t="s">
        <v>14347</v>
      </c>
      <c r="E3290" s="108" t="s">
        <v>2683</v>
      </c>
      <c r="G3290" s="108" t="s">
        <v>14348</v>
      </c>
      <c r="H3290" s="108" t="s">
        <v>6118</v>
      </c>
      <c r="I3290" s="110" t="s">
        <v>2683</v>
      </c>
      <c r="J3290" s="108" t="s">
        <v>2377</v>
      </c>
      <c r="O3290" s="108" t="s">
        <v>2573</v>
      </c>
    </row>
    <row r="3291" spans="1:15" s="108" customFormat="1" ht="12.75" x14ac:dyDescent="0.2">
      <c r="A3291" s="108" t="str">
        <f>EnterpriseData!$B$38</f>
        <v>ProTes300420201Adm</v>
      </c>
      <c r="B3291" s="109" t="s">
        <v>14349</v>
      </c>
      <c r="C3291" s="108" t="s">
        <v>2609</v>
      </c>
      <c r="D3291" s="108" t="s">
        <v>14350</v>
      </c>
      <c r="E3291" s="108" t="s">
        <v>2683</v>
      </c>
      <c r="G3291" s="108" t="s">
        <v>14351</v>
      </c>
      <c r="H3291" s="108" t="s">
        <v>6118</v>
      </c>
      <c r="I3291" s="110" t="s">
        <v>2683</v>
      </c>
      <c r="J3291" s="108" t="s">
        <v>2377</v>
      </c>
      <c r="O3291" s="108" t="s">
        <v>2573</v>
      </c>
    </row>
    <row r="3292" spans="1:15" s="108" customFormat="1" ht="12.75" x14ac:dyDescent="0.2">
      <c r="A3292" s="108" t="str">
        <f>EnterpriseData!$B$38</f>
        <v>ProTes300420201Adm</v>
      </c>
      <c r="B3292" s="109" t="s">
        <v>14352</v>
      </c>
      <c r="C3292" s="108" t="s">
        <v>2609</v>
      </c>
      <c r="D3292" s="108" t="s">
        <v>14353</v>
      </c>
      <c r="E3292" s="108" t="s">
        <v>2683</v>
      </c>
      <c r="G3292" s="108" t="s">
        <v>14354</v>
      </c>
      <c r="H3292" s="108" t="s">
        <v>6118</v>
      </c>
      <c r="I3292" s="110" t="s">
        <v>2683</v>
      </c>
      <c r="J3292" s="108" t="s">
        <v>2377</v>
      </c>
      <c r="O3292" s="108" t="s">
        <v>2573</v>
      </c>
    </row>
    <row r="3293" spans="1:15" s="108" customFormat="1" ht="12.75" x14ac:dyDescent="0.2">
      <c r="A3293" s="108" t="str">
        <f>EnterpriseData!$B$38</f>
        <v>ProTes300420201Adm</v>
      </c>
      <c r="B3293" s="109" t="s">
        <v>14355</v>
      </c>
      <c r="C3293" s="108" t="s">
        <v>2609</v>
      </c>
      <c r="D3293" s="108" t="s">
        <v>14356</v>
      </c>
      <c r="E3293" s="108" t="s">
        <v>2683</v>
      </c>
      <c r="G3293" s="108" t="s">
        <v>14357</v>
      </c>
      <c r="H3293" s="108" t="s">
        <v>8596</v>
      </c>
      <c r="I3293" s="110" t="s">
        <v>2683</v>
      </c>
      <c r="J3293" s="108" t="s">
        <v>2377</v>
      </c>
      <c r="O3293" s="108" t="s">
        <v>2573</v>
      </c>
    </row>
    <row r="3294" spans="1:15" s="108" customFormat="1" ht="12.75" x14ac:dyDescent="0.2">
      <c r="A3294" s="108" t="str">
        <f>EnterpriseData!$B$38</f>
        <v>ProTes300420201Adm</v>
      </c>
      <c r="B3294" s="109" t="s">
        <v>14358</v>
      </c>
      <c r="C3294" s="108" t="s">
        <v>2609</v>
      </c>
      <c r="D3294" s="108" t="s">
        <v>14359</v>
      </c>
      <c r="E3294" s="108" t="s">
        <v>2683</v>
      </c>
      <c r="G3294" s="108" t="s">
        <v>14360</v>
      </c>
      <c r="H3294" s="108" t="s">
        <v>6118</v>
      </c>
      <c r="I3294" s="110" t="s">
        <v>2683</v>
      </c>
      <c r="J3294" s="108" t="s">
        <v>2377</v>
      </c>
      <c r="O3294" s="108" t="s">
        <v>2573</v>
      </c>
    </row>
    <row r="3295" spans="1:15" s="108" customFormat="1" ht="12.75" x14ac:dyDescent="0.2">
      <c r="A3295" s="108" t="str">
        <f>EnterpriseData!$B$38</f>
        <v>ProTes300420201Adm</v>
      </c>
      <c r="B3295" s="109" t="s">
        <v>14361</v>
      </c>
      <c r="C3295" s="108" t="s">
        <v>2609</v>
      </c>
      <c r="D3295" s="108" t="s">
        <v>14362</v>
      </c>
      <c r="E3295" s="108" t="s">
        <v>2683</v>
      </c>
      <c r="G3295" s="108" t="s">
        <v>14363</v>
      </c>
      <c r="H3295" s="108" t="s">
        <v>6118</v>
      </c>
      <c r="I3295" s="110" t="s">
        <v>2683</v>
      </c>
      <c r="J3295" s="108" t="s">
        <v>2377</v>
      </c>
      <c r="O3295" s="108" t="s">
        <v>2573</v>
      </c>
    </row>
    <row r="3296" spans="1:15" s="108" customFormat="1" ht="12.75" x14ac:dyDescent="0.2">
      <c r="A3296" s="108" t="str">
        <f>EnterpriseData!$B$38</f>
        <v>ProTes300420201Adm</v>
      </c>
      <c r="B3296" s="109" t="s">
        <v>14364</v>
      </c>
      <c r="C3296" s="108" t="s">
        <v>2609</v>
      </c>
      <c r="D3296" s="108" t="s">
        <v>14365</v>
      </c>
      <c r="E3296" s="108" t="s">
        <v>2683</v>
      </c>
      <c r="G3296" s="108" t="s">
        <v>14366</v>
      </c>
      <c r="H3296" s="108" t="s">
        <v>6198</v>
      </c>
      <c r="I3296" s="110" t="s">
        <v>2683</v>
      </c>
      <c r="J3296" s="108" t="s">
        <v>3825</v>
      </c>
      <c r="O3296" s="108" t="s">
        <v>2573</v>
      </c>
    </row>
    <row r="3297" spans="1:15" s="108" customFormat="1" ht="12.75" x14ac:dyDescent="0.2">
      <c r="A3297" s="108" t="str">
        <f>EnterpriseData!$B$38</f>
        <v>ProTes300420201Adm</v>
      </c>
      <c r="B3297" s="109" t="s">
        <v>14367</v>
      </c>
      <c r="C3297" s="108" t="s">
        <v>2609</v>
      </c>
      <c r="D3297" s="108" t="s">
        <v>14368</v>
      </c>
      <c r="E3297" s="108" t="s">
        <v>2683</v>
      </c>
      <c r="G3297" s="108" t="s">
        <v>14369</v>
      </c>
      <c r="H3297" s="108" t="s">
        <v>6118</v>
      </c>
      <c r="I3297" s="110" t="s">
        <v>2683</v>
      </c>
      <c r="J3297" s="108" t="s">
        <v>2377</v>
      </c>
      <c r="O3297" s="108" t="s">
        <v>2573</v>
      </c>
    </row>
    <row r="3298" spans="1:15" s="108" customFormat="1" ht="12.75" x14ac:dyDescent="0.2">
      <c r="A3298" s="108" t="str">
        <f>EnterpriseData!$B$38</f>
        <v>ProTes300420201Adm</v>
      </c>
      <c r="B3298" s="109" t="s">
        <v>14370</v>
      </c>
      <c r="C3298" s="108" t="s">
        <v>2609</v>
      </c>
      <c r="D3298" s="108" t="s">
        <v>14371</v>
      </c>
      <c r="E3298" s="108" t="s">
        <v>2683</v>
      </c>
      <c r="G3298" s="108" t="s">
        <v>14372</v>
      </c>
      <c r="H3298" s="108" t="s">
        <v>6118</v>
      </c>
      <c r="I3298" s="110" t="s">
        <v>2683</v>
      </c>
      <c r="J3298" s="108" t="s">
        <v>2377</v>
      </c>
      <c r="O3298" s="108" t="s">
        <v>2573</v>
      </c>
    </row>
    <row r="3299" spans="1:15" s="108" customFormat="1" ht="12.75" x14ac:dyDescent="0.2">
      <c r="A3299" s="108" t="str">
        <f>EnterpriseData!$B$38</f>
        <v>ProTes300420201Adm</v>
      </c>
      <c r="B3299" s="109" t="s">
        <v>14373</v>
      </c>
      <c r="C3299" s="108" t="s">
        <v>2609</v>
      </c>
      <c r="D3299" s="108" t="s">
        <v>14374</v>
      </c>
      <c r="E3299" s="108" t="s">
        <v>2683</v>
      </c>
      <c r="G3299" s="108" t="s">
        <v>14375</v>
      </c>
      <c r="H3299" s="108" t="s">
        <v>6253</v>
      </c>
      <c r="I3299" s="110" t="s">
        <v>2683</v>
      </c>
      <c r="J3299" s="108" t="s">
        <v>2952</v>
      </c>
      <c r="O3299" s="108" t="s">
        <v>2573</v>
      </c>
    </row>
    <row r="3300" spans="1:15" s="108" customFormat="1" ht="12.75" x14ac:dyDescent="0.2">
      <c r="A3300" s="108" t="str">
        <f>EnterpriseData!$B$38</f>
        <v>ProTes300420201Adm</v>
      </c>
      <c r="B3300" s="109" t="s">
        <v>14376</v>
      </c>
      <c r="C3300" s="108" t="s">
        <v>2609</v>
      </c>
      <c r="D3300" s="108" t="s">
        <v>7635</v>
      </c>
      <c r="E3300" s="108" t="s">
        <v>2683</v>
      </c>
      <c r="G3300" s="108" t="s">
        <v>7636</v>
      </c>
      <c r="H3300" s="108" t="s">
        <v>6118</v>
      </c>
      <c r="I3300" s="110" t="s">
        <v>2683</v>
      </c>
      <c r="J3300" s="108" t="s">
        <v>2377</v>
      </c>
      <c r="O3300" s="108" t="s">
        <v>2573</v>
      </c>
    </row>
    <row r="3301" spans="1:15" s="108" customFormat="1" ht="12.75" x14ac:dyDescent="0.2">
      <c r="A3301" s="108" t="str">
        <f>EnterpriseData!$B$38</f>
        <v>ProTes300420201Adm</v>
      </c>
      <c r="B3301" s="109" t="s">
        <v>14377</v>
      </c>
      <c r="C3301" s="108" t="s">
        <v>2609</v>
      </c>
      <c r="D3301" s="108" t="s">
        <v>14378</v>
      </c>
      <c r="E3301" s="108" t="s">
        <v>2683</v>
      </c>
      <c r="G3301" s="108" t="s">
        <v>14379</v>
      </c>
      <c r="H3301" s="108" t="s">
        <v>10814</v>
      </c>
      <c r="I3301" s="110" t="s">
        <v>2683</v>
      </c>
      <c r="J3301" s="108" t="s">
        <v>5713</v>
      </c>
      <c r="O3301" s="108" t="s">
        <v>2573</v>
      </c>
    </row>
    <row r="3302" spans="1:15" s="108" customFormat="1" ht="12.75" x14ac:dyDescent="0.2">
      <c r="A3302" s="108" t="str">
        <f>EnterpriseData!$B$38</f>
        <v>ProTes300420201Adm</v>
      </c>
      <c r="B3302" s="109" t="s">
        <v>14380</v>
      </c>
      <c r="C3302" s="108" t="s">
        <v>2609</v>
      </c>
      <c r="D3302" s="108" t="s">
        <v>14381</v>
      </c>
      <c r="E3302" s="108" t="s">
        <v>2683</v>
      </c>
      <c r="G3302" s="108" t="s">
        <v>14382</v>
      </c>
      <c r="H3302" s="108" t="s">
        <v>14383</v>
      </c>
      <c r="I3302" s="110" t="s">
        <v>2683</v>
      </c>
      <c r="J3302" s="108" t="s">
        <v>4581</v>
      </c>
      <c r="O3302" s="108" t="s">
        <v>2573</v>
      </c>
    </row>
    <row r="3303" spans="1:15" s="108" customFormat="1" ht="12.75" x14ac:dyDescent="0.2">
      <c r="A3303" s="108" t="str">
        <f>EnterpriseData!$B$38</f>
        <v>ProTes300420201Adm</v>
      </c>
      <c r="B3303" s="109" t="s">
        <v>14384</v>
      </c>
      <c r="C3303" s="108" t="s">
        <v>2609</v>
      </c>
      <c r="D3303" s="108" t="s">
        <v>14385</v>
      </c>
      <c r="E3303" s="108" t="s">
        <v>2683</v>
      </c>
      <c r="G3303" s="108" t="s">
        <v>14386</v>
      </c>
      <c r="H3303" s="108" t="s">
        <v>6838</v>
      </c>
      <c r="I3303" s="110" t="s">
        <v>2683</v>
      </c>
      <c r="J3303" s="108" t="s">
        <v>2534</v>
      </c>
      <c r="O3303" s="108" t="s">
        <v>2573</v>
      </c>
    </row>
    <row r="3304" spans="1:15" s="108" customFormat="1" ht="12.75" x14ac:dyDescent="0.2">
      <c r="A3304" s="108" t="str">
        <f>EnterpriseData!$B$38</f>
        <v>ProTes300420201Adm</v>
      </c>
      <c r="B3304" s="109" t="s">
        <v>14387</v>
      </c>
      <c r="C3304" s="108" t="s">
        <v>2609</v>
      </c>
      <c r="D3304" s="108" t="s">
        <v>14388</v>
      </c>
      <c r="E3304" s="108" t="s">
        <v>2683</v>
      </c>
      <c r="G3304" s="108" t="s">
        <v>14389</v>
      </c>
      <c r="H3304" s="108" t="s">
        <v>6118</v>
      </c>
      <c r="I3304" s="110" t="s">
        <v>2683</v>
      </c>
      <c r="J3304" s="108" t="s">
        <v>2377</v>
      </c>
      <c r="O3304" s="108" t="s">
        <v>2573</v>
      </c>
    </row>
    <row r="3305" spans="1:15" s="108" customFormat="1" ht="12.75" x14ac:dyDescent="0.2">
      <c r="A3305" s="108" t="str">
        <f>EnterpriseData!$B$38</f>
        <v>ProTes300420201Adm</v>
      </c>
      <c r="B3305" s="109" t="s">
        <v>14390</v>
      </c>
      <c r="C3305" s="108" t="s">
        <v>2609</v>
      </c>
      <c r="D3305" s="108" t="s">
        <v>14391</v>
      </c>
      <c r="E3305" s="108" t="s">
        <v>2683</v>
      </c>
      <c r="G3305" s="108" t="s">
        <v>14392</v>
      </c>
      <c r="H3305" s="108" t="s">
        <v>6118</v>
      </c>
      <c r="I3305" s="110" t="s">
        <v>2683</v>
      </c>
      <c r="J3305" s="108" t="s">
        <v>2377</v>
      </c>
      <c r="O3305" s="108" t="s">
        <v>2573</v>
      </c>
    </row>
    <row r="3306" spans="1:15" s="108" customFormat="1" ht="12.75" x14ac:dyDescent="0.2">
      <c r="A3306" s="108" t="str">
        <f>EnterpriseData!$B$38</f>
        <v>ProTes300420201Adm</v>
      </c>
      <c r="B3306" s="109" t="s">
        <v>14393</v>
      </c>
      <c r="C3306" s="108" t="s">
        <v>2609</v>
      </c>
      <c r="D3306" s="108" t="s">
        <v>14394</v>
      </c>
      <c r="E3306" s="108" t="s">
        <v>2683</v>
      </c>
      <c r="G3306" s="108" t="s">
        <v>14395</v>
      </c>
      <c r="H3306" s="108" t="s">
        <v>6118</v>
      </c>
      <c r="I3306" s="110" t="s">
        <v>2683</v>
      </c>
      <c r="J3306" s="108" t="s">
        <v>2377</v>
      </c>
      <c r="O3306" s="108" t="s">
        <v>2573</v>
      </c>
    </row>
    <row r="3307" spans="1:15" s="108" customFormat="1" ht="12.75" x14ac:dyDescent="0.2">
      <c r="A3307" s="108" t="str">
        <f>EnterpriseData!$B$38</f>
        <v>ProTes300420201Adm</v>
      </c>
      <c r="B3307" s="109" t="s">
        <v>14396</v>
      </c>
      <c r="C3307" s="108" t="s">
        <v>2609</v>
      </c>
      <c r="D3307" s="108" t="s">
        <v>14397</v>
      </c>
      <c r="E3307" s="108" t="s">
        <v>2683</v>
      </c>
      <c r="G3307" s="108" t="s">
        <v>14398</v>
      </c>
      <c r="H3307" s="108" t="s">
        <v>6118</v>
      </c>
      <c r="I3307" s="110" t="s">
        <v>2683</v>
      </c>
      <c r="J3307" s="108" t="s">
        <v>2377</v>
      </c>
      <c r="O3307" s="108" t="s">
        <v>2573</v>
      </c>
    </row>
    <row r="3308" spans="1:15" s="108" customFormat="1" ht="12.75" x14ac:dyDescent="0.2">
      <c r="A3308" s="108" t="str">
        <f>EnterpriseData!$B$38</f>
        <v>ProTes300420201Adm</v>
      </c>
      <c r="B3308" s="109" t="s">
        <v>14399</v>
      </c>
      <c r="C3308" s="108" t="s">
        <v>2609</v>
      </c>
      <c r="D3308" s="108" t="s">
        <v>14400</v>
      </c>
      <c r="E3308" s="108" t="s">
        <v>2683</v>
      </c>
      <c r="G3308" s="108" t="s">
        <v>14401</v>
      </c>
      <c r="H3308" s="108" t="s">
        <v>6118</v>
      </c>
      <c r="I3308" s="110" t="s">
        <v>2683</v>
      </c>
      <c r="J3308" s="108" t="s">
        <v>2377</v>
      </c>
      <c r="O3308" s="108" t="s">
        <v>2573</v>
      </c>
    </row>
    <row r="3309" spans="1:15" s="108" customFormat="1" ht="12.75" x14ac:dyDescent="0.2">
      <c r="A3309" s="108" t="str">
        <f>EnterpriseData!$B$38</f>
        <v>ProTes300420201Adm</v>
      </c>
      <c r="B3309" s="109" t="s">
        <v>14402</v>
      </c>
      <c r="C3309" s="108" t="s">
        <v>2609</v>
      </c>
      <c r="D3309" s="108" t="s">
        <v>14403</v>
      </c>
      <c r="E3309" s="108" t="s">
        <v>2683</v>
      </c>
      <c r="G3309" s="108" t="s">
        <v>14404</v>
      </c>
      <c r="H3309" s="108" t="s">
        <v>6118</v>
      </c>
      <c r="I3309" s="110" t="s">
        <v>2683</v>
      </c>
      <c r="J3309" s="108" t="s">
        <v>2377</v>
      </c>
      <c r="O3309" s="108" t="s">
        <v>2573</v>
      </c>
    </row>
    <row r="3310" spans="1:15" s="108" customFormat="1" ht="12.75" x14ac:dyDescent="0.2">
      <c r="A3310" s="108" t="str">
        <f>EnterpriseData!$B$38</f>
        <v>ProTes300420201Adm</v>
      </c>
      <c r="B3310" s="109" t="s">
        <v>14405</v>
      </c>
      <c r="C3310" s="108" t="s">
        <v>2609</v>
      </c>
      <c r="D3310" s="108" t="s">
        <v>14406</v>
      </c>
      <c r="E3310" s="108" t="s">
        <v>2683</v>
      </c>
      <c r="G3310" s="108" t="s">
        <v>14407</v>
      </c>
      <c r="H3310" s="108" t="s">
        <v>6743</v>
      </c>
      <c r="I3310" s="110" t="s">
        <v>2683</v>
      </c>
      <c r="J3310" s="108" t="s">
        <v>2377</v>
      </c>
      <c r="O3310" s="108" t="s">
        <v>2573</v>
      </c>
    </row>
    <row r="3311" spans="1:15" s="108" customFormat="1" ht="12.75" x14ac:dyDescent="0.2">
      <c r="A3311" s="108" t="str">
        <f>EnterpriseData!$B$38</f>
        <v>ProTes300420201Adm</v>
      </c>
      <c r="B3311" s="109" t="s">
        <v>14408</v>
      </c>
      <c r="C3311" s="108" t="s">
        <v>2609</v>
      </c>
      <c r="D3311" s="108" t="s">
        <v>14409</v>
      </c>
      <c r="E3311" s="108" t="s">
        <v>2683</v>
      </c>
      <c r="G3311" s="108" t="s">
        <v>14410</v>
      </c>
      <c r="H3311" s="108" t="s">
        <v>6118</v>
      </c>
      <c r="I3311" s="110" t="s">
        <v>2683</v>
      </c>
      <c r="J3311" s="108" t="s">
        <v>2377</v>
      </c>
      <c r="O3311" s="108" t="s">
        <v>2573</v>
      </c>
    </row>
    <row r="3312" spans="1:15" s="108" customFormat="1" ht="12.75" x14ac:dyDescent="0.2">
      <c r="A3312" s="108" t="str">
        <f>EnterpriseData!$B$38</f>
        <v>ProTes300420201Adm</v>
      </c>
      <c r="B3312" s="109" t="s">
        <v>14411</v>
      </c>
      <c r="C3312" s="108" t="s">
        <v>2609</v>
      </c>
      <c r="D3312" s="108" t="s">
        <v>14412</v>
      </c>
      <c r="E3312" s="108" t="s">
        <v>2683</v>
      </c>
      <c r="G3312" s="108" t="s">
        <v>14413</v>
      </c>
      <c r="H3312" s="108" t="s">
        <v>11561</v>
      </c>
      <c r="I3312" s="110" t="s">
        <v>2683</v>
      </c>
      <c r="J3312" s="108" t="s">
        <v>11562</v>
      </c>
      <c r="O3312" s="108" t="s">
        <v>2573</v>
      </c>
    </row>
    <row r="3313" spans="1:15" s="108" customFormat="1" ht="12.75" x14ac:dyDescent="0.2">
      <c r="A3313" s="108" t="str">
        <f>EnterpriseData!$B$38</f>
        <v>ProTes300420201Adm</v>
      </c>
      <c r="B3313" s="109" t="s">
        <v>14414</v>
      </c>
      <c r="C3313" s="108" t="s">
        <v>2609</v>
      </c>
      <c r="D3313" s="108" t="s">
        <v>14415</v>
      </c>
      <c r="E3313" s="108" t="s">
        <v>2683</v>
      </c>
      <c r="G3313" s="108" t="s">
        <v>14416</v>
      </c>
      <c r="H3313" s="108" t="s">
        <v>14417</v>
      </c>
      <c r="I3313" s="110" t="s">
        <v>2683</v>
      </c>
      <c r="J3313" s="108" t="s">
        <v>2991</v>
      </c>
      <c r="O3313" s="108" t="s">
        <v>2573</v>
      </c>
    </row>
    <row r="3314" spans="1:15" s="108" customFormat="1" ht="12.75" x14ac:dyDescent="0.2">
      <c r="A3314" s="108" t="str">
        <f>EnterpriseData!$B$38</f>
        <v>ProTes300420201Adm</v>
      </c>
      <c r="B3314" s="109" t="s">
        <v>14418</v>
      </c>
      <c r="C3314" s="108" t="s">
        <v>2609</v>
      </c>
      <c r="D3314" s="108" t="s">
        <v>14419</v>
      </c>
      <c r="E3314" s="108" t="s">
        <v>2683</v>
      </c>
      <c r="G3314" s="108" t="s">
        <v>14420</v>
      </c>
      <c r="H3314" s="108" t="s">
        <v>6118</v>
      </c>
      <c r="I3314" s="110" t="s">
        <v>2683</v>
      </c>
      <c r="J3314" s="108" t="s">
        <v>2377</v>
      </c>
      <c r="O3314" s="108" t="s">
        <v>2573</v>
      </c>
    </row>
    <row r="3315" spans="1:15" s="108" customFormat="1" ht="12.75" x14ac:dyDescent="0.2">
      <c r="A3315" s="108" t="str">
        <f>EnterpriseData!$B$38</f>
        <v>ProTes300420201Adm</v>
      </c>
      <c r="B3315" s="109" t="s">
        <v>14421</v>
      </c>
      <c r="C3315" s="108" t="s">
        <v>2609</v>
      </c>
      <c r="D3315" s="108" t="s">
        <v>14422</v>
      </c>
      <c r="E3315" s="108" t="s">
        <v>2683</v>
      </c>
      <c r="G3315" s="108" t="s">
        <v>14423</v>
      </c>
      <c r="H3315" s="108" t="s">
        <v>6118</v>
      </c>
      <c r="I3315" s="110" t="s">
        <v>2683</v>
      </c>
      <c r="J3315" s="108" t="s">
        <v>2377</v>
      </c>
      <c r="O3315" s="108" t="s">
        <v>2573</v>
      </c>
    </row>
    <row r="3316" spans="1:15" s="108" customFormat="1" ht="12.75" x14ac:dyDescent="0.2">
      <c r="A3316" s="108" t="str">
        <f>EnterpriseData!$B$38</f>
        <v>ProTes300420201Adm</v>
      </c>
      <c r="B3316" s="109" t="s">
        <v>14424</v>
      </c>
      <c r="C3316" s="108" t="s">
        <v>2609</v>
      </c>
      <c r="D3316" s="108" t="s">
        <v>14425</v>
      </c>
      <c r="E3316" s="108" t="s">
        <v>2683</v>
      </c>
      <c r="G3316" s="108" t="s">
        <v>14426</v>
      </c>
      <c r="H3316" s="108" t="s">
        <v>6118</v>
      </c>
      <c r="I3316" s="110" t="s">
        <v>2683</v>
      </c>
      <c r="J3316" s="108" t="s">
        <v>2377</v>
      </c>
      <c r="O3316" s="108" t="s">
        <v>2573</v>
      </c>
    </row>
    <row r="3317" spans="1:15" s="108" customFormat="1" ht="12.75" x14ac:dyDescent="0.2">
      <c r="A3317" s="108" t="str">
        <f>EnterpriseData!$B$38</f>
        <v>ProTes300420201Adm</v>
      </c>
      <c r="B3317" s="109" t="s">
        <v>14427</v>
      </c>
      <c r="C3317" s="108" t="s">
        <v>2609</v>
      </c>
      <c r="D3317" s="108" t="s">
        <v>14428</v>
      </c>
      <c r="E3317" s="108" t="s">
        <v>2683</v>
      </c>
      <c r="G3317" s="108" t="s">
        <v>14429</v>
      </c>
      <c r="H3317" s="108" t="s">
        <v>6118</v>
      </c>
      <c r="I3317" s="110" t="s">
        <v>2683</v>
      </c>
      <c r="J3317" s="108" t="s">
        <v>2377</v>
      </c>
      <c r="O3317" s="108" t="s">
        <v>2573</v>
      </c>
    </row>
    <row r="3318" spans="1:15" s="108" customFormat="1" ht="12.75" x14ac:dyDescent="0.2">
      <c r="A3318" s="108" t="str">
        <f>EnterpriseData!$B$38</f>
        <v>ProTes300420201Adm</v>
      </c>
      <c r="B3318" s="109" t="s">
        <v>14430</v>
      </c>
      <c r="C3318" s="108" t="s">
        <v>2609</v>
      </c>
      <c r="D3318" s="108" t="s">
        <v>14431</v>
      </c>
      <c r="E3318" s="108" t="s">
        <v>2683</v>
      </c>
      <c r="G3318" s="108" t="s">
        <v>14432</v>
      </c>
      <c r="H3318" s="108" t="s">
        <v>6743</v>
      </c>
      <c r="I3318" s="110" t="s">
        <v>2683</v>
      </c>
      <c r="J3318" s="108" t="s">
        <v>2377</v>
      </c>
      <c r="O3318" s="108" t="s">
        <v>2573</v>
      </c>
    </row>
    <row r="3319" spans="1:15" s="108" customFormat="1" ht="12.75" x14ac:dyDescent="0.2">
      <c r="A3319" s="108" t="str">
        <f>EnterpriseData!$B$38</f>
        <v>ProTes300420201Adm</v>
      </c>
      <c r="B3319" s="109" t="s">
        <v>14433</v>
      </c>
      <c r="C3319" s="108" t="s">
        <v>2609</v>
      </c>
      <c r="D3319" s="108" t="s">
        <v>14434</v>
      </c>
      <c r="E3319" s="108" t="s">
        <v>2683</v>
      </c>
      <c r="G3319" s="108" t="s">
        <v>14435</v>
      </c>
      <c r="H3319" s="108" t="s">
        <v>6118</v>
      </c>
      <c r="I3319" s="110" t="s">
        <v>2683</v>
      </c>
      <c r="J3319" s="108" t="s">
        <v>2377</v>
      </c>
      <c r="O3319" s="108" t="s">
        <v>2573</v>
      </c>
    </row>
    <row r="3320" spans="1:15" s="108" customFormat="1" ht="12.75" x14ac:dyDescent="0.2">
      <c r="A3320" s="108" t="str">
        <f>EnterpriseData!$B$38</f>
        <v>ProTes300420201Adm</v>
      </c>
      <c r="B3320" s="109" t="s">
        <v>14436</v>
      </c>
      <c r="C3320" s="108" t="s">
        <v>2609</v>
      </c>
      <c r="D3320" s="108" t="s">
        <v>14437</v>
      </c>
      <c r="E3320" s="108" t="s">
        <v>2683</v>
      </c>
      <c r="G3320" s="108" t="s">
        <v>14438</v>
      </c>
      <c r="H3320" s="108" t="s">
        <v>6118</v>
      </c>
      <c r="I3320" s="110" t="s">
        <v>2683</v>
      </c>
      <c r="J3320" s="108" t="s">
        <v>2377</v>
      </c>
      <c r="O3320" s="108" t="s">
        <v>2573</v>
      </c>
    </row>
    <row r="3321" spans="1:15" s="108" customFormat="1" ht="12.75" x14ac:dyDescent="0.2">
      <c r="A3321" s="108" t="str">
        <f>EnterpriseData!$B$38</f>
        <v>ProTes300420201Adm</v>
      </c>
      <c r="B3321" s="109" t="s">
        <v>14439</v>
      </c>
      <c r="C3321" s="108" t="s">
        <v>2609</v>
      </c>
      <c r="D3321" s="108" t="s">
        <v>14440</v>
      </c>
      <c r="E3321" s="108" t="s">
        <v>2683</v>
      </c>
      <c r="G3321" s="108" t="s">
        <v>14441</v>
      </c>
      <c r="H3321" s="108" t="s">
        <v>6118</v>
      </c>
      <c r="I3321" s="110" t="s">
        <v>2683</v>
      </c>
      <c r="J3321" s="108" t="s">
        <v>2377</v>
      </c>
      <c r="O3321" s="108" t="s">
        <v>2573</v>
      </c>
    </row>
    <row r="3322" spans="1:15" s="108" customFormat="1" ht="12.75" x14ac:dyDescent="0.2">
      <c r="A3322" s="108" t="str">
        <f>EnterpriseData!$B$38</f>
        <v>ProTes300420201Adm</v>
      </c>
      <c r="B3322" s="109" t="s">
        <v>14442</v>
      </c>
      <c r="C3322" s="108" t="s">
        <v>2609</v>
      </c>
      <c r="D3322" s="108" t="s">
        <v>14443</v>
      </c>
      <c r="E3322" s="108" t="s">
        <v>2683</v>
      </c>
      <c r="G3322" s="108" t="s">
        <v>14444</v>
      </c>
      <c r="H3322" s="108" t="s">
        <v>6118</v>
      </c>
      <c r="I3322" s="110" t="s">
        <v>2683</v>
      </c>
      <c r="J3322" s="108" t="s">
        <v>2377</v>
      </c>
      <c r="O3322" s="108" t="s">
        <v>2573</v>
      </c>
    </row>
    <row r="3323" spans="1:15" s="108" customFormat="1" ht="12.75" x14ac:dyDescent="0.2">
      <c r="A3323" s="108" t="str">
        <f>EnterpriseData!$B$38</f>
        <v>ProTes300420201Adm</v>
      </c>
      <c r="B3323" s="109" t="s">
        <v>14445</v>
      </c>
      <c r="C3323" s="108" t="s">
        <v>2609</v>
      </c>
      <c r="D3323" s="108" t="s">
        <v>14446</v>
      </c>
      <c r="E3323" s="108" t="s">
        <v>2683</v>
      </c>
      <c r="G3323" s="108" t="s">
        <v>14447</v>
      </c>
      <c r="H3323" s="108" t="s">
        <v>6118</v>
      </c>
      <c r="I3323" s="110" t="s">
        <v>2683</v>
      </c>
      <c r="J3323" s="108" t="s">
        <v>2377</v>
      </c>
      <c r="O3323" s="108" t="s">
        <v>2573</v>
      </c>
    </row>
    <row r="3324" spans="1:15" s="108" customFormat="1" ht="12.75" x14ac:dyDescent="0.2">
      <c r="A3324" s="108" t="str">
        <f>EnterpriseData!$B$38</f>
        <v>ProTes300420201Adm</v>
      </c>
      <c r="B3324" s="109" t="s">
        <v>14448</v>
      </c>
      <c r="C3324" s="108" t="s">
        <v>2609</v>
      </c>
      <c r="D3324" s="108" t="s">
        <v>14449</v>
      </c>
      <c r="E3324" s="108" t="s">
        <v>2683</v>
      </c>
      <c r="G3324" s="108" t="s">
        <v>14450</v>
      </c>
      <c r="H3324" s="108" t="s">
        <v>6118</v>
      </c>
      <c r="I3324" s="110" t="s">
        <v>2683</v>
      </c>
      <c r="J3324" s="108" t="s">
        <v>2377</v>
      </c>
      <c r="O3324" s="108" t="s">
        <v>2573</v>
      </c>
    </row>
    <row r="3325" spans="1:15" s="108" customFormat="1" ht="12.75" x14ac:dyDescent="0.2">
      <c r="A3325" s="108" t="str">
        <f>EnterpriseData!$B$38</f>
        <v>ProTes300420201Adm</v>
      </c>
      <c r="B3325" s="109" t="s">
        <v>14451</v>
      </c>
      <c r="C3325" s="108" t="s">
        <v>2609</v>
      </c>
      <c r="D3325" s="108" t="s">
        <v>14452</v>
      </c>
      <c r="E3325" s="108" t="s">
        <v>2683</v>
      </c>
      <c r="G3325" s="108" t="s">
        <v>7668</v>
      </c>
      <c r="H3325" s="108" t="s">
        <v>6118</v>
      </c>
      <c r="I3325" s="110" t="s">
        <v>2683</v>
      </c>
      <c r="J3325" s="108" t="s">
        <v>2377</v>
      </c>
      <c r="O3325" s="108" t="s">
        <v>2573</v>
      </c>
    </row>
    <row r="3326" spans="1:15" s="108" customFormat="1" ht="12.75" x14ac:dyDescent="0.2">
      <c r="A3326" s="108" t="str">
        <f>EnterpriseData!$B$38</f>
        <v>ProTes300420201Adm</v>
      </c>
      <c r="B3326" s="109" t="s">
        <v>14453</v>
      </c>
      <c r="C3326" s="108" t="s">
        <v>2609</v>
      </c>
      <c r="D3326" s="108" t="s">
        <v>14454</v>
      </c>
      <c r="E3326" s="108" t="s">
        <v>2683</v>
      </c>
      <c r="G3326" s="108" t="s">
        <v>14455</v>
      </c>
      <c r="H3326" s="108" t="s">
        <v>6118</v>
      </c>
      <c r="I3326" s="110" t="s">
        <v>2683</v>
      </c>
      <c r="J3326" s="108" t="s">
        <v>2377</v>
      </c>
      <c r="O3326" s="108" t="s">
        <v>2573</v>
      </c>
    </row>
    <row r="3327" spans="1:15" s="108" customFormat="1" ht="12.75" x14ac:dyDescent="0.2">
      <c r="A3327" s="108" t="str">
        <f>EnterpriseData!$B$38</f>
        <v>ProTes300420201Adm</v>
      </c>
      <c r="B3327" s="109" t="s">
        <v>14456</v>
      </c>
      <c r="C3327" s="108" t="s">
        <v>2609</v>
      </c>
      <c r="D3327" s="108" t="s">
        <v>14457</v>
      </c>
      <c r="E3327" s="108" t="s">
        <v>2683</v>
      </c>
      <c r="G3327" s="108" t="s">
        <v>14458</v>
      </c>
      <c r="H3327" s="108" t="s">
        <v>6118</v>
      </c>
      <c r="I3327" s="110" t="s">
        <v>2683</v>
      </c>
      <c r="J3327" s="108" t="s">
        <v>2377</v>
      </c>
      <c r="O3327" s="108" t="s">
        <v>2573</v>
      </c>
    </row>
    <row r="3328" spans="1:15" s="108" customFormat="1" ht="12.75" x14ac:dyDescent="0.2">
      <c r="A3328" s="108" t="str">
        <f>EnterpriseData!$B$38</f>
        <v>ProTes300420201Adm</v>
      </c>
      <c r="B3328" s="109" t="s">
        <v>14459</v>
      </c>
      <c r="C3328" s="108" t="s">
        <v>2609</v>
      </c>
      <c r="D3328" s="108" t="s">
        <v>14460</v>
      </c>
      <c r="E3328" s="108" t="s">
        <v>2683</v>
      </c>
      <c r="G3328" s="108" t="s">
        <v>14461</v>
      </c>
      <c r="H3328" s="108" t="s">
        <v>6118</v>
      </c>
      <c r="I3328" s="110" t="s">
        <v>2683</v>
      </c>
      <c r="J3328" s="108" t="s">
        <v>2377</v>
      </c>
      <c r="O3328" s="108" t="s">
        <v>2573</v>
      </c>
    </row>
    <row r="3329" spans="1:15" s="108" customFormat="1" ht="12.75" x14ac:dyDescent="0.2">
      <c r="A3329" s="108" t="str">
        <f>EnterpriseData!$B$38</f>
        <v>ProTes300420201Adm</v>
      </c>
      <c r="B3329" s="109" t="s">
        <v>14462</v>
      </c>
      <c r="C3329" s="108" t="s">
        <v>2609</v>
      </c>
      <c r="D3329" s="108" t="s">
        <v>14463</v>
      </c>
      <c r="E3329" s="108" t="s">
        <v>2683</v>
      </c>
      <c r="G3329" s="108" t="s">
        <v>14464</v>
      </c>
      <c r="H3329" s="108" t="s">
        <v>6118</v>
      </c>
      <c r="I3329" s="110" t="s">
        <v>2683</v>
      </c>
      <c r="J3329" s="108" t="s">
        <v>2377</v>
      </c>
      <c r="O3329" s="108" t="s">
        <v>2573</v>
      </c>
    </row>
    <row r="3330" spans="1:15" s="108" customFormat="1" ht="12.75" x14ac:dyDescent="0.2">
      <c r="A3330" s="108" t="str">
        <f>EnterpriseData!$B$38</f>
        <v>ProTes300420201Adm</v>
      </c>
      <c r="B3330" s="109" t="s">
        <v>14465</v>
      </c>
      <c r="C3330" s="108" t="s">
        <v>2609</v>
      </c>
      <c r="D3330" s="108" t="s">
        <v>14466</v>
      </c>
      <c r="E3330" s="108" t="s">
        <v>2683</v>
      </c>
      <c r="G3330" s="108" t="s">
        <v>14467</v>
      </c>
      <c r="H3330" s="108" t="s">
        <v>13152</v>
      </c>
      <c r="I3330" s="110" t="s">
        <v>2683</v>
      </c>
      <c r="J3330" s="108" t="s">
        <v>7336</v>
      </c>
      <c r="O3330" s="108" t="s">
        <v>2573</v>
      </c>
    </row>
    <row r="3331" spans="1:15" s="108" customFormat="1" ht="12.75" x14ac:dyDescent="0.2">
      <c r="A3331" s="108" t="str">
        <f>EnterpriseData!$B$38</f>
        <v>ProTes300420201Adm</v>
      </c>
      <c r="B3331" s="109" t="s">
        <v>14468</v>
      </c>
      <c r="C3331" s="108" t="s">
        <v>2609</v>
      </c>
      <c r="D3331" s="108" t="s">
        <v>14469</v>
      </c>
      <c r="E3331" s="108" t="s">
        <v>2683</v>
      </c>
      <c r="G3331" s="108" t="s">
        <v>14470</v>
      </c>
      <c r="H3331" s="108" t="s">
        <v>6245</v>
      </c>
      <c r="I3331" s="110" t="s">
        <v>2683</v>
      </c>
      <c r="J3331" s="108" t="s">
        <v>2412</v>
      </c>
      <c r="O3331" s="108" t="s">
        <v>2573</v>
      </c>
    </row>
    <row r="3332" spans="1:15" s="108" customFormat="1" ht="12.75" x14ac:dyDescent="0.2">
      <c r="A3332" s="108" t="str">
        <f>EnterpriseData!$B$38</f>
        <v>ProTes300420201Adm</v>
      </c>
      <c r="B3332" s="109" t="s">
        <v>14471</v>
      </c>
      <c r="C3332" s="108" t="s">
        <v>2609</v>
      </c>
      <c r="D3332" s="108" t="s">
        <v>14472</v>
      </c>
      <c r="E3332" s="108" t="s">
        <v>2683</v>
      </c>
      <c r="G3332" s="108" t="s">
        <v>14473</v>
      </c>
      <c r="H3332" s="108" t="s">
        <v>6616</v>
      </c>
      <c r="I3332" s="110" t="s">
        <v>2683</v>
      </c>
      <c r="J3332" s="108" t="s">
        <v>5800</v>
      </c>
      <c r="O3332" s="108" t="s">
        <v>2573</v>
      </c>
    </row>
    <row r="3333" spans="1:15" s="108" customFormat="1" ht="12.75" x14ac:dyDescent="0.2">
      <c r="A3333" s="108" t="str">
        <f>EnterpriseData!$B$38</f>
        <v>ProTes300420201Adm</v>
      </c>
      <c r="B3333" s="109" t="s">
        <v>14474</v>
      </c>
      <c r="C3333" s="108" t="s">
        <v>2609</v>
      </c>
      <c r="D3333" s="108" t="s">
        <v>14475</v>
      </c>
      <c r="E3333" s="108" t="s">
        <v>2683</v>
      </c>
      <c r="G3333" s="108" t="s">
        <v>14476</v>
      </c>
      <c r="H3333" s="108" t="s">
        <v>6129</v>
      </c>
      <c r="I3333" s="110" t="s">
        <v>2683</v>
      </c>
      <c r="J3333" s="108" t="s">
        <v>2414</v>
      </c>
      <c r="O3333" s="108" t="s">
        <v>2573</v>
      </c>
    </row>
    <row r="3334" spans="1:15" s="108" customFormat="1" ht="12.75" x14ac:dyDescent="0.2">
      <c r="A3334" s="108" t="str">
        <f>EnterpriseData!$B$38</f>
        <v>ProTes300420201Adm</v>
      </c>
      <c r="B3334" s="109" t="s">
        <v>14477</v>
      </c>
      <c r="C3334" s="108" t="s">
        <v>2609</v>
      </c>
      <c r="D3334" s="108" t="s">
        <v>14478</v>
      </c>
      <c r="E3334" s="108" t="s">
        <v>2683</v>
      </c>
      <c r="G3334" s="108" t="s">
        <v>14479</v>
      </c>
      <c r="H3334" s="108" t="s">
        <v>6151</v>
      </c>
      <c r="I3334" s="110" t="s">
        <v>2683</v>
      </c>
      <c r="J3334" s="108" t="s">
        <v>2727</v>
      </c>
      <c r="O3334" s="108" t="s">
        <v>2573</v>
      </c>
    </row>
    <row r="3335" spans="1:15" s="108" customFormat="1" ht="12.75" x14ac:dyDescent="0.2">
      <c r="A3335" s="108" t="str">
        <f>EnterpriseData!$B$38</f>
        <v>ProTes300420201Adm</v>
      </c>
      <c r="B3335" s="109" t="s">
        <v>14480</v>
      </c>
      <c r="C3335" s="108" t="s">
        <v>2609</v>
      </c>
      <c r="D3335" s="108" t="s">
        <v>14481</v>
      </c>
      <c r="E3335" s="108" t="s">
        <v>2683</v>
      </c>
      <c r="G3335" s="108" t="s">
        <v>14482</v>
      </c>
      <c r="H3335" s="108" t="s">
        <v>6118</v>
      </c>
      <c r="I3335" s="110" t="s">
        <v>2683</v>
      </c>
      <c r="J3335" s="108" t="s">
        <v>2377</v>
      </c>
      <c r="O3335" s="108" t="s">
        <v>2573</v>
      </c>
    </row>
    <row r="3336" spans="1:15" s="108" customFormat="1" ht="12.75" x14ac:dyDescent="0.2">
      <c r="A3336" s="108" t="str">
        <f>EnterpriseData!$B$38</f>
        <v>ProTes300420201Adm</v>
      </c>
      <c r="B3336" s="109" t="s">
        <v>14483</v>
      </c>
      <c r="C3336" s="108" t="s">
        <v>2609</v>
      </c>
      <c r="D3336" s="108" t="s">
        <v>14484</v>
      </c>
      <c r="E3336" s="108" t="s">
        <v>2683</v>
      </c>
      <c r="G3336" s="108" t="s">
        <v>14485</v>
      </c>
      <c r="H3336" s="108" t="s">
        <v>6118</v>
      </c>
      <c r="I3336" s="110" t="s">
        <v>2683</v>
      </c>
      <c r="J3336" s="108" t="s">
        <v>2377</v>
      </c>
      <c r="O3336" s="108" t="s">
        <v>2573</v>
      </c>
    </row>
    <row r="3337" spans="1:15" s="108" customFormat="1" ht="12.75" x14ac:dyDescent="0.2">
      <c r="A3337" s="108" t="str">
        <f>EnterpriseData!$B$38</f>
        <v>ProTes300420201Adm</v>
      </c>
      <c r="B3337" s="109" t="s">
        <v>14486</v>
      </c>
      <c r="C3337" s="108" t="s">
        <v>2609</v>
      </c>
      <c r="D3337" s="108" t="s">
        <v>14487</v>
      </c>
      <c r="E3337" s="108" t="s">
        <v>2683</v>
      </c>
      <c r="G3337" s="108" t="s">
        <v>14488</v>
      </c>
      <c r="H3337" s="108" t="s">
        <v>6245</v>
      </c>
      <c r="I3337" s="110" t="s">
        <v>2683</v>
      </c>
      <c r="J3337" s="108" t="s">
        <v>2412</v>
      </c>
      <c r="O3337" s="108" t="s">
        <v>2573</v>
      </c>
    </row>
    <row r="3338" spans="1:15" s="108" customFormat="1" ht="12.75" x14ac:dyDescent="0.2">
      <c r="A3338" s="108" t="str">
        <f>EnterpriseData!$B$38</f>
        <v>ProTes300420201Adm</v>
      </c>
      <c r="B3338" s="109" t="s">
        <v>14489</v>
      </c>
      <c r="C3338" s="108" t="s">
        <v>2609</v>
      </c>
      <c r="D3338" s="108" t="s">
        <v>14490</v>
      </c>
      <c r="E3338" s="108" t="s">
        <v>2683</v>
      </c>
      <c r="G3338" s="108" t="s">
        <v>14491</v>
      </c>
      <c r="H3338" s="108" t="s">
        <v>9705</v>
      </c>
      <c r="I3338" s="110" t="s">
        <v>2683</v>
      </c>
      <c r="J3338" s="108" t="s">
        <v>5649</v>
      </c>
      <c r="O3338" s="108" t="s">
        <v>2573</v>
      </c>
    </row>
    <row r="3339" spans="1:15" s="108" customFormat="1" ht="12.75" x14ac:dyDescent="0.2">
      <c r="A3339" s="108" t="str">
        <f>EnterpriseData!$B$38</f>
        <v>ProTes300420201Adm</v>
      </c>
      <c r="B3339" s="109" t="s">
        <v>14492</v>
      </c>
      <c r="C3339" s="108" t="s">
        <v>2609</v>
      </c>
      <c r="D3339" s="108" t="s">
        <v>14493</v>
      </c>
      <c r="E3339" s="108" t="s">
        <v>2683</v>
      </c>
      <c r="G3339" s="108" t="s">
        <v>14494</v>
      </c>
      <c r="H3339" s="108" t="s">
        <v>6151</v>
      </c>
      <c r="I3339" s="110" t="s">
        <v>2683</v>
      </c>
      <c r="J3339" s="108" t="s">
        <v>2727</v>
      </c>
      <c r="O3339" s="108" t="s">
        <v>2573</v>
      </c>
    </row>
    <row r="3340" spans="1:15" s="108" customFormat="1" ht="12.75" x14ac:dyDescent="0.2">
      <c r="A3340" s="108" t="str">
        <f>EnterpriseData!$B$38</f>
        <v>ProTes300420201Adm</v>
      </c>
      <c r="B3340" s="109" t="s">
        <v>14495</v>
      </c>
      <c r="C3340" s="108" t="s">
        <v>2609</v>
      </c>
      <c r="D3340" s="108" t="s">
        <v>14496</v>
      </c>
      <c r="E3340" s="108" t="s">
        <v>2683</v>
      </c>
      <c r="G3340" s="108" t="s">
        <v>14497</v>
      </c>
      <c r="H3340" s="108" t="s">
        <v>6118</v>
      </c>
      <c r="I3340" s="110" t="s">
        <v>2683</v>
      </c>
      <c r="J3340" s="108" t="s">
        <v>2377</v>
      </c>
      <c r="O3340" s="108" t="s">
        <v>2573</v>
      </c>
    </row>
    <row r="3341" spans="1:15" s="108" customFormat="1" ht="12.75" x14ac:dyDescent="0.2">
      <c r="A3341" s="108" t="str">
        <f>EnterpriseData!$B$38</f>
        <v>ProTes300420201Adm</v>
      </c>
      <c r="B3341" s="109" t="s">
        <v>14498</v>
      </c>
      <c r="C3341" s="108" t="s">
        <v>2609</v>
      </c>
      <c r="D3341" s="108" t="s">
        <v>14499</v>
      </c>
      <c r="E3341" s="108" t="s">
        <v>2683</v>
      </c>
      <c r="G3341" s="108" t="s">
        <v>14500</v>
      </c>
      <c r="H3341" s="108" t="s">
        <v>6118</v>
      </c>
      <c r="I3341" s="110" t="s">
        <v>2683</v>
      </c>
      <c r="J3341" s="108" t="s">
        <v>2377</v>
      </c>
      <c r="O3341" s="108" t="s">
        <v>2573</v>
      </c>
    </row>
    <row r="3342" spans="1:15" s="108" customFormat="1" ht="12.75" x14ac:dyDescent="0.2">
      <c r="A3342" s="108" t="str">
        <f>EnterpriseData!$B$38</f>
        <v>ProTes300420201Adm</v>
      </c>
      <c r="B3342" s="109" t="s">
        <v>14501</v>
      </c>
      <c r="C3342" s="108" t="s">
        <v>2609</v>
      </c>
      <c r="D3342" s="108" t="s">
        <v>14502</v>
      </c>
      <c r="E3342" s="108" t="s">
        <v>2683</v>
      </c>
      <c r="G3342" s="108" t="s">
        <v>14503</v>
      </c>
      <c r="H3342" s="108" t="s">
        <v>6118</v>
      </c>
      <c r="I3342" s="110" t="s">
        <v>2683</v>
      </c>
      <c r="J3342" s="108" t="s">
        <v>2377</v>
      </c>
      <c r="O3342" s="108" t="s">
        <v>2573</v>
      </c>
    </row>
    <row r="3343" spans="1:15" s="108" customFormat="1" ht="12.75" x14ac:dyDescent="0.2">
      <c r="A3343" s="108" t="str">
        <f>EnterpriseData!$B$38</f>
        <v>ProTes300420201Adm</v>
      </c>
      <c r="B3343" s="109" t="s">
        <v>14504</v>
      </c>
      <c r="C3343" s="108" t="s">
        <v>2609</v>
      </c>
      <c r="D3343" s="108" t="s">
        <v>14505</v>
      </c>
      <c r="E3343" s="108" t="s">
        <v>2683</v>
      </c>
      <c r="G3343" s="108" t="s">
        <v>14506</v>
      </c>
      <c r="H3343" s="108" t="s">
        <v>6118</v>
      </c>
      <c r="I3343" s="110" t="s">
        <v>2683</v>
      </c>
      <c r="J3343" s="108" t="s">
        <v>2377</v>
      </c>
      <c r="O3343" s="108" t="s">
        <v>2573</v>
      </c>
    </row>
    <row r="3344" spans="1:15" s="108" customFormat="1" ht="12.75" x14ac:dyDescent="0.2">
      <c r="A3344" s="108" t="str">
        <f>EnterpriseData!$B$38</f>
        <v>ProTes300420201Adm</v>
      </c>
      <c r="B3344" s="109" t="s">
        <v>14507</v>
      </c>
      <c r="C3344" s="108" t="s">
        <v>2609</v>
      </c>
      <c r="D3344" s="108" t="s">
        <v>14508</v>
      </c>
      <c r="E3344" s="108" t="s">
        <v>2683</v>
      </c>
      <c r="G3344" s="108" t="s">
        <v>14509</v>
      </c>
      <c r="H3344" s="108" t="s">
        <v>9146</v>
      </c>
      <c r="I3344" s="110" t="s">
        <v>2683</v>
      </c>
      <c r="J3344" s="108" t="s">
        <v>2412</v>
      </c>
      <c r="O3344" s="108" t="s">
        <v>2573</v>
      </c>
    </row>
    <row r="3345" spans="1:15" s="108" customFormat="1" ht="12.75" x14ac:dyDescent="0.2">
      <c r="A3345" s="108" t="str">
        <f>EnterpriseData!$B$38</f>
        <v>ProTes300420201Adm</v>
      </c>
      <c r="B3345" s="109" t="s">
        <v>14510</v>
      </c>
      <c r="C3345" s="108" t="s">
        <v>2609</v>
      </c>
      <c r="D3345" s="108" t="s">
        <v>14511</v>
      </c>
      <c r="E3345" s="108" t="s">
        <v>2683</v>
      </c>
      <c r="G3345" s="108" t="s">
        <v>14512</v>
      </c>
      <c r="H3345" s="108" t="s">
        <v>6245</v>
      </c>
      <c r="I3345" s="110" t="s">
        <v>2683</v>
      </c>
      <c r="J3345" s="108" t="s">
        <v>2412</v>
      </c>
      <c r="O3345" s="108" t="s">
        <v>2573</v>
      </c>
    </row>
    <row r="3346" spans="1:15" s="108" customFormat="1" ht="12.75" x14ac:dyDescent="0.2">
      <c r="A3346" s="108" t="str">
        <f>EnterpriseData!$B$38</f>
        <v>ProTes300420201Adm</v>
      </c>
      <c r="B3346" s="109" t="s">
        <v>14513</v>
      </c>
      <c r="C3346" s="108" t="s">
        <v>2609</v>
      </c>
      <c r="D3346" s="108" t="s">
        <v>14514</v>
      </c>
      <c r="E3346" s="108" t="s">
        <v>2683</v>
      </c>
      <c r="G3346" s="108" t="s">
        <v>14515</v>
      </c>
      <c r="H3346" s="108" t="s">
        <v>6893</v>
      </c>
      <c r="I3346" s="110" t="s">
        <v>2683</v>
      </c>
      <c r="J3346" s="108" t="s">
        <v>2377</v>
      </c>
      <c r="O3346" s="108" t="s">
        <v>2573</v>
      </c>
    </row>
    <row r="3347" spans="1:15" s="108" customFormat="1" ht="12.75" x14ac:dyDescent="0.2">
      <c r="A3347" s="108" t="str">
        <f>EnterpriseData!$B$38</f>
        <v>ProTes300420201Adm</v>
      </c>
      <c r="B3347" s="109" t="s">
        <v>14516</v>
      </c>
      <c r="C3347" s="108" t="s">
        <v>2609</v>
      </c>
      <c r="D3347" s="108" t="s">
        <v>14517</v>
      </c>
      <c r="E3347" s="108" t="s">
        <v>2683</v>
      </c>
      <c r="G3347" s="108" t="s">
        <v>14518</v>
      </c>
      <c r="H3347" s="108" t="s">
        <v>6339</v>
      </c>
      <c r="I3347" s="110" t="s">
        <v>2683</v>
      </c>
      <c r="J3347" s="108" t="s">
        <v>3195</v>
      </c>
      <c r="O3347" s="108" t="s">
        <v>2573</v>
      </c>
    </row>
    <row r="3348" spans="1:15" s="108" customFormat="1" ht="12.75" x14ac:dyDescent="0.2">
      <c r="A3348" s="108" t="str">
        <f>EnterpriseData!$B$38</f>
        <v>ProTes300420201Adm</v>
      </c>
      <c r="B3348" s="109" t="s">
        <v>14519</v>
      </c>
      <c r="C3348" s="108" t="s">
        <v>2609</v>
      </c>
      <c r="D3348" s="108" t="s">
        <v>14520</v>
      </c>
      <c r="E3348" s="108" t="s">
        <v>2683</v>
      </c>
      <c r="G3348" s="108" t="s">
        <v>14521</v>
      </c>
      <c r="H3348" s="108" t="s">
        <v>6743</v>
      </c>
      <c r="I3348" s="110" t="s">
        <v>2683</v>
      </c>
      <c r="J3348" s="108" t="s">
        <v>2377</v>
      </c>
      <c r="O3348" s="108" t="s">
        <v>2573</v>
      </c>
    </row>
    <row r="3349" spans="1:15" s="108" customFormat="1" ht="12.75" x14ac:dyDescent="0.2">
      <c r="A3349" s="108" t="str">
        <f>EnterpriseData!$B$38</f>
        <v>ProTes300420201Adm</v>
      </c>
      <c r="B3349" s="109" t="s">
        <v>14522</v>
      </c>
      <c r="C3349" s="108" t="s">
        <v>2609</v>
      </c>
      <c r="D3349" s="108" t="s">
        <v>14523</v>
      </c>
      <c r="E3349" s="108" t="s">
        <v>2683</v>
      </c>
      <c r="G3349" s="108" t="s">
        <v>14524</v>
      </c>
      <c r="H3349" s="108" t="s">
        <v>9092</v>
      </c>
      <c r="I3349" s="110" t="s">
        <v>2683</v>
      </c>
      <c r="J3349" s="108" t="s">
        <v>3003</v>
      </c>
      <c r="O3349" s="108" t="s">
        <v>2573</v>
      </c>
    </row>
    <row r="3350" spans="1:15" s="108" customFormat="1" ht="12.75" x14ac:dyDescent="0.2">
      <c r="A3350" s="108" t="str">
        <f>EnterpriseData!$B$38</f>
        <v>ProTes300420201Adm</v>
      </c>
      <c r="B3350" s="109" t="s">
        <v>14525</v>
      </c>
      <c r="C3350" s="108" t="s">
        <v>2609</v>
      </c>
      <c r="D3350" s="108" t="s">
        <v>14526</v>
      </c>
      <c r="E3350" s="108" t="s">
        <v>2683</v>
      </c>
      <c r="G3350" s="108" t="s">
        <v>14527</v>
      </c>
      <c r="H3350" s="108" t="s">
        <v>6198</v>
      </c>
      <c r="I3350" s="110" t="s">
        <v>2683</v>
      </c>
      <c r="J3350" s="108" t="s">
        <v>3825</v>
      </c>
      <c r="O3350" s="108" t="s">
        <v>2573</v>
      </c>
    </row>
    <row r="3351" spans="1:15" s="108" customFormat="1" ht="12.75" x14ac:dyDescent="0.2">
      <c r="A3351" s="108" t="str">
        <f>EnterpriseData!$B$38</f>
        <v>ProTes300420201Adm</v>
      </c>
      <c r="B3351" s="109" t="s">
        <v>14528</v>
      </c>
      <c r="C3351" s="108" t="s">
        <v>2609</v>
      </c>
      <c r="D3351" s="108" t="s">
        <v>14529</v>
      </c>
      <c r="E3351" s="108" t="s">
        <v>2683</v>
      </c>
      <c r="G3351" s="108" t="s">
        <v>14530</v>
      </c>
      <c r="H3351" s="108" t="s">
        <v>8649</v>
      </c>
      <c r="I3351" s="110" t="s">
        <v>2683</v>
      </c>
      <c r="J3351" s="108" t="s">
        <v>2407</v>
      </c>
      <c r="O3351" s="108" t="s">
        <v>2573</v>
      </c>
    </row>
    <row r="3352" spans="1:15" s="108" customFormat="1" ht="12.75" x14ac:dyDescent="0.2">
      <c r="A3352" s="108" t="str">
        <f>EnterpriseData!$B$38</f>
        <v>ProTes300420201Adm</v>
      </c>
      <c r="B3352" s="109" t="s">
        <v>14531</v>
      </c>
      <c r="C3352" s="108" t="s">
        <v>2609</v>
      </c>
      <c r="D3352" s="108" t="s">
        <v>14532</v>
      </c>
      <c r="E3352" s="108" t="s">
        <v>2683</v>
      </c>
      <c r="G3352" s="108" t="s">
        <v>14533</v>
      </c>
      <c r="H3352" s="108" t="s">
        <v>7315</v>
      </c>
      <c r="I3352" s="110" t="s">
        <v>2683</v>
      </c>
      <c r="J3352" s="108" t="s">
        <v>3016</v>
      </c>
      <c r="O3352" s="108" t="s">
        <v>2573</v>
      </c>
    </row>
    <row r="3353" spans="1:15" s="108" customFormat="1" ht="12.75" x14ac:dyDescent="0.2">
      <c r="A3353" s="108" t="str">
        <f>EnterpriseData!$B$38</f>
        <v>ProTes300420201Adm</v>
      </c>
      <c r="B3353" s="109" t="s">
        <v>14534</v>
      </c>
      <c r="C3353" s="108" t="s">
        <v>2609</v>
      </c>
      <c r="D3353" s="108" t="s">
        <v>14535</v>
      </c>
      <c r="E3353" s="108" t="s">
        <v>2683</v>
      </c>
      <c r="G3353" s="108" t="s">
        <v>14536</v>
      </c>
      <c r="H3353" s="108" t="s">
        <v>10903</v>
      </c>
      <c r="I3353" s="110" t="s">
        <v>2683</v>
      </c>
      <c r="J3353" s="108" t="s">
        <v>5384</v>
      </c>
      <c r="O3353" s="108" t="s">
        <v>2573</v>
      </c>
    </row>
    <row r="3354" spans="1:15" s="108" customFormat="1" ht="12.75" x14ac:dyDescent="0.2">
      <c r="A3354" s="108" t="str">
        <f>EnterpriseData!$B$38</f>
        <v>ProTes300420201Adm</v>
      </c>
      <c r="B3354" s="109" t="s">
        <v>14537</v>
      </c>
      <c r="C3354" s="108" t="s">
        <v>2609</v>
      </c>
      <c r="D3354" s="108" t="s">
        <v>14538</v>
      </c>
      <c r="E3354" s="108" t="s">
        <v>2683</v>
      </c>
      <c r="G3354" s="108" t="s">
        <v>14539</v>
      </c>
      <c r="H3354" s="108" t="s">
        <v>6534</v>
      </c>
      <c r="I3354" s="110" t="s">
        <v>2683</v>
      </c>
      <c r="J3354" s="108" t="s">
        <v>5602</v>
      </c>
      <c r="O3354" s="108" t="s">
        <v>2573</v>
      </c>
    </row>
    <row r="3355" spans="1:15" s="108" customFormat="1" ht="12.75" x14ac:dyDescent="0.2">
      <c r="A3355" s="108" t="str">
        <f>EnterpriseData!$B$38</f>
        <v>ProTes300420201Adm</v>
      </c>
      <c r="B3355" s="109" t="s">
        <v>14540</v>
      </c>
      <c r="C3355" s="108" t="s">
        <v>2609</v>
      </c>
      <c r="D3355" s="108" t="s">
        <v>14541</v>
      </c>
      <c r="E3355" s="108" t="s">
        <v>2683</v>
      </c>
      <c r="G3355" s="108" t="s">
        <v>14541</v>
      </c>
      <c r="H3355" s="108" t="s">
        <v>6616</v>
      </c>
      <c r="I3355" s="110" t="s">
        <v>2683</v>
      </c>
      <c r="J3355" s="108" t="s">
        <v>5800</v>
      </c>
      <c r="O3355" s="108" t="s">
        <v>2573</v>
      </c>
    </row>
    <row r="3356" spans="1:15" s="108" customFormat="1" ht="12.75" x14ac:dyDescent="0.2">
      <c r="A3356" s="108" t="str">
        <f>EnterpriseData!$B$38</f>
        <v>ProTes300420201Adm</v>
      </c>
      <c r="B3356" s="109" t="s">
        <v>14542</v>
      </c>
      <c r="C3356" s="108" t="s">
        <v>2609</v>
      </c>
      <c r="D3356" s="108" t="s">
        <v>14543</v>
      </c>
      <c r="E3356" s="108" t="s">
        <v>2683</v>
      </c>
      <c r="G3356" s="108" t="s">
        <v>14544</v>
      </c>
      <c r="H3356" s="108" t="s">
        <v>6151</v>
      </c>
      <c r="I3356" s="110" t="s">
        <v>2683</v>
      </c>
      <c r="J3356" s="108" t="s">
        <v>2727</v>
      </c>
      <c r="O3356" s="108" t="s">
        <v>2573</v>
      </c>
    </row>
    <row r="3357" spans="1:15" s="108" customFormat="1" ht="12.75" x14ac:dyDescent="0.2">
      <c r="A3357" s="108" t="str">
        <f>EnterpriseData!$B$38</f>
        <v>ProTes300420201Adm</v>
      </c>
      <c r="B3357" s="109" t="s">
        <v>14545</v>
      </c>
      <c r="C3357" s="108" t="s">
        <v>2609</v>
      </c>
      <c r="D3357" s="108" t="s">
        <v>14546</v>
      </c>
      <c r="E3357" s="108" t="s">
        <v>2683</v>
      </c>
      <c r="G3357" s="108" t="s">
        <v>14547</v>
      </c>
      <c r="H3357" s="108" t="s">
        <v>6403</v>
      </c>
      <c r="I3357" s="110" t="s">
        <v>2683</v>
      </c>
      <c r="J3357" s="108" t="s">
        <v>6404</v>
      </c>
      <c r="O3357" s="108" t="s">
        <v>2573</v>
      </c>
    </row>
    <row r="3358" spans="1:15" s="108" customFormat="1" ht="12.75" x14ac:dyDescent="0.2">
      <c r="A3358" s="108" t="str">
        <f>EnterpriseData!$B$38</f>
        <v>ProTes300420201Adm</v>
      </c>
      <c r="B3358" s="109" t="s">
        <v>14548</v>
      </c>
      <c r="C3358" s="108" t="s">
        <v>2609</v>
      </c>
      <c r="D3358" s="108" t="s">
        <v>14549</v>
      </c>
      <c r="E3358" s="108" t="s">
        <v>2683</v>
      </c>
      <c r="G3358" s="108" t="s">
        <v>14550</v>
      </c>
      <c r="H3358" s="108" t="s">
        <v>14551</v>
      </c>
      <c r="I3358" s="110" t="s">
        <v>2683</v>
      </c>
      <c r="J3358" s="108" t="s">
        <v>3016</v>
      </c>
      <c r="O3358" s="108" t="s">
        <v>2573</v>
      </c>
    </row>
    <row r="3359" spans="1:15" s="108" customFormat="1" ht="12.75" x14ac:dyDescent="0.2">
      <c r="A3359" s="108" t="str">
        <f>EnterpriseData!$B$38</f>
        <v>ProTes300420201Adm</v>
      </c>
      <c r="B3359" s="109" t="s">
        <v>14552</v>
      </c>
      <c r="C3359" s="108" t="s">
        <v>2609</v>
      </c>
      <c r="D3359" s="108" t="s">
        <v>14553</v>
      </c>
      <c r="E3359" s="108" t="s">
        <v>2683</v>
      </c>
      <c r="G3359" s="108" t="s">
        <v>14554</v>
      </c>
      <c r="H3359" s="108" t="s">
        <v>6198</v>
      </c>
      <c r="I3359" s="110" t="s">
        <v>2683</v>
      </c>
      <c r="J3359" s="108" t="s">
        <v>3825</v>
      </c>
      <c r="O3359" s="108" t="s">
        <v>2573</v>
      </c>
    </row>
    <row r="3360" spans="1:15" s="108" customFormat="1" ht="12.75" x14ac:dyDescent="0.2">
      <c r="A3360" s="108" t="str">
        <f>EnterpriseData!$B$38</f>
        <v>ProTes300420201Adm</v>
      </c>
      <c r="B3360" s="109" t="s">
        <v>14555</v>
      </c>
      <c r="C3360" s="108" t="s">
        <v>2609</v>
      </c>
      <c r="D3360" s="108" t="s">
        <v>14556</v>
      </c>
      <c r="E3360" s="108" t="s">
        <v>2683</v>
      </c>
      <c r="G3360" s="108" t="s">
        <v>14557</v>
      </c>
      <c r="H3360" s="108" t="s">
        <v>6299</v>
      </c>
      <c r="I3360" s="110" t="s">
        <v>2683</v>
      </c>
      <c r="J3360" s="108" t="s">
        <v>3100</v>
      </c>
      <c r="O3360" s="108" t="s">
        <v>2573</v>
      </c>
    </row>
    <row r="3361" spans="1:15" s="108" customFormat="1" ht="12.75" x14ac:dyDescent="0.2">
      <c r="A3361" s="108" t="str">
        <f>EnterpriseData!$B$38</f>
        <v>ProTes300420201Adm</v>
      </c>
      <c r="B3361" s="109" t="s">
        <v>14558</v>
      </c>
      <c r="C3361" s="108" t="s">
        <v>2609</v>
      </c>
      <c r="D3361" s="108" t="s">
        <v>14559</v>
      </c>
      <c r="E3361" s="108" t="s">
        <v>2683</v>
      </c>
      <c r="G3361" s="108" t="s">
        <v>6040</v>
      </c>
      <c r="H3361" s="108" t="s">
        <v>8991</v>
      </c>
      <c r="I3361" s="110" t="s">
        <v>2683</v>
      </c>
      <c r="J3361" s="108" t="s">
        <v>4269</v>
      </c>
      <c r="O3361" s="108" t="s">
        <v>2573</v>
      </c>
    </row>
    <row r="3362" spans="1:15" s="108" customFormat="1" ht="12.75" x14ac:dyDescent="0.2">
      <c r="A3362" s="108" t="str">
        <f>EnterpriseData!$B$38</f>
        <v>ProTes300420201Adm</v>
      </c>
      <c r="B3362" s="109" t="s">
        <v>14560</v>
      </c>
      <c r="C3362" s="108" t="s">
        <v>2609</v>
      </c>
      <c r="D3362" s="108" t="s">
        <v>14561</v>
      </c>
      <c r="E3362" s="108" t="s">
        <v>2683</v>
      </c>
      <c r="G3362" s="108" t="s">
        <v>14562</v>
      </c>
      <c r="H3362" s="108" t="s">
        <v>8089</v>
      </c>
      <c r="I3362" s="110" t="s">
        <v>2683</v>
      </c>
      <c r="J3362" s="108" t="s">
        <v>3456</v>
      </c>
      <c r="O3362" s="108" t="s">
        <v>2573</v>
      </c>
    </row>
    <row r="3363" spans="1:15" s="108" customFormat="1" ht="12.75" x14ac:dyDescent="0.2">
      <c r="A3363" s="108" t="str">
        <f>EnterpriseData!$B$38</f>
        <v>ProTes300420201Adm</v>
      </c>
      <c r="B3363" s="109" t="s">
        <v>14563</v>
      </c>
      <c r="C3363" s="108" t="s">
        <v>2609</v>
      </c>
      <c r="D3363" s="108" t="s">
        <v>14564</v>
      </c>
      <c r="E3363" s="108" t="s">
        <v>2683</v>
      </c>
      <c r="G3363" s="108" t="s">
        <v>6905</v>
      </c>
      <c r="H3363" s="108" t="s">
        <v>6906</v>
      </c>
      <c r="I3363" s="110" t="s">
        <v>2683</v>
      </c>
      <c r="J3363" s="108" t="s">
        <v>3100</v>
      </c>
      <c r="O3363" s="108" t="s">
        <v>2573</v>
      </c>
    </row>
    <row r="3364" spans="1:15" s="108" customFormat="1" ht="12.75" x14ac:dyDescent="0.2">
      <c r="A3364" s="108" t="str">
        <f>EnterpriseData!$B$38</f>
        <v>ProTes300420201Adm</v>
      </c>
      <c r="B3364" s="109" t="s">
        <v>14565</v>
      </c>
      <c r="C3364" s="108" t="s">
        <v>2609</v>
      </c>
      <c r="D3364" s="108" t="s">
        <v>14566</v>
      </c>
      <c r="E3364" s="108" t="s">
        <v>2683</v>
      </c>
      <c r="G3364" s="108" t="s">
        <v>14567</v>
      </c>
      <c r="H3364" s="108" t="s">
        <v>11138</v>
      </c>
      <c r="I3364" s="110" t="s">
        <v>2683</v>
      </c>
      <c r="J3364" s="108" t="s">
        <v>3162</v>
      </c>
      <c r="O3364" s="108" t="s">
        <v>2573</v>
      </c>
    </row>
    <row r="3365" spans="1:15" s="108" customFormat="1" ht="12.75" x14ac:dyDescent="0.2">
      <c r="A3365" s="108" t="str">
        <f>EnterpriseData!$B$38</f>
        <v>ProTes300420201Adm</v>
      </c>
      <c r="B3365" s="109" t="s">
        <v>14568</v>
      </c>
      <c r="C3365" s="108" t="s">
        <v>2609</v>
      </c>
      <c r="D3365" s="108" t="s">
        <v>14569</v>
      </c>
      <c r="E3365" s="108" t="s">
        <v>2683</v>
      </c>
      <c r="G3365" s="108" t="s">
        <v>14570</v>
      </c>
      <c r="H3365" s="108" t="s">
        <v>7849</v>
      </c>
      <c r="I3365" s="110" t="s">
        <v>2683</v>
      </c>
      <c r="J3365" s="108" t="s">
        <v>5679</v>
      </c>
      <c r="O3365" s="108" t="s">
        <v>2573</v>
      </c>
    </row>
    <row r="3366" spans="1:15" s="108" customFormat="1" ht="12.75" x14ac:dyDescent="0.2">
      <c r="A3366" s="108" t="str">
        <f>EnterpriseData!$B$38</f>
        <v>ProTes300420201Adm</v>
      </c>
      <c r="B3366" s="109" t="s">
        <v>14571</v>
      </c>
      <c r="C3366" s="108" t="s">
        <v>2609</v>
      </c>
      <c r="D3366" s="108" t="s">
        <v>14572</v>
      </c>
      <c r="E3366" s="108" t="s">
        <v>2683</v>
      </c>
      <c r="G3366" s="108" t="s">
        <v>14573</v>
      </c>
      <c r="H3366" s="108" t="s">
        <v>14574</v>
      </c>
      <c r="I3366" s="110" t="s">
        <v>2683</v>
      </c>
      <c r="J3366" s="108" t="s">
        <v>412</v>
      </c>
      <c r="O3366" s="108" t="s">
        <v>2573</v>
      </c>
    </row>
    <row r="3367" spans="1:15" s="108" customFormat="1" ht="12.75" x14ac:dyDescent="0.2">
      <c r="A3367" s="108" t="str">
        <f>EnterpriseData!$B$38</f>
        <v>ProTes300420201Adm</v>
      </c>
      <c r="B3367" s="109" t="s">
        <v>14575</v>
      </c>
      <c r="C3367" s="108" t="s">
        <v>2609</v>
      </c>
      <c r="D3367" s="108" t="s">
        <v>14576</v>
      </c>
      <c r="E3367" s="108" t="s">
        <v>2683</v>
      </c>
      <c r="G3367" s="108" t="s">
        <v>14577</v>
      </c>
      <c r="H3367" s="108" t="s">
        <v>6664</v>
      </c>
      <c r="I3367" s="110" t="s">
        <v>2683</v>
      </c>
      <c r="J3367" s="108" t="s">
        <v>2440</v>
      </c>
      <c r="O3367" s="108" t="s">
        <v>2573</v>
      </c>
    </row>
    <row r="3368" spans="1:15" s="108" customFormat="1" ht="12.75" x14ac:dyDescent="0.2">
      <c r="A3368" s="108" t="str">
        <f>EnterpriseData!$B$38</f>
        <v>ProTes300420201Adm</v>
      </c>
      <c r="B3368" s="109" t="s">
        <v>14578</v>
      </c>
      <c r="C3368" s="108" t="s">
        <v>2609</v>
      </c>
      <c r="D3368" s="108" t="s">
        <v>14579</v>
      </c>
      <c r="E3368" s="108" t="s">
        <v>2683</v>
      </c>
      <c r="G3368" s="108" t="s">
        <v>14580</v>
      </c>
      <c r="H3368" s="108" t="s">
        <v>7181</v>
      </c>
      <c r="I3368" s="110" t="s">
        <v>2683</v>
      </c>
      <c r="J3368" s="108" t="s">
        <v>5575</v>
      </c>
      <c r="O3368" s="108" t="s">
        <v>2573</v>
      </c>
    </row>
    <row r="3369" spans="1:15" s="108" customFormat="1" ht="12.75" x14ac:dyDescent="0.2">
      <c r="A3369" s="108" t="str">
        <f>EnterpriseData!$B$38</f>
        <v>ProTes300420201Adm</v>
      </c>
      <c r="B3369" s="109" t="s">
        <v>14581</v>
      </c>
      <c r="C3369" s="108" t="s">
        <v>2609</v>
      </c>
      <c r="D3369" s="108" t="s">
        <v>14582</v>
      </c>
      <c r="E3369" s="108" t="s">
        <v>2683</v>
      </c>
      <c r="G3369" s="108" t="s">
        <v>14583</v>
      </c>
      <c r="H3369" s="108" t="s">
        <v>6151</v>
      </c>
      <c r="I3369" s="110" t="s">
        <v>2683</v>
      </c>
      <c r="J3369" s="108" t="s">
        <v>2727</v>
      </c>
      <c r="O3369" s="108" t="s">
        <v>2573</v>
      </c>
    </row>
    <row r="3370" spans="1:15" s="108" customFormat="1" ht="12.75" x14ac:dyDescent="0.2">
      <c r="A3370" s="108" t="str">
        <f>EnterpriseData!$B$38</f>
        <v>ProTes300420201Adm</v>
      </c>
      <c r="B3370" s="109" t="s">
        <v>14584</v>
      </c>
      <c r="C3370" s="108" t="s">
        <v>2609</v>
      </c>
      <c r="D3370" s="108" t="s">
        <v>14585</v>
      </c>
      <c r="E3370" s="108" t="s">
        <v>2683</v>
      </c>
      <c r="G3370" s="108" t="s">
        <v>14586</v>
      </c>
      <c r="H3370" s="108" t="s">
        <v>6151</v>
      </c>
      <c r="I3370" s="110" t="s">
        <v>2683</v>
      </c>
      <c r="J3370" s="108" t="s">
        <v>2727</v>
      </c>
      <c r="O3370" s="108" t="s">
        <v>2573</v>
      </c>
    </row>
    <row r="3371" spans="1:15" s="108" customFormat="1" ht="12.75" x14ac:dyDescent="0.2">
      <c r="A3371" s="108" t="str">
        <f>EnterpriseData!$B$38</f>
        <v>ProTes300420201Adm</v>
      </c>
      <c r="B3371" s="109" t="s">
        <v>14587</v>
      </c>
      <c r="C3371" s="108" t="s">
        <v>2609</v>
      </c>
      <c r="D3371" s="108" t="s">
        <v>14588</v>
      </c>
      <c r="E3371" s="108" t="s">
        <v>2683</v>
      </c>
      <c r="G3371" s="108" t="s">
        <v>4168</v>
      </c>
      <c r="H3371" s="108" t="s">
        <v>6151</v>
      </c>
      <c r="I3371" s="110" t="s">
        <v>2683</v>
      </c>
      <c r="J3371" s="108" t="s">
        <v>2727</v>
      </c>
      <c r="O3371" s="108" t="s">
        <v>2573</v>
      </c>
    </row>
    <row r="3372" spans="1:15" s="108" customFormat="1" ht="12.75" x14ac:dyDescent="0.2">
      <c r="A3372" s="108" t="str">
        <f>EnterpriseData!$B$38</f>
        <v>ProTes300420201Adm</v>
      </c>
      <c r="B3372" s="109" t="s">
        <v>14589</v>
      </c>
      <c r="C3372" s="108" t="s">
        <v>2609</v>
      </c>
      <c r="D3372" s="108" t="s">
        <v>14590</v>
      </c>
      <c r="E3372" s="108" t="s">
        <v>2683</v>
      </c>
      <c r="G3372" s="108" t="s">
        <v>14591</v>
      </c>
      <c r="H3372" s="108" t="s">
        <v>8995</v>
      </c>
      <c r="I3372" s="110" t="s">
        <v>2683</v>
      </c>
      <c r="J3372" s="108" t="s">
        <v>8039</v>
      </c>
      <c r="O3372" s="108" t="s">
        <v>2573</v>
      </c>
    </row>
    <row r="3373" spans="1:15" s="108" customFormat="1" ht="12.75" x14ac:dyDescent="0.2">
      <c r="A3373" s="108" t="str">
        <f>EnterpriseData!$B$38</f>
        <v>ProTes300420201Adm</v>
      </c>
      <c r="B3373" s="109" t="s">
        <v>14592</v>
      </c>
      <c r="C3373" s="108" t="s">
        <v>2609</v>
      </c>
      <c r="D3373" s="108" t="s">
        <v>14593</v>
      </c>
      <c r="E3373" s="108" t="s">
        <v>2683</v>
      </c>
      <c r="G3373" s="108" t="s">
        <v>14594</v>
      </c>
      <c r="H3373" s="108" t="s">
        <v>7530</v>
      </c>
      <c r="I3373" s="110" t="s">
        <v>2683</v>
      </c>
      <c r="J3373" s="108" t="s">
        <v>3799</v>
      </c>
      <c r="O3373" s="108" t="s">
        <v>2573</v>
      </c>
    </row>
    <row r="3374" spans="1:15" s="108" customFormat="1" ht="12.75" x14ac:dyDescent="0.2">
      <c r="A3374" s="108" t="str">
        <f>EnterpriseData!$B$38</f>
        <v>ProTes300420201Adm</v>
      </c>
      <c r="B3374" s="109" t="s">
        <v>14595</v>
      </c>
      <c r="C3374" s="108" t="s">
        <v>2609</v>
      </c>
      <c r="D3374" s="108" t="s">
        <v>14596</v>
      </c>
      <c r="E3374" s="108" t="s">
        <v>2683</v>
      </c>
      <c r="G3374" s="108" t="s">
        <v>14597</v>
      </c>
      <c r="H3374" s="108" t="s">
        <v>6403</v>
      </c>
      <c r="I3374" s="110" t="s">
        <v>2683</v>
      </c>
      <c r="J3374" s="108" t="s">
        <v>6404</v>
      </c>
      <c r="O3374" s="108" t="s">
        <v>2573</v>
      </c>
    </row>
    <row r="3375" spans="1:15" s="108" customFormat="1" ht="12.75" x14ac:dyDescent="0.2">
      <c r="A3375" s="108" t="str">
        <f>EnterpriseData!$B$38</f>
        <v>ProTes300420201Adm</v>
      </c>
      <c r="B3375" s="109" t="s">
        <v>14598</v>
      </c>
      <c r="C3375" s="108" t="s">
        <v>2609</v>
      </c>
      <c r="D3375" s="108" t="s">
        <v>3055</v>
      </c>
      <c r="E3375" s="108" t="s">
        <v>2683</v>
      </c>
      <c r="G3375" s="108" t="s">
        <v>3055</v>
      </c>
      <c r="H3375" s="108" t="s">
        <v>6800</v>
      </c>
      <c r="I3375" s="110" t="s">
        <v>2683</v>
      </c>
      <c r="J3375" s="108" t="s">
        <v>412</v>
      </c>
      <c r="O3375" s="108" t="s">
        <v>2573</v>
      </c>
    </row>
    <row r="3376" spans="1:15" s="108" customFormat="1" ht="12.75" x14ac:dyDescent="0.2">
      <c r="A3376" s="108" t="str">
        <f>EnterpriseData!$B$38</f>
        <v>ProTes300420201Adm</v>
      </c>
      <c r="B3376" s="109" t="s">
        <v>14599</v>
      </c>
      <c r="C3376" s="108" t="s">
        <v>2609</v>
      </c>
      <c r="D3376" s="108" t="s">
        <v>14600</v>
      </c>
      <c r="E3376" s="108" t="s">
        <v>2683</v>
      </c>
      <c r="G3376" s="108" t="s">
        <v>14601</v>
      </c>
      <c r="H3376" s="108" t="s">
        <v>14602</v>
      </c>
      <c r="I3376" s="110" t="s">
        <v>2683</v>
      </c>
      <c r="J3376" s="108" t="s">
        <v>14603</v>
      </c>
      <c r="O3376" s="108" t="s">
        <v>2573</v>
      </c>
    </row>
    <row r="3377" spans="1:15" s="108" customFormat="1" ht="12.75" x14ac:dyDescent="0.2">
      <c r="A3377" s="108" t="str">
        <f>EnterpriseData!$B$38</f>
        <v>ProTes300420201Adm</v>
      </c>
      <c r="B3377" s="109" t="s">
        <v>14604</v>
      </c>
      <c r="C3377" s="108" t="s">
        <v>2609</v>
      </c>
      <c r="D3377" s="108" t="s">
        <v>14605</v>
      </c>
      <c r="E3377" s="108" t="s">
        <v>2683</v>
      </c>
      <c r="G3377" s="108" t="s">
        <v>14606</v>
      </c>
      <c r="H3377" s="108" t="s">
        <v>6129</v>
      </c>
      <c r="I3377" s="110" t="s">
        <v>2683</v>
      </c>
      <c r="J3377" s="108" t="s">
        <v>2414</v>
      </c>
      <c r="O3377" s="108" t="s">
        <v>2573</v>
      </c>
    </row>
    <row r="3378" spans="1:15" s="108" customFormat="1" ht="12.75" x14ac:dyDescent="0.2">
      <c r="A3378" s="108" t="str">
        <f>EnterpriseData!$B$38</f>
        <v>ProTes300420201Adm</v>
      </c>
      <c r="B3378" s="109" t="s">
        <v>14607</v>
      </c>
      <c r="C3378" s="108" t="s">
        <v>2609</v>
      </c>
      <c r="D3378" s="108" t="s">
        <v>14608</v>
      </c>
      <c r="E3378" s="108" t="s">
        <v>2683</v>
      </c>
      <c r="G3378" s="108" t="s">
        <v>14609</v>
      </c>
      <c r="H3378" s="108" t="s">
        <v>7572</v>
      </c>
      <c r="I3378" s="110" t="s">
        <v>2683</v>
      </c>
      <c r="J3378" s="108" t="s">
        <v>4509</v>
      </c>
      <c r="O3378" s="108" t="s">
        <v>2573</v>
      </c>
    </row>
    <row r="3379" spans="1:15" s="108" customFormat="1" ht="12.75" x14ac:dyDescent="0.2">
      <c r="A3379" s="108" t="str">
        <f>EnterpriseData!$B$38</f>
        <v>ProTes300420201Adm</v>
      </c>
      <c r="B3379" s="109" t="s">
        <v>14610</v>
      </c>
      <c r="C3379" s="108" t="s">
        <v>2609</v>
      </c>
      <c r="D3379" s="108" t="s">
        <v>14611</v>
      </c>
      <c r="E3379" s="108" t="s">
        <v>2683</v>
      </c>
      <c r="G3379" s="108" t="s">
        <v>14612</v>
      </c>
      <c r="H3379" s="108" t="s">
        <v>6419</v>
      </c>
      <c r="I3379" s="110" t="s">
        <v>2683</v>
      </c>
      <c r="J3379" s="108" t="s">
        <v>5238</v>
      </c>
      <c r="O3379" s="108" t="s">
        <v>2573</v>
      </c>
    </row>
    <row r="3380" spans="1:15" s="108" customFormat="1" ht="12.75" x14ac:dyDescent="0.2">
      <c r="A3380" s="108" t="str">
        <f>EnterpriseData!$B$38</f>
        <v>ProTes300420201Adm</v>
      </c>
      <c r="B3380" s="109" t="s">
        <v>14613</v>
      </c>
      <c r="C3380" s="108" t="s">
        <v>2609</v>
      </c>
      <c r="D3380" s="108" t="s">
        <v>14614</v>
      </c>
      <c r="E3380" s="108" t="s">
        <v>2683</v>
      </c>
      <c r="G3380" s="108" t="s">
        <v>14615</v>
      </c>
      <c r="H3380" s="108" t="s">
        <v>6129</v>
      </c>
      <c r="I3380" s="110" t="s">
        <v>2683</v>
      </c>
      <c r="J3380" s="108" t="s">
        <v>2414</v>
      </c>
      <c r="O3380" s="108" t="s">
        <v>2573</v>
      </c>
    </row>
    <row r="3381" spans="1:15" s="108" customFormat="1" ht="12.75" x14ac:dyDescent="0.2">
      <c r="A3381" s="108" t="str">
        <f>EnterpriseData!$B$38</f>
        <v>ProTes300420201Adm</v>
      </c>
      <c r="B3381" s="109" t="s">
        <v>14616</v>
      </c>
      <c r="C3381" s="108" t="s">
        <v>2609</v>
      </c>
      <c r="D3381" s="108" t="s">
        <v>14617</v>
      </c>
      <c r="E3381" s="108" t="s">
        <v>2683</v>
      </c>
      <c r="G3381" s="108" t="s">
        <v>14618</v>
      </c>
      <c r="H3381" s="108" t="s">
        <v>6129</v>
      </c>
      <c r="I3381" s="110" t="s">
        <v>2683</v>
      </c>
      <c r="J3381" s="108" t="s">
        <v>2414</v>
      </c>
      <c r="O3381" s="108" t="s">
        <v>2573</v>
      </c>
    </row>
    <row r="3382" spans="1:15" s="108" customFormat="1" ht="12.75" x14ac:dyDescent="0.2">
      <c r="A3382" s="108" t="str">
        <f>EnterpriseData!$B$38</f>
        <v>ProTes300420201Adm</v>
      </c>
      <c r="B3382" s="109" t="s">
        <v>14619</v>
      </c>
      <c r="C3382" s="108" t="s">
        <v>2609</v>
      </c>
      <c r="D3382" s="108" t="s">
        <v>14620</v>
      </c>
      <c r="E3382" s="108" t="s">
        <v>2683</v>
      </c>
      <c r="G3382" s="108" t="s">
        <v>14621</v>
      </c>
      <c r="H3382" s="108" t="s">
        <v>14622</v>
      </c>
      <c r="I3382" s="110" t="s">
        <v>2683</v>
      </c>
      <c r="J3382" s="108" t="s">
        <v>14623</v>
      </c>
      <c r="O3382" s="108" t="s">
        <v>2573</v>
      </c>
    </row>
    <row r="3383" spans="1:15" s="108" customFormat="1" ht="12.75" x14ac:dyDescent="0.2">
      <c r="A3383" s="108" t="str">
        <f>EnterpriseData!$B$38</f>
        <v>ProTes300420201Adm</v>
      </c>
      <c r="B3383" s="109" t="s">
        <v>14624</v>
      </c>
      <c r="C3383" s="108" t="s">
        <v>2609</v>
      </c>
      <c r="D3383" s="108" t="s">
        <v>14625</v>
      </c>
      <c r="E3383" s="108" t="s">
        <v>2683</v>
      </c>
      <c r="G3383" s="108" t="s">
        <v>14626</v>
      </c>
      <c r="H3383" s="108" t="s">
        <v>7315</v>
      </c>
      <c r="I3383" s="110" t="s">
        <v>2683</v>
      </c>
      <c r="J3383" s="108" t="s">
        <v>3016</v>
      </c>
      <c r="O3383" s="108" t="s">
        <v>2573</v>
      </c>
    </row>
    <row r="3384" spans="1:15" s="108" customFormat="1" ht="12.75" x14ac:dyDescent="0.2">
      <c r="A3384" s="108" t="str">
        <f>EnterpriseData!$B$38</f>
        <v>ProTes300420201Adm</v>
      </c>
      <c r="B3384" s="109" t="s">
        <v>14627</v>
      </c>
      <c r="C3384" s="108" t="s">
        <v>2609</v>
      </c>
      <c r="D3384" s="108" t="s">
        <v>14628</v>
      </c>
      <c r="E3384" s="108" t="s">
        <v>2683</v>
      </c>
      <c r="G3384" s="108" t="s">
        <v>14629</v>
      </c>
      <c r="H3384" s="108" t="s">
        <v>6284</v>
      </c>
      <c r="I3384" s="110" t="s">
        <v>2683</v>
      </c>
      <c r="J3384" s="108" t="s">
        <v>6285</v>
      </c>
      <c r="O3384" s="108" t="s">
        <v>2573</v>
      </c>
    </row>
    <row r="3385" spans="1:15" s="108" customFormat="1" ht="12.75" x14ac:dyDescent="0.2">
      <c r="A3385" s="108" t="str">
        <f>EnterpriseData!$B$38</f>
        <v>ProTes300420201Adm</v>
      </c>
      <c r="B3385" s="109" t="s">
        <v>14630</v>
      </c>
      <c r="C3385" s="108" t="s">
        <v>2609</v>
      </c>
      <c r="D3385" s="108" t="s">
        <v>14631</v>
      </c>
      <c r="E3385" s="108" t="s">
        <v>2683</v>
      </c>
      <c r="G3385" s="108" t="s">
        <v>14632</v>
      </c>
      <c r="H3385" s="108" t="s">
        <v>6198</v>
      </c>
      <c r="I3385" s="110" t="s">
        <v>2683</v>
      </c>
      <c r="J3385" s="108" t="s">
        <v>3825</v>
      </c>
      <c r="O3385" s="108" t="s">
        <v>2573</v>
      </c>
    </row>
    <row r="3386" spans="1:15" s="108" customFormat="1" ht="12.75" x14ac:dyDescent="0.2">
      <c r="A3386" s="108" t="str">
        <f>EnterpriseData!$B$38</f>
        <v>ProTes300420201Adm</v>
      </c>
      <c r="B3386" s="109" t="s">
        <v>14633</v>
      </c>
      <c r="C3386" s="108" t="s">
        <v>2609</v>
      </c>
      <c r="D3386" s="108" t="s">
        <v>14634</v>
      </c>
      <c r="E3386" s="108" t="s">
        <v>2683</v>
      </c>
      <c r="G3386" s="108" t="s">
        <v>14635</v>
      </c>
      <c r="H3386" s="108" t="s">
        <v>6198</v>
      </c>
      <c r="I3386" s="110" t="s">
        <v>2683</v>
      </c>
      <c r="J3386" s="108" t="s">
        <v>3825</v>
      </c>
      <c r="O3386" s="108" t="s">
        <v>2573</v>
      </c>
    </row>
    <row r="3387" spans="1:15" s="108" customFormat="1" ht="12.75" x14ac:dyDescent="0.2">
      <c r="A3387" s="108" t="str">
        <f>EnterpriseData!$B$38</f>
        <v>ProTes300420201Adm</v>
      </c>
      <c r="B3387" s="109" t="s">
        <v>14636</v>
      </c>
      <c r="C3387" s="108" t="s">
        <v>2609</v>
      </c>
      <c r="D3387" s="108" t="s">
        <v>14637</v>
      </c>
      <c r="E3387" s="108" t="s">
        <v>2683</v>
      </c>
      <c r="G3387" s="108" t="s">
        <v>14638</v>
      </c>
      <c r="H3387" s="108" t="s">
        <v>14639</v>
      </c>
      <c r="I3387" s="110" t="s">
        <v>2683</v>
      </c>
      <c r="J3387" s="108" t="s">
        <v>4509</v>
      </c>
      <c r="O3387" s="108" t="s">
        <v>2573</v>
      </c>
    </row>
    <row r="3388" spans="1:15" s="108" customFormat="1" ht="12.75" x14ac:dyDescent="0.2">
      <c r="A3388" s="108" t="str">
        <f>EnterpriseData!$B$38</f>
        <v>ProTes300420201Adm</v>
      </c>
      <c r="B3388" s="109" t="s">
        <v>14640</v>
      </c>
      <c r="C3388" s="108" t="s">
        <v>2609</v>
      </c>
      <c r="D3388" s="108" t="s">
        <v>14641</v>
      </c>
      <c r="E3388" s="108" t="s">
        <v>2683</v>
      </c>
      <c r="G3388" s="108" t="s">
        <v>14642</v>
      </c>
      <c r="H3388" s="108" t="s">
        <v>6198</v>
      </c>
      <c r="I3388" s="110" t="s">
        <v>2683</v>
      </c>
      <c r="J3388" s="108" t="s">
        <v>3825</v>
      </c>
      <c r="O3388" s="108" t="s">
        <v>2573</v>
      </c>
    </row>
    <row r="3389" spans="1:15" s="108" customFormat="1" ht="12.75" x14ac:dyDescent="0.2">
      <c r="A3389" s="108" t="str">
        <f>EnterpriseData!$B$38</f>
        <v>ProTes300420201Adm</v>
      </c>
      <c r="B3389" s="109" t="s">
        <v>14643</v>
      </c>
      <c r="C3389" s="108" t="s">
        <v>2609</v>
      </c>
      <c r="D3389" s="108" t="s">
        <v>14644</v>
      </c>
      <c r="E3389" s="108" t="s">
        <v>2683</v>
      </c>
      <c r="G3389" s="108" t="s">
        <v>14645</v>
      </c>
      <c r="H3389" s="108" t="s">
        <v>6299</v>
      </c>
      <c r="I3389" s="110" t="s">
        <v>2683</v>
      </c>
      <c r="J3389" s="108" t="s">
        <v>3100</v>
      </c>
      <c r="O3389" s="108" t="s">
        <v>2573</v>
      </c>
    </row>
    <row r="3390" spans="1:15" s="108" customFormat="1" ht="12.75" x14ac:dyDescent="0.2">
      <c r="A3390" s="108" t="str">
        <f>EnterpriseData!$B$38</f>
        <v>ProTes300420201Adm</v>
      </c>
      <c r="B3390" s="109" t="s">
        <v>14646</v>
      </c>
      <c r="C3390" s="108" t="s">
        <v>2609</v>
      </c>
      <c r="D3390" s="108" t="s">
        <v>14647</v>
      </c>
      <c r="E3390" s="108" t="s">
        <v>2683</v>
      </c>
      <c r="G3390" s="108" t="s">
        <v>14648</v>
      </c>
      <c r="H3390" s="108" t="s">
        <v>2934</v>
      </c>
      <c r="I3390" s="110" t="s">
        <v>2683</v>
      </c>
      <c r="J3390" s="108" t="s">
        <v>2414</v>
      </c>
      <c r="O3390" s="108" t="s">
        <v>2573</v>
      </c>
    </row>
    <row r="3391" spans="1:15" s="108" customFormat="1" ht="12.75" x14ac:dyDescent="0.2">
      <c r="A3391" s="108" t="str">
        <f>EnterpriseData!$B$38</f>
        <v>ProTes300420201Adm</v>
      </c>
      <c r="B3391" s="109" t="s">
        <v>14649</v>
      </c>
      <c r="C3391" s="108" t="s">
        <v>2609</v>
      </c>
      <c r="D3391" s="108" t="s">
        <v>14650</v>
      </c>
      <c r="E3391" s="108" t="s">
        <v>2683</v>
      </c>
      <c r="G3391" s="108" t="s">
        <v>14651</v>
      </c>
      <c r="H3391" s="108" t="s">
        <v>6475</v>
      </c>
      <c r="I3391" s="110" t="s">
        <v>2683</v>
      </c>
      <c r="J3391" s="108" t="s">
        <v>5631</v>
      </c>
      <c r="O3391" s="108" t="s">
        <v>2573</v>
      </c>
    </row>
    <row r="3392" spans="1:15" s="108" customFormat="1" ht="12.75" x14ac:dyDescent="0.2">
      <c r="A3392" s="108" t="str">
        <f>EnterpriseData!$B$38</f>
        <v>ProTes300420201Adm</v>
      </c>
      <c r="B3392" s="109" t="s">
        <v>14652</v>
      </c>
      <c r="C3392" s="108" t="s">
        <v>2609</v>
      </c>
      <c r="D3392" s="108" t="s">
        <v>14653</v>
      </c>
      <c r="E3392" s="108" t="s">
        <v>2683</v>
      </c>
      <c r="G3392" s="108" t="s">
        <v>14654</v>
      </c>
      <c r="H3392" s="108" t="s">
        <v>6616</v>
      </c>
      <c r="I3392" s="110" t="s">
        <v>2683</v>
      </c>
      <c r="J3392" s="108" t="s">
        <v>5800</v>
      </c>
      <c r="O3392" s="108" t="s">
        <v>2573</v>
      </c>
    </row>
    <row r="3393" spans="1:15" s="108" customFormat="1" ht="12.75" x14ac:dyDescent="0.2">
      <c r="A3393" s="108" t="str">
        <f>EnterpriseData!$B$38</f>
        <v>ProTes300420201Adm</v>
      </c>
      <c r="B3393" s="109" t="s">
        <v>14655</v>
      </c>
      <c r="C3393" s="108" t="s">
        <v>2609</v>
      </c>
      <c r="D3393" s="108" t="s">
        <v>14656</v>
      </c>
      <c r="E3393" s="108" t="s">
        <v>2683</v>
      </c>
      <c r="G3393" s="108" t="s">
        <v>14657</v>
      </c>
      <c r="H3393" s="108" t="s">
        <v>6870</v>
      </c>
      <c r="I3393" s="110" t="s">
        <v>2683</v>
      </c>
      <c r="J3393" s="108" t="s">
        <v>4581</v>
      </c>
      <c r="O3393" s="108" t="s">
        <v>2573</v>
      </c>
    </row>
    <row r="3394" spans="1:15" s="108" customFormat="1" ht="12.75" x14ac:dyDescent="0.2">
      <c r="A3394" s="108" t="str">
        <f>EnterpriseData!$B$38</f>
        <v>ProTes300420201Adm</v>
      </c>
      <c r="B3394" s="109" t="s">
        <v>14658</v>
      </c>
      <c r="C3394" s="108" t="s">
        <v>2609</v>
      </c>
      <c r="D3394" s="108" t="s">
        <v>14659</v>
      </c>
      <c r="E3394" s="108" t="s">
        <v>2683</v>
      </c>
      <c r="G3394" s="108" t="s">
        <v>14660</v>
      </c>
      <c r="H3394" s="108" t="s">
        <v>6616</v>
      </c>
      <c r="I3394" s="110" t="s">
        <v>2683</v>
      </c>
      <c r="J3394" s="108" t="s">
        <v>5800</v>
      </c>
      <c r="O3394" s="108" t="s">
        <v>2573</v>
      </c>
    </row>
    <row r="3395" spans="1:15" s="108" customFormat="1" ht="12.75" x14ac:dyDescent="0.2">
      <c r="A3395" s="108" t="str">
        <f>EnterpriseData!$B$38</f>
        <v>ProTes300420201Adm</v>
      </c>
      <c r="B3395" s="109" t="s">
        <v>14661</v>
      </c>
      <c r="C3395" s="108" t="s">
        <v>2609</v>
      </c>
      <c r="D3395" s="108" t="s">
        <v>14662</v>
      </c>
      <c r="E3395" s="108" t="s">
        <v>2683</v>
      </c>
      <c r="G3395" s="108" t="s">
        <v>14663</v>
      </c>
      <c r="H3395" s="108" t="s">
        <v>6253</v>
      </c>
      <c r="I3395" s="110" t="s">
        <v>2683</v>
      </c>
      <c r="J3395" s="108" t="s">
        <v>2952</v>
      </c>
      <c r="O3395" s="108" t="s">
        <v>2573</v>
      </c>
    </row>
    <row r="3396" spans="1:15" s="108" customFormat="1" ht="12.75" x14ac:dyDescent="0.2">
      <c r="A3396" s="108" t="str">
        <f>EnterpriseData!$B$38</f>
        <v>ProTes300420201Adm</v>
      </c>
      <c r="B3396" s="109" t="s">
        <v>14664</v>
      </c>
      <c r="C3396" s="108" t="s">
        <v>2609</v>
      </c>
      <c r="D3396" s="108" t="s">
        <v>14665</v>
      </c>
      <c r="E3396" s="108" t="s">
        <v>2683</v>
      </c>
      <c r="G3396" s="108" t="s">
        <v>14666</v>
      </c>
      <c r="H3396" s="108" t="s">
        <v>9075</v>
      </c>
      <c r="I3396" s="110" t="s">
        <v>2683</v>
      </c>
      <c r="J3396" s="108" t="s">
        <v>4581</v>
      </c>
      <c r="O3396" s="108" t="s">
        <v>2573</v>
      </c>
    </row>
    <row r="3397" spans="1:15" s="108" customFormat="1" ht="12.75" x14ac:dyDescent="0.2">
      <c r="A3397" s="108" t="str">
        <f>EnterpriseData!$B$38</f>
        <v>ProTes300420201Adm</v>
      </c>
      <c r="B3397" s="109" t="s">
        <v>14667</v>
      </c>
      <c r="C3397" s="108" t="s">
        <v>2609</v>
      </c>
      <c r="D3397" s="108" t="s">
        <v>14668</v>
      </c>
      <c r="E3397" s="108" t="s">
        <v>2683</v>
      </c>
      <c r="G3397" s="108" t="s">
        <v>14669</v>
      </c>
      <c r="H3397" s="108" t="s">
        <v>6923</v>
      </c>
      <c r="I3397" s="110" t="s">
        <v>2683</v>
      </c>
      <c r="J3397" s="108" t="s">
        <v>2991</v>
      </c>
      <c r="O3397" s="108" t="s">
        <v>2573</v>
      </c>
    </row>
    <row r="3398" spans="1:15" s="108" customFormat="1" ht="12.75" x14ac:dyDescent="0.2">
      <c r="A3398" s="108" t="str">
        <f>EnterpriseData!$B$38</f>
        <v>ProTes300420201Adm</v>
      </c>
      <c r="B3398" s="109" t="s">
        <v>14670</v>
      </c>
      <c r="C3398" s="108" t="s">
        <v>2609</v>
      </c>
      <c r="D3398" s="108" t="s">
        <v>14671</v>
      </c>
      <c r="E3398" s="108" t="s">
        <v>2683</v>
      </c>
      <c r="G3398" s="108" t="s">
        <v>14672</v>
      </c>
      <c r="H3398" s="108" t="s">
        <v>14672</v>
      </c>
      <c r="I3398" s="110" t="s">
        <v>2683</v>
      </c>
      <c r="J3398" s="108" t="s">
        <v>4503</v>
      </c>
      <c r="O3398" s="108" t="s">
        <v>2573</v>
      </c>
    </row>
    <row r="3399" spans="1:15" s="108" customFormat="1" ht="12.75" x14ac:dyDescent="0.2">
      <c r="A3399" s="108" t="str">
        <f>EnterpriseData!$B$38</f>
        <v>ProTes300420201Adm</v>
      </c>
      <c r="B3399" s="109" t="s">
        <v>14673</v>
      </c>
      <c r="C3399" s="108" t="s">
        <v>2609</v>
      </c>
      <c r="D3399" s="108" t="s">
        <v>14674</v>
      </c>
      <c r="E3399" s="108" t="s">
        <v>2683</v>
      </c>
      <c r="G3399" s="108" t="s">
        <v>14675</v>
      </c>
      <c r="H3399" s="108" t="s">
        <v>6408</v>
      </c>
      <c r="I3399" s="110" t="s">
        <v>2683</v>
      </c>
      <c r="J3399" s="108" t="s">
        <v>3663</v>
      </c>
      <c r="O3399" s="108" t="s">
        <v>2573</v>
      </c>
    </row>
    <row r="3400" spans="1:15" s="108" customFormat="1" ht="12.75" x14ac:dyDescent="0.2">
      <c r="A3400" s="108" t="str">
        <f>EnterpriseData!$B$38</f>
        <v>ProTes300420201Adm</v>
      </c>
      <c r="B3400" s="109" t="s">
        <v>14676</v>
      </c>
      <c r="C3400" s="108" t="s">
        <v>2609</v>
      </c>
      <c r="D3400" s="108" t="s">
        <v>14677</v>
      </c>
      <c r="E3400" s="108" t="s">
        <v>2683</v>
      </c>
      <c r="G3400" s="108" t="s">
        <v>14678</v>
      </c>
      <c r="H3400" s="108" t="s">
        <v>12492</v>
      </c>
      <c r="I3400" s="110" t="s">
        <v>2683</v>
      </c>
      <c r="J3400" s="108" t="s">
        <v>12493</v>
      </c>
      <c r="O3400" s="108" t="s">
        <v>2573</v>
      </c>
    </row>
    <row r="3401" spans="1:15" s="108" customFormat="1" ht="12.75" x14ac:dyDescent="0.2">
      <c r="A3401" s="108" t="str">
        <f>EnterpriseData!$B$38</f>
        <v>ProTes300420201Adm</v>
      </c>
      <c r="B3401" s="109" t="s">
        <v>14679</v>
      </c>
      <c r="C3401" s="108" t="s">
        <v>2609</v>
      </c>
      <c r="D3401" s="108" t="s">
        <v>14680</v>
      </c>
      <c r="E3401" s="108" t="s">
        <v>2683</v>
      </c>
      <c r="G3401" s="108" t="s">
        <v>14681</v>
      </c>
      <c r="H3401" s="108" t="s">
        <v>14681</v>
      </c>
      <c r="I3401" s="110" t="s">
        <v>2683</v>
      </c>
      <c r="J3401" s="108" t="s">
        <v>434</v>
      </c>
      <c r="O3401" s="108" t="s">
        <v>2573</v>
      </c>
    </row>
    <row r="3402" spans="1:15" s="108" customFormat="1" ht="12.75" x14ac:dyDescent="0.2">
      <c r="A3402" s="108" t="str">
        <f>EnterpriseData!$B$38</f>
        <v>ProTes300420201Adm</v>
      </c>
      <c r="B3402" s="109" t="s">
        <v>14682</v>
      </c>
      <c r="C3402" s="108" t="s">
        <v>2609</v>
      </c>
      <c r="D3402" s="108" t="s">
        <v>14683</v>
      </c>
      <c r="E3402" s="108" t="s">
        <v>2683</v>
      </c>
      <c r="G3402" s="108" t="s">
        <v>14684</v>
      </c>
      <c r="H3402" s="108" t="s">
        <v>6512</v>
      </c>
      <c r="I3402" s="110" t="s">
        <v>2683</v>
      </c>
      <c r="J3402" s="108" t="s">
        <v>5462</v>
      </c>
      <c r="O3402" s="108" t="s">
        <v>2573</v>
      </c>
    </row>
    <row r="3403" spans="1:15" s="108" customFormat="1" ht="12.75" x14ac:dyDescent="0.2">
      <c r="A3403" s="108" t="str">
        <f>EnterpriseData!$B$38</f>
        <v>ProTes300420201Adm</v>
      </c>
      <c r="B3403" s="109" t="s">
        <v>14685</v>
      </c>
      <c r="C3403" s="108" t="s">
        <v>2609</v>
      </c>
      <c r="D3403" s="108" t="s">
        <v>14686</v>
      </c>
      <c r="E3403" s="108" t="s">
        <v>2683</v>
      </c>
      <c r="G3403" s="108" t="s">
        <v>14687</v>
      </c>
      <c r="H3403" s="108" t="s">
        <v>6923</v>
      </c>
      <c r="I3403" s="110" t="s">
        <v>2683</v>
      </c>
      <c r="J3403" s="108" t="s">
        <v>2991</v>
      </c>
      <c r="O3403" s="108" t="s">
        <v>2573</v>
      </c>
    </row>
    <row r="3404" spans="1:15" s="108" customFormat="1" ht="12.75" x14ac:dyDescent="0.2">
      <c r="A3404" s="108" t="str">
        <f>EnterpriseData!$B$38</f>
        <v>ProTes300420201Adm</v>
      </c>
      <c r="B3404" s="109" t="s">
        <v>14688</v>
      </c>
      <c r="C3404" s="108" t="s">
        <v>2609</v>
      </c>
      <c r="D3404" s="108" t="s">
        <v>14689</v>
      </c>
      <c r="E3404" s="108" t="s">
        <v>2683</v>
      </c>
      <c r="G3404" s="108" t="s">
        <v>14690</v>
      </c>
      <c r="H3404" s="108" t="s">
        <v>6267</v>
      </c>
      <c r="I3404" s="110" t="s">
        <v>2683</v>
      </c>
      <c r="J3404" s="108" t="s">
        <v>4104</v>
      </c>
      <c r="O3404" s="108" t="s">
        <v>2573</v>
      </c>
    </row>
    <row r="3405" spans="1:15" s="108" customFormat="1" ht="12.75" x14ac:dyDescent="0.2">
      <c r="A3405" s="108" t="str">
        <f>EnterpriseData!$B$38</f>
        <v>ProTes300420201Adm</v>
      </c>
      <c r="B3405" s="109" t="s">
        <v>14691</v>
      </c>
      <c r="C3405" s="108" t="s">
        <v>2609</v>
      </c>
      <c r="D3405" s="108" t="s">
        <v>14692</v>
      </c>
      <c r="E3405" s="108" t="s">
        <v>2683</v>
      </c>
      <c r="G3405" s="108" t="s">
        <v>14693</v>
      </c>
      <c r="H3405" s="108" t="s">
        <v>10850</v>
      </c>
      <c r="I3405" s="110" t="s">
        <v>2683</v>
      </c>
      <c r="J3405" s="108" t="s">
        <v>2865</v>
      </c>
      <c r="O3405" s="108" t="s">
        <v>2573</v>
      </c>
    </row>
    <row r="3406" spans="1:15" s="108" customFormat="1" ht="12.75" x14ac:dyDescent="0.2">
      <c r="A3406" s="108" t="str">
        <f>EnterpriseData!$B$38</f>
        <v>ProTes300420201Adm</v>
      </c>
      <c r="B3406" s="109" t="s">
        <v>14694</v>
      </c>
      <c r="C3406" s="108" t="s">
        <v>2609</v>
      </c>
      <c r="D3406" s="108" t="s">
        <v>14695</v>
      </c>
      <c r="E3406" s="108" t="s">
        <v>2683</v>
      </c>
      <c r="G3406" s="108" t="s">
        <v>14696</v>
      </c>
      <c r="H3406" s="108" t="s">
        <v>7530</v>
      </c>
      <c r="I3406" s="110" t="s">
        <v>2683</v>
      </c>
      <c r="J3406" s="108" t="s">
        <v>3799</v>
      </c>
      <c r="O3406" s="108" t="s">
        <v>2573</v>
      </c>
    </row>
    <row r="3407" spans="1:15" s="108" customFormat="1" ht="12.75" x14ac:dyDescent="0.2">
      <c r="A3407" s="108" t="str">
        <f>EnterpriseData!$B$38</f>
        <v>ProTes300420201Adm</v>
      </c>
      <c r="B3407" s="109" t="s">
        <v>14697</v>
      </c>
      <c r="C3407" s="108" t="s">
        <v>2609</v>
      </c>
      <c r="D3407" s="108" t="s">
        <v>14698</v>
      </c>
      <c r="E3407" s="108" t="s">
        <v>2683</v>
      </c>
      <c r="G3407" s="108" t="s">
        <v>14699</v>
      </c>
      <c r="H3407" s="108" t="s">
        <v>6616</v>
      </c>
      <c r="I3407" s="110" t="s">
        <v>2683</v>
      </c>
      <c r="J3407" s="108" t="s">
        <v>5800</v>
      </c>
      <c r="O3407" s="108" t="s">
        <v>2573</v>
      </c>
    </row>
    <row r="3408" spans="1:15" s="108" customFormat="1" ht="12.75" x14ac:dyDescent="0.2">
      <c r="A3408" s="108" t="str">
        <f>EnterpriseData!$B$38</f>
        <v>ProTes300420201Adm</v>
      </c>
      <c r="B3408" s="109" t="s">
        <v>14700</v>
      </c>
      <c r="C3408" s="108" t="s">
        <v>2609</v>
      </c>
      <c r="D3408" s="108" t="s">
        <v>14701</v>
      </c>
      <c r="E3408" s="108" t="s">
        <v>2683</v>
      </c>
      <c r="G3408" s="108" t="s">
        <v>14702</v>
      </c>
      <c r="H3408" s="108" t="s">
        <v>14703</v>
      </c>
      <c r="I3408" s="110" t="s">
        <v>2683</v>
      </c>
      <c r="J3408" s="108" t="s">
        <v>3663</v>
      </c>
      <c r="O3408" s="108" t="s">
        <v>2573</v>
      </c>
    </row>
    <row r="3409" spans="1:15" s="108" customFormat="1" ht="12.75" x14ac:dyDescent="0.2">
      <c r="A3409" s="108" t="str">
        <f>EnterpriseData!$B$38</f>
        <v>ProTes300420201Adm</v>
      </c>
      <c r="B3409" s="109" t="s">
        <v>14704</v>
      </c>
      <c r="C3409" s="108" t="s">
        <v>2609</v>
      </c>
      <c r="D3409" s="108" t="s">
        <v>14705</v>
      </c>
      <c r="E3409" s="108" t="s">
        <v>2683</v>
      </c>
      <c r="G3409" s="108" t="s">
        <v>14706</v>
      </c>
      <c r="H3409" s="108" t="s">
        <v>8117</v>
      </c>
      <c r="I3409" s="110" t="s">
        <v>2683</v>
      </c>
      <c r="J3409" s="108" t="s">
        <v>409</v>
      </c>
      <c r="O3409" s="108" t="s">
        <v>2573</v>
      </c>
    </row>
    <row r="3410" spans="1:15" s="108" customFormat="1" ht="12.75" x14ac:dyDescent="0.2">
      <c r="A3410" s="108" t="str">
        <f>EnterpriseData!$B$38</f>
        <v>ProTes300420201Adm</v>
      </c>
      <c r="B3410" s="109" t="s">
        <v>14707</v>
      </c>
      <c r="C3410" s="108" t="s">
        <v>2609</v>
      </c>
      <c r="D3410" s="108" t="s">
        <v>14708</v>
      </c>
      <c r="E3410" s="108" t="s">
        <v>2683</v>
      </c>
      <c r="G3410" s="108" t="s">
        <v>14709</v>
      </c>
      <c r="H3410" s="108" t="s">
        <v>6133</v>
      </c>
      <c r="I3410" s="110" t="s">
        <v>2683</v>
      </c>
      <c r="J3410" s="108" t="s">
        <v>3681</v>
      </c>
      <c r="O3410" s="108" t="s">
        <v>2573</v>
      </c>
    </row>
    <row r="3411" spans="1:15" s="108" customFormat="1" ht="12.75" x14ac:dyDescent="0.2">
      <c r="A3411" s="108" t="str">
        <f>EnterpriseData!$B$38</f>
        <v>ProTes300420201Adm</v>
      </c>
      <c r="B3411" s="109" t="s">
        <v>14710</v>
      </c>
      <c r="C3411" s="108" t="s">
        <v>2609</v>
      </c>
      <c r="D3411" s="108" t="s">
        <v>14711</v>
      </c>
      <c r="E3411" s="108" t="s">
        <v>2683</v>
      </c>
      <c r="G3411" s="108" t="s">
        <v>14712</v>
      </c>
      <c r="H3411" s="108" t="s">
        <v>6999</v>
      </c>
      <c r="I3411" s="110" t="s">
        <v>2683</v>
      </c>
      <c r="J3411" s="108" t="s">
        <v>4115</v>
      </c>
      <c r="O3411" s="108" t="s">
        <v>2573</v>
      </c>
    </row>
    <row r="3412" spans="1:15" s="108" customFormat="1" ht="12.75" x14ac:dyDescent="0.2">
      <c r="A3412" s="108" t="str">
        <f>EnterpriseData!$B$38</f>
        <v>ProTes300420201Adm</v>
      </c>
      <c r="B3412" s="109" t="s">
        <v>14713</v>
      </c>
      <c r="C3412" s="108" t="s">
        <v>2609</v>
      </c>
      <c r="D3412" s="108" t="s">
        <v>14714</v>
      </c>
      <c r="E3412" s="108" t="s">
        <v>2683</v>
      </c>
      <c r="G3412" s="108" t="s">
        <v>14715</v>
      </c>
      <c r="H3412" s="108" t="s">
        <v>12492</v>
      </c>
      <c r="I3412" s="110" t="s">
        <v>2683</v>
      </c>
      <c r="J3412" s="108" t="s">
        <v>12493</v>
      </c>
      <c r="O3412" s="108" t="s">
        <v>2573</v>
      </c>
    </row>
    <row r="3413" spans="1:15" s="108" customFormat="1" ht="12.75" x14ac:dyDescent="0.2">
      <c r="A3413" s="108" t="str">
        <f>EnterpriseData!$B$38</f>
        <v>ProTes300420201Adm</v>
      </c>
      <c r="B3413" s="109" t="s">
        <v>14716</v>
      </c>
      <c r="C3413" s="108" t="s">
        <v>2609</v>
      </c>
      <c r="D3413" s="108" t="s">
        <v>14717</v>
      </c>
      <c r="E3413" s="108" t="s">
        <v>2683</v>
      </c>
      <c r="G3413" s="108" t="s">
        <v>14718</v>
      </c>
      <c r="H3413" s="108" t="s">
        <v>7792</v>
      </c>
      <c r="I3413" s="110" t="s">
        <v>2683</v>
      </c>
      <c r="J3413" s="108" t="s">
        <v>2940</v>
      </c>
      <c r="O3413" s="108" t="s">
        <v>2573</v>
      </c>
    </row>
    <row r="3414" spans="1:15" s="108" customFormat="1" ht="12.75" x14ac:dyDescent="0.2">
      <c r="A3414" s="108" t="str">
        <f>EnterpriseData!$B$38</f>
        <v>ProTes300420201Adm</v>
      </c>
      <c r="B3414" s="109" t="s">
        <v>14719</v>
      </c>
      <c r="C3414" s="108" t="s">
        <v>2609</v>
      </c>
      <c r="D3414" s="108" t="s">
        <v>14720</v>
      </c>
      <c r="E3414" s="108" t="s">
        <v>2683</v>
      </c>
      <c r="G3414" s="108" t="s">
        <v>14721</v>
      </c>
      <c r="H3414" s="108" t="s">
        <v>7206</v>
      </c>
      <c r="I3414" s="110" t="s">
        <v>2683</v>
      </c>
      <c r="J3414" s="108" t="s">
        <v>3047</v>
      </c>
      <c r="O3414" s="108" t="s">
        <v>2573</v>
      </c>
    </row>
    <row r="3415" spans="1:15" s="108" customFormat="1" ht="12.75" x14ac:dyDescent="0.2">
      <c r="A3415" s="108" t="str">
        <f>EnterpriseData!$B$38</f>
        <v>ProTes300420201Adm</v>
      </c>
      <c r="B3415" s="109" t="s">
        <v>14722</v>
      </c>
      <c r="C3415" s="108" t="s">
        <v>2609</v>
      </c>
      <c r="D3415" s="108" t="s">
        <v>14723</v>
      </c>
      <c r="E3415" s="108" t="s">
        <v>2683</v>
      </c>
      <c r="G3415" s="108" t="s">
        <v>14724</v>
      </c>
      <c r="H3415" s="108" t="s">
        <v>10850</v>
      </c>
      <c r="I3415" s="110" t="s">
        <v>2683</v>
      </c>
      <c r="J3415" s="108" t="s">
        <v>2865</v>
      </c>
      <c r="O3415" s="108" t="s">
        <v>2573</v>
      </c>
    </row>
    <row r="3416" spans="1:15" s="108" customFormat="1" ht="12.75" x14ac:dyDescent="0.2">
      <c r="A3416" s="108" t="str">
        <f>EnterpriseData!$B$38</f>
        <v>ProTes300420201Adm</v>
      </c>
      <c r="B3416" s="109" t="s">
        <v>14725</v>
      </c>
      <c r="C3416" s="108" t="s">
        <v>2609</v>
      </c>
      <c r="D3416" s="108" t="s">
        <v>14726</v>
      </c>
      <c r="E3416" s="108" t="s">
        <v>2683</v>
      </c>
      <c r="G3416" s="108" t="s">
        <v>14727</v>
      </c>
      <c r="H3416" s="108" t="s">
        <v>6923</v>
      </c>
      <c r="I3416" s="110" t="s">
        <v>2683</v>
      </c>
      <c r="J3416" s="108" t="s">
        <v>2991</v>
      </c>
      <c r="O3416" s="108" t="s">
        <v>2573</v>
      </c>
    </row>
    <row r="3417" spans="1:15" s="108" customFormat="1" ht="12.75" x14ac:dyDescent="0.2">
      <c r="A3417" s="108" t="str">
        <f>EnterpriseData!$B$38</f>
        <v>ProTes300420201Adm</v>
      </c>
      <c r="B3417" s="109" t="s">
        <v>14728</v>
      </c>
      <c r="C3417" s="108" t="s">
        <v>2609</v>
      </c>
      <c r="D3417" s="108" t="s">
        <v>14729</v>
      </c>
      <c r="E3417" s="108" t="s">
        <v>2683</v>
      </c>
      <c r="G3417" s="108" t="s">
        <v>14730</v>
      </c>
      <c r="H3417" s="108" t="s">
        <v>6245</v>
      </c>
      <c r="I3417" s="110" t="s">
        <v>2683</v>
      </c>
      <c r="J3417" s="108" t="s">
        <v>2412</v>
      </c>
      <c r="O3417" s="108" t="s">
        <v>2573</v>
      </c>
    </row>
    <row r="3418" spans="1:15" s="108" customFormat="1" ht="12.75" x14ac:dyDescent="0.2">
      <c r="A3418" s="108" t="str">
        <f>EnterpriseData!$B$38</f>
        <v>ProTes300420201Adm</v>
      </c>
      <c r="B3418" s="109" t="s">
        <v>14731</v>
      </c>
      <c r="C3418" s="108" t="s">
        <v>2609</v>
      </c>
      <c r="D3418" s="108" t="s">
        <v>14732</v>
      </c>
      <c r="E3418" s="108" t="s">
        <v>2683</v>
      </c>
      <c r="G3418" s="108" t="s">
        <v>14733</v>
      </c>
      <c r="H3418" s="108" t="s">
        <v>6616</v>
      </c>
      <c r="I3418" s="110" t="s">
        <v>2683</v>
      </c>
      <c r="J3418" s="108" t="s">
        <v>5800</v>
      </c>
      <c r="O3418" s="108" t="s">
        <v>2573</v>
      </c>
    </row>
    <row r="3419" spans="1:15" s="108" customFormat="1" ht="12.75" x14ac:dyDescent="0.2">
      <c r="A3419" s="108" t="str">
        <f>EnterpriseData!$B$38</f>
        <v>ProTes300420201Adm</v>
      </c>
      <c r="B3419" s="109" t="s">
        <v>14734</v>
      </c>
      <c r="C3419" s="108" t="s">
        <v>2609</v>
      </c>
      <c r="D3419" s="108" t="s">
        <v>14735</v>
      </c>
      <c r="E3419" s="108" t="s">
        <v>2683</v>
      </c>
      <c r="G3419" s="108" t="s">
        <v>14736</v>
      </c>
      <c r="H3419" s="108" t="s">
        <v>6616</v>
      </c>
      <c r="I3419" s="110" t="s">
        <v>2683</v>
      </c>
      <c r="J3419" s="108" t="s">
        <v>5800</v>
      </c>
      <c r="O3419" s="108" t="s">
        <v>2573</v>
      </c>
    </row>
    <row r="3420" spans="1:15" s="108" customFormat="1" ht="12.75" x14ac:dyDescent="0.2">
      <c r="A3420" s="108" t="str">
        <f>EnterpriseData!$B$38</f>
        <v>ProTes300420201Adm</v>
      </c>
      <c r="B3420" s="109" t="s">
        <v>14737</v>
      </c>
      <c r="C3420" s="108" t="s">
        <v>2609</v>
      </c>
      <c r="D3420" s="108" t="s">
        <v>14738</v>
      </c>
      <c r="E3420" s="108" t="s">
        <v>2683</v>
      </c>
      <c r="G3420" s="108" t="s">
        <v>14739</v>
      </c>
      <c r="H3420" s="108" t="s">
        <v>6616</v>
      </c>
      <c r="I3420" s="110" t="s">
        <v>2683</v>
      </c>
      <c r="J3420" s="108" t="s">
        <v>5800</v>
      </c>
      <c r="O3420" s="108" t="s">
        <v>2573</v>
      </c>
    </row>
    <row r="3421" spans="1:15" s="108" customFormat="1" ht="12.75" x14ac:dyDescent="0.2">
      <c r="A3421" s="108" t="str">
        <f>EnterpriseData!$B$38</f>
        <v>ProTes300420201Adm</v>
      </c>
      <c r="B3421" s="109" t="s">
        <v>14740</v>
      </c>
      <c r="C3421" s="108" t="s">
        <v>2609</v>
      </c>
      <c r="D3421" s="108" t="s">
        <v>14741</v>
      </c>
      <c r="E3421" s="108" t="s">
        <v>2683</v>
      </c>
      <c r="G3421" s="108" t="s">
        <v>14742</v>
      </c>
      <c r="H3421" s="108" t="s">
        <v>10559</v>
      </c>
      <c r="I3421" s="110" t="s">
        <v>2683</v>
      </c>
      <c r="J3421" s="108" t="s">
        <v>5414</v>
      </c>
      <c r="O3421" s="108" t="s">
        <v>2573</v>
      </c>
    </row>
    <row r="3422" spans="1:15" s="108" customFormat="1" ht="12.75" x14ac:dyDescent="0.2">
      <c r="A3422" s="108" t="str">
        <f>EnterpriseData!$B$38</f>
        <v>ProTes300420201Adm</v>
      </c>
      <c r="B3422" s="109" t="s">
        <v>14743</v>
      </c>
      <c r="C3422" s="108" t="s">
        <v>2609</v>
      </c>
      <c r="D3422" s="108" t="s">
        <v>14744</v>
      </c>
      <c r="E3422" s="108" t="s">
        <v>2683</v>
      </c>
      <c r="G3422" s="108" t="s">
        <v>14745</v>
      </c>
      <c r="H3422" s="108" t="s">
        <v>6616</v>
      </c>
      <c r="I3422" s="110" t="s">
        <v>2683</v>
      </c>
      <c r="J3422" s="108" t="s">
        <v>5800</v>
      </c>
      <c r="O3422" s="108" t="s">
        <v>2573</v>
      </c>
    </row>
    <row r="3423" spans="1:15" s="108" customFormat="1" ht="12.75" x14ac:dyDescent="0.2">
      <c r="A3423" s="108" t="str">
        <f>EnterpriseData!$B$38</f>
        <v>ProTes300420201Adm</v>
      </c>
      <c r="B3423" s="109" t="s">
        <v>14746</v>
      </c>
      <c r="C3423" s="108" t="s">
        <v>2609</v>
      </c>
      <c r="D3423" s="108" t="s">
        <v>14747</v>
      </c>
      <c r="E3423" s="108" t="s">
        <v>2683</v>
      </c>
      <c r="G3423" s="108" t="s">
        <v>14748</v>
      </c>
      <c r="H3423" s="108" t="s">
        <v>6616</v>
      </c>
      <c r="I3423" s="110" t="s">
        <v>2683</v>
      </c>
      <c r="J3423" s="108" t="s">
        <v>5800</v>
      </c>
      <c r="O3423" s="108" t="s">
        <v>2573</v>
      </c>
    </row>
    <row r="3424" spans="1:15" s="108" customFormat="1" ht="12.75" x14ac:dyDescent="0.2">
      <c r="A3424" s="108" t="str">
        <f>EnterpriseData!$B$38</f>
        <v>ProTes300420201Adm</v>
      </c>
      <c r="B3424" s="109" t="s">
        <v>14749</v>
      </c>
      <c r="C3424" s="108" t="s">
        <v>2609</v>
      </c>
      <c r="D3424" s="108" t="s">
        <v>14750</v>
      </c>
      <c r="E3424" s="108" t="s">
        <v>2683</v>
      </c>
      <c r="G3424" s="108" t="s">
        <v>14751</v>
      </c>
      <c r="H3424" s="108" t="s">
        <v>13553</v>
      </c>
      <c r="I3424" s="110" t="s">
        <v>2683</v>
      </c>
      <c r="J3424" s="108" t="s">
        <v>6931</v>
      </c>
      <c r="O3424" s="108" t="s">
        <v>2573</v>
      </c>
    </row>
    <row r="3425" spans="1:15" s="108" customFormat="1" ht="12.75" x14ac:dyDescent="0.2">
      <c r="A3425" s="108" t="str">
        <f>EnterpriseData!$B$38</f>
        <v>ProTes300420201Adm</v>
      </c>
      <c r="B3425" s="109" t="s">
        <v>14752</v>
      </c>
      <c r="C3425" s="108" t="s">
        <v>2609</v>
      </c>
      <c r="D3425" s="108" t="s">
        <v>14753</v>
      </c>
      <c r="E3425" s="108" t="s">
        <v>2683</v>
      </c>
      <c r="G3425" s="108" t="s">
        <v>14754</v>
      </c>
      <c r="H3425" s="108" t="s">
        <v>6198</v>
      </c>
      <c r="I3425" s="110" t="s">
        <v>2683</v>
      </c>
      <c r="J3425" s="108" t="s">
        <v>3825</v>
      </c>
      <c r="O3425" s="108" t="s">
        <v>2573</v>
      </c>
    </row>
    <row r="3426" spans="1:15" s="108" customFormat="1" ht="12.75" x14ac:dyDescent="0.2">
      <c r="A3426" s="108" t="str">
        <f>EnterpriseData!$B$38</f>
        <v>ProTes300420201Adm</v>
      </c>
      <c r="B3426" s="109" t="s">
        <v>14755</v>
      </c>
      <c r="C3426" s="108" t="s">
        <v>2609</v>
      </c>
      <c r="D3426" s="108" t="s">
        <v>14756</v>
      </c>
      <c r="E3426" s="108" t="s">
        <v>2683</v>
      </c>
      <c r="G3426" s="108" t="s">
        <v>14757</v>
      </c>
      <c r="H3426" s="108" t="s">
        <v>6800</v>
      </c>
      <c r="I3426" s="110" t="s">
        <v>2683</v>
      </c>
      <c r="J3426" s="108" t="s">
        <v>412</v>
      </c>
      <c r="O3426" s="108" t="s">
        <v>2573</v>
      </c>
    </row>
    <row r="3427" spans="1:15" s="108" customFormat="1" ht="12.75" x14ac:dyDescent="0.2">
      <c r="A3427" s="108" t="str">
        <f>EnterpriseData!$B$38</f>
        <v>ProTes300420201Adm</v>
      </c>
      <c r="B3427" s="109" t="s">
        <v>14758</v>
      </c>
      <c r="C3427" s="108" t="s">
        <v>2609</v>
      </c>
      <c r="D3427" s="108" t="s">
        <v>14759</v>
      </c>
      <c r="E3427" s="108" t="s">
        <v>2683</v>
      </c>
      <c r="G3427" s="108" t="s">
        <v>14760</v>
      </c>
      <c r="H3427" s="108" t="s">
        <v>10559</v>
      </c>
      <c r="I3427" s="110" t="s">
        <v>2683</v>
      </c>
      <c r="J3427" s="108" t="s">
        <v>5414</v>
      </c>
      <c r="O3427" s="108" t="s">
        <v>2573</v>
      </c>
    </row>
    <row r="3428" spans="1:15" s="108" customFormat="1" ht="12.75" x14ac:dyDescent="0.2">
      <c r="A3428" s="108" t="str">
        <f>EnterpriseData!$B$38</f>
        <v>ProTes300420201Adm</v>
      </c>
      <c r="B3428" s="109" t="s">
        <v>14761</v>
      </c>
      <c r="C3428" s="108" t="s">
        <v>2609</v>
      </c>
      <c r="D3428" s="108" t="s">
        <v>14762</v>
      </c>
      <c r="E3428" s="108" t="s">
        <v>2683</v>
      </c>
      <c r="G3428" s="108" t="s">
        <v>14763</v>
      </c>
      <c r="H3428" s="108" t="s">
        <v>6753</v>
      </c>
      <c r="I3428" s="110" t="s">
        <v>2683</v>
      </c>
      <c r="J3428" s="108" t="s">
        <v>5526</v>
      </c>
      <c r="O3428" s="108" t="s">
        <v>2573</v>
      </c>
    </row>
    <row r="3429" spans="1:15" s="108" customFormat="1" ht="12.75" x14ac:dyDescent="0.2">
      <c r="A3429" s="108" t="str">
        <f>EnterpriseData!$B$38</f>
        <v>ProTes300420201Adm</v>
      </c>
      <c r="B3429" s="109" t="s">
        <v>14764</v>
      </c>
      <c r="C3429" s="108" t="s">
        <v>2609</v>
      </c>
      <c r="D3429" s="108" t="s">
        <v>14765</v>
      </c>
      <c r="E3429" s="108" t="s">
        <v>2683</v>
      </c>
      <c r="G3429" s="108" t="s">
        <v>14766</v>
      </c>
      <c r="H3429" s="108" t="s">
        <v>7039</v>
      </c>
      <c r="I3429" s="110" t="s">
        <v>2683</v>
      </c>
      <c r="J3429" s="108" t="s">
        <v>7040</v>
      </c>
      <c r="O3429" s="108" t="s">
        <v>2573</v>
      </c>
    </row>
    <row r="3430" spans="1:15" s="108" customFormat="1" ht="12.75" x14ac:dyDescent="0.2">
      <c r="A3430" s="108" t="str">
        <f>EnterpriseData!$B$38</f>
        <v>ProTes300420201Adm</v>
      </c>
      <c r="B3430" s="109" t="s">
        <v>14767</v>
      </c>
      <c r="C3430" s="108" t="s">
        <v>2609</v>
      </c>
      <c r="D3430" s="108" t="s">
        <v>14768</v>
      </c>
      <c r="E3430" s="108" t="s">
        <v>2683</v>
      </c>
      <c r="G3430" s="108" t="s">
        <v>14769</v>
      </c>
      <c r="H3430" s="108" t="s">
        <v>10903</v>
      </c>
      <c r="I3430" s="110" t="s">
        <v>2683</v>
      </c>
      <c r="J3430" s="108" t="s">
        <v>5384</v>
      </c>
      <c r="O3430" s="108" t="s">
        <v>2573</v>
      </c>
    </row>
    <row r="3431" spans="1:15" s="108" customFormat="1" ht="12.75" x14ac:dyDescent="0.2">
      <c r="A3431" s="108" t="str">
        <f>EnterpriseData!$B$38</f>
        <v>ProTes300420201Adm</v>
      </c>
      <c r="B3431" s="109" t="s">
        <v>14770</v>
      </c>
      <c r="C3431" s="108" t="s">
        <v>2609</v>
      </c>
      <c r="D3431" s="108" t="s">
        <v>14771</v>
      </c>
      <c r="E3431" s="108" t="s">
        <v>2683</v>
      </c>
      <c r="G3431" s="108" t="s">
        <v>14772</v>
      </c>
      <c r="H3431" s="108" t="s">
        <v>14773</v>
      </c>
      <c r="I3431" s="110" t="s">
        <v>2683</v>
      </c>
      <c r="J3431" s="108" t="s">
        <v>5012</v>
      </c>
      <c r="O3431" s="108" t="s">
        <v>2573</v>
      </c>
    </row>
    <row r="3432" spans="1:15" s="108" customFormat="1" ht="12.75" x14ac:dyDescent="0.2">
      <c r="A3432" s="108" t="str">
        <f>EnterpriseData!$B$38</f>
        <v>ProTes300420201Adm</v>
      </c>
      <c r="B3432" s="109" t="s">
        <v>14774</v>
      </c>
      <c r="C3432" s="108" t="s">
        <v>2609</v>
      </c>
      <c r="D3432" s="108" t="s">
        <v>14775</v>
      </c>
      <c r="E3432" s="108" t="s">
        <v>2683</v>
      </c>
      <c r="G3432" s="108" t="s">
        <v>14776</v>
      </c>
      <c r="H3432" s="108" t="s">
        <v>14777</v>
      </c>
      <c r="I3432" s="110" t="s">
        <v>2683</v>
      </c>
      <c r="J3432" s="108" t="s">
        <v>8390</v>
      </c>
      <c r="O3432" s="108" t="s">
        <v>2573</v>
      </c>
    </row>
    <row r="3433" spans="1:15" s="108" customFormat="1" ht="12.75" x14ac:dyDescent="0.2">
      <c r="A3433" s="108" t="str">
        <f>EnterpriseData!$B$38</f>
        <v>ProTes300420201Adm</v>
      </c>
      <c r="B3433" s="109" t="s">
        <v>14778</v>
      </c>
      <c r="C3433" s="108" t="s">
        <v>2609</v>
      </c>
      <c r="D3433" s="108" t="s">
        <v>14779</v>
      </c>
      <c r="E3433" s="108" t="s">
        <v>2683</v>
      </c>
      <c r="G3433" s="108" t="s">
        <v>14780</v>
      </c>
      <c r="H3433" s="108" t="s">
        <v>6664</v>
      </c>
      <c r="I3433" s="110" t="s">
        <v>2683</v>
      </c>
      <c r="J3433" s="108" t="s">
        <v>2440</v>
      </c>
      <c r="O3433" s="108" t="s">
        <v>2573</v>
      </c>
    </row>
    <row r="3434" spans="1:15" s="108" customFormat="1" ht="12.75" x14ac:dyDescent="0.2">
      <c r="A3434" s="108" t="str">
        <f>EnterpriseData!$B$38</f>
        <v>ProTes300420201Adm</v>
      </c>
      <c r="B3434" s="109" t="s">
        <v>14781</v>
      </c>
      <c r="C3434" s="108" t="s">
        <v>2609</v>
      </c>
      <c r="D3434" s="108" t="s">
        <v>14782</v>
      </c>
      <c r="E3434" s="108" t="s">
        <v>2683</v>
      </c>
      <c r="G3434" s="108" t="s">
        <v>14783</v>
      </c>
      <c r="H3434" s="108" t="s">
        <v>7439</v>
      </c>
      <c r="I3434" s="110" t="s">
        <v>2683</v>
      </c>
      <c r="J3434" s="108" t="s">
        <v>2413</v>
      </c>
      <c r="O3434" s="108" t="s">
        <v>2573</v>
      </c>
    </row>
    <row r="3435" spans="1:15" s="108" customFormat="1" ht="12.75" x14ac:dyDescent="0.2">
      <c r="A3435" s="108" t="str">
        <f>EnterpriseData!$B$38</f>
        <v>ProTes300420201Adm</v>
      </c>
      <c r="B3435" s="109" t="s">
        <v>14784</v>
      </c>
      <c r="C3435" s="108" t="s">
        <v>2609</v>
      </c>
      <c r="D3435" s="108" t="s">
        <v>14785</v>
      </c>
      <c r="E3435" s="108" t="s">
        <v>2683</v>
      </c>
      <c r="G3435" s="108" t="s">
        <v>14786</v>
      </c>
      <c r="H3435" s="108" t="s">
        <v>6616</v>
      </c>
      <c r="I3435" s="110" t="s">
        <v>2683</v>
      </c>
      <c r="J3435" s="108" t="s">
        <v>5800</v>
      </c>
      <c r="O3435" s="108" t="s">
        <v>2573</v>
      </c>
    </row>
    <row r="3436" spans="1:15" s="108" customFormat="1" ht="12.75" x14ac:dyDescent="0.2">
      <c r="A3436" s="108" t="str">
        <f>EnterpriseData!$B$38</f>
        <v>ProTes300420201Adm</v>
      </c>
      <c r="B3436" s="109" t="s">
        <v>14787</v>
      </c>
      <c r="C3436" s="108" t="s">
        <v>2609</v>
      </c>
      <c r="D3436" s="108" t="s">
        <v>14788</v>
      </c>
      <c r="E3436" s="108" t="s">
        <v>2683</v>
      </c>
      <c r="G3436" s="108" t="s">
        <v>14789</v>
      </c>
      <c r="H3436" s="108" t="s">
        <v>9092</v>
      </c>
      <c r="I3436" s="110" t="s">
        <v>2683</v>
      </c>
      <c r="J3436" s="108" t="s">
        <v>3003</v>
      </c>
      <c r="O3436" s="108" t="s">
        <v>2573</v>
      </c>
    </row>
    <row r="3437" spans="1:15" s="108" customFormat="1" ht="12.75" x14ac:dyDescent="0.2">
      <c r="A3437" s="108" t="str">
        <f>EnterpriseData!$B$38</f>
        <v>ProTes300420201Adm</v>
      </c>
      <c r="B3437" s="109" t="s">
        <v>14790</v>
      </c>
      <c r="C3437" s="108" t="s">
        <v>2609</v>
      </c>
      <c r="D3437" s="108" t="s">
        <v>14791</v>
      </c>
      <c r="E3437" s="108" t="s">
        <v>2683</v>
      </c>
      <c r="G3437" s="108" t="s">
        <v>14792</v>
      </c>
      <c r="H3437" s="108" t="s">
        <v>6870</v>
      </c>
      <c r="I3437" s="110" t="s">
        <v>2683</v>
      </c>
      <c r="J3437" s="108" t="s">
        <v>4581</v>
      </c>
      <c r="O3437" s="108" t="s">
        <v>2573</v>
      </c>
    </row>
    <row r="3438" spans="1:15" s="108" customFormat="1" ht="12.75" x14ac:dyDescent="0.2">
      <c r="A3438" s="108" t="str">
        <f>EnterpriseData!$B$38</f>
        <v>ProTes300420201Adm</v>
      </c>
      <c r="B3438" s="109" t="s">
        <v>14793</v>
      </c>
      <c r="C3438" s="108" t="s">
        <v>2609</v>
      </c>
      <c r="D3438" s="108" t="s">
        <v>14794</v>
      </c>
      <c r="E3438" s="108" t="s">
        <v>2683</v>
      </c>
      <c r="G3438" s="108" t="s">
        <v>14795</v>
      </c>
      <c r="H3438" s="108" t="s">
        <v>14796</v>
      </c>
      <c r="I3438" s="110" t="s">
        <v>2683</v>
      </c>
      <c r="J3438" s="108" t="s">
        <v>3663</v>
      </c>
      <c r="O3438" s="108" t="s">
        <v>2573</v>
      </c>
    </row>
    <row r="3439" spans="1:15" s="108" customFormat="1" ht="12.75" x14ac:dyDescent="0.2">
      <c r="A3439" s="108" t="str">
        <f>EnterpriseData!$B$38</f>
        <v>ProTes300420201Adm</v>
      </c>
      <c r="B3439" s="109" t="s">
        <v>14797</v>
      </c>
      <c r="C3439" s="108" t="s">
        <v>2609</v>
      </c>
      <c r="D3439" s="108" t="s">
        <v>14798</v>
      </c>
      <c r="E3439" s="108" t="s">
        <v>2683</v>
      </c>
      <c r="G3439" s="108" t="s">
        <v>14799</v>
      </c>
      <c r="H3439" s="108" t="s">
        <v>6616</v>
      </c>
      <c r="I3439" s="110" t="s">
        <v>2683</v>
      </c>
      <c r="J3439" s="108" t="s">
        <v>5800</v>
      </c>
      <c r="O3439" s="108" t="s">
        <v>2573</v>
      </c>
    </row>
    <row r="3440" spans="1:15" s="108" customFormat="1" ht="12.75" x14ac:dyDescent="0.2">
      <c r="A3440" s="108" t="str">
        <f>EnterpriseData!$B$38</f>
        <v>ProTes300420201Adm</v>
      </c>
      <c r="B3440" s="109" t="s">
        <v>14800</v>
      </c>
      <c r="C3440" s="108" t="s">
        <v>2609</v>
      </c>
      <c r="D3440" s="108" t="s">
        <v>14801</v>
      </c>
      <c r="E3440" s="108" t="s">
        <v>2683</v>
      </c>
      <c r="G3440" s="108" t="s">
        <v>14802</v>
      </c>
      <c r="H3440" s="108" t="s">
        <v>10559</v>
      </c>
      <c r="I3440" s="110" t="s">
        <v>2683</v>
      </c>
      <c r="J3440" s="108" t="s">
        <v>5414</v>
      </c>
      <c r="O3440" s="108" t="s">
        <v>2573</v>
      </c>
    </row>
    <row r="3441" spans="1:15" s="108" customFormat="1" ht="12.75" x14ac:dyDescent="0.2">
      <c r="A3441" s="108" t="str">
        <f>EnterpriseData!$B$38</f>
        <v>ProTes300420201Adm</v>
      </c>
      <c r="B3441" s="109" t="s">
        <v>14803</v>
      </c>
      <c r="C3441" s="108" t="s">
        <v>2609</v>
      </c>
      <c r="D3441" s="108" t="s">
        <v>14804</v>
      </c>
      <c r="E3441" s="108" t="s">
        <v>2683</v>
      </c>
      <c r="G3441" s="108" t="s">
        <v>14805</v>
      </c>
      <c r="H3441" s="108" t="s">
        <v>6360</v>
      </c>
      <c r="I3441" s="110" t="s">
        <v>2683</v>
      </c>
      <c r="J3441" s="108" t="s">
        <v>3047</v>
      </c>
      <c r="O3441" s="108" t="s">
        <v>2573</v>
      </c>
    </row>
    <row r="3442" spans="1:15" s="108" customFormat="1" ht="12.75" x14ac:dyDescent="0.2">
      <c r="A3442" s="108" t="str">
        <f>EnterpriseData!$B$38</f>
        <v>ProTes300420201Adm</v>
      </c>
      <c r="B3442" s="109" t="s">
        <v>14806</v>
      </c>
      <c r="C3442" s="108" t="s">
        <v>2609</v>
      </c>
      <c r="D3442" s="108" t="s">
        <v>14807</v>
      </c>
      <c r="E3442" s="108" t="s">
        <v>2683</v>
      </c>
      <c r="G3442" s="108" t="s">
        <v>14808</v>
      </c>
      <c r="H3442" s="108" t="s">
        <v>14809</v>
      </c>
      <c r="I3442" s="110" t="s">
        <v>2683</v>
      </c>
      <c r="J3442" s="108" t="s">
        <v>5561</v>
      </c>
      <c r="O3442" s="108" t="s">
        <v>2573</v>
      </c>
    </row>
    <row r="3443" spans="1:15" s="108" customFormat="1" ht="12.75" x14ac:dyDescent="0.2">
      <c r="A3443" s="108" t="str">
        <f>EnterpriseData!$B$38</f>
        <v>ProTes300420201Adm</v>
      </c>
      <c r="B3443" s="109" t="s">
        <v>14810</v>
      </c>
      <c r="C3443" s="108" t="s">
        <v>2609</v>
      </c>
      <c r="D3443" s="108" t="s">
        <v>14811</v>
      </c>
      <c r="E3443" s="108" t="s">
        <v>2683</v>
      </c>
      <c r="G3443" s="108" t="s">
        <v>14812</v>
      </c>
      <c r="H3443" s="108" t="s">
        <v>6129</v>
      </c>
      <c r="I3443" s="110" t="s">
        <v>2683</v>
      </c>
      <c r="J3443" s="108" t="s">
        <v>2414</v>
      </c>
      <c r="O3443" s="108" t="s">
        <v>2573</v>
      </c>
    </row>
    <row r="3444" spans="1:15" s="108" customFormat="1" ht="12.75" x14ac:dyDescent="0.2">
      <c r="A3444" s="108" t="str">
        <f>EnterpriseData!$B$38</f>
        <v>ProTes300420201Adm</v>
      </c>
      <c r="B3444" s="109" t="s">
        <v>14813</v>
      </c>
      <c r="C3444" s="108" t="s">
        <v>2609</v>
      </c>
      <c r="D3444" s="108" t="s">
        <v>14814</v>
      </c>
      <c r="E3444" s="108" t="s">
        <v>2683</v>
      </c>
      <c r="G3444" s="108" t="s">
        <v>14815</v>
      </c>
      <c r="H3444" s="108" t="s">
        <v>6464</v>
      </c>
      <c r="I3444" s="110" t="s">
        <v>2683</v>
      </c>
      <c r="J3444" s="108" t="s">
        <v>3202</v>
      </c>
      <c r="O3444" s="108" t="s">
        <v>2573</v>
      </c>
    </row>
    <row r="3445" spans="1:15" s="108" customFormat="1" ht="12.75" x14ac:dyDescent="0.2">
      <c r="A3445" s="108" t="str">
        <f>EnterpriseData!$B$38</f>
        <v>ProTes300420201Adm</v>
      </c>
      <c r="B3445" s="109" t="s">
        <v>14816</v>
      </c>
      <c r="C3445" s="108" t="s">
        <v>2609</v>
      </c>
      <c r="D3445" s="108" t="s">
        <v>14817</v>
      </c>
      <c r="E3445" s="108" t="s">
        <v>2683</v>
      </c>
      <c r="G3445" s="108" t="s">
        <v>14818</v>
      </c>
      <c r="H3445" s="108" t="s">
        <v>14777</v>
      </c>
      <c r="I3445" s="110" t="s">
        <v>2683</v>
      </c>
      <c r="J3445" s="108" t="s">
        <v>8390</v>
      </c>
      <c r="O3445" s="108" t="s">
        <v>2573</v>
      </c>
    </row>
    <row r="3446" spans="1:15" s="108" customFormat="1" ht="12.75" x14ac:dyDescent="0.2">
      <c r="A3446" s="108" t="str">
        <f>EnterpriseData!$B$38</f>
        <v>ProTes300420201Adm</v>
      </c>
      <c r="B3446" s="109" t="s">
        <v>14819</v>
      </c>
      <c r="C3446" s="108" t="s">
        <v>2609</v>
      </c>
      <c r="D3446" s="108" t="s">
        <v>14820</v>
      </c>
      <c r="E3446" s="108" t="s">
        <v>2683</v>
      </c>
      <c r="G3446" s="108" t="s">
        <v>14821</v>
      </c>
      <c r="H3446" s="108" t="s">
        <v>14822</v>
      </c>
      <c r="I3446" s="110" t="s">
        <v>2683</v>
      </c>
      <c r="J3446" s="108" t="s">
        <v>3556</v>
      </c>
      <c r="O3446" s="108" t="s">
        <v>2573</v>
      </c>
    </row>
    <row r="3447" spans="1:15" s="108" customFormat="1" ht="12.75" x14ac:dyDescent="0.2">
      <c r="A3447" s="108" t="str">
        <f>EnterpriseData!$B$38</f>
        <v>ProTes300420201Adm</v>
      </c>
      <c r="B3447" s="109" t="s">
        <v>14823</v>
      </c>
      <c r="C3447" s="108" t="s">
        <v>2609</v>
      </c>
      <c r="D3447" s="108" t="s">
        <v>14824</v>
      </c>
      <c r="E3447" s="108" t="s">
        <v>2683</v>
      </c>
      <c r="G3447" s="108" t="s">
        <v>14825</v>
      </c>
      <c r="H3447" s="108" t="s">
        <v>6339</v>
      </c>
      <c r="I3447" s="110" t="s">
        <v>2683</v>
      </c>
      <c r="J3447" s="108" t="s">
        <v>3195</v>
      </c>
      <c r="O3447" s="108" t="s">
        <v>2573</v>
      </c>
    </row>
    <row r="3448" spans="1:15" s="108" customFormat="1" ht="12.75" x14ac:dyDescent="0.2">
      <c r="A3448" s="108" t="str">
        <f>EnterpriseData!$B$38</f>
        <v>ProTes300420201Adm</v>
      </c>
      <c r="B3448" s="109" t="s">
        <v>14826</v>
      </c>
      <c r="C3448" s="108" t="s">
        <v>2609</v>
      </c>
      <c r="D3448" s="108" t="s">
        <v>14827</v>
      </c>
      <c r="E3448" s="108" t="s">
        <v>2683</v>
      </c>
      <c r="G3448" s="108" t="s">
        <v>14828</v>
      </c>
      <c r="H3448" s="108" t="s">
        <v>6284</v>
      </c>
      <c r="I3448" s="110" t="s">
        <v>2683</v>
      </c>
      <c r="J3448" s="108" t="s">
        <v>6285</v>
      </c>
      <c r="O3448" s="108" t="s">
        <v>2573</v>
      </c>
    </row>
    <row r="3449" spans="1:15" s="108" customFormat="1" ht="12.75" x14ac:dyDescent="0.2">
      <c r="A3449" s="108" t="str">
        <f>EnterpriseData!$B$38</f>
        <v>ProTes300420201Adm</v>
      </c>
      <c r="B3449" s="109" t="s">
        <v>14829</v>
      </c>
      <c r="C3449" s="108" t="s">
        <v>2609</v>
      </c>
      <c r="D3449" s="108" t="s">
        <v>14830</v>
      </c>
      <c r="E3449" s="108" t="s">
        <v>2683</v>
      </c>
      <c r="G3449" s="108" t="s">
        <v>14831</v>
      </c>
      <c r="H3449" s="108" t="s">
        <v>6753</v>
      </c>
      <c r="I3449" s="110" t="s">
        <v>2683</v>
      </c>
      <c r="J3449" s="108" t="s">
        <v>5526</v>
      </c>
      <c r="O3449" s="108" t="s">
        <v>2573</v>
      </c>
    </row>
    <row r="3450" spans="1:15" s="108" customFormat="1" ht="12.75" x14ac:dyDescent="0.2">
      <c r="A3450" s="108" t="str">
        <f>EnterpriseData!$B$38</f>
        <v>ProTes300420201Adm</v>
      </c>
      <c r="B3450" s="109" t="s">
        <v>14832</v>
      </c>
      <c r="C3450" s="108" t="s">
        <v>2609</v>
      </c>
      <c r="D3450" s="108" t="s">
        <v>14833</v>
      </c>
      <c r="E3450" s="108" t="s">
        <v>2683</v>
      </c>
      <c r="G3450" s="108" t="s">
        <v>14834</v>
      </c>
      <c r="H3450" s="108" t="s">
        <v>14835</v>
      </c>
      <c r="I3450" s="110" t="s">
        <v>2683</v>
      </c>
      <c r="J3450" s="108" t="s">
        <v>4104</v>
      </c>
      <c r="O3450" s="108" t="s">
        <v>2573</v>
      </c>
    </row>
    <row r="3451" spans="1:15" s="108" customFormat="1" ht="12.75" x14ac:dyDescent="0.2">
      <c r="A3451" s="108" t="str">
        <f>EnterpriseData!$B$38</f>
        <v>ProTes300420201Adm</v>
      </c>
      <c r="B3451" s="109" t="s">
        <v>14836</v>
      </c>
      <c r="C3451" s="108" t="s">
        <v>2609</v>
      </c>
      <c r="D3451" s="108" t="s">
        <v>14837</v>
      </c>
      <c r="E3451" s="108" t="s">
        <v>2683</v>
      </c>
      <c r="G3451" s="108" t="s">
        <v>5470</v>
      </c>
      <c r="H3451" s="108" t="s">
        <v>5470</v>
      </c>
      <c r="I3451" s="110" t="s">
        <v>2683</v>
      </c>
      <c r="J3451" s="108" t="s">
        <v>5471</v>
      </c>
      <c r="O3451" s="108" t="s">
        <v>2573</v>
      </c>
    </row>
    <row r="3452" spans="1:15" s="108" customFormat="1" ht="12.75" x14ac:dyDescent="0.2">
      <c r="A3452" s="108" t="str">
        <f>EnterpriseData!$B$38</f>
        <v>ProTes300420201Adm</v>
      </c>
      <c r="B3452" s="109" t="s">
        <v>14838</v>
      </c>
      <c r="C3452" s="108" t="s">
        <v>2609</v>
      </c>
      <c r="D3452" s="108" t="s">
        <v>14839</v>
      </c>
      <c r="E3452" s="108" t="s">
        <v>2683</v>
      </c>
      <c r="G3452" s="108" t="s">
        <v>14840</v>
      </c>
      <c r="H3452" s="108" t="s">
        <v>6198</v>
      </c>
      <c r="I3452" s="110" t="s">
        <v>2683</v>
      </c>
      <c r="J3452" s="108" t="s">
        <v>3825</v>
      </c>
      <c r="O3452" s="108" t="s">
        <v>2573</v>
      </c>
    </row>
    <row r="3453" spans="1:15" s="108" customFormat="1" ht="12.75" x14ac:dyDescent="0.2">
      <c r="A3453" s="108" t="str">
        <f>EnterpriseData!$B$38</f>
        <v>ProTes300420201Adm</v>
      </c>
      <c r="B3453" s="109" t="s">
        <v>14841</v>
      </c>
      <c r="C3453" s="108" t="s">
        <v>2609</v>
      </c>
      <c r="D3453" s="108" t="s">
        <v>14842</v>
      </c>
      <c r="E3453" s="108" t="s">
        <v>2683</v>
      </c>
      <c r="G3453" s="108" t="s">
        <v>14843</v>
      </c>
      <c r="H3453" s="108" t="s">
        <v>6765</v>
      </c>
      <c r="I3453" s="110" t="s">
        <v>2683</v>
      </c>
      <c r="J3453" s="108" t="s">
        <v>5640</v>
      </c>
      <c r="O3453" s="108" t="s">
        <v>2573</v>
      </c>
    </row>
    <row r="3454" spans="1:15" s="108" customFormat="1" ht="12.75" x14ac:dyDescent="0.2">
      <c r="A3454" s="108" t="str">
        <f>EnterpriseData!$B$38</f>
        <v>ProTes300420201Adm</v>
      </c>
      <c r="B3454" s="109" t="s">
        <v>14844</v>
      </c>
      <c r="C3454" s="108" t="s">
        <v>2609</v>
      </c>
      <c r="D3454" s="108" t="s">
        <v>14845</v>
      </c>
      <c r="E3454" s="108" t="s">
        <v>2683</v>
      </c>
      <c r="G3454" s="108" t="s">
        <v>14846</v>
      </c>
      <c r="H3454" s="108" t="s">
        <v>6616</v>
      </c>
      <c r="I3454" s="110" t="s">
        <v>2683</v>
      </c>
      <c r="J3454" s="108" t="s">
        <v>5800</v>
      </c>
      <c r="O3454" s="108" t="s">
        <v>2573</v>
      </c>
    </row>
    <row r="3455" spans="1:15" s="108" customFormat="1" ht="12.75" x14ac:dyDescent="0.2">
      <c r="A3455" s="108" t="str">
        <f>EnterpriseData!$B$38</f>
        <v>ProTes300420201Adm</v>
      </c>
      <c r="B3455" s="109" t="s">
        <v>14847</v>
      </c>
      <c r="C3455" s="108" t="s">
        <v>2609</v>
      </c>
      <c r="D3455" s="108" t="s">
        <v>14848</v>
      </c>
      <c r="E3455" s="108" t="s">
        <v>2683</v>
      </c>
      <c r="G3455" s="108" t="s">
        <v>14848</v>
      </c>
      <c r="H3455" s="108" t="s">
        <v>6299</v>
      </c>
      <c r="I3455" s="110" t="s">
        <v>2683</v>
      </c>
      <c r="J3455" s="108" t="s">
        <v>3100</v>
      </c>
      <c r="O3455" s="108" t="s">
        <v>2573</v>
      </c>
    </row>
    <row r="3456" spans="1:15" s="108" customFormat="1" ht="12.75" x14ac:dyDescent="0.2">
      <c r="A3456" s="108" t="str">
        <f>EnterpriseData!$B$38</f>
        <v>ProTes300420201Adm</v>
      </c>
      <c r="B3456" s="109" t="s">
        <v>14849</v>
      </c>
      <c r="C3456" s="108" t="s">
        <v>2609</v>
      </c>
      <c r="D3456" s="108" t="s">
        <v>14850</v>
      </c>
      <c r="E3456" s="108" t="s">
        <v>2683</v>
      </c>
      <c r="G3456" s="108" t="s">
        <v>14851</v>
      </c>
      <c r="H3456" s="108" t="s">
        <v>6616</v>
      </c>
      <c r="I3456" s="110" t="s">
        <v>2683</v>
      </c>
      <c r="J3456" s="108" t="s">
        <v>5800</v>
      </c>
      <c r="O3456" s="108" t="s">
        <v>2573</v>
      </c>
    </row>
    <row r="3457" spans="1:15" s="108" customFormat="1" ht="12.75" x14ac:dyDescent="0.2">
      <c r="A3457" s="108" t="str">
        <f>EnterpriseData!$B$38</f>
        <v>ProTes300420201Adm</v>
      </c>
      <c r="B3457" s="109" t="s">
        <v>14852</v>
      </c>
      <c r="C3457" s="108" t="s">
        <v>2609</v>
      </c>
      <c r="D3457" s="108" t="s">
        <v>14853</v>
      </c>
      <c r="E3457" s="108" t="s">
        <v>2683</v>
      </c>
      <c r="G3457" s="108" t="s">
        <v>14854</v>
      </c>
      <c r="H3457" s="108" t="s">
        <v>6850</v>
      </c>
      <c r="I3457" s="110" t="s">
        <v>2683</v>
      </c>
      <c r="J3457" s="108" t="s">
        <v>2407</v>
      </c>
      <c r="O3457" s="108" t="s">
        <v>2573</v>
      </c>
    </row>
    <row r="3458" spans="1:15" s="108" customFormat="1" ht="12.75" x14ac:dyDescent="0.2">
      <c r="A3458" s="108" t="str">
        <f>EnterpriseData!$B$38</f>
        <v>ProTes300420201Adm</v>
      </c>
      <c r="B3458" s="109" t="s">
        <v>14855</v>
      </c>
      <c r="C3458" s="108" t="s">
        <v>2609</v>
      </c>
      <c r="D3458" s="108" t="s">
        <v>14856</v>
      </c>
      <c r="E3458" s="108" t="s">
        <v>2683</v>
      </c>
      <c r="G3458" s="108" t="s">
        <v>14857</v>
      </c>
      <c r="H3458" s="108" t="s">
        <v>6408</v>
      </c>
      <c r="I3458" s="110" t="s">
        <v>2683</v>
      </c>
      <c r="J3458" s="108" t="s">
        <v>3663</v>
      </c>
      <c r="O3458" s="108" t="s">
        <v>2573</v>
      </c>
    </row>
    <row r="3459" spans="1:15" s="108" customFormat="1" ht="12.75" x14ac:dyDescent="0.2">
      <c r="A3459" s="108" t="str">
        <f>EnterpriseData!$B$38</f>
        <v>ProTes300420201Adm</v>
      </c>
      <c r="B3459" s="109" t="s">
        <v>14858</v>
      </c>
      <c r="C3459" s="108" t="s">
        <v>2609</v>
      </c>
      <c r="D3459" s="108" t="s">
        <v>14859</v>
      </c>
      <c r="E3459" s="108" t="s">
        <v>2683</v>
      </c>
      <c r="G3459" s="108" t="s">
        <v>14860</v>
      </c>
      <c r="H3459" s="108" t="s">
        <v>6616</v>
      </c>
      <c r="I3459" s="110" t="s">
        <v>2683</v>
      </c>
      <c r="J3459" s="108" t="s">
        <v>5800</v>
      </c>
      <c r="O3459" s="108" t="s">
        <v>2573</v>
      </c>
    </row>
    <row r="3460" spans="1:15" s="108" customFormat="1" ht="12.75" x14ac:dyDescent="0.2">
      <c r="A3460" s="108" t="str">
        <f>EnterpriseData!$B$38</f>
        <v>ProTes300420201Adm</v>
      </c>
      <c r="B3460" s="109" t="s">
        <v>14861</v>
      </c>
      <c r="C3460" s="108" t="s">
        <v>2609</v>
      </c>
      <c r="D3460" s="108" t="s">
        <v>14862</v>
      </c>
      <c r="E3460" s="108" t="s">
        <v>2683</v>
      </c>
      <c r="G3460" s="108" t="s">
        <v>14863</v>
      </c>
      <c r="H3460" s="108" t="s">
        <v>7712</v>
      </c>
      <c r="I3460" s="110" t="s">
        <v>2683</v>
      </c>
      <c r="J3460" s="108" t="s">
        <v>3614</v>
      </c>
      <c r="O3460" s="108" t="s">
        <v>2573</v>
      </c>
    </row>
    <row r="3461" spans="1:15" s="108" customFormat="1" ht="12.75" x14ac:dyDescent="0.2">
      <c r="A3461" s="108" t="str">
        <f>EnterpriseData!$B$38</f>
        <v>ProTes300420201Adm</v>
      </c>
      <c r="B3461" s="109" t="s">
        <v>14864</v>
      </c>
      <c r="C3461" s="108" t="s">
        <v>2609</v>
      </c>
      <c r="D3461" s="108" t="s">
        <v>14865</v>
      </c>
      <c r="E3461" s="108" t="s">
        <v>2683</v>
      </c>
      <c r="G3461" s="108" t="s">
        <v>14866</v>
      </c>
      <c r="H3461" s="108" t="s">
        <v>6151</v>
      </c>
      <c r="I3461" s="110" t="s">
        <v>2683</v>
      </c>
      <c r="J3461" s="108" t="s">
        <v>2727</v>
      </c>
      <c r="O3461" s="108" t="s">
        <v>2573</v>
      </c>
    </row>
    <row r="3462" spans="1:15" s="108" customFormat="1" ht="12.75" x14ac:dyDescent="0.2">
      <c r="A3462" s="108" t="str">
        <f>EnterpriseData!$B$38</f>
        <v>ProTes300420201Adm</v>
      </c>
      <c r="B3462" s="109" t="s">
        <v>14867</v>
      </c>
      <c r="C3462" s="108" t="s">
        <v>2609</v>
      </c>
      <c r="D3462" s="108" t="s">
        <v>14868</v>
      </c>
      <c r="E3462" s="108" t="s">
        <v>2683</v>
      </c>
      <c r="G3462" s="108" t="s">
        <v>14869</v>
      </c>
      <c r="H3462" s="108" t="s">
        <v>9479</v>
      </c>
      <c r="I3462" s="110" t="s">
        <v>2683</v>
      </c>
      <c r="J3462" s="108" t="s">
        <v>2958</v>
      </c>
      <c r="O3462" s="108" t="s">
        <v>2573</v>
      </c>
    </row>
    <row r="3463" spans="1:15" s="108" customFormat="1" ht="12.75" x14ac:dyDescent="0.2">
      <c r="A3463" s="108" t="str">
        <f>EnterpriseData!$B$38</f>
        <v>ProTes300420201Adm</v>
      </c>
      <c r="B3463" s="109" t="s">
        <v>14870</v>
      </c>
      <c r="C3463" s="108" t="s">
        <v>2609</v>
      </c>
      <c r="D3463" s="108" t="s">
        <v>14871</v>
      </c>
      <c r="E3463" s="108" t="s">
        <v>2683</v>
      </c>
      <c r="G3463" s="108" t="s">
        <v>14872</v>
      </c>
      <c r="H3463" s="108" t="s">
        <v>6267</v>
      </c>
      <c r="I3463" s="110" t="s">
        <v>2683</v>
      </c>
      <c r="J3463" s="108" t="s">
        <v>4104</v>
      </c>
      <c r="O3463" s="108" t="s">
        <v>2573</v>
      </c>
    </row>
    <row r="3464" spans="1:15" s="108" customFormat="1" ht="12.75" x14ac:dyDescent="0.2">
      <c r="A3464" s="108" t="str">
        <f>EnterpriseData!$B$38</f>
        <v>ProTes300420201Adm</v>
      </c>
      <c r="B3464" s="109" t="s">
        <v>14873</v>
      </c>
      <c r="C3464" s="108" t="s">
        <v>2609</v>
      </c>
      <c r="D3464" s="108" t="s">
        <v>14874</v>
      </c>
      <c r="E3464" s="108" t="s">
        <v>2683</v>
      </c>
      <c r="G3464" s="108" t="s">
        <v>14875</v>
      </c>
      <c r="H3464" s="108" t="s">
        <v>6151</v>
      </c>
      <c r="I3464" s="110" t="s">
        <v>2683</v>
      </c>
      <c r="J3464" s="108" t="s">
        <v>2727</v>
      </c>
      <c r="O3464" s="108" t="s">
        <v>2573</v>
      </c>
    </row>
    <row r="3465" spans="1:15" s="108" customFormat="1" ht="12.75" x14ac:dyDescent="0.2">
      <c r="A3465" s="108" t="str">
        <f>EnterpriseData!$B$38</f>
        <v>ProTes300420201Adm</v>
      </c>
      <c r="B3465" s="109" t="s">
        <v>14876</v>
      </c>
      <c r="C3465" s="108" t="s">
        <v>2609</v>
      </c>
      <c r="D3465" s="108" t="s">
        <v>14877</v>
      </c>
      <c r="E3465" s="108" t="s">
        <v>2683</v>
      </c>
      <c r="G3465" s="108" t="s">
        <v>14878</v>
      </c>
      <c r="H3465" s="108" t="s">
        <v>6923</v>
      </c>
      <c r="I3465" s="110" t="s">
        <v>2683</v>
      </c>
      <c r="J3465" s="108" t="s">
        <v>2991</v>
      </c>
      <c r="O3465" s="108" t="s">
        <v>2573</v>
      </c>
    </row>
    <row r="3466" spans="1:15" s="108" customFormat="1" ht="12.75" x14ac:dyDescent="0.2">
      <c r="A3466" s="108" t="str">
        <f>EnterpriseData!$B$38</f>
        <v>ProTes300420201Adm</v>
      </c>
      <c r="B3466" s="109" t="s">
        <v>14879</v>
      </c>
      <c r="C3466" s="108" t="s">
        <v>2609</v>
      </c>
      <c r="D3466" s="108" t="s">
        <v>14880</v>
      </c>
      <c r="E3466" s="108" t="s">
        <v>2683</v>
      </c>
      <c r="G3466" s="108" t="s">
        <v>14881</v>
      </c>
      <c r="H3466" s="108" t="s">
        <v>6566</v>
      </c>
      <c r="I3466" s="110" t="s">
        <v>2683</v>
      </c>
      <c r="J3466" s="108" t="s">
        <v>2409</v>
      </c>
      <c r="O3466" s="108" t="s">
        <v>2573</v>
      </c>
    </row>
    <row r="3467" spans="1:15" s="108" customFormat="1" ht="12.75" x14ac:dyDescent="0.2">
      <c r="A3467" s="108" t="str">
        <f>EnterpriseData!$B$38</f>
        <v>ProTes300420201Adm</v>
      </c>
      <c r="B3467" s="109" t="s">
        <v>14882</v>
      </c>
      <c r="C3467" s="108" t="s">
        <v>2609</v>
      </c>
      <c r="D3467" s="108" t="s">
        <v>14883</v>
      </c>
      <c r="E3467" s="108" t="s">
        <v>2683</v>
      </c>
      <c r="G3467" s="108" t="s">
        <v>14884</v>
      </c>
      <c r="H3467" s="108" t="s">
        <v>6415</v>
      </c>
      <c r="I3467" s="110" t="s">
        <v>2683</v>
      </c>
      <c r="J3467" s="108" t="s">
        <v>4651</v>
      </c>
      <c r="O3467" s="108" t="s">
        <v>2573</v>
      </c>
    </row>
    <row r="3468" spans="1:15" s="108" customFormat="1" ht="12.75" x14ac:dyDescent="0.2">
      <c r="A3468" s="108" t="str">
        <f>EnterpriseData!$B$38</f>
        <v>ProTes300420201Adm</v>
      </c>
      <c r="B3468" s="109" t="s">
        <v>14885</v>
      </c>
      <c r="C3468" s="108" t="s">
        <v>2609</v>
      </c>
      <c r="D3468" s="108" t="s">
        <v>14886</v>
      </c>
      <c r="E3468" s="108" t="s">
        <v>2683</v>
      </c>
      <c r="G3468" s="108" t="s">
        <v>14887</v>
      </c>
      <c r="H3468" s="108" t="s">
        <v>6299</v>
      </c>
      <c r="I3468" s="110" t="s">
        <v>2683</v>
      </c>
      <c r="J3468" s="108" t="s">
        <v>3100</v>
      </c>
      <c r="O3468" s="108" t="s">
        <v>2573</v>
      </c>
    </row>
    <row r="3469" spans="1:15" s="108" customFormat="1" ht="12.75" x14ac:dyDescent="0.2">
      <c r="A3469" s="108" t="str">
        <f>EnterpriseData!$B$38</f>
        <v>ProTes300420201Adm</v>
      </c>
      <c r="B3469" s="109" t="s">
        <v>14888</v>
      </c>
      <c r="C3469" s="108" t="s">
        <v>2609</v>
      </c>
      <c r="D3469" s="108" t="s">
        <v>14889</v>
      </c>
      <c r="E3469" s="108" t="s">
        <v>2683</v>
      </c>
      <c r="G3469" s="108" t="s">
        <v>14890</v>
      </c>
      <c r="H3469" s="108" t="s">
        <v>8011</v>
      </c>
      <c r="I3469" s="110" t="s">
        <v>2683</v>
      </c>
      <c r="J3469" s="108" t="s">
        <v>2930</v>
      </c>
      <c r="O3469" s="108" t="s">
        <v>2573</v>
      </c>
    </row>
    <row r="3470" spans="1:15" s="108" customFormat="1" ht="12.75" x14ac:dyDescent="0.2">
      <c r="A3470" s="108" t="str">
        <f>EnterpriseData!$B$38</f>
        <v>ProTes300420201Adm</v>
      </c>
      <c r="B3470" s="109" t="s">
        <v>14891</v>
      </c>
      <c r="C3470" s="108" t="s">
        <v>2609</v>
      </c>
      <c r="D3470" s="108" t="s">
        <v>14892</v>
      </c>
      <c r="E3470" s="108" t="s">
        <v>2683</v>
      </c>
      <c r="G3470" s="108" t="s">
        <v>14893</v>
      </c>
      <c r="H3470" s="108" t="s">
        <v>6267</v>
      </c>
      <c r="I3470" s="110" t="s">
        <v>2683</v>
      </c>
      <c r="J3470" s="108" t="s">
        <v>4104</v>
      </c>
      <c r="O3470" s="108" t="s">
        <v>2573</v>
      </c>
    </row>
    <row r="3471" spans="1:15" s="108" customFormat="1" ht="12.75" x14ac:dyDescent="0.2">
      <c r="A3471" s="108" t="str">
        <f>EnterpriseData!$B$38</f>
        <v>ProTes300420201Adm</v>
      </c>
      <c r="B3471" s="109" t="s">
        <v>14894</v>
      </c>
      <c r="C3471" s="108" t="s">
        <v>2609</v>
      </c>
      <c r="D3471" s="108" t="s">
        <v>14895</v>
      </c>
      <c r="E3471" s="108" t="s">
        <v>2683</v>
      </c>
      <c r="G3471" s="108" t="s">
        <v>14896</v>
      </c>
      <c r="H3471" s="108" t="s">
        <v>7169</v>
      </c>
      <c r="I3471" s="110" t="s">
        <v>2683</v>
      </c>
      <c r="J3471" s="108" t="s">
        <v>5250</v>
      </c>
      <c r="O3471" s="108" t="s">
        <v>2573</v>
      </c>
    </row>
    <row r="3472" spans="1:15" s="108" customFormat="1" ht="12.75" x14ac:dyDescent="0.2">
      <c r="A3472" s="108" t="str">
        <f>EnterpriseData!$B$38</f>
        <v>ProTes300420201Adm</v>
      </c>
      <c r="B3472" s="109" t="s">
        <v>14897</v>
      </c>
      <c r="C3472" s="108" t="s">
        <v>2609</v>
      </c>
      <c r="D3472" s="108" t="s">
        <v>14898</v>
      </c>
      <c r="E3472" s="108" t="s">
        <v>2683</v>
      </c>
      <c r="G3472" s="108" t="s">
        <v>14899</v>
      </c>
      <c r="H3472" s="108" t="s">
        <v>6800</v>
      </c>
      <c r="I3472" s="110" t="s">
        <v>2683</v>
      </c>
      <c r="J3472" s="108" t="s">
        <v>412</v>
      </c>
      <c r="O3472" s="108" t="s">
        <v>2573</v>
      </c>
    </row>
    <row r="3473" spans="1:15" s="108" customFormat="1" ht="12.75" x14ac:dyDescent="0.2">
      <c r="A3473" s="108" t="str">
        <f>EnterpriseData!$B$38</f>
        <v>ProTes300420201Adm</v>
      </c>
      <c r="B3473" s="109" t="s">
        <v>14900</v>
      </c>
      <c r="C3473" s="108" t="s">
        <v>2609</v>
      </c>
      <c r="D3473" s="108" t="s">
        <v>14901</v>
      </c>
      <c r="E3473" s="108" t="s">
        <v>2683</v>
      </c>
      <c r="G3473" s="108" t="s">
        <v>14902</v>
      </c>
      <c r="H3473" s="108" t="s">
        <v>10850</v>
      </c>
      <c r="I3473" s="110" t="s">
        <v>2683</v>
      </c>
      <c r="J3473" s="108" t="s">
        <v>2865</v>
      </c>
      <c r="O3473" s="108" t="s">
        <v>2573</v>
      </c>
    </row>
    <row r="3474" spans="1:15" s="108" customFormat="1" ht="12.75" x14ac:dyDescent="0.2">
      <c r="A3474" s="108" t="str">
        <f>EnterpriseData!$B$38</f>
        <v>ProTes300420201Adm</v>
      </c>
      <c r="B3474" s="109" t="s">
        <v>14903</v>
      </c>
      <c r="C3474" s="108" t="s">
        <v>2609</v>
      </c>
      <c r="D3474" s="108" t="s">
        <v>14904</v>
      </c>
      <c r="E3474" s="108" t="s">
        <v>2683</v>
      </c>
      <c r="G3474" s="108" t="s">
        <v>14905</v>
      </c>
      <c r="H3474" s="108" t="s">
        <v>6800</v>
      </c>
      <c r="I3474" s="110" t="s">
        <v>2683</v>
      </c>
      <c r="J3474" s="108" t="s">
        <v>412</v>
      </c>
      <c r="O3474" s="108" t="s">
        <v>2573</v>
      </c>
    </row>
    <row r="3475" spans="1:15" s="108" customFormat="1" ht="12.75" x14ac:dyDescent="0.2">
      <c r="A3475" s="108" t="str">
        <f>EnterpriseData!$B$38</f>
        <v>ProTes300420201Adm</v>
      </c>
      <c r="B3475" s="109" t="s">
        <v>14906</v>
      </c>
      <c r="C3475" s="108" t="s">
        <v>2609</v>
      </c>
      <c r="D3475" s="108" t="s">
        <v>14907</v>
      </c>
      <c r="E3475" s="108" t="s">
        <v>2683</v>
      </c>
      <c r="G3475" s="108" t="s">
        <v>14908</v>
      </c>
      <c r="H3475" s="108" t="s">
        <v>6237</v>
      </c>
      <c r="I3475" s="110" t="s">
        <v>2683</v>
      </c>
      <c r="J3475" s="108" t="s">
        <v>6000</v>
      </c>
      <c r="O3475" s="108" t="s">
        <v>2573</v>
      </c>
    </row>
    <row r="3476" spans="1:15" s="108" customFormat="1" ht="12.75" x14ac:dyDescent="0.2">
      <c r="A3476" s="108" t="str">
        <f>EnterpriseData!$B$38</f>
        <v>ProTes300420201Adm</v>
      </c>
      <c r="B3476" s="109" t="s">
        <v>14909</v>
      </c>
      <c r="C3476" s="108" t="s">
        <v>2609</v>
      </c>
      <c r="D3476" s="108" t="s">
        <v>14910</v>
      </c>
      <c r="E3476" s="108" t="s">
        <v>2683</v>
      </c>
      <c r="G3476" s="108" t="s">
        <v>14911</v>
      </c>
      <c r="H3476" s="108" t="s">
        <v>7450</v>
      </c>
      <c r="I3476" s="110" t="s">
        <v>2683</v>
      </c>
      <c r="J3476" s="108" t="s">
        <v>5012</v>
      </c>
      <c r="O3476" s="108" t="s">
        <v>2573</v>
      </c>
    </row>
    <row r="3477" spans="1:15" s="108" customFormat="1" ht="12.75" x14ac:dyDescent="0.2">
      <c r="A3477" s="108" t="str">
        <f>EnterpriseData!$B$38</f>
        <v>ProTes300420201Adm</v>
      </c>
      <c r="B3477" s="109" t="s">
        <v>14912</v>
      </c>
      <c r="C3477" s="108" t="s">
        <v>2609</v>
      </c>
      <c r="D3477" s="108" t="s">
        <v>14913</v>
      </c>
      <c r="E3477" s="108" t="s">
        <v>2683</v>
      </c>
      <c r="G3477" s="108" t="s">
        <v>14914</v>
      </c>
      <c r="H3477" s="108" t="s">
        <v>12545</v>
      </c>
      <c r="I3477" s="110" t="s">
        <v>2683</v>
      </c>
      <c r="J3477" s="108" t="s">
        <v>4948</v>
      </c>
      <c r="O3477" s="108" t="s">
        <v>2573</v>
      </c>
    </row>
    <row r="3478" spans="1:15" s="108" customFormat="1" ht="12.75" x14ac:dyDescent="0.2">
      <c r="A3478" s="108" t="str">
        <f>EnterpriseData!$B$38</f>
        <v>ProTes300420201Adm</v>
      </c>
      <c r="B3478" s="109" t="s">
        <v>14915</v>
      </c>
      <c r="C3478" s="108" t="s">
        <v>2609</v>
      </c>
      <c r="D3478" s="108" t="s">
        <v>14916</v>
      </c>
      <c r="E3478" s="108" t="s">
        <v>2683</v>
      </c>
      <c r="G3478" s="108" t="s">
        <v>14917</v>
      </c>
      <c r="H3478" s="108" t="s">
        <v>10903</v>
      </c>
      <c r="I3478" s="110" t="s">
        <v>2683</v>
      </c>
      <c r="J3478" s="108" t="s">
        <v>5384</v>
      </c>
      <c r="O3478" s="108" t="s">
        <v>2573</v>
      </c>
    </row>
    <row r="3479" spans="1:15" s="108" customFormat="1" ht="12.75" x14ac:dyDescent="0.2">
      <c r="A3479" s="108" t="str">
        <f>EnterpriseData!$B$38</f>
        <v>ProTes300420201Adm</v>
      </c>
      <c r="B3479" s="109" t="s">
        <v>14918</v>
      </c>
      <c r="C3479" s="108" t="s">
        <v>2609</v>
      </c>
      <c r="D3479" s="108" t="s">
        <v>14919</v>
      </c>
      <c r="E3479" s="108" t="s">
        <v>2683</v>
      </c>
      <c r="G3479" s="108" t="s">
        <v>14920</v>
      </c>
      <c r="H3479" s="108" t="s">
        <v>6198</v>
      </c>
      <c r="I3479" s="110" t="s">
        <v>2683</v>
      </c>
      <c r="J3479" s="108" t="s">
        <v>3825</v>
      </c>
      <c r="O3479" s="108" t="s">
        <v>2573</v>
      </c>
    </row>
    <row r="3480" spans="1:15" s="108" customFormat="1" ht="12.75" x14ac:dyDescent="0.2">
      <c r="A3480" s="108" t="str">
        <f>EnterpriseData!$B$38</f>
        <v>ProTes300420201Adm</v>
      </c>
      <c r="B3480" s="109" t="s">
        <v>14921</v>
      </c>
      <c r="C3480" s="108" t="s">
        <v>2609</v>
      </c>
      <c r="D3480" s="108" t="s">
        <v>14922</v>
      </c>
      <c r="E3480" s="108" t="s">
        <v>2683</v>
      </c>
      <c r="G3480" s="108" t="s">
        <v>14923</v>
      </c>
      <c r="H3480" s="108" t="s">
        <v>6151</v>
      </c>
      <c r="I3480" s="110" t="s">
        <v>2683</v>
      </c>
      <c r="J3480" s="108" t="s">
        <v>2727</v>
      </c>
      <c r="O3480" s="108" t="s">
        <v>2573</v>
      </c>
    </row>
    <row r="3481" spans="1:15" s="108" customFormat="1" ht="12.75" x14ac:dyDescent="0.2">
      <c r="A3481" s="108" t="str">
        <f>EnterpriseData!$B$38</f>
        <v>ProTes300420201Adm</v>
      </c>
      <c r="B3481" s="109" t="s">
        <v>14924</v>
      </c>
      <c r="C3481" s="108" t="s">
        <v>2609</v>
      </c>
      <c r="D3481" s="108" t="s">
        <v>14925</v>
      </c>
      <c r="E3481" s="108" t="s">
        <v>2683</v>
      </c>
      <c r="G3481" s="108" t="s">
        <v>14926</v>
      </c>
      <c r="H3481" s="108" t="s">
        <v>11138</v>
      </c>
      <c r="I3481" s="110" t="s">
        <v>2683</v>
      </c>
      <c r="J3481" s="108" t="s">
        <v>3162</v>
      </c>
      <c r="O3481" s="108" t="s">
        <v>2573</v>
      </c>
    </row>
    <row r="3482" spans="1:15" s="108" customFormat="1" ht="12.75" x14ac:dyDescent="0.2">
      <c r="A3482" s="108" t="str">
        <f>EnterpriseData!$B$38</f>
        <v>ProTes300420201Adm</v>
      </c>
      <c r="B3482" s="109" t="s">
        <v>14927</v>
      </c>
      <c r="C3482" s="108" t="s">
        <v>2609</v>
      </c>
      <c r="D3482" s="108" t="s">
        <v>14928</v>
      </c>
      <c r="E3482" s="108" t="s">
        <v>2683</v>
      </c>
      <c r="G3482" s="108" t="s">
        <v>14929</v>
      </c>
      <c r="H3482" s="108" t="s">
        <v>6198</v>
      </c>
      <c r="I3482" s="110" t="s">
        <v>2683</v>
      </c>
      <c r="J3482" s="108" t="s">
        <v>3825</v>
      </c>
      <c r="O3482" s="108" t="s">
        <v>2573</v>
      </c>
    </row>
    <row r="3483" spans="1:15" s="108" customFormat="1" ht="12.75" x14ac:dyDescent="0.2">
      <c r="A3483" s="108" t="str">
        <f>EnterpriseData!$B$38</f>
        <v>ProTes300420201Adm</v>
      </c>
      <c r="B3483" s="109" t="s">
        <v>14930</v>
      </c>
      <c r="C3483" s="108" t="s">
        <v>2609</v>
      </c>
      <c r="D3483" s="108" t="s">
        <v>14931</v>
      </c>
      <c r="E3483" s="108" t="s">
        <v>2683</v>
      </c>
      <c r="G3483" s="108" t="s">
        <v>14932</v>
      </c>
      <c r="H3483" s="108" t="s">
        <v>8649</v>
      </c>
      <c r="I3483" s="110" t="s">
        <v>2683</v>
      </c>
      <c r="J3483" s="108" t="s">
        <v>2407</v>
      </c>
      <c r="O3483" s="108" t="s">
        <v>2573</v>
      </c>
    </row>
    <row r="3484" spans="1:15" s="108" customFormat="1" ht="12.75" x14ac:dyDescent="0.2">
      <c r="A3484" s="108" t="str">
        <f>EnterpriseData!$B$38</f>
        <v>ProTes300420201Adm</v>
      </c>
      <c r="B3484" s="109" t="s">
        <v>14933</v>
      </c>
      <c r="C3484" s="108" t="s">
        <v>2609</v>
      </c>
      <c r="D3484" s="108" t="s">
        <v>14934</v>
      </c>
      <c r="E3484" s="108" t="s">
        <v>2683</v>
      </c>
      <c r="G3484" s="108" t="s">
        <v>14935</v>
      </c>
      <c r="H3484" s="108" t="s">
        <v>11116</v>
      </c>
      <c r="I3484" s="110" t="s">
        <v>2683</v>
      </c>
      <c r="J3484" s="108" t="s">
        <v>7486</v>
      </c>
      <c r="O3484" s="108" t="s">
        <v>2573</v>
      </c>
    </row>
    <row r="3485" spans="1:15" s="108" customFormat="1" ht="12.75" x14ac:dyDescent="0.2">
      <c r="A3485" s="108" t="str">
        <f>EnterpriseData!$B$38</f>
        <v>ProTes300420201Adm</v>
      </c>
      <c r="B3485" s="109" t="s">
        <v>14936</v>
      </c>
      <c r="C3485" s="108" t="s">
        <v>2609</v>
      </c>
      <c r="D3485" s="108" t="s">
        <v>14937</v>
      </c>
      <c r="E3485" s="108" t="s">
        <v>2683</v>
      </c>
      <c r="G3485" s="108" t="s">
        <v>14938</v>
      </c>
      <c r="H3485" s="108" t="s">
        <v>6800</v>
      </c>
      <c r="I3485" s="110" t="s">
        <v>2683</v>
      </c>
      <c r="J3485" s="108" t="s">
        <v>412</v>
      </c>
      <c r="O3485" s="108" t="s">
        <v>2573</v>
      </c>
    </row>
    <row r="3486" spans="1:15" s="108" customFormat="1" ht="12.75" x14ac:dyDescent="0.2">
      <c r="A3486" s="108" t="str">
        <f>EnterpriseData!$B$38</f>
        <v>ProTes300420201Adm</v>
      </c>
      <c r="B3486" s="109" t="s">
        <v>14939</v>
      </c>
      <c r="C3486" s="108" t="s">
        <v>2609</v>
      </c>
      <c r="D3486" s="108" t="s">
        <v>14940</v>
      </c>
      <c r="E3486" s="108" t="s">
        <v>2683</v>
      </c>
      <c r="G3486" s="108" t="s">
        <v>14941</v>
      </c>
      <c r="H3486" s="108" t="s">
        <v>6139</v>
      </c>
      <c r="I3486" s="110" t="s">
        <v>2683</v>
      </c>
      <c r="J3486" s="108" t="s">
        <v>2385</v>
      </c>
      <c r="O3486" s="108" t="s">
        <v>2573</v>
      </c>
    </row>
    <row r="3487" spans="1:15" s="108" customFormat="1" ht="12.75" x14ac:dyDescent="0.2">
      <c r="A3487" s="108" t="str">
        <f>EnterpriseData!$B$38</f>
        <v>ProTes300420201Adm</v>
      </c>
      <c r="B3487" s="109" t="s">
        <v>14942</v>
      </c>
      <c r="C3487" s="108" t="s">
        <v>2609</v>
      </c>
      <c r="D3487" s="108" t="s">
        <v>14943</v>
      </c>
      <c r="E3487" s="108" t="s">
        <v>2683</v>
      </c>
      <c r="G3487" s="108" t="s">
        <v>14944</v>
      </c>
      <c r="H3487" s="108" t="s">
        <v>6923</v>
      </c>
      <c r="I3487" s="110" t="s">
        <v>2683</v>
      </c>
      <c r="J3487" s="108" t="s">
        <v>2991</v>
      </c>
      <c r="O3487" s="108" t="s">
        <v>2573</v>
      </c>
    </row>
    <row r="3488" spans="1:15" s="108" customFormat="1" ht="12.75" x14ac:dyDescent="0.2">
      <c r="A3488" s="108" t="str">
        <f>EnterpriseData!$B$38</f>
        <v>ProTes300420201Adm</v>
      </c>
      <c r="B3488" s="109" t="s">
        <v>14945</v>
      </c>
      <c r="C3488" s="108" t="s">
        <v>2609</v>
      </c>
      <c r="D3488" s="108" t="s">
        <v>14946</v>
      </c>
      <c r="E3488" s="108" t="s">
        <v>2683</v>
      </c>
      <c r="G3488" s="108" t="s">
        <v>14947</v>
      </c>
      <c r="H3488" s="108" t="s">
        <v>8351</v>
      </c>
      <c r="I3488" s="110" t="s">
        <v>2683</v>
      </c>
      <c r="J3488" s="108" t="s">
        <v>2930</v>
      </c>
      <c r="O3488" s="108" t="s">
        <v>2573</v>
      </c>
    </row>
    <row r="3489" spans="1:15" s="108" customFormat="1" ht="12.75" x14ac:dyDescent="0.2">
      <c r="A3489" s="108" t="str">
        <f>EnterpriseData!$B$38</f>
        <v>ProTes300420201Adm</v>
      </c>
      <c r="B3489" s="109" t="s">
        <v>14948</v>
      </c>
      <c r="C3489" s="108" t="s">
        <v>2609</v>
      </c>
      <c r="D3489" s="108" t="s">
        <v>14949</v>
      </c>
      <c r="E3489" s="108" t="s">
        <v>2683</v>
      </c>
      <c r="G3489" s="108" t="s">
        <v>14950</v>
      </c>
      <c r="H3489" s="108" t="s">
        <v>6245</v>
      </c>
      <c r="I3489" s="110" t="s">
        <v>2683</v>
      </c>
      <c r="J3489" s="108" t="s">
        <v>2412</v>
      </c>
      <c r="O3489" s="108" t="s">
        <v>2573</v>
      </c>
    </row>
    <row r="3490" spans="1:15" s="108" customFormat="1" ht="12.75" x14ac:dyDescent="0.2">
      <c r="A3490" s="108" t="str">
        <f>EnterpriseData!$B$38</f>
        <v>ProTes300420201Adm</v>
      </c>
      <c r="B3490" s="109" t="s">
        <v>14951</v>
      </c>
      <c r="C3490" s="108" t="s">
        <v>2609</v>
      </c>
      <c r="D3490" s="108" t="s">
        <v>14952</v>
      </c>
      <c r="E3490" s="108" t="s">
        <v>2683</v>
      </c>
      <c r="G3490" s="108" t="s">
        <v>14953</v>
      </c>
      <c r="H3490" s="108" t="s">
        <v>8649</v>
      </c>
      <c r="I3490" s="110" t="s">
        <v>2683</v>
      </c>
      <c r="J3490" s="108" t="s">
        <v>2407</v>
      </c>
      <c r="O3490" s="108" t="s">
        <v>2573</v>
      </c>
    </row>
    <row r="3491" spans="1:15" s="108" customFormat="1" ht="12.75" x14ac:dyDescent="0.2">
      <c r="A3491" s="108" t="str">
        <f>EnterpriseData!$B$38</f>
        <v>ProTes300420201Adm</v>
      </c>
      <c r="B3491" s="109" t="s">
        <v>14954</v>
      </c>
      <c r="C3491" s="108" t="s">
        <v>2609</v>
      </c>
      <c r="D3491" s="108" t="s">
        <v>14955</v>
      </c>
      <c r="E3491" s="108" t="s">
        <v>2683</v>
      </c>
      <c r="G3491" s="108" t="s">
        <v>14956</v>
      </c>
      <c r="H3491" s="108" t="s">
        <v>10850</v>
      </c>
      <c r="I3491" s="110" t="s">
        <v>2683</v>
      </c>
      <c r="J3491" s="108" t="s">
        <v>2865</v>
      </c>
      <c r="O3491" s="108" t="s">
        <v>2573</v>
      </c>
    </row>
    <row r="3492" spans="1:15" s="108" customFormat="1" ht="12.75" x14ac:dyDescent="0.2">
      <c r="A3492" s="108" t="str">
        <f>EnterpriseData!$B$38</f>
        <v>ProTes300420201Adm</v>
      </c>
      <c r="B3492" s="109" t="s">
        <v>14957</v>
      </c>
      <c r="C3492" s="108" t="s">
        <v>2609</v>
      </c>
      <c r="D3492" s="108" t="s">
        <v>14958</v>
      </c>
      <c r="E3492" s="108" t="s">
        <v>2683</v>
      </c>
      <c r="G3492" s="108" t="s">
        <v>14959</v>
      </c>
      <c r="H3492" s="108" t="s">
        <v>8117</v>
      </c>
      <c r="I3492" s="110" t="s">
        <v>2683</v>
      </c>
      <c r="J3492" s="108" t="s">
        <v>409</v>
      </c>
      <c r="O3492" s="108" t="s">
        <v>2573</v>
      </c>
    </row>
    <row r="3493" spans="1:15" s="108" customFormat="1" ht="12.75" x14ac:dyDescent="0.2">
      <c r="A3493" s="108" t="str">
        <f>EnterpriseData!$B$38</f>
        <v>ProTes300420201Adm</v>
      </c>
      <c r="B3493" s="109" t="s">
        <v>14960</v>
      </c>
      <c r="C3493" s="108" t="s">
        <v>2609</v>
      </c>
      <c r="D3493" s="108" t="s">
        <v>14961</v>
      </c>
      <c r="E3493" s="108" t="s">
        <v>2683</v>
      </c>
      <c r="G3493" s="108" t="s">
        <v>14962</v>
      </c>
      <c r="H3493" s="108" t="s">
        <v>9092</v>
      </c>
      <c r="I3493" s="110" t="s">
        <v>2683</v>
      </c>
      <c r="J3493" s="108" t="s">
        <v>3003</v>
      </c>
      <c r="O3493" s="108" t="s">
        <v>2573</v>
      </c>
    </row>
    <row r="3494" spans="1:15" s="108" customFormat="1" ht="12.75" x14ac:dyDescent="0.2">
      <c r="A3494" s="108" t="str">
        <f>EnterpriseData!$B$38</f>
        <v>ProTes300420201Adm</v>
      </c>
      <c r="B3494" s="109" t="s">
        <v>14963</v>
      </c>
      <c r="C3494" s="108" t="s">
        <v>2609</v>
      </c>
      <c r="D3494" s="108" t="s">
        <v>14964</v>
      </c>
      <c r="E3494" s="108" t="s">
        <v>2683</v>
      </c>
      <c r="G3494" s="108" t="s">
        <v>14965</v>
      </c>
      <c r="H3494" s="108" t="s">
        <v>6753</v>
      </c>
      <c r="I3494" s="110" t="s">
        <v>2683</v>
      </c>
      <c r="J3494" s="108" t="s">
        <v>5526</v>
      </c>
      <c r="O3494" s="108" t="s">
        <v>2573</v>
      </c>
    </row>
    <row r="3495" spans="1:15" s="108" customFormat="1" ht="12.75" x14ac:dyDescent="0.2">
      <c r="A3495" s="108" t="str">
        <f>EnterpriseData!$B$38</f>
        <v>ProTes300420201Adm</v>
      </c>
      <c r="B3495" s="109" t="s">
        <v>14966</v>
      </c>
      <c r="C3495" s="108" t="s">
        <v>2609</v>
      </c>
      <c r="D3495" s="108" t="s">
        <v>14967</v>
      </c>
      <c r="E3495" s="108" t="s">
        <v>2683</v>
      </c>
      <c r="G3495" s="108" t="s">
        <v>14968</v>
      </c>
      <c r="H3495" s="108" t="s">
        <v>7050</v>
      </c>
      <c r="I3495" s="110" t="s">
        <v>2683</v>
      </c>
      <c r="J3495" s="108" t="s">
        <v>5583</v>
      </c>
      <c r="O3495" s="108" t="s">
        <v>2573</v>
      </c>
    </row>
    <row r="3496" spans="1:15" s="108" customFormat="1" ht="12.75" x14ac:dyDescent="0.2">
      <c r="A3496" s="108" t="str">
        <f>EnterpriseData!$B$38</f>
        <v>ProTes300420201Adm</v>
      </c>
      <c r="B3496" s="109" t="s">
        <v>14969</v>
      </c>
      <c r="C3496" s="108" t="s">
        <v>2609</v>
      </c>
      <c r="D3496" s="108" t="s">
        <v>14970</v>
      </c>
      <c r="E3496" s="108" t="s">
        <v>2683</v>
      </c>
      <c r="G3496" s="108" t="s">
        <v>14971</v>
      </c>
      <c r="H3496" s="108" t="s">
        <v>6267</v>
      </c>
      <c r="I3496" s="110" t="s">
        <v>2683</v>
      </c>
      <c r="J3496" s="108" t="s">
        <v>4104</v>
      </c>
      <c r="O3496" s="108" t="s">
        <v>2573</v>
      </c>
    </row>
    <row r="3497" spans="1:15" s="108" customFormat="1" ht="12.75" x14ac:dyDescent="0.2">
      <c r="A3497" s="108" t="str">
        <f>EnterpriseData!$B$38</f>
        <v>ProTes300420201Adm</v>
      </c>
      <c r="B3497" s="109" t="s">
        <v>14972</v>
      </c>
      <c r="C3497" s="108" t="s">
        <v>2609</v>
      </c>
      <c r="D3497" s="108" t="s">
        <v>14973</v>
      </c>
      <c r="E3497" s="108" t="s">
        <v>2683</v>
      </c>
      <c r="G3497" s="108" t="s">
        <v>14974</v>
      </c>
      <c r="H3497" s="108" t="s">
        <v>7792</v>
      </c>
      <c r="I3497" s="110" t="s">
        <v>2683</v>
      </c>
      <c r="J3497" s="108" t="s">
        <v>2940</v>
      </c>
      <c r="O3497" s="108" t="s">
        <v>2573</v>
      </c>
    </row>
    <row r="3498" spans="1:15" s="108" customFormat="1" ht="12.75" x14ac:dyDescent="0.2">
      <c r="A3498" s="108" t="str">
        <f>EnterpriseData!$B$38</f>
        <v>ProTes300420201Adm</v>
      </c>
      <c r="B3498" s="109" t="s">
        <v>14975</v>
      </c>
      <c r="C3498" s="108" t="s">
        <v>2609</v>
      </c>
      <c r="D3498" s="108" t="s">
        <v>14976</v>
      </c>
      <c r="E3498" s="108" t="s">
        <v>2683</v>
      </c>
      <c r="G3498" s="108" t="s">
        <v>14977</v>
      </c>
      <c r="H3498" s="108" t="s">
        <v>6753</v>
      </c>
      <c r="I3498" s="110" t="s">
        <v>2683</v>
      </c>
      <c r="J3498" s="108" t="s">
        <v>5526</v>
      </c>
      <c r="O3498" s="108" t="s">
        <v>2573</v>
      </c>
    </row>
    <row r="3499" spans="1:15" s="108" customFormat="1" ht="12.75" x14ac:dyDescent="0.2">
      <c r="A3499" s="108" t="str">
        <f>EnterpriseData!$B$38</f>
        <v>ProTes300420201Adm</v>
      </c>
      <c r="B3499" s="109" t="s">
        <v>14978</v>
      </c>
      <c r="C3499" s="108" t="s">
        <v>2609</v>
      </c>
      <c r="D3499" s="108" t="s">
        <v>14979</v>
      </c>
      <c r="E3499" s="108" t="s">
        <v>2683</v>
      </c>
      <c r="G3499" s="108" t="s">
        <v>14980</v>
      </c>
      <c r="H3499" s="108" t="s">
        <v>2688</v>
      </c>
      <c r="I3499" s="110" t="s">
        <v>2683</v>
      </c>
      <c r="J3499" s="108" t="s">
        <v>412</v>
      </c>
      <c r="O3499" s="108" t="s">
        <v>2573</v>
      </c>
    </row>
    <row r="3500" spans="1:15" s="108" customFormat="1" ht="12.75" x14ac:dyDescent="0.2">
      <c r="A3500" s="108" t="str">
        <f>EnterpriseData!$B$38</f>
        <v>ProTes300420201Adm</v>
      </c>
      <c r="B3500" s="109" t="s">
        <v>14981</v>
      </c>
      <c r="C3500" s="108" t="s">
        <v>2609</v>
      </c>
      <c r="D3500" s="108" t="s">
        <v>14982</v>
      </c>
      <c r="E3500" s="108" t="s">
        <v>2683</v>
      </c>
      <c r="G3500" s="108" t="s">
        <v>14983</v>
      </c>
      <c r="H3500" s="108" t="s">
        <v>7206</v>
      </c>
      <c r="I3500" s="110" t="s">
        <v>2683</v>
      </c>
      <c r="J3500" s="108" t="s">
        <v>3047</v>
      </c>
      <c r="O3500" s="108" t="s">
        <v>2573</v>
      </c>
    </row>
    <row r="3501" spans="1:15" s="108" customFormat="1" ht="12.75" x14ac:dyDescent="0.2">
      <c r="A3501" s="108" t="str">
        <f>EnterpriseData!$B$38</f>
        <v>ProTes300420201Adm</v>
      </c>
      <c r="B3501" s="109" t="s">
        <v>14984</v>
      </c>
      <c r="C3501" s="108" t="s">
        <v>2609</v>
      </c>
      <c r="D3501" s="108" t="s">
        <v>14985</v>
      </c>
      <c r="E3501" s="108" t="s">
        <v>2683</v>
      </c>
      <c r="G3501" s="108" t="s">
        <v>14986</v>
      </c>
      <c r="H3501" s="108" t="s">
        <v>14986</v>
      </c>
      <c r="I3501" s="110" t="s">
        <v>2683</v>
      </c>
      <c r="J3501" s="108" t="s">
        <v>3358</v>
      </c>
      <c r="O3501" s="108" t="s">
        <v>2573</v>
      </c>
    </row>
    <row r="3502" spans="1:15" s="108" customFormat="1" ht="12.75" x14ac:dyDescent="0.2">
      <c r="A3502" s="108" t="str">
        <f>EnterpriseData!$B$38</f>
        <v>ProTes300420201Adm</v>
      </c>
      <c r="B3502" s="109" t="s">
        <v>14987</v>
      </c>
      <c r="C3502" s="108" t="s">
        <v>2609</v>
      </c>
      <c r="D3502" s="108" t="s">
        <v>14988</v>
      </c>
      <c r="E3502" s="108" t="s">
        <v>2683</v>
      </c>
      <c r="G3502" s="108" t="s">
        <v>14989</v>
      </c>
      <c r="H3502" s="108" t="s">
        <v>12229</v>
      </c>
      <c r="I3502" s="110" t="s">
        <v>2683</v>
      </c>
      <c r="J3502" s="108" t="s">
        <v>6693</v>
      </c>
      <c r="O3502" s="108" t="s">
        <v>2573</v>
      </c>
    </row>
    <row r="3503" spans="1:15" s="108" customFormat="1" ht="12.75" x14ac:dyDescent="0.2">
      <c r="A3503" s="108" t="str">
        <f>EnterpriseData!$B$38</f>
        <v>ProTes300420201Adm</v>
      </c>
      <c r="B3503" s="109" t="s">
        <v>14990</v>
      </c>
      <c r="C3503" s="108" t="s">
        <v>2609</v>
      </c>
      <c r="D3503" s="108" t="s">
        <v>14991</v>
      </c>
      <c r="E3503" s="108" t="s">
        <v>2683</v>
      </c>
      <c r="G3503" s="108" t="s">
        <v>14992</v>
      </c>
      <c r="H3503" s="108" t="s">
        <v>6151</v>
      </c>
      <c r="I3503" s="110" t="s">
        <v>2683</v>
      </c>
      <c r="J3503" s="108" t="s">
        <v>2727</v>
      </c>
      <c r="O3503" s="108" t="s">
        <v>2573</v>
      </c>
    </row>
    <row r="3504" spans="1:15" s="108" customFormat="1" ht="12.75" x14ac:dyDescent="0.2">
      <c r="A3504" s="108" t="str">
        <f>EnterpriseData!$B$38</f>
        <v>ProTes300420201Adm</v>
      </c>
      <c r="B3504" s="109" t="s">
        <v>14993</v>
      </c>
      <c r="C3504" s="108" t="s">
        <v>2609</v>
      </c>
      <c r="D3504" s="108" t="s">
        <v>14994</v>
      </c>
      <c r="E3504" s="108" t="s">
        <v>2683</v>
      </c>
      <c r="G3504" s="108" t="s">
        <v>14995</v>
      </c>
      <c r="H3504" s="108" t="s">
        <v>14996</v>
      </c>
      <c r="I3504" s="110" t="s">
        <v>2683</v>
      </c>
      <c r="J3504" s="108" t="s">
        <v>5920</v>
      </c>
      <c r="O3504" s="108" t="s">
        <v>2573</v>
      </c>
    </row>
    <row r="3505" spans="1:15" s="108" customFormat="1" ht="12.75" x14ac:dyDescent="0.2">
      <c r="A3505" s="108" t="str">
        <f>EnterpriseData!$B$38</f>
        <v>ProTes300420201Adm</v>
      </c>
      <c r="B3505" s="109" t="s">
        <v>14997</v>
      </c>
      <c r="C3505" s="108" t="s">
        <v>2609</v>
      </c>
      <c r="D3505" s="108" t="s">
        <v>14998</v>
      </c>
      <c r="E3505" s="108" t="s">
        <v>2683</v>
      </c>
      <c r="G3505" s="108" t="s">
        <v>14999</v>
      </c>
      <c r="H3505" s="108" t="s">
        <v>6419</v>
      </c>
      <c r="I3505" s="110" t="s">
        <v>2683</v>
      </c>
      <c r="J3505" s="108" t="s">
        <v>5238</v>
      </c>
      <c r="O3505" s="108" t="s">
        <v>2573</v>
      </c>
    </row>
    <row r="3506" spans="1:15" s="108" customFormat="1" ht="12.75" x14ac:dyDescent="0.2">
      <c r="A3506" s="108" t="str">
        <f>EnterpriseData!$B$38</f>
        <v>ProTes300420201Adm</v>
      </c>
      <c r="B3506" s="109" t="s">
        <v>15000</v>
      </c>
      <c r="C3506" s="108" t="s">
        <v>2609</v>
      </c>
      <c r="D3506" s="108" t="s">
        <v>15001</v>
      </c>
      <c r="E3506" s="108" t="s">
        <v>2683</v>
      </c>
      <c r="G3506" s="108" t="s">
        <v>3051</v>
      </c>
      <c r="H3506" s="108" t="s">
        <v>7792</v>
      </c>
      <c r="I3506" s="110" t="s">
        <v>2683</v>
      </c>
      <c r="J3506" s="108" t="s">
        <v>2940</v>
      </c>
      <c r="O3506" s="108" t="s">
        <v>2573</v>
      </c>
    </row>
    <row r="3507" spans="1:15" s="108" customFormat="1" ht="12.75" x14ac:dyDescent="0.2">
      <c r="A3507" s="108" t="str">
        <f>EnterpriseData!$B$38</f>
        <v>ProTes300420201Adm</v>
      </c>
      <c r="B3507" s="109" t="s">
        <v>15002</v>
      </c>
      <c r="C3507" s="108" t="s">
        <v>2609</v>
      </c>
      <c r="D3507" s="108" t="s">
        <v>15003</v>
      </c>
      <c r="E3507" s="108" t="s">
        <v>2683</v>
      </c>
      <c r="G3507" s="108" t="s">
        <v>15004</v>
      </c>
      <c r="H3507" s="108" t="s">
        <v>15005</v>
      </c>
      <c r="I3507" s="110" t="s">
        <v>2683</v>
      </c>
      <c r="J3507" s="108" t="s">
        <v>4763</v>
      </c>
      <c r="O3507" s="108" t="s">
        <v>2573</v>
      </c>
    </row>
    <row r="3508" spans="1:15" s="108" customFormat="1" ht="12.75" x14ac:dyDescent="0.2">
      <c r="A3508" s="108" t="str">
        <f>EnterpriseData!$B$38</f>
        <v>ProTes300420201Adm</v>
      </c>
      <c r="B3508" s="109" t="s">
        <v>15006</v>
      </c>
      <c r="C3508" s="108" t="s">
        <v>2609</v>
      </c>
      <c r="D3508" s="108" t="s">
        <v>15007</v>
      </c>
      <c r="E3508" s="108" t="s">
        <v>2683</v>
      </c>
      <c r="G3508" s="108" t="s">
        <v>15008</v>
      </c>
      <c r="H3508" s="108" t="s">
        <v>11138</v>
      </c>
      <c r="I3508" s="110" t="s">
        <v>2683</v>
      </c>
      <c r="J3508" s="108" t="s">
        <v>3162</v>
      </c>
      <c r="O3508" s="108" t="s">
        <v>2573</v>
      </c>
    </row>
    <row r="3509" spans="1:15" s="108" customFormat="1" ht="12.75" x14ac:dyDescent="0.2">
      <c r="A3509" s="108" t="str">
        <f>EnterpriseData!$B$38</f>
        <v>ProTes300420201Adm</v>
      </c>
      <c r="B3509" s="109" t="s">
        <v>15009</v>
      </c>
      <c r="C3509" s="108" t="s">
        <v>2609</v>
      </c>
      <c r="D3509" s="108" t="s">
        <v>15010</v>
      </c>
      <c r="E3509" s="108" t="s">
        <v>2683</v>
      </c>
      <c r="G3509" s="108" t="s">
        <v>15011</v>
      </c>
      <c r="H3509" s="108" t="s">
        <v>6923</v>
      </c>
      <c r="I3509" s="110" t="s">
        <v>2683</v>
      </c>
      <c r="J3509" s="108" t="s">
        <v>2991</v>
      </c>
      <c r="O3509" s="108" t="s">
        <v>2573</v>
      </c>
    </row>
    <row r="3510" spans="1:15" s="108" customFormat="1" ht="12.75" x14ac:dyDescent="0.2">
      <c r="A3510" s="108" t="str">
        <f>EnterpriseData!$B$38</f>
        <v>ProTes300420201Adm</v>
      </c>
      <c r="B3510" s="109" t="s">
        <v>15012</v>
      </c>
      <c r="C3510" s="108" t="s">
        <v>2609</v>
      </c>
      <c r="D3510" s="108" t="s">
        <v>15013</v>
      </c>
      <c r="E3510" s="108" t="s">
        <v>2683</v>
      </c>
      <c r="G3510" s="108" t="s">
        <v>15014</v>
      </c>
      <c r="H3510" s="108" t="s">
        <v>6512</v>
      </c>
      <c r="I3510" s="110" t="s">
        <v>2683</v>
      </c>
      <c r="J3510" s="108" t="s">
        <v>5462</v>
      </c>
      <c r="O3510" s="108" t="s">
        <v>2573</v>
      </c>
    </row>
    <row r="3511" spans="1:15" s="108" customFormat="1" ht="12.75" x14ac:dyDescent="0.2">
      <c r="A3511" s="108" t="str">
        <f>EnterpriseData!$B$38</f>
        <v>ProTes300420201Adm</v>
      </c>
      <c r="B3511" s="109" t="s">
        <v>15015</v>
      </c>
      <c r="C3511" s="108" t="s">
        <v>2609</v>
      </c>
      <c r="D3511" s="108" t="s">
        <v>15016</v>
      </c>
      <c r="E3511" s="108" t="s">
        <v>2683</v>
      </c>
      <c r="G3511" s="108" t="s">
        <v>15017</v>
      </c>
      <c r="H3511" s="108" t="s">
        <v>7206</v>
      </c>
      <c r="I3511" s="110" t="s">
        <v>2683</v>
      </c>
      <c r="J3511" s="108" t="s">
        <v>3047</v>
      </c>
      <c r="O3511" s="108" t="s">
        <v>2573</v>
      </c>
    </row>
    <row r="3512" spans="1:15" s="108" customFormat="1" ht="12.75" x14ac:dyDescent="0.2">
      <c r="A3512" s="108" t="str">
        <f>EnterpriseData!$B$38</f>
        <v>ProTes300420201Adm</v>
      </c>
      <c r="B3512" s="109" t="s">
        <v>15018</v>
      </c>
      <c r="C3512" s="108" t="s">
        <v>2609</v>
      </c>
      <c r="D3512" s="108" t="s">
        <v>15019</v>
      </c>
      <c r="E3512" s="108" t="s">
        <v>2683</v>
      </c>
      <c r="G3512" s="108" t="s">
        <v>15020</v>
      </c>
      <c r="H3512" s="108" t="s">
        <v>15021</v>
      </c>
      <c r="I3512" s="110" t="s">
        <v>2683</v>
      </c>
      <c r="J3512" s="108" t="s">
        <v>2385</v>
      </c>
      <c r="O3512" s="108" t="s">
        <v>2573</v>
      </c>
    </row>
    <row r="3513" spans="1:15" s="108" customFormat="1" ht="12.75" x14ac:dyDescent="0.2">
      <c r="A3513" s="108" t="str">
        <f>EnterpriseData!$B$38</f>
        <v>ProTes300420201Adm</v>
      </c>
      <c r="B3513" s="109" t="s">
        <v>15022</v>
      </c>
      <c r="C3513" s="108" t="s">
        <v>2609</v>
      </c>
      <c r="D3513" s="108" t="s">
        <v>15023</v>
      </c>
      <c r="E3513" s="108" t="s">
        <v>2683</v>
      </c>
      <c r="G3513" s="108" t="s">
        <v>15024</v>
      </c>
      <c r="H3513" s="108" t="s">
        <v>12492</v>
      </c>
      <c r="I3513" s="110" t="s">
        <v>2683</v>
      </c>
      <c r="J3513" s="108" t="s">
        <v>12493</v>
      </c>
      <c r="O3513" s="108" t="s">
        <v>2573</v>
      </c>
    </row>
    <row r="3514" spans="1:15" s="108" customFormat="1" ht="12.75" x14ac:dyDescent="0.2">
      <c r="A3514" s="108" t="str">
        <f>EnterpriseData!$B$38</f>
        <v>ProTes300420201Adm</v>
      </c>
      <c r="B3514" s="109" t="s">
        <v>15025</v>
      </c>
      <c r="C3514" s="108" t="s">
        <v>2609</v>
      </c>
      <c r="D3514" s="108" t="s">
        <v>15026</v>
      </c>
      <c r="E3514" s="108" t="s">
        <v>2683</v>
      </c>
      <c r="G3514" s="108" t="s">
        <v>15027</v>
      </c>
      <c r="H3514" s="108" t="s">
        <v>7206</v>
      </c>
      <c r="I3514" s="110" t="s">
        <v>2683</v>
      </c>
      <c r="J3514" s="108" t="s">
        <v>3047</v>
      </c>
      <c r="O3514" s="108" t="s">
        <v>2573</v>
      </c>
    </row>
    <row r="3515" spans="1:15" s="108" customFormat="1" ht="12.75" x14ac:dyDescent="0.2">
      <c r="A3515" s="108" t="str">
        <f>EnterpriseData!$B$38</f>
        <v>ProTes300420201Adm</v>
      </c>
      <c r="B3515" s="109" t="s">
        <v>15028</v>
      </c>
      <c r="C3515" s="108" t="s">
        <v>2609</v>
      </c>
      <c r="D3515" s="108" t="s">
        <v>15029</v>
      </c>
      <c r="E3515" s="108" t="s">
        <v>2683</v>
      </c>
      <c r="G3515" s="108" t="s">
        <v>15030</v>
      </c>
      <c r="H3515" s="108" t="s">
        <v>6923</v>
      </c>
      <c r="I3515" s="110" t="s">
        <v>2683</v>
      </c>
      <c r="J3515" s="108" t="s">
        <v>2991</v>
      </c>
      <c r="O3515" s="108" t="s">
        <v>2573</v>
      </c>
    </row>
    <row r="3516" spans="1:15" s="108" customFormat="1" ht="12.75" x14ac:dyDescent="0.2">
      <c r="A3516" s="108" t="str">
        <f>EnterpriseData!$B$38</f>
        <v>ProTes300420201Adm</v>
      </c>
      <c r="B3516" s="109" t="s">
        <v>15031</v>
      </c>
      <c r="C3516" s="108" t="s">
        <v>2609</v>
      </c>
      <c r="D3516" s="108" t="s">
        <v>15032</v>
      </c>
      <c r="E3516" s="108" t="s">
        <v>2683</v>
      </c>
      <c r="G3516" s="108" t="s">
        <v>15033</v>
      </c>
      <c r="H3516" s="108" t="s">
        <v>6923</v>
      </c>
      <c r="I3516" s="110" t="s">
        <v>2683</v>
      </c>
      <c r="J3516" s="108" t="s">
        <v>2991</v>
      </c>
      <c r="O3516" s="108" t="s">
        <v>2573</v>
      </c>
    </row>
    <row r="3517" spans="1:15" s="108" customFormat="1" ht="12.75" x14ac:dyDescent="0.2">
      <c r="A3517" s="108" t="str">
        <f>EnterpriseData!$B$38</f>
        <v>ProTes300420201Adm</v>
      </c>
      <c r="B3517" s="109" t="s">
        <v>15034</v>
      </c>
      <c r="C3517" s="108" t="s">
        <v>2609</v>
      </c>
      <c r="D3517" s="108" t="s">
        <v>15035</v>
      </c>
      <c r="E3517" s="108" t="s">
        <v>2683</v>
      </c>
      <c r="G3517" s="108" t="s">
        <v>15036</v>
      </c>
      <c r="H3517" s="108" t="s">
        <v>11116</v>
      </c>
      <c r="I3517" s="110" t="s">
        <v>2683</v>
      </c>
      <c r="J3517" s="108" t="s">
        <v>7486</v>
      </c>
      <c r="O3517" s="108" t="s">
        <v>2573</v>
      </c>
    </row>
    <row r="3518" spans="1:15" s="108" customFormat="1" ht="12.75" x14ac:dyDescent="0.2">
      <c r="A3518" s="108" t="str">
        <f>EnterpriseData!$B$38</f>
        <v>ProTes300420201Adm</v>
      </c>
      <c r="B3518" s="109" t="s">
        <v>15037</v>
      </c>
      <c r="C3518" s="108" t="s">
        <v>2609</v>
      </c>
      <c r="D3518" s="108" t="s">
        <v>15038</v>
      </c>
      <c r="E3518" s="108" t="s">
        <v>2683</v>
      </c>
      <c r="G3518" s="108" t="s">
        <v>15039</v>
      </c>
      <c r="H3518" s="108" t="s">
        <v>11220</v>
      </c>
      <c r="I3518" s="110" t="s">
        <v>2683</v>
      </c>
      <c r="J3518" s="108" t="s">
        <v>434</v>
      </c>
      <c r="O3518" s="108" t="s">
        <v>2573</v>
      </c>
    </row>
    <row r="3519" spans="1:15" s="108" customFormat="1" ht="12.75" x14ac:dyDescent="0.2">
      <c r="A3519" s="108" t="str">
        <f>EnterpriseData!$B$38</f>
        <v>ProTes300420201Adm</v>
      </c>
      <c r="B3519" s="109" t="s">
        <v>15040</v>
      </c>
      <c r="C3519" s="108" t="s">
        <v>2609</v>
      </c>
      <c r="D3519" s="108" t="s">
        <v>15041</v>
      </c>
      <c r="E3519" s="108" t="s">
        <v>2683</v>
      </c>
      <c r="G3519" s="108" t="s">
        <v>15042</v>
      </c>
      <c r="H3519" s="108" t="s">
        <v>6198</v>
      </c>
      <c r="I3519" s="110" t="s">
        <v>2683</v>
      </c>
      <c r="J3519" s="108" t="s">
        <v>3825</v>
      </c>
      <c r="O3519" s="108" t="s">
        <v>2573</v>
      </c>
    </row>
    <row r="3520" spans="1:15" s="108" customFormat="1" ht="12.75" x14ac:dyDescent="0.2">
      <c r="A3520" s="108" t="str">
        <f>EnterpriseData!$B$38</f>
        <v>ProTes300420201Adm</v>
      </c>
      <c r="B3520" s="109" t="s">
        <v>15043</v>
      </c>
      <c r="C3520" s="108" t="s">
        <v>2609</v>
      </c>
      <c r="D3520" s="108" t="s">
        <v>15044</v>
      </c>
      <c r="E3520" s="108" t="s">
        <v>2683</v>
      </c>
      <c r="G3520" s="108" t="s">
        <v>15045</v>
      </c>
      <c r="H3520" s="108" t="s">
        <v>6566</v>
      </c>
      <c r="I3520" s="110" t="s">
        <v>2683</v>
      </c>
      <c r="J3520" s="108" t="s">
        <v>2409</v>
      </c>
      <c r="O3520" s="108" t="s">
        <v>2573</v>
      </c>
    </row>
    <row r="3521" spans="1:15" s="108" customFormat="1" ht="12.75" x14ac:dyDescent="0.2">
      <c r="A3521" s="108" t="str">
        <f>EnterpriseData!$B$38</f>
        <v>ProTes300420201Adm</v>
      </c>
      <c r="B3521" s="109" t="s">
        <v>15046</v>
      </c>
      <c r="C3521" s="108" t="s">
        <v>2609</v>
      </c>
      <c r="D3521" s="108" t="s">
        <v>15047</v>
      </c>
      <c r="E3521" s="108" t="s">
        <v>2683</v>
      </c>
      <c r="G3521" s="108" t="s">
        <v>15048</v>
      </c>
      <c r="H3521" s="108" t="s">
        <v>6237</v>
      </c>
      <c r="I3521" s="110" t="s">
        <v>2683</v>
      </c>
      <c r="J3521" s="108" t="s">
        <v>6000</v>
      </c>
      <c r="O3521" s="108" t="s">
        <v>2573</v>
      </c>
    </row>
    <row r="3522" spans="1:15" s="108" customFormat="1" ht="12.75" x14ac:dyDescent="0.2">
      <c r="A3522" s="108" t="str">
        <f>EnterpriseData!$B$38</f>
        <v>ProTes300420201Adm</v>
      </c>
      <c r="B3522" s="109" t="s">
        <v>15049</v>
      </c>
      <c r="C3522" s="108" t="s">
        <v>2609</v>
      </c>
      <c r="D3522" s="108" t="s">
        <v>15050</v>
      </c>
      <c r="E3522" s="108" t="s">
        <v>2683</v>
      </c>
      <c r="G3522" s="108" t="s">
        <v>15051</v>
      </c>
      <c r="H3522" s="108" t="s">
        <v>6415</v>
      </c>
      <c r="I3522" s="110" t="s">
        <v>2683</v>
      </c>
      <c r="J3522" s="108" t="s">
        <v>4651</v>
      </c>
      <c r="O3522" s="108" t="s">
        <v>2573</v>
      </c>
    </row>
    <row r="3523" spans="1:15" s="108" customFormat="1" ht="12.75" x14ac:dyDescent="0.2">
      <c r="A3523" s="108" t="str">
        <f>EnterpriseData!$B$38</f>
        <v>ProTes300420201Adm</v>
      </c>
      <c r="B3523" s="109" t="s">
        <v>15052</v>
      </c>
      <c r="C3523" s="108" t="s">
        <v>2609</v>
      </c>
      <c r="D3523" s="108" t="s">
        <v>15053</v>
      </c>
      <c r="E3523" s="108" t="s">
        <v>2683</v>
      </c>
      <c r="G3523" s="108" t="s">
        <v>15054</v>
      </c>
      <c r="H3523" s="108" t="s">
        <v>9678</v>
      </c>
      <c r="I3523" s="110" t="s">
        <v>2683</v>
      </c>
      <c r="J3523" s="108" t="s">
        <v>2930</v>
      </c>
      <c r="O3523" s="108" t="s">
        <v>2573</v>
      </c>
    </row>
    <row r="3524" spans="1:15" s="108" customFormat="1" ht="12.75" x14ac:dyDescent="0.2">
      <c r="A3524" s="108" t="str">
        <f>EnterpriseData!$B$38</f>
        <v>ProTes300420201Adm</v>
      </c>
      <c r="B3524" s="109" t="s">
        <v>15055</v>
      </c>
      <c r="C3524" s="108" t="s">
        <v>2609</v>
      </c>
      <c r="D3524" s="108" t="s">
        <v>15056</v>
      </c>
      <c r="E3524" s="108" t="s">
        <v>2683</v>
      </c>
      <c r="G3524" s="108" t="s">
        <v>15057</v>
      </c>
      <c r="H3524" s="108" t="s">
        <v>6593</v>
      </c>
      <c r="I3524" s="110" t="s">
        <v>2683</v>
      </c>
      <c r="J3524" s="108" t="s">
        <v>4798</v>
      </c>
      <c r="O3524" s="108" t="s">
        <v>2573</v>
      </c>
    </row>
    <row r="3525" spans="1:15" s="108" customFormat="1" ht="12.75" x14ac:dyDescent="0.2">
      <c r="A3525" s="108" t="str">
        <f>EnterpriseData!$B$38</f>
        <v>ProTes300420201Adm</v>
      </c>
      <c r="B3525" s="109" t="s">
        <v>15058</v>
      </c>
      <c r="C3525" s="108" t="s">
        <v>2609</v>
      </c>
      <c r="D3525" s="108" t="s">
        <v>15059</v>
      </c>
      <c r="E3525" s="108" t="s">
        <v>2683</v>
      </c>
      <c r="G3525" s="108" t="s">
        <v>15060</v>
      </c>
      <c r="H3525" s="108" t="s">
        <v>8117</v>
      </c>
      <c r="I3525" s="110" t="s">
        <v>2683</v>
      </c>
      <c r="J3525" s="108" t="s">
        <v>409</v>
      </c>
      <c r="O3525" s="108" t="s">
        <v>2573</v>
      </c>
    </row>
    <row r="3526" spans="1:15" s="108" customFormat="1" ht="12.75" x14ac:dyDescent="0.2">
      <c r="A3526" s="108" t="str">
        <f>EnterpriseData!$B$38</f>
        <v>ProTes300420201Adm</v>
      </c>
      <c r="B3526" s="109" t="s">
        <v>15061</v>
      </c>
      <c r="C3526" s="108" t="s">
        <v>2609</v>
      </c>
      <c r="D3526" s="108" t="s">
        <v>15062</v>
      </c>
      <c r="E3526" s="108" t="s">
        <v>2683</v>
      </c>
      <c r="G3526" s="108" t="s">
        <v>15063</v>
      </c>
      <c r="H3526" s="108" t="s">
        <v>6664</v>
      </c>
      <c r="I3526" s="110" t="s">
        <v>2683</v>
      </c>
      <c r="J3526" s="108" t="s">
        <v>2440</v>
      </c>
      <c r="O3526" s="108" t="s">
        <v>2573</v>
      </c>
    </row>
    <row r="3527" spans="1:15" s="108" customFormat="1" ht="12.75" x14ac:dyDescent="0.2">
      <c r="A3527" s="108" t="str">
        <f>EnterpriseData!$B$38</f>
        <v>ProTes300420201Adm</v>
      </c>
      <c r="B3527" s="109" t="s">
        <v>15064</v>
      </c>
      <c r="C3527" s="108" t="s">
        <v>2609</v>
      </c>
      <c r="D3527" s="108" t="s">
        <v>15065</v>
      </c>
      <c r="E3527" s="108" t="s">
        <v>2683</v>
      </c>
      <c r="G3527" s="108" t="s">
        <v>15066</v>
      </c>
      <c r="H3527" s="108" t="s">
        <v>8649</v>
      </c>
      <c r="I3527" s="110" t="s">
        <v>2683</v>
      </c>
      <c r="J3527" s="108" t="s">
        <v>2407</v>
      </c>
      <c r="O3527" s="108" t="s">
        <v>2573</v>
      </c>
    </row>
    <row r="3528" spans="1:15" s="108" customFormat="1" ht="12.75" x14ac:dyDescent="0.2">
      <c r="A3528" s="108" t="str">
        <f>EnterpriseData!$B$38</f>
        <v>ProTes300420201Adm</v>
      </c>
      <c r="B3528" s="109" t="s">
        <v>15067</v>
      </c>
      <c r="C3528" s="108" t="s">
        <v>2609</v>
      </c>
      <c r="D3528" s="108" t="s">
        <v>15068</v>
      </c>
      <c r="E3528" s="108" t="s">
        <v>2683</v>
      </c>
      <c r="G3528" s="108" t="s">
        <v>13933</v>
      </c>
      <c r="H3528" s="108" t="s">
        <v>6870</v>
      </c>
      <c r="I3528" s="110" t="s">
        <v>2683</v>
      </c>
      <c r="J3528" s="108" t="s">
        <v>4581</v>
      </c>
      <c r="O3528" s="108" t="s">
        <v>2573</v>
      </c>
    </row>
    <row r="3529" spans="1:15" s="108" customFormat="1" ht="12.75" x14ac:dyDescent="0.2">
      <c r="A3529" s="108" t="str">
        <f>EnterpriseData!$B$38</f>
        <v>ProTes300420201Adm</v>
      </c>
      <c r="B3529" s="109" t="s">
        <v>15069</v>
      </c>
      <c r="C3529" s="108" t="s">
        <v>2609</v>
      </c>
      <c r="D3529" s="108" t="s">
        <v>15070</v>
      </c>
      <c r="E3529" s="108" t="s">
        <v>2683</v>
      </c>
      <c r="G3529" s="108" t="s">
        <v>15071</v>
      </c>
      <c r="H3529" s="108" t="s">
        <v>15072</v>
      </c>
      <c r="I3529" s="110" t="s">
        <v>2683</v>
      </c>
      <c r="J3529" s="108" t="s">
        <v>7336</v>
      </c>
      <c r="O3529" s="108" t="s">
        <v>2573</v>
      </c>
    </row>
    <row r="3530" spans="1:15" s="108" customFormat="1" ht="12.75" x14ac:dyDescent="0.2">
      <c r="A3530" s="108" t="str">
        <f>EnterpriseData!$B$38</f>
        <v>ProTes300420201Adm</v>
      </c>
      <c r="B3530" s="109" t="s">
        <v>15073</v>
      </c>
      <c r="C3530" s="108" t="s">
        <v>2609</v>
      </c>
      <c r="D3530" s="108" t="s">
        <v>15074</v>
      </c>
      <c r="E3530" s="108" t="s">
        <v>2683</v>
      </c>
      <c r="G3530" s="108" t="s">
        <v>15075</v>
      </c>
      <c r="H3530" s="108" t="s">
        <v>7618</v>
      </c>
      <c r="I3530" s="110" t="s">
        <v>2683</v>
      </c>
      <c r="J3530" s="108" t="s">
        <v>2390</v>
      </c>
      <c r="O3530" s="108" t="s">
        <v>2573</v>
      </c>
    </row>
    <row r="3531" spans="1:15" s="108" customFormat="1" ht="12.75" x14ac:dyDescent="0.2">
      <c r="A3531" s="108" t="str">
        <f>EnterpriseData!$B$38</f>
        <v>ProTes300420201Adm</v>
      </c>
      <c r="B3531" s="109" t="s">
        <v>15076</v>
      </c>
      <c r="C3531" s="108" t="s">
        <v>2609</v>
      </c>
      <c r="D3531" s="108" t="s">
        <v>15077</v>
      </c>
      <c r="E3531" s="108" t="s">
        <v>2683</v>
      </c>
      <c r="G3531" s="108" t="s">
        <v>15078</v>
      </c>
      <c r="H3531" s="108" t="s">
        <v>15079</v>
      </c>
      <c r="I3531" s="110" t="s">
        <v>2683</v>
      </c>
      <c r="J3531" s="108" t="s">
        <v>2404</v>
      </c>
      <c r="O3531" s="108" t="s">
        <v>2573</v>
      </c>
    </row>
    <row r="3532" spans="1:15" s="108" customFormat="1" ht="12.75" x14ac:dyDescent="0.2">
      <c r="A3532" s="108" t="str">
        <f>EnterpriseData!$B$38</f>
        <v>ProTes300420201Adm</v>
      </c>
      <c r="B3532" s="109" t="s">
        <v>15080</v>
      </c>
      <c r="C3532" s="108" t="s">
        <v>2609</v>
      </c>
      <c r="D3532" s="108" t="s">
        <v>15081</v>
      </c>
      <c r="E3532" s="108" t="s">
        <v>2683</v>
      </c>
      <c r="G3532" s="108" t="s">
        <v>15082</v>
      </c>
      <c r="H3532" s="108" t="s">
        <v>6800</v>
      </c>
      <c r="I3532" s="110" t="s">
        <v>2683</v>
      </c>
      <c r="J3532" s="108" t="s">
        <v>412</v>
      </c>
      <c r="O3532" s="108" t="s">
        <v>2573</v>
      </c>
    </row>
    <row r="3533" spans="1:15" s="108" customFormat="1" ht="12.75" x14ac:dyDescent="0.2">
      <c r="A3533" s="108" t="str">
        <f>EnterpriseData!$B$38</f>
        <v>ProTes300420201Adm</v>
      </c>
      <c r="B3533" s="109" t="s">
        <v>15083</v>
      </c>
      <c r="C3533" s="108" t="s">
        <v>2609</v>
      </c>
      <c r="D3533" s="108" t="s">
        <v>15084</v>
      </c>
      <c r="E3533" s="108" t="s">
        <v>2683</v>
      </c>
      <c r="G3533" s="108" t="s">
        <v>15085</v>
      </c>
      <c r="H3533" s="108" t="s">
        <v>6299</v>
      </c>
      <c r="I3533" s="110" t="s">
        <v>2683</v>
      </c>
      <c r="J3533" s="108" t="s">
        <v>3100</v>
      </c>
      <c r="O3533" s="108" t="s">
        <v>2573</v>
      </c>
    </row>
    <row r="3534" spans="1:15" s="108" customFormat="1" ht="12.75" x14ac:dyDescent="0.2">
      <c r="A3534" s="108" t="str">
        <f>EnterpriseData!$B$38</f>
        <v>ProTes300420201Adm</v>
      </c>
      <c r="B3534" s="109" t="s">
        <v>15086</v>
      </c>
      <c r="C3534" s="108" t="s">
        <v>2609</v>
      </c>
      <c r="D3534" s="108" t="s">
        <v>15087</v>
      </c>
      <c r="E3534" s="108" t="s">
        <v>2683</v>
      </c>
      <c r="G3534" s="108" t="s">
        <v>15088</v>
      </c>
      <c r="H3534" s="108" t="s">
        <v>6118</v>
      </c>
      <c r="I3534" s="110" t="s">
        <v>2683</v>
      </c>
      <c r="J3534" s="108" t="s">
        <v>2377</v>
      </c>
      <c r="O3534" s="108" t="s">
        <v>2573</v>
      </c>
    </row>
    <row r="3535" spans="1:15" s="108" customFormat="1" ht="12.75" x14ac:dyDescent="0.2">
      <c r="A3535" s="108" t="str">
        <f>EnterpriseData!$B$38</f>
        <v>ProTes300420201Adm</v>
      </c>
      <c r="B3535" s="109" t="s">
        <v>15089</v>
      </c>
      <c r="C3535" s="108" t="s">
        <v>2609</v>
      </c>
      <c r="D3535" s="108" t="s">
        <v>15090</v>
      </c>
      <c r="E3535" s="108" t="s">
        <v>2683</v>
      </c>
      <c r="G3535" s="108" t="s">
        <v>15091</v>
      </c>
      <c r="H3535" s="108" t="s">
        <v>6566</v>
      </c>
      <c r="I3535" s="110" t="s">
        <v>2683</v>
      </c>
      <c r="J3535" s="108" t="s">
        <v>2409</v>
      </c>
      <c r="O3535" s="108" t="s">
        <v>2573</v>
      </c>
    </row>
    <row r="3536" spans="1:15" s="108" customFormat="1" ht="12.75" x14ac:dyDescent="0.2">
      <c r="A3536" s="108" t="str">
        <f>EnterpriseData!$B$38</f>
        <v>ProTes300420201Adm</v>
      </c>
      <c r="B3536" s="109" t="s">
        <v>15092</v>
      </c>
      <c r="C3536" s="108" t="s">
        <v>2609</v>
      </c>
      <c r="D3536" s="108" t="s">
        <v>15093</v>
      </c>
      <c r="E3536" s="108" t="s">
        <v>2683</v>
      </c>
      <c r="G3536" s="108" t="s">
        <v>15094</v>
      </c>
      <c r="H3536" s="108" t="s">
        <v>6800</v>
      </c>
      <c r="I3536" s="110" t="s">
        <v>2683</v>
      </c>
      <c r="J3536" s="108" t="s">
        <v>412</v>
      </c>
      <c r="O3536" s="108" t="s">
        <v>2573</v>
      </c>
    </row>
    <row r="3537" spans="1:15" s="108" customFormat="1" ht="12.75" x14ac:dyDescent="0.2">
      <c r="A3537" s="108" t="str">
        <f>EnterpriseData!$B$38</f>
        <v>ProTes300420201Adm</v>
      </c>
      <c r="B3537" s="109" t="s">
        <v>15095</v>
      </c>
      <c r="C3537" s="108" t="s">
        <v>2609</v>
      </c>
      <c r="D3537" s="108" t="s">
        <v>15096</v>
      </c>
      <c r="E3537" s="108" t="s">
        <v>2683</v>
      </c>
      <c r="G3537" s="108" t="s">
        <v>15097</v>
      </c>
      <c r="H3537" s="108" t="s">
        <v>14622</v>
      </c>
      <c r="I3537" s="110" t="s">
        <v>2683</v>
      </c>
      <c r="J3537" s="108" t="s">
        <v>14623</v>
      </c>
      <c r="O3537" s="108" t="s">
        <v>2573</v>
      </c>
    </row>
    <row r="3538" spans="1:15" s="108" customFormat="1" ht="12.75" x14ac:dyDescent="0.2">
      <c r="A3538" s="108" t="str">
        <f>EnterpriseData!$B$38</f>
        <v>ProTes300420201Adm</v>
      </c>
      <c r="B3538" s="109" t="s">
        <v>15098</v>
      </c>
      <c r="C3538" s="108" t="s">
        <v>2609</v>
      </c>
      <c r="D3538" s="108" t="s">
        <v>15099</v>
      </c>
      <c r="E3538" s="108" t="s">
        <v>2683</v>
      </c>
      <c r="G3538" s="108" t="s">
        <v>15100</v>
      </c>
      <c r="H3538" s="108" t="s">
        <v>6299</v>
      </c>
      <c r="I3538" s="110" t="s">
        <v>2683</v>
      </c>
      <c r="J3538" s="108" t="s">
        <v>3100</v>
      </c>
      <c r="O3538" s="108" t="s">
        <v>2573</v>
      </c>
    </row>
    <row r="3539" spans="1:15" s="108" customFormat="1" ht="12.75" x14ac:dyDescent="0.2">
      <c r="A3539" s="108" t="str">
        <f>EnterpriseData!$B$38</f>
        <v>ProTes300420201Adm</v>
      </c>
      <c r="B3539" s="109" t="s">
        <v>15101</v>
      </c>
      <c r="C3539" s="108" t="s">
        <v>2609</v>
      </c>
      <c r="D3539" s="108" t="s">
        <v>15102</v>
      </c>
      <c r="E3539" s="108" t="s">
        <v>2683</v>
      </c>
      <c r="G3539" s="108" t="s">
        <v>15103</v>
      </c>
      <c r="H3539" s="108" t="s">
        <v>6151</v>
      </c>
      <c r="I3539" s="110" t="s">
        <v>2683</v>
      </c>
      <c r="J3539" s="108" t="s">
        <v>2727</v>
      </c>
      <c r="O3539" s="108" t="s">
        <v>2573</v>
      </c>
    </row>
    <row r="3540" spans="1:15" s="108" customFormat="1" ht="12.75" x14ac:dyDescent="0.2">
      <c r="A3540" s="108" t="str">
        <f>EnterpriseData!$B$38</f>
        <v>ProTes300420201Adm</v>
      </c>
      <c r="B3540" s="109" t="s">
        <v>15104</v>
      </c>
      <c r="C3540" s="108" t="s">
        <v>2609</v>
      </c>
      <c r="D3540" s="108" t="s">
        <v>15105</v>
      </c>
      <c r="E3540" s="108" t="s">
        <v>2683</v>
      </c>
      <c r="G3540" s="108" t="s">
        <v>15106</v>
      </c>
      <c r="H3540" s="108" t="s">
        <v>6923</v>
      </c>
      <c r="I3540" s="110" t="s">
        <v>2683</v>
      </c>
      <c r="J3540" s="108" t="s">
        <v>2991</v>
      </c>
      <c r="O3540" s="108" t="s">
        <v>2573</v>
      </c>
    </row>
    <row r="3541" spans="1:15" s="108" customFormat="1" ht="12.75" x14ac:dyDescent="0.2">
      <c r="A3541" s="108" t="str">
        <f>EnterpriseData!$B$38</f>
        <v>ProTes300420201Adm</v>
      </c>
      <c r="B3541" s="109" t="s">
        <v>15107</v>
      </c>
      <c r="C3541" s="108" t="s">
        <v>2609</v>
      </c>
      <c r="D3541" s="108" t="s">
        <v>15108</v>
      </c>
      <c r="E3541" s="108" t="s">
        <v>2683</v>
      </c>
      <c r="G3541" s="108" t="s">
        <v>15109</v>
      </c>
      <c r="H3541" s="108" t="s">
        <v>12229</v>
      </c>
      <c r="I3541" s="110" t="s">
        <v>2683</v>
      </c>
      <c r="J3541" s="108" t="s">
        <v>6693</v>
      </c>
      <c r="O3541" s="108" t="s">
        <v>2573</v>
      </c>
    </row>
    <row r="3542" spans="1:15" s="108" customFormat="1" ht="12.75" x14ac:dyDescent="0.2">
      <c r="A3542" s="108" t="str">
        <f>EnterpriseData!$B$38</f>
        <v>ProTes300420201Adm</v>
      </c>
      <c r="B3542" s="109" t="s">
        <v>15110</v>
      </c>
      <c r="C3542" s="108" t="s">
        <v>2609</v>
      </c>
      <c r="D3542" s="108" t="s">
        <v>15111</v>
      </c>
      <c r="E3542" s="108" t="s">
        <v>2683</v>
      </c>
      <c r="G3542" s="108" t="s">
        <v>15112</v>
      </c>
      <c r="H3542" s="108" t="s">
        <v>6143</v>
      </c>
      <c r="I3542" s="110" t="s">
        <v>2683</v>
      </c>
      <c r="J3542" s="108" t="s">
        <v>4901</v>
      </c>
      <c r="O3542" s="108" t="s">
        <v>2573</v>
      </c>
    </row>
    <row r="3543" spans="1:15" s="108" customFormat="1" ht="12.75" x14ac:dyDescent="0.2">
      <c r="A3543" s="108" t="str">
        <f>EnterpriseData!$B$38</f>
        <v>ProTes300420201Adm</v>
      </c>
      <c r="B3543" s="109" t="s">
        <v>15113</v>
      </c>
      <c r="C3543" s="108" t="s">
        <v>2609</v>
      </c>
      <c r="D3543" s="108" t="s">
        <v>15114</v>
      </c>
      <c r="E3543" s="108" t="s">
        <v>2683</v>
      </c>
      <c r="G3543" s="108" t="s">
        <v>15115</v>
      </c>
      <c r="H3543" s="108" t="s">
        <v>6870</v>
      </c>
      <c r="I3543" s="110" t="s">
        <v>2683</v>
      </c>
      <c r="J3543" s="108" t="s">
        <v>4581</v>
      </c>
      <c r="O3543" s="108" t="s">
        <v>2573</v>
      </c>
    </row>
    <row r="3544" spans="1:15" s="108" customFormat="1" ht="12.75" x14ac:dyDescent="0.2">
      <c r="A3544" s="108" t="str">
        <f>EnterpriseData!$B$38</f>
        <v>ProTes300420201Adm</v>
      </c>
      <c r="B3544" s="109" t="s">
        <v>15116</v>
      </c>
      <c r="C3544" s="108" t="s">
        <v>2609</v>
      </c>
      <c r="D3544" s="108" t="s">
        <v>15117</v>
      </c>
      <c r="E3544" s="108" t="s">
        <v>2683</v>
      </c>
      <c r="G3544" s="108" t="s">
        <v>15118</v>
      </c>
      <c r="H3544" s="108" t="s">
        <v>7941</v>
      </c>
      <c r="I3544" s="110" t="s">
        <v>2683</v>
      </c>
      <c r="J3544" s="108" t="s">
        <v>2404</v>
      </c>
      <c r="O3544" s="108" t="s">
        <v>2573</v>
      </c>
    </row>
    <row r="3545" spans="1:15" s="108" customFormat="1" ht="12.75" x14ac:dyDescent="0.2">
      <c r="A3545" s="108" t="str">
        <f>EnterpriseData!$B$38</f>
        <v>ProTes300420201Adm</v>
      </c>
      <c r="B3545" s="109" t="s">
        <v>15119</v>
      </c>
      <c r="C3545" s="108" t="s">
        <v>2609</v>
      </c>
      <c r="D3545" s="108" t="s">
        <v>15120</v>
      </c>
      <c r="E3545" s="108" t="s">
        <v>2683</v>
      </c>
      <c r="G3545" s="108" t="s">
        <v>15121</v>
      </c>
      <c r="H3545" s="108" t="s">
        <v>6299</v>
      </c>
      <c r="I3545" s="110" t="s">
        <v>2683</v>
      </c>
      <c r="J3545" s="108" t="s">
        <v>3100</v>
      </c>
      <c r="O3545" s="108" t="s">
        <v>2573</v>
      </c>
    </row>
    <row r="3546" spans="1:15" s="108" customFormat="1" ht="12.75" x14ac:dyDescent="0.2">
      <c r="A3546" s="108" t="str">
        <f>EnterpriseData!$B$38</f>
        <v>ProTes300420201Adm</v>
      </c>
      <c r="B3546" s="109" t="s">
        <v>15122</v>
      </c>
      <c r="C3546" s="108" t="s">
        <v>2609</v>
      </c>
      <c r="D3546" s="108" t="s">
        <v>15123</v>
      </c>
      <c r="E3546" s="108" t="s">
        <v>2683</v>
      </c>
      <c r="G3546" s="108" t="s">
        <v>7064</v>
      </c>
      <c r="H3546" s="108" t="s">
        <v>6863</v>
      </c>
      <c r="I3546" s="110" t="s">
        <v>2683</v>
      </c>
      <c r="J3546" s="108" t="s">
        <v>6370</v>
      </c>
      <c r="O3546" s="108" t="s">
        <v>2573</v>
      </c>
    </row>
    <row r="3547" spans="1:15" s="108" customFormat="1" ht="12.75" x14ac:dyDescent="0.2">
      <c r="A3547" s="108" t="str">
        <f>EnterpriseData!$B$38</f>
        <v>ProTes300420201Adm</v>
      </c>
      <c r="B3547" s="109" t="s">
        <v>15124</v>
      </c>
      <c r="C3547" s="108" t="s">
        <v>2609</v>
      </c>
      <c r="D3547" s="108" t="s">
        <v>15125</v>
      </c>
      <c r="E3547" s="108" t="s">
        <v>2683</v>
      </c>
      <c r="G3547" s="108" t="s">
        <v>15126</v>
      </c>
      <c r="H3547" s="108" t="s">
        <v>6237</v>
      </c>
      <c r="I3547" s="110" t="s">
        <v>2683</v>
      </c>
      <c r="J3547" s="108" t="s">
        <v>6000</v>
      </c>
      <c r="O3547" s="108" t="s">
        <v>2573</v>
      </c>
    </row>
    <row r="3548" spans="1:15" s="108" customFormat="1" ht="12.75" x14ac:dyDescent="0.2">
      <c r="A3548" s="108" t="str">
        <f>EnterpriseData!$B$38</f>
        <v>ProTes300420201Adm</v>
      </c>
      <c r="B3548" s="109" t="s">
        <v>15127</v>
      </c>
      <c r="C3548" s="108" t="s">
        <v>2609</v>
      </c>
      <c r="D3548" s="108" t="s">
        <v>15128</v>
      </c>
      <c r="E3548" s="108" t="s">
        <v>2683</v>
      </c>
      <c r="G3548" s="108" t="s">
        <v>15129</v>
      </c>
      <c r="H3548" s="108" t="s">
        <v>14777</v>
      </c>
      <c r="I3548" s="110" t="s">
        <v>2683</v>
      </c>
      <c r="J3548" s="108" t="s">
        <v>8390</v>
      </c>
      <c r="O3548" s="108" t="s">
        <v>2573</v>
      </c>
    </row>
    <row r="3549" spans="1:15" s="108" customFormat="1" ht="12.75" x14ac:dyDescent="0.2">
      <c r="A3549" s="108" t="str">
        <f>EnterpriseData!$B$38</f>
        <v>ProTes300420201Adm</v>
      </c>
      <c r="B3549" s="109" t="s">
        <v>15130</v>
      </c>
      <c r="C3549" s="108" t="s">
        <v>2609</v>
      </c>
      <c r="D3549" s="108" t="s">
        <v>15131</v>
      </c>
      <c r="E3549" s="108" t="s">
        <v>2683</v>
      </c>
      <c r="G3549" s="108" t="s">
        <v>15132</v>
      </c>
      <c r="H3549" s="108" t="s">
        <v>6765</v>
      </c>
      <c r="I3549" s="110" t="s">
        <v>2683</v>
      </c>
      <c r="J3549" s="108" t="s">
        <v>5640</v>
      </c>
      <c r="O3549" s="108" t="s">
        <v>2573</v>
      </c>
    </row>
    <row r="3550" spans="1:15" s="108" customFormat="1" ht="12.75" x14ac:dyDescent="0.2">
      <c r="A3550" s="108" t="str">
        <f>EnterpriseData!$B$38</f>
        <v>ProTes300420201Adm</v>
      </c>
      <c r="B3550" s="109" t="s">
        <v>15133</v>
      </c>
      <c r="C3550" s="108" t="s">
        <v>2609</v>
      </c>
      <c r="D3550" s="108" t="s">
        <v>15134</v>
      </c>
      <c r="E3550" s="108" t="s">
        <v>2683</v>
      </c>
      <c r="G3550" s="108" t="s">
        <v>15135</v>
      </c>
      <c r="H3550" s="108" t="s">
        <v>6198</v>
      </c>
      <c r="I3550" s="110" t="s">
        <v>2683</v>
      </c>
      <c r="J3550" s="108" t="s">
        <v>3825</v>
      </c>
      <c r="O3550" s="108" t="s">
        <v>2573</v>
      </c>
    </row>
    <row r="3551" spans="1:15" s="108" customFormat="1" ht="12.75" x14ac:dyDescent="0.2">
      <c r="A3551" s="108" t="str">
        <f>EnterpriseData!$B$38</f>
        <v>ProTes300420201Adm</v>
      </c>
      <c r="B3551" s="109" t="s">
        <v>15136</v>
      </c>
      <c r="C3551" s="108" t="s">
        <v>2609</v>
      </c>
      <c r="D3551" s="108" t="s">
        <v>15137</v>
      </c>
      <c r="E3551" s="108" t="s">
        <v>2683</v>
      </c>
      <c r="G3551" s="108" t="s">
        <v>15138</v>
      </c>
      <c r="H3551" s="108" t="s">
        <v>6566</v>
      </c>
      <c r="I3551" s="110" t="s">
        <v>2683</v>
      </c>
      <c r="J3551" s="108" t="s">
        <v>2409</v>
      </c>
      <c r="O3551" s="108" t="s">
        <v>2573</v>
      </c>
    </row>
    <row r="3552" spans="1:15" s="108" customFormat="1" ht="12.75" x14ac:dyDescent="0.2">
      <c r="A3552" s="108" t="str">
        <f>EnterpriseData!$B$38</f>
        <v>ProTes300420201Adm</v>
      </c>
      <c r="B3552" s="109" t="s">
        <v>15139</v>
      </c>
      <c r="C3552" s="108" t="s">
        <v>2609</v>
      </c>
      <c r="D3552" s="108" t="s">
        <v>15140</v>
      </c>
      <c r="E3552" s="108" t="s">
        <v>2683</v>
      </c>
      <c r="G3552" s="108" t="s">
        <v>15141</v>
      </c>
      <c r="H3552" s="108" t="s">
        <v>10559</v>
      </c>
      <c r="I3552" s="110" t="s">
        <v>2683</v>
      </c>
      <c r="J3552" s="108" t="s">
        <v>5414</v>
      </c>
      <c r="O3552" s="108" t="s">
        <v>2573</v>
      </c>
    </row>
    <row r="3553" spans="1:15" s="108" customFormat="1" ht="12.75" x14ac:dyDescent="0.2">
      <c r="A3553" s="108" t="str">
        <f>EnterpriseData!$B$38</f>
        <v>ProTes300420201Adm</v>
      </c>
      <c r="B3553" s="109" t="s">
        <v>15142</v>
      </c>
      <c r="C3553" s="108" t="s">
        <v>2609</v>
      </c>
      <c r="D3553" s="108" t="s">
        <v>15143</v>
      </c>
      <c r="E3553" s="108" t="s">
        <v>2683</v>
      </c>
      <c r="G3553" s="108" t="s">
        <v>15144</v>
      </c>
      <c r="H3553" s="108" t="s">
        <v>7206</v>
      </c>
      <c r="I3553" s="110" t="s">
        <v>2683</v>
      </c>
      <c r="J3553" s="108" t="s">
        <v>3047</v>
      </c>
      <c r="O3553" s="108" t="s">
        <v>2573</v>
      </c>
    </row>
    <row r="3554" spans="1:15" s="108" customFormat="1" ht="12.75" x14ac:dyDescent="0.2">
      <c r="A3554" s="108" t="str">
        <f>EnterpriseData!$B$38</f>
        <v>ProTes300420201Adm</v>
      </c>
      <c r="B3554" s="109" t="s">
        <v>15145</v>
      </c>
      <c r="C3554" s="108" t="s">
        <v>2609</v>
      </c>
      <c r="D3554" s="108" t="s">
        <v>15146</v>
      </c>
      <c r="E3554" s="108" t="s">
        <v>2683</v>
      </c>
      <c r="G3554" s="108" t="s">
        <v>15147</v>
      </c>
      <c r="H3554" s="108" t="s">
        <v>15148</v>
      </c>
      <c r="I3554" s="110" t="s">
        <v>2683</v>
      </c>
      <c r="J3554" s="108" t="s">
        <v>4785</v>
      </c>
      <c r="O3554" s="108" t="s">
        <v>2573</v>
      </c>
    </row>
    <row r="3555" spans="1:15" s="108" customFormat="1" ht="12.75" x14ac:dyDescent="0.2">
      <c r="A3555" s="108" t="str">
        <f>EnterpriseData!$B$38</f>
        <v>ProTes300420201Adm</v>
      </c>
      <c r="B3555" s="109" t="s">
        <v>15149</v>
      </c>
      <c r="C3555" s="108" t="s">
        <v>2609</v>
      </c>
      <c r="D3555" s="108" t="s">
        <v>15150</v>
      </c>
      <c r="E3555" s="108" t="s">
        <v>2683</v>
      </c>
      <c r="G3555" s="108" t="s">
        <v>15151</v>
      </c>
      <c r="H3555" s="108" t="s">
        <v>6198</v>
      </c>
      <c r="I3555" s="110" t="s">
        <v>2683</v>
      </c>
      <c r="J3555" s="108" t="s">
        <v>3825</v>
      </c>
      <c r="O3555" s="108" t="s">
        <v>2573</v>
      </c>
    </row>
    <row r="3556" spans="1:15" s="108" customFormat="1" ht="12.75" x14ac:dyDescent="0.2">
      <c r="A3556" s="108" t="str">
        <f>EnterpriseData!$B$38</f>
        <v>ProTes300420201Adm</v>
      </c>
      <c r="B3556" s="109" t="s">
        <v>15152</v>
      </c>
      <c r="C3556" s="108" t="s">
        <v>2609</v>
      </c>
      <c r="D3556" s="108" t="s">
        <v>15153</v>
      </c>
      <c r="E3556" s="108" t="s">
        <v>2683</v>
      </c>
      <c r="G3556" s="108" t="s">
        <v>15154</v>
      </c>
      <c r="H3556" s="108" t="s">
        <v>7439</v>
      </c>
      <c r="I3556" s="110" t="s">
        <v>2683</v>
      </c>
      <c r="J3556" s="108" t="s">
        <v>2413</v>
      </c>
      <c r="O3556" s="108" t="s">
        <v>2573</v>
      </c>
    </row>
    <row r="3557" spans="1:15" s="108" customFormat="1" ht="12.75" x14ac:dyDescent="0.2">
      <c r="A3557" s="108" t="str">
        <f>EnterpriseData!$B$38</f>
        <v>ProTes300420201Adm</v>
      </c>
      <c r="B3557" s="109" t="s">
        <v>15155</v>
      </c>
      <c r="C3557" s="108" t="s">
        <v>2609</v>
      </c>
      <c r="D3557" s="108" t="s">
        <v>15156</v>
      </c>
      <c r="E3557" s="108" t="s">
        <v>2683</v>
      </c>
      <c r="G3557" s="108" t="s">
        <v>15157</v>
      </c>
      <c r="H3557" s="108" t="s">
        <v>6999</v>
      </c>
      <c r="I3557" s="110" t="s">
        <v>2683</v>
      </c>
      <c r="J3557" s="108" t="s">
        <v>4115</v>
      </c>
      <c r="O3557" s="108" t="s">
        <v>2573</v>
      </c>
    </row>
    <row r="3558" spans="1:15" s="108" customFormat="1" ht="12.75" x14ac:dyDescent="0.2">
      <c r="A3558" s="108" t="str">
        <f>EnterpriseData!$B$38</f>
        <v>ProTes300420201Adm</v>
      </c>
      <c r="B3558" s="109" t="s">
        <v>15158</v>
      </c>
      <c r="C3558" s="108" t="s">
        <v>2609</v>
      </c>
      <c r="D3558" s="108" t="s">
        <v>15159</v>
      </c>
      <c r="E3558" s="108" t="s">
        <v>2683</v>
      </c>
      <c r="G3558" s="108" t="s">
        <v>15160</v>
      </c>
      <c r="H3558" s="108" t="s">
        <v>7749</v>
      </c>
      <c r="I3558" s="110" t="s">
        <v>2683</v>
      </c>
      <c r="J3558" s="108" t="s">
        <v>6991</v>
      </c>
      <c r="O3558" s="108" t="s">
        <v>2573</v>
      </c>
    </row>
    <row r="3559" spans="1:15" s="108" customFormat="1" ht="12.75" x14ac:dyDescent="0.2">
      <c r="A3559" s="108" t="str">
        <f>EnterpriseData!$B$38</f>
        <v>ProTes300420201Adm</v>
      </c>
      <c r="B3559" s="109" t="s">
        <v>15161</v>
      </c>
      <c r="C3559" s="108" t="s">
        <v>2609</v>
      </c>
      <c r="D3559" s="108" t="s">
        <v>15162</v>
      </c>
      <c r="E3559" s="108" t="s">
        <v>2683</v>
      </c>
      <c r="G3559" s="108" t="s">
        <v>15163</v>
      </c>
      <c r="H3559" s="108" t="s">
        <v>13152</v>
      </c>
      <c r="I3559" s="110" t="s">
        <v>2683</v>
      </c>
      <c r="J3559" s="108" t="s">
        <v>7336</v>
      </c>
      <c r="O3559" s="108" t="s">
        <v>2573</v>
      </c>
    </row>
    <row r="3560" spans="1:15" s="108" customFormat="1" ht="12.75" x14ac:dyDescent="0.2">
      <c r="A3560" s="108" t="str">
        <f>EnterpriseData!$B$38</f>
        <v>ProTes300420201Adm</v>
      </c>
      <c r="B3560" s="109" t="s">
        <v>15164</v>
      </c>
      <c r="C3560" s="108" t="s">
        <v>2609</v>
      </c>
      <c r="D3560" s="108" t="s">
        <v>15165</v>
      </c>
      <c r="E3560" s="108" t="s">
        <v>2683</v>
      </c>
      <c r="G3560" s="108" t="s">
        <v>15166</v>
      </c>
      <c r="H3560" s="108" t="s">
        <v>6566</v>
      </c>
      <c r="I3560" s="110" t="s">
        <v>2683</v>
      </c>
      <c r="J3560" s="108" t="s">
        <v>2409</v>
      </c>
      <c r="O3560" s="108" t="s">
        <v>2573</v>
      </c>
    </row>
    <row r="3561" spans="1:15" s="108" customFormat="1" ht="12.75" x14ac:dyDescent="0.2">
      <c r="A3561" s="108" t="str">
        <f>EnterpriseData!$B$38</f>
        <v>ProTes300420201Adm</v>
      </c>
      <c r="B3561" s="109" t="s">
        <v>15167</v>
      </c>
      <c r="C3561" s="108" t="s">
        <v>2609</v>
      </c>
      <c r="D3561" s="108" t="s">
        <v>15168</v>
      </c>
      <c r="E3561" s="108" t="s">
        <v>2683</v>
      </c>
      <c r="G3561" s="108" t="s">
        <v>15169</v>
      </c>
      <c r="H3561" s="108" t="s">
        <v>12229</v>
      </c>
      <c r="I3561" s="110" t="s">
        <v>2683</v>
      </c>
      <c r="J3561" s="108" t="s">
        <v>6693</v>
      </c>
      <c r="O3561" s="108" t="s">
        <v>2573</v>
      </c>
    </row>
    <row r="3562" spans="1:15" s="108" customFormat="1" ht="12.75" x14ac:dyDescent="0.2">
      <c r="A3562" s="108" t="str">
        <f>EnterpriseData!$B$38</f>
        <v>ProTes300420201Adm</v>
      </c>
      <c r="B3562" s="109" t="s">
        <v>15170</v>
      </c>
      <c r="C3562" s="108" t="s">
        <v>2609</v>
      </c>
      <c r="D3562" s="108" t="s">
        <v>15171</v>
      </c>
      <c r="E3562" s="108" t="s">
        <v>2683</v>
      </c>
      <c r="G3562" s="108" t="s">
        <v>15172</v>
      </c>
      <c r="H3562" s="108" t="s">
        <v>11561</v>
      </c>
      <c r="I3562" s="110" t="s">
        <v>2683</v>
      </c>
      <c r="J3562" s="108" t="s">
        <v>11562</v>
      </c>
      <c r="O3562" s="108" t="s">
        <v>2573</v>
      </c>
    </row>
    <row r="3563" spans="1:15" s="108" customFormat="1" ht="12.75" x14ac:dyDescent="0.2">
      <c r="A3563" s="108" t="str">
        <f>EnterpriseData!$B$38</f>
        <v>ProTes300420201Adm</v>
      </c>
      <c r="B3563" s="109" t="s">
        <v>15173</v>
      </c>
      <c r="C3563" s="108" t="s">
        <v>2609</v>
      </c>
      <c r="D3563" s="108" t="s">
        <v>15174</v>
      </c>
      <c r="E3563" s="108" t="s">
        <v>2683</v>
      </c>
      <c r="G3563" s="108" t="s">
        <v>15175</v>
      </c>
      <c r="H3563" s="108" t="s">
        <v>10850</v>
      </c>
      <c r="I3563" s="110" t="s">
        <v>2683</v>
      </c>
      <c r="J3563" s="108" t="s">
        <v>2865</v>
      </c>
      <c r="O3563" s="108" t="s">
        <v>2573</v>
      </c>
    </row>
    <row r="3564" spans="1:15" s="108" customFormat="1" ht="12.75" x14ac:dyDescent="0.2">
      <c r="A3564" s="108" t="str">
        <f>EnterpriseData!$B$38</f>
        <v>ProTes300420201Adm</v>
      </c>
      <c r="B3564" s="109" t="s">
        <v>15176</v>
      </c>
      <c r="C3564" s="108" t="s">
        <v>2609</v>
      </c>
      <c r="D3564" s="108" t="s">
        <v>15177</v>
      </c>
      <c r="E3564" s="108" t="s">
        <v>2683</v>
      </c>
      <c r="G3564" s="108" t="s">
        <v>15178</v>
      </c>
      <c r="H3564" s="108" t="s">
        <v>6616</v>
      </c>
      <c r="I3564" s="110" t="s">
        <v>2683</v>
      </c>
      <c r="J3564" s="108" t="s">
        <v>5800</v>
      </c>
      <c r="O3564" s="108" t="s">
        <v>2573</v>
      </c>
    </row>
    <row r="3565" spans="1:15" s="108" customFormat="1" ht="12.75" x14ac:dyDescent="0.2">
      <c r="A3565" s="108" t="str">
        <f>EnterpriseData!$B$38</f>
        <v>ProTes300420201Adm</v>
      </c>
      <c r="B3565" s="109" t="s">
        <v>15179</v>
      </c>
      <c r="C3565" s="108" t="s">
        <v>2609</v>
      </c>
      <c r="D3565" s="108" t="s">
        <v>15180</v>
      </c>
      <c r="E3565" s="108" t="s">
        <v>2683</v>
      </c>
      <c r="G3565" s="108" t="s">
        <v>15181</v>
      </c>
      <c r="H3565" s="108" t="s">
        <v>6403</v>
      </c>
      <c r="I3565" s="110" t="s">
        <v>2683</v>
      </c>
      <c r="J3565" s="108" t="s">
        <v>6404</v>
      </c>
      <c r="O3565" s="108" t="s">
        <v>2573</v>
      </c>
    </row>
    <row r="3566" spans="1:15" s="108" customFormat="1" ht="12.75" x14ac:dyDescent="0.2">
      <c r="A3566" s="108" t="str">
        <f>EnterpriseData!$B$38</f>
        <v>ProTes300420201Adm</v>
      </c>
      <c r="B3566" s="109" t="s">
        <v>15182</v>
      </c>
      <c r="C3566" s="108" t="s">
        <v>2609</v>
      </c>
      <c r="D3566" s="108" t="s">
        <v>15183</v>
      </c>
      <c r="E3566" s="108" t="s">
        <v>2683</v>
      </c>
      <c r="G3566" s="108" t="s">
        <v>15184</v>
      </c>
      <c r="H3566" s="108" t="s">
        <v>6415</v>
      </c>
      <c r="I3566" s="110" t="s">
        <v>2683</v>
      </c>
      <c r="J3566" s="108" t="s">
        <v>4651</v>
      </c>
      <c r="O3566" s="108" t="s">
        <v>2573</v>
      </c>
    </row>
    <row r="3567" spans="1:15" s="108" customFormat="1" ht="12.75" x14ac:dyDescent="0.2">
      <c r="A3567" s="108" t="str">
        <f>EnterpriseData!$B$38</f>
        <v>ProTes300420201Adm</v>
      </c>
      <c r="B3567" s="109" t="s">
        <v>15185</v>
      </c>
      <c r="C3567" s="108" t="s">
        <v>2609</v>
      </c>
      <c r="D3567" s="108" t="s">
        <v>15186</v>
      </c>
      <c r="E3567" s="108" t="s">
        <v>2683</v>
      </c>
      <c r="G3567" s="108" t="s">
        <v>15187</v>
      </c>
      <c r="H3567" s="108" t="s">
        <v>6616</v>
      </c>
      <c r="I3567" s="110" t="s">
        <v>2683</v>
      </c>
      <c r="J3567" s="108" t="s">
        <v>5800</v>
      </c>
      <c r="O3567" s="108" t="s">
        <v>2573</v>
      </c>
    </row>
    <row r="3568" spans="1:15" s="108" customFormat="1" ht="12.75" x14ac:dyDescent="0.2">
      <c r="A3568" s="108" t="str">
        <f>EnterpriseData!$B$38</f>
        <v>ProTes300420201Adm</v>
      </c>
      <c r="B3568" s="109" t="s">
        <v>15188</v>
      </c>
      <c r="C3568" s="108" t="s">
        <v>2609</v>
      </c>
      <c r="D3568" s="108" t="s">
        <v>15189</v>
      </c>
      <c r="E3568" s="108" t="s">
        <v>2683</v>
      </c>
      <c r="G3568" s="108" t="s">
        <v>15190</v>
      </c>
      <c r="H3568" s="108" t="s">
        <v>4239</v>
      </c>
      <c r="I3568" s="110" t="s">
        <v>2683</v>
      </c>
      <c r="J3568" s="108" t="s">
        <v>3825</v>
      </c>
      <c r="O3568" s="108" t="s">
        <v>2573</v>
      </c>
    </row>
    <row r="3569" spans="1:15" s="108" customFormat="1" ht="12.75" x14ac:dyDescent="0.2">
      <c r="A3569" s="108" t="str">
        <f>EnterpriseData!$B$38</f>
        <v>ProTes300420201Adm</v>
      </c>
      <c r="B3569" s="109" t="s">
        <v>15191</v>
      </c>
      <c r="C3569" s="108" t="s">
        <v>2609</v>
      </c>
      <c r="D3569" s="108" t="s">
        <v>15192</v>
      </c>
      <c r="E3569" s="108" t="s">
        <v>2683</v>
      </c>
      <c r="G3569" s="108" t="s">
        <v>15193</v>
      </c>
      <c r="H3569" s="108" t="s">
        <v>15194</v>
      </c>
      <c r="I3569" s="110" t="s">
        <v>2683</v>
      </c>
      <c r="J3569" s="108" t="s">
        <v>6014</v>
      </c>
      <c r="O3569" s="108" t="s">
        <v>2573</v>
      </c>
    </row>
    <row r="3570" spans="1:15" s="108" customFormat="1" ht="12.75" x14ac:dyDescent="0.2">
      <c r="A3570" s="108" t="str">
        <f>EnterpriseData!$B$38</f>
        <v>ProTes300420201Adm</v>
      </c>
      <c r="B3570" s="109" t="s">
        <v>15195</v>
      </c>
      <c r="C3570" s="108" t="s">
        <v>2609</v>
      </c>
      <c r="D3570" s="108" t="s">
        <v>15196</v>
      </c>
      <c r="E3570" s="108" t="s">
        <v>2683</v>
      </c>
      <c r="G3570" s="108" t="s">
        <v>15197</v>
      </c>
      <c r="H3570" s="108" t="s">
        <v>11142</v>
      </c>
      <c r="I3570" s="110" t="s">
        <v>2683</v>
      </c>
      <c r="J3570" s="108" t="s">
        <v>2727</v>
      </c>
      <c r="O3570" s="108" t="s">
        <v>2573</v>
      </c>
    </row>
    <row r="3571" spans="1:15" s="108" customFormat="1" ht="12.75" x14ac:dyDescent="0.2">
      <c r="A3571" s="108" t="str">
        <f>EnterpriseData!$B$38</f>
        <v>ProTes300420201Adm</v>
      </c>
      <c r="B3571" s="109" t="s">
        <v>15198</v>
      </c>
      <c r="C3571" s="108" t="s">
        <v>2609</v>
      </c>
      <c r="D3571" s="108" t="s">
        <v>15199</v>
      </c>
      <c r="E3571" s="108" t="s">
        <v>2683</v>
      </c>
      <c r="G3571" s="108" t="s">
        <v>15200</v>
      </c>
      <c r="H3571" s="108" t="s">
        <v>15201</v>
      </c>
      <c r="I3571" s="110" t="s">
        <v>2683</v>
      </c>
      <c r="J3571" s="108" t="s">
        <v>3202</v>
      </c>
      <c r="O3571" s="108" t="s">
        <v>2573</v>
      </c>
    </row>
    <row r="3572" spans="1:15" s="108" customFormat="1" ht="12.75" x14ac:dyDescent="0.2">
      <c r="A3572" s="108" t="str">
        <f>EnterpriseData!$B$38</f>
        <v>ProTes300420201Adm</v>
      </c>
      <c r="B3572" s="109" t="s">
        <v>15202</v>
      </c>
      <c r="C3572" s="108" t="s">
        <v>2609</v>
      </c>
      <c r="D3572" s="108" t="s">
        <v>15203</v>
      </c>
      <c r="E3572" s="108" t="s">
        <v>2683</v>
      </c>
      <c r="G3572" s="108" t="s">
        <v>15204</v>
      </c>
      <c r="H3572" s="108" t="s">
        <v>6616</v>
      </c>
      <c r="I3572" s="110" t="s">
        <v>2683</v>
      </c>
      <c r="J3572" s="108" t="s">
        <v>5800</v>
      </c>
      <c r="O3572" s="108" t="s">
        <v>2573</v>
      </c>
    </row>
    <row r="3573" spans="1:15" s="108" customFormat="1" ht="12.75" x14ac:dyDescent="0.2">
      <c r="A3573" s="108" t="str">
        <f>EnterpriseData!$B$38</f>
        <v>ProTes300420201Adm</v>
      </c>
      <c r="B3573" s="109" t="s">
        <v>15205</v>
      </c>
      <c r="C3573" s="108" t="s">
        <v>2609</v>
      </c>
      <c r="D3573" s="108" t="s">
        <v>15206</v>
      </c>
      <c r="E3573" s="108" t="s">
        <v>2683</v>
      </c>
      <c r="G3573" s="108" t="s">
        <v>15207</v>
      </c>
      <c r="H3573" s="108" t="s">
        <v>8389</v>
      </c>
      <c r="I3573" s="110" t="s">
        <v>2683</v>
      </c>
      <c r="J3573" s="108" t="s">
        <v>8390</v>
      </c>
      <c r="O3573" s="108" t="s">
        <v>2573</v>
      </c>
    </row>
    <row r="3574" spans="1:15" s="108" customFormat="1" ht="12.75" x14ac:dyDescent="0.2">
      <c r="A3574" s="108" t="str">
        <f>EnterpriseData!$B$38</f>
        <v>ProTes300420201Adm</v>
      </c>
      <c r="B3574" s="109" t="s">
        <v>15208</v>
      </c>
      <c r="C3574" s="108" t="s">
        <v>2609</v>
      </c>
      <c r="D3574" s="108" t="s">
        <v>15209</v>
      </c>
      <c r="E3574" s="108" t="s">
        <v>2683</v>
      </c>
      <c r="G3574" s="108" t="s">
        <v>15210</v>
      </c>
      <c r="H3574" s="108" t="s">
        <v>6765</v>
      </c>
      <c r="I3574" s="110" t="s">
        <v>2683</v>
      </c>
      <c r="J3574" s="108" t="s">
        <v>5640</v>
      </c>
      <c r="O3574" s="108" t="s">
        <v>2573</v>
      </c>
    </row>
    <row r="3575" spans="1:15" s="108" customFormat="1" ht="12.75" x14ac:dyDescent="0.2">
      <c r="A3575" s="108" t="str">
        <f>EnterpriseData!$B$38</f>
        <v>ProTes300420201Adm</v>
      </c>
      <c r="B3575" s="109" t="s">
        <v>15211</v>
      </c>
      <c r="C3575" s="108" t="s">
        <v>2609</v>
      </c>
      <c r="D3575" s="108" t="s">
        <v>15212</v>
      </c>
      <c r="E3575" s="108" t="s">
        <v>2683</v>
      </c>
      <c r="G3575" s="108" t="s">
        <v>15213</v>
      </c>
      <c r="H3575" s="108" t="s">
        <v>9705</v>
      </c>
      <c r="I3575" s="110" t="s">
        <v>2683</v>
      </c>
      <c r="J3575" s="108" t="s">
        <v>5649</v>
      </c>
      <c r="O3575" s="108" t="s">
        <v>2573</v>
      </c>
    </row>
    <row r="3576" spans="1:15" s="108" customFormat="1" ht="12.75" x14ac:dyDescent="0.2">
      <c r="A3576" s="108" t="str">
        <f>EnterpriseData!$B$38</f>
        <v>ProTes300420201Adm</v>
      </c>
      <c r="B3576" s="109" t="s">
        <v>15214</v>
      </c>
      <c r="C3576" s="108" t="s">
        <v>2609</v>
      </c>
      <c r="D3576" s="108" t="s">
        <v>15215</v>
      </c>
      <c r="E3576" s="108" t="s">
        <v>2683</v>
      </c>
      <c r="G3576" s="108" t="s">
        <v>13933</v>
      </c>
      <c r="H3576" s="108" t="s">
        <v>6870</v>
      </c>
      <c r="I3576" s="110" t="s">
        <v>2683</v>
      </c>
      <c r="J3576" s="108" t="s">
        <v>4581</v>
      </c>
      <c r="O3576" s="108" t="s">
        <v>2573</v>
      </c>
    </row>
    <row r="3577" spans="1:15" s="108" customFormat="1" ht="12.75" x14ac:dyDescent="0.2">
      <c r="A3577" s="108" t="str">
        <f>EnterpriseData!$B$38</f>
        <v>ProTes300420201Adm</v>
      </c>
      <c r="B3577" s="109" t="s">
        <v>15216</v>
      </c>
      <c r="C3577" s="108" t="s">
        <v>2609</v>
      </c>
      <c r="D3577" s="108" t="s">
        <v>15217</v>
      </c>
      <c r="E3577" s="108" t="s">
        <v>2683</v>
      </c>
      <c r="G3577" s="108" t="s">
        <v>15218</v>
      </c>
      <c r="H3577" s="108" t="s">
        <v>6198</v>
      </c>
      <c r="I3577" s="110" t="s">
        <v>2683</v>
      </c>
      <c r="J3577" s="108" t="s">
        <v>3825</v>
      </c>
      <c r="O3577" s="108" t="s">
        <v>2573</v>
      </c>
    </row>
    <row r="3578" spans="1:15" s="108" customFormat="1" ht="12.75" x14ac:dyDescent="0.2">
      <c r="A3578" s="108" t="str">
        <f>EnterpriseData!$B$38</f>
        <v>ProTes300420201Adm</v>
      </c>
      <c r="B3578" s="109" t="s">
        <v>15219</v>
      </c>
      <c r="C3578" s="108" t="s">
        <v>2609</v>
      </c>
      <c r="D3578" s="108" t="s">
        <v>15220</v>
      </c>
      <c r="E3578" s="108" t="s">
        <v>2683</v>
      </c>
      <c r="G3578" s="108" t="s">
        <v>15221</v>
      </c>
      <c r="H3578" s="108" t="s">
        <v>6198</v>
      </c>
      <c r="I3578" s="110" t="s">
        <v>2683</v>
      </c>
      <c r="J3578" s="108" t="s">
        <v>3825</v>
      </c>
      <c r="O3578" s="108" t="s">
        <v>2573</v>
      </c>
    </row>
    <row r="3579" spans="1:15" s="108" customFormat="1" ht="12.75" x14ac:dyDescent="0.2">
      <c r="A3579" s="108" t="str">
        <f>EnterpriseData!$B$38</f>
        <v>ProTes300420201Adm</v>
      </c>
      <c r="B3579" s="109" t="s">
        <v>15222</v>
      </c>
      <c r="C3579" s="108" t="s">
        <v>2609</v>
      </c>
      <c r="D3579" s="108" t="s">
        <v>15223</v>
      </c>
      <c r="E3579" s="108" t="s">
        <v>2683</v>
      </c>
      <c r="G3579" s="108" t="s">
        <v>15224</v>
      </c>
      <c r="H3579" s="108" t="s">
        <v>15225</v>
      </c>
      <c r="I3579" s="110" t="s">
        <v>2683</v>
      </c>
      <c r="J3579" s="108" t="s">
        <v>15226</v>
      </c>
      <c r="O3579" s="108" t="s">
        <v>2573</v>
      </c>
    </row>
    <row r="3580" spans="1:15" s="108" customFormat="1" ht="12.75" x14ac:dyDescent="0.2">
      <c r="A3580" s="108" t="str">
        <f>EnterpriseData!$B$38</f>
        <v>ProTes300420201Adm</v>
      </c>
      <c r="B3580" s="109" t="s">
        <v>15227</v>
      </c>
      <c r="C3580" s="108" t="s">
        <v>2609</v>
      </c>
      <c r="D3580" s="108" t="s">
        <v>15228</v>
      </c>
      <c r="E3580" s="108" t="s">
        <v>2683</v>
      </c>
      <c r="G3580" s="108" t="s">
        <v>15229</v>
      </c>
      <c r="H3580" s="108" t="s">
        <v>6800</v>
      </c>
      <c r="I3580" s="110" t="s">
        <v>2683</v>
      </c>
      <c r="J3580" s="108" t="s">
        <v>412</v>
      </c>
      <c r="O3580" s="108" t="s">
        <v>2573</v>
      </c>
    </row>
    <row r="3581" spans="1:15" s="108" customFormat="1" ht="12.75" x14ac:dyDescent="0.2">
      <c r="A3581" s="108" t="str">
        <f>EnterpriseData!$B$38</f>
        <v>ProTes300420201Adm</v>
      </c>
      <c r="B3581" s="109" t="s">
        <v>15230</v>
      </c>
      <c r="C3581" s="108" t="s">
        <v>2609</v>
      </c>
      <c r="D3581" s="108" t="s">
        <v>15231</v>
      </c>
      <c r="E3581" s="108" t="s">
        <v>2683</v>
      </c>
      <c r="G3581" s="108" t="s">
        <v>15232</v>
      </c>
      <c r="H3581" s="108" t="s">
        <v>15232</v>
      </c>
      <c r="I3581" s="110" t="s">
        <v>2683</v>
      </c>
      <c r="J3581" s="108" t="s">
        <v>3346</v>
      </c>
      <c r="O3581" s="108" t="s">
        <v>2573</v>
      </c>
    </row>
    <row r="3582" spans="1:15" s="108" customFormat="1" ht="12.75" x14ac:dyDescent="0.2">
      <c r="A3582" s="108" t="str">
        <f>EnterpriseData!$B$38</f>
        <v>ProTes300420201Adm</v>
      </c>
      <c r="B3582" s="109" t="s">
        <v>15233</v>
      </c>
      <c r="C3582" s="108" t="s">
        <v>2609</v>
      </c>
      <c r="D3582" s="108" t="s">
        <v>15234</v>
      </c>
      <c r="E3582" s="108" t="s">
        <v>2683</v>
      </c>
      <c r="G3582" s="108" t="s">
        <v>15235</v>
      </c>
      <c r="H3582" s="108" t="s">
        <v>6616</v>
      </c>
      <c r="I3582" s="110" t="s">
        <v>2683</v>
      </c>
      <c r="J3582" s="108" t="s">
        <v>5800</v>
      </c>
      <c r="O3582" s="108" t="s">
        <v>2573</v>
      </c>
    </row>
    <row r="3583" spans="1:15" s="108" customFormat="1" ht="12.75" x14ac:dyDescent="0.2">
      <c r="A3583" s="108" t="str">
        <f>EnterpriseData!$B$38</f>
        <v>ProTes300420201Adm</v>
      </c>
      <c r="B3583" s="109" t="s">
        <v>15236</v>
      </c>
      <c r="C3583" s="108" t="s">
        <v>2609</v>
      </c>
      <c r="D3583" s="108" t="s">
        <v>15237</v>
      </c>
      <c r="E3583" s="108" t="s">
        <v>2683</v>
      </c>
      <c r="G3583" s="108" t="s">
        <v>15238</v>
      </c>
      <c r="H3583" s="108" t="s">
        <v>14622</v>
      </c>
      <c r="I3583" s="110" t="s">
        <v>2683</v>
      </c>
      <c r="J3583" s="108" t="s">
        <v>14623</v>
      </c>
      <c r="O3583" s="108" t="s">
        <v>2573</v>
      </c>
    </row>
    <row r="3584" spans="1:15" s="108" customFormat="1" ht="12.75" x14ac:dyDescent="0.2">
      <c r="A3584" s="108" t="str">
        <f>EnterpriseData!$B$38</f>
        <v>ProTes300420201Adm</v>
      </c>
      <c r="B3584" s="109" t="s">
        <v>15239</v>
      </c>
      <c r="C3584" s="108" t="s">
        <v>2609</v>
      </c>
      <c r="D3584" s="108" t="s">
        <v>15240</v>
      </c>
      <c r="E3584" s="108" t="s">
        <v>2683</v>
      </c>
      <c r="G3584" s="108" t="s">
        <v>15241</v>
      </c>
      <c r="H3584" s="108" t="s">
        <v>6927</v>
      </c>
      <c r="I3584" s="110" t="s">
        <v>2683</v>
      </c>
      <c r="J3584" s="108" t="s">
        <v>2404</v>
      </c>
      <c r="O3584" s="108" t="s">
        <v>2573</v>
      </c>
    </row>
    <row r="3585" spans="1:15" s="108" customFormat="1" ht="12.75" x14ac:dyDescent="0.2">
      <c r="A3585" s="108" t="str">
        <f>EnterpriseData!$B$38</f>
        <v>ProTes300420201Adm</v>
      </c>
      <c r="B3585" s="109" t="s">
        <v>15242</v>
      </c>
      <c r="C3585" s="108" t="s">
        <v>2609</v>
      </c>
      <c r="D3585" s="108" t="s">
        <v>15243</v>
      </c>
      <c r="E3585" s="108" t="s">
        <v>2683</v>
      </c>
      <c r="G3585" s="108" t="s">
        <v>15244</v>
      </c>
      <c r="H3585" s="108" t="s">
        <v>7941</v>
      </c>
      <c r="I3585" s="110" t="s">
        <v>2683</v>
      </c>
      <c r="J3585" s="108" t="s">
        <v>2404</v>
      </c>
      <c r="O3585" s="108" t="s">
        <v>2573</v>
      </c>
    </row>
    <row r="3586" spans="1:15" s="108" customFormat="1" ht="12.75" x14ac:dyDescent="0.2">
      <c r="A3586" s="108" t="str">
        <f>EnterpriseData!$B$38</f>
        <v>ProTes300420201Adm</v>
      </c>
      <c r="B3586" s="109" t="s">
        <v>15245</v>
      </c>
      <c r="C3586" s="108" t="s">
        <v>2609</v>
      </c>
      <c r="D3586" s="108" t="s">
        <v>15246</v>
      </c>
      <c r="E3586" s="108" t="s">
        <v>2683</v>
      </c>
      <c r="G3586" s="108" t="s">
        <v>3788</v>
      </c>
      <c r="H3586" s="108" t="s">
        <v>6433</v>
      </c>
      <c r="I3586" s="110" t="s">
        <v>2683</v>
      </c>
      <c r="J3586" s="108" t="s">
        <v>3036</v>
      </c>
      <c r="O3586" s="108" t="s">
        <v>2573</v>
      </c>
    </row>
    <row r="3587" spans="1:15" s="108" customFormat="1" ht="12.75" x14ac:dyDescent="0.2">
      <c r="A3587" s="108" t="str">
        <f>EnterpriseData!$B$38</f>
        <v>ProTes300420201Adm</v>
      </c>
      <c r="B3587" s="109" t="s">
        <v>15247</v>
      </c>
      <c r="C3587" s="108" t="s">
        <v>2609</v>
      </c>
      <c r="D3587" s="108" t="s">
        <v>15248</v>
      </c>
      <c r="E3587" s="108" t="s">
        <v>2683</v>
      </c>
      <c r="G3587" s="108" t="s">
        <v>15249</v>
      </c>
      <c r="H3587" s="108" t="s">
        <v>4466</v>
      </c>
      <c r="I3587" s="110" t="s">
        <v>2683</v>
      </c>
      <c r="J3587" s="108" t="s">
        <v>3825</v>
      </c>
      <c r="O3587" s="108" t="s">
        <v>2573</v>
      </c>
    </row>
    <row r="3588" spans="1:15" s="108" customFormat="1" ht="12.75" x14ac:dyDescent="0.2">
      <c r="A3588" s="108" t="str">
        <f>EnterpriseData!$B$38</f>
        <v>ProTes300420201Adm</v>
      </c>
      <c r="B3588" s="109" t="s">
        <v>15250</v>
      </c>
      <c r="C3588" s="108" t="s">
        <v>2609</v>
      </c>
      <c r="D3588" s="108" t="s">
        <v>15251</v>
      </c>
      <c r="E3588" s="108" t="s">
        <v>2683</v>
      </c>
      <c r="G3588" s="108" t="s">
        <v>15252</v>
      </c>
      <c r="H3588" s="108" t="s">
        <v>6198</v>
      </c>
      <c r="I3588" s="110" t="s">
        <v>2683</v>
      </c>
      <c r="J3588" s="108" t="s">
        <v>3825</v>
      </c>
      <c r="O3588" s="108" t="s">
        <v>2573</v>
      </c>
    </row>
    <row r="3589" spans="1:15" s="108" customFormat="1" ht="12.75" x14ac:dyDescent="0.2">
      <c r="A3589" s="108" t="str">
        <f>EnterpriseData!$B$38</f>
        <v>ProTes300420201Adm</v>
      </c>
      <c r="B3589" s="109" t="s">
        <v>15253</v>
      </c>
      <c r="C3589" s="108" t="s">
        <v>2609</v>
      </c>
      <c r="D3589" s="108" t="s">
        <v>15254</v>
      </c>
      <c r="E3589" s="108" t="s">
        <v>2683</v>
      </c>
      <c r="G3589" s="108" t="s">
        <v>15255</v>
      </c>
      <c r="H3589" s="108" t="s">
        <v>7028</v>
      </c>
      <c r="I3589" s="110" t="s">
        <v>2683</v>
      </c>
      <c r="J3589" s="108" t="s">
        <v>5295</v>
      </c>
      <c r="O3589" s="108" t="s">
        <v>2573</v>
      </c>
    </row>
    <row r="3590" spans="1:15" s="108" customFormat="1" ht="12.75" x14ac:dyDescent="0.2">
      <c r="A3590" s="108" t="str">
        <f>EnterpriseData!$B$38</f>
        <v>ProTes300420201Adm</v>
      </c>
      <c r="B3590" s="109" t="s">
        <v>15256</v>
      </c>
      <c r="C3590" s="108" t="s">
        <v>2609</v>
      </c>
      <c r="D3590" s="108" t="s">
        <v>15257</v>
      </c>
      <c r="E3590" s="108" t="s">
        <v>2683</v>
      </c>
      <c r="G3590" s="108" t="s">
        <v>15258</v>
      </c>
      <c r="H3590" s="108" t="s">
        <v>9342</v>
      </c>
      <c r="I3590" s="110" t="s">
        <v>2683</v>
      </c>
      <c r="J3590" s="108" t="s">
        <v>3629</v>
      </c>
      <c r="O3590" s="108" t="s">
        <v>2573</v>
      </c>
    </row>
    <row r="3591" spans="1:15" s="108" customFormat="1" ht="12.75" x14ac:dyDescent="0.2">
      <c r="A3591" s="108" t="str">
        <f>EnterpriseData!$B$38</f>
        <v>ProTes300420201Adm</v>
      </c>
      <c r="B3591" s="109" t="s">
        <v>15259</v>
      </c>
      <c r="C3591" s="108" t="s">
        <v>2609</v>
      </c>
      <c r="D3591" s="108" t="s">
        <v>15260</v>
      </c>
      <c r="E3591" s="108" t="s">
        <v>2683</v>
      </c>
      <c r="G3591" s="108" t="s">
        <v>15261</v>
      </c>
      <c r="H3591" s="108" t="s">
        <v>6923</v>
      </c>
      <c r="I3591" s="110" t="s">
        <v>2683</v>
      </c>
      <c r="J3591" s="108" t="s">
        <v>2991</v>
      </c>
      <c r="O3591" s="108" t="s">
        <v>2573</v>
      </c>
    </row>
    <row r="3592" spans="1:15" s="108" customFormat="1" ht="12.75" x14ac:dyDescent="0.2">
      <c r="A3592" s="108" t="str">
        <f>EnterpriseData!$B$38</f>
        <v>ProTes300420201Adm</v>
      </c>
      <c r="B3592" s="109" t="s">
        <v>15262</v>
      </c>
      <c r="C3592" s="108" t="s">
        <v>2609</v>
      </c>
      <c r="D3592" s="108" t="s">
        <v>15263</v>
      </c>
      <c r="E3592" s="108" t="s">
        <v>2683</v>
      </c>
      <c r="G3592" s="108" t="s">
        <v>15264</v>
      </c>
      <c r="H3592" s="108" t="s">
        <v>10850</v>
      </c>
      <c r="I3592" s="110" t="s">
        <v>2683</v>
      </c>
      <c r="J3592" s="108" t="s">
        <v>2865</v>
      </c>
      <c r="O3592" s="108" t="s">
        <v>2573</v>
      </c>
    </row>
    <row r="3593" spans="1:15" s="108" customFormat="1" ht="12.75" x14ac:dyDescent="0.2">
      <c r="A3593" s="108" t="str">
        <f>EnterpriseData!$B$38</f>
        <v>ProTes300420201Adm</v>
      </c>
      <c r="B3593" s="109" t="s">
        <v>15265</v>
      </c>
      <c r="C3593" s="108" t="s">
        <v>2609</v>
      </c>
      <c r="D3593" s="108" t="s">
        <v>15266</v>
      </c>
      <c r="E3593" s="108" t="s">
        <v>2683</v>
      </c>
      <c r="G3593" s="108" t="s">
        <v>15267</v>
      </c>
      <c r="H3593" s="108" t="s">
        <v>6923</v>
      </c>
      <c r="I3593" s="110" t="s">
        <v>2683</v>
      </c>
      <c r="J3593" s="108" t="s">
        <v>2991</v>
      </c>
      <c r="O3593" s="108" t="s">
        <v>2573</v>
      </c>
    </row>
    <row r="3594" spans="1:15" s="108" customFormat="1" ht="12.75" x14ac:dyDescent="0.2">
      <c r="A3594" s="108" t="str">
        <f>EnterpriseData!$B$38</f>
        <v>ProTes300420201Adm</v>
      </c>
      <c r="B3594" s="109" t="s">
        <v>15268</v>
      </c>
      <c r="C3594" s="108" t="s">
        <v>2609</v>
      </c>
      <c r="D3594" s="108" t="s">
        <v>15269</v>
      </c>
      <c r="E3594" s="108" t="s">
        <v>2683</v>
      </c>
      <c r="G3594" s="108" t="s">
        <v>15270</v>
      </c>
      <c r="H3594" s="108" t="s">
        <v>6403</v>
      </c>
      <c r="I3594" s="110" t="s">
        <v>2683</v>
      </c>
      <c r="J3594" s="108" t="s">
        <v>6404</v>
      </c>
      <c r="O3594" s="108" t="s">
        <v>2573</v>
      </c>
    </row>
    <row r="3595" spans="1:15" s="108" customFormat="1" ht="12.75" x14ac:dyDescent="0.2">
      <c r="A3595" s="108" t="str">
        <f>EnterpriseData!$B$38</f>
        <v>ProTes300420201Adm</v>
      </c>
      <c r="B3595" s="109" t="s">
        <v>15271</v>
      </c>
      <c r="C3595" s="108" t="s">
        <v>2609</v>
      </c>
      <c r="D3595" s="108" t="s">
        <v>15272</v>
      </c>
      <c r="E3595" s="108" t="s">
        <v>2683</v>
      </c>
      <c r="G3595" s="108" t="s">
        <v>15273</v>
      </c>
      <c r="H3595" s="108" t="s">
        <v>6245</v>
      </c>
      <c r="I3595" s="110" t="s">
        <v>2683</v>
      </c>
      <c r="J3595" s="108" t="s">
        <v>2412</v>
      </c>
      <c r="O3595" s="108" t="s">
        <v>2573</v>
      </c>
    </row>
    <row r="3596" spans="1:15" s="108" customFormat="1" ht="12.75" x14ac:dyDescent="0.2">
      <c r="A3596" s="108" t="str">
        <f>EnterpriseData!$B$38</f>
        <v>ProTes300420201Adm</v>
      </c>
      <c r="B3596" s="109" t="s">
        <v>15274</v>
      </c>
      <c r="C3596" s="108" t="s">
        <v>2609</v>
      </c>
      <c r="D3596" s="108" t="s">
        <v>15275</v>
      </c>
      <c r="E3596" s="108" t="s">
        <v>2683</v>
      </c>
      <c r="G3596" s="108" t="s">
        <v>15276</v>
      </c>
      <c r="H3596" s="108" t="s">
        <v>8457</v>
      </c>
      <c r="I3596" s="110" t="s">
        <v>2683</v>
      </c>
      <c r="J3596" s="108" t="s">
        <v>3016</v>
      </c>
      <c r="O3596" s="108" t="s">
        <v>2573</v>
      </c>
    </row>
    <row r="3597" spans="1:15" s="108" customFormat="1" ht="12.75" x14ac:dyDescent="0.2">
      <c r="A3597" s="108" t="str">
        <f>EnterpriseData!$B$38</f>
        <v>ProTes300420201Adm</v>
      </c>
      <c r="B3597" s="109" t="s">
        <v>15277</v>
      </c>
      <c r="C3597" s="108" t="s">
        <v>2609</v>
      </c>
      <c r="D3597" s="108" t="s">
        <v>15278</v>
      </c>
      <c r="E3597" s="108" t="s">
        <v>2683</v>
      </c>
      <c r="G3597" s="108" t="s">
        <v>15279</v>
      </c>
      <c r="H3597" s="108" t="s">
        <v>6198</v>
      </c>
      <c r="I3597" s="110" t="s">
        <v>2683</v>
      </c>
      <c r="J3597" s="108" t="s">
        <v>3825</v>
      </c>
      <c r="O3597" s="108" t="s">
        <v>2573</v>
      </c>
    </row>
    <row r="3598" spans="1:15" s="108" customFormat="1" ht="12.75" x14ac:dyDescent="0.2">
      <c r="A3598" s="108" t="str">
        <f>EnterpriseData!$B$38</f>
        <v>ProTes300420201Adm</v>
      </c>
      <c r="B3598" s="109" t="s">
        <v>15280</v>
      </c>
      <c r="C3598" s="108" t="s">
        <v>2609</v>
      </c>
      <c r="D3598" s="108" t="s">
        <v>15281</v>
      </c>
      <c r="E3598" s="108" t="s">
        <v>2683</v>
      </c>
      <c r="G3598" s="108" t="s">
        <v>15282</v>
      </c>
      <c r="H3598" s="108" t="s">
        <v>6198</v>
      </c>
      <c r="I3598" s="110" t="s">
        <v>2683</v>
      </c>
      <c r="J3598" s="108" t="s">
        <v>3825</v>
      </c>
      <c r="O3598" s="108" t="s">
        <v>2573</v>
      </c>
    </row>
    <row r="3599" spans="1:15" s="108" customFormat="1" ht="12.75" x14ac:dyDescent="0.2">
      <c r="A3599" s="108" t="str">
        <f>EnterpriseData!$B$38</f>
        <v>ProTes300420201Adm</v>
      </c>
      <c r="B3599" s="109" t="s">
        <v>15283</v>
      </c>
      <c r="C3599" s="108" t="s">
        <v>2609</v>
      </c>
      <c r="D3599" s="108" t="s">
        <v>15284</v>
      </c>
      <c r="E3599" s="108" t="s">
        <v>2683</v>
      </c>
      <c r="G3599" s="108" t="s">
        <v>15285</v>
      </c>
      <c r="H3599" s="108" t="s">
        <v>6151</v>
      </c>
      <c r="I3599" s="110" t="s">
        <v>2683</v>
      </c>
      <c r="J3599" s="108" t="s">
        <v>2727</v>
      </c>
      <c r="O3599" s="108" t="s">
        <v>2573</v>
      </c>
    </row>
    <row r="3600" spans="1:15" s="108" customFormat="1" ht="12.75" x14ac:dyDescent="0.2">
      <c r="A3600" s="108" t="str">
        <f>EnterpriseData!$B$38</f>
        <v>ProTes300420201Adm</v>
      </c>
      <c r="B3600" s="109" t="s">
        <v>15286</v>
      </c>
      <c r="C3600" s="108" t="s">
        <v>2609</v>
      </c>
      <c r="D3600" s="108" t="s">
        <v>15287</v>
      </c>
      <c r="E3600" s="108" t="s">
        <v>2683</v>
      </c>
      <c r="G3600" s="108" t="s">
        <v>15288</v>
      </c>
      <c r="H3600" s="108" t="s">
        <v>14622</v>
      </c>
      <c r="I3600" s="110" t="s">
        <v>2683</v>
      </c>
      <c r="J3600" s="108" t="s">
        <v>14623</v>
      </c>
      <c r="O3600" s="108" t="s">
        <v>2573</v>
      </c>
    </row>
    <row r="3601" spans="1:15" s="108" customFormat="1" ht="12.75" x14ac:dyDescent="0.2">
      <c r="A3601" s="108" t="str">
        <f>EnterpriseData!$B$38</f>
        <v>ProTes300420201Adm</v>
      </c>
      <c r="B3601" s="109" t="s">
        <v>15289</v>
      </c>
      <c r="C3601" s="108" t="s">
        <v>2609</v>
      </c>
      <c r="D3601" s="108" t="s">
        <v>15290</v>
      </c>
      <c r="E3601" s="108" t="s">
        <v>2683</v>
      </c>
      <c r="G3601" s="108" t="s">
        <v>15291</v>
      </c>
      <c r="H3601" s="108" t="s">
        <v>6299</v>
      </c>
      <c r="I3601" s="110" t="s">
        <v>2683</v>
      </c>
      <c r="J3601" s="108" t="s">
        <v>3100</v>
      </c>
      <c r="O3601" s="108" t="s">
        <v>2573</v>
      </c>
    </row>
    <row r="3602" spans="1:15" s="108" customFormat="1" ht="12.75" x14ac:dyDescent="0.2">
      <c r="A3602" s="108" t="str">
        <f>EnterpriseData!$B$38</f>
        <v>ProTes300420201Adm</v>
      </c>
      <c r="B3602" s="109" t="s">
        <v>15292</v>
      </c>
      <c r="C3602" s="108" t="s">
        <v>2609</v>
      </c>
      <c r="D3602" s="108" t="s">
        <v>15293</v>
      </c>
      <c r="E3602" s="108" t="s">
        <v>2683</v>
      </c>
      <c r="G3602" s="108" t="s">
        <v>15294</v>
      </c>
      <c r="H3602" s="108" t="s">
        <v>6566</v>
      </c>
      <c r="I3602" s="110" t="s">
        <v>2683</v>
      </c>
      <c r="J3602" s="108" t="s">
        <v>2409</v>
      </c>
      <c r="O3602" s="108" t="s">
        <v>2573</v>
      </c>
    </row>
    <row r="3603" spans="1:15" s="108" customFormat="1" ht="12.75" x14ac:dyDescent="0.2">
      <c r="A3603" s="108" t="str">
        <f>EnterpriseData!$B$38</f>
        <v>ProTes300420201Adm</v>
      </c>
      <c r="B3603" s="109" t="s">
        <v>15295</v>
      </c>
      <c r="C3603" s="108" t="s">
        <v>2609</v>
      </c>
      <c r="D3603" s="108" t="s">
        <v>15296</v>
      </c>
      <c r="E3603" s="108" t="s">
        <v>2683</v>
      </c>
      <c r="G3603" s="108" t="s">
        <v>15297</v>
      </c>
      <c r="H3603" s="108" t="s">
        <v>6198</v>
      </c>
      <c r="I3603" s="110" t="s">
        <v>2683</v>
      </c>
      <c r="J3603" s="108" t="s">
        <v>3825</v>
      </c>
      <c r="O3603" s="108" t="s">
        <v>2573</v>
      </c>
    </row>
    <row r="3604" spans="1:15" s="108" customFormat="1" ht="12.75" x14ac:dyDescent="0.2">
      <c r="A3604" s="108" t="str">
        <f>EnterpriseData!$B$38</f>
        <v>ProTes300420201Adm</v>
      </c>
      <c r="B3604" s="109" t="s">
        <v>15298</v>
      </c>
      <c r="C3604" s="108" t="s">
        <v>2609</v>
      </c>
      <c r="D3604" s="108" t="s">
        <v>15299</v>
      </c>
      <c r="E3604" s="108" t="s">
        <v>2683</v>
      </c>
      <c r="G3604" s="108" t="s">
        <v>15300</v>
      </c>
      <c r="H3604" s="108" t="s">
        <v>6664</v>
      </c>
      <c r="I3604" s="110" t="s">
        <v>2683</v>
      </c>
      <c r="J3604" s="108" t="s">
        <v>2440</v>
      </c>
      <c r="O3604" s="108" t="s">
        <v>2573</v>
      </c>
    </row>
    <row r="3605" spans="1:15" s="108" customFormat="1" ht="12.75" x14ac:dyDescent="0.2">
      <c r="A3605" s="108" t="str">
        <f>EnterpriseData!$B$38</f>
        <v>ProTes300420201Adm</v>
      </c>
      <c r="B3605" s="109" t="s">
        <v>15301</v>
      </c>
      <c r="C3605" s="108" t="s">
        <v>2609</v>
      </c>
      <c r="D3605" s="108" t="s">
        <v>15302</v>
      </c>
      <c r="E3605" s="108" t="s">
        <v>2683</v>
      </c>
      <c r="G3605" s="108" t="s">
        <v>15303</v>
      </c>
      <c r="H3605" s="108" t="s">
        <v>6237</v>
      </c>
      <c r="I3605" s="110" t="s">
        <v>2683</v>
      </c>
      <c r="J3605" s="108" t="s">
        <v>6000</v>
      </c>
      <c r="O3605" s="108" t="s">
        <v>2573</v>
      </c>
    </row>
    <row r="3606" spans="1:15" s="108" customFormat="1" ht="12.75" x14ac:dyDescent="0.2">
      <c r="A3606" s="108" t="str">
        <f>EnterpriseData!$B$38</f>
        <v>ProTes300420201Adm</v>
      </c>
      <c r="B3606" s="109" t="s">
        <v>15304</v>
      </c>
      <c r="C3606" s="108" t="s">
        <v>2609</v>
      </c>
      <c r="D3606" s="108" t="s">
        <v>15305</v>
      </c>
      <c r="E3606" s="108" t="s">
        <v>2683</v>
      </c>
      <c r="G3606" s="108" t="s">
        <v>15306</v>
      </c>
      <c r="H3606" s="108" t="s">
        <v>6415</v>
      </c>
      <c r="I3606" s="110" t="s">
        <v>2683</v>
      </c>
      <c r="J3606" s="108" t="s">
        <v>4651</v>
      </c>
      <c r="O3606" s="108" t="s">
        <v>2573</v>
      </c>
    </row>
    <row r="3607" spans="1:15" s="108" customFormat="1" ht="12.75" x14ac:dyDescent="0.2">
      <c r="A3607" s="108" t="str">
        <f>EnterpriseData!$B$38</f>
        <v>ProTes300420201Adm</v>
      </c>
      <c r="B3607" s="109" t="s">
        <v>15307</v>
      </c>
      <c r="C3607" s="108" t="s">
        <v>2609</v>
      </c>
      <c r="D3607" s="108" t="s">
        <v>15308</v>
      </c>
      <c r="E3607" s="108" t="s">
        <v>2683</v>
      </c>
      <c r="G3607" s="108" t="s">
        <v>15309</v>
      </c>
      <c r="H3607" s="108" t="s">
        <v>7356</v>
      </c>
      <c r="I3607" s="110" t="s">
        <v>2683</v>
      </c>
      <c r="J3607" s="108" t="s">
        <v>3692</v>
      </c>
      <c r="O3607" s="108" t="s">
        <v>2573</v>
      </c>
    </row>
    <row r="3608" spans="1:15" s="108" customFormat="1" ht="12.75" x14ac:dyDescent="0.2">
      <c r="A3608" s="108" t="str">
        <f>EnterpriseData!$B$38</f>
        <v>ProTes300420201Adm</v>
      </c>
      <c r="B3608" s="109" t="s">
        <v>15310</v>
      </c>
      <c r="C3608" s="108" t="s">
        <v>2609</v>
      </c>
      <c r="D3608" s="108" t="s">
        <v>15311</v>
      </c>
      <c r="E3608" s="108" t="s">
        <v>2683</v>
      </c>
      <c r="G3608" s="108" t="s">
        <v>15312</v>
      </c>
      <c r="H3608" s="108" t="s">
        <v>6198</v>
      </c>
      <c r="I3608" s="110" t="s">
        <v>2683</v>
      </c>
      <c r="J3608" s="108" t="s">
        <v>3825</v>
      </c>
      <c r="O3608" s="108" t="s">
        <v>2573</v>
      </c>
    </row>
    <row r="3609" spans="1:15" s="108" customFormat="1" ht="12.75" x14ac:dyDescent="0.2">
      <c r="A3609" s="108" t="str">
        <f>EnterpriseData!$B$38</f>
        <v>ProTes300420201Adm</v>
      </c>
      <c r="B3609" s="109" t="s">
        <v>15313</v>
      </c>
      <c r="C3609" s="108" t="s">
        <v>2609</v>
      </c>
      <c r="D3609" s="108" t="s">
        <v>15314</v>
      </c>
      <c r="E3609" s="108" t="s">
        <v>2683</v>
      </c>
      <c r="G3609" s="108" t="s">
        <v>15315</v>
      </c>
      <c r="H3609" s="108" t="s">
        <v>6566</v>
      </c>
      <c r="I3609" s="110" t="s">
        <v>2683</v>
      </c>
      <c r="J3609" s="108" t="s">
        <v>2409</v>
      </c>
      <c r="O3609" s="108" t="s">
        <v>2573</v>
      </c>
    </row>
    <row r="3610" spans="1:15" s="108" customFormat="1" ht="12.75" x14ac:dyDescent="0.2">
      <c r="A3610" s="108" t="str">
        <f>EnterpriseData!$B$38</f>
        <v>ProTes300420201Adm</v>
      </c>
      <c r="B3610" s="109" t="s">
        <v>15316</v>
      </c>
      <c r="C3610" s="108" t="s">
        <v>2609</v>
      </c>
      <c r="D3610" s="108" t="s">
        <v>15317</v>
      </c>
      <c r="E3610" s="108" t="s">
        <v>2683</v>
      </c>
      <c r="G3610" s="108" t="s">
        <v>15318</v>
      </c>
      <c r="H3610" s="108" t="s">
        <v>7849</v>
      </c>
      <c r="I3610" s="110" t="s">
        <v>2683</v>
      </c>
      <c r="J3610" s="108" t="s">
        <v>5679</v>
      </c>
      <c r="O3610" s="108" t="s">
        <v>2573</v>
      </c>
    </row>
    <row r="3611" spans="1:15" s="108" customFormat="1" ht="12.75" x14ac:dyDescent="0.2">
      <c r="A3611" s="108" t="str">
        <f>EnterpriseData!$B$38</f>
        <v>ProTes300420201Adm</v>
      </c>
      <c r="B3611" s="109" t="s">
        <v>15319</v>
      </c>
      <c r="C3611" s="108" t="s">
        <v>2609</v>
      </c>
      <c r="D3611" s="108" t="s">
        <v>15320</v>
      </c>
      <c r="E3611" s="108" t="s">
        <v>2683</v>
      </c>
      <c r="G3611" s="108" t="s">
        <v>15321</v>
      </c>
      <c r="H3611" s="108" t="s">
        <v>6753</v>
      </c>
      <c r="I3611" s="110" t="s">
        <v>2683</v>
      </c>
      <c r="J3611" s="108" t="s">
        <v>5526</v>
      </c>
      <c r="O3611" s="108" t="s">
        <v>2573</v>
      </c>
    </row>
    <row r="3612" spans="1:15" s="108" customFormat="1" ht="12.75" x14ac:dyDescent="0.2">
      <c r="A3612" s="108" t="str">
        <f>EnterpriseData!$B$38</f>
        <v>ProTes300420201Adm</v>
      </c>
      <c r="B3612" s="109" t="s">
        <v>15322</v>
      </c>
      <c r="C3612" s="108" t="s">
        <v>2609</v>
      </c>
      <c r="D3612" s="108" t="s">
        <v>15323</v>
      </c>
      <c r="E3612" s="108" t="s">
        <v>2683</v>
      </c>
      <c r="G3612" s="108" t="s">
        <v>15324</v>
      </c>
      <c r="H3612" s="108" t="s">
        <v>6566</v>
      </c>
      <c r="I3612" s="110" t="s">
        <v>2683</v>
      </c>
      <c r="J3612" s="108" t="s">
        <v>2409</v>
      </c>
      <c r="O3612" s="108" t="s">
        <v>2573</v>
      </c>
    </row>
    <row r="3613" spans="1:15" s="108" customFormat="1" ht="12.75" x14ac:dyDescent="0.2">
      <c r="A3613" s="108" t="str">
        <f>EnterpriseData!$B$38</f>
        <v>ProTes300420201Adm</v>
      </c>
      <c r="B3613" s="109" t="s">
        <v>15325</v>
      </c>
      <c r="C3613" s="108" t="s">
        <v>2609</v>
      </c>
      <c r="D3613" s="108" t="s">
        <v>15326</v>
      </c>
      <c r="E3613" s="108" t="s">
        <v>2683</v>
      </c>
      <c r="G3613" s="108" t="s">
        <v>15327</v>
      </c>
      <c r="H3613" s="108" t="s">
        <v>6870</v>
      </c>
      <c r="I3613" s="110" t="s">
        <v>2683</v>
      </c>
      <c r="J3613" s="108" t="s">
        <v>4581</v>
      </c>
      <c r="O3613" s="108" t="s">
        <v>2573</v>
      </c>
    </row>
    <row r="3614" spans="1:15" s="108" customFormat="1" ht="12.75" x14ac:dyDescent="0.2">
      <c r="A3614" s="108" t="str">
        <f>EnterpriseData!$B$38</f>
        <v>ProTes300420201Adm</v>
      </c>
      <c r="B3614" s="109" t="s">
        <v>15328</v>
      </c>
      <c r="C3614" s="108" t="s">
        <v>2609</v>
      </c>
      <c r="D3614" s="108" t="s">
        <v>15329</v>
      </c>
      <c r="E3614" s="108" t="s">
        <v>2683</v>
      </c>
      <c r="G3614" s="108" t="s">
        <v>15330</v>
      </c>
      <c r="H3614" s="108" t="s">
        <v>15331</v>
      </c>
      <c r="I3614" s="110" t="s">
        <v>2683</v>
      </c>
      <c r="J3614" s="108" t="s">
        <v>2850</v>
      </c>
      <c r="O3614" s="108" t="s">
        <v>2573</v>
      </c>
    </row>
    <row r="3615" spans="1:15" s="108" customFormat="1" ht="12.75" x14ac:dyDescent="0.2">
      <c r="A3615" s="108" t="str">
        <f>EnterpriseData!$B$38</f>
        <v>ProTes300420201Adm</v>
      </c>
      <c r="B3615" s="109" t="s">
        <v>15332</v>
      </c>
      <c r="C3615" s="108" t="s">
        <v>2609</v>
      </c>
      <c r="D3615" s="108" t="s">
        <v>15333</v>
      </c>
      <c r="E3615" s="108" t="s">
        <v>2683</v>
      </c>
      <c r="G3615" s="108" t="s">
        <v>15334</v>
      </c>
      <c r="H3615" s="108" t="s">
        <v>10559</v>
      </c>
      <c r="I3615" s="110" t="s">
        <v>2683</v>
      </c>
      <c r="J3615" s="108" t="s">
        <v>5414</v>
      </c>
      <c r="O3615" s="108" t="s">
        <v>2573</v>
      </c>
    </row>
    <row r="3616" spans="1:15" s="108" customFormat="1" ht="12.75" x14ac:dyDescent="0.2">
      <c r="A3616" s="108" t="str">
        <f>EnterpriseData!$B$38</f>
        <v>ProTes300420201Adm</v>
      </c>
      <c r="B3616" s="109" t="s">
        <v>15335</v>
      </c>
      <c r="C3616" s="108" t="s">
        <v>2609</v>
      </c>
      <c r="D3616" s="108" t="s">
        <v>15336</v>
      </c>
      <c r="E3616" s="108" t="s">
        <v>2683</v>
      </c>
      <c r="G3616" s="108" t="s">
        <v>15337</v>
      </c>
      <c r="H3616" s="108" t="s">
        <v>15337</v>
      </c>
      <c r="I3616" s="110" t="s">
        <v>2683</v>
      </c>
      <c r="J3616" s="108" t="s">
        <v>3151</v>
      </c>
      <c r="O3616" s="108" t="s">
        <v>2573</v>
      </c>
    </row>
    <row r="3617" spans="1:15" s="108" customFormat="1" ht="12.75" x14ac:dyDescent="0.2">
      <c r="A3617" s="108" t="str">
        <f>EnterpriseData!$B$38</f>
        <v>ProTes300420201Adm</v>
      </c>
      <c r="B3617" s="109" t="s">
        <v>15338</v>
      </c>
      <c r="C3617" s="108" t="s">
        <v>2609</v>
      </c>
      <c r="D3617" s="108" t="s">
        <v>15339</v>
      </c>
      <c r="E3617" s="108" t="s">
        <v>2683</v>
      </c>
      <c r="G3617" s="108" t="s">
        <v>15340</v>
      </c>
      <c r="H3617" s="108" t="s">
        <v>7206</v>
      </c>
      <c r="I3617" s="110" t="s">
        <v>2683</v>
      </c>
      <c r="J3617" s="108" t="s">
        <v>3047</v>
      </c>
      <c r="O3617" s="108" t="s">
        <v>2573</v>
      </c>
    </row>
    <row r="3618" spans="1:15" s="108" customFormat="1" ht="12.75" x14ac:dyDescent="0.2">
      <c r="A3618" s="108" t="str">
        <f>EnterpriseData!$B$38</f>
        <v>ProTes300420201Adm</v>
      </c>
      <c r="B3618" s="109" t="s">
        <v>15341</v>
      </c>
      <c r="C3618" s="108" t="s">
        <v>2609</v>
      </c>
      <c r="D3618" s="108" t="s">
        <v>15342</v>
      </c>
      <c r="E3618" s="108" t="s">
        <v>2683</v>
      </c>
      <c r="G3618" s="108" t="s">
        <v>15343</v>
      </c>
      <c r="H3618" s="108" t="s">
        <v>6237</v>
      </c>
      <c r="I3618" s="110" t="s">
        <v>2683</v>
      </c>
      <c r="J3618" s="108" t="s">
        <v>6000</v>
      </c>
      <c r="O3618" s="108" t="s">
        <v>2573</v>
      </c>
    </row>
    <row r="3619" spans="1:15" s="108" customFormat="1" ht="12.75" x14ac:dyDescent="0.2">
      <c r="A3619" s="108" t="str">
        <f>EnterpriseData!$B$38</f>
        <v>ProTes300420201Adm</v>
      </c>
      <c r="B3619" s="109" t="s">
        <v>15344</v>
      </c>
      <c r="C3619" s="108" t="s">
        <v>2609</v>
      </c>
      <c r="D3619" s="108" t="s">
        <v>15345</v>
      </c>
      <c r="E3619" s="108" t="s">
        <v>2683</v>
      </c>
      <c r="G3619" s="108" t="s">
        <v>15346</v>
      </c>
      <c r="H3619" s="108" t="s">
        <v>7941</v>
      </c>
      <c r="I3619" s="110" t="s">
        <v>2683</v>
      </c>
      <c r="J3619" s="108" t="s">
        <v>2404</v>
      </c>
      <c r="O3619" s="108" t="s">
        <v>2573</v>
      </c>
    </row>
    <row r="3620" spans="1:15" s="108" customFormat="1" ht="12.75" x14ac:dyDescent="0.2">
      <c r="A3620" s="108" t="str">
        <f>EnterpriseData!$B$38</f>
        <v>ProTes300420201Adm</v>
      </c>
      <c r="B3620" s="109" t="s">
        <v>15347</v>
      </c>
      <c r="C3620" s="108" t="s">
        <v>2609</v>
      </c>
      <c r="D3620" s="108" t="s">
        <v>6611</v>
      </c>
      <c r="E3620" s="108" t="s">
        <v>2683</v>
      </c>
      <c r="G3620" s="108" t="s">
        <v>6941</v>
      </c>
      <c r="H3620" s="108" t="s">
        <v>6184</v>
      </c>
      <c r="I3620" s="110" t="s">
        <v>2683</v>
      </c>
      <c r="J3620" s="108" t="s">
        <v>4104</v>
      </c>
      <c r="O3620" s="108" t="s">
        <v>2573</v>
      </c>
    </row>
    <row r="3621" spans="1:15" s="108" customFormat="1" ht="12.75" x14ac:dyDescent="0.2">
      <c r="A3621" s="108" t="str">
        <f>EnterpriseData!$B$38</f>
        <v>ProTes300420201Adm</v>
      </c>
      <c r="B3621" s="109" t="s">
        <v>15348</v>
      </c>
      <c r="C3621" s="108" t="s">
        <v>2609</v>
      </c>
      <c r="D3621" s="108" t="s">
        <v>15349</v>
      </c>
      <c r="E3621" s="108" t="s">
        <v>2683</v>
      </c>
      <c r="G3621" s="108" t="s">
        <v>15350</v>
      </c>
      <c r="H3621" s="108" t="s">
        <v>15351</v>
      </c>
      <c r="I3621" s="110" t="s">
        <v>2683</v>
      </c>
      <c r="J3621" s="108" t="s">
        <v>2794</v>
      </c>
      <c r="O3621" s="108" t="s">
        <v>2573</v>
      </c>
    </row>
    <row r="3622" spans="1:15" s="108" customFormat="1" ht="12.75" x14ac:dyDescent="0.2">
      <c r="A3622" s="108" t="str">
        <f>EnterpriseData!$B$38</f>
        <v>ProTes300420201Adm</v>
      </c>
      <c r="B3622" s="109" t="s">
        <v>15352</v>
      </c>
      <c r="C3622" s="108" t="s">
        <v>2609</v>
      </c>
      <c r="D3622" s="108" t="s">
        <v>15353</v>
      </c>
      <c r="E3622" s="108" t="s">
        <v>2683</v>
      </c>
      <c r="G3622" s="108" t="s">
        <v>15354</v>
      </c>
      <c r="H3622" s="108" t="s">
        <v>15355</v>
      </c>
      <c r="I3622" s="110" t="s">
        <v>2683</v>
      </c>
      <c r="J3622" s="108" t="s">
        <v>3799</v>
      </c>
      <c r="O3622" s="108" t="s">
        <v>2573</v>
      </c>
    </row>
    <row r="3623" spans="1:15" s="108" customFormat="1" ht="12.75" x14ac:dyDescent="0.2">
      <c r="A3623" s="108" t="str">
        <f>EnterpriseData!$B$38</f>
        <v>ProTes300420201Adm</v>
      </c>
      <c r="B3623" s="109" t="s">
        <v>15356</v>
      </c>
      <c r="C3623" s="108" t="s">
        <v>2609</v>
      </c>
      <c r="D3623" s="108" t="s">
        <v>15357</v>
      </c>
      <c r="E3623" s="108" t="s">
        <v>2683</v>
      </c>
      <c r="G3623" s="108" t="s">
        <v>15358</v>
      </c>
      <c r="H3623" s="108" t="s">
        <v>11561</v>
      </c>
      <c r="I3623" s="110" t="s">
        <v>2683</v>
      </c>
      <c r="J3623" s="108" t="s">
        <v>11562</v>
      </c>
      <c r="O3623" s="108" t="s">
        <v>2573</v>
      </c>
    </row>
    <row r="3624" spans="1:15" s="108" customFormat="1" ht="12.75" x14ac:dyDescent="0.2">
      <c r="A3624" s="108" t="str">
        <f>EnterpriseData!$B$38</f>
        <v>ProTes300420201Adm</v>
      </c>
      <c r="B3624" s="109" t="s">
        <v>15359</v>
      </c>
      <c r="C3624" s="108" t="s">
        <v>2609</v>
      </c>
      <c r="D3624" s="108" t="s">
        <v>15360</v>
      </c>
      <c r="E3624" s="108" t="s">
        <v>2683</v>
      </c>
      <c r="G3624" s="108" t="s">
        <v>15361</v>
      </c>
      <c r="H3624" s="108" t="s">
        <v>6198</v>
      </c>
      <c r="I3624" s="110" t="s">
        <v>2683</v>
      </c>
      <c r="J3624" s="108" t="s">
        <v>3825</v>
      </c>
      <c r="O3624" s="108" t="s">
        <v>2573</v>
      </c>
    </row>
    <row r="3625" spans="1:15" s="108" customFormat="1" ht="12.75" x14ac:dyDescent="0.2">
      <c r="A3625" s="108" t="str">
        <f>EnterpriseData!$B$38</f>
        <v>ProTes300420201Adm</v>
      </c>
      <c r="B3625" s="109" t="s">
        <v>15362</v>
      </c>
      <c r="C3625" s="108" t="s">
        <v>2609</v>
      </c>
      <c r="D3625" s="108" t="s">
        <v>15363</v>
      </c>
      <c r="E3625" s="108" t="s">
        <v>2683</v>
      </c>
      <c r="G3625" s="108" t="s">
        <v>15364</v>
      </c>
      <c r="H3625" s="108" t="s">
        <v>8649</v>
      </c>
      <c r="I3625" s="110" t="s">
        <v>2683</v>
      </c>
      <c r="J3625" s="108" t="s">
        <v>2407</v>
      </c>
      <c r="O3625" s="108" t="s">
        <v>2573</v>
      </c>
    </row>
    <row r="3626" spans="1:15" s="108" customFormat="1" ht="12.75" x14ac:dyDescent="0.2">
      <c r="A3626" s="108" t="str">
        <f>EnterpriseData!$B$38</f>
        <v>ProTes300420201Adm</v>
      </c>
      <c r="B3626" s="109" t="s">
        <v>15365</v>
      </c>
      <c r="C3626" s="108" t="s">
        <v>2609</v>
      </c>
      <c r="D3626" s="108" t="s">
        <v>15366</v>
      </c>
      <c r="E3626" s="108" t="s">
        <v>2683</v>
      </c>
      <c r="G3626" s="108" t="s">
        <v>15367</v>
      </c>
      <c r="H3626" s="108" t="s">
        <v>6403</v>
      </c>
      <c r="I3626" s="110" t="s">
        <v>2683</v>
      </c>
      <c r="J3626" s="108" t="s">
        <v>6404</v>
      </c>
      <c r="O3626" s="108" t="s">
        <v>2573</v>
      </c>
    </row>
    <row r="3627" spans="1:15" s="108" customFormat="1" ht="12.75" x14ac:dyDescent="0.2">
      <c r="A3627" s="108" t="str">
        <f>EnterpriseData!$B$38</f>
        <v>ProTes300420201Adm</v>
      </c>
      <c r="B3627" s="109" t="s">
        <v>15368</v>
      </c>
      <c r="C3627" s="108" t="s">
        <v>2609</v>
      </c>
      <c r="D3627" s="108" t="s">
        <v>15369</v>
      </c>
      <c r="E3627" s="108" t="s">
        <v>2683</v>
      </c>
      <c r="G3627" s="108" t="s">
        <v>15370</v>
      </c>
      <c r="H3627" s="108" t="s">
        <v>6403</v>
      </c>
      <c r="I3627" s="110" t="s">
        <v>2683</v>
      </c>
      <c r="J3627" s="108" t="s">
        <v>6404</v>
      </c>
      <c r="O3627" s="108" t="s">
        <v>2573</v>
      </c>
    </row>
    <row r="3628" spans="1:15" s="108" customFormat="1" ht="12.75" x14ac:dyDescent="0.2">
      <c r="A3628" s="108" t="str">
        <f>EnterpriseData!$B$38</f>
        <v>ProTes300420201Adm</v>
      </c>
      <c r="B3628" s="109" t="s">
        <v>15371</v>
      </c>
      <c r="C3628" s="108" t="s">
        <v>2609</v>
      </c>
      <c r="D3628" s="108" t="s">
        <v>15372</v>
      </c>
      <c r="E3628" s="108" t="s">
        <v>2683</v>
      </c>
      <c r="G3628" s="108" t="s">
        <v>15373</v>
      </c>
      <c r="H3628" s="108" t="s">
        <v>6676</v>
      </c>
      <c r="I3628" s="110" t="s">
        <v>2683</v>
      </c>
      <c r="J3628" s="108" t="s">
        <v>3151</v>
      </c>
      <c r="O3628" s="108" t="s">
        <v>2573</v>
      </c>
    </row>
    <row r="3629" spans="1:15" s="108" customFormat="1" ht="12.75" x14ac:dyDescent="0.2">
      <c r="A3629" s="108" t="str">
        <f>EnterpriseData!$B$38</f>
        <v>ProTes300420201Adm</v>
      </c>
      <c r="B3629" s="109" t="s">
        <v>15374</v>
      </c>
      <c r="C3629" s="108" t="s">
        <v>2609</v>
      </c>
      <c r="D3629" s="108" t="s">
        <v>15375</v>
      </c>
      <c r="E3629" s="108" t="s">
        <v>2683</v>
      </c>
      <c r="G3629" s="108" t="s">
        <v>15376</v>
      </c>
      <c r="H3629" s="108" t="s">
        <v>7050</v>
      </c>
      <c r="I3629" s="110" t="s">
        <v>2683</v>
      </c>
      <c r="J3629" s="108" t="s">
        <v>5583</v>
      </c>
      <c r="O3629" s="108" t="s">
        <v>2573</v>
      </c>
    </row>
    <row r="3630" spans="1:15" s="108" customFormat="1" ht="12.75" x14ac:dyDescent="0.2">
      <c r="A3630" s="108" t="str">
        <f>EnterpriseData!$B$38</f>
        <v>ProTes300420201Adm</v>
      </c>
      <c r="B3630" s="109" t="s">
        <v>15377</v>
      </c>
      <c r="C3630" s="108" t="s">
        <v>2609</v>
      </c>
      <c r="D3630" s="108" t="s">
        <v>15378</v>
      </c>
      <c r="E3630" s="108" t="s">
        <v>2683</v>
      </c>
      <c r="G3630" s="108" t="s">
        <v>15379</v>
      </c>
      <c r="H3630" s="108" t="s">
        <v>7660</v>
      </c>
      <c r="I3630" s="110" t="s">
        <v>2683</v>
      </c>
      <c r="J3630" s="108" t="s">
        <v>2437</v>
      </c>
      <c r="O3630" s="108" t="s">
        <v>2573</v>
      </c>
    </row>
    <row r="3631" spans="1:15" s="108" customFormat="1" ht="12.75" x14ac:dyDescent="0.2">
      <c r="A3631" s="108" t="str">
        <f>EnterpriseData!$B$38</f>
        <v>ProTes300420201Adm</v>
      </c>
      <c r="B3631" s="109" t="s">
        <v>15380</v>
      </c>
      <c r="C3631" s="108" t="s">
        <v>2609</v>
      </c>
      <c r="D3631" s="108" t="s">
        <v>15381</v>
      </c>
      <c r="E3631" s="108" t="s">
        <v>2683</v>
      </c>
      <c r="G3631" s="108" t="s">
        <v>15382</v>
      </c>
      <c r="H3631" s="108" t="s">
        <v>6664</v>
      </c>
      <c r="I3631" s="110" t="s">
        <v>2683</v>
      </c>
      <c r="J3631" s="108" t="s">
        <v>2440</v>
      </c>
      <c r="O3631" s="108" t="s">
        <v>2573</v>
      </c>
    </row>
    <row r="3632" spans="1:15" s="108" customFormat="1" ht="12.75" x14ac:dyDescent="0.2">
      <c r="A3632" s="108" t="str">
        <f>EnterpriseData!$B$38</f>
        <v>ProTes300420201Adm</v>
      </c>
      <c r="B3632" s="109" t="s">
        <v>15383</v>
      </c>
      <c r="C3632" s="108" t="s">
        <v>2609</v>
      </c>
      <c r="D3632" s="108" t="s">
        <v>15384</v>
      </c>
      <c r="E3632" s="108" t="s">
        <v>2683</v>
      </c>
      <c r="G3632" s="108" t="s">
        <v>15385</v>
      </c>
      <c r="H3632" s="108" t="s">
        <v>3823</v>
      </c>
      <c r="I3632" s="110" t="s">
        <v>2683</v>
      </c>
      <c r="J3632" s="108" t="s">
        <v>3825</v>
      </c>
      <c r="O3632" s="108" t="s">
        <v>2573</v>
      </c>
    </row>
    <row r="3633" spans="1:15" s="108" customFormat="1" ht="12.75" x14ac:dyDescent="0.2">
      <c r="A3633" s="108" t="str">
        <f>EnterpriseData!$B$38</f>
        <v>ProTes300420201Adm</v>
      </c>
      <c r="B3633" s="109" t="s">
        <v>15386</v>
      </c>
      <c r="C3633" s="108" t="s">
        <v>2609</v>
      </c>
      <c r="D3633" s="108" t="s">
        <v>15387</v>
      </c>
      <c r="E3633" s="108" t="s">
        <v>2683</v>
      </c>
      <c r="G3633" s="108" t="s">
        <v>15388</v>
      </c>
      <c r="H3633" s="108" t="s">
        <v>7181</v>
      </c>
      <c r="I3633" s="110" t="s">
        <v>2683</v>
      </c>
      <c r="J3633" s="108" t="s">
        <v>5575</v>
      </c>
      <c r="O3633" s="108" t="s">
        <v>2573</v>
      </c>
    </row>
    <row r="3634" spans="1:15" s="108" customFormat="1" ht="12.75" x14ac:dyDescent="0.2">
      <c r="A3634" s="108" t="str">
        <f>EnterpriseData!$B$38</f>
        <v>ProTes300420201Adm</v>
      </c>
      <c r="B3634" s="109" t="s">
        <v>15389</v>
      </c>
      <c r="C3634" s="108" t="s">
        <v>2609</v>
      </c>
      <c r="D3634" s="108" t="s">
        <v>15390</v>
      </c>
      <c r="E3634" s="108" t="s">
        <v>2683</v>
      </c>
      <c r="G3634" s="108" t="s">
        <v>15391</v>
      </c>
      <c r="H3634" s="108" t="s">
        <v>7660</v>
      </c>
      <c r="I3634" s="110" t="s">
        <v>2683</v>
      </c>
      <c r="J3634" s="108" t="s">
        <v>2437</v>
      </c>
      <c r="O3634" s="108" t="s">
        <v>2573</v>
      </c>
    </row>
    <row r="3635" spans="1:15" s="108" customFormat="1" ht="12.75" x14ac:dyDescent="0.2">
      <c r="A3635" s="108" t="str">
        <f>EnterpriseData!$B$38</f>
        <v>ProTes300420201Adm</v>
      </c>
      <c r="B3635" s="109" t="s">
        <v>15392</v>
      </c>
      <c r="C3635" s="108" t="s">
        <v>2609</v>
      </c>
      <c r="D3635" s="108" t="s">
        <v>15393</v>
      </c>
      <c r="E3635" s="108" t="s">
        <v>2683</v>
      </c>
      <c r="G3635" s="108" t="s">
        <v>15394</v>
      </c>
      <c r="H3635" s="108" t="s">
        <v>6923</v>
      </c>
      <c r="I3635" s="110" t="s">
        <v>2683</v>
      </c>
      <c r="J3635" s="108" t="s">
        <v>2991</v>
      </c>
      <c r="O3635" s="108" t="s">
        <v>2573</v>
      </c>
    </row>
    <row r="3636" spans="1:15" s="108" customFormat="1" ht="12.75" x14ac:dyDescent="0.2">
      <c r="A3636" s="108" t="str">
        <f>EnterpriseData!$B$38</f>
        <v>ProTes300420201Adm</v>
      </c>
      <c r="B3636" s="109" t="s">
        <v>15395</v>
      </c>
      <c r="C3636" s="108" t="s">
        <v>2609</v>
      </c>
      <c r="D3636" s="108" t="s">
        <v>15396</v>
      </c>
      <c r="E3636" s="108" t="s">
        <v>2683</v>
      </c>
      <c r="G3636" s="108" t="s">
        <v>15397</v>
      </c>
      <c r="H3636" s="108" t="s">
        <v>6299</v>
      </c>
      <c r="I3636" s="110" t="s">
        <v>2683</v>
      </c>
      <c r="J3636" s="108" t="s">
        <v>3100</v>
      </c>
      <c r="O3636" s="108" t="s">
        <v>2573</v>
      </c>
    </row>
    <row r="3637" spans="1:15" s="108" customFormat="1" ht="12.75" x14ac:dyDescent="0.2">
      <c r="A3637" s="108" t="str">
        <f>EnterpriseData!$B$38</f>
        <v>ProTes300420201Adm</v>
      </c>
      <c r="B3637" s="109" t="s">
        <v>15398</v>
      </c>
      <c r="C3637" s="108" t="s">
        <v>2609</v>
      </c>
      <c r="D3637" s="108" t="s">
        <v>15399</v>
      </c>
      <c r="E3637" s="108" t="s">
        <v>2683</v>
      </c>
      <c r="G3637" s="108" t="s">
        <v>15400</v>
      </c>
      <c r="H3637" s="108" t="s">
        <v>14777</v>
      </c>
      <c r="I3637" s="110" t="s">
        <v>2683</v>
      </c>
      <c r="J3637" s="108" t="s">
        <v>8390</v>
      </c>
      <c r="O3637" s="108" t="s">
        <v>2573</v>
      </c>
    </row>
    <row r="3638" spans="1:15" s="108" customFormat="1" ht="12.75" x14ac:dyDescent="0.2">
      <c r="A3638" s="108" t="str">
        <f>EnterpriseData!$B$38</f>
        <v>ProTes300420201Adm</v>
      </c>
      <c r="B3638" s="109" t="s">
        <v>15401</v>
      </c>
      <c r="C3638" s="108" t="s">
        <v>2609</v>
      </c>
      <c r="D3638" s="108" t="s">
        <v>15402</v>
      </c>
      <c r="E3638" s="108" t="s">
        <v>2683</v>
      </c>
      <c r="G3638" s="108" t="s">
        <v>15403</v>
      </c>
      <c r="H3638" s="108" t="s">
        <v>3648</v>
      </c>
      <c r="I3638" s="110" t="s">
        <v>2683</v>
      </c>
      <c r="J3638" s="108" t="s">
        <v>2952</v>
      </c>
      <c r="O3638" s="108" t="s">
        <v>2573</v>
      </c>
    </row>
    <row r="3639" spans="1:15" s="108" customFormat="1" ht="12.75" x14ac:dyDescent="0.2">
      <c r="A3639" s="108" t="str">
        <f>EnterpriseData!$B$38</f>
        <v>ProTes300420201Adm</v>
      </c>
      <c r="B3639" s="109" t="s">
        <v>15404</v>
      </c>
      <c r="C3639" s="108" t="s">
        <v>2609</v>
      </c>
      <c r="D3639" s="108" t="s">
        <v>15405</v>
      </c>
      <c r="E3639" s="108" t="s">
        <v>2683</v>
      </c>
      <c r="G3639" s="108" t="s">
        <v>15406</v>
      </c>
      <c r="H3639" s="108" t="s">
        <v>6534</v>
      </c>
      <c r="I3639" s="110" t="s">
        <v>2683</v>
      </c>
      <c r="J3639" s="108" t="s">
        <v>5602</v>
      </c>
      <c r="O3639" s="108" t="s">
        <v>2573</v>
      </c>
    </row>
    <row r="3640" spans="1:15" s="108" customFormat="1" ht="12.75" x14ac:dyDescent="0.2">
      <c r="A3640" s="108" t="str">
        <f>EnterpriseData!$B$38</f>
        <v>ProTes300420201Adm</v>
      </c>
      <c r="B3640" s="109" t="s">
        <v>15407</v>
      </c>
      <c r="C3640" s="108" t="s">
        <v>2609</v>
      </c>
      <c r="D3640" s="108" t="s">
        <v>15408</v>
      </c>
      <c r="E3640" s="108" t="s">
        <v>2683</v>
      </c>
      <c r="G3640" s="108" t="s">
        <v>15409</v>
      </c>
      <c r="H3640" s="108" t="s">
        <v>6468</v>
      </c>
      <c r="I3640" s="110" t="s">
        <v>2683</v>
      </c>
      <c r="J3640" s="108" t="s">
        <v>3730</v>
      </c>
      <c r="O3640" s="108" t="s">
        <v>2573</v>
      </c>
    </row>
    <row r="3641" spans="1:15" s="108" customFormat="1" ht="12.75" x14ac:dyDescent="0.2">
      <c r="A3641" s="108" t="str">
        <f>EnterpriseData!$B$38</f>
        <v>ProTes300420201Adm</v>
      </c>
      <c r="B3641" s="109" t="s">
        <v>15410</v>
      </c>
      <c r="C3641" s="108" t="s">
        <v>2609</v>
      </c>
      <c r="D3641" s="108" t="s">
        <v>15411</v>
      </c>
      <c r="E3641" s="108" t="s">
        <v>2683</v>
      </c>
      <c r="G3641" s="108" t="s">
        <v>15412</v>
      </c>
      <c r="H3641" s="108" t="s">
        <v>12229</v>
      </c>
      <c r="I3641" s="110" t="s">
        <v>2683</v>
      </c>
      <c r="J3641" s="108" t="s">
        <v>6693</v>
      </c>
      <c r="O3641" s="108" t="s">
        <v>2573</v>
      </c>
    </row>
    <row r="3642" spans="1:15" s="108" customFormat="1" ht="12.75" x14ac:dyDescent="0.2">
      <c r="A3642" s="108" t="str">
        <f>EnterpriseData!$B$38</f>
        <v>ProTes300420201Adm</v>
      </c>
      <c r="B3642" s="109" t="s">
        <v>15413</v>
      </c>
      <c r="C3642" s="108" t="s">
        <v>2609</v>
      </c>
      <c r="D3642" s="108" t="s">
        <v>15414</v>
      </c>
      <c r="E3642" s="108" t="s">
        <v>2683</v>
      </c>
      <c r="G3642" s="108" t="s">
        <v>15415</v>
      </c>
      <c r="H3642" s="108" t="s">
        <v>6198</v>
      </c>
      <c r="I3642" s="110" t="s">
        <v>2683</v>
      </c>
      <c r="J3642" s="108" t="s">
        <v>3825</v>
      </c>
      <c r="O3642" s="108" t="s">
        <v>2573</v>
      </c>
    </row>
    <row r="3643" spans="1:15" s="108" customFormat="1" ht="12.75" x14ac:dyDescent="0.2">
      <c r="A3643" s="108" t="str">
        <f>EnterpriseData!$B$38</f>
        <v>ProTes300420201Adm</v>
      </c>
      <c r="B3643" s="109" t="s">
        <v>15416</v>
      </c>
      <c r="C3643" s="108" t="s">
        <v>2609</v>
      </c>
      <c r="D3643" s="108" t="s">
        <v>15417</v>
      </c>
      <c r="E3643" s="108" t="s">
        <v>2683</v>
      </c>
      <c r="G3643" s="108" t="s">
        <v>9099</v>
      </c>
      <c r="H3643" s="108" t="s">
        <v>9100</v>
      </c>
      <c r="I3643" s="110" t="s">
        <v>2683</v>
      </c>
      <c r="J3643" s="108" t="s">
        <v>4104</v>
      </c>
      <c r="O3643" s="108" t="s">
        <v>2573</v>
      </c>
    </row>
    <row r="3644" spans="1:15" s="108" customFormat="1" ht="12.75" x14ac:dyDescent="0.2">
      <c r="A3644" s="108" t="str">
        <f>EnterpriseData!$B$38</f>
        <v>ProTes300420201Adm</v>
      </c>
      <c r="B3644" s="109" t="s">
        <v>15418</v>
      </c>
      <c r="C3644" s="108" t="s">
        <v>2609</v>
      </c>
      <c r="D3644" s="108" t="s">
        <v>15419</v>
      </c>
      <c r="E3644" s="108" t="s">
        <v>2683</v>
      </c>
      <c r="G3644" s="108" t="s">
        <v>15420</v>
      </c>
      <c r="H3644" s="108" t="s">
        <v>6198</v>
      </c>
      <c r="I3644" s="110" t="s">
        <v>2683</v>
      </c>
      <c r="J3644" s="108" t="s">
        <v>3825</v>
      </c>
      <c r="O3644" s="108" t="s">
        <v>2573</v>
      </c>
    </row>
    <row r="3645" spans="1:15" s="108" customFormat="1" ht="12.75" x14ac:dyDescent="0.2">
      <c r="A3645" s="108" t="str">
        <f>EnterpriseData!$B$38</f>
        <v>ProTes300420201Adm</v>
      </c>
      <c r="B3645" s="109" t="s">
        <v>15421</v>
      </c>
      <c r="C3645" s="108" t="s">
        <v>2609</v>
      </c>
      <c r="D3645" s="108" t="s">
        <v>15422</v>
      </c>
      <c r="E3645" s="108" t="s">
        <v>2683</v>
      </c>
      <c r="G3645" s="108" t="s">
        <v>15423</v>
      </c>
      <c r="H3645" s="108" t="s">
        <v>7315</v>
      </c>
      <c r="I3645" s="110" t="s">
        <v>2683</v>
      </c>
      <c r="J3645" s="108" t="s">
        <v>3016</v>
      </c>
      <c r="O3645" s="108" t="s">
        <v>2573</v>
      </c>
    </row>
    <row r="3646" spans="1:15" s="108" customFormat="1" ht="12.75" x14ac:dyDescent="0.2">
      <c r="A3646" s="108" t="str">
        <f>EnterpriseData!$B$38</f>
        <v>ProTes300420201Adm</v>
      </c>
      <c r="B3646" s="109" t="s">
        <v>15424</v>
      </c>
      <c r="C3646" s="108" t="s">
        <v>2609</v>
      </c>
      <c r="D3646" s="108" t="s">
        <v>15425</v>
      </c>
      <c r="E3646" s="108" t="s">
        <v>2683</v>
      </c>
      <c r="G3646" s="108" t="s">
        <v>15426</v>
      </c>
      <c r="H3646" s="108" t="s">
        <v>8838</v>
      </c>
      <c r="I3646" s="110" t="s">
        <v>2683</v>
      </c>
      <c r="J3646" s="108" t="s">
        <v>2414</v>
      </c>
      <c r="O3646" s="108" t="s">
        <v>2573</v>
      </c>
    </row>
    <row r="3647" spans="1:15" s="108" customFormat="1" ht="12.75" x14ac:dyDescent="0.2">
      <c r="A3647" s="108" t="str">
        <f>EnterpriseData!$B$38</f>
        <v>ProTes300420201Adm</v>
      </c>
      <c r="B3647" s="109" t="s">
        <v>15427</v>
      </c>
      <c r="C3647" s="108" t="s">
        <v>2609</v>
      </c>
      <c r="D3647" s="108" t="s">
        <v>15428</v>
      </c>
      <c r="E3647" s="108" t="s">
        <v>2683</v>
      </c>
      <c r="G3647" s="108" t="s">
        <v>15429</v>
      </c>
      <c r="H3647" s="108" t="s">
        <v>6545</v>
      </c>
      <c r="I3647" s="110" t="s">
        <v>2683</v>
      </c>
      <c r="J3647" s="108" t="s">
        <v>2896</v>
      </c>
      <c r="O3647" s="108" t="s">
        <v>2573</v>
      </c>
    </row>
    <row r="3648" spans="1:15" s="108" customFormat="1" ht="12.75" x14ac:dyDescent="0.2">
      <c r="A3648" s="108" t="str">
        <f>EnterpriseData!$B$38</f>
        <v>ProTes300420201Adm</v>
      </c>
      <c r="B3648" s="109" t="s">
        <v>15430</v>
      </c>
      <c r="C3648" s="108" t="s">
        <v>2609</v>
      </c>
      <c r="D3648" s="108" t="s">
        <v>15431</v>
      </c>
      <c r="E3648" s="108" t="s">
        <v>2683</v>
      </c>
      <c r="G3648" s="108" t="s">
        <v>15432</v>
      </c>
      <c r="H3648" s="108" t="s">
        <v>6468</v>
      </c>
      <c r="I3648" s="110" t="s">
        <v>2683</v>
      </c>
      <c r="J3648" s="108" t="s">
        <v>3730</v>
      </c>
      <c r="O3648" s="108" t="s">
        <v>2573</v>
      </c>
    </row>
    <row r="3649" spans="1:15" s="108" customFormat="1" ht="12.75" x14ac:dyDescent="0.2">
      <c r="A3649" s="108" t="str">
        <f>EnterpriseData!$B$38</f>
        <v>ProTes300420201Adm</v>
      </c>
      <c r="B3649" s="109" t="s">
        <v>15433</v>
      </c>
      <c r="C3649" s="108" t="s">
        <v>2609</v>
      </c>
      <c r="D3649" s="108" t="s">
        <v>15434</v>
      </c>
      <c r="E3649" s="108" t="s">
        <v>2683</v>
      </c>
      <c r="G3649" s="108" t="s">
        <v>15435</v>
      </c>
      <c r="H3649" s="108" t="s">
        <v>6765</v>
      </c>
      <c r="I3649" s="110" t="s">
        <v>2683</v>
      </c>
      <c r="J3649" s="108" t="s">
        <v>5640</v>
      </c>
      <c r="O3649" s="108" t="s">
        <v>2573</v>
      </c>
    </row>
    <row r="3650" spans="1:15" s="108" customFormat="1" ht="12.75" x14ac:dyDescent="0.2">
      <c r="A3650" s="108" t="str">
        <f>EnterpriseData!$B$38</f>
        <v>ProTes300420201Adm</v>
      </c>
      <c r="B3650" s="109" t="s">
        <v>15436</v>
      </c>
      <c r="C3650" s="108" t="s">
        <v>2609</v>
      </c>
      <c r="D3650" s="108" t="s">
        <v>15437</v>
      </c>
      <c r="E3650" s="108" t="s">
        <v>2683</v>
      </c>
      <c r="G3650" s="108" t="s">
        <v>15438</v>
      </c>
      <c r="H3650" s="108" t="s">
        <v>6765</v>
      </c>
      <c r="I3650" s="110" t="s">
        <v>2683</v>
      </c>
      <c r="J3650" s="108" t="s">
        <v>5640</v>
      </c>
      <c r="O3650" s="108" t="s">
        <v>2573</v>
      </c>
    </row>
    <row r="3651" spans="1:15" s="108" customFormat="1" ht="12.75" x14ac:dyDescent="0.2">
      <c r="A3651" s="108" t="str">
        <f>EnterpriseData!$B$38</f>
        <v>ProTes300420201Adm</v>
      </c>
      <c r="B3651" s="109" t="s">
        <v>15439</v>
      </c>
      <c r="C3651" s="108" t="s">
        <v>2609</v>
      </c>
      <c r="D3651" s="108" t="s">
        <v>14499</v>
      </c>
      <c r="E3651" s="108" t="s">
        <v>2683</v>
      </c>
      <c r="G3651" s="108" t="s">
        <v>14500</v>
      </c>
      <c r="H3651" s="108" t="s">
        <v>6475</v>
      </c>
      <c r="I3651" s="110" t="s">
        <v>2683</v>
      </c>
      <c r="J3651" s="108" t="s">
        <v>5631</v>
      </c>
      <c r="O3651" s="108" t="s">
        <v>2573</v>
      </c>
    </row>
    <row r="3652" spans="1:15" s="108" customFormat="1" ht="12.75" x14ac:dyDescent="0.2">
      <c r="A3652" s="108" t="str">
        <f>EnterpriseData!$B$38</f>
        <v>ProTes300420201Adm</v>
      </c>
      <c r="B3652" s="109" t="s">
        <v>15440</v>
      </c>
      <c r="C3652" s="108" t="s">
        <v>2609</v>
      </c>
      <c r="D3652" s="108" t="s">
        <v>15441</v>
      </c>
      <c r="E3652" s="108" t="s">
        <v>2683</v>
      </c>
      <c r="G3652" s="108" t="s">
        <v>15442</v>
      </c>
      <c r="H3652" s="108" t="s">
        <v>7849</v>
      </c>
      <c r="I3652" s="110" t="s">
        <v>2683</v>
      </c>
      <c r="J3652" s="108" t="s">
        <v>5679</v>
      </c>
      <c r="O3652" s="108" t="s">
        <v>2573</v>
      </c>
    </row>
    <row r="3653" spans="1:15" s="108" customFormat="1" ht="12.75" x14ac:dyDescent="0.2">
      <c r="A3653" s="108" t="str">
        <f>EnterpriseData!$B$38</f>
        <v>ProTes300420201Adm</v>
      </c>
      <c r="B3653" s="109" t="s">
        <v>15443</v>
      </c>
      <c r="C3653" s="108" t="s">
        <v>2609</v>
      </c>
      <c r="D3653" s="108" t="s">
        <v>15444</v>
      </c>
      <c r="E3653" s="108" t="s">
        <v>2683</v>
      </c>
      <c r="G3653" s="108" t="s">
        <v>15445</v>
      </c>
      <c r="H3653" s="108" t="s">
        <v>7530</v>
      </c>
      <c r="I3653" s="110" t="s">
        <v>2683</v>
      </c>
      <c r="J3653" s="108" t="s">
        <v>3799</v>
      </c>
      <c r="O3653" s="108" t="s">
        <v>2573</v>
      </c>
    </row>
    <row r="3654" spans="1:15" s="108" customFormat="1" ht="12.75" x14ac:dyDescent="0.2">
      <c r="A3654" s="108" t="str">
        <f>EnterpriseData!$B$38</f>
        <v>ProTes300420201Adm</v>
      </c>
      <c r="B3654" s="109" t="s">
        <v>15446</v>
      </c>
      <c r="C3654" s="108" t="s">
        <v>2609</v>
      </c>
      <c r="D3654" s="108" t="s">
        <v>15447</v>
      </c>
      <c r="E3654" s="108" t="s">
        <v>2683</v>
      </c>
      <c r="G3654" s="108" t="s">
        <v>15448</v>
      </c>
      <c r="H3654" s="108" t="s">
        <v>6886</v>
      </c>
      <c r="I3654" s="110" t="s">
        <v>2683</v>
      </c>
      <c r="J3654" s="108" t="s">
        <v>4503</v>
      </c>
      <c r="O3654" s="108" t="s">
        <v>2573</v>
      </c>
    </row>
    <row r="3655" spans="1:15" s="108" customFormat="1" ht="12.75" x14ac:dyDescent="0.2">
      <c r="A3655" s="108" t="str">
        <f>EnterpriseData!$B$38</f>
        <v>ProTes300420201Adm</v>
      </c>
      <c r="B3655" s="109" t="s">
        <v>15449</v>
      </c>
      <c r="C3655" s="108" t="s">
        <v>2609</v>
      </c>
      <c r="D3655" s="108" t="s">
        <v>15450</v>
      </c>
      <c r="E3655" s="108" t="s">
        <v>2683</v>
      </c>
      <c r="G3655" s="108" t="s">
        <v>15451</v>
      </c>
      <c r="H3655" s="108" t="s">
        <v>6151</v>
      </c>
      <c r="I3655" s="110" t="s">
        <v>2683</v>
      </c>
      <c r="J3655" s="108" t="s">
        <v>2727</v>
      </c>
      <c r="O3655" s="108" t="s">
        <v>2573</v>
      </c>
    </row>
    <row r="3656" spans="1:15" s="108" customFormat="1" ht="12.75" x14ac:dyDescent="0.2">
      <c r="A3656" s="108" t="str">
        <f>EnterpriseData!$B$38</f>
        <v>ProTes300420201Adm</v>
      </c>
      <c r="B3656" s="109" t="s">
        <v>15452</v>
      </c>
      <c r="C3656" s="108" t="s">
        <v>2609</v>
      </c>
      <c r="D3656" s="108" t="s">
        <v>15453</v>
      </c>
      <c r="E3656" s="108" t="s">
        <v>2683</v>
      </c>
      <c r="G3656" s="108" t="s">
        <v>15454</v>
      </c>
      <c r="H3656" s="108" t="s">
        <v>6151</v>
      </c>
      <c r="I3656" s="110" t="s">
        <v>2683</v>
      </c>
      <c r="J3656" s="108" t="s">
        <v>2727</v>
      </c>
      <c r="O3656" s="108" t="s">
        <v>2573</v>
      </c>
    </row>
    <row r="3657" spans="1:15" s="108" customFormat="1" ht="12.75" x14ac:dyDescent="0.2">
      <c r="A3657" s="108" t="str">
        <f>EnterpriseData!$B$38</f>
        <v>ProTes300420201Adm</v>
      </c>
      <c r="B3657" s="109" t="s">
        <v>15455</v>
      </c>
      <c r="C3657" s="108" t="s">
        <v>2609</v>
      </c>
      <c r="D3657" s="108" t="s">
        <v>15456</v>
      </c>
      <c r="E3657" s="108" t="s">
        <v>2683</v>
      </c>
      <c r="G3657" s="108" t="s">
        <v>15457</v>
      </c>
      <c r="H3657" s="108" t="s">
        <v>6616</v>
      </c>
      <c r="I3657" s="110" t="s">
        <v>2683</v>
      </c>
      <c r="J3657" s="108" t="s">
        <v>5800</v>
      </c>
      <c r="O3657" s="108" t="s">
        <v>2573</v>
      </c>
    </row>
    <row r="3658" spans="1:15" s="108" customFormat="1" ht="12.75" x14ac:dyDescent="0.2">
      <c r="A3658" s="108" t="str">
        <f>EnterpriseData!$B$38</f>
        <v>ProTes300420201Adm</v>
      </c>
      <c r="B3658" s="109" t="s">
        <v>15458</v>
      </c>
      <c r="C3658" s="108" t="s">
        <v>2609</v>
      </c>
      <c r="D3658" s="108" t="s">
        <v>15459</v>
      </c>
      <c r="E3658" s="108" t="s">
        <v>2683</v>
      </c>
      <c r="G3658" s="108" t="s">
        <v>15460</v>
      </c>
      <c r="H3658" s="108" t="s">
        <v>6198</v>
      </c>
      <c r="I3658" s="110" t="s">
        <v>2683</v>
      </c>
      <c r="J3658" s="108" t="s">
        <v>3825</v>
      </c>
      <c r="O3658" s="108" t="s">
        <v>2573</v>
      </c>
    </row>
    <row r="3659" spans="1:15" s="108" customFormat="1" ht="12.75" x14ac:dyDescent="0.2">
      <c r="A3659" s="108" t="str">
        <f>EnterpriseData!$B$38</f>
        <v>ProTes300420201Adm</v>
      </c>
      <c r="B3659" s="109" t="s">
        <v>15461</v>
      </c>
      <c r="C3659" s="108" t="s">
        <v>2609</v>
      </c>
      <c r="D3659" s="108" t="s">
        <v>15462</v>
      </c>
      <c r="E3659" s="108" t="s">
        <v>2683</v>
      </c>
      <c r="G3659" s="108" t="s">
        <v>15463</v>
      </c>
      <c r="H3659" s="108" t="s">
        <v>11437</v>
      </c>
      <c r="I3659" s="110" t="s">
        <v>2683</v>
      </c>
      <c r="J3659" s="108" t="s">
        <v>6711</v>
      </c>
      <c r="O3659" s="108" t="s">
        <v>2573</v>
      </c>
    </row>
    <row r="3660" spans="1:15" s="108" customFormat="1" ht="12.75" x14ac:dyDescent="0.2">
      <c r="A3660" s="108" t="str">
        <f>EnterpriseData!$B$38</f>
        <v>ProTes300420201Adm</v>
      </c>
      <c r="B3660" s="109" t="s">
        <v>15464</v>
      </c>
      <c r="C3660" s="108" t="s">
        <v>2609</v>
      </c>
      <c r="D3660" s="108" t="s">
        <v>15465</v>
      </c>
      <c r="E3660" s="108" t="s">
        <v>2683</v>
      </c>
      <c r="G3660" s="108" t="s">
        <v>15466</v>
      </c>
      <c r="H3660" s="108" t="s">
        <v>14777</v>
      </c>
      <c r="I3660" s="110" t="s">
        <v>2683</v>
      </c>
      <c r="J3660" s="108" t="s">
        <v>8390</v>
      </c>
      <c r="O3660" s="108" t="s">
        <v>2573</v>
      </c>
    </row>
    <row r="3661" spans="1:15" s="108" customFormat="1" ht="12.75" x14ac:dyDescent="0.2">
      <c r="A3661" s="108" t="str">
        <f>EnterpriseData!$B$38</f>
        <v>ProTes300420201Adm</v>
      </c>
      <c r="B3661" s="109" t="s">
        <v>15467</v>
      </c>
      <c r="C3661" s="108" t="s">
        <v>2609</v>
      </c>
      <c r="D3661" s="108" t="s">
        <v>15468</v>
      </c>
      <c r="E3661" s="108" t="s">
        <v>2683</v>
      </c>
      <c r="G3661" s="108" t="s">
        <v>15469</v>
      </c>
      <c r="H3661" s="108" t="s">
        <v>7887</v>
      </c>
      <c r="I3661" s="110" t="s">
        <v>2683</v>
      </c>
      <c r="J3661" s="108" t="s">
        <v>4536</v>
      </c>
      <c r="O3661" s="108" t="s">
        <v>2573</v>
      </c>
    </row>
    <row r="3662" spans="1:15" s="108" customFormat="1" ht="12.75" x14ac:dyDescent="0.2">
      <c r="A3662" s="108" t="str">
        <f>EnterpriseData!$B$38</f>
        <v>ProTes300420201Adm</v>
      </c>
      <c r="B3662" s="109" t="s">
        <v>15470</v>
      </c>
      <c r="C3662" s="108" t="s">
        <v>2609</v>
      </c>
      <c r="D3662" s="108" t="s">
        <v>15471</v>
      </c>
      <c r="E3662" s="108" t="s">
        <v>2683</v>
      </c>
      <c r="G3662" s="108" t="s">
        <v>15472</v>
      </c>
      <c r="H3662" s="108" t="s">
        <v>6198</v>
      </c>
      <c r="I3662" s="110" t="s">
        <v>2683</v>
      </c>
      <c r="J3662" s="108" t="s">
        <v>3825</v>
      </c>
      <c r="O3662" s="108" t="s">
        <v>2573</v>
      </c>
    </row>
    <row r="3663" spans="1:15" s="108" customFormat="1" ht="12.75" x14ac:dyDescent="0.2">
      <c r="A3663" s="108" t="str">
        <f>EnterpriseData!$B$38</f>
        <v>ProTes300420201Adm</v>
      </c>
      <c r="B3663" s="109" t="s">
        <v>15473</v>
      </c>
      <c r="C3663" s="108" t="s">
        <v>2609</v>
      </c>
      <c r="D3663" s="108" t="s">
        <v>15474</v>
      </c>
      <c r="E3663" s="108" t="s">
        <v>2683</v>
      </c>
      <c r="G3663" s="108" t="s">
        <v>15475</v>
      </c>
      <c r="H3663" s="108" t="s">
        <v>8924</v>
      </c>
      <c r="I3663" s="110" t="s">
        <v>2683</v>
      </c>
      <c r="J3663" s="108" t="s">
        <v>4350</v>
      </c>
      <c r="O3663" s="108" t="s">
        <v>2573</v>
      </c>
    </row>
    <row r="3664" spans="1:15" s="108" customFormat="1" ht="12.75" x14ac:dyDescent="0.2">
      <c r="A3664" s="108" t="str">
        <f>EnterpriseData!$B$38</f>
        <v>ProTes300420201Adm</v>
      </c>
      <c r="B3664" s="109" t="s">
        <v>15476</v>
      </c>
      <c r="C3664" s="108" t="s">
        <v>2609</v>
      </c>
      <c r="D3664" s="108" t="s">
        <v>15477</v>
      </c>
      <c r="E3664" s="108" t="s">
        <v>2683</v>
      </c>
      <c r="G3664" s="108" t="s">
        <v>15478</v>
      </c>
      <c r="H3664" s="108" t="s">
        <v>8351</v>
      </c>
      <c r="I3664" s="110" t="s">
        <v>2683</v>
      </c>
      <c r="J3664" s="108" t="s">
        <v>2930</v>
      </c>
      <c r="O3664" s="108" t="s">
        <v>2573</v>
      </c>
    </row>
    <row r="3665" spans="1:15" s="108" customFormat="1" ht="12.75" x14ac:dyDescent="0.2">
      <c r="A3665" s="108" t="str">
        <f>EnterpriseData!$B$38</f>
        <v>ProTes300420201Adm</v>
      </c>
      <c r="B3665" s="109" t="s">
        <v>15479</v>
      </c>
      <c r="C3665" s="108" t="s">
        <v>2609</v>
      </c>
      <c r="D3665" s="108" t="s">
        <v>15480</v>
      </c>
      <c r="E3665" s="108" t="s">
        <v>2683</v>
      </c>
      <c r="G3665" s="108" t="s">
        <v>15481</v>
      </c>
      <c r="H3665" s="108" t="s">
        <v>6522</v>
      </c>
      <c r="I3665" s="110" t="s">
        <v>2683</v>
      </c>
      <c r="J3665" s="108" t="s">
        <v>5325</v>
      </c>
      <c r="O3665" s="108" t="s">
        <v>2573</v>
      </c>
    </row>
    <row r="3666" spans="1:15" s="108" customFormat="1" ht="12.75" x14ac:dyDescent="0.2">
      <c r="A3666" s="108" t="str">
        <f>EnterpriseData!$B$38</f>
        <v>ProTes300420201Adm</v>
      </c>
      <c r="B3666" s="109" t="s">
        <v>15482</v>
      </c>
      <c r="C3666" s="108" t="s">
        <v>2609</v>
      </c>
      <c r="D3666" s="108" t="s">
        <v>15483</v>
      </c>
      <c r="E3666" s="108" t="s">
        <v>2683</v>
      </c>
      <c r="G3666" s="108" t="s">
        <v>15484</v>
      </c>
      <c r="H3666" s="108" t="s">
        <v>15485</v>
      </c>
      <c r="I3666" s="110" t="s">
        <v>2683</v>
      </c>
      <c r="J3666" s="108" t="s">
        <v>4543</v>
      </c>
      <c r="O3666" s="108" t="s">
        <v>2573</v>
      </c>
    </row>
    <row r="3667" spans="1:15" s="108" customFormat="1" ht="12.75" x14ac:dyDescent="0.2">
      <c r="A3667" s="108" t="str">
        <f>EnterpriseData!$B$38</f>
        <v>ProTes300420201Adm</v>
      </c>
      <c r="B3667" s="109" t="s">
        <v>15486</v>
      </c>
      <c r="C3667" s="108" t="s">
        <v>2609</v>
      </c>
      <c r="D3667" s="108" t="s">
        <v>15487</v>
      </c>
      <c r="E3667" s="108" t="s">
        <v>2683</v>
      </c>
      <c r="G3667" s="108" t="s">
        <v>5146</v>
      </c>
      <c r="H3667" s="108" t="s">
        <v>6583</v>
      </c>
      <c r="I3667" s="110" t="s">
        <v>2683</v>
      </c>
      <c r="J3667" s="108" t="s">
        <v>5012</v>
      </c>
      <c r="O3667" s="108" t="s">
        <v>2573</v>
      </c>
    </row>
    <row r="3668" spans="1:15" s="108" customFormat="1" ht="12.75" x14ac:dyDescent="0.2">
      <c r="A3668" s="108" t="str">
        <f>EnterpriseData!$B$38</f>
        <v>ProTes300420201Adm</v>
      </c>
      <c r="B3668" s="109" t="s">
        <v>15488</v>
      </c>
      <c r="C3668" s="108" t="s">
        <v>2609</v>
      </c>
      <c r="D3668" s="108" t="s">
        <v>15489</v>
      </c>
      <c r="E3668" s="108" t="s">
        <v>2683</v>
      </c>
      <c r="G3668" s="108" t="s">
        <v>15490</v>
      </c>
      <c r="H3668" s="108" t="s">
        <v>6245</v>
      </c>
      <c r="I3668" s="110" t="s">
        <v>2683</v>
      </c>
      <c r="J3668" s="108" t="s">
        <v>2412</v>
      </c>
      <c r="O3668" s="108" t="s">
        <v>2573</v>
      </c>
    </row>
    <row r="3669" spans="1:15" s="108" customFormat="1" ht="12.75" x14ac:dyDescent="0.2">
      <c r="A3669" s="108" t="str">
        <f>EnterpriseData!$B$38</f>
        <v>ProTes300420201Adm</v>
      </c>
      <c r="B3669" s="109" t="s">
        <v>15491</v>
      </c>
      <c r="C3669" s="108" t="s">
        <v>2609</v>
      </c>
      <c r="D3669" s="108" t="s">
        <v>15492</v>
      </c>
      <c r="E3669" s="108" t="s">
        <v>2683</v>
      </c>
      <c r="G3669" s="108" t="s">
        <v>15493</v>
      </c>
      <c r="H3669" s="108" t="s">
        <v>6151</v>
      </c>
      <c r="I3669" s="110" t="s">
        <v>2683</v>
      </c>
      <c r="J3669" s="108" t="s">
        <v>2727</v>
      </c>
      <c r="O3669" s="108" t="s">
        <v>2573</v>
      </c>
    </row>
    <row r="3670" spans="1:15" s="108" customFormat="1" ht="12.75" x14ac:dyDescent="0.2">
      <c r="A3670" s="108" t="str">
        <f>EnterpriseData!$B$38</f>
        <v>ProTes300420201Adm</v>
      </c>
      <c r="B3670" s="109" t="s">
        <v>15494</v>
      </c>
      <c r="C3670" s="108" t="s">
        <v>2609</v>
      </c>
      <c r="D3670" s="108" t="s">
        <v>15495</v>
      </c>
      <c r="E3670" s="108" t="s">
        <v>2683</v>
      </c>
      <c r="G3670" s="108" t="s">
        <v>15496</v>
      </c>
      <c r="H3670" s="108" t="s">
        <v>15497</v>
      </c>
      <c r="I3670" s="110" t="s">
        <v>2683</v>
      </c>
      <c r="J3670" s="108" t="s">
        <v>4509</v>
      </c>
      <c r="O3670" s="108" t="s">
        <v>2573</v>
      </c>
    </row>
    <row r="3671" spans="1:15" s="108" customFormat="1" ht="12.75" x14ac:dyDescent="0.2">
      <c r="A3671" s="108" t="str">
        <f>EnterpriseData!$B$38</f>
        <v>ProTes300420201Adm</v>
      </c>
      <c r="B3671" s="109" t="s">
        <v>15498</v>
      </c>
      <c r="C3671" s="108" t="s">
        <v>2609</v>
      </c>
      <c r="D3671" s="108" t="s">
        <v>15499</v>
      </c>
      <c r="E3671" s="108" t="s">
        <v>2683</v>
      </c>
      <c r="G3671" s="108" t="s">
        <v>15500</v>
      </c>
      <c r="H3671" s="108" t="s">
        <v>6198</v>
      </c>
      <c r="I3671" s="110" t="s">
        <v>2683</v>
      </c>
      <c r="J3671" s="108" t="s">
        <v>3825</v>
      </c>
      <c r="O3671" s="108" t="s">
        <v>2573</v>
      </c>
    </row>
    <row r="3672" spans="1:15" s="108" customFormat="1" ht="12.75" x14ac:dyDescent="0.2">
      <c r="A3672" s="108" t="str">
        <f>EnterpriseData!$B$38</f>
        <v>ProTes300420201Adm</v>
      </c>
      <c r="B3672" s="109" t="s">
        <v>15501</v>
      </c>
      <c r="C3672" s="108" t="s">
        <v>2609</v>
      </c>
      <c r="D3672" s="108" t="s">
        <v>15502</v>
      </c>
      <c r="E3672" s="108" t="s">
        <v>2683</v>
      </c>
      <c r="G3672" s="108" t="s">
        <v>15503</v>
      </c>
      <c r="H3672" s="108" t="s">
        <v>6664</v>
      </c>
      <c r="I3672" s="110" t="s">
        <v>2683</v>
      </c>
      <c r="J3672" s="108" t="s">
        <v>2440</v>
      </c>
      <c r="O3672" s="108" t="s">
        <v>2573</v>
      </c>
    </row>
    <row r="3673" spans="1:15" s="108" customFormat="1" ht="12.75" x14ac:dyDescent="0.2">
      <c r="A3673" s="108" t="str">
        <f>EnterpriseData!$B$38</f>
        <v>ProTes300420201Adm</v>
      </c>
      <c r="B3673" s="109" t="s">
        <v>15504</v>
      </c>
      <c r="C3673" s="108" t="s">
        <v>2609</v>
      </c>
      <c r="D3673" s="108" t="s">
        <v>15505</v>
      </c>
      <c r="E3673" s="108" t="s">
        <v>2683</v>
      </c>
      <c r="G3673" s="108" t="s">
        <v>15506</v>
      </c>
      <c r="H3673" s="108" t="s">
        <v>7941</v>
      </c>
      <c r="I3673" s="110" t="s">
        <v>2683</v>
      </c>
      <c r="J3673" s="108" t="s">
        <v>2404</v>
      </c>
      <c r="O3673" s="108" t="s">
        <v>2573</v>
      </c>
    </row>
    <row r="3674" spans="1:15" s="108" customFormat="1" ht="12.75" x14ac:dyDescent="0.2">
      <c r="A3674" s="108" t="str">
        <f>EnterpriseData!$B$38</f>
        <v>ProTes300420201Adm</v>
      </c>
      <c r="B3674" s="109" t="s">
        <v>15507</v>
      </c>
      <c r="C3674" s="108" t="s">
        <v>2609</v>
      </c>
      <c r="D3674" s="108" t="s">
        <v>15508</v>
      </c>
      <c r="E3674" s="108" t="s">
        <v>2683</v>
      </c>
      <c r="G3674" s="108" t="s">
        <v>15509</v>
      </c>
      <c r="H3674" s="108" t="s">
        <v>6512</v>
      </c>
      <c r="I3674" s="110" t="s">
        <v>2683</v>
      </c>
      <c r="J3674" s="108" t="s">
        <v>5462</v>
      </c>
      <c r="O3674" s="108" t="s">
        <v>2573</v>
      </c>
    </row>
    <row r="3675" spans="1:15" s="108" customFormat="1" ht="12.75" x14ac:dyDescent="0.2">
      <c r="A3675" s="108" t="str">
        <f>EnterpriseData!$B$38</f>
        <v>ProTes300420201Adm</v>
      </c>
      <c r="B3675" s="109" t="s">
        <v>15510</v>
      </c>
      <c r="C3675" s="108" t="s">
        <v>2609</v>
      </c>
      <c r="D3675" s="108" t="s">
        <v>15511</v>
      </c>
      <c r="E3675" s="108" t="s">
        <v>2683</v>
      </c>
      <c r="G3675" s="108" t="s">
        <v>15512</v>
      </c>
      <c r="H3675" s="108" t="s">
        <v>6198</v>
      </c>
      <c r="I3675" s="110" t="s">
        <v>2683</v>
      </c>
      <c r="J3675" s="108" t="s">
        <v>3825</v>
      </c>
      <c r="O3675" s="108" t="s">
        <v>2573</v>
      </c>
    </row>
    <row r="3676" spans="1:15" s="108" customFormat="1" ht="12.75" x14ac:dyDescent="0.2">
      <c r="A3676" s="108" t="str">
        <f>EnterpriseData!$B$38</f>
        <v>ProTes300420201Adm</v>
      </c>
      <c r="B3676" s="109" t="s">
        <v>15513</v>
      </c>
      <c r="C3676" s="108" t="s">
        <v>2609</v>
      </c>
      <c r="D3676" s="108" t="s">
        <v>15514</v>
      </c>
      <c r="E3676" s="108" t="s">
        <v>2683</v>
      </c>
      <c r="G3676" s="108" t="s">
        <v>15515</v>
      </c>
      <c r="H3676" s="108" t="s">
        <v>6299</v>
      </c>
      <c r="I3676" s="110" t="s">
        <v>2683</v>
      </c>
      <c r="J3676" s="108" t="s">
        <v>3100</v>
      </c>
      <c r="O3676" s="108" t="s">
        <v>2573</v>
      </c>
    </row>
    <row r="3677" spans="1:15" s="108" customFormat="1" ht="12.75" x14ac:dyDescent="0.2">
      <c r="A3677" s="108" t="str">
        <f>EnterpriseData!$B$38</f>
        <v>ProTes300420201Adm</v>
      </c>
      <c r="B3677" s="109" t="s">
        <v>15516</v>
      </c>
      <c r="C3677" s="108" t="s">
        <v>2609</v>
      </c>
      <c r="D3677" s="108" t="s">
        <v>15517</v>
      </c>
      <c r="E3677" s="108" t="s">
        <v>2683</v>
      </c>
      <c r="G3677" s="108" t="s">
        <v>15518</v>
      </c>
      <c r="H3677" s="108" t="s">
        <v>15497</v>
      </c>
      <c r="I3677" s="110" t="s">
        <v>2683</v>
      </c>
      <c r="J3677" s="108" t="s">
        <v>5526</v>
      </c>
      <c r="O3677" s="108" t="s">
        <v>2573</v>
      </c>
    </row>
    <row r="3678" spans="1:15" s="108" customFormat="1" ht="12.75" x14ac:dyDescent="0.2">
      <c r="A3678" s="108" t="str">
        <f>EnterpriseData!$B$38</f>
        <v>ProTes300420201Adm</v>
      </c>
      <c r="B3678" s="109" t="s">
        <v>15519</v>
      </c>
      <c r="C3678" s="108" t="s">
        <v>2609</v>
      </c>
      <c r="D3678" s="108" t="s">
        <v>15520</v>
      </c>
      <c r="E3678" s="108" t="s">
        <v>2683</v>
      </c>
      <c r="G3678" s="108" t="s">
        <v>15521</v>
      </c>
      <c r="H3678" s="108" t="s">
        <v>2875</v>
      </c>
      <c r="I3678" s="110" t="s">
        <v>2683</v>
      </c>
      <c r="J3678" s="108" t="s">
        <v>2876</v>
      </c>
      <c r="O3678" s="108" t="s">
        <v>2573</v>
      </c>
    </row>
    <row r="3679" spans="1:15" s="108" customFormat="1" ht="12.75" x14ac:dyDescent="0.2">
      <c r="A3679" s="108" t="str">
        <f>EnterpriseData!$B$38</f>
        <v>ProTes300420201Adm</v>
      </c>
      <c r="B3679" s="109" t="s">
        <v>15522</v>
      </c>
      <c r="C3679" s="108" t="s">
        <v>2609</v>
      </c>
      <c r="D3679" s="108" t="s">
        <v>15523</v>
      </c>
      <c r="E3679" s="108" t="s">
        <v>2683</v>
      </c>
      <c r="G3679" s="108" t="s">
        <v>15524</v>
      </c>
      <c r="H3679" s="108" t="s">
        <v>6151</v>
      </c>
      <c r="I3679" s="110" t="s">
        <v>2683</v>
      </c>
      <c r="J3679" s="108" t="s">
        <v>2727</v>
      </c>
      <c r="O3679" s="108" t="s">
        <v>2573</v>
      </c>
    </row>
    <row r="3680" spans="1:15" s="108" customFormat="1" ht="12.75" x14ac:dyDescent="0.2">
      <c r="A3680" s="108" t="str">
        <f>EnterpriseData!$B$38</f>
        <v>ProTes300420201Adm</v>
      </c>
      <c r="B3680" s="109" t="s">
        <v>15525</v>
      </c>
      <c r="C3680" s="108" t="s">
        <v>2609</v>
      </c>
      <c r="D3680" s="108" t="s">
        <v>15526</v>
      </c>
      <c r="E3680" s="108" t="s">
        <v>2683</v>
      </c>
      <c r="G3680" s="108" t="s">
        <v>15527</v>
      </c>
      <c r="H3680" s="108" t="s">
        <v>6299</v>
      </c>
      <c r="I3680" s="110" t="s">
        <v>2683</v>
      </c>
      <c r="J3680" s="108" t="s">
        <v>3100</v>
      </c>
      <c r="O3680" s="108" t="s">
        <v>2573</v>
      </c>
    </row>
    <row r="3681" spans="1:15" s="108" customFormat="1" ht="12.75" x14ac:dyDescent="0.2">
      <c r="A3681" s="108" t="str">
        <f>EnterpriseData!$B$38</f>
        <v>ProTes300420201Adm</v>
      </c>
      <c r="B3681" s="109" t="s">
        <v>15528</v>
      </c>
      <c r="C3681" s="108" t="s">
        <v>2609</v>
      </c>
      <c r="D3681" s="108" t="s">
        <v>15529</v>
      </c>
      <c r="E3681" s="108" t="s">
        <v>2683</v>
      </c>
      <c r="G3681" s="108" t="s">
        <v>15530</v>
      </c>
      <c r="H3681" s="108" t="s">
        <v>15531</v>
      </c>
      <c r="I3681" s="110" t="s">
        <v>2683</v>
      </c>
      <c r="J3681" s="108" t="s">
        <v>5471</v>
      </c>
      <c r="O3681" s="108" t="s">
        <v>2573</v>
      </c>
    </row>
    <row r="3682" spans="1:15" s="108" customFormat="1" ht="12.75" x14ac:dyDescent="0.2">
      <c r="A3682" s="108" t="str">
        <f>EnterpriseData!$B$38</f>
        <v>ProTes300420201Adm</v>
      </c>
      <c r="B3682" s="109" t="s">
        <v>15532</v>
      </c>
      <c r="C3682" s="108" t="s">
        <v>2609</v>
      </c>
      <c r="D3682" s="108" t="s">
        <v>15533</v>
      </c>
      <c r="E3682" s="108" t="s">
        <v>2683</v>
      </c>
      <c r="G3682" s="108" t="s">
        <v>15534</v>
      </c>
      <c r="H3682" s="108" t="s">
        <v>11561</v>
      </c>
      <c r="I3682" s="110" t="s">
        <v>2683</v>
      </c>
      <c r="J3682" s="108" t="s">
        <v>11562</v>
      </c>
      <c r="O3682" s="108" t="s">
        <v>2573</v>
      </c>
    </row>
    <row r="3683" spans="1:15" s="108" customFormat="1" ht="12.75" x14ac:dyDescent="0.2">
      <c r="A3683" s="108" t="str">
        <f>EnterpriseData!$B$38</f>
        <v>ProTes300420201Adm</v>
      </c>
      <c r="B3683" s="109" t="s">
        <v>15535</v>
      </c>
      <c r="C3683" s="108" t="s">
        <v>2609</v>
      </c>
      <c r="D3683" s="108" t="s">
        <v>15536</v>
      </c>
      <c r="E3683" s="108" t="s">
        <v>2683</v>
      </c>
      <c r="G3683" s="108" t="s">
        <v>15537</v>
      </c>
      <c r="H3683" s="108" t="s">
        <v>7944</v>
      </c>
      <c r="I3683" s="110" t="s">
        <v>2683</v>
      </c>
      <c r="J3683" s="108" t="s">
        <v>3078</v>
      </c>
      <c r="O3683" s="108" t="s">
        <v>2573</v>
      </c>
    </row>
    <row r="3684" spans="1:15" s="108" customFormat="1" ht="12.75" x14ac:dyDescent="0.2">
      <c r="A3684" s="108" t="str">
        <f>EnterpriseData!$B$38</f>
        <v>ProTes300420201Adm</v>
      </c>
      <c r="B3684" s="109" t="s">
        <v>15538</v>
      </c>
      <c r="C3684" s="108" t="s">
        <v>2609</v>
      </c>
      <c r="D3684" s="108" t="s">
        <v>15539</v>
      </c>
      <c r="E3684" s="108" t="s">
        <v>2683</v>
      </c>
      <c r="G3684" s="108" t="s">
        <v>15540</v>
      </c>
      <c r="H3684" s="108" t="s">
        <v>4239</v>
      </c>
      <c r="I3684" s="110" t="s">
        <v>2683</v>
      </c>
      <c r="J3684" s="108" t="s">
        <v>3825</v>
      </c>
      <c r="O3684" s="108" t="s">
        <v>2573</v>
      </c>
    </row>
    <row r="3685" spans="1:15" s="108" customFormat="1" ht="12.75" x14ac:dyDescent="0.2">
      <c r="A3685" s="108" t="str">
        <f>EnterpriseData!$B$38</f>
        <v>ProTes300420201Adm</v>
      </c>
      <c r="B3685" s="109" t="s">
        <v>15541</v>
      </c>
      <c r="C3685" s="108" t="s">
        <v>2609</v>
      </c>
      <c r="D3685" s="108" t="s">
        <v>15542</v>
      </c>
      <c r="E3685" s="108" t="s">
        <v>2683</v>
      </c>
      <c r="G3685" s="108" t="s">
        <v>15543</v>
      </c>
      <c r="H3685" s="108" t="s">
        <v>15544</v>
      </c>
      <c r="I3685" s="110" t="s">
        <v>2683</v>
      </c>
      <c r="J3685" s="108" t="s">
        <v>3629</v>
      </c>
      <c r="O3685" s="108" t="s">
        <v>2573</v>
      </c>
    </row>
    <row r="3686" spans="1:15" s="108" customFormat="1" ht="12.75" x14ac:dyDescent="0.2">
      <c r="A3686" s="108" t="str">
        <f>EnterpriseData!$B$38</f>
        <v>ProTes300420201Adm</v>
      </c>
      <c r="B3686" s="109" t="s">
        <v>15545</v>
      </c>
      <c r="C3686" s="108" t="s">
        <v>2609</v>
      </c>
      <c r="D3686" s="108" t="s">
        <v>15546</v>
      </c>
      <c r="E3686" s="108" t="s">
        <v>2683</v>
      </c>
      <c r="G3686" s="108" t="s">
        <v>15547</v>
      </c>
      <c r="H3686" s="108" t="s">
        <v>6765</v>
      </c>
      <c r="I3686" s="110" t="s">
        <v>2683</v>
      </c>
      <c r="J3686" s="108" t="s">
        <v>5640</v>
      </c>
      <c r="O3686" s="108" t="s">
        <v>2573</v>
      </c>
    </row>
    <row r="3687" spans="1:15" s="108" customFormat="1" ht="12.75" x14ac:dyDescent="0.2">
      <c r="A3687" s="108" t="str">
        <f>EnterpriseData!$B$38</f>
        <v>ProTes300420201Adm</v>
      </c>
      <c r="B3687" s="109" t="s">
        <v>15548</v>
      </c>
      <c r="C3687" s="108" t="s">
        <v>2609</v>
      </c>
      <c r="D3687" s="108" t="s">
        <v>15549</v>
      </c>
      <c r="E3687" s="108" t="s">
        <v>2683</v>
      </c>
      <c r="G3687" s="108" t="s">
        <v>15550</v>
      </c>
      <c r="H3687" s="108" t="s">
        <v>6245</v>
      </c>
      <c r="I3687" s="110" t="s">
        <v>2683</v>
      </c>
      <c r="J3687" s="108" t="s">
        <v>2412</v>
      </c>
      <c r="O3687" s="108" t="s">
        <v>2573</v>
      </c>
    </row>
    <row r="3688" spans="1:15" s="108" customFormat="1" ht="12.75" x14ac:dyDescent="0.2">
      <c r="A3688" s="108" t="str">
        <f>EnterpriseData!$B$38</f>
        <v>ProTes300420201Adm</v>
      </c>
      <c r="B3688" s="109" t="s">
        <v>15551</v>
      </c>
      <c r="C3688" s="108" t="s">
        <v>2609</v>
      </c>
      <c r="D3688" s="108" t="s">
        <v>15026</v>
      </c>
      <c r="E3688" s="108" t="s">
        <v>2683</v>
      </c>
      <c r="G3688" s="108" t="s">
        <v>15552</v>
      </c>
      <c r="H3688" s="108" t="s">
        <v>7206</v>
      </c>
      <c r="I3688" s="110" t="s">
        <v>2683</v>
      </c>
      <c r="J3688" s="108" t="s">
        <v>3047</v>
      </c>
      <c r="O3688" s="108" t="s">
        <v>2573</v>
      </c>
    </row>
    <row r="3689" spans="1:15" s="108" customFormat="1" ht="12.75" x14ac:dyDescent="0.2">
      <c r="A3689" s="108" t="str">
        <f>EnterpriseData!$B$38</f>
        <v>ProTes300420201Adm</v>
      </c>
      <c r="B3689" s="109" t="s">
        <v>15553</v>
      </c>
      <c r="C3689" s="108" t="s">
        <v>2609</v>
      </c>
      <c r="D3689" s="108" t="s">
        <v>15554</v>
      </c>
      <c r="E3689" s="108" t="s">
        <v>2683</v>
      </c>
      <c r="G3689" s="108" t="s">
        <v>15555</v>
      </c>
      <c r="H3689" s="108" t="s">
        <v>11561</v>
      </c>
      <c r="I3689" s="110" t="s">
        <v>2683</v>
      </c>
      <c r="J3689" s="108" t="s">
        <v>11562</v>
      </c>
      <c r="O3689" s="108" t="s">
        <v>2573</v>
      </c>
    </row>
    <row r="3690" spans="1:15" s="108" customFormat="1" ht="12.75" x14ac:dyDescent="0.2">
      <c r="A3690" s="108" t="str">
        <f>EnterpriseData!$B$38</f>
        <v>ProTes300420201Adm</v>
      </c>
      <c r="B3690" s="109" t="s">
        <v>15556</v>
      </c>
      <c r="C3690" s="108" t="s">
        <v>2609</v>
      </c>
      <c r="D3690" s="108" t="s">
        <v>15557</v>
      </c>
      <c r="E3690" s="108" t="s">
        <v>2683</v>
      </c>
      <c r="G3690" s="108" t="s">
        <v>15558</v>
      </c>
      <c r="H3690" s="108" t="s">
        <v>14169</v>
      </c>
      <c r="I3690" s="110" t="s">
        <v>2683</v>
      </c>
      <c r="J3690" s="108" t="s">
        <v>5369</v>
      </c>
      <c r="O3690" s="108" t="s">
        <v>2573</v>
      </c>
    </row>
    <row r="3691" spans="1:15" s="108" customFormat="1" ht="12.75" x14ac:dyDescent="0.2">
      <c r="A3691" s="108" t="str">
        <f>EnterpriseData!$B$38</f>
        <v>ProTes300420201Adm</v>
      </c>
      <c r="B3691" s="109" t="s">
        <v>15559</v>
      </c>
      <c r="C3691" s="108" t="s">
        <v>2609</v>
      </c>
      <c r="D3691" s="108" t="s">
        <v>15560</v>
      </c>
      <c r="E3691" s="108" t="s">
        <v>2683</v>
      </c>
      <c r="G3691" s="108" t="s">
        <v>15561</v>
      </c>
      <c r="H3691" s="108" t="s">
        <v>11808</v>
      </c>
      <c r="I3691" s="110" t="s">
        <v>2683</v>
      </c>
      <c r="J3691" s="108" t="s">
        <v>5882</v>
      </c>
      <c r="O3691" s="108" t="s">
        <v>2573</v>
      </c>
    </row>
    <row r="3692" spans="1:15" s="108" customFormat="1" ht="12.75" x14ac:dyDescent="0.2">
      <c r="A3692" s="108" t="str">
        <f>EnterpriseData!$B$38</f>
        <v>ProTes300420201Adm</v>
      </c>
      <c r="B3692" s="109" t="s">
        <v>15562</v>
      </c>
      <c r="C3692" s="108" t="s">
        <v>2609</v>
      </c>
      <c r="D3692" s="108" t="s">
        <v>15563</v>
      </c>
      <c r="E3692" s="108" t="s">
        <v>2683</v>
      </c>
      <c r="G3692" s="108" t="s">
        <v>15564</v>
      </c>
      <c r="H3692" s="108" t="s">
        <v>14622</v>
      </c>
      <c r="I3692" s="110" t="s">
        <v>2683</v>
      </c>
      <c r="J3692" s="108" t="s">
        <v>14623</v>
      </c>
      <c r="O3692" s="108" t="s">
        <v>2573</v>
      </c>
    </row>
    <row r="3693" spans="1:15" s="108" customFormat="1" ht="12.75" x14ac:dyDescent="0.2">
      <c r="A3693" s="108" t="str">
        <f>EnterpriseData!$B$38</f>
        <v>ProTes300420201Adm</v>
      </c>
      <c r="B3693" s="109" t="s">
        <v>15565</v>
      </c>
      <c r="C3693" s="108" t="s">
        <v>2609</v>
      </c>
      <c r="D3693" s="108" t="s">
        <v>15566</v>
      </c>
      <c r="E3693" s="108" t="s">
        <v>2683</v>
      </c>
      <c r="G3693" s="108" t="s">
        <v>15567</v>
      </c>
      <c r="H3693" s="108" t="s">
        <v>6870</v>
      </c>
      <c r="I3693" s="110" t="s">
        <v>2683</v>
      </c>
      <c r="J3693" s="108" t="s">
        <v>4581</v>
      </c>
      <c r="O3693" s="108" t="s">
        <v>2573</v>
      </c>
    </row>
    <row r="3694" spans="1:15" s="108" customFormat="1" ht="12.75" x14ac:dyDescent="0.2">
      <c r="A3694" s="108" t="str">
        <f>EnterpriseData!$B$38</f>
        <v>ProTes300420201Adm</v>
      </c>
      <c r="B3694" s="109" t="s">
        <v>15568</v>
      </c>
      <c r="C3694" s="108" t="s">
        <v>2609</v>
      </c>
      <c r="D3694" s="108" t="s">
        <v>15569</v>
      </c>
      <c r="E3694" s="108" t="s">
        <v>2683</v>
      </c>
      <c r="G3694" s="108" t="s">
        <v>15570</v>
      </c>
      <c r="H3694" s="108" t="s">
        <v>8649</v>
      </c>
      <c r="I3694" s="110" t="s">
        <v>2683</v>
      </c>
      <c r="J3694" s="108" t="s">
        <v>2407</v>
      </c>
      <c r="O3694" s="108" t="s">
        <v>2573</v>
      </c>
    </row>
    <row r="3695" spans="1:15" s="108" customFormat="1" ht="12.75" x14ac:dyDescent="0.2">
      <c r="A3695" s="108" t="str">
        <f>EnterpriseData!$B$38</f>
        <v>ProTes300420201Adm</v>
      </c>
      <c r="B3695" s="109" t="s">
        <v>15571</v>
      </c>
      <c r="C3695" s="108" t="s">
        <v>2609</v>
      </c>
      <c r="D3695" s="108" t="s">
        <v>15572</v>
      </c>
      <c r="E3695" s="108" t="s">
        <v>2683</v>
      </c>
      <c r="G3695" s="108" t="s">
        <v>15573</v>
      </c>
      <c r="H3695" s="108" t="s">
        <v>6198</v>
      </c>
      <c r="I3695" s="110" t="s">
        <v>2683</v>
      </c>
      <c r="J3695" s="108" t="s">
        <v>3825</v>
      </c>
      <c r="O3695" s="108" t="s">
        <v>2573</v>
      </c>
    </row>
    <row r="3696" spans="1:15" s="108" customFormat="1" ht="12.75" x14ac:dyDescent="0.2">
      <c r="A3696" s="108" t="str">
        <f>EnterpriseData!$B$38</f>
        <v>ProTes300420201Adm</v>
      </c>
      <c r="B3696" s="109" t="s">
        <v>15574</v>
      </c>
      <c r="C3696" s="108" t="s">
        <v>2609</v>
      </c>
      <c r="D3696" s="108" t="s">
        <v>15575</v>
      </c>
      <c r="E3696" s="108" t="s">
        <v>15576</v>
      </c>
      <c r="G3696" s="108" t="s">
        <v>15577</v>
      </c>
      <c r="H3696" s="108" t="s">
        <v>6253</v>
      </c>
      <c r="I3696" s="110" t="s">
        <v>2683</v>
      </c>
      <c r="J3696" s="108" t="s">
        <v>2952</v>
      </c>
      <c r="O3696" s="108" t="s">
        <v>2573</v>
      </c>
    </row>
    <row r="3697" spans="1:15" s="108" customFormat="1" ht="12.75" x14ac:dyDescent="0.2">
      <c r="A3697" s="108" t="str">
        <f>EnterpriseData!$B$38</f>
        <v>ProTes300420201Adm</v>
      </c>
      <c r="B3697" s="109" t="s">
        <v>15578</v>
      </c>
      <c r="C3697" s="108" t="s">
        <v>2609</v>
      </c>
      <c r="D3697" s="108" t="s">
        <v>15579</v>
      </c>
      <c r="E3697" s="108" t="s">
        <v>2683</v>
      </c>
      <c r="G3697" s="108" t="s">
        <v>15580</v>
      </c>
      <c r="H3697" s="108" t="s">
        <v>6566</v>
      </c>
      <c r="I3697" s="110" t="s">
        <v>2683</v>
      </c>
      <c r="J3697" s="108" t="s">
        <v>2409</v>
      </c>
      <c r="O3697" s="108" t="s">
        <v>2573</v>
      </c>
    </row>
    <row r="3698" spans="1:15" s="108" customFormat="1" ht="12.75" x14ac:dyDescent="0.2">
      <c r="A3698" s="108" t="str">
        <f>EnterpriseData!$B$38</f>
        <v>ProTes300420201Adm</v>
      </c>
      <c r="B3698" s="109" t="s">
        <v>15581</v>
      </c>
      <c r="C3698" s="108" t="s">
        <v>2609</v>
      </c>
      <c r="D3698" s="108" t="s">
        <v>15582</v>
      </c>
      <c r="E3698" s="108" t="s">
        <v>2683</v>
      </c>
      <c r="G3698" s="108" t="s">
        <v>3161</v>
      </c>
      <c r="H3698" s="108" t="s">
        <v>3161</v>
      </c>
      <c r="I3698" s="110" t="s">
        <v>2683</v>
      </c>
      <c r="J3698" s="108" t="s">
        <v>2437</v>
      </c>
      <c r="O3698" s="108" t="s">
        <v>2573</v>
      </c>
    </row>
    <row r="3699" spans="1:15" s="108" customFormat="1" ht="12.75" x14ac:dyDescent="0.2">
      <c r="A3699" s="108" t="str">
        <f>EnterpriseData!$B$38</f>
        <v>ProTes300420201Adm</v>
      </c>
      <c r="B3699" s="109" t="s">
        <v>15583</v>
      </c>
      <c r="C3699" s="108" t="s">
        <v>2609</v>
      </c>
      <c r="D3699" s="108" t="s">
        <v>15584</v>
      </c>
      <c r="E3699" s="108" t="s">
        <v>2683</v>
      </c>
      <c r="G3699" s="108" t="s">
        <v>15585</v>
      </c>
      <c r="H3699" s="108" t="s">
        <v>6616</v>
      </c>
      <c r="I3699" s="110" t="s">
        <v>2683</v>
      </c>
      <c r="J3699" s="108" t="s">
        <v>5800</v>
      </c>
      <c r="O3699" s="108" t="s">
        <v>2573</v>
      </c>
    </row>
    <row r="3700" spans="1:15" s="108" customFormat="1" ht="12.75" x14ac:dyDescent="0.2">
      <c r="A3700" s="108" t="str">
        <f>EnterpriseData!$B$38</f>
        <v>ProTes300420201Adm</v>
      </c>
      <c r="B3700" s="109" t="s">
        <v>15586</v>
      </c>
      <c r="C3700" s="108" t="s">
        <v>2609</v>
      </c>
      <c r="D3700" s="108" t="s">
        <v>15587</v>
      </c>
      <c r="E3700" s="108" t="s">
        <v>2683</v>
      </c>
      <c r="G3700" s="108" t="s">
        <v>15588</v>
      </c>
      <c r="H3700" s="108" t="s">
        <v>6198</v>
      </c>
      <c r="I3700" s="110" t="s">
        <v>2683</v>
      </c>
      <c r="J3700" s="108" t="s">
        <v>3825</v>
      </c>
      <c r="O3700" s="108" t="s">
        <v>2573</v>
      </c>
    </row>
    <row r="3701" spans="1:15" s="108" customFormat="1" ht="12.75" x14ac:dyDescent="0.2">
      <c r="A3701" s="108" t="str">
        <f>EnterpriseData!$B$38</f>
        <v>ProTes300420201Adm</v>
      </c>
      <c r="B3701" s="109" t="s">
        <v>15589</v>
      </c>
      <c r="C3701" s="108" t="s">
        <v>2609</v>
      </c>
      <c r="D3701" s="108" t="s">
        <v>15590</v>
      </c>
      <c r="E3701" s="108" t="s">
        <v>2683</v>
      </c>
      <c r="G3701" s="108" t="s">
        <v>15591</v>
      </c>
      <c r="H3701" s="108" t="s">
        <v>9092</v>
      </c>
      <c r="I3701" s="110" t="s">
        <v>2683</v>
      </c>
      <c r="J3701" s="108" t="s">
        <v>3003</v>
      </c>
      <c r="O3701" s="108" t="s">
        <v>2573</v>
      </c>
    </row>
    <row r="3702" spans="1:15" s="108" customFormat="1" ht="12.75" x14ac:dyDescent="0.2">
      <c r="A3702" s="108" t="str">
        <f>EnterpriseData!$B$38</f>
        <v>ProTes300420201Adm</v>
      </c>
      <c r="B3702" s="109" t="s">
        <v>15592</v>
      </c>
      <c r="C3702" s="108" t="s">
        <v>2609</v>
      </c>
      <c r="D3702" s="108" t="s">
        <v>15593</v>
      </c>
      <c r="E3702" s="108" t="s">
        <v>2683</v>
      </c>
      <c r="G3702" s="108" t="s">
        <v>3929</v>
      </c>
      <c r="H3702" s="108" t="s">
        <v>6800</v>
      </c>
      <c r="I3702" s="110" t="s">
        <v>2683</v>
      </c>
      <c r="J3702" s="108" t="s">
        <v>412</v>
      </c>
      <c r="O3702" s="108" t="s">
        <v>2573</v>
      </c>
    </row>
    <row r="3703" spans="1:15" s="108" customFormat="1" ht="12.75" x14ac:dyDescent="0.2">
      <c r="A3703" s="108" t="str">
        <f>EnterpriseData!$B$38</f>
        <v>ProTes300420201Adm</v>
      </c>
      <c r="B3703" s="109" t="s">
        <v>15594</v>
      </c>
      <c r="C3703" s="108" t="s">
        <v>2609</v>
      </c>
      <c r="D3703" s="108" t="s">
        <v>15595</v>
      </c>
      <c r="E3703" s="108" t="s">
        <v>2683</v>
      </c>
      <c r="G3703" s="108" t="s">
        <v>15596</v>
      </c>
      <c r="H3703" s="108" t="s">
        <v>7941</v>
      </c>
      <c r="I3703" s="110" t="s">
        <v>2683</v>
      </c>
      <c r="J3703" s="108" t="s">
        <v>2404</v>
      </c>
      <c r="O3703" s="108" t="s">
        <v>2573</v>
      </c>
    </row>
    <row r="3704" spans="1:15" s="108" customFormat="1" ht="12.75" x14ac:dyDescent="0.2">
      <c r="A3704" s="108" t="str">
        <f>EnterpriseData!$B$38</f>
        <v>ProTes300420201Adm</v>
      </c>
      <c r="B3704" s="109" t="s">
        <v>15597</v>
      </c>
      <c r="C3704" s="108" t="s">
        <v>2609</v>
      </c>
      <c r="D3704" s="108" t="s">
        <v>15598</v>
      </c>
      <c r="E3704" s="108" t="s">
        <v>2683</v>
      </c>
      <c r="G3704" s="108" t="s">
        <v>15599</v>
      </c>
      <c r="H3704" s="108" t="s">
        <v>15600</v>
      </c>
      <c r="I3704" s="110" t="s">
        <v>2683</v>
      </c>
      <c r="J3704" s="108" t="s">
        <v>3100</v>
      </c>
      <c r="O3704" s="108" t="s">
        <v>2573</v>
      </c>
    </row>
    <row r="3705" spans="1:15" s="108" customFormat="1" ht="12.75" x14ac:dyDescent="0.2">
      <c r="A3705" s="108" t="str">
        <f>EnterpriseData!$B$38</f>
        <v>ProTes300420201Adm</v>
      </c>
      <c r="B3705" s="109" t="s">
        <v>15601</v>
      </c>
      <c r="C3705" s="108" t="s">
        <v>2609</v>
      </c>
      <c r="D3705" s="108" t="s">
        <v>15602</v>
      </c>
      <c r="E3705" s="108" t="s">
        <v>2683</v>
      </c>
      <c r="G3705" s="108" t="s">
        <v>5881</v>
      </c>
      <c r="H3705" s="108" t="s">
        <v>5881</v>
      </c>
      <c r="I3705" s="110" t="s">
        <v>2683</v>
      </c>
      <c r="J3705" s="108" t="s">
        <v>5882</v>
      </c>
      <c r="O3705" s="108" t="s">
        <v>2573</v>
      </c>
    </row>
    <row r="3706" spans="1:15" s="108" customFormat="1" ht="12.75" x14ac:dyDescent="0.2">
      <c r="A3706" s="108" t="str">
        <f>EnterpriseData!$B$38</f>
        <v>ProTes300420201Adm</v>
      </c>
      <c r="B3706" s="109" t="s">
        <v>15603</v>
      </c>
      <c r="C3706" s="108" t="s">
        <v>2609</v>
      </c>
      <c r="D3706" s="108" t="s">
        <v>15604</v>
      </c>
      <c r="E3706" s="108" t="s">
        <v>2683</v>
      </c>
      <c r="G3706" s="108" t="s">
        <v>15605</v>
      </c>
      <c r="H3706" s="108" t="s">
        <v>10559</v>
      </c>
      <c r="I3706" s="110" t="s">
        <v>2683</v>
      </c>
      <c r="J3706" s="108" t="s">
        <v>5414</v>
      </c>
      <c r="O3706" s="108" t="s">
        <v>2573</v>
      </c>
    </row>
    <row r="3707" spans="1:15" s="108" customFormat="1" ht="12.75" x14ac:dyDescent="0.2">
      <c r="A3707" s="108" t="str">
        <f>EnterpriseData!$B$38</f>
        <v>ProTes300420201Adm</v>
      </c>
      <c r="B3707" s="109" t="s">
        <v>15606</v>
      </c>
      <c r="C3707" s="108" t="s">
        <v>2609</v>
      </c>
      <c r="D3707" s="108" t="s">
        <v>15607</v>
      </c>
      <c r="E3707" s="108" t="s">
        <v>2683</v>
      </c>
      <c r="G3707" s="108" t="s">
        <v>15608</v>
      </c>
      <c r="H3707" s="108" t="s">
        <v>6360</v>
      </c>
      <c r="I3707" s="110" t="s">
        <v>2683</v>
      </c>
      <c r="J3707" s="108" t="s">
        <v>3047</v>
      </c>
      <c r="O3707" s="108" t="s">
        <v>2573</v>
      </c>
    </row>
    <row r="3708" spans="1:15" s="108" customFormat="1" ht="12.75" x14ac:dyDescent="0.2">
      <c r="A3708" s="108" t="str">
        <f>EnterpriseData!$B$38</f>
        <v>ProTes300420201Adm</v>
      </c>
      <c r="B3708" s="109" t="s">
        <v>15609</v>
      </c>
      <c r="C3708" s="108" t="s">
        <v>2609</v>
      </c>
      <c r="D3708" s="108" t="s">
        <v>15610</v>
      </c>
      <c r="E3708" s="108" t="s">
        <v>2683</v>
      </c>
      <c r="G3708" s="108" t="s">
        <v>15611</v>
      </c>
      <c r="H3708" s="108" t="s">
        <v>8995</v>
      </c>
      <c r="I3708" s="110" t="s">
        <v>2683</v>
      </c>
      <c r="J3708" s="108" t="s">
        <v>8039</v>
      </c>
      <c r="O3708" s="108" t="s">
        <v>2573</v>
      </c>
    </row>
    <row r="3709" spans="1:15" s="108" customFormat="1" ht="12.75" x14ac:dyDescent="0.2">
      <c r="A3709" s="108" t="str">
        <f>EnterpriseData!$B$38</f>
        <v>ProTes300420201Adm</v>
      </c>
      <c r="B3709" s="109" t="s">
        <v>15612</v>
      </c>
      <c r="C3709" s="108" t="s">
        <v>2609</v>
      </c>
      <c r="D3709" s="108" t="s">
        <v>15613</v>
      </c>
      <c r="E3709" s="108" t="s">
        <v>2683</v>
      </c>
      <c r="G3709" s="108" t="s">
        <v>15614</v>
      </c>
      <c r="H3709" s="108" t="s">
        <v>7792</v>
      </c>
      <c r="I3709" s="110" t="s">
        <v>2683</v>
      </c>
      <c r="J3709" s="108" t="s">
        <v>2940</v>
      </c>
      <c r="O3709" s="108" t="s">
        <v>2573</v>
      </c>
    </row>
    <row r="3710" spans="1:15" s="108" customFormat="1" ht="12.75" x14ac:dyDescent="0.2">
      <c r="A3710" s="108" t="str">
        <f>EnterpriseData!$B$38</f>
        <v>ProTes300420201Adm</v>
      </c>
      <c r="B3710" s="109" t="s">
        <v>15615</v>
      </c>
      <c r="C3710" s="108" t="s">
        <v>2609</v>
      </c>
      <c r="D3710" s="108" t="s">
        <v>15616</v>
      </c>
      <c r="E3710" s="108" t="s">
        <v>2683</v>
      </c>
      <c r="G3710" s="108" t="s">
        <v>15617</v>
      </c>
      <c r="H3710" s="108" t="s">
        <v>15617</v>
      </c>
      <c r="I3710" s="110" t="s">
        <v>2683</v>
      </c>
      <c r="J3710" s="108" t="s">
        <v>6370</v>
      </c>
      <c r="O3710" s="108" t="s">
        <v>2573</v>
      </c>
    </row>
    <row r="3711" spans="1:15" s="108" customFormat="1" ht="12.75" x14ac:dyDescent="0.2">
      <c r="A3711" s="108" t="str">
        <f>EnterpriseData!$B$38</f>
        <v>ProTes300420201Adm</v>
      </c>
      <c r="B3711" s="109" t="s">
        <v>15618</v>
      </c>
      <c r="C3711" s="108" t="s">
        <v>2609</v>
      </c>
      <c r="D3711" s="108" t="s">
        <v>15619</v>
      </c>
      <c r="E3711" s="108" t="s">
        <v>2683</v>
      </c>
      <c r="G3711" s="108" t="s">
        <v>15620</v>
      </c>
      <c r="H3711" s="108" t="s">
        <v>6143</v>
      </c>
      <c r="I3711" s="110" t="s">
        <v>2683</v>
      </c>
      <c r="J3711" s="108" t="s">
        <v>4901</v>
      </c>
      <c r="O3711" s="108" t="s">
        <v>2573</v>
      </c>
    </row>
    <row r="3712" spans="1:15" s="108" customFormat="1" ht="12.75" x14ac:dyDescent="0.2">
      <c r="A3712" s="108" t="str">
        <f>EnterpriseData!$B$38</f>
        <v>ProTes300420201Adm</v>
      </c>
      <c r="B3712" s="109" t="s">
        <v>15621</v>
      </c>
      <c r="C3712" s="108" t="s">
        <v>2609</v>
      </c>
      <c r="D3712" s="108" t="s">
        <v>15622</v>
      </c>
      <c r="E3712" s="108" t="s">
        <v>2683</v>
      </c>
      <c r="G3712" s="108" t="s">
        <v>15623</v>
      </c>
      <c r="H3712" s="108" t="s">
        <v>6151</v>
      </c>
      <c r="I3712" s="110" t="s">
        <v>2683</v>
      </c>
      <c r="J3712" s="108" t="s">
        <v>2727</v>
      </c>
      <c r="O3712" s="108" t="s">
        <v>2573</v>
      </c>
    </row>
    <row r="3713" spans="1:15" s="108" customFormat="1" ht="12.75" x14ac:dyDescent="0.2">
      <c r="A3713" s="108" t="str">
        <f>EnterpriseData!$B$38</f>
        <v>ProTes300420201Adm</v>
      </c>
      <c r="B3713" s="109" t="s">
        <v>15624</v>
      </c>
      <c r="C3713" s="108" t="s">
        <v>2609</v>
      </c>
      <c r="D3713" s="108" t="s">
        <v>15625</v>
      </c>
      <c r="E3713" s="108" t="s">
        <v>2683</v>
      </c>
      <c r="G3713" s="108" t="s">
        <v>15626</v>
      </c>
      <c r="H3713" s="108" t="s">
        <v>10088</v>
      </c>
      <c r="I3713" s="110" t="s">
        <v>2683</v>
      </c>
      <c r="J3713" s="108" t="s">
        <v>5125</v>
      </c>
      <c r="O3713" s="108" t="s">
        <v>2573</v>
      </c>
    </row>
    <row r="3714" spans="1:15" s="108" customFormat="1" ht="12.75" x14ac:dyDescent="0.2">
      <c r="A3714" s="108" t="str">
        <f>EnterpriseData!$B$38</f>
        <v>ProTes300420201Adm</v>
      </c>
      <c r="B3714" s="109" t="s">
        <v>15627</v>
      </c>
      <c r="C3714" s="108" t="s">
        <v>2609</v>
      </c>
      <c r="D3714" s="108" t="s">
        <v>15628</v>
      </c>
      <c r="E3714" s="108" t="s">
        <v>2683</v>
      </c>
      <c r="G3714" s="108" t="s">
        <v>15629</v>
      </c>
      <c r="H3714" s="108" t="s">
        <v>14622</v>
      </c>
      <c r="I3714" s="110" t="s">
        <v>2683</v>
      </c>
      <c r="J3714" s="108" t="s">
        <v>14623</v>
      </c>
      <c r="O3714" s="108" t="s">
        <v>2573</v>
      </c>
    </row>
    <row r="3715" spans="1:15" s="108" customFormat="1" ht="12.75" x14ac:dyDescent="0.2">
      <c r="A3715" s="108" t="str">
        <f>EnterpriseData!$B$38</f>
        <v>ProTes300420201Adm</v>
      </c>
      <c r="B3715" s="109" t="s">
        <v>15630</v>
      </c>
      <c r="C3715" s="108" t="s">
        <v>2609</v>
      </c>
      <c r="D3715" s="108" t="s">
        <v>15631</v>
      </c>
      <c r="E3715" s="108" t="s">
        <v>2683</v>
      </c>
      <c r="G3715" s="108" t="s">
        <v>15632</v>
      </c>
      <c r="H3715" s="108" t="s">
        <v>9705</v>
      </c>
      <c r="I3715" s="110" t="s">
        <v>2683</v>
      </c>
      <c r="J3715" s="108" t="s">
        <v>5649</v>
      </c>
      <c r="O3715" s="108" t="s">
        <v>2573</v>
      </c>
    </row>
    <row r="3716" spans="1:15" s="108" customFormat="1" ht="12.75" x14ac:dyDescent="0.2">
      <c r="A3716" s="108" t="str">
        <f>EnterpriseData!$B$38</f>
        <v>ProTes300420201Adm</v>
      </c>
      <c r="B3716" s="109" t="s">
        <v>15633</v>
      </c>
      <c r="C3716" s="108" t="s">
        <v>2609</v>
      </c>
      <c r="D3716" s="108" t="s">
        <v>15634</v>
      </c>
      <c r="E3716" s="108" t="s">
        <v>2683</v>
      </c>
      <c r="G3716" s="108" t="s">
        <v>15635</v>
      </c>
      <c r="H3716" s="108" t="s">
        <v>10850</v>
      </c>
      <c r="I3716" s="110" t="s">
        <v>2683</v>
      </c>
      <c r="J3716" s="108" t="s">
        <v>2865</v>
      </c>
      <c r="O3716" s="108" t="s">
        <v>2573</v>
      </c>
    </row>
    <row r="3717" spans="1:15" s="108" customFormat="1" ht="12.75" x14ac:dyDescent="0.2">
      <c r="A3717" s="108" t="str">
        <f>EnterpriseData!$B$38</f>
        <v>ProTes300420201Adm</v>
      </c>
      <c r="B3717" s="109" t="s">
        <v>15636</v>
      </c>
      <c r="C3717" s="108" t="s">
        <v>2609</v>
      </c>
      <c r="D3717" s="108" t="s">
        <v>15637</v>
      </c>
      <c r="E3717" s="108" t="s">
        <v>2683</v>
      </c>
      <c r="G3717" s="108" t="s">
        <v>15638</v>
      </c>
      <c r="H3717" s="108" t="s">
        <v>15639</v>
      </c>
      <c r="I3717" s="110" t="s">
        <v>2683</v>
      </c>
      <c r="J3717" s="108" t="s">
        <v>10801</v>
      </c>
      <c r="O3717" s="108" t="s">
        <v>2573</v>
      </c>
    </row>
    <row r="3718" spans="1:15" s="108" customFormat="1" ht="12.75" x14ac:dyDescent="0.2">
      <c r="A3718" s="108" t="str">
        <f>EnterpriseData!$B$38</f>
        <v>ProTes300420201Adm</v>
      </c>
      <c r="B3718" s="109" t="s">
        <v>15640</v>
      </c>
      <c r="C3718" s="108" t="s">
        <v>2609</v>
      </c>
      <c r="D3718" s="108" t="s">
        <v>15641</v>
      </c>
      <c r="E3718" s="108" t="s">
        <v>2683</v>
      </c>
      <c r="G3718" s="108" t="s">
        <v>15642</v>
      </c>
      <c r="H3718" s="108" t="s">
        <v>6267</v>
      </c>
      <c r="I3718" s="110" t="s">
        <v>2683</v>
      </c>
      <c r="J3718" s="108" t="s">
        <v>4104</v>
      </c>
      <c r="O3718" s="108" t="s">
        <v>2573</v>
      </c>
    </row>
    <row r="3719" spans="1:15" s="108" customFormat="1" ht="12.75" x14ac:dyDescent="0.2">
      <c r="A3719" s="108" t="str">
        <f>EnterpriseData!$B$38</f>
        <v>ProTes300420201Adm</v>
      </c>
      <c r="B3719" s="109" t="s">
        <v>15643</v>
      </c>
      <c r="C3719" s="108" t="s">
        <v>2609</v>
      </c>
      <c r="D3719" s="108" t="s">
        <v>15644</v>
      </c>
      <c r="E3719" s="108" t="s">
        <v>2683</v>
      </c>
      <c r="G3719" s="108" t="s">
        <v>15645</v>
      </c>
      <c r="H3719" s="108" t="s">
        <v>9088</v>
      </c>
      <c r="I3719" s="110" t="s">
        <v>2683</v>
      </c>
      <c r="J3719" s="108" t="s">
        <v>2417</v>
      </c>
      <c r="O3719" s="108" t="s">
        <v>2573</v>
      </c>
    </row>
    <row r="3720" spans="1:15" s="108" customFormat="1" ht="12.75" x14ac:dyDescent="0.2">
      <c r="A3720" s="108" t="str">
        <f>EnterpriseData!$B$38</f>
        <v>ProTes300420201Adm</v>
      </c>
      <c r="B3720" s="109" t="s">
        <v>15646</v>
      </c>
      <c r="C3720" s="108" t="s">
        <v>2609</v>
      </c>
      <c r="D3720" s="108" t="s">
        <v>15647</v>
      </c>
      <c r="E3720" s="108" t="s">
        <v>2683</v>
      </c>
      <c r="G3720" s="108" t="s">
        <v>15648</v>
      </c>
      <c r="H3720" s="108" t="s">
        <v>14622</v>
      </c>
      <c r="I3720" s="110" t="s">
        <v>2683</v>
      </c>
      <c r="J3720" s="108" t="s">
        <v>14623</v>
      </c>
      <c r="O3720" s="108" t="s">
        <v>2573</v>
      </c>
    </row>
    <row r="3721" spans="1:15" s="108" customFormat="1" ht="12.75" x14ac:dyDescent="0.2">
      <c r="A3721" s="108" t="str">
        <f>EnterpriseData!$B$38</f>
        <v>ProTes300420201Adm</v>
      </c>
      <c r="B3721" s="109" t="s">
        <v>15649</v>
      </c>
      <c r="C3721" s="108" t="s">
        <v>2609</v>
      </c>
      <c r="D3721" s="108" t="s">
        <v>15650</v>
      </c>
      <c r="E3721" s="108" t="s">
        <v>2683</v>
      </c>
      <c r="G3721" s="108" t="s">
        <v>15651</v>
      </c>
      <c r="H3721" s="108" t="s">
        <v>6468</v>
      </c>
      <c r="I3721" s="110" t="s">
        <v>2683</v>
      </c>
      <c r="J3721" s="108" t="s">
        <v>3730</v>
      </c>
      <c r="O3721" s="108" t="s">
        <v>2573</v>
      </c>
    </row>
    <row r="3722" spans="1:15" s="108" customFormat="1" ht="12.75" x14ac:dyDescent="0.2">
      <c r="A3722" s="108" t="str">
        <f>EnterpriseData!$B$38</f>
        <v>ProTes300420201Adm</v>
      </c>
      <c r="B3722" s="109" t="s">
        <v>15652</v>
      </c>
      <c r="C3722" s="108" t="s">
        <v>2609</v>
      </c>
      <c r="D3722" s="108" t="s">
        <v>15653</v>
      </c>
      <c r="E3722" s="108" t="s">
        <v>2683</v>
      </c>
      <c r="G3722" s="108" t="s">
        <v>15654</v>
      </c>
      <c r="H3722" s="108" t="s">
        <v>6151</v>
      </c>
      <c r="I3722" s="110" t="s">
        <v>2683</v>
      </c>
      <c r="J3722" s="108" t="s">
        <v>2727</v>
      </c>
      <c r="O3722" s="108" t="s">
        <v>2573</v>
      </c>
    </row>
    <row r="3723" spans="1:15" s="108" customFormat="1" ht="12.75" x14ac:dyDescent="0.2">
      <c r="A3723" s="108" t="str">
        <f>EnterpriseData!$B$38</f>
        <v>ProTes300420201Adm</v>
      </c>
      <c r="B3723" s="109" t="s">
        <v>15655</v>
      </c>
      <c r="C3723" s="108" t="s">
        <v>2609</v>
      </c>
      <c r="D3723" s="108" t="s">
        <v>15656</v>
      </c>
      <c r="E3723" s="108" t="s">
        <v>2683</v>
      </c>
      <c r="G3723" s="108" t="s">
        <v>15657</v>
      </c>
      <c r="H3723" s="108" t="s">
        <v>14622</v>
      </c>
      <c r="I3723" s="110" t="s">
        <v>2683</v>
      </c>
      <c r="J3723" s="108" t="s">
        <v>14623</v>
      </c>
      <c r="O3723" s="108" t="s">
        <v>2573</v>
      </c>
    </row>
    <row r="3724" spans="1:15" s="108" customFormat="1" ht="12.75" x14ac:dyDescent="0.2">
      <c r="A3724" s="108" t="str">
        <f>EnterpriseData!$B$38</f>
        <v>ProTes300420201Adm</v>
      </c>
      <c r="B3724" s="109" t="s">
        <v>15658</v>
      </c>
      <c r="C3724" s="108" t="s">
        <v>2609</v>
      </c>
      <c r="D3724" s="108" t="s">
        <v>15659</v>
      </c>
      <c r="E3724" s="108" t="s">
        <v>2683</v>
      </c>
      <c r="G3724" s="108" t="s">
        <v>15660</v>
      </c>
      <c r="H3724" s="108" t="s">
        <v>6800</v>
      </c>
      <c r="I3724" s="110" t="s">
        <v>2683</v>
      </c>
      <c r="J3724" s="108" t="s">
        <v>412</v>
      </c>
      <c r="O3724" s="108" t="s">
        <v>2573</v>
      </c>
    </row>
    <row r="3725" spans="1:15" s="108" customFormat="1" ht="12.75" x14ac:dyDescent="0.2">
      <c r="A3725" s="108" t="str">
        <f>EnterpriseData!$B$38</f>
        <v>ProTes300420201Adm</v>
      </c>
      <c r="B3725" s="109" t="s">
        <v>15661</v>
      </c>
      <c r="C3725" s="108" t="s">
        <v>2609</v>
      </c>
      <c r="D3725" s="108" t="s">
        <v>15662</v>
      </c>
      <c r="E3725" s="108" t="s">
        <v>2683</v>
      </c>
      <c r="G3725" s="108" t="s">
        <v>15663</v>
      </c>
      <c r="H3725" s="108" t="s">
        <v>6151</v>
      </c>
      <c r="I3725" s="110" t="s">
        <v>2683</v>
      </c>
      <c r="J3725" s="108" t="s">
        <v>2727</v>
      </c>
      <c r="O3725" s="108" t="s">
        <v>2573</v>
      </c>
    </row>
    <row r="3726" spans="1:15" s="108" customFormat="1" ht="12.75" x14ac:dyDescent="0.2">
      <c r="A3726" s="108" t="str">
        <f>EnterpriseData!$B$38</f>
        <v>ProTes300420201Adm</v>
      </c>
      <c r="B3726" s="109" t="s">
        <v>15664</v>
      </c>
      <c r="C3726" s="108" t="s">
        <v>2609</v>
      </c>
      <c r="D3726" s="108" t="s">
        <v>12676</v>
      </c>
      <c r="E3726" s="108" t="s">
        <v>2683</v>
      </c>
      <c r="G3726" s="108" t="s">
        <v>12677</v>
      </c>
      <c r="H3726" s="108" t="s">
        <v>6753</v>
      </c>
      <c r="I3726" s="110" t="s">
        <v>2683</v>
      </c>
      <c r="J3726" s="108" t="s">
        <v>5526</v>
      </c>
      <c r="O3726" s="108" t="s">
        <v>2573</v>
      </c>
    </row>
    <row r="3727" spans="1:15" s="108" customFormat="1" ht="12.75" x14ac:dyDescent="0.2">
      <c r="A3727" s="108" t="str">
        <f>EnterpriseData!$B$38</f>
        <v>ProTes300420201Adm</v>
      </c>
      <c r="B3727" s="109" t="s">
        <v>15665</v>
      </c>
      <c r="C3727" s="108" t="s">
        <v>2609</v>
      </c>
      <c r="D3727" s="108" t="s">
        <v>15666</v>
      </c>
      <c r="E3727" s="108" t="s">
        <v>2683</v>
      </c>
      <c r="G3727" s="108" t="s">
        <v>15667</v>
      </c>
      <c r="H3727" s="108" t="s">
        <v>2688</v>
      </c>
      <c r="I3727" s="110" t="s">
        <v>2683</v>
      </c>
      <c r="J3727" s="108" t="s">
        <v>412</v>
      </c>
      <c r="O3727" s="108" t="s">
        <v>2573</v>
      </c>
    </row>
    <row r="3728" spans="1:15" s="108" customFormat="1" ht="12.75" x14ac:dyDescent="0.2">
      <c r="A3728" s="108" t="str">
        <f>EnterpriseData!$B$38</f>
        <v>ProTes300420201Adm</v>
      </c>
      <c r="B3728" s="109" t="s">
        <v>15668</v>
      </c>
      <c r="C3728" s="108" t="s">
        <v>2609</v>
      </c>
      <c r="D3728" s="108" t="s">
        <v>15669</v>
      </c>
      <c r="E3728" s="108" t="s">
        <v>2683</v>
      </c>
      <c r="G3728" s="108" t="s">
        <v>15670</v>
      </c>
      <c r="H3728" s="108" t="s">
        <v>12545</v>
      </c>
      <c r="I3728" s="110" t="s">
        <v>2683</v>
      </c>
      <c r="J3728" s="108" t="s">
        <v>4948</v>
      </c>
      <c r="O3728" s="108" t="s">
        <v>2573</v>
      </c>
    </row>
    <row r="3729" spans="1:15" s="108" customFormat="1" ht="12.75" x14ac:dyDescent="0.2">
      <c r="A3729" s="108" t="str">
        <f>EnterpriseData!$B$38</f>
        <v>ProTes300420201Adm</v>
      </c>
      <c r="B3729" s="109" t="s">
        <v>15671</v>
      </c>
      <c r="C3729" s="108" t="s">
        <v>2609</v>
      </c>
      <c r="D3729" s="108" t="s">
        <v>15672</v>
      </c>
      <c r="E3729" s="108" t="s">
        <v>2683</v>
      </c>
      <c r="G3729" s="108" t="s">
        <v>15673</v>
      </c>
      <c r="H3729" s="108" t="s">
        <v>6765</v>
      </c>
      <c r="I3729" s="110" t="s">
        <v>2683</v>
      </c>
      <c r="J3729" s="108" t="s">
        <v>5640</v>
      </c>
      <c r="O3729" s="108" t="s">
        <v>2573</v>
      </c>
    </row>
    <row r="3730" spans="1:15" s="108" customFormat="1" ht="12.75" x14ac:dyDescent="0.2">
      <c r="A3730" s="108" t="str">
        <f>EnterpriseData!$B$38</f>
        <v>ProTes300420201Adm</v>
      </c>
      <c r="B3730" s="109" t="s">
        <v>15674</v>
      </c>
      <c r="C3730" s="108" t="s">
        <v>2609</v>
      </c>
      <c r="D3730" s="108" t="s">
        <v>15675</v>
      </c>
      <c r="E3730" s="108" t="s">
        <v>2683</v>
      </c>
      <c r="G3730" s="108" t="s">
        <v>15676</v>
      </c>
      <c r="H3730" s="108" t="s">
        <v>8858</v>
      </c>
      <c r="I3730" s="110" t="s">
        <v>2683</v>
      </c>
      <c r="J3730" s="108" t="s">
        <v>2414</v>
      </c>
      <c r="O3730" s="108" t="s">
        <v>2573</v>
      </c>
    </row>
    <row r="3731" spans="1:15" s="108" customFormat="1" ht="12.75" x14ac:dyDescent="0.2">
      <c r="A3731" s="108" t="str">
        <f>EnterpriseData!$B$38</f>
        <v>ProTes300420201Adm</v>
      </c>
      <c r="B3731" s="109" t="s">
        <v>15674</v>
      </c>
      <c r="C3731" s="108" t="s">
        <v>2609</v>
      </c>
      <c r="D3731" s="108" t="s">
        <v>15675</v>
      </c>
      <c r="E3731" s="108" t="s">
        <v>2683</v>
      </c>
      <c r="G3731" s="108" t="s">
        <v>15676</v>
      </c>
      <c r="H3731" s="108" t="s">
        <v>7965</v>
      </c>
      <c r="I3731" s="110" t="s">
        <v>2683</v>
      </c>
      <c r="J3731" s="108" t="s">
        <v>2414</v>
      </c>
      <c r="O3731" s="108" t="s">
        <v>2573</v>
      </c>
    </row>
    <row r="3732" spans="1:15" s="108" customFormat="1" ht="12.75" x14ac:dyDescent="0.2">
      <c r="A3732" s="108" t="str">
        <f>EnterpriseData!$B$38</f>
        <v>ProTes300420201Adm</v>
      </c>
      <c r="B3732" s="109" t="s">
        <v>15677</v>
      </c>
      <c r="C3732" s="108" t="s">
        <v>2609</v>
      </c>
      <c r="D3732" s="108" t="s">
        <v>15678</v>
      </c>
      <c r="E3732" s="108" t="s">
        <v>2683</v>
      </c>
      <c r="G3732" s="108" t="s">
        <v>15679</v>
      </c>
      <c r="H3732" s="108" t="s">
        <v>6143</v>
      </c>
      <c r="I3732" s="110" t="s">
        <v>2683</v>
      </c>
      <c r="J3732" s="108" t="s">
        <v>4901</v>
      </c>
      <c r="O3732" s="108" t="s">
        <v>2573</v>
      </c>
    </row>
    <row r="3733" spans="1:15" s="108" customFormat="1" ht="12.75" x14ac:dyDescent="0.2">
      <c r="A3733" s="108" t="str">
        <f>EnterpriseData!$B$38</f>
        <v>ProTes300420201Adm</v>
      </c>
      <c r="B3733" s="109" t="s">
        <v>15680</v>
      </c>
      <c r="C3733" s="108" t="s">
        <v>2609</v>
      </c>
      <c r="D3733" s="108" t="s">
        <v>15681</v>
      </c>
      <c r="E3733" s="108" t="s">
        <v>2683</v>
      </c>
      <c r="G3733" s="108" t="s">
        <v>15682</v>
      </c>
      <c r="H3733" s="108" t="s">
        <v>7941</v>
      </c>
      <c r="I3733" s="110" t="s">
        <v>2683</v>
      </c>
      <c r="J3733" s="108" t="s">
        <v>2404</v>
      </c>
      <c r="O3733" s="108" t="s">
        <v>2573</v>
      </c>
    </row>
    <row r="3734" spans="1:15" s="108" customFormat="1" ht="12.75" x14ac:dyDescent="0.2">
      <c r="A3734" s="108" t="str">
        <f>EnterpriseData!$B$38</f>
        <v>ProTes300420201Adm</v>
      </c>
      <c r="B3734" s="109" t="s">
        <v>15683</v>
      </c>
      <c r="C3734" s="108" t="s">
        <v>2609</v>
      </c>
      <c r="D3734" s="108" t="s">
        <v>15684</v>
      </c>
      <c r="E3734" s="108" t="s">
        <v>2683</v>
      </c>
      <c r="G3734" s="108" t="s">
        <v>15685</v>
      </c>
      <c r="H3734" s="108" t="s">
        <v>6765</v>
      </c>
      <c r="I3734" s="110" t="s">
        <v>2683</v>
      </c>
      <c r="J3734" s="108" t="s">
        <v>5640</v>
      </c>
      <c r="O3734" s="108" t="s">
        <v>2573</v>
      </c>
    </row>
    <row r="3735" spans="1:15" s="108" customFormat="1" ht="12.75" x14ac:dyDescent="0.2">
      <c r="A3735" s="108" t="str">
        <f>EnterpriseData!$B$38</f>
        <v>ProTes300420201Adm</v>
      </c>
      <c r="B3735" s="109" t="s">
        <v>15686</v>
      </c>
      <c r="C3735" s="108" t="s">
        <v>2609</v>
      </c>
      <c r="D3735" s="108" t="s">
        <v>15687</v>
      </c>
      <c r="E3735" s="108" t="s">
        <v>2683</v>
      </c>
      <c r="G3735" s="108" t="s">
        <v>15688</v>
      </c>
      <c r="H3735" s="108" t="s">
        <v>6151</v>
      </c>
      <c r="I3735" s="110" t="s">
        <v>2683</v>
      </c>
      <c r="J3735" s="108" t="s">
        <v>2727</v>
      </c>
      <c r="O3735" s="108" t="s">
        <v>2573</v>
      </c>
    </row>
    <row r="3736" spans="1:15" s="108" customFormat="1" ht="12.75" x14ac:dyDescent="0.2">
      <c r="A3736" s="108" t="str">
        <f>EnterpriseData!$B$38</f>
        <v>ProTes300420201Adm</v>
      </c>
      <c r="B3736" s="109" t="s">
        <v>15689</v>
      </c>
      <c r="C3736" s="108" t="s">
        <v>2609</v>
      </c>
      <c r="D3736" s="108" t="s">
        <v>15690</v>
      </c>
      <c r="E3736" s="108" t="s">
        <v>2683</v>
      </c>
      <c r="G3736" s="108" t="s">
        <v>15691</v>
      </c>
      <c r="H3736" s="108" t="s">
        <v>15692</v>
      </c>
      <c r="I3736" s="110" t="s">
        <v>2683</v>
      </c>
      <c r="J3736" s="108" t="s">
        <v>5428</v>
      </c>
      <c r="O3736" s="108" t="s">
        <v>2573</v>
      </c>
    </row>
    <row r="3737" spans="1:15" s="108" customFormat="1" ht="12.75" x14ac:dyDescent="0.2">
      <c r="A3737" s="108" t="str">
        <f>EnterpriseData!$B$38</f>
        <v>ProTes300420201Adm</v>
      </c>
      <c r="B3737" s="109" t="s">
        <v>15693</v>
      </c>
      <c r="C3737" s="108" t="s">
        <v>2609</v>
      </c>
      <c r="D3737" s="108" t="s">
        <v>15694</v>
      </c>
      <c r="E3737" s="108" t="s">
        <v>2683</v>
      </c>
      <c r="G3737" s="108" t="s">
        <v>15695</v>
      </c>
      <c r="H3737" s="108" t="s">
        <v>11437</v>
      </c>
      <c r="I3737" s="110" t="s">
        <v>2683</v>
      </c>
      <c r="J3737" s="108" t="s">
        <v>6711</v>
      </c>
      <c r="O3737" s="108" t="s">
        <v>2573</v>
      </c>
    </row>
    <row r="3738" spans="1:15" s="108" customFormat="1" ht="12.75" x14ac:dyDescent="0.2">
      <c r="A3738" s="108" t="str">
        <f>EnterpriseData!$B$38</f>
        <v>ProTes300420201Adm</v>
      </c>
      <c r="B3738" s="109" t="s">
        <v>15696</v>
      </c>
      <c r="C3738" s="108" t="s">
        <v>2609</v>
      </c>
      <c r="D3738" s="108" t="s">
        <v>15697</v>
      </c>
      <c r="E3738" s="108" t="s">
        <v>2683</v>
      </c>
      <c r="G3738" s="108" t="s">
        <v>15698</v>
      </c>
      <c r="H3738" s="108" t="s">
        <v>7941</v>
      </c>
      <c r="I3738" s="110" t="s">
        <v>2683</v>
      </c>
      <c r="J3738" s="108" t="s">
        <v>2404</v>
      </c>
      <c r="O3738" s="108" t="s">
        <v>2573</v>
      </c>
    </row>
    <row r="3739" spans="1:15" s="108" customFormat="1" ht="12.75" x14ac:dyDescent="0.2">
      <c r="A3739" s="108" t="str">
        <f>EnterpriseData!$B$38</f>
        <v>ProTes300420201Adm</v>
      </c>
      <c r="B3739" s="109" t="s">
        <v>15699</v>
      </c>
      <c r="C3739" s="108" t="s">
        <v>2609</v>
      </c>
      <c r="D3739" s="108" t="s">
        <v>15700</v>
      </c>
      <c r="E3739" s="108" t="s">
        <v>2683</v>
      </c>
      <c r="G3739" s="108" t="s">
        <v>3200</v>
      </c>
      <c r="H3739" s="108" t="s">
        <v>6464</v>
      </c>
      <c r="I3739" s="110" t="s">
        <v>2683</v>
      </c>
      <c r="J3739" s="108" t="s">
        <v>3202</v>
      </c>
      <c r="O3739" s="108" t="s">
        <v>2573</v>
      </c>
    </row>
    <row r="3740" spans="1:15" s="108" customFormat="1" ht="12.75" x14ac:dyDescent="0.2">
      <c r="A3740" s="108" t="str">
        <f>EnterpriseData!$B$38</f>
        <v>ProTes300420201Adm</v>
      </c>
      <c r="B3740" s="109" t="s">
        <v>15701</v>
      </c>
      <c r="C3740" s="108" t="s">
        <v>2609</v>
      </c>
      <c r="D3740" s="108" t="s">
        <v>15702</v>
      </c>
      <c r="E3740" s="108" t="s">
        <v>2683</v>
      </c>
      <c r="G3740" s="108" t="s">
        <v>15703</v>
      </c>
      <c r="H3740" s="108" t="s">
        <v>11059</v>
      </c>
      <c r="I3740" s="110" t="s">
        <v>2683</v>
      </c>
      <c r="J3740" s="108" t="s">
        <v>2794</v>
      </c>
      <c r="O3740" s="108" t="s">
        <v>2573</v>
      </c>
    </row>
    <row r="3741" spans="1:15" s="108" customFormat="1" ht="12.75" x14ac:dyDescent="0.2">
      <c r="A3741" s="108" t="str">
        <f>EnterpriseData!$B$38</f>
        <v>ProTes300420201Adm</v>
      </c>
      <c r="B3741" s="109" t="s">
        <v>15704</v>
      </c>
      <c r="C3741" s="108" t="s">
        <v>2609</v>
      </c>
      <c r="D3741" s="108" t="s">
        <v>15705</v>
      </c>
      <c r="E3741" s="108" t="s">
        <v>2683</v>
      </c>
      <c r="G3741" s="108" t="s">
        <v>15706</v>
      </c>
      <c r="H3741" s="108" t="s">
        <v>6151</v>
      </c>
      <c r="I3741" s="110" t="s">
        <v>2683</v>
      </c>
      <c r="J3741" s="108" t="s">
        <v>2727</v>
      </c>
      <c r="O3741" s="108" t="s">
        <v>2573</v>
      </c>
    </row>
    <row r="3742" spans="1:15" s="108" customFormat="1" ht="12.75" x14ac:dyDescent="0.2">
      <c r="A3742" s="108" t="str">
        <f>EnterpriseData!$B$38</f>
        <v>ProTes300420201Adm</v>
      </c>
      <c r="B3742" s="109" t="s">
        <v>15707</v>
      </c>
      <c r="C3742" s="108" t="s">
        <v>2609</v>
      </c>
      <c r="D3742" s="108" t="s">
        <v>15708</v>
      </c>
      <c r="E3742" s="108" t="s">
        <v>2683</v>
      </c>
      <c r="G3742" s="108" t="s">
        <v>5401</v>
      </c>
      <c r="H3742" s="108" t="s">
        <v>3577</v>
      </c>
      <c r="I3742" s="110" t="s">
        <v>2683</v>
      </c>
      <c r="J3742" s="108" t="s">
        <v>3578</v>
      </c>
      <c r="O3742" s="108" t="s">
        <v>2573</v>
      </c>
    </row>
    <row r="3743" spans="1:15" s="108" customFormat="1" ht="12.75" x14ac:dyDescent="0.2">
      <c r="A3743" s="108" t="str">
        <f>EnterpriseData!$B$38</f>
        <v>ProTes300420201Adm</v>
      </c>
      <c r="B3743" s="109" t="s">
        <v>15709</v>
      </c>
      <c r="C3743" s="108" t="s">
        <v>2609</v>
      </c>
      <c r="D3743" s="108" t="s">
        <v>15710</v>
      </c>
      <c r="E3743" s="108" t="s">
        <v>2683</v>
      </c>
      <c r="G3743" s="108" t="s">
        <v>15711</v>
      </c>
      <c r="H3743" s="108" t="s">
        <v>6267</v>
      </c>
      <c r="I3743" s="110" t="s">
        <v>2683</v>
      </c>
      <c r="J3743" s="108" t="s">
        <v>4104</v>
      </c>
      <c r="O3743" s="108" t="s">
        <v>2573</v>
      </c>
    </row>
    <row r="3744" spans="1:15" s="108" customFormat="1" ht="12.75" x14ac:dyDescent="0.2">
      <c r="A3744" s="108" t="str">
        <f>EnterpriseData!$B$38</f>
        <v>ProTes300420201Adm</v>
      </c>
      <c r="B3744" s="109" t="s">
        <v>15712</v>
      </c>
      <c r="C3744" s="108" t="s">
        <v>2609</v>
      </c>
      <c r="D3744" s="108" t="s">
        <v>15713</v>
      </c>
      <c r="E3744" s="108" t="s">
        <v>2683</v>
      </c>
      <c r="G3744" s="108" t="s">
        <v>15714</v>
      </c>
      <c r="H3744" s="108" t="s">
        <v>6245</v>
      </c>
      <c r="I3744" s="110" t="s">
        <v>2683</v>
      </c>
      <c r="J3744" s="108" t="s">
        <v>2412</v>
      </c>
      <c r="O3744" s="108" t="s">
        <v>2573</v>
      </c>
    </row>
    <row r="3745" spans="1:15" s="108" customFormat="1" ht="12.75" x14ac:dyDescent="0.2">
      <c r="A3745" s="108" t="str">
        <f>EnterpriseData!$B$38</f>
        <v>ProTes300420201Adm</v>
      </c>
      <c r="B3745" s="109" t="s">
        <v>15715</v>
      </c>
      <c r="C3745" s="108" t="s">
        <v>2609</v>
      </c>
      <c r="D3745" s="108" t="s">
        <v>13189</v>
      </c>
      <c r="E3745" s="108" t="s">
        <v>2683</v>
      </c>
      <c r="G3745" s="108" t="s">
        <v>7887</v>
      </c>
      <c r="H3745" s="108" t="s">
        <v>7941</v>
      </c>
      <c r="I3745" s="110" t="s">
        <v>2683</v>
      </c>
      <c r="J3745" s="108" t="s">
        <v>2404</v>
      </c>
      <c r="O3745" s="108" t="s">
        <v>2573</v>
      </c>
    </row>
    <row r="3746" spans="1:15" s="108" customFormat="1" ht="12.75" x14ac:dyDescent="0.2">
      <c r="A3746" s="108" t="str">
        <f>EnterpriseData!$B$38</f>
        <v>ProTes300420201Adm</v>
      </c>
      <c r="B3746" s="109" t="s">
        <v>15716</v>
      </c>
      <c r="C3746" s="108" t="s">
        <v>2609</v>
      </c>
      <c r="D3746" s="108" t="s">
        <v>15717</v>
      </c>
      <c r="E3746" s="108" t="s">
        <v>2683</v>
      </c>
      <c r="G3746" s="108" t="s">
        <v>15718</v>
      </c>
      <c r="H3746" s="108" t="s">
        <v>6636</v>
      </c>
      <c r="I3746" s="110" t="s">
        <v>2683</v>
      </c>
      <c r="J3746" s="108" t="s">
        <v>3578</v>
      </c>
      <c r="O3746" s="108" t="s">
        <v>2573</v>
      </c>
    </row>
    <row r="3747" spans="1:15" s="108" customFormat="1" ht="12.75" x14ac:dyDescent="0.2">
      <c r="A3747" s="108" t="str">
        <f>EnterpriseData!$B$38</f>
        <v>ProTes300420201Adm</v>
      </c>
      <c r="B3747" s="109" t="s">
        <v>15719</v>
      </c>
      <c r="C3747" s="108" t="s">
        <v>2609</v>
      </c>
      <c r="D3747" s="108" t="s">
        <v>15720</v>
      </c>
      <c r="E3747" s="108" t="s">
        <v>2683</v>
      </c>
      <c r="G3747" s="108" t="s">
        <v>15721</v>
      </c>
      <c r="H3747" s="108" t="s">
        <v>11412</v>
      </c>
      <c r="I3747" s="110" t="s">
        <v>2683</v>
      </c>
      <c r="J3747" s="108" t="s">
        <v>9295</v>
      </c>
      <c r="O3747" s="108" t="s">
        <v>2573</v>
      </c>
    </row>
    <row r="3748" spans="1:15" s="108" customFormat="1" ht="12.75" x14ac:dyDescent="0.2">
      <c r="A3748" s="108" t="str">
        <f>EnterpriseData!$B$38</f>
        <v>ProTes300420201Adm</v>
      </c>
      <c r="B3748" s="109" t="s">
        <v>15722</v>
      </c>
      <c r="C3748" s="108" t="s">
        <v>2609</v>
      </c>
      <c r="D3748" s="108" t="s">
        <v>15723</v>
      </c>
      <c r="E3748" s="108" t="s">
        <v>2683</v>
      </c>
      <c r="G3748" s="108" t="s">
        <v>15724</v>
      </c>
      <c r="H3748" s="108" t="s">
        <v>13082</v>
      </c>
      <c r="I3748" s="110" t="s">
        <v>2683</v>
      </c>
      <c r="J3748" s="108" t="s">
        <v>3016</v>
      </c>
      <c r="O3748" s="108" t="s">
        <v>2573</v>
      </c>
    </row>
    <row r="3749" spans="1:15" s="108" customFormat="1" ht="12.75" x14ac:dyDescent="0.2">
      <c r="A3749" s="108" t="str">
        <f>EnterpriseData!$B$38</f>
        <v>ProTes300420201Adm</v>
      </c>
      <c r="B3749" s="109" t="s">
        <v>15725</v>
      </c>
      <c r="C3749" s="108" t="s">
        <v>2609</v>
      </c>
      <c r="D3749" s="108" t="s">
        <v>15726</v>
      </c>
      <c r="E3749" s="108" t="s">
        <v>2683</v>
      </c>
      <c r="G3749" s="108" t="s">
        <v>15727</v>
      </c>
      <c r="H3749" s="108" t="s">
        <v>6151</v>
      </c>
      <c r="I3749" s="110" t="s">
        <v>2683</v>
      </c>
      <c r="J3749" s="108" t="s">
        <v>2727</v>
      </c>
      <c r="O3749" s="108" t="s">
        <v>2573</v>
      </c>
    </row>
    <row r="3750" spans="1:15" s="108" customFormat="1" ht="12.75" x14ac:dyDescent="0.2">
      <c r="A3750" s="108" t="str">
        <f>EnterpriseData!$B$38</f>
        <v>ProTes300420201Adm</v>
      </c>
      <c r="B3750" s="109" t="s">
        <v>15728</v>
      </c>
      <c r="C3750" s="108" t="s">
        <v>2609</v>
      </c>
      <c r="D3750" s="108" t="s">
        <v>15729</v>
      </c>
      <c r="E3750" s="108" t="s">
        <v>2683</v>
      </c>
      <c r="G3750" s="108" t="s">
        <v>15729</v>
      </c>
      <c r="H3750" s="108" t="s">
        <v>7849</v>
      </c>
      <c r="I3750" s="110" t="s">
        <v>2683</v>
      </c>
      <c r="J3750" s="108" t="s">
        <v>5679</v>
      </c>
      <c r="O3750" s="108" t="s">
        <v>2573</v>
      </c>
    </row>
    <row r="3751" spans="1:15" s="108" customFormat="1" ht="12.75" x14ac:dyDescent="0.2">
      <c r="A3751" s="108" t="str">
        <f>EnterpriseData!$B$38</f>
        <v>ProTes300420201Adm</v>
      </c>
      <c r="B3751" s="109" t="s">
        <v>15730</v>
      </c>
      <c r="C3751" s="108" t="s">
        <v>2609</v>
      </c>
      <c r="D3751" s="108" t="s">
        <v>15731</v>
      </c>
      <c r="E3751" s="108" t="s">
        <v>2683</v>
      </c>
      <c r="G3751" s="108" t="s">
        <v>15732</v>
      </c>
      <c r="H3751" s="108" t="s">
        <v>6151</v>
      </c>
      <c r="I3751" s="110" t="s">
        <v>2683</v>
      </c>
      <c r="J3751" s="108" t="s">
        <v>2727</v>
      </c>
      <c r="O3751" s="108" t="s">
        <v>2573</v>
      </c>
    </row>
    <row r="3752" spans="1:15" s="108" customFormat="1" ht="12.75" x14ac:dyDescent="0.2">
      <c r="A3752" s="108" t="str">
        <f>EnterpriseData!$B$38</f>
        <v>ProTes300420201Adm</v>
      </c>
      <c r="B3752" s="109" t="s">
        <v>15733</v>
      </c>
      <c r="C3752" s="108" t="s">
        <v>2609</v>
      </c>
      <c r="D3752" s="108" t="s">
        <v>15734</v>
      </c>
      <c r="E3752" s="108" t="s">
        <v>2683</v>
      </c>
      <c r="G3752" s="108" t="s">
        <v>15735</v>
      </c>
      <c r="H3752" s="108" t="s">
        <v>11437</v>
      </c>
      <c r="I3752" s="110" t="s">
        <v>2683</v>
      </c>
      <c r="J3752" s="108" t="s">
        <v>6711</v>
      </c>
      <c r="O3752" s="108" t="s">
        <v>2573</v>
      </c>
    </row>
    <row r="3753" spans="1:15" s="108" customFormat="1" ht="12.75" x14ac:dyDescent="0.2">
      <c r="A3753" s="108" t="str">
        <f>EnterpriseData!$B$38</f>
        <v>ProTes300420201Adm</v>
      </c>
      <c r="B3753" s="109" t="s">
        <v>15736</v>
      </c>
      <c r="C3753" s="108" t="s">
        <v>2609</v>
      </c>
      <c r="D3753" s="108" t="s">
        <v>15737</v>
      </c>
      <c r="E3753" s="108" t="s">
        <v>2683</v>
      </c>
      <c r="G3753" s="108" t="s">
        <v>8947</v>
      </c>
      <c r="H3753" s="108" t="s">
        <v>15738</v>
      </c>
      <c r="I3753" s="110" t="s">
        <v>2683</v>
      </c>
      <c r="J3753" s="108" t="s">
        <v>15739</v>
      </c>
      <c r="O3753" s="108" t="s">
        <v>2573</v>
      </c>
    </row>
    <row r="3754" spans="1:15" s="108" customFormat="1" ht="12.75" x14ac:dyDescent="0.2">
      <c r="A3754" s="108" t="str">
        <f>EnterpriseData!$B$38</f>
        <v>ProTes300420201Adm</v>
      </c>
      <c r="B3754" s="109" t="s">
        <v>15740</v>
      </c>
      <c r="C3754" s="108" t="s">
        <v>2609</v>
      </c>
      <c r="D3754" s="108" t="s">
        <v>15741</v>
      </c>
      <c r="E3754" s="108" t="s">
        <v>2683</v>
      </c>
      <c r="G3754" s="108" t="s">
        <v>15742</v>
      </c>
      <c r="H3754" s="108" t="s">
        <v>6151</v>
      </c>
      <c r="I3754" s="110" t="s">
        <v>2683</v>
      </c>
      <c r="J3754" s="108" t="s">
        <v>2727</v>
      </c>
      <c r="O3754" s="108" t="s">
        <v>2573</v>
      </c>
    </row>
    <row r="3755" spans="1:15" s="108" customFormat="1" ht="12.75" x14ac:dyDescent="0.2">
      <c r="A3755" s="108" t="str">
        <f>EnterpriseData!$B$38</f>
        <v>ProTes300420201Adm</v>
      </c>
      <c r="B3755" s="109" t="s">
        <v>15743</v>
      </c>
      <c r="C3755" s="108" t="s">
        <v>2609</v>
      </c>
      <c r="D3755" s="108" t="s">
        <v>15744</v>
      </c>
      <c r="E3755" s="108" t="s">
        <v>2683</v>
      </c>
      <c r="G3755" s="108" t="s">
        <v>15745</v>
      </c>
      <c r="H3755" s="108" t="s">
        <v>6151</v>
      </c>
      <c r="I3755" s="110" t="s">
        <v>2683</v>
      </c>
      <c r="J3755" s="108" t="s">
        <v>2727</v>
      </c>
      <c r="O3755" s="108" t="s">
        <v>2573</v>
      </c>
    </row>
    <row r="3756" spans="1:15" s="108" customFormat="1" ht="12.75" x14ac:dyDescent="0.2">
      <c r="A3756" s="108" t="str">
        <f>EnterpriseData!$B$38</f>
        <v>ProTes300420201Adm</v>
      </c>
      <c r="B3756" s="109" t="s">
        <v>15746</v>
      </c>
      <c r="C3756" s="108" t="s">
        <v>2609</v>
      </c>
      <c r="D3756" s="108" t="s">
        <v>15747</v>
      </c>
      <c r="E3756" s="108" t="s">
        <v>2683</v>
      </c>
      <c r="G3756" s="108" t="s">
        <v>15748</v>
      </c>
      <c r="H3756" s="108" t="s">
        <v>15748</v>
      </c>
      <c r="I3756" s="110" t="s">
        <v>2683</v>
      </c>
      <c r="J3756" s="108" t="s">
        <v>3151</v>
      </c>
      <c r="O3756" s="108" t="s">
        <v>2573</v>
      </c>
    </row>
    <row r="3757" spans="1:15" s="108" customFormat="1" ht="12.75" x14ac:dyDescent="0.2">
      <c r="A3757" s="108" t="str">
        <f>EnterpriseData!$B$38</f>
        <v>ProTes300420201Adm</v>
      </c>
      <c r="B3757" s="109" t="s">
        <v>15749</v>
      </c>
      <c r="C3757" s="108" t="s">
        <v>2609</v>
      </c>
      <c r="D3757" s="108" t="s">
        <v>15750</v>
      </c>
      <c r="E3757" s="108" t="s">
        <v>2683</v>
      </c>
      <c r="G3757" s="108" t="s">
        <v>15751</v>
      </c>
      <c r="H3757" s="108" t="s">
        <v>7087</v>
      </c>
      <c r="I3757" s="110" t="s">
        <v>2683</v>
      </c>
      <c r="J3757" s="108" t="s">
        <v>5910</v>
      </c>
      <c r="O3757" s="108" t="s">
        <v>2573</v>
      </c>
    </row>
    <row r="3758" spans="1:15" s="108" customFormat="1" ht="12.75" x14ac:dyDescent="0.2">
      <c r="A3758" s="108" t="str">
        <f>EnterpriseData!$B$38</f>
        <v>ProTes300420201Adm</v>
      </c>
      <c r="B3758" s="109" t="s">
        <v>15752</v>
      </c>
      <c r="C3758" s="108" t="s">
        <v>2609</v>
      </c>
      <c r="D3758" s="108" t="s">
        <v>15753</v>
      </c>
      <c r="E3758" s="108" t="s">
        <v>2683</v>
      </c>
      <c r="G3758" s="108" t="s">
        <v>3817</v>
      </c>
      <c r="H3758" s="108" t="s">
        <v>9575</v>
      </c>
      <c r="I3758" s="110" t="s">
        <v>2683</v>
      </c>
      <c r="J3758" s="108" t="s">
        <v>2896</v>
      </c>
      <c r="O3758" s="108" t="s">
        <v>2573</v>
      </c>
    </row>
    <row r="3759" spans="1:15" s="108" customFormat="1" ht="12.75" x14ac:dyDescent="0.2">
      <c r="A3759" s="108" t="str">
        <f>EnterpriseData!$B$38</f>
        <v>ProTes300420201Adm</v>
      </c>
      <c r="B3759" s="109" t="s">
        <v>15754</v>
      </c>
      <c r="C3759" s="108" t="s">
        <v>2609</v>
      </c>
      <c r="D3759" s="108" t="s">
        <v>15755</v>
      </c>
      <c r="E3759" s="108" t="s">
        <v>2683</v>
      </c>
      <c r="G3759" s="108" t="s">
        <v>15756</v>
      </c>
      <c r="H3759" s="108" t="s">
        <v>11771</v>
      </c>
      <c r="I3759" s="110" t="s">
        <v>2683</v>
      </c>
      <c r="J3759" s="108" t="s">
        <v>2720</v>
      </c>
      <c r="O3759" s="108" t="s">
        <v>2573</v>
      </c>
    </row>
    <row r="3760" spans="1:15" s="108" customFormat="1" ht="12.75" x14ac:dyDescent="0.2">
      <c r="A3760" s="108" t="str">
        <f>EnterpriseData!$B$38</f>
        <v>ProTes300420201Adm</v>
      </c>
      <c r="B3760" s="109" t="s">
        <v>15757</v>
      </c>
      <c r="C3760" s="108" t="s">
        <v>2609</v>
      </c>
      <c r="D3760" s="108" t="s">
        <v>15758</v>
      </c>
      <c r="E3760" s="108" t="s">
        <v>2683</v>
      </c>
      <c r="G3760" s="108" t="s">
        <v>15759</v>
      </c>
      <c r="H3760" s="108" t="s">
        <v>11142</v>
      </c>
      <c r="I3760" s="110" t="s">
        <v>2683</v>
      </c>
      <c r="J3760" s="108" t="s">
        <v>2727</v>
      </c>
      <c r="O3760" s="108" t="s">
        <v>2573</v>
      </c>
    </row>
    <row r="3761" spans="1:15" s="108" customFormat="1" ht="12.75" x14ac:dyDescent="0.2">
      <c r="A3761" s="108" t="str">
        <f>EnterpriseData!$B$38</f>
        <v>ProTes300420201Adm</v>
      </c>
      <c r="B3761" s="109" t="s">
        <v>15760</v>
      </c>
      <c r="C3761" s="108" t="s">
        <v>2609</v>
      </c>
      <c r="D3761" s="108" t="s">
        <v>15761</v>
      </c>
      <c r="E3761" s="108" t="s">
        <v>2683</v>
      </c>
      <c r="G3761" s="108" t="s">
        <v>15762</v>
      </c>
      <c r="H3761" s="108" t="s">
        <v>7941</v>
      </c>
      <c r="I3761" s="110" t="s">
        <v>2683</v>
      </c>
      <c r="J3761" s="108" t="s">
        <v>2404</v>
      </c>
      <c r="O3761" s="108" t="s">
        <v>2573</v>
      </c>
    </row>
    <row r="3762" spans="1:15" s="108" customFormat="1" ht="12.75" x14ac:dyDescent="0.2">
      <c r="A3762" s="108" t="str">
        <f>EnterpriseData!$B$38</f>
        <v>ProTes300420201Adm</v>
      </c>
      <c r="B3762" s="109" t="s">
        <v>15763</v>
      </c>
      <c r="C3762" s="108" t="s">
        <v>2609</v>
      </c>
      <c r="D3762" s="108" t="s">
        <v>15764</v>
      </c>
      <c r="E3762" s="108" t="s">
        <v>2683</v>
      </c>
      <c r="G3762" s="108" t="s">
        <v>15765</v>
      </c>
      <c r="H3762" s="108" t="s">
        <v>13630</v>
      </c>
      <c r="I3762" s="110" t="s">
        <v>2683</v>
      </c>
      <c r="J3762" s="108" t="s">
        <v>2850</v>
      </c>
      <c r="O3762" s="108" t="s">
        <v>2573</v>
      </c>
    </row>
    <row r="3763" spans="1:15" s="108" customFormat="1" ht="12.75" x14ac:dyDescent="0.2">
      <c r="A3763" s="108" t="str">
        <f>EnterpriseData!$B$38</f>
        <v>ProTes300420201Adm</v>
      </c>
      <c r="B3763" s="109" t="s">
        <v>15766</v>
      </c>
      <c r="C3763" s="108" t="s">
        <v>2609</v>
      </c>
      <c r="D3763" s="108" t="s">
        <v>15767</v>
      </c>
      <c r="E3763" s="108" t="s">
        <v>2683</v>
      </c>
      <c r="G3763" s="108" t="s">
        <v>15768</v>
      </c>
      <c r="H3763" s="108" t="s">
        <v>6198</v>
      </c>
      <c r="I3763" s="110" t="s">
        <v>2683</v>
      </c>
      <c r="J3763" s="108" t="s">
        <v>3825</v>
      </c>
      <c r="O3763" s="108" t="s">
        <v>2573</v>
      </c>
    </row>
    <row r="3764" spans="1:15" s="108" customFormat="1" ht="12.75" x14ac:dyDescent="0.2">
      <c r="A3764" s="108" t="str">
        <f>EnterpriseData!$B$38</f>
        <v>ProTes300420201Adm</v>
      </c>
      <c r="B3764" s="109" t="s">
        <v>15769</v>
      </c>
      <c r="C3764" s="108" t="s">
        <v>2609</v>
      </c>
      <c r="D3764" s="108" t="s">
        <v>15770</v>
      </c>
      <c r="E3764" s="108" t="s">
        <v>2683</v>
      </c>
      <c r="G3764" s="108" t="s">
        <v>15771</v>
      </c>
      <c r="H3764" s="108" t="s">
        <v>14622</v>
      </c>
      <c r="I3764" s="110" t="s">
        <v>2683</v>
      </c>
      <c r="J3764" s="108" t="s">
        <v>14623</v>
      </c>
      <c r="O3764" s="108" t="s">
        <v>2573</v>
      </c>
    </row>
    <row r="3765" spans="1:15" s="108" customFormat="1" ht="12.75" x14ac:dyDescent="0.2">
      <c r="A3765" s="108" t="str">
        <f>EnterpriseData!$B$38</f>
        <v>ProTes300420201Adm</v>
      </c>
      <c r="B3765" s="109" t="s">
        <v>15772</v>
      </c>
      <c r="C3765" s="108" t="s">
        <v>2609</v>
      </c>
      <c r="D3765" s="108" t="s">
        <v>15773</v>
      </c>
      <c r="E3765" s="108" t="s">
        <v>2683</v>
      </c>
      <c r="G3765" s="108" t="s">
        <v>15774</v>
      </c>
      <c r="H3765" s="108" t="s">
        <v>8684</v>
      </c>
      <c r="I3765" s="110" t="s">
        <v>2683</v>
      </c>
      <c r="J3765" s="108" t="s">
        <v>2727</v>
      </c>
      <c r="O3765" s="108" t="s">
        <v>2573</v>
      </c>
    </row>
    <row r="3766" spans="1:15" s="108" customFormat="1" ht="12.75" x14ac:dyDescent="0.2">
      <c r="A3766" s="108" t="str">
        <f>EnterpriseData!$B$38</f>
        <v>ProTes300420201Adm</v>
      </c>
      <c r="B3766" s="109" t="s">
        <v>15775</v>
      </c>
      <c r="C3766" s="108" t="s">
        <v>2609</v>
      </c>
      <c r="D3766" s="108" t="s">
        <v>15776</v>
      </c>
      <c r="E3766" s="108" t="s">
        <v>2683</v>
      </c>
      <c r="G3766" s="108" t="s">
        <v>3984</v>
      </c>
      <c r="H3766" s="108" t="s">
        <v>6151</v>
      </c>
      <c r="I3766" s="110" t="s">
        <v>2683</v>
      </c>
      <c r="J3766" s="108" t="s">
        <v>2727</v>
      </c>
      <c r="O3766" s="108" t="s">
        <v>2573</v>
      </c>
    </row>
    <row r="3767" spans="1:15" s="108" customFormat="1" ht="12.75" x14ac:dyDescent="0.2">
      <c r="A3767" s="108" t="str">
        <f>EnterpriseData!$B$38</f>
        <v>ProTes300420201Adm</v>
      </c>
      <c r="B3767" s="109" t="s">
        <v>15777</v>
      </c>
      <c r="C3767" s="108" t="s">
        <v>2609</v>
      </c>
      <c r="D3767" s="108" t="s">
        <v>15778</v>
      </c>
      <c r="E3767" s="108" t="s">
        <v>2683</v>
      </c>
      <c r="G3767" s="108" t="s">
        <v>15779</v>
      </c>
      <c r="H3767" s="108" t="s">
        <v>6800</v>
      </c>
      <c r="I3767" s="110" t="s">
        <v>2683</v>
      </c>
      <c r="J3767" s="108" t="s">
        <v>412</v>
      </c>
      <c r="O3767" s="108" t="s">
        <v>2573</v>
      </c>
    </row>
    <row r="3768" spans="1:15" s="108" customFormat="1" ht="12.75" x14ac:dyDescent="0.2">
      <c r="A3768" s="108" t="str">
        <f>EnterpriseData!$B$38</f>
        <v>ProTes300420201Adm</v>
      </c>
      <c r="B3768" s="109" t="s">
        <v>15780</v>
      </c>
      <c r="C3768" s="108" t="s">
        <v>2609</v>
      </c>
      <c r="D3768" s="108" t="s">
        <v>15781</v>
      </c>
      <c r="E3768" s="108" t="s">
        <v>2683</v>
      </c>
      <c r="G3768" s="108" t="s">
        <v>15782</v>
      </c>
      <c r="H3768" s="108" t="s">
        <v>15782</v>
      </c>
      <c r="I3768" s="110" t="s">
        <v>2683</v>
      </c>
      <c r="J3768" s="108" t="s">
        <v>2414</v>
      </c>
      <c r="O3768" s="108" t="s">
        <v>2573</v>
      </c>
    </row>
    <row r="3769" spans="1:15" s="108" customFormat="1" ht="12.75" x14ac:dyDescent="0.2">
      <c r="A3769" s="108" t="str">
        <f>EnterpriseData!$B$38</f>
        <v>ProTes300420201Adm</v>
      </c>
      <c r="B3769" s="109" t="s">
        <v>15783</v>
      </c>
      <c r="C3769" s="108" t="s">
        <v>2609</v>
      </c>
      <c r="D3769" s="108" t="s">
        <v>15784</v>
      </c>
      <c r="E3769" s="108" t="s">
        <v>2683</v>
      </c>
      <c r="G3769" s="108" t="s">
        <v>15785</v>
      </c>
      <c r="H3769" s="108" t="s">
        <v>15785</v>
      </c>
      <c r="I3769" s="110" t="s">
        <v>2683</v>
      </c>
      <c r="J3769" s="108" t="s">
        <v>6370</v>
      </c>
      <c r="O3769" s="108" t="s">
        <v>2573</v>
      </c>
    </row>
    <row r="3770" spans="1:15" s="108" customFormat="1" ht="12.75" x14ac:dyDescent="0.2">
      <c r="A3770" s="108" t="str">
        <f>EnterpriseData!$B$38</f>
        <v>ProTes300420201Adm</v>
      </c>
      <c r="B3770" s="109" t="s">
        <v>15786</v>
      </c>
      <c r="C3770" s="108" t="s">
        <v>2609</v>
      </c>
      <c r="D3770" s="108" t="s">
        <v>15787</v>
      </c>
      <c r="E3770" s="108" t="s">
        <v>2683</v>
      </c>
      <c r="G3770" s="108" t="s">
        <v>15788</v>
      </c>
      <c r="H3770" s="108" t="s">
        <v>6151</v>
      </c>
      <c r="I3770" s="110" t="s">
        <v>2683</v>
      </c>
      <c r="J3770" s="108" t="s">
        <v>2727</v>
      </c>
      <c r="O3770" s="108" t="s">
        <v>2573</v>
      </c>
    </row>
    <row r="3771" spans="1:15" s="108" customFormat="1" ht="12.75" x14ac:dyDescent="0.2">
      <c r="A3771" s="108" t="str">
        <f>EnterpriseData!$B$38</f>
        <v>ProTes300420201Adm</v>
      </c>
      <c r="B3771" s="109" t="s">
        <v>15789</v>
      </c>
      <c r="C3771" s="108" t="s">
        <v>2609</v>
      </c>
      <c r="D3771" s="108" t="s">
        <v>15790</v>
      </c>
      <c r="E3771" s="108" t="s">
        <v>2683</v>
      </c>
      <c r="G3771" s="108" t="s">
        <v>15791</v>
      </c>
      <c r="H3771" s="108" t="s">
        <v>15792</v>
      </c>
      <c r="I3771" s="110" t="s">
        <v>2683</v>
      </c>
      <c r="J3771" s="108" t="s">
        <v>5471</v>
      </c>
      <c r="O3771" s="108" t="s">
        <v>2573</v>
      </c>
    </row>
    <row r="3772" spans="1:15" s="108" customFormat="1" ht="12.75" x14ac:dyDescent="0.2">
      <c r="A3772" s="108" t="str">
        <f>EnterpriseData!$B$38</f>
        <v>ProTes300420201Adm</v>
      </c>
      <c r="B3772" s="109" t="s">
        <v>15793</v>
      </c>
      <c r="C3772" s="108" t="s">
        <v>2609</v>
      </c>
      <c r="D3772" s="108" t="s">
        <v>15794</v>
      </c>
      <c r="E3772" s="108" t="s">
        <v>2683</v>
      </c>
      <c r="G3772" s="108" t="s">
        <v>15795</v>
      </c>
      <c r="H3772" s="108" t="s">
        <v>15796</v>
      </c>
      <c r="I3772" s="110" t="s">
        <v>2683</v>
      </c>
      <c r="J3772" s="108" t="s">
        <v>2392</v>
      </c>
      <c r="O3772" s="108" t="s">
        <v>2573</v>
      </c>
    </row>
    <row r="3773" spans="1:15" s="108" customFormat="1" ht="12.75" x14ac:dyDescent="0.2">
      <c r="A3773" s="108" t="str">
        <f>EnterpriseData!$B$38</f>
        <v>ProTes300420201Adm</v>
      </c>
      <c r="B3773" s="109" t="s">
        <v>15797</v>
      </c>
      <c r="C3773" s="108" t="s">
        <v>2609</v>
      </c>
      <c r="D3773" s="108" t="s">
        <v>15798</v>
      </c>
      <c r="E3773" s="108" t="s">
        <v>2683</v>
      </c>
      <c r="G3773" s="108" t="s">
        <v>15799</v>
      </c>
      <c r="H3773" s="108" t="s">
        <v>6299</v>
      </c>
      <c r="I3773" s="110" t="s">
        <v>2683</v>
      </c>
      <c r="J3773" s="108" t="s">
        <v>3100</v>
      </c>
      <c r="O3773" s="108" t="s">
        <v>2573</v>
      </c>
    </row>
    <row r="3774" spans="1:15" s="108" customFormat="1" ht="12.75" x14ac:dyDescent="0.2">
      <c r="A3774" s="108" t="str">
        <f>EnterpriseData!$B$38</f>
        <v>ProTes300420201Adm</v>
      </c>
      <c r="B3774" s="109" t="s">
        <v>15800</v>
      </c>
      <c r="C3774" s="108" t="s">
        <v>2609</v>
      </c>
      <c r="D3774" s="108" t="s">
        <v>15801</v>
      </c>
      <c r="E3774" s="108" t="s">
        <v>2683</v>
      </c>
      <c r="G3774" s="108" t="s">
        <v>15802</v>
      </c>
      <c r="H3774" s="108" t="s">
        <v>6464</v>
      </c>
      <c r="I3774" s="110" t="s">
        <v>2683</v>
      </c>
      <c r="J3774" s="108" t="s">
        <v>3202</v>
      </c>
      <c r="O3774" s="108" t="s">
        <v>2573</v>
      </c>
    </row>
    <row r="3775" spans="1:15" s="108" customFormat="1" ht="12.75" x14ac:dyDescent="0.2">
      <c r="A3775" s="108" t="str">
        <f>EnterpriseData!$B$38</f>
        <v>ProTes300420201Adm</v>
      </c>
      <c r="B3775" s="109" t="s">
        <v>15803</v>
      </c>
      <c r="C3775" s="108" t="s">
        <v>2609</v>
      </c>
      <c r="D3775" s="108" t="s">
        <v>15804</v>
      </c>
      <c r="E3775" s="108" t="s">
        <v>2683</v>
      </c>
      <c r="G3775" s="108" t="s">
        <v>15805</v>
      </c>
      <c r="H3775" s="108" t="s">
        <v>6198</v>
      </c>
      <c r="I3775" s="110" t="s">
        <v>2683</v>
      </c>
      <c r="J3775" s="108" t="s">
        <v>3825</v>
      </c>
      <c r="O3775" s="108" t="s">
        <v>2573</v>
      </c>
    </row>
    <row r="3776" spans="1:15" s="108" customFormat="1" ht="12.75" x14ac:dyDescent="0.2">
      <c r="A3776" s="108" t="str">
        <f>EnterpriseData!$B$38</f>
        <v>ProTes300420201Adm</v>
      </c>
      <c r="B3776" s="109" t="s">
        <v>15806</v>
      </c>
      <c r="C3776" s="108" t="s">
        <v>2609</v>
      </c>
      <c r="D3776" s="108" t="s">
        <v>15807</v>
      </c>
      <c r="E3776" s="108" t="s">
        <v>2683</v>
      </c>
      <c r="G3776" s="108" t="s">
        <v>15808</v>
      </c>
      <c r="H3776" s="108" t="s">
        <v>6151</v>
      </c>
      <c r="I3776" s="110" t="s">
        <v>2683</v>
      </c>
      <c r="J3776" s="108" t="s">
        <v>2727</v>
      </c>
      <c r="O3776" s="108" t="s">
        <v>2573</v>
      </c>
    </row>
    <row r="3777" spans="1:15" s="108" customFormat="1" ht="12.75" x14ac:dyDescent="0.2">
      <c r="A3777" s="108" t="str">
        <f>EnterpriseData!$B$38</f>
        <v>ProTes300420201Adm</v>
      </c>
      <c r="B3777" s="109" t="s">
        <v>15809</v>
      </c>
      <c r="C3777" s="108" t="s">
        <v>2609</v>
      </c>
      <c r="D3777" s="108" t="s">
        <v>15810</v>
      </c>
      <c r="E3777" s="108" t="s">
        <v>2683</v>
      </c>
      <c r="G3777" s="108" t="s">
        <v>15811</v>
      </c>
      <c r="H3777" s="108" t="s">
        <v>6464</v>
      </c>
      <c r="I3777" s="110" t="s">
        <v>2683</v>
      </c>
      <c r="J3777" s="108" t="s">
        <v>3202</v>
      </c>
      <c r="O3777" s="108" t="s">
        <v>2573</v>
      </c>
    </row>
    <row r="3778" spans="1:15" s="108" customFormat="1" ht="12.75" x14ac:dyDescent="0.2">
      <c r="A3778" s="108" t="str">
        <f>EnterpriseData!$B$38</f>
        <v>ProTes300420201Adm</v>
      </c>
      <c r="B3778" s="109" t="s">
        <v>15812</v>
      </c>
      <c r="C3778" s="108" t="s">
        <v>2609</v>
      </c>
      <c r="D3778" s="108" t="s">
        <v>15813</v>
      </c>
      <c r="E3778" s="108" t="s">
        <v>2683</v>
      </c>
      <c r="G3778" s="108" t="s">
        <v>15814</v>
      </c>
      <c r="H3778" s="108" t="s">
        <v>6267</v>
      </c>
      <c r="I3778" s="110" t="s">
        <v>2683</v>
      </c>
      <c r="J3778" s="108" t="s">
        <v>4104</v>
      </c>
      <c r="O3778" s="108" t="s">
        <v>2573</v>
      </c>
    </row>
    <row r="3779" spans="1:15" s="108" customFormat="1" ht="12.75" x14ac:dyDescent="0.2">
      <c r="A3779" s="108" t="str">
        <f>EnterpriseData!$B$38</f>
        <v>ProTes300420201Adm</v>
      </c>
      <c r="B3779" s="109" t="s">
        <v>15815</v>
      </c>
      <c r="C3779" s="108" t="s">
        <v>2609</v>
      </c>
      <c r="D3779" s="108" t="s">
        <v>15816</v>
      </c>
      <c r="E3779" s="108" t="s">
        <v>2683</v>
      </c>
      <c r="G3779" s="108" t="s">
        <v>15817</v>
      </c>
      <c r="H3779" s="108" t="s">
        <v>6437</v>
      </c>
      <c r="I3779" s="110" t="s">
        <v>2683</v>
      </c>
      <c r="J3779" s="108" t="s">
        <v>3723</v>
      </c>
      <c r="O3779" s="108" t="s">
        <v>2573</v>
      </c>
    </row>
    <row r="3780" spans="1:15" s="108" customFormat="1" ht="12.75" x14ac:dyDescent="0.2">
      <c r="A3780" s="108" t="str">
        <f>EnterpriseData!$B$38</f>
        <v>ProTes300420201Adm</v>
      </c>
      <c r="B3780" s="109" t="s">
        <v>15818</v>
      </c>
      <c r="C3780" s="108" t="s">
        <v>2609</v>
      </c>
      <c r="D3780" s="108" t="s">
        <v>15819</v>
      </c>
      <c r="E3780" s="108" t="s">
        <v>2683</v>
      </c>
      <c r="G3780" s="108" t="s">
        <v>15820</v>
      </c>
      <c r="H3780" s="108" t="s">
        <v>6299</v>
      </c>
      <c r="I3780" s="110" t="s">
        <v>2683</v>
      </c>
      <c r="J3780" s="108" t="s">
        <v>3100</v>
      </c>
      <c r="O3780" s="108" t="s">
        <v>2573</v>
      </c>
    </row>
    <row r="3781" spans="1:15" s="108" customFormat="1" ht="12.75" x14ac:dyDescent="0.2">
      <c r="A3781" s="108" t="str">
        <f>EnterpriseData!$B$38</f>
        <v>ProTes300420201Adm</v>
      </c>
      <c r="B3781" s="109" t="s">
        <v>15821</v>
      </c>
      <c r="C3781" s="108" t="s">
        <v>2609</v>
      </c>
      <c r="D3781" s="108" t="s">
        <v>15822</v>
      </c>
      <c r="E3781" s="108" t="s">
        <v>2683</v>
      </c>
      <c r="G3781" s="108" t="s">
        <v>15823</v>
      </c>
      <c r="H3781" s="108" t="s">
        <v>6765</v>
      </c>
      <c r="I3781" s="110" t="s">
        <v>2683</v>
      </c>
      <c r="J3781" s="108" t="s">
        <v>5640</v>
      </c>
      <c r="O3781" s="108" t="s">
        <v>2573</v>
      </c>
    </row>
    <row r="3782" spans="1:15" s="108" customFormat="1" ht="12.75" x14ac:dyDescent="0.2">
      <c r="A3782" s="108" t="str">
        <f>EnterpriseData!$B$38</f>
        <v>ProTes300420201Adm</v>
      </c>
      <c r="B3782" s="109" t="s">
        <v>15824</v>
      </c>
      <c r="C3782" s="108" t="s">
        <v>2609</v>
      </c>
      <c r="D3782" s="108" t="s">
        <v>15825</v>
      </c>
      <c r="E3782" s="108" t="s">
        <v>2683</v>
      </c>
      <c r="G3782" s="108" t="s">
        <v>15826</v>
      </c>
      <c r="H3782" s="108" t="s">
        <v>6143</v>
      </c>
      <c r="I3782" s="110" t="s">
        <v>2683</v>
      </c>
      <c r="J3782" s="108" t="s">
        <v>4901</v>
      </c>
      <c r="O3782" s="108" t="s">
        <v>2573</v>
      </c>
    </row>
    <row r="3783" spans="1:15" s="108" customFormat="1" ht="12.75" x14ac:dyDescent="0.2">
      <c r="A3783" s="108" t="str">
        <f>EnterpriseData!$B$38</f>
        <v>ProTes300420201Adm</v>
      </c>
      <c r="B3783" s="109" t="s">
        <v>15827</v>
      </c>
      <c r="C3783" s="108" t="s">
        <v>2609</v>
      </c>
      <c r="D3783" s="108" t="s">
        <v>15828</v>
      </c>
      <c r="E3783" s="108" t="s">
        <v>2683</v>
      </c>
      <c r="G3783" s="108" t="s">
        <v>7239</v>
      </c>
      <c r="H3783" s="108" t="s">
        <v>6859</v>
      </c>
      <c r="I3783" s="110" t="s">
        <v>2683</v>
      </c>
      <c r="J3783" s="108" t="s">
        <v>3047</v>
      </c>
      <c r="O3783" s="108" t="s">
        <v>2573</v>
      </c>
    </row>
    <row r="3784" spans="1:15" s="108" customFormat="1" ht="12.75" x14ac:dyDescent="0.2">
      <c r="A3784" s="108" t="str">
        <f>EnterpriseData!$B$38</f>
        <v>ProTes300420201Adm</v>
      </c>
      <c r="B3784" s="109" t="s">
        <v>15829</v>
      </c>
      <c r="C3784" s="108" t="s">
        <v>2609</v>
      </c>
      <c r="D3784" s="108" t="s">
        <v>15830</v>
      </c>
      <c r="E3784" s="108" t="s">
        <v>2683</v>
      </c>
      <c r="G3784" s="108" t="s">
        <v>15831</v>
      </c>
      <c r="H3784" s="108" t="s">
        <v>15832</v>
      </c>
      <c r="I3784" s="110" t="s">
        <v>2683</v>
      </c>
      <c r="J3784" s="108" t="s">
        <v>15833</v>
      </c>
      <c r="O3784" s="108" t="s">
        <v>2573</v>
      </c>
    </row>
    <row r="3785" spans="1:15" s="108" customFormat="1" ht="12.75" x14ac:dyDescent="0.2">
      <c r="A3785" s="108" t="str">
        <f>EnterpriseData!$B$38</f>
        <v>ProTes300420201Adm</v>
      </c>
      <c r="B3785" s="109" t="s">
        <v>15834</v>
      </c>
      <c r="C3785" s="108" t="s">
        <v>2609</v>
      </c>
      <c r="D3785" s="108" t="s">
        <v>15835</v>
      </c>
      <c r="E3785" s="108" t="s">
        <v>2683</v>
      </c>
      <c r="G3785" s="108" t="s">
        <v>15836</v>
      </c>
      <c r="H3785" s="108" t="s">
        <v>6464</v>
      </c>
      <c r="I3785" s="110" t="s">
        <v>2683</v>
      </c>
      <c r="J3785" s="108" t="s">
        <v>3202</v>
      </c>
      <c r="O3785" s="108" t="s">
        <v>2573</v>
      </c>
    </row>
    <row r="3786" spans="1:15" s="108" customFormat="1" ht="12.75" x14ac:dyDescent="0.2">
      <c r="A3786" s="108" t="str">
        <f>EnterpriseData!$B$38</f>
        <v>ProTes300420201Adm</v>
      </c>
      <c r="B3786" s="109" t="s">
        <v>15837</v>
      </c>
      <c r="C3786" s="108" t="s">
        <v>2609</v>
      </c>
      <c r="D3786" s="108" t="s">
        <v>15838</v>
      </c>
      <c r="E3786" s="108" t="s">
        <v>2683</v>
      </c>
      <c r="G3786" s="108" t="s">
        <v>15839</v>
      </c>
      <c r="H3786" s="108" t="s">
        <v>6151</v>
      </c>
      <c r="I3786" s="110" t="s">
        <v>2683</v>
      </c>
      <c r="J3786" s="108" t="s">
        <v>2727</v>
      </c>
      <c r="O3786" s="108" t="s">
        <v>2573</v>
      </c>
    </row>
    <row r="3787" spans="1:15" s="108" customFormat="1" ht="12.75" x14ac:dyDescent="0.2">
      <c r="A3787" s="108" t="str">
        <f>EnterpriseData!$B$38</f>
        <v>ProTes300420201Adm</v>
      </c>
      <c r="B3787" s="109" t="s">
        <v>15840</v>
      </c>
      <c r="C3787" s="108" t="s">
        <v>2609</v>
      </c>
      <c r="D3787" s="108" t="s">
        <v>15841</v>
      </c>
      <c r="E3787" s="108" t="s">
        <v>2683</v>
      </c>
      <c r="G3787" s="108" t="s">
        <v>15842</v>
      </c>
      <c r="H3787" s="108" t="s">
        <v>6151</v>
      </c>
      <c r="I3787" s="110" t="s">
        <v>2683</v>
      </c>
      <c r="J3787" s="108" t="s">
        <v>2727</v>
      </c>
      <c r="O3787" s="108" t="s">
        <v>2573</v>
      </c>
    </row>
    <row r="3788" spans="1:15" s="108" customFormat="1" ht="12.75" x14ac:dyDescent="0.2">
      <c r="A3788" s="108" t="str">
        <f>EnterpriseData!$B$38</f>
        <v>ProTes300420201Adm</v>
      </c>
      <c r="B3788" s="109" t="s">
        <v>15843</v>
      </c>
      <c r="C3788" s="108" t="s">
        <v>2609</v>
      </c>
      <c r="D3788" s="108" t="s">
        <v>15844</v>
      </c>
      <c r="E3788" s="108" t="s">
        <v>2683</v>
      </c>
      <c r="G3788" s="108" t="s">
        <v>15845</v>
      </c>
      <c r="H3788" s="108" t="s">
        <v>7941</v>
      </c>
      <c r="I3788" s="110" t="s">
        <v>2683</v>
      </c>
      <c r="J3788" s="108" t="s">
        <v>2404</v>
      </c>
      <c r="O3788" s="108" t="s">
        <v>2573</v>
      </c>
    </row>
    <row r="3789" spans="1:15" s="108" customFormat="1" ht="12.75" x14ac:dyDescent="0.2">
      <c r="A3789" s="108" t="str">
        <f>EnterpriseData!$B$38</f>
        <v>ProTes300420201Adm</v>
      </c>
      <c r="B3789" s="109" t="s">
        <v>15846</v>
      </c>
      <c r="C3789" s="108" t="s">
        <v>2609</v>
      </c>
      <c r="D3789" s="108" t="s">
        <v>15847</v>
      </c>
      <c r="E3789" s="108" t="s">
        <v>2683</v>
      </c>
      <c r="G3789" s="108" t="s">
        <v>15848</v>
      </c>
      <c r="H3789" s="108" t="s">
        <v>7028</v>
      </c>
      <c r="I3789" s="110" t="s">
        <v>2683</v>
      </c>
      <c r="J3789" s="108" t="s">
        <v>5295</v>
      </c>
      <c r="O3789" s="108" t="s">
        <v>2573</v>
      </c>
    </row>
    <row r="3790" spans="1:15" s="108" customFormat="1" ht="12.75" x14ac:dyDescent="0.2">
      <c r="A3790" s="108" t="str">
        <f>EnterpriseData!$B$38</f>
        <v>ProTes300420201Adm</v>
      </c>
      <c r="B3790" s="109" t="s">
        <v>15849</v>
      </c>
      <c r="C3790" s="108" t="s">
        <v>2609</v>
      </c>
      <c r="D3790" s="108" t="s">
        <v>15850</v>
      </c>
      <c r="E3790" s="108" t="s">
        <v>2683</v>
      </c>
      <c r="G3790" s="108" t="s">
        <v>15851</v>
      </c>
      <c r="H3790" s="108" t="s">
        <v>6923</v>
      </c>
      <c r="I3790" s="110" t="s">
        <v>2683</v>
      </c>
      <c r="J3790" s="108" t="s">
        <v>2991</v>
      </c>
      <c r="O3790" s="108" t="s">
        <v>2573</v>
      </c>
    </row>
    <row r="3791" spans="1:15" s="108" customFormat="1" ht="12.75" x14ac:dyDescent="0.2">
      <c r="A3791" s="108" t="str">
        <f>EnterpriseData!$B$38</f>
        <v>ProTes300420201Adm</v>
      </c>
      <c r="B3791" s="109" t="s">
        <v>15852</v>
      </c>
      <c r="C3791" s="108" t="s">
        <v>2609</v>
      </c>
      <c r="D3791" s="108" t="s">
        <v>15853</v>
      </c>
      <c r="E3791" s="108" t="s">
        <v>2683</v>
      </c>
      <c r="G3791" s="108" t="s">
        <v>15854</v>
      </c>
      <c r="H3791" s="108" t="s">
        <v>6151</v>
      </c>
      <c r="I3791" s="110" t="s">
        <v>2683</v>
      </c>
      <c r="J3791" s="108" t="s">
        <v>2727</v>
      </c>
      <c r="O3791" s="108" t="s">
        <v>2573</v>
      </c>
    </row>
    <row r="3792" spans="1:15" s="108" customFormat="1" ht="12.75" x14ac:dyDescent="0.2">
      <c r="A3792" s="108" t="str">
        <f>EnterpriseData!$B$38</f>
        <v>ProTes300420201Adm</v>
      </c>
      <c r="B3792" s="109" t="s">
        <v>15855</v>
      </c>
      <c r="C3792" s="108" t="s">
        <v>2609</v>
      </c>
      <c r="D3792" s="108" t="s">
        <v>15856</v>
      </c>
      <c r="E3792" s="108" t="s">
        <v>2683</v>
      </c>
      <c r="G3792" s="108" t="s">
        <v>15857</v>
      </c>
      <c r="H3792" s="108" t="s">
        <v>11227</v>
      </c>
      <c r="I3792" s="110" t="s">
        <v>2683</v>
      </c>
      <c r="J3792" s="108" t="s">
        <v>4670</v>
      </c>
      <c r="O3792" s="108" t="s">
        <v>2573</v>
      </c>
    </row>
    <row r="3793" spans="1:15" s="108" customFormat="1" ht="12.75" x14ac:dyDescent="0.2">
      <c r="A3793" s="108" t="str">
        <f>EnterpriseData!$B$38</f>
        <v>ProTes300420201Adm</v>
      </c>
      <c r="B3793" s="109" t="s">
        <v>15858</v>
      </c>
      <c r="C3793" s="108" t="s">
        <v>2609</v>
      </c>
      <c r="D3793" s="108" t="s">
        <v>15859</v>
      </c>
      <c r="E3793" s="108" t="s">
        <v>2683</v>
      </c>
      <c r="G3793" s="108" t="s">
        <v>15860</v>
      </c>
      <c r="H3793" s="108" t="s">
        <v>6870</v>
      </c>
      <c r="I3793" s="110" t="s">
        <v>2683</v>
      </c>
      <c r="J3793" s="108" t="s">
        <v>4581</v>
      </c>
      <c r="O3793" s="108" t="s">
        <v>2573</v>
      </c>
    </row>
    <row r="3794" spans="1:15" s="108" customFormat="1" ht="12.75" x14ac:dyDescent="0.2">
      <c r="A3794" s="108" t="str">
        <f>EnterpriseData!$B$38</f>
        <v>ProTes300420201Adm</v>
      </c>
      <c r="B3794" s="109" t="s">
        <v>15861</v>
      </c>
      <c r="C3794" s="108" t="s">
        <v>2609</v>
      </c>
      <c r="D3794" s="108" t="s">
        <v>15862</v>
      </c>
      <c r="E3794" s="108" t="s">
        <v>2683</v>
      </c>
      <c r="G3794" s="108" t="s">
        <v>15863</v>
      </c>
      <c r="H3794" s="108" t="s">
        <v>15864</v>
      </c>
      <c r="I3794" s="110" t="s">
        <v>2683</v>
      </c>
      <c r="J3794" s="108" t="s">
        <v>5295</v>
      </c>
      <c r="O3794" s="108" t="s">
        <v>2573</v>
      </c>
    </row>
    <row r="3795" spans="1:15" s="108" customFormat="1" ht="12.75" x14ac:dyDescent="0.2">
      <c r="A3795" s="108" t="str">
        <f>EnterpriseData!$B$38</f>
        <v>ProTes300420201Adm</v>
      </c>
      <c r="B3795" s="109" t="s">
        <v>15865</v>
      </c>
      <c r="C3795" s="108" t="s">
        <v>2609</v>
      </c>
      <c r="D3795" s="108" t="s">
        <v>15866</v>
      </c>
      <c r="E3795" s="108" t="s">
        <v>2683</v>
      </c>
      <c r="G3795" s="108" t="s">
        <v>15867</v>
      </c>
      <c r="H3795" s="108" t="s">
        <v>6923</v>
      </c>
      <c r="I3795" s="110" t="s">
        <v>2683</v>
      </c>
      <c r="J3795" s="108" t="s">
        <v>2991</v>
      </c>
      <c r="O3795" s="108" t="s">
        <v>2573</v>
      </c>
    </row>
    <row r="3796" spans="1:15" s="108" customFormat="1" ht="12.75" x14ac:dyDescent="0.2">
      <c r="A3796" s="108" t="str">
        <f>EnterpriseData!$B$38</f>
        <v>ProTes300420201Adm</v>
      </c>
      <c r="B3796" s="109" t="s">
        <v>15868</v>
      </c>
      <c r="C3796" s="108" t="s">
        <v>2609</v>
      </c>
      <c r="D3796" s="108" t="s">
        <v>15869</v>
      </c>
      <c r="E3796" s="108" t="s">
        <v>2683</v>
      </c>
      <c r="G3796" s="108" t="s">
        <v>15870</v>
      </c>
      <c r="H3796" s="108" t="s">
        <v>8746</v>
      </c>
      <c r="I3796" s="110" t="s">
        <v>2683</v>
      </c>
      <c r="J3796" s="108" t="s">
        <v>8747</v>
      </c>
      <c r="O3796" s="108" t="s">
        <v>2573</v>
      </c>
    </row>
    <row r="3797" spans="1:15" s="108" customFormat="1" ht="12.75" x14ac:dyDescent="0.2">
      <c r="A3797" s="108" t="str">
        <f>EnterpriseData!$B$38</f>
        <v>ProTes300420201Adm</v>
      </c>
      <c r="B3797" s="109" t="s">
        <v>15871</v>
      </c>
      <c r="C3797" s="108" t="s">
        <v>2609</v>
      </c>
      <c r="D3797" s="108" t="s">
        <v>15872</v>
      </c>
      <c r="E3797" s="108" t="s">
        <v>2683</v>
      </c>
      <c r="G3797" s="108" t="s">
        <v>15873</v>
      </c>
      <c r="H3797" s="108" t="s">
        <v>7941</v>
      </c>
      <c r="I3797" s="110" t="s">
        <v>2683</v>
      </c>
      <c r="J3797" s="108" t="s">
        <v>2404</v>
      </c>
      <c r="O3797" s="108" t="s">
        <v>2573</v>
      </c>
    </row>
    <row r="3798" spans="1:15" s="108" customFormat="1" ht="12.75" x14ac:dyDescent="0.2">
      <c r="A3798" s="108" t="str">
        <f>EnterpriseData!$B$38</f>
        <v>ProTes300420201Adm</v>
      </c>
      <c r="B3798" s="109" t="s">
        <v>15874</v>
      </c>
      <c r="C3798" s="108" t="s">
        <v>2609</v>
      </c>
      <c r="D3798" s="108" t="s">
        <v>15875</v>
      </c>
      <c r="E3798" s="108" t="s">
        <v>2683</v>
      </c>
      <c r="G3798" s="108" t="s">
        <v>15876</v>
      </c>
      <c r="H3798" s="108" t="s">
        <v>7028</v>
      </c>
      <c r="I3798" s="110" t="s">
        <v>2683</v>
      </c>
      <c r="J3798" s="108" t="s">
        <v>5295</v>
      </c>
      <c r="O3798" s="108" t="s">
        <v>2573</v>
      </c>
    </row>
    <row r="3799" spans="1:15" s="108" customFormat="1" ht="12.75" x14ac:dyDescent="0.2">
      <c r="A3799" s="108" t="str">
        <f>EnterpriseData!$B$38</f>
        <v>ProTes300420201Adm</v>
      </c>
      <c r="B3799" s="109" t="s">
        <v>15877</v>
      </c>
      <c r="C3799" s="108" t="s">
        <v>2609</v>
      </c>
      <c r="D3799" s="108" t="s">
        <v>15878</v>
      </c>
      <c r="E3799" s="108" t="s">
        <v>2683</v>
      </c>
      <c r="G3799" s="108" t="s">
        <v>15879</v>
      </c>
      <c r="H3799" s="108" t="s">
        <v>6155</v>
      </c>
      <c r="I3799" s="110" t="s">
        <v>2683</v>
      </c>
      <c r="J3799" s="108" t="s">
        <v>3358</v>
      </c>
      <c r="O3799" s="108" t="s">
        <v>2573</v>
      </c>
    </row>
    <row r="3800" spans="1:15" s="108" customFormat="1" ht="12.75" x14ac:dyDescent="0.2">
      <c r="A3800" s="108" t="str">
        <f>EnterpriseData!$B$38</f>
        <v>ProTes300420201Adm</v>
      </c>
      <c r="B3800" s="109" t="s">
        <v>15880</v>
      </c>
      <c r="C3800" s="108" t="s">
        <v>2609</v>
      </c>
      <c r="D3800" s="108" t="s">
        <v>15881</v>
      </c>
      <c r="E3800" s="108" t="s">
        <v>2683</v>
      </c>
      <c r="G3800" s="108" t="s">
        <v>15882</v>
      </c>
      <c r="H3800" s="108" t="s">
        <v>7660</v>
      </c>
      <c r="I3800" s="110" t="s">
        <v>2683</v>
      </c>
      <c r="J3800" s="108" t="s">
        <v>2437</v>
      </c>
      <c r="O3800" s="108" t="s">
        <v>2573</v>
      </c>
    </row>
    <row r="3801" spans="1:15" s="108" customFormat="1" ht="12.75" x14ac:dyDescent="0.2">
      <c r="A3801" s="108" t="str">
        <f>EnterpriseData!$B$38</f>
        <v>ProTes300420201Adm</v>
      </c>
      <c r="B3801" s="109" t="s">
        <v>15883</v>
      </c>
      <c r="C3801" s="108" t="s">
        <v>2609</v>
      </c>
      <c r="D3801" s="108" t="s">
        <v>15884</v>
      </c>
      <c r="E3801" s="108" t="s">
        <v>2683</v>
      </c>
      <c r="G3801" s="108" t="s">
        <v>15885</v>
      </c>
      <c r="H3801" s="108" t="s">
        <v>15886</v>
      </c>
      <c r="I3801" s="110" t="s">
        <v>2683</v>
      </c>
      <c r="J3801" s="108" t="s">
        <v>3151</v>
      </c>
      <c r="O3801" s="108" t="s">
        <v>2573</v>
      </c>
    </row>
    <row r="3802" spans="1:15" s="108" customFormat="1" ht="12.75" x14ac:dyDescent="0.2">
      <c r="A3802" s="108" t="str">
        <f>EnterpriseData!$B$38</f>
        <v>ProTes300420201Adm</v>
      </c>
      <c r="B3802" s="109" t="s">
        <v>15887</v>
      </c>
      <c r="C3802" s="108" t="s">
        <v>2609</v>
      </c>
      <c r="D3802" s="108" t="s">
        <v>15888</v>
      </c>
      <c r="E3802" s="108" t="s">
        <v>2683</v>
      </c>
      <c r="G3802" s="108" t="s">
        <v>15889</v>
      </c>
      <c r="H3802" s="108" t="s">
        <v>7941</v>
      </c>
      <c r="I3802" s="110" t="s">
        <v>2683</v>
      </c>
      <c r="J3802" s="108" t="s">
        <v>2404</v>
      </c>
      <c r="O3802" s="108" t="s">
        <v>2573</v>
      </c>
    </row>
    <row r="3803" spans="1:15" s="108" customFormat="1" ht="12.75" x14ac:dyDescent="0.2">
      <c r="A3803" s="108" t="str">
        <f>EnterpriseData!$B$38</f>
        <v>ProTes300420201Adm</v>
      </c>
      <c r="B3803" s="109" t="s">
        <v>15890</v>
      </c>
      <c r="C3803" s="108" t="s">
        <v>2609</v>
      </c>
      <c r="D3803" s="108" t="s">
        <v>15891</v>
      </c>
      <c r="E3803" s="108" t="s">
        <v>2683</v>
      </c>
      <c r="G3803" s="108" t="s">
        <v>15892</v>
      </c>
      <c r="H3803" s="108" t="s">
        <v>8746</v>
      </c>
      <c r="I3803" s="110" t="s">
        <v>2683</v>
      </c>
      <c r="J3803" s="108" t="s">
        <v>8747</v>
      </c>
      <c r="O3803" s="108" t="s">
        <v>2573</v>
      </c>
    </row>
    <row r="3804" spans="1:15" s="108" customFormat="1" ht="12.75" x14ac:dyDescent="0.2">
      <c r="A3804" s="108" t="str">
        <f>EnterpriseData!$B$38</f>
        <v>ProTes300420201Adm</v>
      </c>
      <c r="B3804" s="109" t="s">
        <v>15893</v>
      </c>
      <c r="C3804" s="108" t="s">
        <v>2609</v>
      </c>
      <c r="D3804" s="108" t="s">
        <v>15894</v>
      </c>
      <c r="E3804" s="108" t="s">
        <v>2683</v>
      </c>
      <c r="G3804" s="108" t="s">
        <v>15895</v>
      </c>
      <c r="H3804" s="108" t="s">
        <v>6267</v>
      </c>
      <c r="I3804" s="110" t="s">
        <v>2683</v>
      </c>
      <c r="J3804" s="108" t="s">
        <v>4104</v>
      </c>
      <c r="O3804" s="108" t="s">
        <v>2573</v>
      </c>
    </row>
    <row r="3805" spans="1:15" s="108" customFormat="1" ht="12.75" x14ac:dyDescent="0.2">
      <c r="A3805" s="108" t="str">
        <f>EnterpriseData!$B$38</f>
        <v>ProTes300420201Adm</v>
      </c>
      <c r="B3805" s="109" t="s">
        <v>15896</v>
      </c>
      <c r="C3805" s="108" t="s">
        <v>2609</v>
      </c>
      <c r="D3805" s="108" t="s">
        <v>15897</v>
      </c>
      <c r="E3805" s="108" t="s">
        <v>2683</v>
      </c>
      <c r="G3805" s="108" t="s">
        <v>15898</v>
      </c>
      <c r="H3805" s="108" t="s">
        <v>15899</v>
      </c>
      <c r="I3805" s="110" t="s">
        <v>2683</v>
      </c>
      <c r="J3805" s="108" t="s">
        <v>2392</v>
      </c>
      <c r="O3805" s="108" t="s">
        <v>2573</v>
      </c>
    </row>
    <row r="3806" spans="1:15" s="108" customFormat="1" ht="12.75" x14ac:dyDescent="0.2">
      <c r="A3806" s="108" t="str">
        <f>EnterpriseData!$B$38</f>
        <v>ProTes300420201Adm</v>
      </c>
      <c r="B3806" s="109" t="s">
        <v>15900</v>
      </c>
      <c r="C3806" s="108" t="s">
        <v>2609</v>
      </c>
      <c r="D3806" s="108" t="s">
        <v>15901</v>
      </c>
      <c r="E3806" s="108" t="s">
        <v>2683</v>
      </c>
      <c r="G3806" s="108" t="s">
        <v>15902</v>
      </c>
      <c r="H3806" s="108" t="s">
        <v>7953</v>
      </c>
      <c r="I3806" s="110" t="s">
        <v>2683</v>
      </c>
      <c r="J3806" s="108" t="s">
        <v>4543</v>
      </c>
      <c r="O3806" s="108" t="s">
        <v>2573</v>
      </c>
    </row>
    <row r="3807" spans="1:15" s="108" customFormat="1" ht="12.75" x14ac:dyDescent="0.2">
      <c r="A3807" s="108" t="str">
        <f>EnterpriseData!$B$38</f>
        <v>ProTes300420201Adm</v>
      </c>
      <c r="B3807" s="109" t="s">
        <v>15903</v>
      </c>
      <c r="C3807" s="108" t="s">
        <v>2609</v>
      </c>
      <c r="D3807" s="108" t="s">
        <v>15904</v>
      </c>
      <c r="E3807" s="108" t="s">
        <v>2683</v>
      </c>
      <c r="G3807" s="108" t="s">
        <v>15905</v>
      </c>
      <c r="H3807" s="108" t="s">
        <v>7953</v>
      </c>
      <c r="I3807" s="110" t="s">
        <v>2683</v>
      </c>
      <c r="J3807" s="108" t="s">
        <v>4543</v>
      </c>
      <c r="O3807" s="108" t="s">
        <v>2573</v>
      </c>
    </row>
    <row r="3808" spans="1:15" s="108" customFormat="1" ht="12.75" x14ac:dyDescent="0.2">
      <c r="A3808" s="108" t="str">
        <f>EnterpriseData!$B$38</f>
        <v>ProTes300420201Adm</v>
      </c>
      <c r="B3808" s="109" t="s">
        <v>15906</v>
      </c>
      <c r="C3808" s="108" t="s">
        <v>2609</v>
      </c>
      <c r="D3808" s="108" t="s">
        <v>15907</v>
      </c>
      <c r="E3808" s="108" t="s">
        <v>2683</v>
      </c>
      <c r="G3808" s="108" t="s">
        <v>7607</v>
      </c>
      <c r="H3808" s="108" t="s">
        <v>7608</v>
      </c>
      <c r="I3808" s="110" t="s">
        <v>2683</v>
      </c>
      <c r="J3808" s="108" t="s">
        <v>4543</v>
      </c>
      <c r="O3808" s="108" t="s">
        <v>2573</v>
      </c>
    </row>
    <row r="3809" spans="1:15" s="108" customFormat="1" ht="12.75" x14ac:dyDescent="0.2">
      <c r="A3809" s="108" t="str">
        <f>EnterpriseData!$B$38</f>
        <v>ProTes300420201Adm</v>
      </c>
      <c r="B3809" s="109" t="s">
        <v>15908</v>
      </c>
      <c r="C3809" s="108" t="s">
        <v>2609</v>
      </c>
      <c r="D3809" s="108" t="s">
        <v>15909</v>
      </c>
      <c r="E3809" s="108" t="s">
        <v>2683</v>
      </c>
      <c r="G3809" s="108" t="s">
        <v>15910</v>
      </c>
      <c r="H3809" s="108" t="s">
        <v>15911</v>
      </c>
      <c r="I3809" s="110" t="s">
        <v>2683</v>
      </c>
      <c r="J3809" s="108" t="s">
        <v>2407</v>
      </c>
      <c r="O3809" s="108" t="s">
        <v>2573</v>
      </c>
    </row>
    <row r="3810" spans="1:15" s="108" customFormat="1" ht="12.75" x14ac:dyDescent="0.2">
      <c r="A3810" s="108" t="str">
        <f>EnterpriseData!$B$38</f>
        <v>ProTes300420201Adm</v>
      </c>
      <c r="B3810" s="109" t="s">
        <v>15908</v>
      </c>
      <c r="C3810" s="108" t="s">
        <v>2609</v>
      </c>
      <c r="D3810" s="108" t="s">
        <v>15909</v>
      </c>
      <c r="E3810" s="108" t="s">
        <v>2683</v>
      </c>
      <c r="G3810" s="108" t="s">
        <v>15910</v>
      </c>
      <c r="H3810" s="108" t="s">
        <v>15912</v>
      </c>
      <c r="I3810" s="110" t="s">
        <v>2683</v>
      </c>
      <c r="J3810" s="108" t="s">
        <v>2407</v>
      </c>
      <c r="O3810" s="108" t="s">
        <v>2573</v>
      </c>
    </row>
    <row r="3811" spans="1:15" s="108" customFormat="1" ht="12.75" x14ac:dyDescent="0.2">
      <c r="A3811" s="108" t="str">
        <f>EnterpriseData!$B$38</f>
        <v>ProTes300420201Adm</v>
      </c>
      <c r="B3811" s="109" t="s">
        <v>15913</v>
      </c>
      <c r="C3811" s="108" t="s">
        <v>2609</v>
      </c>
      <c r="D3811" s="108" t="s">
        <v>15914</v>
      </c>
      <c r="E3811" s="108" t="s">
        <v>2683</v>
      </c>
      <c r="G3811" s="108" t="s">
        <v>15915</v>
      </c>
      <c r="H3811" s="108" t="s">
        <v>15916</v>
      </c>
      <c r="I3811" s="110" t="s">
        <v>2683</v>
      </c>
      <c r="J3811" s="108" t="s">
        <v>6641</v>
      </c>
      <c r="O3811" s="108" t="s">
        <v>2573</v>
      </c>
    </row>
    <row r="3812" spans="1:15" s="108" customFormat="1" ht="12.75" x14ac:dyDescent="0.2">
      <c r="A3812" s="108" t="str">
        <f>EnterpriseData!$B$38</f>
        <v>ProTes300420201Adm</v>
      </c>
      <c r="B3812" s="109" t="s">
        <v>15917</v>
      </c>
      <c r="C3812" s="108" t="s">
        <v>2609</v>
      </c>
      <c r="D3812" s="108" t="s">
        <v>15918</v>
      </c>
      <c r="E3812" s="108" t="s">
        <v>2683</v>
      </c>
      <c r="G3812" s="108" t="s">
        <v>15919</v>
      </c>
      <c r="H3812" s="108" t="s">
        <v>8351</v>
      </c>
      <c r="I3812" s="110" t="s">
        <v>2683</v>
      </c>
      <c r="J3812" s="108" t="s">
        <v>2930</v>
      </c>
      <c r="O3812" s="108" t="s">
        <v>2573</v>
      </c>
    </row>
    <row r="3813" spans="1:15" s="108" customFormat="1" ht="12.75" x14ac:dyDescent="0.2">
      <c r="A3813" s="108" t="str">
        <f>EnterpriseData!$B$38</f>
        <v>ProTes300420201Adm</v>
      </c>
      <c r="B3813" s="109" t="s">
        <v>15920</v>
      </c>
      <c r="C3813" s="108" t="s">
        <v>2609</v>
      </c>
      <c r="D3813" s="108" t="s">
        <v>15921</v>
      </c>
      <c r="E3813" s="108" t="s">
        <v>2683</v>
      </c>
      <c r="G3813" s="108" t="s">
        <v>15922</v>
      </c>
      <c r="H3813" s="108" t="s">
        <v>7050</v>
      </c>
      <c r="I3813" s="110" t="s">
        <v>2683</v>
      </c>
      <c r="J3813" s="108" t="s">
        <v>5583</v>
      </c>
      <c r="O3813" s="108" t="s">
        <v>2573</v>
      </c>
    </row>
    <row r="3814" spans="1:15" s="108" customFormat="1" ht="12.75" x14ac:dyDescent="0.2">
      <c r="A3814" s="108" t="str">
        <f>EnterpriseData!$B$38</f>
        <v>ProTes300420201Adm</v>
      </c>
      <c r="B3814" s="109" t="s">
        <v>15923</v>
      </c>
      <c r="C3814" s="108" t="s">
        <v>2609</v>
      </c>
      <c r="D3814" s="108" t="s">
        <v>15924</v>
      </c>
      <c r="E3814" s="108" t="s">
        <v>2683</v>
      </c>
      <c r="G3814" s="108" t="s">
        <v>4964</v>
      </c>
      <c r="H3814" s="108" t="s">
        <v>4964</v>
      </c>
      <c r="I3814" s="110" t="s">
        <v>2683</v>
      </c>
      <c r="J3814" s="108" t="s">
        <v>4966</v>
      </c>
      <c r="O3814" s="108" t="s">
        <v>2573</v>
      </c>
    </row>
    <row r="3815" spans="1:15" s="108" customFormat="1" ht="12.75" x14ac:dyDescent="0.2">
      <c r="A3815" s="108" t="str">
        <f>EnterpriseData!$B$38</f>
        <v>ProTes300420201Adm</v>
      </c>
      <c r="B3815" s="109" t="s">
        <v>15925</v>
      </c>
      <c r="C3815" s="108" t="s">
        <v>2609</v>
      </c>
      <c r="D3815" s="108" t="s">
        <v>15926</v>
      </c>
      <c r="E3815" s="108" t="s">
        <v>2683</v>
      </c>
      <c r="G3815" s="108" t="s">
        <v>15927</v>
      </c>
      <c r="H3815" s="108" t="s">
        <v>6870</v>
      </c>
      <c r="I3815" s="110" t="s">
        <v>2683</v>
      </c>
      <c r="J3815" s="108" t="s">
        <v>4581</v>
      </c>
      <c r="O3815" s="108" t="s">
        <v>2573</v>
      </c>
    </row>
    <row r="3816" spans="1:15" s="108" customFormat="1" ht="12.75" x14ac:dyDescent="0.2">
      <c r="A3816" s="108" t="str">
        <f>EnterpriseData!$B$38</f>
        <v>ProTes300420201Adm</v>
      </c>
      <c r="B3816" s="109" t="s">
        <v>15928</v>
      </c>
      <c r="C3816" s="108" t="s">
        <v>2609</v>
      </c>
      <c r="D3816" s="108" t="s">
        <v>15929</v>
      </c>
      <c r="E3816" s="108" t="s">
        <v>2683</v>
      </c>
      <c r="G3816" s="108" t="s">
        <v>15930</v>
      </c>
      <c r="H3816" s="108" t="s">
        <v>6198</v>
      </c>
      <c r="I3816" s="110" t="s">
        <v>2683</v>
      </c>
      <c r="J3816" s="108" t="s">
        <v>3825</v>
      </c>
      <c r="O3816" s="108" t="s">
        <v>2573</v>
      </c>
    </row>
    <row r="3817" spans="1:15" s="108" customFormat="1" ht="12.75" x14ac:dyDescent="0.2">
      <c r="A3817" s="108" t="str">
        <f>EnterpriseData!$B$38</f>
        <v>ProTes300420201Adm</v>
      </c>
      <c r="B3817" s="109" t="s">
        <v>15931</v>
      </c>
      <c r="C3817" s="108" t="s">
        <v>2609</v>
      </c>
      <c r="D3817" s="108" t="s">
        <v>15932</v>
      </c>
      <c r="E3817" s="108" t="s">
        <v>2683</v>
      </c>
      <c r="G3817" s="108" t="s">
        <v>4045</v>
      </c>
      <c r="H3817" s="108" t="s">
        <v>8021</v>
      </c>
      <c r="I3817" s="110" t="s">
        <v>2683</v>
      </c>
      <c r="J3817" s="108" t="s">
        <v>2930</v>
      </c>
      <c r="O3817" s="108" t="s">
        <v>2573</v>
      </c>
    </row>
    <row r="3818" spans="1:15" s="108" customFormat="1" ht="12.75" x14ac:dyDescent="0.2">
      <c r="A3818" s="108" t="str">
        <f>EnterpriseData!$B$38</f>
        <v>ProTes300420201Adm</v>
      </c>
      <c r="B3818" s="109" t="s">
        <v>15933</v>
      </c>
      <c r="C3818" s="108" t="s">
        <v>2609</v>
      </c>
      <c r="D3818" s="108" t="s">
        <v>15934</v>
      </c>
      <c r="E3818" s="108" t="s">
        <v>2683</v>
      </c>
      <c r="G3818" s="108" t="s">
        <v>15935</v>
      </c>
      <c r="H3818" s="108" t="s">
        <v>6133</v>
      </c>
      <c r="I3818" s="110" t="s">
        <v>2683</v>
      </c>
      <c r="J3818" s="108" t="s">
        <v>3681</v>
      </c>
      <c r="O3818" s="108" t="s">
        <v>2573</v>
      </c>
    </row>
    <row r="3819" spans="1:15" s="108" customFormat="1" ht="12.75" x14ac:dyDescent="0.2">
      <c r="A3819" s="108" t="str">
        <f>EnterpriseData!$B$38</f>
        <v>ProTes300420201Adm</v>
      </c>
      <c r="B3819" s="109" t="s">
        <v>15936</v>
      </c>
      <c r="C3819" s="108" t="s">
        <v>2609</v>
      </c>
      <c r="D3819" s="108" t="s">
        <v>15937</v>
      </c>
      <c r="E3819" s="108" t="s">
        <v>2683</v>
      </c>
      <c r="G3819" s="108" t="s">
        <v>15938</v>
      </c>
      <c r="H3819" s="108" t="s">
        <v>7941</v>
      </c>
      <c r="I3819" s="110" t="s">
        <v>2683</v>
      </c>
      <c r="J3819" s="108" t="s">
        <v>2404</v>
      </c>
      <c r="O3819" s="108" t="s">
        <v>2573</v>
      </c>
    </row>
    <row r="3820" spans="1:15" s="108" customFormat="1" ht="12.75" x14ac:dyDescent="0.2">
      <c r="A3820" s="108" t="str">
        <f>EnterpriseData!$B$38</f>
        <v>ProTes300420201Adm</v>
      </c>
      <c r="B3820" s="109" t="s">
        <v>15939</v>
      </c>
      <c r="C3820" s="108" t="s">
        <v>2609</v>
      </c>
      <c r="D3820" s="108" t="s">
        <v>15940</v>
      </c>
      <c r="E3820" s="108" t="s">
        <v>2683</v>
      </c>
      <c r="G3820" s="108" t="s">
        <v>15941</v>
      </c>
      <c r="H3820" s="108" t="s">
        <v>6143</v>
      </c>
      <c r="I3820" s="110" t="s">
        <v>2683</v>
      </c>
      <c r="J3820" s="108" t="s">
        <v>4901</v>
      </c>
      <c r="O3820" s="108" t="s">
        <v>2573</v>
      </c>
    </row>
    <row r="3821" spans="1:15" s="108" customFormat="1" ht="12.75" x14ac:dyDescent="0.2">
      <c r="A3821" s="108" t="str">
        <f>EnterpriseData!$B$38</f>
        <v>ProTes300420201Adm</v>
      </c>
      <c r="B3821" s="109" t="s">
        <v>15942</v>
      </c>
      <c r="C3821" s="108" t="s">
        <v>2609</v>
      </c>
      <c r="D3821" s="108" t="s">
        <v>15943</v>
      </c>
      <c r="E3821" s="108" t="s">
        <v>2683</v>
      </c>
      <c r="G3821" s="108" t="s">
        <v>15944</v>
      </c>
      <c r="H3821" s="108" t="s">
        <v>6863</v>
      </c>
      <c r="I3821" s="110" t="s">
        <v>2683</v>
      </c>
      <c r="J3821" s="108" t="s">
        <v>6370</v>
      </c>
      <c r="O3821" s="108" t="s">
        <v>2573</v>
      </c>
    </row>
    <row r="3822" spans="1:15" s="108" customFormat="1" ht="12.75" x14ac:dyDescent="0.2">
      <c r="A3822" s="108" t="str">
        <f>EnterpriseData!$B$38</f>
        <v>ProTes300420201Adm</v>
      </c>
      <c r="B3822" s="109" t="s">
        <v>15945</v>
      </c>
      <c r="C3822" s="108" t="s">
        <v>2609</v>
      </c>
      <c r="D3822" s="108" t="s">
        <v>15946</v>
      </c>
      <c r="E3822" s="108" t="s">
        <v>2683</v>
      </c>
      <c r="G3822" s="108" t="s">
        <v>15947</v>
      </c>
      <c r="H3822" s="108" t="s">
        <v>6753</v>
      </c>
      <c r="I3822" s="110" t="s">
        <v>2683</v>
      </c>
      <c r="J3822" s="108" t="s">
        <v>5526</v>
      </c>
      <c r="O3822" s="108" t="s">
        <v>2573</v>
      </c>
    </row>
    <row r="3823" spans="1:15" s="108" customFormat="1" ht="12.75" x14ac:dyDescent="0.2">
      <c r="A3823" s="108" t="str">
        <f>EnterpriseData!$B$38</f>
        <v>ProTes300420201Adm</v>
      </c>
      <c r="B3823" s="109" t="s">
        <v>15948</v>
      </c>
      <c r="C3823" s="108" t="s">
        <v>2609</v>
      </c>
      <c r="D3823" s="108" t="s">
        <v>15949</v>
      </c>
      <c r="E3823" s="108" t="s">
        <v>2683</v>
      </c>
      <c r="G3823" s="108" t="s">
        <v>15950</v>
      </c>
      <c r="H3823" s="108" t="s">
        <v>6299</v>
      </c>
      <c r="I3823" s="110" t="s">
        <v>2683</v>
      </c>
      <c r="J3823" s="108" t="s">
        <v>3100</v>
      </c>
      <c r="O3823" s="108" t="s">
        <v>2573</v>
      </c>
    </row>
    <row r="3824" spans="1:15" s="108" customFormat="1" ht="12.75" x14ac:dyDescent="0.2">
      <c r="A3824" s="108" t="str">
        <f>EnterpriseData!$B$38</f>
        <v>ProTes300420201Adm</v>
      </c>
      <c r="B3824" s="109" t="s">
        <v>15951</v>
      </c>
      <c r="C3824" s="108" t="s">
        <v>2609</v>
      </c>
      <c r="D3824" s="108" t="s">
        <v>15952</v>
      </c>
      <c r="E3824" s="108" t="s">
        <v>2683</v>
      </c>
      <c r="G3824" s="108" t="s">
        <v>15953</v>
      </c>
      <c r="H3824" s="108" t="s">
        <v>6360</v>
      </c>
      <c r="I3824" s="110" t="s">
        <v>2683</v>
      </c>
      <c r="J3824" s="108" t="s">
        <v>3047</v>
      </c>
      <c r="O3824" s="108" t="s">
        <v>2573</v>
      </c>
    </row>
    <row r="3825" spans="1:15" s="108" customFormat="1" ht="12.75" x14ac:dyDescent="0.2">
      <c r="A3825" s="108" t="str">
        <f>EnterpriseData!$B$38</f>
        <v>ProTes300420201Adm</v>
      </c>
      <c r="B3825" s="109" t="s">
        <v>15954</v>
      </c>
      <c r="C3825" s="108" t="s">
        <v>2609</v>
      </c>
      <c r="D3825" s="108" t="s">
        <v>15955</v>
      </c>
      <c r="E3825" s="108" t="s">
        <v>2683</v>
      </c>
      <c r="G3825" s="108" t="s">
        <v>15956</v>
      </c>
      <c r="H3825" s="108" t="s">
        <v>6151</v>
      </c>
      <c r="I3825" s="110" t="s">
        <v>2683</v>
      </c>
      <c r="J3825" s="108" t="s">
        <v>2727</v>
      </c>
      <c r="O3825" s="108" t="s">
        <v>2573</v>
      </c>
    </row>
    <row r="3826" spans="1:15" s="108" customFormat="1" ht="12.75" x14ac:dyDescent="0.2">
      <c r="A3826" s="108" t="str">
        <f>EnterpriseData!$B$38</f>
        <v>ProTes300420201Adm</v>
      </c>
      <c r="B3826" s="109" t="s">
        <v>15957</v>
      </c>
      <c r="C3826" s="108" t="s">
        <v>2609</v>
      </c>
      <c r="D3826" s="108" t="s">
        <v>15958</v>
      </c>
      <c r="E3826" s="108" t="s">
        <v>2683</v>
      </c>
      <c r="G3826" s="108" t="s">
        <v>15959</v>
      </c>
      <c r="H3826" s="108" t="s">
        <v>11220</v>
      </c>
      <c r="I3826" s="110" t="s">
        <v>2683</v>
      </c>
      <c r="J3826" s="108" t="s">
        <v>434</v>
      </c>
      <c r="O3826" s="108" t="s">
        <v>2573</v>
      </c>
    </row>
    <row r="3827" spans="1:15" s="108" customFormat="1" ht="12.75" x14ac:dyDescent="0.2">
      <c r="A3827" s="108" t="str">
        <f>EnterpriseData!$B$38</f>
        <v>ProTes300420201Adm</v>
      </c>
      <c r="B3827" s="109" t="s">
        <v>15960</v>
      </c>
      <c r="C3827" s="108" t="s">
        <v>2609</v>
      </c>
      <c r="D3827" s="108" t="s">
        <v>15961</v>
      </c>
      <c r="E3827" s="108" t="s">
        <v>2683</v>
      </c>
      <c r="G3827" s="108" t="s">
        <v>15962</v>
      </c>
      <c r="H3827" s="108" t="s">
        <v>6863</v>
      </c>
      <c r="I3827" s="110" t="s">
        <v>2683</v>
      </c>
      <c r="J3827" s="108" t="s">
        <v>6370</v>
      </c>
      <c r="O3827" s="108" t="s">
        <v>2573</v>
      </c>
    </row>
    <row r="3828" spans="1:15" s="108" customFormat="1" ht="12.75" x14ac:dyDescent="0.2">
      <c r="A3828" s="108" t="str">
        <f>EnterpriseData!$B$38</f>
        <v>ProTes300420201Adm</v>
      </c>
      <c r="B3828" s="109" t="s">
        <v>15963</v>
      </c>
      <c r="C3828" s="108" t="s">
        <v>2609</v>
      </c>
      <c r="D3828" s="108" t="s">
        <v>15964</v>
      </c>
      <c r="E3828" s="108" t="s">
        <v>2683</v>
      </c>
      <c r="G3828" s="108" t="s">
        <v>15965</v>
      </c>
      <c r="H3828" s="108" t="s">
        <v>11561</v>
      </c>
      <c r="I3828" s="110" t="s">
        <v>2683</v>
      </c>
      <c r="J3828" s="108" t="s">
        <v>11562</v>
      </c>
      <c r="O3828" s="108" t="s">
        <v>2573</v>
      </c>
    </row>
    <row r="3829" spans="1:15" s="108" customFormat="1" ht="12.75" x14ac:dyDescent="0.2">
      <c r="A3829" s="108" t="str">
        <f>EnterpriseData!$B$38</f>
        <v>ProTes300420201Adm</v>
      </c>
      <c r="B3829" s="109" t="s">
        <v>15966</v>
      </c>
      <c r="C3829" s="108" t="s">
        <v>2609</v>
      </c>
      <c r="D3829" s="108" t="s">
        <v>15967</v>
      </c>
      <c r="E3829" s="108" t="s">
        <v>2683</v>
      </c>
      <c r="G3829" s="108" t="s">
        <v>15968</v>
      </c>
      <c r="H3829" s="108" t="s">
        <v>15969</v>
      </c>
      <c r="I3829" s="110" t="s">
        <v>2683</v>
      </c>
      <c r="J3829" s="108" t="s">
        <v>6711</v>
      </c>
      <c r="O3829" s="108" t="s">
        <v>2573</v>
      </c>
    </row>
    <row r="3830" spans="1:15" s="108" customFormat="1" ht="12.75" x14ac:dyDescent="0.2">
      <c r="A3830" s="108" t="str">
        <f>EnterpriseData!$B$38</f>
        <v>ProTes300420201Adm</v>
      </c>
      <c r="B3830" s="109" t="s">
        <v>15970</v>
      </c>
      <c r="C3830" s="108" t="s">
        <v>2609</v>
      </c>
      <c r="D3830" s="108" t="s">
        <v>15971</v>
      </c>
      <c r="E3830" s="108" t="s">
        <v>2683</v>
      </c>
      <c r="G3830" s="108" t="s">
        <v>15972</v>
      </c>
      <c r="H3830" s="108" t="s">
        <v>6245</v>
      </c>
      <c r="I3830" s="110" t="s">
        <v>2683</v>
      </c>
      <c r="J3830" s="108" t="s">
        <v>2412</v>
      </c>
      <c r="O3830" s="108" t="s">
        <v>2573</v>
      </c>
    </row>
    <row r="3831" spans="1:15" s="108" customFormat="1" ht="12.75" x14ac:dyDescent="0.2">
      <c r="A3831" s="108" t="str">
        <f>EnterpriseData!$B$38</f>
        <v>ProTes300420201Adm</v>
      </c>
      <c r="B3831" s="109" t="s">
        <v>15973</v>
      </c>
      <c r="C3831" s="108" t="s">
        <v>2609</v>
      </c>
      <c r="D3831" s="108" t="s">
        <v>15974</v>
      </c>
      <c r="E3831" s="108" t="s">
        <v>2683</v>
      </c>
      <c r="G3831" s="108" t="s">
        <v>15975</v>
      </c>
      <c r="H3831" s="108" t="s">
        <v>15976</v>
      </c>
      <c r="I3831" s="110" t="s">
        <v>2683</v>
      </c>
      <c r="J3831" s="108" t="s">
        <v>3100</v>
      </c>
      <c r="O3831" s="108" t="s">
        <v>2573</v>
      </c>
    </row>
    <row r="3832" spans="1:15" s="108" customFormat="1" ht="12.75" x14ac:dyDescent="0.2">
      <c r="A3832" s="108" t="str">
        <f>EnterpriseData!$B$38</f>
        <v>ProTes300420201Adm</v>
      </c>
      <c r="B3832" s="109" t="s">
        <v>15977</v>
      </c>
      <c r="C3832" s="108" t="s">
        <v>2609</v>
      </c>
      <c r="D3832" s="108" t="s">
        <v>15978</v>
      </c>
      <c r="E3832" s="108" t="s">
        <v>2683</v>
      </c>
      <c r="G3832" s="108" t="s">
        <v>15979</v>
      </c>
      <c r="H3832" s="108" t="s">
        <v>7091</v>
      </c>
      <c r="I3832" s="110" t="s">
        <v>2683</v>
      </c>
      <c r="J3832" s="108" t="s">
        <v>7092</v>
      </c>
      <c r="O3832" s="108" t="s">
        <v>2573</v>
      </c>
    </row>
    <row r="3833" spans="1:15" s="108" customFormat="1" ht="12.75" x14ac:dyDescent="0.2">
      <c r="A3833" s="108" t="str">
        <f>EnterpriseData!$B$38</f>
        <v>ProTes300420201Adm</v>
      </c>
      <c r="B3833" s="109" t="s">
        <v>15980</v>
      </c>
      <c r="C3833" s="108" t="s">
        <v>2609</v>
      </c>
      <c r="D3833" s="108" t="s">
        <v>15981</v>
      </c>
      <c r="E3833" s="108" t="s">
        <v>2683</v>
      </c>
      <c r="G3833" s="108" t="s">
        <v>15982</v>
      </c>
      <c r="H3833" s="108" t="s">
        <v>7618</v>
      </c>
      <c r="I3833" s="110" t="s">
        <v>2683</v>
      </c>
      <c r="J3833" s="108" t="s">
        <v>2390</v>
      </c>
      <c r="O3833" s="108" t="s">
        <v>2573</v>
      </c>
    </row>
    <row r="3834" spans="1:15" s="108" customFormat="1" ht="12.75" x14ac:dyDescent="0.2">
      <c r="A3834" s="108" t="str">
        <f>EnterpriseData!$B$38</f>
        <v>ProTes300420201Adm</v>
      </c>
      <c r="B3834" s="109" t="s">
        <v>15983</v>
      </c>
      <c r="C3834" s="108" t="s">
        <v>2609</v>
      </c>
      <c r="D3834" s="108" t="s">
        <v>15984</v>
      </c>
      <c r="E3834" s="108" t="s">
        <v>2683</v>
      </c>
      <c r="G3834" s="108" t="s">
        <v>15985</v>
      </c>
      <c r="H3834" s="108" t="s">
        <v>6419</v>
      </c>
      <c r="I3834" s="110" t="s">
        <v>2683</v>
      </c>
      <c r="J3834" s="108" t="s">
        <v>5238</v>
      </c>
      <c r="O3834" s="108" t="s">
        <v>2573</v>
      </c>
    </row>
    <row r="3835" spans="1:15" s="108" customFormat="1" ht="12.75" x14ac:dyDescent="0.2">
      <c r="A3835" s="108" t="str">
        <f>EnterpriseData!$B$38</f>
        <v>ProTes300420201Adm</v>
      </c>
      <c r="B3835" s="109" t="s">
        <v>15986</v>
      </c>
      <c r="C3835" s="108" t="s">
        <v>2609</v>
      </c>
      <c r="D3835" s="108" t="s">
        <v>15987</v>
      </c>
      <c r="E3835" s="108" t="s">
        <v>2683</v>
      </c>
      <c r="G3835" s="108" t="s">
        <v>15988</v>
      </c>
      <c r="H3835" s="108" t="s">
        <v>7618</v>
      </c>
      <c r="I3835" s="110" t="s">
        <v>2683</v>
      </c>
      <c r="J3835" s="108" t="s">
        <v>2390</v>
      </c>
      <c r="O3835" s="108" t="s">
        <v>2573</v>
      </c>
    </row>
    <row r="3836" spans="1:15" s="108" customFormat="1" ht="12.75" x14ac:dyDescent="0.2">
      <c r="A3836" s="108" t="str">
        <f>EnterpriseData!$B$38</f>
        <v>ProTes300420201Adm</v>
      </c>
      <c r="B3836" s="109" t="s">
        <v>15989</v>
      </c>
      <c r="C3836" s="108" t="s">
        <v>2609</v>
      </c>
      <c r="D3836" s="108" t="s">
        <v>15990</v>
      </c>
      <c r="E3836" s="108" t="s">
        <v>2683</v>
      </c>
      <c r="G3836" s="108" t="s">
        <v>15991</v>
      </c>
      <c r="H3836" s="108" t="s">
        <v>6122</v>
      </c>
      <c r="I3836" s="110" t="s">
        <v>2683</v>
      </c>
      <c r="J3836" s="108" t="s">
        <v>6123</v>
      </c>
      <c r="O3836" s="108" t="s">
        <v>2573</v>
      </c>
    </row>
    <row r="3837" spans="1:15" s="108" customFormat="1" ht="12.75" x14ac:dyDescent="0.2">
      <c r="A3837" s="108" t="str">
        <f>EnterpriseData!$B$38</f>
        <v>ProTes300420201Adm</v>
      </c>
      <c r="B3837" s="109" t="s">
        <v>15992</v>
      </c>
      <c r="C3837" s="108" t="s">
        <v>2609</v>
      </c>
      <c r="D3837" s="108" t="s">
        <v>15993</v>
      </c>
      <c r="E3837" s="108" t="s">
        <v>2683</v>
      </c>
      <c r="G3837" s="108" t="s">
        <v>15994</v>
      </c>
      <c r="H3837" s="108" t="s">
        <v>15994</v>
      </c>
      <c r="I3837" s="110" t="s">
        <v>2683</v>
      </c>
      <c r="J3837" s="108" t="s">
        <v>2834</v>
      </c>
      <c r="O3837" s="108" t="s">
        <v>2573</v>
      </c>
    </row>
    <row r="3838" spans="1:15" s="108" customFormat="1" ht="12.75" x14ac:dyDescent="0.2">
      <c r="A3838" s="108" t="str">
        <f>EnterpriseData!$B$38</f>
        <v>ProTes300420201Adm</v>
      </c>
      <c r="B3838" s="109" t="s">
        <v>15995</v>
      </c>
      <c r="C3838" s="108" t="s">
        <v>2609</v>
      </c>
      <c r="D3838" s="108" t="s">
        <v>15996</v>
      </c>
      <c r="E3838" s="108" t="s">
        <v>2683</v>
      </c>
      <c r="G3838" s="108" t="s">
        <v>15997</v>
      </c>
      <c r="H3838" s="108" t="s">
        <v>7392</v>
      </c>
      <c r="I3838" s="110" t="s">
        <v>2683</v>
      </c>
      <c r="J3838" s="108" t="s">
        <v>5462</v>
      </c>
      <c r="O3838" s="108" t="s">
        <v>2573</v>
      </c>
    </row>
    <row r="3839" spans="1:15" s="108" customFormat="1" ht="12.75" x14ac:dyDescent="0.2">
      <c r="A3839" s="108" t="str">
        <f>EnterpriseData!$B$38</f>
        <v>ProTes300420201Adm</v>
      </c>
      <c r="B3839" s="109" t="s">
        <v>15998</v>
      </c>
      <c r="C3839" s="108" t="s">
        <v>2609</v>
      </c>
      <c r="D3839" s="108" t="s">
        <v>15999</v>
      </c>
      <c r="E3839" s="108" t="s">
        <v>2683</v>
      </c>
      <c r="G3839" s="108" t="s">
        <v>16000</v>
      </c>
      <c r="H3839" s="108" t="s">
        <v>6198</v>
      </c>
      <c r="I3839" s="110" t="s">
        <v>2683</v>
      </c>
      <c r="J3839" s="108" t="s">
        <v>3825</v>
      </c>
      <c r="O3839" s="108" t="s">
        <v>2573</v>
      </c>
    </row>
    <row r="3840" spans="1:15" s="108" customFormat="1" ht="12.75" x14ac:dyDescent="0.2">
      <c r="A3840" s="108" t="str">
        <f>EnterpriseData!$B$38</f>
        <v>ProTes300420201Adm</v>
      </c>
      <c r="B3840" s="109" t="s">
        <v>16001</v>
      </c>
      <c r="C3840" s="108" t="s">
        <v>2609</v>
      </c>
      <c r="D3840" s="108" t="s">
        <v>16002</v>
      </c>
      <c r="E3840" s="108" t="s">
        <v>2683</v>
      </c>
      <c r="G3840" s="108" t="s">
        <v>4508</v>
      </c>
      <c r="H3840" s="108" t="s">
        <v>15497</v>
      </c>
      <c r="I3840" s="110" t="s">
        <v>2683</v>
      </c>
      <c r="J3840" s="108" t="s">
        <v>4509</v>
      </c>
      <c r="O3840" s="108" t="s">
        <v>2573</v>
      </c>
    </row>
    <row r="3841" spans="1:15" s="108" customFormat="1" ht="12.75" x14ac:dyDescent="0.2">
      <c r="A3841" s="108" t="str">
        <f>EnterpriseData!$B$38</f>
        <v>ProTes300420201Adm</v>
      </c>
      <c r="B3841" s="109" t="s">
        <v>16003</v>
      </c>
      <c r="C3841" s="108" t="s">
        <v>2609</v>
      </c>
      <c r="D3841" s="108" t="s">
        <v>16004</v>
      </c>
      <c r="E3841" s="108" t="s">
        <v>2683</v>
      </c>
      <c r="G3841" s="108" t="s">
        <v>16005</v>
      </c>
      <c r="H3841" s="108" t="s">
        <v>6299</v>
      </c>
      <c r="I3841" s="110" t="s">
        <v>2683</v>
      </c>
      <c r="J3841" s="108" t="s">
        <v>3100</v>
      </c>
      <c r="O3841" s="108" t="s">
        <v>2573</v>
      </c>
    </row>
    <row r="3842" spans="1:15" s="108" customFormat="1" ht="12.75" x14ac:dyDescent="0.2">
      <c r="A3842" s="108" t="str">
        <f>EnterpriseData!$B$38</f>
        <v>ProTes300420201Adm</v>
      </c>
      <c r="B3842" s="109" t="s">
        <v>16006</v>
      </c>
      <c r="C3842" s="108" t="s">
        <v>2609</v>
      </c>
      <c r="D3842" s="108" t="s">
        <v>16007</v>
      </c>
      <c r="E3842" s="108" t="s">
        <v>2683</v>
      </c>
      <c r="G3842" s="108" t="s">
        <v>16008</v>
      </c>
      <c r="H3842" s="108" t="s">
        <v>6198</v>
      </c>
      <c r="I3842" s="110" t="s">
        <v>2683</v>
      </c>
      <c r="J3842" s="108" t="s">
        <v>3825</v>
      </c>
      <c r="O3842" s="108" t="s">
        <v>2573</v>
      </c>
    </row>
    <row r="3843" spans="1:15" s="108" customFormat="1" ht="12.75" x14ac:dyDescent="0.2">
      <c r="A3843" s="108" t="str">
        <f>EnterpriseData!$B$38</f>
        <v>ProTes300420201Adm</v>
      </c>
      <c r="B3843" s="109" t="s">
        <v>16009</v>
      </c>
      <c r="C3843" s="108" t="s">
        <v>2609</v>
      </c>
      <c r="D3843" s="108" t="s">
        <v>16010</v>
      </c>
      <c r="E3843" s="108" t="s">
        <v>2683</v>
      </c>
      <c r="G3843" s="108" t="s">
        <v>16011</v>
      </c>
      <c r="H3843" s="108" t="s">
        <v>6512</v>
      </c>
      <c r="I3843" s="110" t="s">
        <v>2683</v>
      </c>
      <c r="J3843" s="108" t="s">
        <v>5462</v>
      </c>
      <c r="O3843" s="108" t="s">
        <v>2573</v>
      </c>
    </row>
    <row r="3844" spans="1:15" s="108" customFormat="1" ht="12.75" x14ac:dyDescent="0.2">
      <c r="A3844" s="108" t="str">
        <f>EnterpriseData!$B$38</f>
        <v>ProTes300420201Adm</v>
      </c>
      <c r="B3844" s="109" t="s">
        <v>16012</v>
      </c>
      <c r="C3844" s="108" t="s">
        <v>2609</v>
      </c>
      <c r="D3844" s="108" t="s">
        <v>16013</v>
      </c>
      <c r="E3844" s="108" t="s">
        <v>2683</v>
      </c>
      <c r="G3844" s="108" t="s">
        <v>16014</v>
      </c>
      <c r="H3844" s="108" t="s">
        <v>7054</v>
      </c>
      <c r="I3844" s="110" t="s">
        <v>2683</v>
      </c>
      <c r="J3844" s="108" t="s">
        <v>2414</v>
      </c>
      <c r="O3844" s="108" t="s">
        <v>2573</v>
      </c>
    </row>
    <row r="3845" spans="1:15" s="108" customFormat="1" ht="12.75" x14ac:dyDescent="0.2">
      <c r="A3845" s="108" t="str">
        <f>EnterpriseData!$B$38</f>
        <v>ProTes300420201Adm</v>
      </c>
      <c r="B3845" s="109" t="s">
        <v>16015</v>
      </c>
      <c r="C3845" s="108" t="s">
        <v>2609</v>
      </c>
      <c r="D3845" s="108" t="s">
        <v>16016</v>
      </c>
      <c r="E3845" s="108" t="s">
        <v>2683</v>
      </c>
      <c r="G3845" s="108" t="s">
        <v>16017</v>
      </c>
      <c r="H3845" s="108" t="s">
        <v>6198</v>
      </c>
      <c r="I3845" s="110" t="s">
        <v>2683</v>
      </c>
      <c r="J3845" s="108" t="s">
        <v>3825</v>
      </c>
      <c r="O3845" s="108" t="s">
        <v>2573</v>
      </c>
    </row>
    <row r="3846" spans="1:15" s="108" customFormat="1" ht="12.75" x14ac:dyDescent="0.2">
      <c r="A3846" s="108" t="str">
        <f>EnterpriseData!$B$38</f>
        <v>ProTes300420201Adm</v>
      </c>
      <c r="B3846" s="109" t="s">
        <v>16018</v>
      </c>
      <c r="C3846" s="108" t="s">
        <v>2609</v>
      </c>
      <c r="D3846" s="108" t="s">
        <v>16019</v>
      </c>
      <c r="E3846" s="108" t="s">
        <v>2683</v>
      </c>
      <c r="G3846" s="108" t="s">
        <v>16020</v>
      </c>
      <c r="H3846" s="108" t="s">
        <v>6267</v>
      </c>
      <c r="I3846" s="110" t="s">
        <v>2683</v>
      </c>
      <c r="J3846" s="108" t="s">
        <v>4104</v>
      </c>
      <c r="O3846" s="108" t="s">
        <v>2573</v>
      </c>
    </row>
    <row r="3847" spans="1:15" s="108" customFormat="1" ht="12.75" x14ac:dyDescent="0.2">
      <c r="A3847" s="108" t="str">
        <f>EnterpriseData!$B$38</f>
        <v>ProTes300420201Adm</v>
      </c>
      <c r="B3847" s="109" t="s">
        <v>16021</v>
      </c>
      <c r="C3847" s="108" t="s">
        <v>2609</v>
      </c>
      <c r="D3847" s="108" t="s">
        <v>16022</v>
      </c>
      <c r="E3847" s="108" t="s">
        <v>2683</v>
      </c>
      <c r="G3847" s="108" t="s">
        <v>16023</v>
      </c>
      <c r="H3847" s="108" t="s">
        <v>16023</v>
      </c>
      <c r="I3847" s="110" t="s">
        <v>2683</v>
      </c>
      <c r="J3847" s="108" t="s">
        <v>6014</v>
      </c>
      <c r="O3847" s="108" t="s">
        <v>2573</v>
      </c>
    </row>
    <row r="3848" spans="1:15" s="108" customFormat="1" ht="12.75" x14ac:dyDescent="0.2">
      <c r="A3848" s="108" t="str">
        <f>EnterpriseData!$B$38</f>
        <v>ProTes300420201Adm</v>
      </c>
      <c r="B3848" s="109" t="s">
        <v>16024</v>
      </c>
      <c r="C3848" s="108" t="s">
        <v>2609</v>
      </c>
      <c r="D3848" s="108" t="s">
        <v>16025</v>
      </c>
      <c r="E3848" s="108" t="s">
        <v>2683</v>
      </c>
      <c r="G3848" s="108" t="s">
        <v>16026</v>
      </c>
      <c r="H3848" s="108" t="s">
        <v>6245</v>
      </c>
      <c r="I3848" s="110" t="s">
        <v>2683</v>
      </c>
      <c r="J3848" s="108" t="s">
        <v>2412</v>
      </c>
      <c r="O3848" s="108" t="s">
        <v>2573</v>
      </c>
    </row>
    <row r="3849" spans="1:15" s="108" customFormat="1" ht="12.75" x14ac:dyDescent="0.2">
      <c r="A3849" s="108" t="str">
        <f>EnterpriseData!$B$38</f>
        <v>ProTes300420201Adm</v>
      </c>
      <c r="B3849" s="109" t="s">
        <v>16027</v>
      </c>
      <c r="C3849" s="108" t="s">
        <v>2609</v>
      </c>
      <c r="D3849" s="108" t="s">
        <v>16028</v>
      </c>
      <c r="E3849" s="108" t="s">
        <v>2683</v>
      </c>
      <c r="G3849" s="108" t="s">
        <v>16029</v>
      </c>
      <c r="H3849" s="108" t="s">
        <v>16029</v>
      </c>
      <c r="I3849" s="110" t="s">
        <v>2683</v>
      </c>
      <c r="J3849" s="108" t="s">
        <v>16030</v>
      </c>
      <c r="O3849" s="108" t="s">
        <v>2573</v>
      </c>
    </row>
    <row r="3850" spans="1:15" s="108" customFormat="1" ht="12.75" x14ac:dyDescent="0.2">
      <c r="A3850" s="108" t="str">
        <f>EnterpriseData!$B$38</f>
        <v>ProTes300420201Adm</v>
      </c>
      <c r="B3850" s="109" t="s">
        <v>16031</v>
      </c>
      <c r="C3850" s="108" t="s">
        <v>2609</v>
      </c>
      <c r="D3850" s="108" t="s">
        <v>16032</v>
      </c>
      <c r="E3850" s="108" t="s">
        <v>2683</v>
      </c>
      <c r="G3850" s="108" t="s">
        <v>16033</v>
      </c>
      <c r="H3850" s="108" t="s">
        <v>13229</v>
      </c>
      <c r="I3850" s="110" t="s">
        <v>2683</v>
      </c>
      <c r="J3850" s="108" t="s">
        <v>2834</v>
      </c>
      <c r="O3850" s="108" t="s">
        <v>2573</v>
      </c>
    </row>
    <row r="3851" spans="1:15" s="108" customFormat="1" ht="12.75" x14ac:dyDescent="0.2">
      <c r="A3851" s="108" t="str">
        <f>EnterpriseData!$B$38</f>
        <v>ProTes300420201Adm</v>
      </c>
      <c r="B3851" s="109" t="s">
        <v>16034</v>
      </c>
      <c r="C3851" s="108" t="s">
        <v>2609</v>
      </c>
      <c r="D3851" s="108" t="s">
        <v>16035</v>
      </c>
      <c r="E3851" s="108" t="s">
        <v>2683</v>
      </c>
      <c r="G3851" s="108" t="s">
        <v>16036</v>
      </c>
      <c r="H3851" s="108" t="s">
        <v>16037</v>
      </c>
      <c r="I3851" s="110" t="s">
        <v>2683</v>
      </c>
      <c r="J3851" s="108" t="s">
        <v>6711</v>
      </c>
      <c r="O3851" s="108" t="s">
        <v>2573</v>
      </c>
    </row>
    <row r="3852" spans="1:15" s="108" customFormat="1" ht="12.75" x14ac:dyDescent="0.2">
      <c r="A3852" s="108" t="str">
        <f>EnterpriseData!$B$38</f>
        <v>ProTes300420201Adm</v>
      </c>
      <c r="B3852" s="109" t="s">
        <v>16038</v>
      </c>
      <c r="C3852" s="108" t="s">
        <v>2609</v>
      </c>
      <c r="D3852" s="108" t="s">
        <v>16039</v>
      </c>
      <c r="E3852" s="108" t="s">
        <v>2683</v>
      </c>
      <c r="G3852" s="108" t="s">
        <v>16040</v>
      </c>
      <c r="H3852" s="108" t="s">
        <v>9678</v>
      </c>
      <c r="I3852" s="110" t="s">
        <v>2683</v>
      </c>
      <c r="J3852" s="108" t="s">
        <v>2930</v>
      </c>
      <c r="O3852" s="108" t="s">
        <v>2573</v>
      </c>
    </row>
    <row r="3853" spans="1:15" s="108" customFormat="1" ht="12.75" x14ac:dyDescent="0.2">
      <c r="A3853" s="108" t="str">
        <f>EnterpriseData!$B$38</f>
        <v>ProTes300420201Adm</v>
      </c>
      <c r="B3853" s="109" t="s">
        <v>16041</v>
      </c>
      <c r="C3853" s="108" t="s">
        <v>2609</v>
      </c>
      <c r="D3853" s="108" t="s">
        <v>16042</v>
      </c>
      <c r="E3853" s="108" t="s">
        <v>2683</v>
      </c>
      <c r="G3853" s="108" t="s">
        <v>16043</v>
      </c>
      <c r="H3853" s="108" t="s">
        <v>6245</v>
      </c>
      <c r="I3853" s="110" t="s">
        <v>2683</v>
      </c>
      <c r="J3853" s="108" t="s">
        <v>2412</v>
      </c>
      <c r="O3853" s="108" t="s">
        <v>2573</v>
      </c>
    </row>
    <row r="3854" spans="1:15" s="108" customFormat="1" ht="12.75" x14ac:dyDescent="0.2">
      <c r="A3854" s="108" t="str">
        <f>EnterpriseData!$B$38</f>
        <v>ProTes300420201Adm</v>
      </c>
      <c r="B3854" s="109" t="s">
        <v>16044</v>
      </c>
      <c r="C3854" s="108" t="s">
        <v>2609</v>
      </c>
      <c r="D3854" s="108" t="s">
        <v>16045</v>
      </c>
      <c r="E3854" s="108" t="s">
        <v>2683</v>
      </c>
      <c r="G3854" s="108" t="s">
        <v>16046</v>
      </c>
      <c r="H3854" s="108" t="s">
        <v>10903</v>
      </c>
      <c r="I3854" s="110" t="s">
        <v>2683</v>
      </c>
      <c r="J3854" s="108" t="s">
        <v>5384</v>
      </c>
      <c r="O3854" s="108" t="s">
        <v>2573</v>
      </c>
    </row>
    <row r="3855" spans="1:15" s="108" customFormat="1" ht="12.75" x14ac:dyDescent="0.2">
      <c r="A3855" s="108" t="str">
        <f>EnterpriseData!$B$38</f>
        <v>ProTes300420201Adm</v>
      </c>
      <c r="B3855" s="109" t="s">
        <v>16047</v>
      </c>
      <c r="C3855" s="108" t="s">
        <v>2609</v>
      </c>
      <c r="D3855" s="108" t="s">
        <v>16048</v>
      </c>
      <c r="E3855" s="108" t="s">
        <v>2683</v>
      </c>
      <c r="G3855" s="108" t="s">
        <v>16049</v>
      </c>
      <c r="H3855" s="108" t="s">
        <v>6151</v>
      </c>
      <c r="I3855" s="110" t="s">
        <v>2683</v>
      </c>
      <c r="J3855" s="108" t="s">
        <v>2727</v>
      </c>
      <c r="O3855" s="108" t="s">
        <v>2573</v>
      </c>
    </row>
    <row r="3856" spans="1:15" s="108" customFormat="1" ht="12.75" x14ac:dyDescent="0.2">
      <c r="A3856" s="108" t="str">
        <f>EnterpriseData!$B$38</f>
        <v>ProTes300420201Adm</v>
      </c>
      <c r="B3856" s="109" t="s">
        <v>16050</v>
      </c>
      <c r="C3856" s="108" t="s">
        <v>2609</v>
      </c>
      <c r="D3856" s="108" t="s">
        <v>16051</v>
      </c>
      <c r="E3856" s="108" t="s">
        <v>2683</v>
      </c>
      <c r="G3856" s="108" t="s">
        <v>16052</v>
      </c>
      <c r="H3856" s="108" t="s">
        <v>6616</v>
      </c>
      <c r="I3856" s="110" t="s">
        <v>2683</v>
      </c>
      <c r="J3856" s="108" t="s">
        <v>5800</v>
      </c>
      <c r="O3856" s="108" t="s">
        <v>2573</v>
      </c>
    </row>
    <row r="3857" spans="1:15" s="108" customFormat="1" ht="12.75" x14ac:dyDescent="0.2">
      <c r="A3857" s="108" t="str">
        <f>EnterpriseData!$B$38</f>
        <v>ProTes300420201Adm</v>
      </c>
      <c r="B3857" s="109" t="s">
        <v>16053</v>
      </c>
      <c r="C3857" s="108" t="s">
        <v>2609</v>
      </c>
      <c r="D3857" s="108" t="s">
        <v>16054</v>
      </c>
      <c r="E3857" s="108" t="s">
        <v>2683</v>
      </c>
      <c r="G3857" s="108" t="s">
        <v>16055</v>
      </c>
      <c r="H3857" s="108" t="s">
        <v>6267</v>
      </c>
      <c r="I3857" s="110" t="s">
        <v>2683</v>
      </c>
      <c r="J3857" s="108" t="s">
        <v>4104</v>
      </c>
      <c r="O3857" s="108" t="s">
        <v>2573</v>
      </c>
    </row>
    <row r="3858" spans="1:15" s="108" customFormat="1" ht="12.75" x14ac:dyDescent="0.2">
      <c r="A3858" s="108" t="str">
        <f>EnterpriseData!$B$38</f>
        <v>ProTes300420201Adm</v>
      </c>
      <c r="B3858" s="109" t="s">
        <v>16056</v>
      </c>
      <c r="C3858" s="108" t="s">
        <v>2609</v>
      </c>
      <c r="D3858" s="108" t="s">
        <v>16057</v>
      </c>
      <c r="E3858" s="108" t="s">
        <v>2683</v>
      </c>
      <c r="G3858" s="108" t="s">
        <v>16058</v>
      </c>
      <c r="H3858" s="108" t="s">
        <v>13427</v>
      </c>
      <c r="I3858" s="110" t="s">
        <v>2683</v>
      </c>
      <c r="J3858" s="108" t="s">
        <v>3202</v>
      </c>
      <c r="O3858" s="108" t="s">
        <v>2573</v>
      </c>
    </row>
    <row r="3859" spans="1:15" s="108" customFormat="1" ht="12.75" x14ac:dyDescent="0.2">
      <c r="A3859" s="108" t="str">
        <f>EnterpriseData!$B$38</f>
        <v>ProTes300420201Adm</v>
      </c>
      <c r="B3859" s="109" t="s">
        <v>16059</v>
      </c>
      <c r="C3859" s="108" t="s">
        <v>2609</v>
      </c>
      <c r="D3859" s="108" t="s">
        <v>16060</v>
      </c>
      <c r="E3859" s="108" t="s">
        <v>2683</v>
      </c>
      <c r="G3859" s="108" t="s">
        <v>16061</v>
      </c>
      <c r="H3859" s="108" t="s">
        <v>6267</v>
      </c>
      <c r="I3859" s="110" t="s">
        <v>2683</v>
      </c>
      <c r="J3859" s="108" t="s">
        <v>4104</v>
      </c>
      <c r="O3859" s="108" t="s">
        <v>2573</v>
      </c>
    </row>
    <row r="3860" spans="1:15" s="108" customFormat="1" ht="12.75" x14ac:dyDescent="0.2">
      <c r="A3860" s="108" t="str">
        <f>EnterpriseData!$B$38</f>
        <v>ProTes300420201Adm</v>
      </c>
      <c r="B3860" s="109" t="s">
        <v>16062</v>
      </c>
      <c r="C3860" s="108" t="s">
        <v>2609</v>
      </c>
      <c r="D3860" s="108" t="s">
        <v>16063</v>
      </c>
      <c r="E3860" s="108" t="s">
        <v>2683</v>
      </c>
      <c r="G3860" s="108" t="s">
        <v>16064</v>
      </c>
      <c r="H3860" s="108" t="s">
        <v>6299</v>
      </c>
      <c r="I3860" s="110" t="s">
        <v>2683</v>
      </c>
      <c r="J3860" s="108" t="s">
        <v>3100</v>
      </c>
      <c r="O3860" s="108" t="s">
        <v>2573</v>
      </c>
    </row>
    <row r="3861" spans="1:15" s="108" customFormat="1" ht="12.75" x14ac:dyDescent="0.2">
      <c r="A3861" s="108" t="str">
        <f>EnterpriseData!$B$38</f>
        <v>ProTes300420201Adm</v>
      </c>
      <c r="B3861" s="109" t="s">
        <v>16065</v>
      </c>
      <c r="C3861" s="108" t="s">
        <v>2609</v>
      </c>
      <c r="D3861" s="108" t="s">
        <v>16066</v>
      </c>
      <c r="E3861" s="108" t="s">
        <v>2683</v>
      </c>
      <c r="G3861" s="108" t="s">
        <v>16067</v>
      </c>
      <c r="H3861" s="108" t="s">
        <v>7439</v>
      </c>
      <c r="I3861" s="110" t="s">
        <v>2683</v>
      </c>
      <c r="J3861" s="108" t="s">
        <v>2413</v>
      </c>
      <c r="O3861" s="108" t="s">
        <v>2573</v>
      </c>
    </row>
    <row r="3862" spans="1:15" s="108" customFormat="1" ht="12.75" x14ac:dyDescent="0.2">
      <c r="A3862" s="108" t="str">
        <f>EnterpriseData!$B$38</f>
        <v>ProTes300420201Adm</v>
      </c>
      <c r="B3862" s="109" t="s">
        <v>16068</v>
      </c>
      <c r="C3862" s="108" t="s">
        <v>2609</v>
      </c>
      <c r="D3862" s="108" t="s">
        <v>16069</v>
      </c>
      <c r="E3862" s="108" t="s">
        <v>2683</v>
      </c>
      <c r="G3862" s="108" t="s">
        <v>16070</v>
      </c>
      <c r="H3862" s="108" t="s">
        <v>6151</v>
      </c>
      <c r="I3862" s="110" t="s">
        <v>2683</v>
      </c>
      <c r="J3862" s="108" t="s">
        <v>2727</v>
      </c>
      <c r="O3862" s="108" t="s">
        <v>2573</v>
      </c>
    </row>
    <row r="3863" spans="1:15" s="108" customFormat="1" ht="12.75" x14ac:dyDescent="0.2">
      <c r="A3863" s="108" t="str">
        <f>EnterpriseData!$B$38</f>
        <v>ProTes300420201Adm</v>
      </c>
      <c r="B3863" s="109" t="s">
        <v>16071</v>
      </c>
      <c r="C3863" s="108" t="s">
        <v>2609</v>
      </c>
      <c r="D3863" s="108" t="s">
        <v>16072</v>
      </c>
      <c r="E3863" s="108" t="s">
        <v>2683</v>
      </c>
      <c r="G3863" s="108" t="s">
        <v>16073</v>
      </c>
      <c r="H3863" s="108" t="s">
        <v>11437</v>
      </c>
      <c r="I3863" s="110" t="s">
        <v>2683</v>
      </c>
      <c r="J3863" s="108" t="s">
        <v>6711</v>
      </c>
      <c r="O3863" s="108" t="s">
        <v>2573</v>
      </c>
    </row>
    <row r="3864" spans="1:15" s="108" customFormat="1" ht="12.75" x14ac:dyDescent="0.2">
      <c r="A3864" s="108" t="str">
        <f>EnterpriseData!$B$38</f>
        <v>ProTes300420201Adm</v>
      </c>
      <c r="B3864" s="109" t="s">
        <v>16074</v>
      </c>
      <c r="C3864" s="108" t="s">
        <v>2609</v>
      </c>
      <c r="D3864" s="108" t="s">
        <v>16075</v>
      </c>
      <c r="E3864" s="108" t="s">
        <v>2683</v>
      </c>
      <c r="G3864" s="108" t="s">
        <v>16076</v>
      </c>
      <c r="H3864" s="108" t="s">
        <v>7957</v>
      </c>
      <c r="I3864" s="110" t="s">
        <v>2683</v>
      </c>
      <c r="J3864" s="108" t="s">
        <v>2418</v>
      </c>
      <c r="O3864" s="108" t="s">
        <v>2573</v>
      </c>
    </row>
    <row r="3865" spans="1:15" s="108" customFormat="1" ht="12.75" x14ac:dyDescent="0.2">
      <c r="A3865" s="108" t="str">
        <f>EnterpriseData!$B$38</f>
        <v>ProTes300420201Adm</v>
      </c>
      <c r="B3865" s="109" t="s">
        <v>16077</v>
      </c>
      <c r="C3865" s="108" t="s">
        <v>2609</v>
      </c>
      <c r="D3865" s="108" t="s">
        <v>16078</v>
      </c>
      <c r="E3865" s="108" t="s">
        <v>2683</v>
      </c>
      <c r="G3865" s="108" t="s">
        <v>16079</v>
      </c>
      <c r="H3865" s="108" t="s">
        <v>9092</v>
      </c>
      <c r="I3865" s="110" t="s">
        <v>2683</v>
      </c>
      <c r="J3865" s="108" t="s">
        <v>3003</v>
      </c>
      <c r="O3865" s="108" t="s">
        <v>2573</v>
      </c>
    </row>
    <row r="3866" spans="1:15" s="108" customFormat="1" ht="12.75" x14ac:dyDescent="0.2">
      <c r="A3866" s="108" t="str">
        <f>EnterpriseData!$B$38</f>
        <v>ProTes300420201Adm</v>
      </c>
      <c r="B3866" s="109" t="s">
        <v>16080</v>
      </c>
      <c r="C3866" s="108" t="s">
        <v>2609</v>
      </c>
      <c r="D3866" s="108" t="s">
        <v>16081</v>
      </c>
      <c r="E3866" s="108" t="s">
        <v>2683</v>
      </c>
      <c r="G3866" s="108" t="s">
        <v>16082</v>
      </c>
      <c r="H3866" s="108" t="s">
        <v>6151</v>
      </c>
      <c r="I3866" s="110" t="s">
        <v>2683</v>
      </c>
      <c r="J3866" s="108" t="s">
        <v>2727</v>
      </c>
      <c r="O3866" s="108" t="s">
        <v>2573</v>
      </c>
    </row>
    <row r="3867" spans="1:15" s="108" customFormat="1" ht="12.75" x14ac:dyDescent="0.2">
      <c r="A3867" s="108" t="str">
        <f>EnterpriseData!$B$38</f>
        <v>ProTes300420201Adm</v>
      </c>
      <c r="B3867" s="109" t="s">
        <v>16083</v>
      </c>
      <c r="C3867" s="108" t="s">
        <v>2609</v>
      </c>
      <c r="D3867" s="108" t="s">
        <v>16084</v>
      </c>
      <c r="E3867" s="108" t="s">
        <v>2683</v>
      </c>
      <c r="G3867" s="108" t="s">
        <v>16085</v>
      </c>
      <c r="H3867" s="108" t="s">
        <v>6151</v>
      </c>
      <c r="I3867" s="110" t="s">
        <v>2683</v>
      </c>
      <c r="J3867" s="108" t="s">
        <v>2727</v>
      </c>
      <c r="O3867" s="108" t="s">
        <v>2573</v>
      </c>
    </row>
    <row r="3868" spans="1:15" s="108" customFormat="1" ht="12.75" x14ac:dyDescent="0.2">
      <c r="A3868" s="108" t="str">
        <f>EnterpriseData!$B$38</f>
        <v>ProTes300420201Adm</v>
      </c>
      <c r="B3868" s="109" t="s">
        <v>16086</v>
      </c>
      <c r="C3868" s="108" t="s">
        <v>2609</v>
      </c>
      <c r="D3868" s="108" t="s">
        <v>16087</v>
      </c>
      <c r="E3868" s="108" t="s">
        <v>2683</v>
      </c>
      <c r="G3868" s="108" t="s">
        <v>5830</v>
      </c>
      <c r="H3868" s="108" t="s">
        <v>6415</v>
      </c>
      <c r="I3868" s="110" t="s">
        <v>2683</v>
      </c>
      <c r="J3868" s="108" t="s">
        <v>4651</v>
      </c>
      <c r="O3868" s="108" t="s">
        <v>2573</v>
      </c>
    </row>
    <row r="3869" spans="1:15" s="108" customFormat="1" ht="12.75" x14ac:dyDescent="0.2">
      <c r="A3869" s="108" t="str">
        <f>EnterpriseData!$B$38</f>
        <v>ProTes300420201Adm</v>
      </c>
      <c r="B3869" s="109" t="s">
        <v>16088</v>
      </c>
      <c r="C3869" s="108" t="s">
        <v>2609</v>
      </c>
      <c r="D3869" s="108" t="s">
        <v>16089</v>
      </c>
      <c r="E3869" s="108" t="s">
        <v>2683</v>
      </c>
      <c r="G3869" s="108" t="s">
        <v>16090</v>
      </c>
      <c r="H3869" s="108" t="s">
        <v>6616</v>
      </c>
      <c r="I3869" s="110" t="s">
        <v>2683</v>
      </c>
      <c r="J3869" s="108" t="s">
        <v>5800</v>
      </c>
      <c r="O3869" s="108" t="s">
        <v>2573</v>
      </c>
    </row>
    <row r="3870" spans="1:15" s="108" customFormat="1" ht="12.75" x14ac:dyDescent="0.2">
      <c r="A3870" s="108" t="str">
        <f>EnterpriseData!$B$38</f>
        <v>ProTes300420201Adm</v>
      </c>
      <c r="B3870" s="109" t="s">
        <v>16091</v>
      </c>
      <c r="C3870" s="108" t="s">
        <v>2609</v>
      </c>
      <c r="D3870" s="108" t="s">
        <v>16092</v>
      </c>
      <c r="E3870" s="108" t="s">
        <v>2683</v>
      </c>
      <c r="G3870" s="108" t="s">
        <v>16093</v>
      </c>
      <c r="H3870" s="108" t="s">
        <v>6284</v>
      </c>
      <c r="I3870" s="110" t="s">
        <v>2683</v>
      </c>
      <c r="J3870" s="108" t="s">
        <v>6285</v>
      </c>
      <c r="O3870" s="108" t="s">
        <v>2573</v>
      </c>
    </row>
    <row r="3871" spans="1:15" s="108" customFormat="1" ht="12.75" x14ac:dyDescent="0.2">
      <c r="A3871" s="108" t="str">
        <f>EnterpriseData!$B$38</f>
        <v>ProTes300420201Adm</v>
      </c>
      <c r="B3871" s="109" t="s">
        <v>16094</v>
      </c>
      <c r="C3871" s="108" t="s">
        <v>2609</v>
      </c>
      <c r="D3871" s="108" t="s">
        <v>16095</v>
      </c>
      <c r="E3871" s="108" t="s">
        <v>2683</v>
      </c>
      <c r="G3871" s="108" t="s">
        <v>16096</v>
      </c>
      <c r="H3871" s="108" t="s">
        <v>7315</v>
      </c>
      <c r="I3871" s="110" t="s">
        <v>2683</v>
      </c>
      <c r="J3871" s="108" t="s">
        <v>3016</v>
      </c>
      <c r="O3871" s="108" t="s">
        <v>2573</v>
      </c>
    </row>
    <row r="3872" spans="1:15" s="108" customFormat="1" ht="12.75" x14ac:dyDescent="0.2">
      <c r="A3872" s="108" t="str">
        <f>EnterpriseData!$B$38</f>
        <v>ProTes300420201Adm</v>
      </c>
      <c r="B3872" s="109" t="s">
        <v>16097</v>
      </c>
      <c r="C3872" s="108" t="s">
        <v>2609</v>
      </c>
      <c r="D3872" s="108" t="s">
        <v>16098</v>
      </c>
      <c r="E3872" s="108" t="s">
        <v>2683</v>
      </c>
      <c r="G3872" s="108" t="s">
        <v>16099</v>
      </c>
      <c r="H3872" s="108" t="s">
        <v>6800</v>
      </c>
      <c r="I3872" s="110" t="s">
        <v>2683</v>
      </c>
      <c r="J3872" s="108" t="s">
        <v>412</v>
      </c>
      <c r="O3872" s="108" t="s">
        <v>2573</v>
      </c>
    </row>
    <row r="3873" spans="1:15" s="108" customFormat="1" ht="12.75" x14ac:dyDescent="0.2">
      <c r="A3873" s="108" t="str">
        <f>EnterpriseData!$B$38</f>
        <v>ProTes300420201Adm</v>
      </c>
      <c r="B3873" s="109" t="s">
        <v>16100</v>
      </c>
      <c r="C3873" s="108" t="s">
        <v>2609</v>
      </c>
      <c r="D3873" s="108" t="s">
        <v>16101</v>
      </c>
      <c r="E3873" s="108" t="s">
        <v>2683</v>
      </c>
      <c r="G3873" s="108" t="s">
        <v>4686</v>
      </c>
      <c r="H3873" s="108" t="s">
        <v>6676</v>
      </c>
      <c r="I3873" s="110" t="s">
        <v>2683</v>
      </c>
      <c r="J3873" s="108" t="s">
        <v>3151</v>
      </c>
      <c r="O3873" s="108" t="s">
        <v>2573</v>
      </c>
    </row>
    <row r="3874" spans="1:15" s="108" customFormat="1" ht="12.75" x14ac:dyDescent="0.2">
      <c r="A3874" s="108" t="str">
        <f>EnterpriseData!$B$38</f>
        <v>ProTes300420201Adm</v>
      </c>
      <c r="B3874" s="109" t="s">
        <v>16102</v>
      </c>
      <c r="C3874" s="108" t="s">
        <v>2609</v>
      </c>
      <c r="D3874" s="108" t="s">
        <v>16103</v>
      </c>
      <c r="E3874" s="108" t="s">
        <v>2683</v>
      </c>
      <c r="G3874" s="108" t="s">
        <v>16104</v>
      </c>
      <c r="H3874" s="108" t="s">
        <v>12229</v>
      </c>
      <c r="I3874" s="110" t="s">
        <v>2683</v>
      </c>
      <c r="J3874" s="108" t="s">
        <v>6693</v>
      </c>
      <c r="O3874" s="108" t="s">
        <v>2573</v>
      </c>
    </row>
    <row r="3875" spans="1:15" s="108" customFormat="1" ht="12.75" x14ac:dyDescent="0.2">
      <c r="A3875" s="108" t="str">
        <f>EnterpriseData!$B$38</f>
        <v>ProTes300420201Adm</v>
      </c>
      <c r="B3875" s="109" t="s">
        <v>16105</v>
      </c>
      <c r="C3875" s="108" t="s">
        <v>2609</v>
      </c>
      <c r="D3875" s="108" t="s">
        <v>16106</v>
      </c>
      <c r="E3875" s="108" t="s">
        <v>2683</v>
      </c>
      <c r="G3875" s="108" t="s">
        <v>16107</v>
      </c>
      <c r="H3875" s="108" t="s">
        <v>7912</v>
      </c>
      <c r="I3875" s="110" t="s">
        <v>2683</v>
      </c>
      <c r="J3875" s="108" t="s">
        <v>3456</v>
      </c>
      <c r="O3875" s="108" t="s">
        <v>2573</v>
      </c>
    </row>
    <row r="3876" spans="1:15" s="108" customFormat="1" ht="12.75" x14ac:dyDescent="0.2">
      <c r="A3876" s="108" t="str">
        <f>EnterpriseData!$B$38</f>
        <v>ProTes300420201Adm</v>
      </c>
      <c r="B3876" s="109" t="s">
        <v>16108</v>
      </c>
      <c r="C3876" s="108" t="s">
        <v>2609</v>
      </c>
      <c r="D3876" s="108" t="s">
        <v>16109</v>
      </c>
      <c r="E3876" s="108" t="s">
        <v>2683</v>
      </c>
      <c r="G3876" s="108" t="s">
        <v>16110</v>
      </c>
      <c r="H3876" s="108" t="s">
        <v>10850</v>
      </c>
      <c r="I3876" s="110" t="s">
        <v>2683</v>
      </c>
      <c r="J3876" s="108" t="s">
        <v>2865</v>
      </c>
      <c r="O3876" s="108" t="s">
        <v>2573</v>
      </c>
    </row>
    <row r="3877" spans="1:15" s="108" customFormat="1" ht="12.75" x14ac:dyDescent="0.2">
      <c r="A3877" s="108" t="str">
        <f>EnterpriseData!$B$38</f>
        <v>ProTes300420201Adm</v>
      </c>
      <c r="B3877" s="109" t="s">
        <v>16111</v>
      </c>
      <c r="C3877" s="108" t="s">
        <v>2609</v>
      </c>
      <c r="D3877" s="108" t="s">
        <v>16112</v>
      </c>
      <c r="E3877" s="108" t="s">
        <v>2683</v>
      </c>
      <c r="G3877" s="108" t="s">
        <v>5129</v>
      </c>
      <c r="H3877" s="108" t="s">
        <v>5042</v>
      </c>
      <c r="I3877" s="110" t="s">
        <v>2683</v>
      </c>
      <c r="J3877" s="108" t="s">
        <v>3723</v>
      </c>
      <c r="O3877" s="108" t="s">
        <v>2573</v>
      </c>
    </row>
    <row r="3878" spans="1:15" s="108" customFormat="1" ht="12.75" x14ac:dyDescent="0.2">
      <c r="A3878" s="108" t="str">
        <f>EnterpriseData!$B$38</f>
        <v>ProTes300420201Adm</v>
      </c>
      <c r="B3878" s="109" t="s">
        <v>16113</v>
      </c>
      <c r="C3878" s="108" t="s">
        <v>2609</v>
      </c>
      <c r="D3878" s="108" t="s">
        <v>16114</v>
      </c>
      <c r="E3878" s="108" t="s">
        <v>2683</v>
      </c>
      <c r="G3878" s="108" t="s">
        <v>16115</v>
      </c>
      <c r="H3878" s="108" t="s">
        <v>7957</v>
      </c>
      <c r="I3878" s="110" t="s">
        <v>2683</v>
      </c>
      <c r="J3878" s="108" t="s">
        <v>2418</v>
      </c>
      <c r="O3878" s="108" t="s">
        <v>2573</v>
      </c>
    </row>
    <row r="3879" spans="1:15" s="108" customFormat="1" ht="12.75" x14ac:dyDescent="0.2">
      <c r="A3879" s="108" t="str">
        <f>EnterpriseData!$B$38</f>
        <v>ProTes300420201Adm</v>
      </c>
      <c r="B3879" s="109" t="s">
        <v>16116</v>
      </c>
      <c r="C3879" s="108" t="s">
        <v>2609</v>
      </c>
      <c r="D3879" s="108" t="s">
        <v>16117</v>
      </c>
      <c r="E3879" s="108" t="s">
        <v>2683</v>
      </c>
      <c r="G3879" s="108" t="s">
        <v>16118</v>
      </c>
      <c r="H3879" s="108" t="s">
        <v>11437</v>
      </c>
      <c r="I3879" s="110" t="s">
        <v>2683</v>
      </c>
      <c r="J3879" s="108" t="s">
        <v>6711</v>
      </c>
      <c r="O3879" s="108" t="s">
        <v>2573</v>
      </c>
    </row>
    <row r="3880" spans="1:15" s="108" customFormat="1" ht="12.75" x14ac:dyDescent="0.2">
      <c r="A3880" s="108" t="str">
        <f>EnterpriseData!$B$38</f>
        <v>ProTes300420201Adm</v>
      </c>
      <c r="B3880" s="109" t="s">
        <v>16119</v>
      </c>
      <c r="C3880" s="108" t="s">
        <v>2609</v>
      </c>
      <c r="D3880" s="108" t="s">
        <v>16120</v>
      </c>
      <c r="E3880" s="108" t="s">
        <v>2683</v>
      </c>
      <c r="G3880" s="108" t="s">
        <v>16121</v>
      </c>
      <c r="H3880" s="108" t="s">
        <v>6245</v>
      </c>
      <c r="I3880" s="110" t="s">
        <v>2683</v>
      </c>
      <c r="J3880" s="108" t="s">
        <v>2412</v>
      </c>
      <c r="O3880" s="108" t="s">
        <v>2573</v>
      </c>
    </row>
    <row r="3881" spans="1:15" s="108" customFormat="1" ht="12.75" x14ac:dyDescent="0.2">
      <c r="A3881" s="108" t="str">
        <f>EnterpriseData!$B$38</f>
        <v>ProTes300420201Adm</v>
      </c>
      <c r="B3881" s="109" t="s">
        <v>16122</v>
      </c>
      <c r="C3881" s="108" t="s">
        <v>2609</v>
      </c>
      <c r="D3881" s="108" t="s">
        <v>16123</v>
      </c>
      <c r="E3881" s="108" t="s">
        <v>2683</v>
      </c>
      <c r="G3881" s="108" t="s">
        <v>16124</v>
      </c>
      <c r="H3881" s="108" t="s">
        <v>7637</v>
      </c>
      <c r="I3881" s="110" t="s">
        <v>2683</v>
      </c>
      <c r="J3881" s="108" t="s">
        <v>4104</v>
      </c>
      <c r="O3881" s="108" t="s">
        <v>2573</v>
      </c>
    </row>
    <row r="3882" spans="1:15" s="108" customFormat="1" ht="12.75" x14ac:dyDescent="0.2">
      <c r="A3882" s="108" t="str">
        <f>EnterpriseData!$B$38</f>
        <v>ProTes300420201Adm</v>
      </c>
      <c r="B3882" s="109" t="s">
        <v>16125</v>
      </c>
      <c r="C3882" s="108" t="s">
        <v>2609</v>
      </c>
      <c r="D3882" s="108" t="s">
        <v>9346</v>
      </c>
      <c r="E3882" s="108" t="s">
        <v>2683</v>
      </c>
      <c r="G3882" s="108" t="s">
        <v>4534</v>
      </c>
      <c r="H3882" s="108" t="s">
        <v>7618</v>
      </c>
      <c r="I3882" s="110" t="s">
        <v>2683</v>
      </c>
      <c r="J3882" s="108" t="s">
        <v>2390</v>
      </c>
      <c r="O3882" s="108" t="s">
        <v>2573</v>
      </c>
    </row>
    <row r="3883" spans="1:15" s="108" customFormat="1" ht="12.75" x14ac:dyDescent="0.2">
      <c r="A3883" s="108" t="str">
        <f>EnterpriseData!$B$38</f>
        <v>ProTes300420201Adm</v>
      </c>
      <c r="B3883" s="109" t="s">
        <v>16126</v>
      </c>
      <c r="C3883" s="108" t="s">
        <v>2609</v>
      </c>
      <c r="D3883" s="108" t="s">
        <v>16127</v>
      </c>
      <c r="E3883" s="108" t="s">
        <v>2683</v>
      </c>
      <c r="G3883" s="108" t="s">
        <v>16128</v>
      </c>
      <c r="H3883" s="108" t="s">
        <v>6863</v>
      </c>
      <c r="I3883" s="110" t="s">
        <v>2683</v>
      </c>
      <c r="J3883" s="108" t="s">
        <v>6370</v>
      </c>
      <c r="O3883" s="108" t="s">
        <v>2573</v>
      </c>
    </row>
    <row r="3884" spans="1:15" s="108" customFormat="1" ht="12.75" x14ac:dyDescent="0.2">
      <c r="A3884" s="108" t="str">
        <f>EnterpriseData!$B$38</f>
        <v>ProTes300420201Adm</v>
      </c>
      <c r="B3884" s="109" t="s">
        <v>16129</v>
      </c>
      <c r="C3884" s="108" t="s">
        <v>2609</v>
      </c>
      <c r="D3884" s="108" t="s">
        <v>16130</v>
      </c>
      <c r="E3884" s="108" t="s">
        <v>2683</v>
      </c>
      <c r="G3884" s="108" t="s">
        <v>16131</v>
      </c>
      <c r="H3884" s="108" t="s">
        <v>6863</v>
      </c>
      <c r="I3884" s="110" t="s">
        <v>2683</v>
      </c>
      <c r="J3884" s="108" t="s">
        <v>6370</v>
      </c>
      <c r="O3884" s="108" t="s">
        <v>2573</v>
      </c>
    </row>
    <row r="3885" spans="1:15" s="108" customFormat="1" ht="12.75" x14ac:dyDescent="0.2">
      <c r="A3885" s="108" t="str">
        <f>EnterpriseData!$B$38</f>
        <v>ProTes300420201Adm</v>
      </c>
      <c r="B3885" s="109" t="s">
        <v>16132</v>
      </c>
      <c r="C3885" s="108" t="s">
        <v>2609</v>
      </c>
      <c r="D3885" s="108" t="s">
        <v>16133</v>
      </c>
      <c r="E3885" s="108" t="s">
        <v>2683</v>
      </c>
      <c r="G3885" s="108" t="s">
        <v>16134</v>
      </c>
      <c r="H3885" s="108" t="s">
        <v>7206</v>
      </c>
      <c r="I3885" s="110" t="s">
        <v>2683</v>
      </c>
      <c r="J3885" s="108" t="s">
        <v>3047</v>
      </c>
      <c r="O3885" s="108" t="s">
        <v>2573</v>
      </c>
    </row>
    <row r="3886" spans="1:15" s="108" customFormat="1" ht="12.75" x14ac:dyDescent="0.2">
      <c r="A3886" s="108" t="str">
        <f>EnterpriseData!$B$38</f>
        <v>ProTes300420201Adm</v>
      </c>
      <c r="B3886" s="109" t="s">
        <v>16135</v>
      </c>
      <c r="C3886" s="108" t="s">
        <v>2609</v>
      </c>
      <c r="D3886" s="108" t="s">
        <v>16136</v>
      </c>
      <c r="E3886" s="108" t="s">
        <v>2683</v>
      </c>
      <c r="G3886" s="108" t="s">
        <v>16137</v>
      </c>
      <c r="H3886" s="108" t="s">
        <v>6403</v>
      </c>
      <c r="I3886" s="110" t="s">
        <v>2683</v>
      </c>
      <c r="J3886" s="108" t="s">
        <v>6404</v>
      </c>
      <c r="O3886" s="108" t="s">
        <v>2573</v>
      </c>
    </row>
    <row r="3887" spans="1:15" s="108" customFormat="1" ht="12.75" x14ac:dyDescent="0.2">
      <c r="A3887" s="108" t="str">
        <f>EnterpriseData!$B$38</f>
        <v>ProTes300420201Adm</v>
      </c>
      <c r="B3887" s="109" t="s">
        <v>16138</v>
      </c>
      <c r="C3887" s="108" t="s">
        <v>2609</v>
      </c>
      <c r="D3887" s="108" t="s">
        <v>16139</v>
      </c>
      <c r="E3887" s="108" t="s">
        <v>2683</v>
      </c>
      <c r="G3887" s="108" t="s">
        <v>16140</v>
      </c>
      <c r="H3887" s="108" t="s">
        <v>9598</v>
      </c>
      <c r="I3887" s="110" t="s">
        <v>2683</v>
      </c>
      <c r="J3887" s="108" t="s">
        <v>3629</v>
      </c>
      <c r="O3887" s="108" t="s">
        <v>2573</v>
      </c>
    </row>
    <row r="3888" spans="1:15" s="108" customFormat="1" ht="12.75" x14ac:dyDescent="0.2">
      <c r="A3888" s="108" t="str">
        <f>EnterpriseData!$B$38</f>
        <v>ProTes300420201Adm</v>
      </c>
      <c r="B3888" s="109" t="s">
        <v>16141</v>
      </c>
      <c r="C3888" s="108" t="s">
        <v>2609</v>
      </c>
      <c r="D3888" s="108" t="s">
        <v>16142</v>
      </c>
      <c r="E3888" s="108" t="s">
        <v>2683</v>
      </c>
      <c r="G3888" s="108" t="s">
        <v>16143</v>
      </c>
      <c r="H3888" s="108" t="s">
        <v>6593</v>
      </c>
      <c r="I3888" s="110" t="s">
        <v>2683</v>
      </c>
      <c r="J3888" s="108" t="s">
        <v>4798</v>
      </c>
      <c r="O3888" s="108" t="s">
        <v>2573</v>
      </c>
    </row>
    <row r="3889" spans="1:15" s="108" customFormat="1" ht="12.75" x14ac:dyDescent="0.2">
      <c r="A3889" s="108" t="str">
        <f>EnterpriseData!$B$38</f>
        <v>ProTes300420201Adm</v>
      </c>
      <c r="B3889" s="109" t="s">
        <v>16144</v>
      </c>
      <c r="C3889" s="108" t="s">
        <v>2609</v>
      </c>
      <c r="D3889" s="108" t="s">
        <v>16145</v>
      </c>
      <c r="E3889" s="108" t="s">
        <v>2683</v>
      </c>
      <c r="G3889" s="108" t="s">
        <v>16146</v>
      </c>
      <c r="H3889" s="108" t="s">
        <v>7792</v>
      </c>
      <c r="I3889" s="110" t="s">
        <v>2683</v>
      </c>
      <c r="J3889" s="108" t="s">
        <v>2940</v>
      </c>
      <c r="O3889" s="108" t="s">
        <v>2573</v>
      </c>
    </row>
    <row r="3890" spans="1:15" s="108" customFormat="1" ht="12.75" x14ac:dyDescent="0.2">
      <c r="A3890" s="108" t="str">
        <f>EnterpriseData!$B$38</f>
        <v>ProTes300420201Adm</v>
      </c>
      <c r="B3890" s="109" t="s">
        <v>16147</v>
      </c>
      <c r="C3890" s="108" t="s">
        <v>2609</v>
      </c>
      <c r="D3890" s="108" t="s">
        <v>13513</v>
      </c>
      <c r="E3890" s="108" t="s">
        <v>2683</v>
      </c>
      <c r="G3890" s="108" t="s">
        <v>13514</v>
      </c>
      <c r="H3890" s="108" t="s">
        <v>7618</v>
      </c>
      <c r="I3890" s="110" t="s">
        <v>2683</v>
      </c>
      <c r="J3890" s="108" t="s">
        <v>2390</v>
      </c>
      <c r="O3890" s="108" t="s">
        <v>2573</v>
      </c>
    </row>
    <row r="3891" spans="1:15" s="108" customFormat="1" ht="12.75" x14ac:dyDescent="0.2">
      <c r="A3891" s="108" t="str">
        <f>EnterpriseData!$B$38</f>
        <v>ProTes300420201Adm</v>
      </c>
      <c r="B3891" s="109" t="s">
        <v>16148</v>
      </c>
      <c r="C3891" s="108" t="s">
        <v>2609</v>
      </c>
      <c r="D3891" s="108" t="s">
        <v>16149</v>
      </c>
      <c r="E3891" s="108" t="s">
        <v>2683</v>
      </c>
      <c r="G3891" s="108" t="s">
        <v>16150</v>
      </c>
      <c r="H3891" s="108" t="s">
        <v>7084</v>
      </c>
      <c r="I3891" s="110" t="s">
        <v>2683</v>
      </c>
      <c r="J3891" s="108" t="s">
        <v>2377</v>
      </c>
      <c r="O3891" s="108" t="s">
        <v>2573</v>
      </c>
    </row>
    <row r="3892" spans="1:15" s="108" customFormat="1" ht="12.75" x14ac:dyDescent="0.2">
      <c r="A3892" s="108" t="str">
        <f>EnterpriseData!$B$38</f>
        <v>ProTes300420201Adm</v>
      </c>
      <c r="B3892" s="109" t="s">
        <v>16151</v>
      </c>
      <c r="C3892" s="108" t="s">
        <v>2609</v>
      </c>
      <c r="D3892" s="108" t="s">
        <v>16152</v>
      </c>
      <c r="E3892" s="108" t="s">
        <v>2683</v>
      </c>
      <c r="G3892" s="108" t="s">
        <v>16153</v>
      </c>
      <c r="H3892" s="108" t="s">
        <v>11220</v>
      </c>
      <c r="I3892" s="110" t="s">
        <v>2683</v>
      </c>
      <c r="J3892" s="108" t="s">
        <v>434</v>
      </c>
      <c r="O3892" s="108" t="s">
        <v>2573</v>
      </c>
    </row>
    <row r="3893" spans="1:15" s="108" customFormat="1" ht="12.75" x14ac:dyDescent="0.2">
      <c r="A3893" s="108" t="str">
        <f>EnterpriseData!$B$38</f>
        <v>ProTes300420201Adm</v>
      </c>
      <c r="B3893" s="109" t="s">
        <v>16154</v>
      </c>
      <c r="C3893" s="108" t="s">
        <v>2609</v>
      </c>
      <c r="D3893" s="108" t="s">
        <v>16155</v>
      </c>
      <c r="E3893" s="108" t="s">
        <v>2683</v>
      </c>
      <c r="G3893" s="108" t="s">
        <v>16156</v>
      </c>
      <c r="H3893" s="108" t="s">
        <v>6198</v>
      </c>
      <c r="I3893" s="110" t="s">
        <v>2683</v>
      </c>
      <c r="J3893" s="108" t="s">
        <v>3825</v>
      </c>
      <c r="O3893" s="108" t="s">
        <v>2573</v>
      </c>
    </row>
    <row r="3894" spans="1:15" s="108" customFormat="1" ht="12.75" x14ac:dyDescent="0.2">
      <c r="A3894" s="108" t="str">
        <f>EnterpriseData!$B$38</f>
        <v>ProTes300420201Adm</v>
      </c>
      <c r="B3894" s="109" t="s">
        <v>16157</v>
      </c>
      <c r="C3894" s="108" t="s">
        <v>2609</v>
      </c>
      <c r="D3894" s="108" t="s">
        <v>10876</v>
      </c>
      <c r="E3894" s="108" t="s">
        <v>2683</v>
      </c>
      <c r="G3894" s="108" t="s">
        <v>10877</v>
      </c>
      <c r="H3894" s="108" t="s">
        <v>16158</v>
      </c>
      <c r="I3894" s="110" t="s">
        <v>2683</v>
      </c>
      <c r="J3894" s="108" t="s">
        <v>3202</v>
      </c>
      <c r="O3894" s="108" t="s">
        <v>2573</v>
      </c>
    </row>
    <row r="3895" spans="1:15" s="108" customFormat="1" ht="12.75" x14ac:dyDescent="0.2">
      <c r="A3895" s="108" t="str">
        <f>EnterpriseData!$B$38</f>
        <v>ProTes300420201Adm</v>
      </c>
      <c r="B3895" s="109" t="s">
        <v>16159</v>
      </c>
      <c r="C3895" s="108" t="s">
        <v>2609</v>
      </c>
      <c r="D3895" s="108" t="s">
        <v>16160</v>
      </c>
      <c r="E3895" s="108" t="s">
        <v>2683</v>
      </c>
      <c r="G3895" s="108" t="s">
        <v>16161</v>
      </c>
      <c r="H3895" s="108" t="s">
        <v>6863</v>
      </c>
      <c r="I3895" s="110" t="s">
        <v>2683</v>
      </c>
      <c r="J3895" s="108" t="s">
        <v>6370</v>
      </c>
      <c r="O3895" s="108" t="s">
        <v>2573</v>
      </c>
    </row>
    <row r="3896" spans="1:15" s="108" customFormat="1" ht="12.75" x14ac:dyDescent="0.2">
      <c r="A3896" s="108" t="str">
        <f>EnterpriseData!$B$38</f>
        <v>ProTes300420201Adm</v>
      </c>
      <c r="B3896" s="109" t="s">
        <v>16162</v>
      </c>
      <c r="C3896" s="108" t="s">
        <v>2609</v>
      </c>
      <c r="D3896" s="108" t="s">
        <v>16163</v>
      </c>
      <c r="E3896" s="108" t="s">
        <v>2683</v>
      </c>
      <c r="G3896" s="108" t="s">
        <v>14580</v>
      </c>
      <c r="H3896" s="108" t="s">
        <v>7181</v>
      </c>
      <c r="I3896" s="110" t="s">
        <v>2683</v>
      </c>
      <c r="J3896" s="108" t="s">
        <v>5575</v>
      </c>
      <c r="O3896" s="108" t="s">
        <v>2573</v>
      </c>
    </row>
    <row r="3897" spans="1:15" s="108" customFormat="1" ht="12.75" x14ac:dyDescent="0.2">
      <c r="A3897" s="108" t="str">
        <f>EnterpriseData!$B$38</f>
        <v>ProTes300420201Adm</v>
      </c>
      <c r="B3897" s="109" t="s">
        <v>16164</v>
      </c>
      <c r="C3897" s="108" t="s">
        <v>2609</v>
      </c>
      <c r="D3897" s="108" t="s">
        <v>16165</v>
      </c>
      <c r="E3897" s="108" t="s">
        <v>2683</v>
      </c>
      <c r="G3897" s="108" t="s">
        <v>16166</v>
      </c>
      <c r="H3897" s="108" t="s">
        <v>7169</v>
      </c>
      <c r="I3897" s="110" t="s">
        <v>2683</v>
      </c>
      <c r="J3897" s="108" t="s">
        <v>5250</v>
      </c>
      <c r="O3897" s="108" t="s">
        <v>2573</v>
      </c>
    </row>
    <row r="3898" spans="1:15" s="108" customFormat="1" ht="12.75" x14ac:dyDescent="0.2">
      <c r="A3898" s="108" t="str">
        <f>EnterpriseData!$B$38</f>
        <v>ProTes300420201Adm</v>
      </c>
      <c r="B3898" s="109" t="s">
        <v>16167</v>
      </c>
      <c r="C3898" s="108" t="s">
        <v>2609</v>
      </c>
      <c r="D3898" s="108" t="s">
        <v>16168</v>
      </c>
      <c r="E3898" s="108" t="s">
        <v>2683</v>
      </c>
      <c r="G3898" s="108" t="s">
        <v>16169</v>
      </c>
      <c r="H3898" s="108" t="s">
        <v>6863</v>
      </c>
      <c r="I3898" s="110" t="s">
        <v>2683</v>
      </c>
      <c r="J3898" s="108" t="s">
        <v>6370</v>
      </c>
      <c r="O3898" s="108" t="s">
        <v>2573</v>
      </c>
    </row>
    <row r="3899" spans="1:15" s="108" customFormat="1" ht="12.75" x14ac:dyDescent="0.2">
      <c r="A3899" s="108" t="str">
        <f>EnterpriseData!$B$38</f>
        <v>ProTes300420201Adm</v>
      </c>
      <c r="B3899" s="109" t="s">
        <v>16170</v>
      </c>
      <c r="C3899" s="108" t="s">
        <v>2609</v>
      </c>
      <c r="D3899" s="108" t="s">
        <v>16171</v>
      </c>
      <c r="E3899" s="108" t="s">
        <v>2683</v>
      </c>
      <c r="G3899" s="108" t="s">
        <v>16172</v>
      </c>
      <c r="H3899" s="108" t="s">
        <v>11142</v>
      </c>
      <c r="I3899" s="110" t="s">
        <v>2683</v>
      </c>
      <c r="J3899" s="108" t="s">
        <v>2727</v>
      </c>
      <c r="O3899" s="108" t="s">
        <v>2573</v>
      </c>
    </row>
    <row r="3900" spans="1:15" s="108" customFormat="1" ht="12.75" x14ac:dyDescent="0.2">
      <c r="A3900" s="108" t="str">
        <f>EnterpriseData!$B$38</f>
        <v>ProTes300420201Adm</v>
      </c>
      <c r="B3900" s="109" t="s">
        <v>16173</v>
      </c>
      <c r="C3900" s="108" t="s">
        <v>2609</v>
      </c>
      <c r="D3900" s="108" t="s">
        <v>16174</v>
      </c>
      <c r="E3900" s="108" t="s">
        <v>2683</v>
      </c>
      <c r="G3900" s="108" t="s">
        <v>16175</v>
      </c>
      <c r="H3900" s="108" t="s">
        <v>10850</v>
      </c>
      <c r="I3900" s="110" t="s">
        <v>2683</v>
      </c>
      <c r="J3900" s="108" t="s">
        <v>2865</v>
      </c>
      <c r="O3900" s="108" t="s">
        <v>2573</v>
      </c>
    </row>
    <row r="3901" spans="1:15" s="108" customFormat="1" ht="12.75" x14ac:dyDescent="0.2">
      <c r="A3901" s="108" t="str">
        <f>EnterpriseData!$B$38</f>
        <v>ProTes300420201Adm</v>
      </c>
      <c r="B3901" s="109" t="s">
        <v>16176</v>
      </c>
      <c r="C3901" s="108" t="s">
        <v>2609</v>
      </c>
      <c r="D3901" s="108" t="s">
        <v>16177</v>
      </c>
      <c r="E3901" s="108" t="s">
        <v>2683</v>
      </c>
      <c r="G3901" s="108" t="s">
        <v>16178</v>
      </c>
      <c r="H3901" s="108" t="s">
        <v>6583</v>
      </c>
      <c r="I3901" s="110" t="s">
        <v>2683</v>
      </c>
      <c r="J3901" s="108" t="s">
        <v>5012</v>
      </c>
      <c r="O3901" s="108" t="s">
        <v>2573</v>
      </c>
    </row>
    <row r="3902" spans="1:15" s="108" customFormat="1" ht="12.75" x14ac:dyDescent="0.2">
      <c r="A3902" s="108" t="str">
        <f>EnterpriseData!$B$38</f>
        <v>ProTes300420201Adm</v>
      </c>
      <c r="B3902" s="109" t="s">
        <v>16179</v>
      </c>
      <c r="C3902" s="108" t="s">
        <v>2609</v>
      </c>
      <c r="D3902" s="108" t="s">
        <v>16180</v>
      </c>
      <c r="E3902" s="108" t="s">
        <v>2683</v>
      </c>
      <c r="G3902" s="108" t="s">
        <v>16181</v>
      </c>
      <c r="H3902" s="108" t="s">
        <v>8310</v>
      </c>
      <c r="I3902" s="110" t="s">
        <v>2683</v>
      </c>
      <c r="J3902" s="108" t="s">
        <v>4785</v>
      </c>
      <c r="O3902" s="108" t="s">
        <v>2573</v>
      </c>
    </row>
    <row r="3903" spans="1:15" s="108" customFormat="1" ht="12.75" x14ac:dyDescent="0.2">
      <c r="A3903" s="108" t="str">
        <f>EnterpriseData!$B$38</f>
        <v>ProTes300420201Adm</v>
      </c>
      <c r="B3903" s="109" t="s">
        <v>16182</v>
      </c>
      <c r="C3903" s="108" t="s">
        <v>2609</v>
      </c>
      <c r="D3903" s="108" t="s">
        <v>16183</v>
      </c>
      <c r="E3903" s="108" t="s">
        <v>2683</v>
      </c>
      <c r="G3903" s="108" t="s">
        <v>16184</v>
      </c>
      <c r="H3903" s="108" t="s">
        <v>16185</v>
      </c>
      <c r="I3903" s="110" t="s">
        <v>2683</v>
      </c>
      <c r="J3903" s="108" t="s">
        <v>2404</v>
      </c>
      <c r="O3903" s="108" t="s">
        <v>2573</v>
      </c>
    </row>
    <row r="3904" spans="1:15" s="108" customFormat="1" ht="12.75" x14ac:dyDescent="0.2">
      <c r="A3904" s="108" t="str">
        <f>EnterpriseData!$B$38</f>
        <v>ProTes300420201Adm</v>
      </c>
      <c r="B3904" s="109" t="s">
        <v>16186</v>
      </c>
      <c r="C3904" s="108" t="s">
        <v>2609</v>
      </c>
      <c r="D3904" s="108" t="s">
        <v>16187</v>
      </c>
      <c r="E3904" s="108" t="s">
        <v>2683</v>
      </c>
      <c r="G3904" s="108" t="s">
        <v>16188</v>
      </c>
      <c r="H3904" s="108" t="s">
        <v>6299</v>
      </c>
      <c r="I3904" s="110" t="s">
        <v>2683</v>
      </c>
      <c r="J3904" s="108" t="s">
        <v>3100</v>
      </c>
      <c r="O3904" s="108" t="s">
        <v>2573</v>
      </c>
    </row>
    <row r="3905" spans="1:15" s="108" customFormat="1" ht="12.75" x14ac:dyDescent="0.2">
      <c r="A3905" s="108" t="str">
        <f>EnterpriseData!$B$38</f>
        <v>ProTes300420201Adm</v>
      </c>
      <c r="B3905" s="109" t="s">
        <v>16189</v>
      </c>
      <c r="C3905" s="108" t="s">
        <v>2609</v>
      </c>
      <c r="D3905" s="108" t="s">
        <v>16190</v>
      </c>
      <c r="E3905" s="108" t="s">
        <v>2683</v>
      </c>
      <c r="G3905" s="108" t="s">
        <v>16191</v>
      </c>
      <c r="H3905" s="108" t="s">
        <v>13229</v>
      </c>
      <c r="I3905" s="110" t="s">
        <v>2683</v>
      </c>
      <c r="J3905" s="108" t="s">
        <v>2834</v>
      </c>
      <c r="O3905" s="108" t="s">
        <v>2573</v>
      </c>
    </row>
    <row r="3906" spans="1:15" s="108" customFormat="1" ht="12.75" x14ac:dyDescent="0.2">
      <c r="A3906" s="108" t="str">
        <f>EnterpriseData!$B$38</f>
        <v>ProTes300420201Adm</v>
      </c>
      <c r="B3906" s="109" t="s">
        <v>16192</v>
      </c>
      <c r="C3906" s="108" t="s">
        <v>2609</v>
      </c>
      <c r="D3906" s="108" t="s">
        <v>16193</v>
      </c>
      <c r="E3906" s="108" t="s">
        <v>2683</v>
      </c>
      <c r="G3906" s="108" t="s">
        <v>16194</v>
      </c>
      <c r="H3906" s="108" t="s">
        <v>16195</v>
      </c>
      <c r="I3906" s="110" t="s">
        <v>2683</v>
      </c>
      <c r="J3906" s="108" t="s">
        <v>3358</v>
      </c>
      <c r="O3906" s="108" t="s">
        <v>2573</v>
      </c>
    </row>
    <row r="3907" spans="1:15" s="108" customFormat="1" ht="12.75" x14ac:dyDescent="0.2">
      <c r="A3907" s="108" t="str">
        <f>EnterpriseData!$B$38</f>
        <v>ProTes300420201Adm</v>
      </c>
      <c r="B3907" s="109" t="s">
        <v>16196</v>
      </c>
      <c r="C3907" s="108" t="s">
        <v>2609</v>
      </c>
      <c r="D3907" s="108" t="s">
        <v>8579</v>
      </c>
      <c r="E3907" s="108" t="s">
        <v>2683</v>
      </c>
      <c r="G3907" s="108" t="s">
        <v>3055</v>
      </c>
      <c r="H3907" s="108" t="s">
        <v>9092</v>
      </c>
      <c r="I3907" s="110" t="s">
        <v>2683</v>
      </c>
      <c r="J3907" s="108" t="s">
        <v>3003</v>
      </c>
      <c r="O3907" s="108" t="s">
        <v>2573</v>
      </c>
    </row>
    <row r="3908" spans="1:15" s="108" customFormat="1" ht="12.75" x14ac:dyDescent="0.2">
      <c r="A3908" s="108" t="str">
        <f>EnterpriseData!$B$38</f>
        <v>ProTes300420201Adm</v>
      </c>
      <c r="B3908" s="109" t="s">
        <v>16197</v>
      </c>
      <c r="C3908" s="108" t="s">
        <v>2609</v>
      </c>
      <c r="D3908" s="108" t="s">
        <v>16198</v>
      </c>
      <c r="E3908" s="108" t="s">
        <v>2683</v>
      </c>
      <c r="G3908" s="108" t="s">
        <v>16199</v>
      </c>
      <c r="H3908" s="108" t="s">
        <v>6198</v>
      </c>
      <c r="I3908" s="110" t="s">
        <v>2683</v>
      </c>
      <c r="J3908" s="108" t="s">
        <v>3825</v>
      </c>
      <c r="O3908" s="108" t="s">
        <v>2573</v>
      </c>
    </row>
    <row r="3909" spans="1:15" s="108" customFormat="1" ht="12.75" x14ac:dyDescent="0.2">
      <c r="A3909" s="108" t="str">
        <f>EnterpriseData!$B$38</f>
        <v>ProTes300420201Adm</v>
      </c>
      <c r="B3909" s="109" t="s">
        <v>16200</v>
      </c>
      <c r="C3909" s="108" t="s">
        <v>2609</v>
      </c>
      <c r="D3909" s="108" t="s">
        <v>16201</v>
      </c>
      <c r="E3909" s="108" t="s">
        <v>2683</v>
      </c>
      <c r="G3909" s="108" t="s">
        <v>8936</v>
      </c>
      <c r="H3909" s="108" t="s">
        <v>8937</v>
      </c>
      <c r="I3909" s="110" t="s">
        <v>2683</v>
      </c>
      <c r="J3909" s="108" t="s">
        <v>3456</v>
      </c>
      <c r="O3909" s="108" t="s">
        <v>2573</v>
      </c>
    </row>
    <row r="3910" spans="1:15" s="108" customFormat="1" ht="12.75" x14ac:dyDescent="0.2">
      <c r="A3910" s="108" t="str">
        <f>EnterpriseData!$B$38</f>
        <v>ProTes300420201Adm</v>
      </c>
      <c r="B3910" s="109" t="s">
        <v>16202</v>
      </c>
      <c r="C3910" s="108" t="s">
        <v>2609</v>
      </c>
      <c r="D3910" s="108" t="s">
        <v>16203</v>
      </c>
      <c r="E3910" s="108" t="s">
        <v>2683</v>
      </c>
      <c r="G3910" s="108" t="s">
        <v>16204</v>
      </c>
      <c r="H3910" s="108" t="s">
        <v>6616</v>
      </c>
      <c r="I3910" s="110" t="s">
        <v>2683</v>
      </c>
      <c r="J3910" s="108" t="s">
        <v>5800</v>
      </c>
      <c r="O3910" s="108" t="s">
        <v>2573</v>
      </c>
    </row>
    <row r="3911" spans="1:15" s="108" customFormat="1" ht="12.75" x14ac:dyDescent="0.2">
      <c r="A3911" s="108" t="str">
        <f>EnterpriseData!$B$38</f>
        <v>ProTes300420201Adm</v>
      </c>
      <c r="B3911" s="109" t="s">
        <v>16205</v>
      </c>
      <c r="C3911" s="108" t="s">
        <v>2609</v>
      </c>
      <c r="D3911" s="108" t="s">
        <v>16206</v>
      </c>
      <c r="E3911" s="108" t="s">
        <v>2683</v>
      </c>
      <c r="G3911" s="108" t="s">
        <v>16207</v>
      </c>
      <c r="H3911" s="108" t="s">
        <v>7618</v>
      </c>
      <c r="I3911" s="110" t="s">
        <v>2683</v>
      </c>
      <c r="J3911" s="108" t="s">
        <v>2390</v>
      </c>
      <c r="O3911" s="108" t="s">
        <v>2573</v>
      </c>
    </row>
    <row r="3912" spans="1:15" s="108" customFormat="1" ht="12.75" x14ac:dyDescent="0.2">
      <c r="A3912" s="108" t="str">
        <f>EnterpriseData!$B$38</f>
        <v>ProTes300420201Adm</v>
      </c>
      <c r="B3912" s="109" t="s">
        <v>16208</v>
      </c>
      <c r="C3912" s="108" t="s">
        <v>2609</v>
      </c>
      <c r="D3912" s="108" t="s">
        <v>16209</v>
      </c>
      <c r="E3912" s="108" t="s">
        <v>2683</v>
      </c>
      <c r="G3912" s="108" t="s">
        <v>16210</v>
      </c>
      <c r="H3912" s="108" t="s">
        <v>8691</v>
      </c>
      <c r="I3912" s="110" t="s">
        <v>2683</v>
      </c>
      <c r="J3912" s="108" t="s">
        <v>3629</v>
      </c>
      <c r="O3912" s="108" t="s">
        <v>2573</v>
      </c>
    </row>
    <row r="3913" spans="1:15" s="108" customFormat="1" ht="12.75" x14ac:dyDescent="0.2">
      <c r="A3913" s="108" t="str">
        <f>EnterpriseData!$B$38</f>
        <v>ProTes300420201Adm</v>
      </c>
      <c r="B3913" s="109" t="s">
        <v>16211</v>
      </c>
      <c r="C3913" s="108" t="s">
        <v>2609</v>
      </c>
      <c r="D3913" s="108" t="s">
        <v>16212</v>
      </c>
      <c r="E3913" s="108" t="s">
        <v>2683</v>
      </c>
      <c r="G3913" s="108" t="s">
        <v>16213</v>
      </c>
      <c r="H3913" s="108" t="s">
        <v>6151</v>
      </c>
      <c r="I3913" s="110" t="s">
        <v>2683</v>
      </c>
      <c r="J3913" s="108" t="s">
        <v>2727</v>
      </c>
      <c r="O3913" s="108" t="s">
        <v>2573</v>
      </c>
    </row>
    <row r="3914" spans="1:15" s="108" customFormat="1" ht="12.75" x14ac:dyDescent="0.2">
      <c r="A3914" s="108" t="str">
        <f>EnterpriseData!$B$38</f>
        <v>ProTes300420201Adm</v>
      </c>
      <c r="B3914" s="109" t="s">
        <v>16214</v>
      </c>
      <c r="C3914" s="108" t="s">
        <v>2609</v>
      </c>
      <c r="D3914" s="108" t="s">
        <v>16215</v>
      </c>
      <c r="E3914" s="108" t="s">
        <v>2683</v>
      </c>
      <c r="G3914" s="108" t="s">
        <v>16216</v>
      </c>
      <c r="H3914" s="108" t="s">
        <v>6151</v>
      </c>
      <c r="I3914" s="110" t="s">
        <v>2683</v>
      </c>
      <c r="J3914" s="108" t="s">
        <v>2727</v>
      </c>
      <c r="O3914" s="108" t="s">
        <v>2573</v>
      </c>
    </row>
    <row r="3915" spans="1:15" s="108" customFormat="1" ht="12.75" x14ac:dyDescent="0.2">
      <c r="A3915" s="108" t="str">
        <f>EnterpriseData!$B$38</f>
        <v>ProTes300420201Adm</v>
      </c>
      <c r="B3915" s="109" t="s">
        <v>16217</v>
      </c>
      <c r="C3915" s="108" t="s">
        <v>2609</v>
      </c>
      <c r="D3915" s="108" t="s">
        <v>16218</v>
      </c>
      <c r="E3915" s="108" t="s">
        <v>2683</v>
      </c>
      <c r="G3915" s="108" t="s">
        <v>16219</v>
      </c>
      <c r="H3915" s="108" t="s">
        <v>6464</v>
      </c>
      <c r="I3915" s="110" t="s">
        <v>2683</v>
      </c>
      <c r="J3915" s="108" t="s">
        <v>3202</v>
      </c>
      <c r="O3915" s="108" t="s">
        <v>2573</v>
      </c>
    </row>
    <row r="3916" spans="1:15" s="108" customFormat="1" ht="12.75" x14ac:dyDescent="0.2">
      <c r="A3916" s="108" t="str">
        <f>EnterpriseData!$B$38</f>
        <v>ProTes300420201Adm</v>
      </c>
      <c r="B3916" s="109" t="s">
        <v>16220</v>
      </c>
      <c r="C3916" s="108" t="s">
        <v>2609</v>
      </c>
      <c r="D3916" s="108" t="s">
        <v>16221</v>
      </c>
      <c r="E3916" s="108" t="s">
        <v>2683</v>
      </c>
      <c r="G3916" s="108" t="s">
        <v>16222</v>
      </c>
      <c r="H3916" s="108" t="s">
        <v>7039</v>
      </c>
      <c r="I3916" s="110" t="s">
        <v>2683</v>
      </c>
      <c r="J3916" s="108" t="s">
        <v>7040</v>
      </c>
      <c r="O3916" s="108" t="s">
        <v>2573</v>
      </c>
    </row>
    <row r="3917" spans="1:15" s="108" customFormat="1" ht="12.75" x14ac:dyDescent="0.2">
      <c r="A3917" s="108" t="str">
        <f>EnterpriseData!$B$38</f>
        <v>ProTes300420201Adm</v>
      </c>
      <c r="B3917" s="109" t="s">
        <v>16223</v>
      </c>
      <c r="C3917" s="108" t="s">
        <v>2609</v>
      </c>
      <c r="D3917" s="108" t="s">
        <v>16224</v>
      </c>
      <c r="E3917" s="108" t="s">
        <v>2683</v>
      </c>
      <c r="G3917" s="108" t="s">
        <v>16225</v>
      </c>
      <c r="H3917" s="108" t="s">
        <v>6151</v>
      </c>
      <c r="I3917" s="110" t="s">
        <v>2683</v>
      </c>
      <c r="J3917" s="108" t="s">
        <v>2727</v>
      </c>
      <c r="O3917" s="108" t="s">
        <v>2573</v>
      </c>
    </row>
    <row r="3918" spans="1:15" s="108" customFormat="1" ht="12.75" x14ac:dyDescent="0.2">
      <c r="A3918" s="108" t="str">
        <f>EnterpriseData!$B$38</f>
        <v>ProTes300420201Adm</v>
      </c>
      <c r="B3918" s="109" t="s">
        <v>16226</v>
      </c>
      <c r="C3918" s="108" t="s">
        <v>2609</v>
      </c>
      <c r="D3918" s="108" t="s">
        <v>16227</v>
      </c>
      <c r="E3918" s="108" t="s">
        <v>2683</v>
      </c>
      <c r="G3918" s="108" t="s">
        <v>4162</v>
      </c>
      <c r="H3918" s="108" t="s">
        <v>11142</v>
      </c>
      <c r="I3918" s="110" t="s">
        <v>2683</v>
      </c>
      <c r="J3918" s="108" t="s">
        <v>2727</v>
      </c>
      <c r="O3918" s="108" t="s">
        <v>2573</v>
      </c>
    </row>
    <row r="3919" spans="1:15" s="108" customFormat="1" ht="12.75" x14ac:dyDescent="0.2">
      <c r="A3919" s="108" t="str">
        <f>EnterpriseData!$B$38</f>
        <v>ProTes300420201Adm</v>
      </c>
      <c r="B3919" s="109" t="s">
        <v>16228</v>
      </c>
      <c r="C3919" s="108" t="s">
        <v>2609</v>
      </c>
      <c r="D3919" s="108" t="s">
        <v>16229</v>
      </c>
      <c r="E3919" s="108" t="s">
        <v>2683</v>
      </c>
      <c r="G3919" s="108" t="s">
        <v>16230</v>
      </c>
      <c r="H3919" s="108" t="s">
        <v>9342</v>
      </c>
      <c r="I3919" s="110" t="s">
        <v>2683</v>
      </c>
      <c r="J3919" s="108" t="s">
        <v>3629</v>
      </c>
      <c r="O3919" s="108" t="s">
        <v>2573</v>
      </c>
    </row>
    <row r="3920" spans="1:15" s="108" customFormat="1" ht="12.75" x14ac:dyDescent="0.2">
      <c r="A3920" s="108" t="str">
        <f>EnterpriseData!$B$38</f>
        <v>ProTes300420201Adm</v>
      </c>
      <c r="B3920" s="109" t="s">
        <v>16231</v>
      </c>
      <c r="C3920" s="108" t="s">
        <v>2609</v>
      </c>
      <c r="D3920" s="108" t="s">
        <v>16232</v>
      </c>
      <c r="E3920" s="108" t="s">
        <v>2683</v>
      </c>
      <c r="G3920" s="108" t="s">
        <v>16233</v>
      </c>
      <c r="H3920" s="108" t="s">
        <v>6151</v>
      </c>
      <c r="I3920" s="110" t="s">
        <v>2683</v>
      </c>
      <c r="J3920" s="108" t="s">
        <v>2727</v>
      </c>
      <c r="O3920" s="108" t="s">
        <v>2573</v>
      </c>
    </row>
    <row r="3921" spans="1:15" s="108" customFormat="1" ht="12.75" x14ac:dyDescent="0.2">
      <c r="A3921" s="108" t="str">
        <f>EnterpriseData!$B$38</f>
        <v>ProTes300420201Adm</v>
      </c>
      <c r="B3921" s="109" t="s">
        <v>16234</v>
      </c>
      <c r="C3921" s="108" t="s">
        <v>2609</v>
      </c>
      <c r="D3921" s="108" t="s">
        <v>16235</v>
      </c>
      <c r="E3921" s="108" t="s">
        <v>2683</v>
      </c>
      <c r="G3921" s="108" t="s">
        <v>16236</v>
      </c>
      <c r="H3921" s="108" t="s">
        <v>6381</v>
      </c>
      <c r="I3921" s="110" t="s">
        <v>2683</v>
      </c>
      <c r="J3921" s="108" t="s">
        <v>3338</v>
      </c>
      <c r="O3921" s="108" t="s">
        <v>2573</v>
      </c>
    </row>
    <row r="3922" spans="1:15" s="108" customFormat="1" ht="12.75" x14ac:dyDescent="0.2">
      <c r="A3922" s="108" t="str">
        <f>EnterpriseData!$B$38</f>
        <v>ProTes300420201Adm</v>
      </c>
      <c r="B3922" s="109" t="s">
        <v>16237</v>
      </c>
      <c r="C3922" s="108" t="s">
        <v>2609</v>
      </c>
      <c r="D3922" s="108" t="s">
        <v>16238</v>
      </c>
      <c r="E3922" s="108" t="s">
        <v>2683</v>
      </c>
      <c r="G3922" s="108" t="s">
        <v>16239</v>
      </c>
      <c r="H3922" s="108" t="s">
        <v>6942</v>
      </c>
      <c r="I3922" s="110" t="s">
        <v>2683</v>
      </c>
      <c r="J3922" s="108" t="s">
        <v>3047</v>
      </c>
      <c r="O3922" s="108" t="s">
        <v>2573</v>
      </c>
    </row>
    <row r="3923" spans="1:15" s="108" customFormat="1" ht="12.75" x14ac:dyDescent="0.2">
      <c r="A3923" s="108" t="str">
        <f>EnterpriseData!$B$38</f>
        <v>ProTes300420201Adm</v>
      </c>
      <c r="B3923" s="109" t="s">
        <v>16240</v>
      </c>
      <c r="C3923" s="108" t="s">
        <v>2609</v>
      </c>
      <c r="D3923" s="108" t="s">
        <v>16241</v>
      </c>
      <c r="E3923" s="108" t="s">
        <v>2683</v>
      </c>
      <c r="G3923" s="108" t="s">
        <v>16242</v>
      </c>
      <c r="H3923" s="108" t="s">
        <v>7028</v>
      </c>
      <c r="I3923" s="110" t="s">
        <v>2683</v>
      </c>
      <c r="J3923" s="108" t="s">
        <v>5295</v>
      </c>
      <c r="O3923" s="108" t="s">
        <v>2573</v>
      </c>
    </row>
    <row r="3924" spans="1:15" s="108" customFormat="1" ht="12.75" x14ac:dyDescent="0.2">
      <c r="A3924" s="108" t="str">
        <f>EnterpriseData!$B$38</f>
        <v>ProTes300420201Adm</v>
      </c>
      <c r="B3924" s="109" t="s">
        <v>16243</v>
      </c>
      <c r="C3924" s="108" t="s">
        <v>2609</v>
      </c>
      <c r="D3924" s="108" t="s">
        <v>16244</v>
      </c>
      <c r="E3924" s="108" t="s">
        <v>2683</v>
      </c>
      <c r="G3924" s="108" t="s">
        <v>16245</v>
      </c>
      <c r="H3924" s="108" t="s">
        <v>6237</v>
      </c>
      <c r="I3924" s="110" t="s">
        <v>2683</v>
      </c>
      <c r="J3924" s="108" t="s">
        <v>6000</v>
      </c>
      <c r="O3924" s="108" t="s">
        <v>2573</v>
      </c>
    </row>
    <row r="3925" spans="1:15" s="108" customFormat="1" ht="12.75" x14ac:dyDescent="0.2">
      <c r="A3925" s="108" t="str">
        <f>EnterpriseData!$B$38</f>
        <v>ProTes300420201Adm</v>
      </c>
      <c r="B3925" s="109" t="s">
        <v>16246</v>
      </c>
      <c r="C3925" s="108" t="s">
        <v>2609</v>
      </c>
      <c r="D3925" s="108" t="s">
        <v>16247</v>
      </c>
      <c r="E3925" s="108" t="s">
        <v>2683</v>
      </c>
      <c r="G3925" s="108" t="s">
        <v>4127</v>
      </c>
      <c r="H3925" s="108" t="s">
        <v>8732</v>
      </c>
      <c r="I3925" s="110" t="s">
        <v>2683</v>
      </c>
      <c r="J3925" s="108" t="s">
        <v>3202</v>
      </c>
      <c r="O3925" s="108" t="s">
        <v>2573</v>
      </c>
    </row>
    <row r="3926" spans="1:15" s="108" customFormat="1" ht="12.75" x14ac:dyDescent="0.2">
      <c r="A3926" s="108" t="str">
        <f>EnterpriseData!$B$38</f>
        <v>ProTes300420201Adm</v>
      </c>
      <c r="B3926" s="109" t="s">
        <v>16248</v>
      </c>
      <c r="C3926" s="108" t="s">
        <v>2609</v>
      </c>
      <c r="D3926" s="108" t="s">
        <v>16249</v>
      </c>
      <c r="E3926" s="108" t="s">
        <v>2683</v>
      </c>
      <c r="G3926" s="108" t="s">
        <v>16250</v>
      </c>
      <c r="H3926" s="108" t="s">
        <v>8937</v>
      </c>
      <c r="I3926" s="110" t="s">
        <v>2683</v>
      </c>
      <c r="J3926" s="108" t="s">
        <v>3456</v>
      </c>
      <c r="O3926" s="108" t="s">
        <v>2573</v>
      </c>
    </row>
    <row r="3927" spans="1:15" s="108" customFormat="1" ht="12.75" x14ac:dyDescent="0.2">
      <c r="A3927" s="108" t="str">
        <f>EnterpriseData!$B$38</f>
        <v>ProTes300420201Adm</v>
      </c>
      <c r="B3927" s="109" t="s">
        <v>16251</v>
      </c>
      <c r="C3927" s="108" t="s">
        <v>2609</v>
      </c>
      <c r="D3927" s="108" t="s">
        <v>16252</v>
      </c>
      <c r="E3927" s="108" t="s">
        <v>2683</v>
      </c>
      <c r="G3927" s="108" t="s">
        <v>16253</v>
      </c>
      <c r="H3927" s="108" t="s">
        <v>6143</v>
      </c>
      <c r="I3927" s="110" t="s">
        <v>2683</v>
      </c>
      <c r="J3927" s="108" t="s">
        <v>4901</v>
      </c>
      <c r="O3927" s="108" t="s">
        <v>2573</v>
      </c>
    </row>
    <row r="3928" spans="1:15" s="108" customFormat="1" ht="12.75" x14ac:dyDescent="0.2">
      <c r="A3928" s="108" t="str">
        <f>EnterpriseData!$B$38</f>
        <v>ProTes300420201Adm</v>
      </c>
      <c r="B3928" s="109" t="s">
        <v>16254</v>
      </c>
      <c r="C3928" s="108" t="s">
        <v>2609</v>
      </c>
      <c r="D3928" s="108" t="s">
        <v>16255</v>
      </c>
      <c r="E3928" s="108" t="s">
        <v>2683</v>
      </c>
      <c r="G3928" s="108" t="s">
        <v>16256</v>
      </c>
      <c r="H3928" s="108" t="s">
        <v>6616</v>
      </c>
      <c r="I3928" s="110" t="s">
        <v>2683</v>
      </c>
      <c r="J3928" s="108" t="s">
        <v>5800</v>
      </c>
      <c r="O3928" s="108" t="s">
        <v>2573</v>
      </c>
    </row>
    <row r="3929" spans="1:15" s="108" customFormat="1" ht="12.75" x14ac:dyDescent="0.2">
      <c r="A3929" s="108" t="str">
        <f>EnterpriseData!$B$38</f>
        <v>ProTes300420201Adm</v>
      </c>
      <c r="B3929" s="109" t="s">
        <v>16257</v>
      </c>
      <c r="C3929" s="108" t="s">
        <v>2609</v>
      </c>
      <c r="D3929" s="108" t="s">
        <v>16258</v>
      </c>
      <c r="E3929" s="108" t="s">
        <v>2683</v>
      </c>
      <c r="G3929" s="108" t="s">
        <v>16259</v>
      </c>
      <c r="H3929" s="108" t="s">
        <v>12492</v>
      </c>
      <c r="I3929" s="110" t="s">
        <v>2683</v>
      </c>
      <c r="J3929" s="108" t="s">
        <v>12493</v>
      </c>
      <c r="O3929" s="108" t="s">
        <v>2573</v>
      </c>
    </row>
    <row r="3930" spans="1:15" s="108" customFormat="1" ht="12.75" x14ac:dyDescent="0.2">
      <c r="A3930" s="108" t="str">
        <f>EnterpriseData!$B$38</f>
        <v>ProTes300420201Adm</v>
      </c>
      <c r="B3930" s="109" t="s">
        <v>16260</v>
      </c>
      <c r="C3930" s="108" t="s">
        <v>2609</v>
      </c>
      <c r="D3930" s="108" t="s">
        <v>16261</v>
      </c>
      <c r="E3930" s="108" t="s">
        <v>2683</v>
      </c>
      <c r="G3930" s="108" t="s">
        <v>16262</v>
      </c>
      <c r="H3930" s="108" t="s">
        <v>6616</v>
      </c>
      <c r="I3930" s="110" t="s">
        <v>2683</v>
      </c>
      <c r="J3930" s="108" t="s">
        <v>5800</v>
      </c>
      <c r="O3930" s="108" t="s">
        <v>2573</v>
      </c>
    </row>
    <row r="3931" spans="1:15" s="108" customFormat="1" ht="12.75" x14ac:dyDescent="0.2">
      <c r="A3931" s="108" t="str">
        <f>EnterpriseData!$B$38</f>
        <v>ProTes300420201Adm</v>
      </c>
      <c r="B3931" s="109" t="s">
        <v>16263</v>
      </c>
      <c r="C3931" s="108" t="s">
        <v>2609</v>
      </c>
      <c r="D3931" s="108" t="s">
        <v>16264</v>
      </c>
      <c r="E3931" s="108" t="s">
        <v>2683</v>
      </c>
      <c r="G3931" s="108" t="s">
        <v>16265</v>
      </c>
      <c r="H3931" s="108" t="s">
        <v>6151</v>
      </c>
      <c r="I3931" s="110" t="s">
        <v>2683</v>
      </c>
      <c r="J3931" s="108" t="s">
        <v>2727</v>
      </c>
      <c r="O3931" s="108" t="s">
        <v>2573</v>
      </c>
    </row>
    <row r="3932" spans="1:15" s="108" customFormat="1" ht="12.75" x14ac:dyDescent="0.2">
      <c r="A3932" s="108" t="str">
        <f>EnterpriseData!$B$38</f>
        <v>ProTes300420201Adm</v>
      </c>
      <c r="B3932" s="109" t="s">
        <v>16266</v>
      </c>
      <c r="C3932" s="108" t="s">
        <v>2609</v>
      </c>
      <c r="D3932" s="108" t="s">
        <v>16267</v>
      </c>
      <c r="E3932" s="108" t="s">
        <v>2683</v>
      </c>
      <c r="G3932" s="108" t="s">
        <v>16268</v>
      </c>
      <c r="H3932" s="108" t="s">
        <v>6403</v>
      </c>
      <c r="I3932" s="110" t="s">
        <v>2683</v>
      </c>
      <c r="J3932" s="108" t="s">
        <v>6404</v>
      </c>
      <c r="O3932" s="108" t="s">
        <v>2573</v>
      </c>
    </row>
    <row r="3933" spans="1:15" s="108" customFormat="1" ht="12.75" x14ac:dyDescent="0.2">
      <c r="A3933" s="108" t="str">
        <f>EnterpriseData!$B$38</f>
        <v>ProTes300420201Adm</v>
      </c>
      <c r="B3933" s="109" t="s">
        <v>16269</v>
      </c>
      <c r="C3933" s="108" t="s">
        <v>2609</v>
      </c>
      <c r="D3933" s="108" t="s">
        <v>16270</v>
      </c>
      <c r="E3933" s="108" t="s">
        <v>2683</v>
      </c>
      <c r="G3933" s="108" t="s">
        <v>16271</v>
      </c>
      <c r="H3933" s="108" t="s">
        <v>7478</v>
      </c>
      <c r="I3933" s="110" t="s">
        <v>2683</v>
      </c>
      <c r="J3933" s="108" t="s">
        <v>6097</v>
      </c>
      <c r="O3933" s="108" t="s">
        <v>2573</v>
      </c>
    </row>
    <row r="3934" spans="1:15" s="108" customFormat="1" ht="12.75" x14ac:dyDescent="0.2">
      <c r="A3934" s="108" t="str">
        <f>EnterpriseData!$B$38</f>
        <v>ProTes300420201Adm</v>
      </c>
      <c r="B3934" s="109" t="s">
        <v>16272</v>
      </c>
      <c r="C3934" s="108" t="s">
        <v>2609</v>
      </c>
      <c r="D3934" s="108" t="s">
        <v>16273</v>
      </c>
      <c r="E3934" s="108" t="s">
        <v>2683</v>
      </c>
      <c r="G3934" s="108" t="s">
        <v>16274</v>
      </c>
      <c r="H3934" s="108" t="s">
        <v>11437</v>
      </c>
      <c r="I3934" s="110" t="s">
        <v>2683</v>
      </c>
      <c r="J3934" s="108" t="s">
        <v>6711</v>
      </c>
      <c r="O3934" s="108" t="s">
        <v>2573</v>
      </c>
    </row>
    <row r="3935" spans="1:15" s="108" customFormat="1" ht="12.75" x14ac:dyDescent="0.2">
      <c r="A3935" s="108" t="str">
        <f>EnterpriseData!$B$38</f>
        <v>ProTes300420201Adm</v>
      </c>
      <c r="B3935" s="109" t="s">
        <v>16275</v>
      </c>
      <c r="C3935" s="108" t="s">
        <v>2609</v>
      </c>
      <c r="D3935" s="108" t="s">
        <v>16276</v>
      </c>
      <c r="E3935" s="108" t="s">
        <v>2683</v>
      </c>
      <c r="G3935" s="108" t="s">
        <v>16277</v>
      </c>
      <c r="H3935" s="108" t="s">
        <v>6360</v>
      </c>
      <c r="I3935" s="110" t="s">
        <v>2683</v>
      </c>
      <c r="J3935" s="108" t="s">
        <v>3047</v>
      </c>
      <c r="O3935" s="108" t="s">
        <v>2573</v>
      </c>
    </row>
    <row r="3936" spans="1:15" s="108" customFormat="1" ht="12.75" x14ac:dyDescent="0.2">
      <c r="A3936" s="108" t="str">
        <f>EnterpriseData!$B$38</f>
        <v>ProTes300420201Adm</v>
      </c>
      <c r="B3936" s="109" t="s">
        <v>16278</v>
      </c>
      <c r="C3936" s="108" t="s">
        <v>2609</v>
      </c>
      <c r="D3936" s="108" t="s">
        <v>16279</v>
      </c>
      <c r="E3936" s="108" t="s">
        <v>2683</v>
      </c>
      <c r="G3936" s="108" t="s">
        <v>16280</v>
      </c>
      <c r="H3936" s="108" t="s">
        <v>6267</v>
      </c>
      <c r="I3936" s="110" t="s">
        <v>2683</v>
      </c>
      <c r="J3936" s="108" t="s">
        <v>4104</v>
      </c>
      <c r="O3936" s="108" t="s">
        <v>2573</v>
      </c>
    </row>
    <row r="3937" spans="1:15" s="108" customFormat="1" ht="12.75" x14ac:dyDescent="0.2">
      <c r="A3937" s="108" t="str">
        <f>EnterpriseData!$B$38</f>
        <v>ProTes300420201Adm</v>
      </c>
      <c r="B3937" s="109" t="s">
        <v>16281</v>
      </c>
      <c r="C3937" s="108" t="s">
        <v>2609</v>
      </c>
      <c r="D3937" s="108" t="s">
        <v>16282</v>
      </c>
      <c r="E3937" s="108" t="s">
        <v>2683</v>
      </c>
      <c r="G3937" s="108" t="s">
        <v>16283</v>
      </c>
      <c r="H3937" s="108" t="s">
        <v>7530</v>
      </c>
      <c r="I3937" s="110" t="s">
        <v>2683</v>
      </c>
      <c r="J3937" s="108" t="s">
        <v>3799</v>
      </c>
      <c r="O3937" s="108" t="s">
        <v>2573</v>
      </c>
    </row>
    <row r="3938" spans="1:15" s="108" customFormat="1" ht="12.75" x14ac:dyDescent="0.2">
      <c r="A3938" s="108" t="str">
        <f>EnterpriseData!$B$38</f>
        <v>ProTes300420201Adm</v>
      </c>
      <c r="B3938" s="109" t="s">
        <v>16284</v>
      </c>
      <c r="C3938" s="108" t="s">
        <v>2609</v>
      </c>
      <c r="D3938" s="108" t="s">
        <v>16285</v>
      </c>
      <c r="E3938" s="108" t="s">
        <v>2683</v>
      </c>
      <c r="G3938" s="108" t="s">
        <v>16286</v>
      </c>
      <c r="H3938" s="108" t="s">
        <v>11227</v>
      </c>
      <c r="I3938" s="110" t="s">
        <v>2683</v>
      </c>
      <c r="J3938" s="108" t="s">
        <v>4670</v>
      </c>
      <c r="O3938" s="108" t="s">
        <v>2573</v>
      </c>
    </row>
    <row r="3939" spans="1:15" s="108" customFormat="1" ht="12.75" x14ac:dyDescent="0.2">
      <c r="A3939" s="108" t="str">
        <f>EnterpriseData!$B$38</f>
        <v>ProTes300420201Adm</v>
      </c>
      <c r="B3939" s="109" t="s">
        <v>16287</v>
      </c>
      <c r="C3939" s="108" t="s">
        <v>2609</v>
      </c>
      <c r="D3939" s="108" t="s">
        <v>16288</v>
      </c>
      <c r="E3939" s="108" t="s">
        <v>2683</v>
      </c>
      <c r="G3939" s="108" t="s">
        <v>16289</v>
      </c>
      <c r="H3939" s="108" t="s">
        <v>6870</v>
      </c>
      <c r="I3939" s="110" t="s">
        <v>2683</v>
      </c>
      <c r="J3939" s="108" t="s">
        <v>4581</v>
      </c>
      <c r="O3939" s="108" t="s">
        <v>2573</v>
      </c>
    </row>
    <row r="3940" spans="1:15" s="108" customFormat="1" ht="12.75" x14ac:dyDescent="0.2">
      <c r="A3940" s="108" t="str">
        <f>EnterpriseData!$B$38</f>
        <v>ProTes300420201Adm</v>
      </c>
      <c r="B3940" s="109" t="s">
        <v>16290</v>
      </c>
      <c r="C3940" s="108" t="s">
        <v>2609</v>
      </c>
      <c r="D3940" s="108" t="s">
        <v>16291</v>
      </c>
      <c r="E3940" s="108" t="s">
        <v>2683</v>
      </c>
      <c r="G3940" s="108" t="s">
        <v>16292</v>
      </c>
      <c r="H3940" s="108" t="s">
        <v>14777</v>
      </c>
      <c r="I3940" s="110" t="s">
        <v>2683</v>
      </c>
      <c r="J3940" s="108" t="s">
        <v>8390</v>
      </c>
      <c r="O3940" s="108" t="s">
        <v>2573</v>
      </c>
    </row>
    <row r="3941" spans="1:15" s="108" customFormat="1" ht="12.75" x14ac:dyDescent="0.2">
      <c r="A3941" s="108" t="str">
        <f>EnterpriseData!$B$38</f>
        <v>ProTes300420201Adm</v>
      </c>
      <c r="B3941" s="109" t="s">
        <v>16293</v>
      </c>
      <c r="C3941" s="108" t="s">
        <v>2609</v>
      </c>
      <c r="D3941" s="108" t="s">
        <v>16294</v>
      </c>
      <c r="E3941" s="108" t="s">
        <v>2683</v>
      </c>
      <c r="G3941" s="108" t="s">
        <v>16295</v>
      </c>
      <c r="H3941" s="108" t="s">
        <v>10088</v>
      </c>
      <c r="I3941" s="110" t="s">
        <v>2683</v>
      </c>
      <c r="J3941" s="108" t="s">
        <v>5125</v>
      </c>
      <c r="O3941" s="108" t="s">
        <v>2573</v>
      </c>
    </row>
    <row r="3942" spans="1:15" s="108" customFormat="1" ht="12.75" x14ac:dyDescent="0.2">
      <c r="A3942" s="108" t="str">
        <f>EnterpriseData!$B$38</f>
        <v>ProTes300420201Adm</v>
      </c>
      <c r="B3942" s="109" t="s">
        <v>16296</v>
      </c>
      <c r="C3942" s="108" t="s">
        <v>2609</v>
      </c>
      <c r="D3942" s="108" t="s">
        <v>16297</v>
      </c>
      <c r="E3942" s="108" t="s">
        <v>2683</v>
      </c>
      <c r="G3942" s="108" t="s">
        <v>16298</v>
      </c>
      <c r="H3942" s="108" t="s">
        <v>16298</v>
      </c>
      <c r="I3942" s="110" t="s">
        <v>2683</v>
      </c>
      <c r="J3942" s="108" t="s">
        <v>6014</v>
      </c>
      <c r="O3942" s="108" t="s">
        <v>2573</v>
      </c>
    </row>
    <row r="3943" spans="1:15" s="108" customFormat="1" ht="12.75" x14ac:dyDescent="0.2">
      <c r="A3943" s="108" t="str">
        <f>EnterpriseData!$B$38</f>
        <v>ProTes300420201Adm</v>
      </c>
      <c r="B3943" s="109" t="s">
        <v>16299</v>
      </c>
      <c r="C3943" s="108" t="s">
        <v>2609</v>
      </c>
      <c r="D3943" s="108" t="s">
        <v>16300</v>
      </c>
      <c r="E3943" s="108" t="s">
        <v>2683</v>
      </c>
      <c r="G3943" s="108" t="s">
        <v>16301</v>
      </c>
      <c r="H3943" s="108" t="s">
        <v>6198</v>
      </c>
      <c r="I3943" s="110" t="s">
        <v>2683</v>
      </c>
      <c r="J3943" s="108" t="s">
        <v>3825</v>
      </c>
      <c r="O3943" s="108" t="s">
        <v>2573</v>
      </c>
    </row>
    <row r="3944" spans="1:15" s="108" customFormat="1" ht="12.75" x14ac:dyDescent="0.2">
      <c r="A3944" s="108" t="str">
        <f>EnterpriseData!$B$38</f>
        <v>ProTes300420201Adm</v>
      </c>
      <c r="B3944" s="109" t="s">
        <v>16302</v>
      </c>
      <c r="C3944" s="108" t="s">
        <v>2609</v>
      </c>
      <c r="D3944" s="108" t="s">
        <v>16303</v>
      </c>
      <c r="E3944" s="108" t="s">
        <v>2683</v>
      </c>
      <c r="G3944" s="108" t="s">
        <v>16304</v>
      </c>
      <c r="H3944" s="108" t="s">
        <v>3878</v>
      </c>
      <c r="I3944" s="110" t="s">
        <v>2683</v>
      </c>
      <c r="J3944" s="108" t="s">
        <v>3825</v>
      </c>
      <c r="O3944" s="108" t="s">
        <v>2573</v>
      </c>
    </row>
    <row r="3945" spans="1:15" s="108" customFormat="1" ht="12.75" x14ac:dyDescent="0.2">
      <c r="A3945" s="108" t="str">
        <f>EnterpriseData!$B$38</f>
        <v>ProTes300420201Adm</v>
      </c>
      <c r="B3945" s="109" t="s">
        <v>16305</v>
      </c>
      <c r="C3945" s="108" t="s">
        <v>2609</v>
      </c>
      <c r="D3945" s="108" t="s">
        <v>16306</v>
      </c>
      <c r="E3945" s="108" t="s">
        <v>2683</v>
      </c>
      <c r="G3945" s="108" t="s">
        <v>16307</v>
      </c>
      <c r="H3945" s="108" t="s">
        <v>7315</v>
      </c>
      <c r="I3945" s="110" t="s">
        <v>2683</v>
      </c>
      <c r="J3945" s="108" t="s">
        <v>3016</v>
      </c>
      <c r="O3945" s="108" t="s">
        <v>2573</v>
      </c>
    </row>
    <row r="3946" spans="1:15" s="108" customFormat="1" ht="12.75" x14ac:dyDescent="0.2">
      <c r="A3946" s="108" t="str">
        <f>EnterpriseData!$B$38</f>
        <v>ProTes300420201Adm</v>
      </c>
      <c r="B3946" s="109" t="s">
        <v>16308</v>
      </c>
      <c r="C3946" s="108" t="s">
        <v>2609</v>
      </c>
      <c r="D3946" s="108" t="s">
        <v>16309</v>
      </c>
      <c r="E3946" s="108" t="s">
        <v>2683</v>
      </c>
      <c r="G3946" s="108" t="s">
        <v>16310</v>
      </c>
      <c r="H3946" s="108" t="s">
        <v>7530</v>
      </c>
      <c r="I3946" s="110" t="s">
        <v>2683</v>
      </c>
      <c r="J3946" s="108" t="s">
        <v>3799</v>
      </c>
      <c r="O3946" s="108" t="s">
        <v>2573</v>
      </c>
    </row>
    <row r="3947" spans="1:15" s="108" customFormat="1" ht="12.75" x14ac:dyDescent="0.2">
      <c r="A3947" s="108" t="str">
        <f>EnterpriseData!$B$38</f>
        <v>ProTes300420201Adm</v>
      </c>
      <c r="B3947" s="109" t="s">
        <v>16311</v>
      </c>
      <c r="C3947" s="108" t="s">
        <v>2609</v>
      </c>
      <c r="D3947" s="108" t="s">
        <v>9102</v>
      </c>
      <c r="E3947" s="108" t="s">
        <v>2683</v>
      </c>
      <c r="G3947" s="108" t="s">
        <v>9103</v>
      </c>
      <c r="H3947" s="108" t="s">
        <v>7941</v>
      </c>
      <c r="I3947" s="110" t="s">
        <v>2683</v>
      </c>
      <c r="J3947" s="108" t="s">
        <v>2404</v>
      </c>
      <c r="O3947" s="108" t="s">
        <v>2573</v>
      </c>
    </row>
    <row r="3948" spans="1:15" s="108" customFormat="1" ht="12.75" x14ac:dyDescent="0.2">
      <c r="A3948" s="108" t="str">
        <f>EnterpriseData!$B$38</f>
        <v>ProTes300420201Adm</v>
      </c>
      <c r="B3948" s="109" t="s">
        <v>16312</v>
      </c>
      <c r="C3948" s="108" t="s">
        <v>2609</v>
      </c>
      <c r="D3948" s="108" t="s">
        <v>16313</v>
      </c>
      <c r="E3948" s="108" t="s">
        <v>2683</v>
      </c>
      <c r="G3948" s="108" t="s">
        <v>16314</v>
      </c>
      <c r="H3948" s="108" t="s">
        <v>6616</v>
      </c>
      <c r="I3948" s="110" t="s">
        <v>2683</v>
      </c>
      <c r="J3948" s="108" t="s">
        <v>5800</v>
      </c>
      <c r="O3948" s="108" t="s">
        <v>2573</v>
      </c>
    </row>
    <row r="3949" spans="1:15" s="108" customFormat="1" ht="12.75" x14ac:dyDescent="0.2">
      <c r="A3949" s="108" t="str">
        <f>EnterpriseData!$B$38</f>
        <v>ProTes300420201Adm</v>
      </c>
      <c r="B3949" s="109" t="s">
        <v>16315</v>
      </c>
      <c r="C3949" s="108" t="s">
        <v>2609</v>
      </c>
      <c r="D3949" s="108" t="s">
        <v>16316</v>
      </c>
      <c r="E3949" s="108" t="s">
        <v>2683</v>
      </c>
      <c r="G3949" s="108" t="s">
        <v>16317</v>
      </c>
      <c r="H3949" s="108" t="s">
        <v>6415</v>
      </c>
      <c r="I3949" s="110" t="s">
        <v>2683</v>
      </c>
      <c r="J3949" s="108" t="s">
        <v>4651</v>
      </c>
      <c r="O3949" s="108" t="s">
        <v>2573</v>
      </c>
    </row>
    <row r="3950" spans="1:15" s="108" customFormat="1" ht="12.75" x14ac:dyDescent="0.2">
      <c r="A3950" s="108" t="str">
        <f>EnterpriseData!$B$38</f>
        <v>ProTes300420201Adm</v>
      </c>
      <c r="B3950" s="109" t="s">
        <v>16318</v>
      </c>
      <c r="C3950" s="108" t="s">
        <v>2609</v>
      </c>
      <c r="D3950" s="108" t="s">
        <v>16319</v>
      </c>
      <c r="E3950" s="108" t="s">
        <v>2683</v>
      </c>
      <c r="G3950" s="108" t="s">
        <v>16320</v>
      </c>
      <c r="H3950" s="108" t="s">
        <v>2875</v>
      </c>
      <c r="I3950" s="110" t="s">
        <v>2683</v>
      </c>
      <c r="J3950" s="108" t="s">
        <v>2876</v>
      </c>
      <c r="O3950" s="108" t="s">
        <v>2573</v>
      </c>
    </row>
    <row r="3951" spans="1:15" s="108" customFormat="1" ht="12.75" x14ac:dyDescent="0.2">
      <c r="A3951" s="108" t="str">
        <f>EnterpriseData!$B$38</f>
        <v>ProTes300420201Adm</v>
      </c>
      <c r="B3951" s="109" t="s">
        <v>16321</v>
      </c>
      <c r="C3951" s="108" t="s">
        <v>2609</v>
      </c>
      <c r="D3951" s="108" t="s">
        <v>16322</v>
      </c>
      <c r="E3951" s="108" t="s">
        <v>2683</v>
      </c>
      <c r="G3951" s="108" t="s">
        <v>16323</v>
      </c>
      <c r="H3951" s="108" t="s">
        <v>6800</v>
      </c>
      <c r="I3951" s="110" t="s">
        <v>2683</v>
      </c>
      <c r="J3951" s="108" t="s">
        <v>412</v>
      </c>
      <c r="O3951" s="108" t="s">
        <v>2573</v>
      </c>
    </row>
    <row r="3952" spans="1:15" s="108" customFormat="1" ht="12.75" x14ac:dyDescent="0.2">
      <c r="A3952" s="108" t="str">
        <f>EnterpriseData!$B$38</f>
        <v>ProTes300420201Adm</v>
      </c>
      <c r="B3952" s="109" t="s">
        <v>16324</v>
      </c>
      <c r="C3952" s="108" t="s">
        <v>2609</v>
      </c>
      <c r="D3952" s="108" t="s">
        <v>16325</v>
      </c>
      <c r="E3952" s="108" t="s">
        <v>2683</v>
      </c>
      <c r="G3952" s="108" t="s">
        <v>16326</v>
      </c>
      <c r="H3952" s="108" t="s">
        <v>6198</v>
      </c>
      <c r="I3952" s="110" t="s">
        <v>2683</v>
      </c>
      <c r="J3952" s="108" t="s">
        <v>3825</v>
      </c>
      <c r="O3952" s="108" t="s">
        <v>2573</v>
      </c>
    </row>
    <row r="3953" spans="1:15" s="108" customFormat="1" ht="12.75" x14ac:dyDescent="0.2">
      <c r="A3953" s="108" t="str">
        <f>EnterpriseData!$B$38</f>
        <v>ProTes300420201Adm</v>
      </c>
      <c r="B3953" s="109" t="s">
        <v>16327</v>
      </c>
      <c r="C3953" s="108" t="s">
        <v>2609</v>
      </c>
      <c r="D3953" s="108" t="s">
        <v>16328</v>
      </c>
      <c r="E3953" s="108" t="s">
        <v>2683</v>
      </c>
      <c r="G3953" s="108" t="s">
        <v>16329</v>
      </c>
      <c r="H3953" s="108" t="s">
        <v>6267</v>
      </c>
      <c r="I3953" s="110" t="s">
        <v>2683</v>
      </c>
      <c r="J3953" s="108" t="s">
        <v>4104</v>
      </c>
      <c r="O3953" s="108" t="s">
        <v>2573</v>
      </c>
    </row>
    <row r="3954" spans="1:15" s="108" customFormat="1" ht="12.75" x14ac:dyDescent="0.2">
      <c r="A3954" s="108" t="str">
        <f>EnterpriseData!$B$38</f>
        <v>ProTes300420201Adm</v>
      </c>
      <c r="B3954" s="109" t="s">
        <v>16330</v>
      </c>
      <c r="C3954" s="108" t="s">
        <v>2609</v>
      </c>
      <c r="D3954" s="108" t="s">
        <v>16331</v>
      </c>
      <c r="E3954" s="108" t="s">
        <v>2683</v>
      </c>
      <c r="G3954" s="108" t="s">
        <v>16332</v>
      </c>
      <c r="H3954" s="108" t="s">
        <v>6534</v>
      </c>
      <c r="I3954" s="110" t="s">
        <v>2683</v>
      </c>
      <c r="J3954" s="108" t="s">
        <v>5602</v>
      </c>
      <c r="O3954" s="108" t="s">
        <v>2573</v>
      </c>
    </row>
    <row r="3955" spans="1:15" s="108" customFormat="1" ht="12.75" x14ac:dyDescent="0.2">
      <c r="A3955" s="108" t="str">
        <f>EnterpriseData!$B$38</f>
        <v>ProTes300420201Adm</v>
      </c>
      <c r="B3955" s="109" t="s">
        <v>16333</v>
      </c>
      <c r="C3955" s="108" t="s">
        <v>2609</v>
      </c>
      <c r="D3955" s="108" t="s">
        <v>16334</v>
      </c>
      <c r="E3955" s="108" t="s">
        <v>2683</v>
      </c>
      <c r="G3955" s="108" t="s">
        <v>16335</v>
      </c>
      <c r="H3955" s="108" t="s">
        <v>16336</v>
      </c>
      <c r="I3955" s="110" t="s">
        <v>2683</v>
      </c>
      <c r="J3955" s="108" t="s">
        <v>3162</v>
      </c>
      <c r="O3955" s="108" t="s">
        <v>2573</v>
      </c>
    </row>
    <row r="3956" spans="1:15" s="108" customFormat="1" ht="12.75" x14ac:dyDescent="0.2">
      <c r="A3956" s="108" t="str">
        <f>EnterpriseData!$B$38</f>
        <v>ProTes300420201Adm</v>
      </c>
      <c r="B3956" s="109" t="s">
        <v>16337</v>
      </c>
      <c r="C3956" s="108" t="s">
        <v>2609</v>
      </c>
      <c r="D3956" s="108" t="s">
        <v>16338</v>
      </c>
      <c r="E3956" s="108" t="s">
        <v>2683</v>
      </c>
      <c r="G3956" s="108" t="s">
        <v>16339</v>
      </c>
      <c r="H3956" s="108" t="s">
        <v>6151</v>
      </c>
      <c r="I3956" s="110" t="s">
        <v>2683</v>
      </c>
      <c r="J3956" s="108" t="s">
        <v>2727</v>
      </c>
      <c r="O3956" s="108" t="s">
        <v>2573</v>
      </c>
    </row>
    <row r="3957" spans="1:15" s="108" customFormat="1" ht="12.75" x14ac:dyDescent="0.2">
      <c r="A3957" s="108" t="str">
        <f>EnterpriseData!$B$38</f>
        <v>ProTes300420201Adm</v>
      </c>
      <c r="B3957" s="109" t="s">
        <v>16340</v>
      </c>
      <c r="C3957" s="108" t="s">
        <v>2609</v>
      </c>
      <c r="D3957" s="108" t="s">
        <v>16341</v>
      </c>
      <c r="E3957" s="108" t="s">
        <v>2683</v>
      </c>
      <c r="G3957" s="108" t="s">
        <v>6004</v>
      </c>
      <c r="H3957" s="108" t="s">
        <v>6237</v>
      </c>
      <c r="I3957" s="110" t="s">
        <v>2683</v>
      </c>
      <c r="J3957" s="108" t="s">
        <v>6000</v>
      </c>
      <c r="O3957" s="108" t="s">
        <v>2573</v>
      </c>
    </row>
    <row r="3958" spans="1:15" s="108" customFormat="1" ht="12.75" x14ac:dyDescent="0.2">
      <c r="A3958" s="108" t="str">
        <f>EnterpriseData!$B$38</f>
        <v>ProTes300420201Adm</v>
      </c>
      <c r="B3958" s="109" t="s">
        <v>16342</v>
      </c>
      <c r="C3958" s="108" t="s">
        <v>2609</v>
      </c>
      <c r="D3958" s="108" t="s">
        <v>16343</v>
      </c>
      <c r="E3958" s="108" t="s">
        <v>2683</v>
      </c>
      <c r="G3958" s="108" t="s">
        <v>16344</v>
      </c>
      <c r="H3958" s="108" t="s">
        <v>7181</v>
      </c>
      <c r="I3958" s="110" t="s">
        <v>2683</v>
      </c>
      <c r="J3958" s="108" t="s">
        <v>5575</v>
      </c>
      <c r="O3958" s="108" t="s">
        <v>2573</v>
      </c>
    </row>
    <row r="3959" spans="1:15" s="108" customFormat="1" ht="12.75" x14ac:dyDescent="0.2">
      <c r="A3959" s="108" t="str">
        <f>EnterpriseData!$B$38</f>
        <v>ProTes300420201Adm</v>
      </c>
      <c r="B3959" s="109" t="s">
        <v>16345</v>
      </c>
      <c r="C3959" s="108" t="s">
        <v>2609</v>
      </c>
      <c r="D3959" s="108" t="s">
        <v>16346</v>
      </c>
      <c r="E3959" s="108" t="s">
        <v>2683</v>
      </c>
      <c r="G3959" s="108" t="s">
        <v>6446</v>
      </c>
      <c r="H3959" s="108" t="s">
        <v>6446</v>
      </c>
      <c r="I3959" s="110" t="s">
        <v>2683</v>
      </c>
      <c r="J3959" s="108" t="s">
        <v>2407</v>
      </c>
      <c r="O3959" s="108" t="s">
        <v>2573</v>
      </c>
    </row>
    <row r="3960" spans="1:15" s="108" customFormat="1" ht="12.75" x14ac:dyDescent="0.2">
      <c r="A3960" s="108" t="str">
        <f>EnterpriseData!$B$38</f>
        <v>ProTes300420201Adm</v>
      </c>
      <c r="B3960" s="109" t="s">
        <v>16347</v>
      </c>
      <c r="C3960" s="108" t="s">
        <v>2609</v>
      </c>
      <c r="D3960" s="108" t="s">
        <v>16348</v>
      </c>
      <c r="E3960" s="108" t="s">
        <v>2683</v>
      </c>
      <c r="G3960" s="108" t="s">
        <v>16349</v>
      </c>
      <c r="H3960" s="108" t="s">
        <v>9705</v>
      </c>
      <c r="I3960" s="110" t="s">
        <v>2683</v>
      </c>
      <c r="J3960" s="108" t="s">
        <v>5649</v>
      </c>
      <c r="O3960" s="108" t="s">
        <v>2573</v>
      </c>
    </row>
    <row r="3961" spans="1:15" s="108" customFormat="1" ht="12.75" x14ac:dyDescent="0.2">
      <c r="A3961" s="108" t="str">
        <f>EnterpriseData!$B$38</f>
        <v>ProTes300420201Adm</v>
      </c>
      <c r="B3961" s="109" t="s">
        <v>16350</v>
      </c>
      <c r="C3961" s="108" t="s">
        <v>2609</v>
      </c>
      <c r="D3961" s="108" t="s">
        <v>16351</v>
      </c>
      <c r="E3961" s="108" t="s">
        <v>2683</v>
      </c>
      <c r="G3961" s="108" t="s">
        <v>16352</v>
      </c>
      <c r="H3961" s="108" t="s">
        <v>9088</v>
      </c>
      <c r="I3961" s="110" t="s">
        <v>2683</v>
      </c>
      <c r="J3961" s="108" t="s">
        <v>2417</v>
      </c>
      <c r="O3961" s="108" t="s">
        <v>2573</v>
      </c>
    </row>
    <row r="3962" spans="1:15" s="108" customFormat="1" ht="12.75" x14ac:dyDescent="0.2">
      <c r="A3962" s="108" t="str">
        <f>EnterpriseData!$B$38</f>
        <v>ProTes300420201Adm</v>
      </c>
      <c r="B3962" s="109" t="s">
        <v>16353</v>
      </c>
      <c r="C3962" s="108" t="s">
        <v>2609</v>
      </c>
      <c r="D3962" s="108" t="s">
        <v>16354</v>
      </c>
      <c r="E3962" s="108" t="s">
        <v>2683</v>
      </c>
      <c r="G3962" s="108" t="s">
        <v>16355</v>
      </c>
      <c r="H3962" s="108" t="s">
        <v>9705</v>
      </c>
      <c r="I3962" s="110" t="s">
        <v>2683</v>
      </c>
      <c r="J3962" s="108" t="s">
        <v>5649</v>
      </c>
      <c r="O3962" s="108" t="s">
        <v>2573</v>
      </c>
    </row>
    <row r="3963" spans="1:15" s="108" customFormat="1" ht="12.75" x14ac:dyDescent="0.2">
      <c r="A3963" s="108" t="str">
        <f>EnterpriseData!$B$38</f>
        <v>ProTes300420201Adm</v>
      </c>
      <c r="B3963" s="109" t="s">
        <v>16356</v>
      </c>
      <c r="C3963" s="108" t="s">
        <v>2609</v>
      </c>
      <c r="D3963" s="108" t="s">
        <v>16357</v>
      </c>
      <c r="E3963" s="108" t="s">
        <v>2683</v>
      </c>
      <c r="G3963" s="108" t="s">
        <v>16358</v>
      </c>
      <c r="H3963" s="108" t="s">
        <v>7941</v>
      </c>
      <c r="I3963" s="110" t="s">
        <v>2683</v>
      </c>
      <c r="J3963" s="108" t="s">
        <v>2404</v>
      </c>
      <c r="O3963" s="108" t="s">
        <v>2573</v>
      </c>
    </row>
    <row r="3964" spans="1:15" s="108" customFormat="1" ht="12.75" x14ac:dyDescent="0.2">
      <c r="A3964" s="108" t="str">
        <f>EnterpriseData!$B$38</f>
        <v>ProTes300420201Adm</v>
      </c>
      <c r="B3964" s="109" t="s">
        <v>16359</v>
      </c>
      <c r="C3964" s="108" t="s">
        <v>2609</v>
      </c>
      <c r="D3964" s="108" t="s">
        <v>16360</v>
      </c>
      <c r="E3964" s="108" t="s">
        <v>2683</v>
      </c>
      <c r="G3964" s="108" t="s">
        <v>5373</v>
      </c>
      <c r="H3964" s="108" t="s">
        <v>7067</v>
      </c>
      <c r="I3964" s="110" t="s">
        <v>2683</v>
      </c>
      <c r="J3964" s="108" t="s">
        <v>5369</v>
      </c>
      <c r="O3964" s="108" t="s">
        <v>2573</v>
      </c>
    </row>
    <row r="3965" spans="1:15" s="108" customFormat="1" ht="12.75" x14ac:dyDescent="0.2">
      <c r="A3965" s="108" t="str">
        <f>EnterpriseData!$B$38</f>
        <v>ProTes300420201Adm</v>
      </c>
      <c r="B3965" s="109" t="s">
        <v>16361</v>
      </c>
      <c r="C3965" s="108" t="s">
        <v>2609</v>
      </c>
      <c r="D3965" s="108" t="s">
        <v>16362</v>
      </c>
      <c r="E3965" s="108" t="s">
        <v>2683</v>
      </c>
      <c r="G3965" s="108" t="s">
        <v>16363</v>
      </c>
      <c r="H3965" s="108" t="s">
        <v>6403</v>
      </c>
      <c r="I3965" s="110" t="s">
        <v>2683</v>
      </c>
      <c r="J3965" s="108" t="s">
        <v>6404</v>
      </c>
      <c r="O3965" s="108" t="s">
        <v>2573</v>
      </c>
    </row>
    <row r="3966" spans="1:15" s="108" customFormat="1" ht="12.75" x14ac:dyDescent="0.2">
      <c r="A3966" s="108" t="str">
        <f>EnterpriseData!$B$38</f>
        <v>ProTes300420201Adm</v>
      </c>
      <c r="B3966" s="109" t="s">
        <v>16364</v>
      </c>
      <c r="C3966" s="108" t="s">
        <v>2609</v>
      </c>
      <c r="D3966" s="108" t="s">
        <v>16365</v>
      </c>
      <c r="E3966" s="108" t="s">
        <v>2683</v>
      </c>
      <c r="G3966" s="108" t="s">
        <v>16366</v>
      </c>
      <c r="H3966" s="108" t="s">
        <v>6468</v>
      </c>
      <c r="I3966" s="110" t="s">
        <v>2683</v>
      </c>
      <c r="J3966" s="108" t="s">
        <v>3730</v>
      </c>
      <c r="O3966" s="108" t="s">
        <v>2573</v>
      </c>
    </row>
    <row r="3967" spans="1:15" s="108" customFormat="1" ht="12.75" x14ac:dyDescent="0.2">
      <c r="A3967" s="108" t="str">
        <f>EnterpriseData!$B$38</f>
        <v>ProTes300420201Adm</v>
      </c>
      <c r="B3967" s="109" t="s">
        <v>16367</v>
      </c>
      <c r="C3967" s="108" t="s">
        <v>2609</v>
      </c>
      <c r="D3967" s="108" t="s">
        <v>16368</v>
      </c>
      <c r="E3967" s="108" t="s">
        <v>2683</v>
      </c>
      <c r="G3967" s="108" t="s">
        <v>16369</v>
      </c>
      <c r="H3967" s="108" t="s">
        <v>16370</v>
      </c>
      <c r="I3967" s="110" t="s">
        <v>2683</v>
      </c>
      <c r="J3967" s="108" t="s">
        <v>5369</v>
      </c>
      <c r="O3967" s="108" t="s">
        <v>2573</v>
      </c>
    </row>
    <row r="3968" spans="1:15" s="108" customFormat="1" ht="12.75" x14ac:dyDescent="0.2">
      <c r="A3968" s="108" t="str">
        <f>EnterpriseData!$B$38</f>
        <v>ProTes300420201Adm</v>
      </c>
      <c r="B3968" s="109" t="s">
        <v>16371</v>
      </c>
      <c r="C3968" s="108" t="s">
        <v>2609</v>
      </c>
      <c r="D3968" s="108" t="s">
        <v>16372</v>
      </c>
      <c r="E3968" s="108" t="s">
        <v>2683</v>
      </c>
      <c r="G3968" s="108" t="s">
        <v>16373</v>
      </c>
      <c r="H3968" s="108" t="s">
        <v>6676</v>
      </c>
      <c r="I3968" s="110" t="s">
        <v>2683</v>
      </c>
      <c r="J3968" s="108" t="s">
        <v>3151</v>
      </c>
      <c r="O3968" s="108" t="s">
        <v>2573</v>
      </c>
    </row>
    <row r="3969" spans="1:15" s="108" customFormat="1" ht="12.75" x14ac:dyDescent="0.2">
      <c r="A3969" s="108" t="str">
        <f>EnterpriseData!$B$38</f>
        <v>ProTes300420201Adm</v>
      </c>
      <c r="B3969" s="109" t="s">
        <v>16374</v>
      </c>
      <c r="C3969" s="108" t="s">
        <v>2609</v>
      </c>
      <c r="D3969" s="108" t="s">
        <v>16375</v>
      </c>
      <c r="E3969" s="108" t="s">
        <v>2683</v>
      </c>
      <c r="G3969" s="108" t="s">
        <v>16376</v>
      </c>
      <c r="H3969" s="108" t="s">
        <v>16377</v>
      </c>
      <c r="I3969" s="110" t="s">
        <v>2683</v>
      </c>
      <c r="J3969" s="108" t="s">
        <v>4581</v>
      </c>
      <c r="O3969" s="108" t="s">
        <v>2573</v>
      </c>
    </row>
    <row r="3970" spans="1:15" s="108" customFormat="1" ht="12.75" x14ac:dyDescent="0.2">
      <c r="A3970" s="108" t="str">
        <f>EnterpriseData!$B$38</f>
        <v>ProTes300420201Adm</v>
      </c>
      <c r="B3970" s="109" t="s">
        <v>16378</v>
      </c>
      <c r="C3970" s="108" t="s">
        <v>2609</v>
      </c>
      <c r="D3970" s="108" t="s">
        <v>16379</v>
      </c>
      <c r="E3970" s="108" t="s">
        <v>2683</v>
      </c>
      <c r="G3970" s="108" t="s">
        <v>16380</v>
      </c>
      <c r="H3970" s="108" t="s">
        <v>6143</v>
      </c>
      <c r="I3970" s="110" t="s">
        <v>2683</v>
      </c>
      <c r="J3970" s="108" t="s">
        <v>4901</v>
      </c>
      <c r="O3970" s="108" t="s">
        <v>2573</v>
      </c>
    </row>
    <row r="3971" spans="1:15" s="108" customFormat="1" ht="12.75" x14ac:dyDescent="0.2">
      <c r="A3971" s="108" t="str">
        <f>EnterpriseData!$B$38</f>
        <v>ProTes300420201Adm</v>
      </c>
      <c r="B3971" s="109" t="s">
        <v>16381</v>
      </c>
      <c r="C3971" s="108" t="s">
        <v>2609</v>
      </c>
      <c r="D3971" s="108" t="s">
        <v>16382</v>
      </c>
      <c r="E3971" s="108" t="s">
        <v>2683</v>
      </c>
      <c r="G3971" s="108" t="s">
        <v>16383</v>
      </c>
      <c r="H3971" s="108" t="s">
        <v>11437</v>
      </c>
      <c r="I3971" s="110" t="s">
        <v>2683</v>
      </c>
      <c r="J3971" s="108" t="s">
        <v>6711</v>
      </c>
      <c r="O3971" s="108" t="s">
        <v>2573</v>
      </c>
    </row>
    <row r="3972" spans="1:15" s="108" customFormat="1" ht="12.75" x14ac:dyDescent="0.2">
      <c r="A3972" s="108" t="str">
        <f>EnterpriseData!$B$38</f>
        <v>ProTes300420201Adm</v>
      </c>
      <c r="B3972" s="109" t="s">
        <v>16384</v>
      </c>
      <c r="C3972" s="108" t="s">
        <v>2609</v>
      </c>
      <c r="D3972" s="108" t="s">
        <v>16385</v>
      </c>
      <c r="E3972" s="108" t="s">
        <v>2683</v>
      </c>
      <c r="G3972" s="108" t="s">
        <v>16386</v>
      </c>
      <c r="H3972" s="108" t="s">
        <v>6616</v>
      </c>
      <c r="I3972" s="110" t="s">
        <v>2683</v>
      </c>
      <c r="J3972" s="108" t="s">
        <v>5800</v>
      </c>
      <c r="O3972" s="108" t="s">
        <v>2573</v>
      </c>
    </row>
    <row r="3973" spans="1:15" s="108" customFormat="1" ht="12.75" x14ac:dyDescent="0.2">
      <c r="A3973" s="108" t="str">
        <f>EnterpriseData!$B$38</f>
        <v>ProTes300420201Adm</v>
      </c>
      <c r="B3973" s="109" t="s">
        <v>16387</v>
      </c>
      <c r="C3973" s="108" t="s">
        <v>2609</v>
      </c>
      <c r="D3973" s="108" t="s">
        <v>16388</v>
      </c>
      <c r="E3973" s="108" t="s">
        <v>2683</v>
      </c>
      <c r="G3973" s="108" t="s">
        <v>16389</v>
      </c>
      <c r="H3973" s="108" t="s">
        <v>6616</v>
      </c>
      <c r="I3973" s="110" t="s">
        <v>2683</v>
      </c>
      <c r="J3973" s="108" t="s">
        <v>5800</v>
      </c>
      <c r="O3973" s="108" t="s">
        <v>2573</v>
      </c>
    </row>
    <row r="3974" spans="1:15" s="108" customFormat="1" ht="12.75" x14ac:dyDescent="0.2">
      <c r="A3974" s="108" t="str">
        <f>EnterpriseData!$B$38</f>
        <v>ProTes300420201Adm</v>
      </c>
      <c r="B3974" s="109" t="s">
        <v>16390</v>
      </c>
      <c r="C3974" s="108" t="s">
        <v>2609</v>
      </c>
      <c r="D3974" s="108" t="s">
        <v>16391</v>
      </c>
      <c r="E3974" s="108" t="s">
        <v>2683</v>
      </c>
      <c r="G3974" s="108" t="s">
        <v>16392</v>
      </c>
      <c r="H3974" s="108" t="s">
        <v>7941</v>
      </c>
      <c r="I3974" s="110" t="s">
        <v>2683</v>
      </c>
      <c r="J3974" s="108" t="s">
        <v>2404</v>
      </c>
      <c r="O3974" s="108" t="s">
        <v>2573</v>
      </c>
    </row>
    <row r="3975" spans="1:15" s="108" customFormat="1" ht="12.75" x14ac:dyDescent="0.2">
      <c r="A3975" s="108" t="str">
        <f>EnterpriseData!$B$38</f>
        <v>ProTes300420201Adm</v>
      </c>
      <c r="B3975" s="109" t="s">
        <v>16393</v>
      </c>
      <c r="C3975" s="108" t="s">
        <v>2609</v>
      </c>
      <c r="D3975" s="108" t="s">
        <v>16394</v>
      </c>
      <c r="E3975" s="108" t="s">
        <v>2683</v>
      </c>
      <c r="G3975" s="108" t="s">
        <v>16395</v>
      </c>
      <c r="H3975" s="108" t="s">
        <v>6151</v>
      </c>
      <c r="I3975" s="110" t="s">
        <v>2683</v>
      </c>
      <c r="J3975" s="108" t="s">
        <v>2727</v>
      </c>
      <c r="O3975" s="108" t="s">
        <v>2573</v>
      </c>
    </row>
    <row r="3976" spans="1:15" s="108" customFormat="1" ht="12.75" x14ac:dyDescent="0.2">
      <c r="A3976" s="108" t="str">
        <f>EnterpriseData!$B$38</f>
        <v>ProTes300420201Adm</v>
      </c>
      <c r="B3976" s="109" t="s">
        <v>16396</v>
      </c>
      <c r="C3976" s="108" t="s">
        <v>2609</v>
      </c>
      <c r="D3976" s="108" t="s">
        <v>16397</v>
      </c>
      <c r="E3976" s="108" t="s">
        <v>2683</v>
      </c>
      <c r="G3976" s="108" t="s">
        <v>16398</v>
      </c>
      <c r="H3976" s="108" t="s">
        <v>9705</v>
      </c>
      <c r="I3976" s="110" t="s">
        <v>2683</v>
      </c>
      <c r="J3976" s="108" t="s">
        <v>5649</v>
      </c>
      <c r="O3976" s="108" t="s">
        <v>2573</v>
      </c>
    </row>
    <row r="3977" spans="1:15" s="108" customFormat="1" ht="12.75" x14ac:dyDescent="0.2">
      <c r="A3977" s="108" t="str">
        <f>EnterpriseData!$B$38</f>
        <v>ProTes300420201Adm</v>
      </c>
      <c r="B3977" s="109" t="s">
        <v>16399</v>
      </c>
      <c r="C3977" s="108" t="s">
        <v>2609</v>
      </c>
      <c r="D3977" s="108" t="s">
        <v>16400</v>
      </c>
      <c r="E3977" s="108" t="s">
        <v>2683</v>
      </c>
      <c r="G3977" s="108" t="s">
        <v>16401</v>
      </c>
      <c r="H3977" s="108" t="s">
        <v>6245</v>
      </c>
      <c r="I3977" s="110" t="s">
        <v>2683</v>
      </c>
      <c r="J3977" s="108" t="s">
        <v>2412</v>
      </c>
      <c r="O3977" s="108" t="s">
        <v>2573</v>
      </c>
    </row>
    <row r="3978" spans="1:15" s="108" customFormat="1" ht="12.75" x14ac:dyDescent="0.2">
      <c r="A3978" s="108" t="str">
        <f>EnterpriseData!$B$38</f>
        <v>ProTes300420201Adm</v>
      </c>
      <c r="B3978" s="109" t="s">
        <v>16402</v>
      </c>
      <c r="C3978" s="108" t="s">
        <v>2609</v>
      </c>
      <c r="D3978" s="108" t="s">
        <v>16403</v>
      </c>
      <c r="E3978" s="108" t="s">
        <v>2683</v>
      </c>
      <c r="G3978" s="108" t="s">
        <v>16404</v>
      </c>
      <c r="H3978" s="108" t="s">
        <v>16405</v>
      </c>
      <c r="I3978" s="110" t="s">
        <v>2683</v>
      </c>
      <c r="J3978" s="108" t="s">
        <v>2940</v>
      </c>
      <c r="O3978" s="108" t="s">
        <v>2573</v>
      </c>
    </row>
    <row r="3979" spans="1:15" s="108" customFormat="1" ht="12.75" x14ac:dyDescent="0.2">
      <c r="A3979" s="108" t="str">
        <f>EnterpriseData!$B$38</f>
        <v>ProTes300420201Adm</v>
      </c>
      <c r="B3979" s="109" t="s">
        <v>16406</v>
      </c>
      <c r="C3979" s="108" t="s">
        <v>2609</v>
      </c>
      <c r="D3979" s="108" t="s">
        <v>16407</v>
      </c>
      <c r="E3979" s="108" t="s">
        <v>2683</v>
      </c>
      <c r="G3979" s="108" t="s">
        <v>16408</v>
      </c>
      <c r="H3979" s="108" t="s">
        <v>11393</v>
      </c>
      <c r="I3979" s="110" t="s">
        <v>2683</v>
      </c>
      <c r="J3979" s="108" t="s">
        <v>4322</v>
      </c>
      <c r="O3979" s="108" t="s">
        <v>2573</v>
      </c>
    </row>
    <row r="3980" spans="1:15" s="108" customFormat="1" ht="12.75" x14ac:dyDescent="0.2">
      <c r="A3980" s="108" t="str">
        <f>EnterpriseData!$B$38</f>
        <v>ProTes300420201Adm</v>
      </c>
      <c r="B3980" s="109" t="s">
        <v>16409</v>
      </c>
      <c r="C3980" s="108" t="s">
        <v>2609</v>
      </c>
      <c r="D3980" s="108" t="s">
        <v>16410</v>
      </c>
      <c r="E3980" s="108" t="s">
        <v>2683</v>
      </c>
      <c r="G3980" s="108" t="s">
        <v>16411</v>
      </c>
      <c r="H3980" s="108" t="s">
        <v>6464</v>
      </c>
      <c r="I3980" s="110" t="s">
        <v>2683</v>
      </c>
      <c r="J3980" s="108" t="s">
        <v>3202</v>
      </c>
      <c r="O3980" s="108" t="s">
        <v>2573</v>
      </c>
    </row>
    <row r="3981" spans="1:15" s="108" customFormat="1" ht="12.75" x14ac:dyDescent="0.2">
      <c r="A3981" s="108" t="str">
        <f>EnterpriseData!$B$38</f>
        <v>ProTes300420201Adm</v>
      </c>
      <c r="B3981" s="109" t="s">
        <v>16412</v>
      </c>
      <c r="C3981" s="108" t="s">
        <v>2609</v>
      </c>
      <c r="D3981" s="108" t="s">
        <v>16413</v>
      </c>
      <c r="E3981" s="108" t="s">
        <v>2683</v>
      </c>
      <c r="G3981" s="108" t="s">
        <v>16414</v>
      </c>
      <c r="H3981" s="108" t="s">
        <v>10800</v>
      </c>
      <c r="I3981" s="110" t="s">
        <v>2683</v>
      </c>
      <c r="J3981" s="108" t="s">
        <v>10801</v>
      </c>
      <c r="O3981" s="108" t="s">
        <v>2573</v>
      </c>
    </row>
    <row r="3982" spans="1:15" s="108" customFormat="1" ht="12.75" x14ac:dyDescent="0.2">
      <c r="A3982" s="108" t="str">
        <f>EnterpriseData!$B$38</f>
        <v>ProTes300420201Adm</v>
      </c>
      <c r="B3982" s="109" t="s">
        <v>16415</v>
      </c>
      <c r="C3982" s="108" t="s">
        <v>2609</v>
      </c>
      <c r="D3982" s="108" t="s">
        <v>16416</v>
      </c>
      <c r="E3982" s="108" t="s">
        <v>2683</v>
      </c>
      <c r="G3982" s="108" t="s">
        <v>16417</v>
      </c>
      <c r="H3982" s="108" t="s">
        <v>6245</v>
      </c>
      <c r="I3982" s="110" t="s">
        <v>2683</v>
      </c>
      <c r="J3982" s="108" t="s">
        <v>2412</v>
      </c>
      <c r="O3982" s="108" t="s">
        <v>2573</v>
      </c>
    </row>
    <row r="3983" spans="1:15" s="108" customFormat="1" ht="12.75" x14ac:dyDescent="0.2">
      <c r="A3983" s="108" t="str">
        <f>EnterpriseData!$B$38</f>
        <v>ProTes300420201Adm</v>
      </c>
      <c r="B3983" s="109" t="s">
        <v>16418</v>
      </c>
      <c r="C3983" s="108" t="s">
        <v>2609</v>
      </c>
      <c r="D3983" s="108" t="s">
        <v>16419</v>
      </c>
      <c r="E3983" s="108" t="s">
        <v>2683</v>
      </c>
      <c r="G3983" s="108" t="s">
        <v>16420</v>
      </c>
      <c r="H3983" s="108" t="s">
        <v>6245</v>
      </c>
      <c r="I3983" s="110" t="s">
        <v>2683</v>
      </c>
      <c r="J3983" s="108" t="s">
        <v>2412</v>
      </c>
      <c r="O3983" s="108" t="s">
        <v>2573</v>
      </c>
    </row>
    <row r="3984" spans="1:15" s="108" customFormat="1" ht="12.75" x14ac:dyDescent="0.2">
      <c r="A3984" s="108" t="str">
        <f>EnterpriseData!$B$38</f>
        <v>ProTes300420201Adm</v>
      </c>
      <c r="B3984" s="109" t="s">
        <v>16421</v>
      </c>
      <c r="C3984" s="108" t="s">
        <v>2609</v>
      </c>
      <c r="D3984" s="108" t="s">
        <v>16422</v>
      </c>
      <c r="E3984" s="108" t="s">
        <v>2683</v>
      </c>
      <c r="G3984" s="108" t="s">
        <v>16423</v>
      </c>
      <c r="H3984" s="108" t="s">
        <v>6299</v>
      </c>
      <c r="I3984" s="110" t="s">
        <v>2683</v>
      </c>
      <c r="J3984" s="108" t="s">
        <v>3100</v>
      </c>
      <c r="O3984" s="108" t="s">
        <v>2573</v>
      </c>
    </row>
    <row r="3985" spans="1:15" s="108" customFormat="1" ht="12.75" x14ac:dyDescent="0.2">
      <c r="A3985" s="108" t="str">
        <f>EnterpriseData!$B$38</f>
        <v>ProTes300420201Adm</v>
      </c>
      <c r="B3985" s="109" t="s">
        <v>16424</v>
      </c>
      <c r="C3985" s="108" t="s">
        <v>2609</v>
      </c>
      <c r="D3985" s="108" t="s">
        <v>16425</v>
      </c>
      <c r="E3985" s="108" t="s">
        <v>2683</v>
      </c>
      <c r="G3985" s="108" t="s">
        <v>16426</v>
      </c>
      <c r="H3985" s="108" t="s">
        <v>16427</v>
      </c>
      <c r="I3985" s="110" t="s">
        <v>2683</v>
      </c>
      <c r="J3985" s="108" t="s">
        <v>16428</v>
      </c>
      <c r="O3985" s="108" t="s">
        <v>2573</v>
      </c>
    </row>
    <row r="3986" spans="1:15" s="108" customFormat="1" ht="12.75" x14ac:dyDescent="0.2">
      <c r="A3986" s="108" t="str">
        <f>EnterpriseData!$B$38</f>
        <v>ProTes300420201Adm</v>
      </c>
      <c r="B3986" s="109" t="s">
        <v>16429</v>
      </c>
      <c r="C3986" s="108" t="s">
        <v>2609</v>
      </c>
      <c r="D3986" s="108" t="s">
        <v>16430</v>
      </c>
      <c r="E3986" s="108" t="s">
        <v>2683</v>
      </c>
      <c r="G3986" s="108" t="s">
        <v>16431</v>
      </c>
      <c r="H3986" s="108" t="s">
        <v>6616</v>
      </c>
      <c r="I3986" s="110" t="s">
        <v>2683</v>
      </c>
      <c r="J3986" s="108" t="s">
        <v>5800</v>
      </c>
      <c r="O3986" s="108" t="s">
        <v>2573</v>
      </c>
    </row>
    <row r="3987" spans="1:15" s="108" customFormat="1" ht="12.75" x14ac:dyDescent="0.2">
      <c r="A3987" s="108" t="str">
        <f>EnterpriseData!$B$38</f>
        <v>ProTes300420201Adm</v>
      </c>
      <c r="B3987" s="109" t="s">
        <v>16432</v>
      </c>
      <c r="C3987" s="108" t="s">
        <v>2609</v>
      </c>
      <c r="D3987" s="108" t="s">
        <v>16433</v>
      </c>
      <c r="E3987" s="108" t="s">
        <v>2683</v>
      </c>
      <c r="G3987" s="108" t="s">
        <v>16434</v>
      </c>
      <c r="H3987" s="108" t="s">
        <v>16435</v>
      </c>
      <c r="I3987" s="110" t="s">
        <v>2683</v>
      </c>
      <c r="J3987" s="108" t="s">
        <v>3663</v>
      </c>
      <c r="O3987" s="108" t="s">
        <v>2573</v>
      </c>
    </row>
    <row r="3988" spans="1:15" s="108" customFormat="1" ht="12.75" x14ac:dyDescent="0.2">
      <c r="A3988" s="108" t="str">
        <f>EnterpriseData!$B$38</f>
        <v>ProTes300420201Adm</v>
      </c>
      <c r="B3988" s="109" t="s">
        <v>16436</v>
      </c>
      <c r="C3988" s="108" t="s">
        <v>2609</v>
      </c>
      <c r="D3988" s="108" t="s">
        <v>16437</v>
      </c>
      <c r="E3988" s="108" t="s">
        <v>2683</v>
      </c>
      <c r="G3988" s="108" t="s">
        <v>16438</v>
      </c>
      <c r="H3988" s="108" t="s">
        <v>16438</v>
      </c>
      <c r="I3988" s="110" t="s">
        <v>2683</v>
      </c>
      <c r="J3988" s="108" t="s">
        <v>3078</v>
      </c>
      <c r="O3988" s="108" t="s">
        <v>2573</v>
      </c>
    </row>
    <row r="3989" spans="1:15" s="108" customFormat="1" ht="12.75" x14ac:dyDescent="0.2">
      <c r="A3989" s="108" t="str">
        <f>EnterpriseData!$B$38</f>
        <v>ProTes300420201Adm</v>
      </c>
      <c r="B3989" s="109" t="s">
        <v>16439</v>
      </c>
      <c r="C3989" s="108" t="s">
        <v>2609</v>
      </c>
      <c r="D3989" s="108" t="s">
        <v>16440</v>
      </c>
      <c r="E3989" s="108" t="s">
        <v>2683</v>
      </c>
      <c r="G3989" s="108" t="s">
        <v>16441</v>
      </c>
      <c r="H3989" s="108" t="s">
        <v>6419</v>
      </c>
      <c r="I3989" s="110" t="s">
        <v>2683</v>
      </c>
      <c r="J3989" s="108" t="s">
        <v>5238</v>
      </c>
      <c r="O3989" s="108" t="s">
        <v>2573</v>
      </c>
    </row>
    <row r="3990" spans="1:15" s="108" customFormat="1" ht="12.75" x14ac:dyDescent="0.2">
      <c r="A3990" s="108" t="str">
        <f>EnterpriseData!$B$38</f>
        <v>ProTes300420201Adm</v>
      </c>
      <c r="B3990" s="109" t="s">
        <v>16442</v>
      </c>
      <c r="C3990" s="108" t="s">
        <v>2609</v>
      </c>
      <c r="D3990" s="108" t="s">
        <v>16443</v>
      </c>
      <c r="E3990" s="108" t="s">
        <v>2683</v>
      </c>
      <c r="G3990" s="108" t="s">
        <v>16444</v>
      </c>
      <c r="H3990" s="108" t="s">
        <v>7792</v>
      </c>
      <c r="I3990" s="110" t="s">
        <v>2683</v>
      </c>
      <c r="J3990" s="108" t="s">
        <v>2940</v>
      </c>
      <c r="O3990" s="108" t="s">
        <v>2573</v>
      </c>
    </row>
    <row r="3991" spans="1:15" s="108" customFormat="1" ht="12.75" x14ac:dyDescent="0.2">
      <c r="A3991" s="108" t="str">
        <f>EnterpriseData!$B$38</f>
        <v>ProTes300420201Adm</v>
      </c>
      <c r="B3991" s="109" t="s">
        <v>16445</v>
      </c>
      <c r="C3991" s="108" t="s">
        <v>2609</v>
      </c>
      <c r="D3991" s="108" t="s">
        <v>16446</v>
      </c>
      <c r="E3991" s="108" t="s">
        <v>2683</v>
      </c>
      <c r="G3991" s="108" t="s">
        <v>16447</v>
      </c>
      <c r="H3991" s="108" t="s">
        <v>9092</v>
      </c>
      <c r="I3991" s="110" t="s">
        <v>2683</v>
      </c>
      <c r="J3991" s="108" t="s">
        <v>3003</v>
      </c>
      <c r="O3991" s="108" t="s">
        <v>2573</v>
      </c>
    </row>
    <row r="3992" spans="1:15" s="108" customFormat="1" ht="12.75" x14ac:dyDescent="0.2">
      <c r="A3992" s="108" t="str">
        <f>EnterpriseData!$B$38</f>
        <v>ProTes300420201Adm</v>
      </c>
      <c r="B3992" s="109" t="s">
        <v>16448</v>
      </c>
      <c r="C3992" s="108" t="s">
        <v>2609</v>
      </c>
      <c r="D3992" s="108" t="s">
        <v>16449</v>
      </c>
      <c r="E3992" s="108" t="s">
        <v>2683</v>
      </c>
      <c r="G3992" s="108" t="s">
        <v>16450</v>
      </c>
      <c r="H3992" s="108" t="s">
        <v>7028</v>
      </c>
      <c r="I3992" s="110" t="s">
        <v>2683</v>
      </c>
      <c r="J3992" s="108" t="s">
        <v>5295</v>
      </c>
      <c r="O3992" s="108" t="s">
        <v>2573</v>
      </c>
    </row>
    <row r="3993" spans="1:15" s="108" customFormat="1" ht="12.75" x14ac:dyDescent="0.2">
      <c r="A3993" s="108" t="str">
        <f>EnterpriseData!$B$38</f>
        <v>ProTes300420201Adm</v>
      </c>
      <c r="B3993" s="109" t="s">
        <v>16451</v>
      </c>
      <c r="C3993" s="108" t="s">
        <v>2609</v>
      </c>
      <c r="D3993" s="108" t="s">
        <v>16452</v>
      </c>
      <c r="E3993" s="108" t="s">
        <v>2683</v>
      </c>
      <c r="G3993" s="108" t="s">
        <v>16453</v>
      </c>
      <c r="H3993" s="108" t="s">
        <v>7941</v>
      </c>
      <c r="I3993" s="110" t="s">
        <v>2683</v>
      </c>
      <c r="J3993" s="108" t="s">
        <v>2404</v>
      </c>
      <c r="O3993" s="108" t="s">
        <v>2573</v>
      </c>
    </row>
    <row r="3994" spans="1:15" s="108" customFormat="1" ht="12.75" x14ac:dyDescent="0.2">
      <c r="A3994" s="108" t="str">
        <f>EnterpriseData!$B$38</f>
        <v>ProTes300420201Adm</v>
      </c>
      <c r="B3994" s="109" t="s">
        <v>16454</v>
      </c>
      <c r="C3994" s="108" t="s">
        <v>2609</v>
      </c>
      <c r="D3994" s="108" t="s">
        <v>16455</v>
      </c>
      <c r="E3994" s="108" t="s">
        <v>16456</v>
      </c>
      <c r="G3994" s="108" t="s">
        <v>16457</v>
      </c>
      <c r="H3994" s="108" t="s">
        <v>6118</v>
      </c>
      <c r="I3994" s="110" t="s">
        <v>16458</v>
      </c>
      <c r="J3994" s="108" t="s">
        <v>2377</v>
      </c>
      <c r="O3994" s="108" t="s">
        <v>2573</v>
      </c>
    </row>
    <row r="3995" spans="1:15" s="108" customFormat="1" ht="12.75" x14ac:dyDescent="0.2">
      <c r="A3995" s="108" t="str">
        <f>EnterpriseData!$B$38</f>
        <v>ProTes300420201Adm</v>
      </c>
      <c r="B3995" s="109" t="s">
        <v>16459</v>
      </c>
      <c r="C3995" s="108" t="s">
        <v>2609</v>
      </c>
      <c r="D3995" s="108" t="s">
        <v>16460</v>
      </c>
      <c r="E3995" s="108" t="s">
        <v>2683</v>
      </c>
      <c r="G3995" s="108" t="s">
        <v>16461</v>
      </c>
      <c r="H3995" s="108" t="s">
        <v>6151</v>
      </c>
      <c r="I3995" s="110" t="s">
        <v>2683</v>
      </c>
      <c r="J3995" s="108" t="s">
        <v>2727</v>
      </c>
      <c r="O3995" s="108" t="s">
        <v>2573</v>
      </c>
    </row>
    <row r="3996" spans="1:15" s="108" customFormat="1" ht="12.75" x14ac:dyDescent="0.2">
      <c r="A3996" s="108" t="str">
        <f>EnterpriseData!$B$38</f>
        <v>ProTes300420201Adm</v>
      </c>
      <c r="B3996" s="109" t="s">
        <v>16462</v>
      </c>
      <c r="C3996" s="108" t="s">
        <v>2609</v>
      </c>
      <c r="D3996" s="108" t="s">
        <v>16463</v>
      </c>
      <c r="E3996" s="108" t="s">
        <v>2683</v>
      </c>
      <c r="G3996" s="108" t="s">
        <v>16464</v>
      </c>
      <c r="H3996" s="108" t="s">
        <v>7572</v>
      </c>
      <c r="I3996" s="110" t="s">
        <v>2683</v>
      </c>
      <c r="J3996" s="108" t="s">
        <v>4509</v>
      </c>
      <c r="O3996" s="108" t="s">
        <v>2573</v>
      </c>
    </row>
    <row r="3997" spans="1:15" s="108" customFormat="1" ht="12.75" x14ac:dyDescent="0.2">
      <c r="A3997" s="108" t="str">
        <f>EnterpriseData!$B$38</f>
        <v>ProTes300420201Adm</v>
      </c>
      <c r="B3997" s="109" t="s">
        <v>16465</v>
      </c>
      <c r="C3997" s="108" t="s">
        <v>2609</v>
      </c>
      <c r="D3997" s="108" t="s">
        <v>16466</v>
      </c>
      <c r="E3997" s="108" t="s">
        <v>2683</v>
      </c>
      <c r="G3997" s="108" t="s">
        <v>16467</v>
      </c>
      <c r="H3997" s="108" t="s">
        <v>16468</v>
      </c>
      <c r="I3997" s="110" t="s">
        <v>2683</v>
      </c>
      <c r="J3997" s="108" t="s">
        <v>3799</v>
      </c>
      <c r="O3997" s="108" t="s">
        <v>2573</v>
      </c>
    </row>
    <row r="3998" spans="1:15" s="108" customFormat="1" ht="12.75" x14ac:dyDescent="0.2">
      <c r="A3998" s="108" t="str">
        <f>EnterpriseData!$B$38</f>
        <v>ProTes300420201Adm</v>
      </c>
      <c r="B3998" s="109" t="s">
        <v>16469</v>
      </c>
      <c r="C3998" s="108" t="s">
        <v>2609</v>
      </c>
      <c r="D3998" s="108" t="s">
        <v>16470</v>
      </c>
      <c r="E3998" s="108" t="s">
        <v>2683</v>
      </c>
      <c r="G3998" s="108" t="s">
        <v>16471</v>
      </c>
      <c r="H3998" s="108" t="s">
        <v>7028</v>
      </c>
      <c r="I3998" s="110" t="s">
        <v>2683</v>
      </c>
      <c r="J3998" s="108" t="s">
        <v>5295</v>
      </c>
      <c r="O3998" s="108" t="s">
        <v>2573</v>
      </c>
    </row>
    <row r="3999" spans="1:15" s="108" customFormat="1" ht="12.75" x14ac:dyDescent="0.2">
      <c r="A3999" s="108" t="str">
        <f>EnterpriseData!$B$38</f>
        <v>ProTes300420201Adm</v>
      </c>
      <c r="B3999" s="109" t="s">
        <v>16472</v>
      </c>
      <c r="C3999" s="108" t="s">
        <v>2609</v>
      </c>
      <c r="D3999" s="108" t="s">
        <v>16473</v>
      </c>
      <c r="E3999" s="108" t="s">
        <v>2683</v>
      </c>
      <c r="G3999" s="108" t="s">
        <v>16474</v>
      </c>
      <c r="H3999" s="108" t="s">
        <v>6923</v>
      </c>
      <c r="I3999" s="110" t="s">
        <v>2683</v>
      </c>
      <c r="J3999" s="108" t="s">
        <v>2991</v>
      </c>
      <c r="O3999" s="108" t="s">
        <v>2573</v>
      </c>
    </row>
    <row r="4000" spans="1:15" s="108" customFormat="1" ht="12.75" x14ac:dyDescent="0.2">
      <c r="A4000" s="108" t="str">
        <f>EnterpriseData!$B$38</f>
        <v>ProTes300420201Adm</v>
      </c>
      <c r="B4000" s="109" t="s">
        <v>16475</v>
      </c>
      <c r="C4000" s="108" t="s">
        <v>2609</v>
      </c>
      <c r="D4000" s="108" t="s">
        <v>16476</v>
      </c>
      <c r="E4000" s="108" t="s">
        <v>2683</v>
      </c>
      <c r="G4000" s="108" t="s">
        <v>16477</v>
      </c>
      <c r="H4000" s="108" t="s">
        <v>11220</v>
      </c>
      <c r="I4000" s="110" t="s">
        <v>2683</v>
      </c>
      <c r="J4000" s="108" t="s">
        <v>434</v>
      </c>
      <c r="O4000" s="108" t="s">
        <v>2573</v>
      </c>
    </row>
    <row r="4001" spans="1:15" s="108" customFormat="1" ht="12.75" x14ac:dyDescent="0.2">
      <c r="A4001" s="108" t="str">
        <f>EnterpriseData!$B$38</f>
        <v>ProTes300420201Adm</v>
      </c>
      <c r="B4001" s="109" t="s">
        <v>16478</v>
      </c>
      <c r="C4001" s="108" t="s">
        <v>2609</v>
      </c>
      <c r="D4001" s="108" t="s">
        <v>16479</v>
      </c>
      <c r="E4001" s="108" t="s">
        <v>2683</v>
      </c>
      <c r="G4001" s="108" t="s">
        <v>16480</v>
      </c>
      <c r="H4001" s="108" t="s">
        <v>7792</v>
      </c>
      <c r="I4001" s="110" t="s">
        <v>2683</v>
      </c>
      <c r="J4001" s="108" t="s">
        <v>2940</v>
      </c>
      <c r="O4001" s="108" t="s">
        <v>2573</v>
      </c>
    </row>
    <row r="4002" spans="1:15" s="108" customFormat="1" ht="12.75" x14ac:dyDescent="0.2">
      <c r="A4002" s="108" t="str">
        <f>EnterpriseData!$B$38</f>
        <v>ProTes300420201Adm</v>
      </c>
      <c r="B4002" s="109" t="s">
        <v>16481</v>
      </c>
      <c r="C4002" s="108" t="s">
        <v>2609</v>
      </c>
      <c r="D4002" s="108" t="s">
        <v>16482</v>
      </c>
      <c r="E4002" s="108" t="s">
        <v>2683</v>
      </c>
      <c r="G4002" s="108" t="s">
        <v>16483</v>
      </c>
      <c r="H4002" s="108" t="s">
        <v>6800</v>
      </c>
      <c r="I4002" s="110" t="s">
        <v>2683</v>
      </c>
      <c r="J4002" s="108" t="s">
        <v>412</v>
      </c>
      <c r="O4002" s="108" t="s">
        <v>2573</v>
      </c>
    </row>
    <row r="4003" spans="1:15" s="108" customFormat="1" ht="12.75" x14ac:dyDescent="0.2">
      <c r="A4003" s="108" t="str">
        <f>EnterpriseData!$B$38</f>
        <v>ProTes300420201Adm</v>
      </c>
      <c r="B4003" s="109" t="s">
        <v>16484</v>
      </c>
      <c r="C4003" s="108" t="s">
        <v>2609</v>
      </c>
      <c r="D4003" s="108" t="s">
        <v>16485</v>
      </c>
      <c r="E4003" s="108" t="s">
        <v>2683</v>
      </c>
      <c r="G4003" s="108" t="s">
        <v>16486</v>
      </c>
      <c r="H4003" s="108" t="s">
        <v>12579</v>
      </c>
      <c r="I4003" s="110" t="s">
        <v>2683</v>
      </c>
      <c r="J4003" s="108" t="s">
        <v>4515</v>
      </c>
      <c r="O4003" s="108" t="s">
        <v>2573</v>
      </c>
    </row>
    <row r="4004" spans="1:15" s="108" customFormat="1" ht="12.75" x14ac:dyDescent="0.2">
      <c r="A4004" s="108" t="str">
        <f>EnterpriseData!$B$38</f>
        <v>ProTes300420201Adm</v>
      </c>
      <c r="B4004" s="109" t="s">
        <v>16487</v>
      </c>
      <c r="C4004" s="108" t="s">
        <v>2609</v>
      </c>
      <c r="D4004" s="108" t="s">
        <v>16488</v>
      </c>
      <c r="E4004" s="108" t="s">
        <v>2683</v>
      </c>
      <c r="G4004" s="108" t="s">
        <v>16489</v>
      </c>
      <c r="H4004" s="108" t="s">
        <v>6534</v>
      </c>
      <c r="I4004" s="110" t="s">
        <v>2683</v>
      </c>
      <c r="J4004" s="108" t="s">
        <v>5602</v>
      </c>
      <c r="O4004" s="108" t="s">
        <v>2573</v>
      </c>
    </row>
    <row r="4005" spans="1:15" s="108" customFormat="1" ht="12.75" x14ac:dyDescent="0.2">
      <c r="A4005" s="108" t="str">
        <f>EnterpriseData!$B$38</f>
        <v>ProTes300420201Adm</v>
      </c>
      <c r="B4005" s="109" t="s">
        <v>16490</v>
      </c>
      <c r="C4005" s="108" t="s">
        <v>2609</v>
      </c>
      <c r="D4005" s="108" t="s">
        <v>16491</v>
      </c>
      <c r="E4005" s="108" t="s">
        <v>2683</v>
      </c>
      <c r="G4005" s="108" t="s">
        <v>16492</v>
      </c>
      <c r="H4005" s="108" t="s">
        <v>10800</v>
      </c>
      <c r="I4005" s="110" t="s">
        <v>2683</v>
      </c>
      <c r="J4005" s="108" t="s">
        <v>10801</v>
      </c>
      <c r="O4005" s="108" t="s">
        <v>2573</v>
      </c>
    </row>
    <row r="4006" spans="1:15" s="108" customFormat="1" ht="12.75" x14ac:dyDescent="0.2">
      <c r="A4006" s="108" t="str">
        <f>EnterpriseData!$B$38</f>
        <v>ProTes300420201Adm</v>
      </c>
      <c r="B4006" s="109" t="s">
        <v>16493</v>
      </c>
      <c r="C4006" s="108" t="s">
        <v>2609</v>
      </c>
      <c r="D4006" s="108" t="s">
        <v>16494</v>
      </c>
      <c r="E4006" s="108" t="s">
        <v>2683</v>
      </c>
      <c r="G4006" s="108" t="s">
        <v>16495</v>
      </c>
      <c r="H4006" s="108" t="s">
        <v>16496</v>
      </c>
      <c r="I4006" s="110" t="s">
        <v>2683</v>
      </c>
      <c r="J4006" s="108" t="s">
        <v>3202</v>
      </c>
      <c r="O4006" s="108" t="s">
        <v>2573</v>
      </c>
    </row>
    <row r="4007" spans="1:15" s="108" customFormat="1" ht="12.75" x14ac:dyDescent="0.2">
      <c r="A4007" s="108" t="str">
        <f>EnterpriseData!$B$38</f>
        <v>ProTes300420201Adm</v>
      </c>
      <c r="B4007" s="109" t="s">
        <v>16497</v>
      </c>
      <c r="C4007" s="108" t="s">
        <v>2609</v>
      </c>
      <c r="D4007" s="108" t="s">
        <v>16498</v>
      </c>
      <c r="E4007" s="108" t="s">
        <v>2683</v>
      </c>
      <c r="G4007" s="108" t="s">
        <v>16499</v>
      </c>
      <c r="H4007" s="108" t="s">
        <v>6118</v>
      </c>
      <c r="I4007" s="110" t="s">
        <v>2683</v>
      </c>
      <c r="J4007" s="108" t="s">
        <v>2377</v>
      </c>
      <c r="O4007" s="108" t="s">
        <v>2573</v>
      </c>
    </row>
    <row r="4008" spans="1:15" s="108" customFormat="1" ht="12.75" x14ac:dyDescent="0.2">
      <c r="A4008" s="108" t="str">
        <f>EnterpriseData!$B$38</f>
        <v>ProTes300420201Adm</v>
      </c>
      <c r="B4008" s="109" t="s">
        <v>16500</v>
      </c>
      <c r="C4008" s="108" t="s">
        <v>2609</v>
      </c>
      <c r="D4008" s="108" t="s">
        <v>16501</v>
      </c>
      <c r="E4008" s="108" t="s">
        <v>2683</v>
      </c>
      <c r="G4008" s="108" t="s">
        <v>16502</v>
      </c>
      <c r="H4008" s="108" t="s">
        <v>7315</v>
      </c>
      <c r="I4008" s="110" t="s">
        <v>2683</v>
      </c>
      <c r="J4008" s="108" t="s">
        <v>3016</v>
      </c>
      <c r="O4008" s="108" t="s">
        <v>2573</v>
      </c>
    </row>
    <row r="4009" spans="1:15" s="108" customFormat="1" ht="12.75" x14ac:dyDescent="0.2">
      <c r="A4009" s="108" t="str">
        <f>EnterpriseData!$B$38</f>
        <v>ProTes300420201Adm</v>
      </c>
      <c r="B4009" s="109" t="s">
        <v>16503</v>
      </c>
      <c r="C4009" s="108" t="s">
        <v>2609</v>
      </c>
      <c r="D4009" s="108" t="s">
        <v>16504</v>
      </c>
      <c r="E4009" s="108" t="s">
        <v>2683</v>
      </c>
      <c r="G4009" s="108" t="s">
        <v>16505</v>
      </c>
      <c r="H4009" s="108" t="s">
        <v>6151</v>
      </c>
      <c r="I4009" s="110" t="s">
        <v>2683</v>
      </c>
      <c r="J4009" s="108" t="s">
        <v>2727</v>
      </c>
      <c r="O4009" s="108" t="s">
        <v>2573</v>
      </c>
    </row>
    <row r="4010" spans="1:15" s="108" customFormat="1" ht="12.75" x14ac:dyDescent="0.2">
      <c r="A4010" s="108" t="str">
        <f>EnterpriseData!$B$38</f>
        <v>ProTes300420201Adm</v>
      </c>
      <c r="B4010" s="109" t="s">
        <v>16506</v>
      </c>
      <c r="C4010" s="108" t="s">
        <v>2609</v>
      </c>
      <c r="D4010" s="108" t="s">
        <v>16507</v>
      </c>
      <c r="E4010" s="108" t="s">
        <v>2683</v>
      </c>
      <c r="G4010" s="108" t="s">
        <v>5994</v>
      </c>
      <c r="H4010" s="108" t="s">
        <v>7641</v>
      </c>
      <c r="I4010" s="110" t="s">
        <v>2683</v>
      </c>
      <c r="J4010" s="108" t="s">
        <v>5977</v>
      </c>
      <c r="O4010" s="108" t="s">
        <v>2573</v>
      </c>
    </row>
    <row r="4011" spans="1:15" s="108" customFormat="1" ht="12.75" x14ac:dyDescent="0.2">
      <c r="A4011" s="108" t="str">
        <f>EnterpriseData!$B$38</f>
        <v>ProTes300420201Adm</v>
      </c>
      <c r="B4011" s="109" t="s">
        <v>16508</v>
      </c>
      <c r="C4011" s="108" t="s">
        <v>2609</v>
      </c>
      <c r="D4011" s="108" t="s">
        <v>16509</v>
      </c>
      <c r="E4011" s="108" t="s">
        <v>2683</v>
      </c>
      <c r="G4011" s="108" t="s">
        <v>16510</v>
      </c>
      <c r="H4011" s="108" t="s">
        <v>9092</v>
      </c>
      <c r="I4011" s="110" t="s">
        <v>2683</v>
      </c>
      <c r="J4011" s="108" t="s">
        <v>3003</v>
      </c>
      <c r="O4011" s="108" t="s">
        <v>2573</v>
      </c>
    </row>
    <row r="4012" spans="1:15" s="108" customFormat="1" ht="12.75" x14ac:dyDescent="0.2">
      <c r="A4012" s="108" t="str">
        <f>EnterpriseData!$B$38</f>
        <v>ProTes300420201Adm</v>
      </c>
      <c r="B4012" s="109" t="s">
        <v>16511</v>
      </c>
      <c r="C4012" s="108" t="s">
        <v>2609</v>
      </c>
      <c r="D4012" s="108" t="s">
        <v>16512</v>
      </c>
      <c r="E4012" s="108" t="s">
        <v>2683</v>
      </c>
      <c r="G4012" s="108" t="s">
        <v>16513</v>
      </c>
      <c r="H4012" s="108" t="s">
        <v>16513</v>
      </c>
      <c r="I4012" s="110" t="s">
        <v>2683</v>
      </c>
      <c r="J4012" s="108" t="s">
        <v>2422</v>
      </c>
      <c r="O4012" s="108" t="s">
        <v>2573</v>
      </c>
    </row>
    <row r="4013" spans="1:15" s="108" customFormat="1" ht="12.75" x14ac:dyDescent="0.2">
      <c r="A4013" s="108" t="str">
        <f>EnterpriseData!$B$38</f>
        <v>ProTes300420201Adm</v>
      </c>
      <c r="B4013" s="109" t="s">
        <v>16514</v>
      </c>
      <c r="C4013" s="108" t="s">
        <v>2609</v>
      </c>
      <c r="D4013" s="108" t="s">
        <v>16515</v>
      </c>
      <c r="E4013" s="108" t="s">
        <v>2683</v>
      </c>
      <c r="G4013" s="108" t="s">
        <v>16516</v>
      </c>
      <c r="H4013" s="108" t="s">
        <v>6545</v>
      </c>
      <c r="I4013" s="110" t="s">
        <v>2683</v>
      </c>
      <c r="J4013" s="108" t="s">
        <v>2896</v>
      </c>
      <c r="O4013" s="108" t="s">
        <v>2573</v>
      </c>
    </row>
    <row r="4014" spans="1:15" s="108" customFormat="1" ht="12.75" x14ac:dyDescent="0.2">
      <c r="A4014" s="108" t="str">
        <f>EnterpriseData!$B$38</f>
        <v>ProTes300420201Adm</v>
      </c>
      <c r="B4014" s="109" t="s">
        <v>16517</v>
      </c>
      <c r="C4014" s="108" t="s">
        <v>2609</v>
      </c>
      <c r="D4014" s="108" t="s">
        <v>16518</v>
      </c>
      <c r="E4014" s="108" t="s">
        <v>2683</v>
      </c>
      <c r="G4014" s="108" t="s">
        <v>16519</v>
      </c>
      <c r="H4014" s="108" t="s">
        <v>15194</v>
      </c>
      <c r="I4014" s="110" t="s">
        <v>2683</v>
      </c>
      <c r="J4014" s="108" t="s">
        <v>6014</v>
      </c>
      <c r="O4014" s="108" t="s">
        <v>2573</v>
      </c>
    </row>
    <row r="4015" spans="1:15" s="108" customFormat="1" ht="12.75" x14ac:dyDescent="0.2">
      <c r="A4015" s="108" t="str">
        <f>EnterpriseData!$B$38</f>
        <v>ProTes300420201Adm</v>
      </c>
      <c r="B4015" s="109" t="s">
        <v>16520</v>
      </c>
      <c r="C4015" s="108" t="s">
        <v>2609</v>
      </c>
      <c r="D4015" s="108" t="s">
        <v>16521</v>
      </c>
      <c r="E4015" s="108" t="s">
        <v>2683</v>
      </c>
      <c r="G4015" s="108" t="s">
        <v>16522</v>
      </c>
      <c r="H4015" s="108" t="s">
        <v>7315</v>
      </c>
      <c r="I4015" s="110" t="s">
        <v>2683</v>
      </c>
      <c r="J4015" s="108" t="s">
        <v>3016</v>
      </c>
      <c r="O4015" s="108" t="s">
        <v>2573</v>
      </c>
    </row>
    <row r="4016" spans="1:15" s="108" customFormat="1" ht="12.75" x14ac:dyDescent="0.2">
      <c r="A4016" s="108" t="str">
        <f>EnterpriseData!$B$38</f>
        <v>ProTes300420201Adm</v>
      </c>
      <c r="B4016" s="109" t="s">
        <v>16523</v>
      </c>
      <c r="C4016" s="108" t="s">
        <v>2609</v>
      </c>
      <c r="D4016" s="108" t="s">
        <v>16524</v>
      </c>
      <c r="E4016" s="108" t="s">
        <v>2683</v>
      </c>
      <c r="G4016" s="108" t="s">
        <v>16525</v>
      </c>
      <c r="H4016" s="108" t="s">
        <v>16525</v>
      </c>
      <c r="I4016" s="110" t="s">
        <v>2683</v>
      </c>
      <c r="J4016" s="108" t="s">
        <v>3346</v>
      </c>
      <c r="O4016" s="108" t="s">
        <v>2573</v>
      </c>
    </row>
    <row r="4017" spans="1:15" s="108" customFormat="1" ht="12.75" x14ac:dyDescent="0.2">
      <c r="A4017" s="108" t="str">
        <f>EnterpriseData!$B$38</f>
        <v>ProTes300420201Adm</v>
      </c>
      <c r="B4017" s="109" t="s">
        <v>16526</v>
      </c>
      <c r="C4017" s="108" t="s">
        <v>2609</v>
      </c>
      <c r="D4017" s="108" t="s">
        <v>16527</v>
      </c>
      <c r="E4017" s="108" t="s">
        <v>2683</v>
      </c>
      <c r="G4017" s="108" t="s">
        <v>16528</v>
      </c>
      <c r="H4017" s="108" t="s">
        <v>6636</v>
      </c>
      <c r="I4017" s="110" t="s">
        <v>2683</v>
      </c>
      <c r="J4017" s="108" t="s">
        <v>3578</v>
      </c>
      <c r="O4017" s="108" t="s">
        <v>2573</v>
      </c>
    </row>
    <row r="4018" spans="1:15" s="108" customFormat="1" ht="12.75" x14ac:dyDescent="0.2">
      <c r="A4018" s="108" t="str">
        <f>EnterpriseData!$B$38</f>
        <v>ProTes300420201Adm</v>
      </c>
      <c r="B4018" s="109" t="s">
        <v>16529</v>
      </c>
      <c r="C4018" s="108" t="s">
        <v>2609</v>
      </c>
      <c r="D4018" s="108" t="s">
        <v>16530</v>
      </c>
      <c r="E4018" s="108" t="s">
        <v>2683</v>
      </c>
      <c r="G4018" s="108" t="s">
        <v>16531</v>
      </c>
      <c r="H4018" s="108" t="s">
        <v>6616</v>
      </c>
      <c r="I4018" s="110" t="s">
        <v>2683</v>
      </c>
      <c r="J4018" s="108" t="s">
        <v>5800</v>
      </c>
      <c r="O4018" s="108" t="s">
        <v>2573</v>
      </c>
    </row>
    <row r="4019" spans="1:15" s="108" customFormat="1" ht="12.75" x14ac:dyDescent="0.2">
      <c r="A4019" s="108" t="str">
        <f>EnterpriseData!$B$38</f>
        <v>ProTes300420201Adm</v>
      </c>
      <c r="B4019" s="109" t="s">
        <v>16532</v>
      </c>
      <c r="C4019" s="108" t="s">
        <v>2609</v>
      </c>
      <c r="D4019" s="108" t="s">
        <v>16533</v>
      </c>
      <c r="E4019" s="108" t="s">
        <v>2683</v>
      </c>
      <c r="G4019" s="108" t="s">
        <v>16534</v>
      </c>
      <c r="H4019" s="108" t="s">
        <v>6245</v>
      </c>
      <c r="I4019" s="110" t="s">
        <v>2683</v>
      </c>
      <c r="J4019" s="108" t="s">
        <v>2412</v>
      </c>
      <c r="O4019" s="108" t="s">
        <v>2573</v>
      </c>
    </row>
    <row r="4020" spans="1:15" s="108" customFormat="1" ht="12.75" x14ac:dyDescent="0.2">
      <c r="A4020" s="108" t="str">
        <f>EnterpriseData!$B$38</f>
        <v>ProTes300420201Adm</v>
      </c>
      <c r="B4020" s="109" t="s">
        <v>16535</v>
      </c>
      <c r="C4020" s="108" t="s">
        <v>2609</v>
      </c>
      <c r="D4020" s="108" t="s">
        <v>16536</v>
      </c>
      <c r="E4020" s="108" t="s">
        <v>2683</v>
      </c>
      <c r="G4020" s="108" t="s">
        <v>16537</v>
      </c>
      <c r="H4020" s="108" t="s">
        <v>6151</v>
      </c>
      <c r="I4020" s="110" t="s">
        <v>2683</v>
      </c>
      <c r="J4020" s="108" t="s">
        <v>2727</v>
      </c>
      <c r="O4020" s="108" t="s">
        <v>2573</v>
      </c>
    </row>
    <row r="4021" spans="1:15" s="108" customFormat="1" ht="12.75" x14ac:dyDescent="0.2">
      <c r="A4021" s="108" t="str">
        <f>EnterpriseData!$B$38</f>
        <v>ProTes300420201Adm</v>
      </c>
      <c r="B4021" s="109" t="s">
        <v>16538</v>
      </c>
      <c r="C4021" s="108" t="s">
        <v>2609</v>
      </c>
      <c r="D4021" s="108" t="s">
        <v>16539</v>
      </c>
      <c r="E4021" s="108" t="s">
        <v>2683</v>
      </c>
      <c r="G4021" s="108" t="s">
        <v>16540</v>
      </c>
      <c r="H4021" s="108" t="s">
        <v>6198</v>
      </c>
      <c r="I4021" s="110" t="s">
        <v>2683</v>
      </c>
      <c r="J4021" s="108" t="s">
        <v>3825</v>
      </c>
      <c r="O4021" s="108" t="s">
        <v>2573</v>
      </c>
    </row>
    <row r="4022" spans="1:15" s="108" customFormat="1" ht="12.75" x14ac:dyDescent="0.2">
      <c r="A4022" s="108" t="str">
        <f>EnterpriseData!$B$38</f>
        <v>ProTes300420201Adm</v>
      </c>
      <c r="B4022" s="109" t="s">
        <v>16541</v>
      </c>
      <c r="C4022" s="108" t="s">
        <v>2609</v>
      </c>
      <c r="D4022" s="108" t="s">
        <v>16542</v>
      </c>
      <c r="E4022" s="108" t="s">
        <v>2683</v>
      </c>
      <c r="G4022" s="108" t="s">
        <v>16543</v>
      </c>
      <c r="H4022" s="108" t="s">
        <v>6339</v>
      </c>
      <c r="I4022" s="110" t="s">
        <v>2683</v>
      </c>
      <c r="J4022" s="108" t="s">
        <v>3195</v>
      </c>
      <c r="O4022" s="108" t="s">
        <v>2573</v>
      </c>
    </row>
    <row r="4023" spans="1:15" s="108" customFormat="1" ht="12.75" x14ac:dyDescent="0.2">
      <c r="A4023" s="108" t="str">
        <f>EnterpriseData!$B$38</f>
        <v>ProTes300420201Adm</v>
      </c>
      <c r="B4023" s="109" t="s">
        <v>16544</v>
      </c>
      <c r="C4023" s="108" t="s">
        <v>2609</v>
      </c>
      <c r="D4023" s="108" t="s">
        <v>16545</v>
      </c>
      <c r="E4023" s="108" t="s">
        <v>2683</v>
      </c>
      <c r="G4023" s="108" t="s">
        <v>16546</v>
      </c>
      <c r="H4023" s="108" t="s">
        <v>7181</v>
      </c>
      <c r="I4023" s="110" t="s">
        <v>2683</v>
      </c>
      <c r="J4023" s="108" t="s">
        <v>5575</v>
      </c>
      <c r="O4023" s="108" t="s">
        <v>2573</v>
      </c>
    </row>
    <row r="4024" spans="1:15" s="108" customFormat="1" ht="12.75" x14ac:dyDescent="0.2">
      <c r="A4024" s="108" t="str">
        <f>EnterpriseData!$B$38</f>
        <v>ProTes300420201Adm</v>
      </c>
      <c r="B4024" s="109" t="s">
        <v>16547</v>
      </c>
      <c r="C4024" s="108" t="s">
        <v>2609</v>
      </c>
      <c r="D4024" s="108" t="s">
        <v>16548</v>
      </c>
      <c r="E4024" s="108" t="s">
        <v>2683</v>
      </c>
      <c r="G4024" s="108" t="s">
        <v>16549</v>
      </c>
      <c r="H4024" s="108" t="s">
        <v>11492</v>
      </c>
      <c r="I4024" s="110" t="s">
        <v>2683</v>
      </c>
      <c r="J4024" s="108" t="s">
        <v>2385</v>
      </c>
      <c r="O4024" s="108" t="s">
        <v>2573</v>
      </c>
    </row>
    <row r="4025" spans="1:15" s="108" customFormat="1" ht="12.75" x14ac:dyDescent="0.2">
      <c r="A4025" s="108" t="str">
        <f>EnterpriseData!$B$38</f>
        <v>ProTes300420201Adm</v>
      </c>
      <c r="B4025" s="109" t="s">
        <v>16550</v>
      </c>
      <c r="C4025" s="108" t="s">
        <v>2609</v>
      </c>
      <c r="D4025" s="108" t="s">
        <v>16551</v>
      </c>
      <c r="E4025" s="108" t="s">
        <v>2683</v>
      </c>
      <c r="G4025" s="108" t="s">
        <v>16552</v>
      </c>
      <c r="H4025" s="108" t="s">
        <v>7197</v>
      </c>
      <c r="I4025" s="110" t="s">
        <v>2683</v>
      </c>
      <c r="J4025" s="108" t="s">
        <v>2930</v>
      </c>
      <c r="O4025" s="108" t="s">
        <v>2573</v>
      </c>
    </row>
    <row r="4026" spans="1:15" s="108" customFormat="1" ht="12.75" x14ac:dyDescent="0.2">
      <c r="A4026" s="108" t="str">
        <f>EnterpriseData!$B$38</f>
        <v>ProTes300420201Adm</v>
      </c>
      <c r="B4026" s="109" t="s">
        <v>16553</v>
      </c>
      <c r="C4026" s="108" t="s">
        <v>2609</v>
      </c>
      <c r="D4026" s="108" t="s">
        <v>16554</v>
      </c>
      <c r="E4026" s="108" t="s">
        <v>2683</v>
      </c>
      <c r="G4026" s="108" t="s">
        <v>16555</v>
      </c>
      <c r="H4026" s="108" t="s">
        <v>6479</v>
      </c>
      <c r="I4026" s="110" t="s">
        <v>2683</v>
      </c>
      <c r="J4026" s="108" t="s">
        <v>3078</v>
      </c>
      <c r="O4026" s="108" t="s">
        <v>2573</v>
      </c>
    </row>
    <row r="4027" spans="1:15" s="108" customFormat="1" ht="12.75" x14ac:dyDescent="0.2">
      <c r="A4027" s="108" t="str">
        <f>EnterpriseData!$B$38</f>
        <v>ProTes300420201Adm</v>
      </c>
      <c r="B4027" s="109" t="s">
        <v>16556</v>
      </c>
      <c r="C4027" s="108" t="s">
        <v>2609</v>
      </c>
      <c r="D4027" s="108" t="s">
        <v>16557</v>
      </c>
      <c r="E4027" s="108" t="s">
        <v>2683</v>
      </c>
      <c r="G4027" s="108" t="s">
        <v>16558</v>
      </c>
      <c r="H4027" s="108" t="s">
        <v>9088</v>
      </c>
      <c r="I4027" s="110" t="s">
        <v>2683</v>
      </c>
      <c r="J4027" s="108" t="s">
        <v>2417</v>
      </c>
      <c r="O4027" s="108" t="s">
        <v>2573</v>
      </c>
    </row>
    <row r="4028" spans="1:15" s="108" customFormat="1" ht="12.75" x14ac:dyDescent="0.2">
      <c r="A4028" s="108" t="str">
        <f>EnterpriseData!$B$38</f>
        <v>ProTes300420201Adm</v>
      </c>
      <c r="B4028" s="109" t="s">
        <v>16559</v>
      </c>
      <c r="C4028" s="108" t="s">
        <v>2609</v>
      </c>
      <c r="D4028" s="108" t="s">
        <v>16560</v>
      </c>
      <c r="E4028" s="108" t="s">
        <v>2683</v>
      </c>
      <c r="G4028" s="108" t="s">
        <v>16561</v>
      </c>
      <c r="H4028" s="108" t="s">
        <v>16562</v>
      </c>
      <c r="I4028" s="110" t="s">
        <v>2683</v>
      </c>
      <c r="J4028" s="108" t="s">
        <v>2407</v>
      </c>
      <c r="O4028" s="108" t="s">
        <v>2573</v>
      </c>
    </row>
    <row r="4029" spans="1:15" s="108" customFormat="1" ht="12.75" x14ac:dyDescent="0.2">
      <c r="A4029" s="108" t="str">
        <f>EnterpriseData!$B$38</f>
        <v>ProTes300420201Adm</v>
      </c>
      <c r="B4029" s="109" t="s">
        <v>16563</v>
      </c>
      <c r="C4029" s="108" t="s">
        <v>2609</v>
      </c>
      <c r="D4029" s="108" t="s">
        <v>16564</v>
      </c>
      <c r="E4029" s="108" t="s">
        <v>2683</v>
      </c>
      <c r="G4029" s="108" t="s">
        <v>8469</v>
      </c>
      <c r="H4029" s="108" t="s">
        <v>11059</v>
      </c>
      <c r="I4029" s="110" t="s">
        <v>2683</v>
      </c>
      <c r="J4029" s="108" t="s">
        <v>2794</v>
      </c>
      <c r="O4029" s="108" t="s">
        <v>2573</v>
      </c>
    </row>
    <row r="4030" spans="1:15" s="108" customFormat="1" ht="12.75" x14ac:dyDescent="0.2">
      <c r="A4030" s="108" t="str">
        <f>EnterpriseData!$B$38</f>
        <v>ProTes300420201Adm</v>
      </c>
      <c r="B4030" s="109" t="s">
        <v>16565</v>
      </c>
      <c r="C4030" s="108" t="s">
        <v>2609</v>
      </c>
      <c r="D4030" s="108" t="s">
        <v>16566</v>
      </c>
      <c r="E4030" s="108" t="s">
        <v>2683</v>
      </c>
      <c r="G4030" s="108" t="s">
        <v>16567</v>
      </c>
      <c r="H4030" s="108" t="s">
        <v>13152</v>
      </c>
      <c r="I4030" s="110" t="s">
        <v>2683</v>
      </c>
      <c r="J4030" s="108" t="s">
        <v>7336</v>
      </c>
      <c r="O4030" s="108" t="s">
        <v>2573</v>
      </c>
    </row>
    <row r="4031" spans="1:15" s="108" customFormat="1" ht="12.75" x14ac:dyDescent="0.2">
      <c r="A4031" s="108" t="str">
        <f>EnterpriseData!$B$38</f>
        <v>ProTes300420201Adm</v>
      </c>
      <c r="B4031" s="109" t="s">
        <v>16568</v>
      </c>
      <c r="C4031" s="108" t="s">
        <v>2609</v>
      </c>
      <c r="D4031" s="108" t="s">
        <v>16569</v>
      </c>
      <c r="E4031" s="108" t="s">
        <v>2683</v>
      </c>
      <c r="G4031" s="108" t="s">
        <v>16570</v>
      </c>
      <c r="H4031" s="108" t="s">
        <v>7478</v>
      </c>
      <c r="I4031" s="110" t="s">
        <v>2683</v>
      </c>
      <c r="J4031" s="108" t="s">
        <v>6097</v>
      </c>
      <c r="O4031" s="108" t="s">
        <v>2573</v>
      </c>
    </row>
    <row r="4032" spans="1:15" s="108" customFormat="1" ht="12.75" x14ac:dyDescent="0.2">
      <c r="A4032" s="108" t="str">
        <f>EnterpriseData!$B$38</f>
        <v>ProTes300420201Adm</v>
      </c>
      <c r="B4032" s="109" t="s">
        <v>16571</v>
      </c>
      <c r="C4032" s="108" t="s">
        <v>2609</v>
      </c>
      <c r="D4032" s="108" t="s">
        <v>16572</v>
      </c>
      <c r="E4032" s="108" t="s">
        <v>2683</v>
      </c>
      <c r="G4032" s="108" t="s">
        <v>7922</v>
      </c>
      <c r="H4032" s="108" t="s">
        <v>7923</v>
      </c>
      <c r="I4032" s="110" t="s">
        <v>2683</v>
      </c>
      <c r="J4032" s="108" t="s">
        <v>2940</v>
      </c>
      <c r="O4032" s="108" t="s">
        <v>2573</v>
      </c>
    </row>
    <row r="4033" spans="1:15" s="108" customFormat="1" ht="12.75" x14ac:dyDescent="0.2">
      <c r="A4033" s="108" t="str">
        <f>EnterpriseData!$B$38</f>
        <v>ProTes300420201Adm</v>
      </c>
      <c r="B4033" s="109" t="s">
        <v>16573</v>
      </c>
      <c r="C4033" s="108" t="s">
        <v>2609</v>
      </c>
      <c r="D4033" s="108" t="s">
        <v>16574</v>
      </c>
      <c r="E4033" s="108" t="s">
        <v>2683</v>
      </c>
      <c r="G4033" s="108" t="s">
        <v>16575</v>
      </c>
      <c r="H4033" s="108" t="s">
        <v>6616</v>
      </c>
      <c r="I4033" s="110" t="s">
        <v>2683</v>
      </c>
      <c r="J4033" s="108" t="s">
        <v>5800</v>
      </c>
      <c r="O4033" s="108" t="s">
        <v>2573</v>
      </c>
    </row>
    <row r="4034" spans="1:15" s="108" customFormat="1" ht="12.75" x14ac:dyDescent="0.2">
      <c r="A4034" s="108" t="str">
        <f>EnterpriseData!$B$38</f>
        <v>ProTes300420201Adm</v>
      </c>
      <c r="B4034" s="109" t="s">
        <v>16576</v>
      </c>
      <c r="C4034" s="108" t="s">
        <v>2609</v>
      </c>
      <c r="D4034" s="108" t="s">
        <v>16577</v>
      </c>
      <c r="E4034" s="108" t="s">
        <v>2683</v>
      </c>
      <c r="G4034" s="108" t="s">
        <v>16578</v>
      </c>
      <c r="H4034" s="108" t="s">
        <v>6645</v>
      </c>
      <c r="I4034" s="110" t="s">
        <v>2683</v>
      </c>
      <c r="J4034" s="108" t="s">
        <v>4006</v>
      </c>
      <c r="O4034" s="108" t="s">
        <v>2573</v>
      </c>
    </row>
    <row r="4035" spans="1:15" s="108" customFormat="1" ht="12.75" x14ac:dyDescent="0.2">
      <c r="A4035" s="108" t="str">
        <f>EnterpriseData!$B$38</f>
        <v>ProTes300420201Adm</v>
      </c>
      <c r="B4035" s="109" t="s">
        <v>16579</v>
      </c>
      <c r="C4035" s="108" t="s">
        <v>2609</v>
      </c>
      <c r="D4035" s="108" t="s">
        <v>16580</v>
      </c>
      <c r="E4035" s="108" t="s">
        <v>2683</v>
      </c>
      <c r="G4035" s="108" t="s">
        <v>16581</v>
      </c>
      <c r="H4035" s="108" t="s">
        <v>7206</v>
      </c>
      <c r="I4035" s="110" t="s">
        <v>2683</v>
      </c>
      <c r="J4035" s="108" t="s">
        <v>3047</v>
      </c>
      <c r="O4035" s="108" t="s">
        <v>2573</v>
      </c>
    </row>
    <row r="4036" spans="1:15" s="108" customFormat="1" ht="12.75" x14ac:dyDescent="0.2">
      <c r="A4036" s="108" t="str">
        <f>EnterpriseData!$B$38</f>
        <v>ProTes300420201Adm</v>
      </c>
      <c r="B4036" s="109" t="s">
        <v>16582</v>
      </c>
      <c r="C4036" s="108" t="s">
        <v>2609</v>
      </c>
      <c r="D4036" s="108" t="s">
        <v>16583</v>
      </c>
      <c r="E4036" s="108" t="s">
        <v>2683</v>
      </c>
      <c r="G4036" s="108" t="s">
        <v>16584</v>
      </c>
      <c r="H4036" s="108" t="s">
        <v>7941</v>
      </c>
      <c r="I4036" s="110" t="s">
        <v>2683</v>
      </c>
      <c r="J4036" s="108" t="s">
        <v>2404</v>
      </c>
      <c r="O4036" s="108" t="s">
        <v>2573</v>
      </c>
    </row>
    <row r="4037" spans="1:15" s="108" customFormat="1" ht="12.75" x14ac:dyDescent="0.2">
      <c r="A4037" s="108" t="str">
        <f>EnterpriseData!$B$38</f>
        <v>ProTes300420201Adm</v>
      </c>
      <c r="B4037" s="109" t="s">
        <v>16585</v>
      </c>
      <c r="C4037" s="108" t="s">
        <v>2609</v>
      </c>
      <c r="D4037" s="108" t="s">
        <v>16586</v>
      </c>
      <c r="E4037" s="108" t="s">
        <v>2683</v>
      </c>
      <c r="G4037" s="108" t="s">
        <v>16587</v>
      </c>
      <c r="H4037" s="108" t="s">
        <v>7618</v>
      </c>
      <c r="I4037" s="110" t="s">
        <v>2683</v>
      </c>
      <c r="J4037" s="108" t="s">
        <v>2390</v>
      </c>
      <c r="O4037" s="108" t="s">
        <v>2573</v>
      </c>
    </row>
    <row r="4038" spans="1:15" s="108" customFormat="1" ht="12.75" x14ac:dyDescent="0.2">
      <c r="A4038" s="108" t="str">
        <f>EnterpriseData!$B$38</f>
        <v>ProTes300420201Adm</v>
      </c>
      <c r="B4038" s="109" t="s">
        <v>16588</v>
      </c>
      <c r="C4038" s="108" t="s">
        <v>2609</v>
      </c>
      <c r="D4038" s="108" t="s">
        <v>16589</v>
      </c>
      <c r="E4038" s="108" t="s">
        <v>2683</v>
      </c>
      <c r="G4038" s="108" t="s">
        <v>16590</v>
      </c>
      <c r="H4038" s="108" t="s">
        <v>6151</v>
      </c>
      <c r="I4038" s="110" t="s">
        <v>2683</v>
      </c>
      <c r="J4038" s="108" t="s">
        <v>2727</v>
      </c>
      <c r="O4038" s="108" t="s">
        <v>2573</v>
      </c>
    </row>
    <row r="4039" spans="1:15" s="108" customFormat="1" ht="12.75" x14ac:dyDescent="0.2">
      <c r="A4039" s="108" t="str">
        <f>EnterpriseData!$B$38</f>
        <v>ProTes300420201Adm</v>
      </c>
      <c r="B4039" s="109" t="s">
        <v>16591</v>
      </c>
      <c r="C4039" s="108" t="s">
        <v>2609</v>
      </c>
      <c r="D4039" s="108" t="s">
        <v>16592</v>
      </c>
      <c r="E4039" s="108" t="s">
        <v>2683</v>
      </c>
      <c r="G4039" s="108" t="s">
        <v>16593</v>
      </c>
      <c r="H4039" s="108" t="s">
        <v>12229</v>
      </c>
      <c r="I4039" s="110" t="s">
        <v>2683</v>
      </c>
      <c r="J4039" s="108" t="s">
        <v>6693</v>
      </c>
      <c r="O4039" s="108" t="s">
        <v>2573</v>
      </c>
    </row>
    <row r="4040" spans="1:15" s="108" customFormat="1" ht="12.75" x14ac:dyDescent="0.2">
      <c r="A4040" s="108" t="str">
        <f>EnterpriseData!$B$38</f>
        <v>ProTes300420201Adm</v>
      </c>
      <c r="B4040" s="109" t="s">
        <v>16594</v>
      </c>
      <c r="C4040" s="108" t="s">
        <v>2609</v>
      </c>
      <c r="D4040" s="108" t="s">
        <v>16595</v>
      </c>
      <c r="E4040" s="108" t="s">
        <v>2683</v>
      </c>
      <c r="G4040" s="108" t="s">
        <v>16596</v>
      </c>
      <c r="H4040" s="108" t="s">
        <v>13104</v>
      </c>
      <c r="I4040" s="110" t="s">
        <v>2683</v>
      </c>
      <c r="J4040" s="108" t="s">
        <v>4461</v>
      </c>
      <c r="O4040" s="108" t="s">
        <v>2573</v>
      </c>
    </row>
    <row r="4041" spans="1:15" s="108" customFormat="1" ht="12.75" x14ac:dyDescent="0.2">
      <c r="A4041" s="108" t="str">
        <f>EnterpriseData!$B$38</f>
        <v>ProTes300420201Adm</v>
      </c>
      <c r="B4041" s="109" t="s">
        <v>16597</v>
      </c>
      <c r="C4041" s="108" t="s">
        <v>2609</v>
      </c>
      <c r="D4041" s="108" t="s">
        <v>16598</v>
      </c>
      <c r="E4041" s="108" t="s">
        <v>2683</v>
      </c>
      <c r="G4041" s="108" t="s">
        <v>16599</v>
      </c>
      <c r="H4041" s="108" t="s">
        <v>7206</v>
      </c>
      <c r="I4041" s="110" t="s">
        <v>2683</v>
      </c>
      <c r="J4041" s="108" t="s">
        <v>3047</v>
      </c>
      <c r="O4041" s="108" t="s">
        <v>2573</v>
      </c>
    </row>
    <row r="4042" spans="1:15" s="108" customFormat="1" ht="12.75" x14ac:dyDescent="0.2">
      <c r="A4042" s="108" t="str">
        <f>EnterpriseData!$B$38</f>
        <v>ProTes300420201Adm</v>
      </c>
      <c r="B4042" s="109" t="s">
        <v>16600</v>
      </c>
      <c r="C4042" s="108" t="s">
        <v>2609</v>
      </c>
      <c r="D4042" s="108" t="s">
        <v>16601</v>
      </c>
      <c r="E4042" s="108" t="s">
        <v>2683</v>
      </c>
      <c r="G4042" s="108" t="s">
        <v>16602</v>
      </c>
      <c r="H4042" s="108" t="s">
        <v>7941</v>
      </c>
      <c r="I4042" s="110" t="s">
        <v>2683</v>
      </c>
      <c r="J4042" s="108" t="s">
        <v>2404</v>
      </c>
      <c r="O4042" s="108" t="s">
        <v>2573</v>
      </c>
    </row>
    <row r="4043" spans="1:15" s="108" customFormat="1" ht="12.75" x14ac:dyDescent="0.2">
      <c r="A4043" s="108" t="str">
        <f>EnterpriseData!$B$38</f>
        <v>ProTes300420201Adm</v>
      </c>
      <c r="B4043" s="109" t="s">
        <v>16603</v>
      </c>
      <c r="C4043" s="108" t="s">
        <v>2609</v>
      </c>
      <c r="D4043" s="108" t="s">
        <v>16604</v>
      </c>
      <c r="E4043" s="108" t="s">
        <v>2683</v>
      </c>
      <c r="G4043" s="108" t="s">
        <v>16605</v>
      </c>
      <c r="H4043" s="108" t="s">
        <v>16606</v>
      </c>
      <c r="I4043" s="110" t="s">
        <v>2683</v>
      </c>
      <c r="J4043" s="108" t="s">
        <v>6991</v>
      </c>
      <c r="O4043" s="108" t="s">
        <v>2573</v>
      </c>
    </row>
    <row r="4044" spans="1:15" s="108" customFormat="1" ht="12.75" x14ac:dyDescent="0.2">
      <c r="A4044" s="108" t="str">
        <f>EnterpriseData!$B$38</f>
        <v>ProTes300420201Adm</v>
      </c>
      <c r="B4044" s="109" t="s">
        <v>16607</v>
      </c>
      <c r="C4044" s="108" t="s">
        <v>2609</v>
      </c>
      <c r="D4044" s="108" t="s">
        <v>16608</v>
      </c>
      <c r="E4044" s="108" t="s">
        <v>2683</v>
      </c>
      <c r="G4044" s="108" t="s">
        <v>16609</v>
      </c>
      <c r="H4044" s="108" t="s">
        <v>16609</v>
      </c>
      <c r="I4044" s="110" t="s">
        <v>2683</v>
      </c>
      <c r="J4044" s="108" t="s">
        <v>2385</v>
      </c>
      <c r="O4044" s="108" t="s">
        <v>2573</v>
      </c>
    </row>
    <row r="4045" spans="1:15" s="108" customFormat="1" ht="12.75" x14ac:dyDescent="0.2">
      <c r="A4045" s="108" t="str">
        <f>EnterpriseData!$B$38</f>
        <v>ProTes300420201Adm</v>
      </c>
      <c r="B4045" s="109" t="s">
        <v>16610</v>
      </c>
      <c r="C4045" s="108" t="s">
        <v>2609</v>
      </c>
      <c r="D4045" s="108" t="s">
        <v>16611</v>
      </c>
      <c r="E4045" s="108" t="s">
        <v>2683</v>
      </c>
      <c r="G4045" s="108" t="s">
        <v>16612</v>
      </c>
      <c r="H4045" s="108" t="s">
        <v>6267</v>
      </c>
      <c r="I4045" s="110" t="s">
        <v>2683</v>
      </c>
      <c r="J4045" s="108" t="s">
        <v>4104</v>
      </c>
      <c r="O4045" s="108" t="s">
        <v>2573</v>
      </c>
    </row>
    <row r="4046" spans="1:15" s="108" customFormat="1" ht="12.75" x14ac:dyDescent="0.2">
      <c r="A4046" s="108" t="str">
        <f>EnterpriseData!$B$38</f>
        <v>ProTes300420201Adm</v>
      </c>
      <c r="B4046" s="109" t="s">
        <v>16613</v>
      </c>
      <c r="C4046" s="108" t="s">
        <v>2609</v>
      </c>
      <c r="D4046" s="108" t="s">
        <v>16614</v>
      </c>
      <c r="E4046" s="108" t="s">
        <v>2683</v>
      </c>
      <c r="G4046" s="108" t="s">
        <v>16615</v>
      </c>
      <c r="H4046" s="108" t="s">
        <v>12229</v>
      </c>
      <c r="I4046" s="110" t="s">
        <v>2683</v>
      </c>
      <c r="J4046" s="108" t="s">
        <v>6693</v>
      </c>
      <c r="O4046" s="108" t="s">
        <v>2573</v>
      </c>
    </row>
    <row r="4047" spans="1:15" s="108" customFormat="1" ht="12.75" x14ac:dyDescent="0.2">
      <c r="A4047" s="108" t="str">
        <f>EnterpriseData!$B$38</f>
        <v>ProTes300420201Adm</v>
      </c>
      <c r="B4047" s="109" t="s">
        <v>16616</v>
      </c>
      <c r="C4047" s="108" t="s">
        <v>2609</v>
      </c>
      <c r="D4047" s="108" t="s">
        <v>16617</v>
      </c>
      <c r="E4047" s="108" t="s">
        <v>2683</v>
      </c>
      <c r="G4047" s="108" t="s">
        <v>16618</v>
      </c>
      <c r="H4047" s="108" t="s">
        <v>8367</v>
      </c>
      <c r="I4047" s="110" t="s">
        <v>2683</v>
      </c>
      <c r="J4047" s="108" t="s">
        <v>4785</v>
      </c>
      <c r="O4047" s="108" t="s">
        <v>2573</v>
      </c>
    </row>
    <row r="4048" spans="1:15" s="108" customFormat="1" ht="12.75" x14ac:dyDescent="0.2">
      <c r="A4048" s="108" t="str">
        <f>EnterpriseData!$B$38</f>
        <v>ProTes300420201Adm</v>
      </c>
      <c r="B4048" s="109" t="s">
        <v>16619</v>
      </c>
      <c r="C4048" s="108" t="s">
        <v>2609</v>
      </c>
      <c r="D4048" s="108" t="s">
        <v>16620</v>
      </c>
      <c r="E4048" s="108" t="s">
        <v>2683</v>
      </c>
      <c r="G4048" s="108" t="s">
        <v>16621</v>
      </c>
      <c r="H4048" s="108" t="s">
        <v>6479</v>
      </c>
      <c r="I4048" s="110" t="s">
        <v>2683</v>
      </c>
      <c r="J4048" s="108" t="s">
        <v>3078</v>
      </c>
      <c r="O4048" s="108" t="s">
        <v>2573</v>
      </c>
    </row>
    <row r="4049" spans="1:15" s="108" customFormat="1" ht="12.75" x14ac:dyDescent="0.2">
      <c r="A4049" s="108" t="str">
        <f>EnterpriseData!$B$38</f>
        <v>ProTes300420201Adm</v>
      </c>
      <c r="B4049" s="109" t="s">
        <v>16622</v>
      </c>
      <c r="C4049" s="108" t="s">
        <v>2609</v>
      </c>
      <c r="D4049" s="108" t="s">
        <v>16623</v>
      </c>
      <c r="E4049" s="108" t="s">
        <v>2683</v>
      </c>
      <c r="G4049" s="108" t="s">
        <v>16624</v>
      </c>
      <c r="H4049" s="108" t="s">
        <v>6676</v>
      </c>
      <c r="I4049" s="110" t="s">
        <v>2683</v>
      </c>
      <c r="J4049" s="108" t="s">
        <v>3151</v>
      </c>
      <c r="O4049" s="108" t="s">
        <v>2573</v>
      </c>
    </row>
    <row r="4050" spans="1:15" s="108" customFormat="1" ht="12.75" x14ac:dyDescent="0.2">
      <c r="A4050" s="108" t="str">
        <f>EnterpriseData!$B$38</f>
        <v>ProTes300420201Adm</v>
      </c>
      <c r="B4050" s="109" t="s">
        <v>16625</v>
      </c>
      <c r="C4050" s="108" t="s">
        <v>2609</v>
      </c>
      <c r="D4050" s="108" t="s">
        <v>16626</v>
      </c>
      <c r="E4050" s="108" t="s">
        <v>2683</v>
      </c>
      <c r="G4050" s="108" t="s">
        <v>16627</v>
      </c>
      <c r="H4050" s="108" t="s">
        <v>6267</v>
      </c>
      <c r="I4050" s="110" t="s">
        <v>2683</v>
      </c>
      <c r="J4050" s="108" t="s">
        <v>4104</v>
      </c>
      <c r="O4050" s="108" t="s">
        <v>2573</v>
      </c>
    </row>
    <row r="4051" spans="1:15" s="108" customFormat="1" ht="12.75" x14ac:dyDescent="0.2">
      <c r="A4051" s="108" t="str">
        <f>EnterpriseData!$B$38</f>
        <v>ProTes300420201Adm</v>
      </c>
      <c r="B4051" s="109" t="s">
        <v>16628</v>
      </c>
      <c r="C4051" s="108" t="s">
        <v>2609</v>
      </c>
      <c r="D4051" s="108" t="s">
        <v>16629</v>
      </c>
      <c r="E4051" s="108" t="s">
        <v>2683</v>
      </c>
      <c r="G4051" s="108" t="s">
        <v>16630</v>
      </c>
      <c r="H4051" s="108" t="s">
        <v>6616</v>
      </c>
      <c r="I4051" s="110" t="s">
        <v>2683</v>
      </c>
      <c r="J4051" s="108" t="s">
        <v>5800</v>
      </c>
      <c r="O4051" s="108" t="s">
        <v>2573</v>
      </c>
    </row>
    <row r="4052" spans="1:15" s="108" customFormat="1" ht="12.75" x14ac:dyDescent="0.2">
      <c r="A4052" s="108" t="str">
        <f>EnterpriseData!$B$38</f>
        <v>ProTes300420201Adm</v>
      </c>
      <c r="B4052" s="109" t="s">
        <v>16631</v>
      </c>
      <c r="C4052" s="108" t="s">
        <v>2609</v>
      </c>
      <c r="D4052" s="108" t="s">
        <v>16632</v>
      </c>
      <c r="E4052" s="108" t="s">
        <v>2683</v>
      </c>
      <c r="G4052" s="108" t="s">
        <v>16633</v>
      </c>
      <c r="H4052" s="108" t="s">
        <v>6593</v>
      </c>
      <c r="I4052" s="110" t="s">
        <v>2683</v>
      </c>
      <c r="J4052" s="108" t="s">
        <v>4798</v>
      </c>
      <c r="O4052" s="108" t="s">
        <v>2573</v>
      </c>
    </row>
    <row r="4053" spans="1:15" s="108" customFormat="1" ht="12.75" x14ac:dyDescent="0.2">
      <c r="A4053" s="108" t="str">
        <f>EnterpriseData!$B$38</f>
        <v>ProTes300420201Adm</v>
      </c>
      <c r="B4053" s="109" t="s">
        <v>16634</v>
      </c>
      <c r="C4053" s="108" t="s">
        <v>2609</v>
      </c>
      <c r="D4053" s="108" t="s">
        <v>16635</v>
      </c>
      <c r="E4053" s="108" t="s">
        <v>2683</v>
      </c>
      <c r="G4053" s="108" t="s">
        <v>16636</v>
      </c>
      <c r="H4053" s="108" t="s">
        <v>8351</v>
      </c>
      <c r="I4053" s="110" t="s">
        <v>2683</v>
      </c>
      <c r="J4053" s="108" t="s">
        <v>2930</v>
      </c>
      <c r="O4053" s="108" t="s">
        <v>2573</v>
      </c>
    </row>
    <row r="4054" spans="1:15" s="108" customFormat="1" ht="12.75" x14ac:dyDescent="0.2">
      <c r="A4054" s="108" t="str">
        <f>EnterpriseData!$B$38</f>
        <v>ProTes300420201Adm</v>
      </c>
      <c r="B4054" s="109" t="s">
        <v>16637</v>
      </c>
      <c r="C4054" s="108" t="s">
        <v>2609</v>
      </c>
      <c r="D4054" s="108" t="s">
        <v>16638</v>
      </c>
      <c r="E4054" s="108" t="s">
        <v>2683</v>
      </c>
      <c r="G4054" s="108" t="s">
        <v>16639</v>
      </c>
      <c r="H4054" s="108" t="s">
        <v>6999</v>
      </c>
      <c r="I4054" s="110" t="s">
        <v>2683</v>
      </c>
      <c r="J4054" s="108" t="s">
        <v>4115</v>
      </c>
      <c r="O4054" s="108" t="s">
        <v>2573</v>
      </c>
    </row>
    <row r="4055" spans="1:15" s="108" customFormat="1" ht="12.75" x14ac:dyDescent="0.2">
      <c r="A4055" s="108" t="str">
        <f>EnterpriseData!$B$38</f>
        <v>ProTes300420201Adm</v>
      </c>
      <c r="B4055" s="109" t="s">
        <v>16640</v>
      </c>
      <c r="C4055" s="108" t="s">
        <v>2609</v>
      </c>
      <c r="D4055" s="108" t="s">
        <v>16641</v>
      </c>
      <c r="E4055" s="108" t="s">
        <v>2683</v>
      </c>
      <c r="G4055" s="108" t="s">
        <v>16642</v>
      </c>
      <c r="H4055" s="108" t="s">
        <v>6800</v>
      </c>
      <c r="I4055" s="110" t="s">
        <v>2683</v>
      </c>
      <c r="J4055" s="108" t="s">
        <v>412</v>
      </c>
      <c r="O4055" s="108" t="s">
        <v>2573</v>
      </c>
    </row>
    <row r="4056" spans="1:15" s="108" customFormat="1" ht="12.75" x14ac:dyDescent="0.2">
      <c r="A4056" s="108" t="str">
        <f>EnterpriseData!$B$38</f>
        <v>ProTes300420201Adm</v>
      </c>
      <c r="B4056" s="109" t="s">
        <v>16643</v>
      </c>
      <c r="C4056" s="108" t="s">
        <v>2609</v>
      </c>
      <c r="D4056" s="108" t="s">
        <v>16644</v>
      </c>
      <c r="E4056" s="108" t="s">
        <v>2683</v>
      </c>
      <c r="G4056" s="108" t="s">
        <v>16645</v>
      </c>
      <c r="H4056" s="108" t="s">
        <v>8649</v>
      </c>
      <c r="I4056" s="110" t="s">
        <v>2683</v>
      </c>
      <c r="J4056" s="108" t="s">
        <v>2407</v>
      </c>
      <c r="O4056" s="108" t="s">
        <v>2573</v>
      </c>
    </row>
    <row r="4057" spans="1:15" s="108" customFormat="1" ht="12.75" x14ac:dyDescent="0.2">
      <c r="A4057" s="108" t="str">
        <f>EnterpriseData!$B$38</f>
        <v>ProTes300420201Adm</v>
      </c>
      <c r="B4057" s="109" t="s">
        <v>16646</v>
      </c>
      <c r="C4057" s="108" t="s">
        <v>2609</v>
      </c>
      <c r="D4057" s="108" t="s">
        <v>16647</v>
      </c>
      <c r="E4057" s="108" t="s">
        <v>2683</v>
      </c>
      <c r="G4057" s="108" t="s">
        <v>16648</v>
      </c>
      <c r="H4057" s="108" t="s">
        <v>6299</v>
      </c>
      <c r="I4057" s="110" t="s">
        <v>2683</v>
      </c>
      <c r="J4057" s="108" t="s">
        <v>3100</v>
      </c>
      <c r="O4057" s="108" t="s">
        <v>2573</v>
      </c>
    </row>
    <row r="4058" spans="1:15" s="108" customFormat="1" ht="12.75" x14ac:dyDescent="0.2">
      <c r="A4058" s="108" t="str">
        <f>EnterpriseData!$B$38</f>
        <v>ProTes300420201Adm</v>
      </c>
      <c r="B4058" s="109" t="s">
        <v>16649</v>
      </c>
      <c r="C4058" s="108" t="s">
        <v>2609</v>
      </c>
      <c r="D4058" s="108" t="s">
        <v>16650</v>
      </c>
      <c r="E4058" s="108" t="s">
        <v>2683</v>
      </c>
      <c r="G4058" s="108" t="s">
        <v>16651</v>
      </c>
      <c r="H4058" s="108" t="s">
        <v>6863</v>
      </c>
      <c r="I4058" s="110" t="s">
        <v>2683</v>
      </c>
      <c r="J4058" s="108" t="s">
        <v>6370</v>
      </c>
      <c r="O4058" s="108" t="s">
        <v>2573</v>
      </c>
    </row>
    <row r="4059" spans="1:15" s="108" customFormat="1" ht="12.75" x14ac:dyDescent="0.2">
      <c r="A4059" s="108" t="str">
        <f>EnterpriseData!$B$38</f>
        <v>ProTes300420201Adm</v>
      </c>
      <c r="B4059" s="109" t="s">
        <v>16652</v>
      </c>
      <c r="C4059" s="108" t="s">
        <v>2609</v>
      </c>
      <c r="D4059" s="108" t="s">
        <v>16653</v>
      </c>
      <c r="E4059" s="108" t="s">
        <v>2683</v>
      </c>
      <c r="G4059" s="108" t="s">
        <v>16654</v>
      </c>
      <c r="H4059" s="108" t="s">
        <v>6534</v>
      </c>
      <c r="I4059" s="110" t="s">
        <v>2683</v>
      </c>
      <c r="J4059" s="108" t="s">
        <v>5602</v>
      </c>
      <c r="O4059" s="108" t="s">
        <v>2573</v>
      </c>
    </row>
    <row r="4060" spans="1:15" s="108" customFormat="1" ht="12.75" x14ac:dyDescent="0.2">
      <c r="A4060" s="108" t="str">
        <f>EnterpriseData!$B$38</f>
        <v>ProTes300420201Adm</v>
      </c>
      <c r="B4060" s="109" t="s">
        <v>16655</v>
      </c>
      <c r="C4060" s="108" t="s">
        <v>2609</v>
      </c>
      <c r="D4060" s="108" t="s">
        <v>16656</v>
      </c>
      <c r="E4060" s="108" t="s">
        <v>2683</v>
      </c>
      <c r="G4060" s="108" t="s">
        <v>16657</v>
      </c>
      <c r="H4060" s="108" t="s">
        <v>15194</v>
      </c>
      <c r="I4060" s="110" t="s">
        <v>2683</v>
      </c>
      <c r="J4060" s="108" t="s">
        <v>6014</v>
      </c>
      <c r="O4060" s="108" t="s">
        <v>2573</v>
      </c>
    </row>
    <row r="4061" spans="1:15" s="108" customFormat="1" ht="12.75" x14ac:dyDescent="0.2">
      <c r="A4061" s="108" t="str">
        <f>EnterpriseData!$B$38</f>
        <v>ProTes300420201Adm</v>
      </c>
      <c r="B4061" s="109" t="s">
        <v>16658</v>
      </c>
      <c r="C4061" s="108" t="s">
        <v>2609</v>
      </c>
      <c r="D4061" s="108" t="s">
        <v>16659</v>
      </c>
      <c r="E4061" s="108" t="s">
        <v>2683</v>
      </c>
      <c r="G4061" s="108" t="s">
        <v>16660</v>
      </c>
      <c r="H4061" s="108" t="s">
        <v>9379</v>
      </c>
      <c r="I4061" s="110" t="s">
        <v>2683</v>
      </c>
      <c r="J4061" s="108" t="s">
        <v>3202</v>
      </c>
      <c r="O4061" s="108" t="s">
        <v>2573</v>
      </c>
    </row>
    <row r="4062" spans="1:15" s="108" customFormat="1" ht="12.75" x14ac:dyDescent="0.2">
      <c r="A4062" s="108" t="str">
        <f>EnterpriseData!$B$38</f>
        <v>ProTes300420201Adm</v>
      </c>
      <c r="B4062" s="109" t="s">
        <v>16661</v>
      </c>
      <c r="C4062" s="108" t="s">
        <v>2609</v>
      </c>
      <c r="D4062" s="108" t="s">
        <v>16662</v>
      </c>
      <c r="E4062" s="108" t="s">
        <v>2683</v>
      </c>
      <c r="G4062" s="108" t="s">
        <v>16663</v>
      </c>
      <c r="H4062" s="108" t="s">
        <v>16664</v>
      </c>
      <c r="I4062" s="110" t="s">
        <v>2683</v>
      </c>
      <c r="J4062" s="108" t="s">
        <v>3202</v>
      </c>
      <c r="O4062" s="108" t="s">
        <v>2573</v>
      </c>
    </row>
    <row r="4063" spans="1:15" s="108" customFormat="1" ht="12.75" x14ac:dyDescent="0.2">
      <c r="A4063" s="108" t="str">
        <f>EnterpriseData!$B$38</f>
        <v>ProTes300420201Adm</v>
      </c>
      <c r="B4063" s="109" t="s">
        <v>16665</v>
      </c>
      <c r="C4063" s="108" t="s">
        <v>2609</v>
      </c>
      <c r="D4063" s="108" t="s">
        <v>16666</v>
      </c>
      <c r="E4063" s="108" t="s">
        <v>2683</v>
      </c>
      <c r="G4063" s="108" t="s">
        <v>16667</v>
      </c>
      <c r="H4063" s="108" t="s">
        <v>6800</v>
      </c>
      <c r="I4063" s="110" t="s">
        <v>2683</v>
      </c>
      <c r="J4063" s="108" t="s">
        <v>412</v>
      </c>
      <c r="O4063" s="108" t="s">
        <v>2573</v>
      </c>
    </row>
    <row r="4064" spans="1:15" s="108" customFormat="1" ht="12.75" x14ac:dyDescent="0.2">
      <c r="A4064" s="108" t="str">
        <f>EnterpriseData!$B$38</f>
        <v>ProTes300420201Adm</v>
      </c>
      <c r="B4064" s="109" t="s">
        <v>16668</v>
      </c>
      <c r="C4064" s="108" t="s">
        <v>2609</v>
      </c>
      <c r="D4064" s="108" t="s">
        <v>16669</v>
      </c>
      <c r="E4064" s="108" t="s">
        <v>2683</v>
      </c>
      <c r="G4064" s="108" t="s">
        <v>16670</v>
      </c>
      <c r="H4064" s="108" t="s">
        <v>7849</v>
      </c>
      <c r="I4064" s="110" t="s">
        <v>2683</v>
      </c>
      <c r="J4064" s="108" t="s">
        <v>5679</v>
      </c>
      <c r="O4064" s="108" t="s">
        <v>2573</v>
      </c>
    </row>
    <row r="4065" spans="1:15" s="108" customFormat="1" ht="12.75" x14ac:dyDescent="0.2">
      <c r="A4065" s="108" t="str">
        <f>EnterpriseData!$B$38</f>
        <v>ProTes300420201Adm</v>
      </c>
      <c r="B4065" s="109" t="s">
        <v>16671</v>
      </c>
      <c r="C4065" s="108" t="s">
        <v>2609</v>
      </c>
      <c r="D4065" s="108" t="s">
        <v>16672</v>
      </c>
      <c r="E4065" s="108" t="s">
        <v>2683</v>
      </c>
      <c r="G4065" s="108" t="s">
        <v>16673</v>
      </c>
      <c r="H4065" s="108" t="s">
        <v>16674</v>
      </c>
      <c r="I4065" s="110" t="s">
        <v>2683</v>
      </c>
      <c r="J4065" s="108" t="s">
        <v>3100</v>
      </c>
      <c r="O4065" s="108" t="s">
        <v>2573</v>
      </c>
    </row>
    <row r="4066" spans="1:15" s="108" customFormat="1" ht="12.75" x14ac:dyDescent="0.2">
      <c r="A4066" s="108" t="str">
        <f>EnterpriseData!$B$38</f>
        <v>ProTes300420201Adm</v>
      </c>
      <c r="B4066" s="109" t="s">
        <v>16675</v>
      </c>
      <c r="C4066" s="108" t="s">
        <v>2609</v>
      </c>
      <c r="D4066" s="108" t="s">
        <v>16676</v>
      </c>
      <c r="E4066" s="108" t="s">
        <v>2683</v>
      </c>
      <c r="G4066" s="108" t="s">
        <v>16677</v>
      </c>
      <c r="H4066" s="108" t="s">
        <v>6151</v>
      </c>
      <c r="I4066" s="110" t="s">
        <v>2683</v>
      </c>
      <c r="J4066" s="108" t="s">
        <v>2727</v>
      </c>
      <c r="O4066" s="108" t="s">
        <v>2573</v>
      </c>
    </row>
    <row r="4067" spans="1:15" s="108" customFormat="1" ht="12.75" x14ac:dyDescent="0.2">
      <c r="A4067" s="108" t="str">
        <f>EnterpriseData!$B$38</f>
        <v>ProTes300420201Adm</v>
      </c>
      <c r="B4067" s="109" t="s">
        <v>16678</v>
      </c>
      <c r="C4067" s="108" t="s">
        <v>2609</v>
      </c>
      <c r="D4067" s="108" t="s">
        <v>16679</v>
      </c>
      <c r="E4067" s="108" t="s">
        <v>2683</v>
      </c>
      <c r="G4067" s="108" t="s">
        <v>16680</v>
      </c>
      <c r="H4067" s="108" t="s">
        <v>7315</v>
      </c>
      <c r="I4067" s="110" t="s">
        <v>2683</v>
      </c>
      <c r="J4067" s="108" t="s">
        <v>3016</v>
      </c>
      <c r="O4067" s="108" t="s">
        <v>2573</v>
      </c>
    </row>
    <row r="4068" spans="1:15" s="108" customFormat="1" ht="12.75" x14ac:dyDescent="0.2">
      <c r="A4068" s="108" t="str">
        <f>EnterpriseData!$B$38</f>
        <v>ProTes300420201Adm</v>
      </c>
      <c r="B4068" s="109" t="s">
        <v>16681</v>
      </c>
      <c r="C4068" s="108" t="s">
        <v>2609</v>
      </c>
      <c r="D4068" s="108" t="s">
        <v>16682</v>
      </c>
      <c r="E4068" s="108" t="s">
        <v>2683</v>
      </c>
      <c r="G4068" s="108" t="s">
        <v>16683</v>
      </c>
      <c r="H4068" s="108" t="s">
        <v>11227</v>
      </c>
      <c r="I4068" s="110" t="s">
        <v>2683</v>
      </c>
      <c r="J4068" s="108" t="s">
        <v>4670</v>
      </c>
      <c r="O4068" s="108" t="s">
        <v>2573</v>
      </c>
    </row>
    <row r="4069" spans="1:15" s="108" customFormat="1" ht="12.75" x14ac:dyDescent="0.2">
      <c r="A4069" s="108" t="str">
        <f>EnterpriseData!$B$38</f>
        <v>ProTes300420201Adm</v>
      </c>
      <c r="B4069" s="109" t="s">
        <v>16684</v>
      </c>
      <c r="C4069" s="108" t="s">
        <v>2609</v>
      </c>
      <c r="D4069" s="108" t="s">
        <v>16685</v>
      </c>
      <c r="E4069" s="108" t="s">
        <v>2683</v>
      </c>
      <c r="G4069" s="108" t="s">
        <v>16686</v>
      </c>
      <c r="H4069" s="108" t="s">
        <v>6339</v>
      </c>
      <c r="I4069" s="110" t="s">
        <v>2683</v>
      </c>
      <c r="J4069" s="108" t="s">
        <v>3195</v>
      </c>
      <c r="O4069" s="108" t="s">
        <v>2573</v>
      </c>
    </row>
    <row r="4070" spans="1:15" s="108" customFormat="1" ht="12.75" x14ac:dyDescent="0.2">
      <c r="A4070" s="108" t="str">
        <f>EnterpriseData!$B$38</f>
        <v>ProTes300420201Adm</v>
      </c>
      <c r="B4070" s="109" t="s">
        <v>16687</v>
      </c>
      <c r="C4070" s="108" t="s">
        <v>2609</v>
      </c>
      <c r="D4070" s="108" t="s">
        <v>16688</v>
      </c>
      <c r="E4070" s="108" t="s">
        <v>2683</v>
      </c>
      <c r="G4070" s="108" t="s">
        <v>16689</v>
      </c>
      <c r="H4070" s="108" t="s">
        <v>6299</v>
      </c>
      <c r="I4070" s="110" t="s">
        <v>2683</v>
      </c>
      <c r="J4070" s="108" t="s">
        <v>3100</v>
      </c>
      <c r="O4070" s="108" t="s">
        <v>2573</v>
      </c>
    </row>
    <row r="4071" spans="1:15" s="108" customFormat="1" ht="12.75" x14ac:dyDescent="0.2">
      <c r="A4071" s="108" t="str">
        <f>EnterpriseData!$B$38</f>
        <v>ProTes300420201Adm</v>
      </c>
      <c r="B4071" s="109" t="s">
        <v>16690</v>
      </c>
      <c r="C4071" s="108" t="s">
        <v>2609</v>
      </c>
      <c r="D4071" s="108" t="s">
        <v>16691</v>
      </c>
      <c r="E4071" s="108" t="s">
        <v>2683</v>
      </c>
      <c r="G4071" s="108" t="s">
        <v>16692</v>
      </c>
      <c r="H4071" s="108" t="s">
        <v>7849</v>
      </c>
      <c r="I4071" s="110" t="s">
        <v>2683</v>
      </c>
      <c r="J4071" s="108" t="s">
        <v>5679</v>
      </c>
      <c r="O4071" s="108" t="s">
        <v>2573</v>
      </c>
    </row>
    <row r="4072" spans="1:15" s="108" customFormat="1" ht="12.75" x14ac:dyDescent="0.2">
      <c r="A4072" s="108" t="str">
        <f>EnterpriseData!$B$38</f>
        <v>ProTes300420201Adm</v>
      </c>
      <c r="B4072" s="109" t="s">
        <v>16693</v>
      </c>
      <c r="C4072" s="108" t="s">
        <v>2609</v>
      </c>
      <c r="D4072" s="108" t="s">
        <v>16694</v>
      </c>
      <c r="E4072" s="108" t="s">
        <v>2683</v>
      </c>
      <c r="G4072" s="108" t="s">
        <v>16695</v>
      </c>
      <c r="H4072" s="108" t="s">
        <v>6800</v>
      </c>
      <c r="I4072" s="110" t="s">
        <v>2683</v>
      </c>
      <c r="J4072" s="108" t="s">
        <v>412</v>
      </c>
      <c r="O4072" s="108" t="s">
        <v>2573</v>
      </c>
    </row>
    <row r="4073" spans="1:15" s="108" customFormat="1" ht="12.75" x14ac:dyDescent="0.2">
      <c r="A4073" s="108" t="str">
        <f>EnterpriseData!$B$38</f>
        <v>ProTes300420201Adm</v>
      </c>
      <c r="B4073" s="109" t="s">
        <v>16696</v>
      </c>
      <c r="C4073" s="108" t="s">
        <v>2609</v>
      </c>
      <c r="D4073" s="108" t="s">
        <v>16697</v>
      </c>
      <c r="E4073" s="108" t="s">
        <v>2683</v>
      </c>
      <c r="G4073" s="108" t="s">
        <v>16698</v>
      </c>
      <c r="H4073" s="108" t="s">
        <v>6863</v>
      </c>
      <c r="I4073" s="110" t="s">
        <v>2683</v>
      </c>
      <c r="J4073" s="108" t="s">
        <v>6370</v>
      </c>
      <c r="O4073" s="108" t="s">
        <v>2573</v>
      </c>
    </row>
    <row r="4074" spans="1:15" s="108" customFormat="1" ht="12.75" x14ac:dyDescent="0.2">
      <c r="A4074" s="108" t="str">
        <f>EnterpriseData!$B$38</f>
        <v>ProTes300420201Adm</v>
      </c>
      <c r="B4074" s="109" t="s">
        <v>16699</v>
      </c>
      <c r="C4074" s="108" t="s">
        <v>2609</v>
      </c>
      <c r="D4074" s="108" t="s">
        <v>16700</v>
      </c>
      <c r="E4074" s="108" t="s">
        <v>2683</v>
      </c>
      <c r="G4074" s="108" t="s">
        <v>16701</v>
      </c>
      <c r="H4074" s="108" t="s">
        <v>6151</v>
      </c>
      <c r="I4074" s="110" t="s">
        <v>2683</v>
      </c>
      <c r="J4074" s="108" t="s">
        <v>2727</v>
      </c>
      <c r="O4074" s="108" t="s">
        <v>2573</v>
      </c>
    </row>
    <row r="4075" spans="1:15" s="108" customFormat="1" ht="12.75" x14ac:dyDescent="0.2">
      <c r="A4075" s="108" t="str">
        <f>EnterpriseData!$B$38</f>
        <v>ProTes300420201Adm</v>
      </c>
      <c r="B4075" s="109" t="s">
        <v>16702</v>
      </c>
      <c r="C4075" s="108" t="s">
        <v>2609</v>
      </c>
      <c r="D4075" s="108" t="s">
        <v>16703</v>
      </c>
      <c r="E4075" s="108" t="s">
        <v>2683</v>
      </c>
      <c r="G4075" s="108" t="s">
        <v>16704</v>
      </c>
      <c r="H4075" s="108" t="s">
        <v>16405</v>
      </c>
      <c r="I4075" s="110" t="s">
        <v>2683</v>
      </c>
      <c r="J4075" s="108" t="s">
        <v>2940</v>
      </c>
      <c r="O4075" s="108" t="s">
        <v>2573</v>
      </c>
    </row>
    <row r="4076" spans="1:15" s="108" customFormat="1" ht="12.75" x14ac:dyDescent="0.2">
      <c r="A4076" s="108" t="str">
        <f>EnterpriseData!$B$38</f>
        <v>ProTes300420201Adm</v>
      </c>
      <c r="B4076" s="109" t="s">
        <v>16705</v>
      </c>
      <c r="C4076" s="108" t="s">
        <v>2609</v>
      </c>
      <c r="D4076" s="108" t="s">
        <v>16706</v>
      </c>
      <c r="E4076" s="108" t="s">
        <v>2683</v>
      </c>
      <c r="G4076" s="108" t="s">
        <v>16707</v>
      </c>
      <c r="H4076" s="108" t="s">
        <v>9088</v>
      </c>
      <c r="I4076" s="110" t="s">
        <v>2683</v>
      </c>
      <c r="J4076" s="108" t="s">
        <v>2417</v>
      </c>
      <c r="O4076" s="108" t="s">
        <v>2573</v>
      </c>
    </row>
    <row r="4077" spans="1:15" s="108" customFormat="1" ht="12.75" x14ac:dyDescent="0.2">
      <c r="A4077" s="108" t="str">
        <f>EnterpriseData!$B$38</f>
        <v>ProTes300420201Adm</v>
      </c>
      <c r="B4077" s="109" t="s">
        <v>16708</v>
      </c>
      <c r="C4077" s="108" t="s">
        <v>2609</v>
      </c>
      <c r="D4077" s="108" t="s">
        <v>16709</v>
      </c>
      <c r="E4077" s="108" t="s">
        <v>2683</v>
      </c>
      <c r="G4077" s="108" t="s">
        <v>16710</v>
      </c>
      <c r="H4077" s="108" t="s">
        <v>6534</v>
      </c>
      <c r="I4077" s="110" t="s">
        <v>2683</v>
      </c>
      <c r="J4077" s="108" t="s">
        <v>5602</v>
      </c>
      <c r="O4077" s="108" t="s">
        <v>2573</v>
      </c>
    </row>
    <row r="4078" spans="1:15" s="108" customFormat="1" ht="12.75" x14ac:dyDescent="0.2">
      <c r="A4078" s="108" t="str">
        <f>EnterpriseData!$B$38</f>
        <v>ProTes300420201Adm</v>
      </c>
      <c r="B4078" s="109" t="s">
        <v>16711</v>
      </c>
      <c r="C4078" s="108" t="s">
        <v>2609</v>
      </c>
      <c r="D4078" s="108" t="s">
        <v>16712</v>
      </c>
      <c r="E4078" s="108" t="s">
        <v>2683</v>
      </c>
      <c r="G4078" s="108" t="s">
        <v>16713</v>
      </c>
      <c r="H4078" s="108" t="s">
        <v>6719</v>
      </c>
      <c r="I4078" s="110" t="s">
        <v>2683</v>
      </c>
      <c r="J4078" s="108" t="s">
        <v>3100</v>
      </c>
      <c r="O4078" s="108" t="s">
        <v>2573</v>
      </c>
    </row>
    <row r="4079" spans="1:15" s="108" customFormat="1" ht="12.75" x14ac:dyDescent="0.2">
      <c r="A4079" s="108" t="str">
        <f>EnterpriseData!$B$38</f>
        <v>ProTes300420201Adm</v>
      </c>
      <c r="B4079" s="109" t="s">
        <v>16714</v>
      </c>
      <c r="C4079" s="108" t="s">
        <v>2609</v>
      </c>
      <c r="D4079" s="108" t="s">
        <v>16715</v>
      </c>
      <c r="E4079" s="108" t="s">
        <v>2683</v>
      </c>
      <c r="G4079" s="108" t="s">
        <v>16716</v>
      </c>
      <c r="H4079" s="108" t="s">
        <v>6151</v>
      </c>
      <c r="I4079" s="110" t="s">
        <v>2683</v>
      </c>
      <c r="J4079" s="108" t="s">
        <v>2727</v>
      </c>
      <c r="O4079" s="108" t="s">
        <v>2573</v>
      </c>
    </row>
    <row r="4080" spans="1:15" s="108" customFormat="1" ht="12.75" x14ac:dyDescent="0.2">
      <c r="A4080" s="108" t="str">
        <f>EnterpriseData!$B$38</f>
        <v>ProTes300420201Adm</v>
      </c>
      <c r="B4080" s="109" t="s">
        <v>16717</v>
      </c>
      <c r="C4080" s="108" t="s">
        <v>2609</v>
      </c>
      <c r="D4080" s="108" t="s">
        <v>16718</v>
      </c>
      <c r="E4080" s="108" t="s">
        <v>2683</v>
      </c>
      <c r="G4080" s="108" t="s">
        <v>16719</v>
      </c>
      <c r="H4080" s="108" t="s">
        <v>6267</v>
      </c>
      <c r="I4080" s="110" t="s">
        <v>2683</v>
      </c>
      <c r="J4080" s="108" t="s">
        <v>4104</v>
      </c>
      <c r="O4080" s="108" t="s">
        <v>2573</v>
      </c>
    </row>
    <row r="4081" spans="1:15" s="108" customFormat="1" ht="12.75" x14ac:dyDescent="0.2">
      <c r="A4081" s="108" t="str">
        <f>EnterpriseData!$B$38</f>
        <v>ProTes300420201Adm</v>
      </c>
      <c r="B4081" s="109" t="s">
        <v>16720</v>
      </c>
      <c r="C4081" s="108" t="s">
        <v>2609</v>
      </c>
      <c r="D4081" s="108" t="s">
        <v>16721</v>
      </c>
      <c r="E4081" s="108" t="s">
        <v>2683</v>
      </c>
      <c r="G4081" s="108" t="s">
        <v>16722</v>
      </c>
      <c r="H4081" s="108" t="s">
        <v>6267</v>
      </c>
      <c r="I4081" s="110" t="s">
        <v>2683</v>
      </c>
      <c r="J4081" s="108" t="s">
        <v>4104</v>
      </c>
      <c r="O4081" s="108" t="s">
        <v>2573</v>
      </c>
    </row>
    <row r="4082" spans="1:15" s="108" customFormat="1" ht="12.75" x14ac:dyDescent="0.2">
      <c r="A4082" s="108" t="str">
        <f>EnterpriseData!$B$38</f>
        <v>ProTes300420201Adm</v>
      </c>
      <c r="B4082" s="109" t="s">
        <v>16723</v>
      </c>
      <c r="C4082" s="108" t="s">
        <v>2609</v>
      </c>
      <c r="D4082" s="108" t="s">
        <v>16724</v>
      </c>
      <c r="E4082" s="108" t="s">
        <v>2683</v>
      </c>
      <c r="G4082" s="108" t="s">
        <v>16725</v>
      </c>
      <c r="H4082" s="108" t="s">
        <v>16725</v>
      </c>
      <c r="I4082" s="110" t="s">
        <v>2683</v>
      </c>
      <c r="J4082" s="108" t="s">
        <v>3723</v>
      </c>
      <c r="O4082" s="108" t="s">
        <v>2573</v>
      </c>
    </row>
    <row r="4083" spans="1:15" s="108" customFormat="1" ht="12.75" x14ac:dyDescent="0.2">
      <c r="A4083" s="108" t="str">
        <f>EnterpriseData!$B$38</f>
        <v>ProTes300420201Adm</v>
      </c>
      <c r="B4083" s="109" t="s">
        <v>16726</v>
      </c>
      <c r="C4083" s="108" t="s">
        <v>2609</v>
      </c>
      <c r="D4083" s="108" t="s">
        <v>16727</v>
      </c>
      <c r="E4083" s="108" t="s">
        <v>2683</v>
      </c>
      <c r="G4083" s="108" t="s">
        <v>16728</v>
      </c>
      <c r="H4083" s="108" t="s">
        <v>8677</v>
      </c>
      <c r="I4083" s="110" t="s">
        <v>2683</v>
      </c>
      <c r="J4083" s="108" t="s">
        <v>7311</v>
      </c>
      <c r="O4083" s="108" t="s">
        <v>2573</v>
      </c>
    </row>
    <row r="4084" spans="1:15" s="108" customFormat="1" ht="12.75" x14ac:dyDescent="0.2">
      <c r="A4084" s="108" t="str">
        <f>EnterpriseData!$B$38</f>
        <v>ProTes300420201Adm</v>
      </c>
      <c r="B4084" s="109" t="s">
        <v>16729</v>
      </c>
      <c r="C4084" s="108" t="s">
        <v>2609</v>
      </c>
      <c r="D4084" s="108" t="s">
        <v>16730</v>
      </c>
      <c r="E4084" s="108" t="s">
        <v>2683</v>
      </c>
      <c r="G4084" s="108" t="s">
        <v>16731</v>
      </c>
      <c r="H4084" s="108" t="s">
        <v>6534</v>
      </c>
      <c r="I4084" s="110" t="s">
        <v>2683</v>
      </c>
      <c r="J4084" s="108" t="s">
        <v>5602</v>
      </c>
      <c r="O4084" s="108" t="s">
        <v>2573</v>
      </c>
    </row>
    <row r="4085" spans="1:15" s="108" customFormat="1" ht="12.75" x14ac:dyDescent="0.2">
      <c r="A4085" s="108" t="str">
        <f>EnterpriseData!$B$38</f>
        <v>ProTes300420201Adm</v>
      </c>
      <c r="B4085" s="109" t="s">
        <v>16732</v>
      </c>
      <c r="C4085" s="108" t="s">
        <v>2609</v>
      </c>
      <c r="D4085" s="108" t="s">
        <v>16733</v>
      </c>
      <c r="E4085" s="108" t="s">
        <v>2683</v>
      </c>
      <c r="G4085" s="108" t="s">
        <v>16734</v>
      </c>
      <c r="H4085" s="108" t="s">
        <v>6583</v>
      </c>
      <c r="I4085" s="110" t="s">
        <v>2683</v>
      </c>
      <c r="J4085" s="108" t="s">
        <v>5012</v>
      </c>
      <c r="O4085" s="108" t="s">
        <v>2573</v>
      </c>
    </row>
    <row r="4086" spans="1:15" s="108" customFormat="1" ht="12.75" x14ac:dyDescent="0.2">
      <c r="A4086" s="108" t="str">
        <f>EnterpriseData!$B$38</f>
        <v>ProTes300420201Adm</v>
      </c>
      <c r="B4086" s="109" t="s">
        <v>16735</v>
      </c>
      <c r="C4086" s="108" t="s">
        <v>2609</v>
      </c>
      <c r="D4086" s="108" t="s">
        <v>16736</v>
      </c>
      <c r="E4086" s="108" t="s">
        <v>2683</v>
      </c>
      <c r="G4086" s="108" t="s">
        <v>16737</v>
      </c>
      <c r="H4086" s="108" t="s">
        <v>6403</v>
      </c>
      <c r="I4086" s="110" t="s">
        <v>2683</v>
      </c>
      <c r="J4086" s="108" t="s">
        <v>6404</v>
      </c>
      <c r="O4086" s="108" t="s">
        <v>2573</v>
      </c>
    </row>
    <row r="4087" spans="1:15" s="108" customFormat="1" ht="12.75" x14ac:dyDescent="0.2">
      <c r="A4087" s="108" t="str">
        <f>EnterpriseData!$B$38</f>
        <v>ProTes300420201Adm</v>
      </c>
      <c r="B4087" s="109" t="s">
        <v>16738</v>
      </c>
      <c r="C4087" s="108" t="s">
        <v>2609</v>
      </c>
      <c r="D4087" s="108" t="s">
        <v>16739</v>
      </c>
      <c r="E4087" s="108" t="s">
        <v>2683</v>
      </c>
      <c r="G4087" s="108" t="s">
        <v>16740</v>
      </c>
      <c r="H4087" s="108" t="s">
        <v>6534</v>
      </c>
      <c r="I4087" s="110" t="s">
        <v>2683</v>
      </c>
      <c r="J4087" s="108" t="s">
        <v>5602</v>
      </c>
      <c r="O4087" s="108" t="s">
        <v>2573</v>
      </c>
    </row>
    <row r="4088" spans="1:15" s="108" customFormat="1" ht="12.75" x14ac:dyDescent="0.2">
      <c r="A4088" s="108" t="str">
        <f>EnterpriseData!$B$38</f>
        <v>ProTes300420201Adm</v>
      </c>
      <c r="B4088" s="109" t="s">
        <v>16741</v>
      </c>
      <c r="C4088" s="108" t="s">
        <v>2609</v>
      </c>
      <c r="D4088" s="108" t="s">
        <v>16742</v>
      </c>
      <c r="E4088" s="108" t="s">
        <v>2683</v>
      </c>
      <c r="G4088" s="108" t="s">
        <v>16743</v>
      </c>
      <c r="H4088" s="108" t="s">
        <v>6534</v>
      </c>
      <c r="I4088" s="110" t="s">
        <v>2683</v>
      </c>
      <c r="J4088" s="108" t="s">
        <v>5602</v>
      </c>
      <c r="O4088" s="108" t="s">
        <v>2573</v>
      </c>
    </row>
    <row r="4089" spans="1:15" s="108" customFormat="1" ht="12.75" x14ac:dyDescent="0.2">
      <c r="A4089" s="108" t="str">
        <f>EnterpriseData!$B$38</f>
        <v>ProTes300420201Adm</v>
      </c>
      <c r="B4089" s="109" t="s">
        <v>16744</v>
      </c>
      <c r="C4089" s="108" t="s">
        <v>2609</v>
      </c>
      <c r="D4089" s="108" t="s">
        <v>16745</v>
      </c>
      <c r="E4089" s="108" t="s">
        <v>2683</v>
      </c>
      <c r="G4089" s="108" t="s">
        <v>16746</v>
      </c>
      <c r="H4089" s="108" t="s">
        <v>6437</v>
      </c>
      <c r="I4089" s="110" t="s">
        <v>2683</v>
      </c>
      <c r="J4089" s="108" t="s">
        <v>3723</v>
      </c>
      <c r="O4089" s="108" t="s">
        <v>2573</v>
      </c>
    </row>
    <row r="4090" spans="1:15" s="108" customFormat="1" ht="12.75" x14ac:dyDescent="0.2">
      <c r="A4090" s="108" t="str">
        <f>EnterpriseData!$B$38</f>
        <v>ProTes300420201Adm</v>
      </c>
      <c r="B4090" s="109" t="s">
        <v>16747</v>
      </c>
      <c r="C4090" s="108" t="s">
        <v>2609</v>
      </c>
      <c r="D4090" s="108" t="s">
        <v>16748</v>
      </c>
      <c r="E4090" s="108" t="s">
        <v>2683</v>
      </c>
      <c r="G4090" s="108" t="s">
        <v>16749</v>
      </c>
      <c r="H4090" s="108" t="s">
        <v>6534</v>
      </c>
      <c r="I4090" s="110" t="s">
        <v>2683</v>
      </c>
      <c r="J4090" s="108" t="s">
        <v>5602</v>
      </c>
      <c r="O4090" s="108" t="s">
        <v>2573</v>
      </c>
    </row>
    <row r="4091" spans="1:15" s="108" customFormat="1" ht="12.75" x14ac:dyDescent="0.2">
      <c r="A4091" s="108" t="str">
        <f>EnterpriseData!$B$38</f>
        <v>ProTes300420201Adm</v>
      </c>
      <c r="B4091" s="109" t="s">
        <v>16750</v>
      </c>
      <c r="C4091" s="108" t="s">
        <v>2609</v>
      </c>
      <c r="D4091" s="108" t="s">
        <v>16751</v>
      </c>
      <c r="E4091" s="108" t="s">
        <v>2683</v>
      </c>
      <c r="G4091" s="108" t="s">
        <v>16752</v>
      </c>
      <c r="H4091" s="108" t="s">
        <v>6534</v>
      </c>
      <c r="I4091" s="110" t="s">
        <v>2683</v>
      </c>
      <c r="J4091" s="108" t="s">
        <v>5602</v>
      </c>
      <c r="O4091" s="108" t="s">
        <v>2573</v>
      </c>
    </row>
    <row r="4092" spans="1:15" s="108" customFormat="1" ht="12.75" x14ac:dyDescent="0.2">
      <c r="A4092" s="108" t="str">
        <f>EnterpriseData!$B$38</f>
        <v>ProTes300420201Adm</v>
      </c>
      <c r="B4092" s="109" t="s">
        <v>16753</v>
      </c>
      <c r="C4092" s="108" t="s">
        <v>2609</v>
      </c>
      <c r="D4092" s="108" t="s">
        <v>16754</v>
      </c>
      <c r="E4092" s="108" t="s">
        <v>2683</v>
      </c>
      <c r="G4092" s="108" t="s">
        <v>16755</v>
      </c>
      <c r="H4092" s="108" t="s">
        <v>8649</v>
      </c>
      <c r="I4092" s="110" t="s">
        <v>2683</v>
      </c>
      <c r="J4092" s="108" t="s">
        <v>2407</v>
      </c>
      <c r="O4092" s="108" t="s">
        <v>2573</v>
      </c>
    </row>
    <row r="4093" spans="1:15" s="108" customFormat="1" ht="12.75" x14ac:dyDescent="0.2">
      <c r="A4093" s="108" t="str">
        <f>EnterpriseData!$B$38</f>
        <v>ProTes300420201Adm</v>
      </c>
      <c r="B4093" s="109" t="s">
        <v>16756</v>
      </c>
      <c r="C4093" s="108" t="s">
        <v>2609</v>
      </c>
      <c r="D4093" s="108" t="s">
        <v>16757</v>
      </c>
      <c r="E4093" s="108" t="s">
        <v>2683</v>
      </c>
      <c r="G4093" s="108" t="s">
        <v>16758</v>
      </c>
      <c r="H4093" s="108" t="s">
        <v>6534</v>
      </c>
      <c r="I4093" s="110" t="s">
        <v>2683</v>
      </c>
      <c r="J4093" s="108" t="s">
        <v>5602</v>
      </c>
      <c r="O4093" s="108" t="s">
        <v>2573</v>
      </c>
    </row>
    <row r="4094" spans="1:15" s="108" customFormat="1" ht="12.75" x14ac:dyDescent="0.2">
      <c r="A4094" s="108" t="str">
        <f>EnterpriseData!$B$38</f>
        <v>ProTes300420201Adm</v>
      </c>
      <c r="B4094" s="109" t="s">
        <v>16759</v>
      </c>
      <c r="C4094" s="108" t="s">
        <v>2609</v>
      </c>
      <c r="D4094" s="108" t="s">
        <v>16760</v>
      </c>
      <c r="E4094" s="108" t="s">
        <v>2683</v>
      </c>
      <c r="G4094" s="108" t="s">
        <v>16761</v>
      </c>
      <c r="H4094" s="108" t="s">
        <v>7792</v>
      </c>
      <c r="I4094" s="110" t="s">
        <v>2683</v>
      </c>
      <c r="J4094" s="108" t="s">
        <v>2940</v>
      </c>
      <c r="O4094" s="108" t="s">
        <v>2573</v>
      </c>
    </row>
    <row r="4095" spans="1:15" s="108" customFormat="1" ht="12.75" x14ac:dyDescent="0.2">
      <c r="A4095" s="108" t="str">
        <f>EnterpriseData!$B$38</f>
        <v>ProTes300420201Adm</v>
      </c>
      <c r="B4095" s="109" t="s">
        <v>16762</v>
      </c>
      <c r="C4095" s="108" t="s">
        <v>2609</v>
      </c>
      <c r="D4095" s="108" t="s">
        <v>16763</v>
      </c>
      <c r="E4095" s="108" t="s">
        <v>2683</v>
      </c>
      <c r="G4095" s="108" t="s">
        <v>16764</v>
      </c>
      <c r="H4095" s="108" t="s">
        <v>16765</v>
      </c>
      <c r="I4095" s="110" t="s">
        <v>2683</v>
      </c>
      <c r="J4095" s="108" t="s">
        <v>4104</v>
      </c>
      <c r="O4095" s="108" t="s">
        <v>2573</v>
      </c>
    </row>
    <row r="4096" spans="1:15" s="108" customFormat="1" ht="12.75" x14ac:dyDescent="0.2">
      <c r="A4096" s="108" t="str">
        <f>EnterpriseData!$B$38</f>
        <v>ProTes300420201Adm</v>
      </c>
      <c r="B4096" s="109" t="s">
        <v>16766</v>
      </c>
      <c r="C4096" s="108" t="s">
        <v>2609</v>
      </c>
      <c r="D4096" s="108" t="s">
        <v>16767</v>
      </c>
      <c r="E4096" s="108" t="s">
        <v>2683</v>
      </c>
      <c r="G4096" s="108" t="s">
        <v>16768</v>
      </c>
      <c r="H4096" s="108" t="s">
        <v>7181</v>
      </c>
      <c r="I4096" s="110" t="s">
        <v>2683</v>
      </c>
      <c r="J4096" s="108" t="s">
        <v>5575</v>
      </c>
      <c r="O4096" s="108" t="s">
        <v>2573</v>
      </c>
    </row>
    <row r="4097" spans="1:15" s="108" customFormat="1" ht="12.75" x14ac:dyDescent="0.2">
      <c r="A4097" s="108" t="str">
        <f>EnterpriseData!$B$38</f>
        <v>ProTes300420201Adm</v>
      </c>
      <c r="B4097" s="109" t="s">
        <v>16769</v>
      </c>
      <c r="C4097" s="108" t="s">
        <v>2609</v>
      </c>
      <c r="D4097" s="108" t="s">
        <v>16770</v>
      </c>
      <c r="E4097" s="108" t="s">
        <v>2683</v>
      </c>
      <c r="G4097" s="108" t="s">
        <v>16771</v>
      </c>
      <c r="H4097" s="108" t="s">
        <v>6245</v>
      </c>
      <c r="I4097" s="110" t="s">
        <v>2683</v>
      </c>
      <c r="J4097" s="108" t="s">
        <v>2412</v>
      </c>
      <c r="O4097" s="108" t="s">
        <v>2573</v>
      </c>
    </row>
    <row r="4098" spans="1:15" s="108" customFormat="1" ht="12.75" x14ac:dyDescent="0.2">
      <c r="A4098" s="108" t="str">
        <f>EnterpriseData!$B$38</f>
        <v>ProTes300420201Adm</v>
      </c>
      <c r="B4098" s="109" t="s">
        <v>16772</v>
      </c>
      <c r="C4098" s="108" t="s">
        <v>2609</v>
      </c>
      <c r="D4098" s="108" t="s">
        <v>16773</v>
      </c>
      <c r="E4098" s="108" t="s">
        <v>2683</v>
      </c>
      <c r="G4098" s="108" t="s">
        <v>16774</v>
      </c>
      <c r="H4098" s="108" t="s">
        <v>6886</v>
      </c>
      <c r="I4098" s="110" t="s">
        <v>2683</v>
      </c>
      <c r="J4098" s="108" t="s">
        <v>4503</v>
      </c>
      <c r="O4098" s="108" t="s">
        <v>2573</v>
      </c>
    </row>
    <row r="4099" spans="1:15" s="108" customFormat="1" ht="12.75" x14ac:dyDescent="0.2">
      <c r="A4099" s="108" t="str">
        <f>EnterpriseData!$B$38</f>
        <v>ProTes300420201Adm</v>
      </c>
      <c r="B4099" s="109" t="s">
        <v>16775</v>
      </c>
      <c r="C4099" s="108" t="s">
        <v>2609</v>
      </c>
      <c r="D4099" s="108" t="s">
        <v>16776</v>
      </c>
      <c r="E4099" s="108" t="s">
        <v>2683</v>
      </c>
      <c r="G4099" s="108" t="s">
        <v>16777</v>
      </c>
      <c r="H4099" s="108" t="s">
        <v>6360</v>
      </c>
      <c r="I4099" s="110" t="s">
        <v>2683</v>
      </c>
      <c r="J4099" s="108" t="s">
        <v>3047</v>
      </c>
      <c r="O4099" s="108" t="s">
        <v>2573</v>
      </c>
    </row>
    <row r="4100" spans="1:15" s="108" customFormat="1" ht="12.75" x14ac:dyDescent="0.2">
      <c r="A4100" s="108" t="str">
        <f>EnterpriseData!$B$38</f>
        <v>ProTes300420201Adm</v>
      </c>
      <c r="B4100" s="109" t="s">
        <v>16778</v>
      </c>
      <c r="C4100" s="108" t="s">
        <v>2609</v>
      </c>
      <c r="D4100" s="108" t="s">
        <v>16779</v>
      </c>
      <c r="E4100" s="108" t="s">
        <v>2683</v>
      </c>
      <c r="G4100" s="108" t="s">
        <v>16780</v>
      </c>
      <c r="H4100" s="108" t="s">
        <v>6245</v>
      </c>
      <c r="I4100" s="110" t="s">
        <v>2683</v>
      </c>
      <c r="J4100" s="108" t="s">
        <v>2412</v>
      </c>
      <c r="O4100" s="108" t="s">
        <v>2573</v>
      </c>
    </row>
    <row r="4101" spans="1:15" s="108" customFormat="1" ht="12.75" x14ac:dyDescent="0.2">
      <c r="A4101" s="108" t="str">
        <f>EnterpriseData!$B$38</f>
        <v>ProTes300420201Adm</v>
      </c>
      <c r="B4101" s="109" t="s">
        <v>16781</v>
      </c>
      <c r="C4101" s="108" t="s">
        <v>2609</v>
      </c>
      <c r="D4101" s="108" t="s">
        <v>16782</v>
      </c>
      <c r="E4101" s="108" t="s">
        <v>2683</v>
      </c>
      <c r="G4101" s="108" t="s">
        <v>16783</v>
      </c>
      <c r="H4101" s="108" t="s">
        <v>7206</v>
      </c>
      <c r="I4101" s="110" t="s">
        <v>2683</v>
      </c>
      <c r="J4101" s="108" t="s">
        <v>3047</v>
      </c>
      <c r="O4101" s="108" t="s">
        <v>2573</v>
      </c>
    </row>
    <row r="4102" spans="1:15" s="108" customFormat="1" ht="12.75" x14ac:dyDescent="0.2">
      <c r="A4102" s="108" t="str">
        <f>EnterpriseData!$B$38</f>
        <v>ProTes300420201Adm</v>
      </c>
      <c r="B4102" s="109" t="s">
        <v>16784</v>
      </c>
      <c r="C4102" s="108" t="s">
        <v>2609</v>
      </c>
      <c r="D4102" s="108" t="s">
        <v>16785</v>
      </c>
      <c r="E4102" s="108" t="s">
        <v>2683</v>
      </c>
      <c r="G4102" s="108" t="s">
        <v>16786</v>
      </c>
      <c r="H4102" s="108" t="s">
        <v>15912</v>
      </c>
      <c r="I4102" s="110" t="s">
        <v>2683</v>
      </c>
      <c r="J4102" s="108" t="s">
        <v>2407</v>
      </c>
      <c r="O4102" s="108" t="s">
        <v>2573</v>
      </c>
    </row>
    <row r="4103" spans="1:15" s="108" customFormat="1" ht="12.75" x14ac:dyDescent="0.2">
      <c r="A4103" s="108" t="str">
        <f>EnterpriseData!$B$38</f>
        <v>ProTes300420201Adm</v>
      </c>
      <c r="B4103" s="109" t="s">
        <v>16787</v>
      </c>
      <c r="C4103" s="108" t="s">
        <v>2609</v>
      </c>
      <c r="D4103" s="108" t="s">
        <v>16788</v>
      </c>
      <c r="E4103" s="108" t="s">
        <v>2683</v>
      </c>
      <c r="G4103" s="108" t="s">
        <v>16789</v>
      </c>
      <c r="H4103" s="108" t="s">
        <v>16790</v>
      </c>
      <c r="I4103" s="110" t="s">
        <v>2683</v>
      </c>
      <c r="J4103" s="108" t="s">
        <v>4581</v>
      </c>
      <c r="O4103" s="108" t="s">
        <v>2573</v>
      </c>
    </row>
    <row r="4104" spans="1:15" s="108" customFormat="1" ht="12.75" x14ac:dyDescent="0.2">
      <c r="A4104" s="108" t="str">
        <f>EnterpriseData!$B$38</f>
        <v>ProTes300420201Adm</v>
      </c>
      <c r="B4104" s="109" t="s">
        <v>16791</v>
      </c>
      <c r="C4104" s="108" t="s">
        <v>2609</v>
      </c>
      <c r="D4104" s="108" t="s">
        <v>16792</v>
      </c>
      <c r="E4104" s="108" t="s">
        <v>2683</v>
      </c>
      <c r="G4104" s="108" t="s">
        <v>16793</v>
      </c>
      <c r="H4104" s="108" t="s">
        <v>6616</v>
      </c>
      <c r="I4104" s="110" t="s">
        <v>2683</v>
      </c>
      <c r="J4104" s="108" t="s">
        <v>5800</v>
      </c>
      <c r="O4104" s="108" t="s">
        <v>2573</v>
      </c>
    </row>
    <row r="4105" spans="1:15" s="108" customFormat="1" ht="12.75" x14ac:dyDescent="0.2">
      <c r="A4105" s="108" t="str">
        <f>EnterpriseData!$B$38</f>
        <v>ProTes300420201Adm</v>
      </c>
      <c r="B4105" s="109" t="s">
        <v>16794</v>
      </c>
      <c r="C4105" s="108" t="s">
        <v>2609</v>
      </c>
      <c r="D4105" s="108" t="s">
        <v>16795</v>
      </c>
      <c r="E4105" s="108" t="s">
        <v>2683</v>
      </c>
      <c r="G4105" s="108" t="s">
        <v>16796</v>
      </c>
      <c r="H4105" s="108" t="s">
        <v>4035</v>
      </c>
      <c r="I4105" s="110" t="s">
        <v>2683</v>
      </c>
      <c r="J4105" s="108" t="s">
        <v>3825</v>
      </c>
      <c r="O4105" s="108" t="s">
        <v>2573</v>
      </c>
    </row>
    <row r="4106" spans="1:15" s="108" customFormat="1" ht="12.75" x14ac:dyDescent="0.2">
      <c r="A4106" s="108" t="str">
        <f>EnterpriseData!$B$38</f>
        <v>ProTes300420201Adm</v>
      </c>
      <c r="B4106" s="109" t="s">
        <v>16797</v>
      </c>
      <c r="C4106" s="108" t="s">
        <v>2609</v>
      </c>
      <c r="D4106" s="108" t="s">
        <v>16798</v>
      </c>
      <c r="E4106" s="108" t="s">
        <v>2683</v>
      </c>
      <c r="G4106" s="108" t="s">
        <v>16799</v>
      </c>
      <c r="H4106" s="108" t="s">
        <v>6534</v>
      </c>
      <c r="I4106" s="110" t="s">
        <v>2683</v>
      </c>
      <c r="J4106" s="108" t="s">
        <v>5602</v>
      </c>
      <c r="O4106" s="108" t="s">
        <v>2573</v>
      </c>
    </row>
    <row r="4107" spans="1:15" s="108" customFormat="1" ht="12.75" x14ac:dyDescent="0.2">
      <c r="A4107" s="108" t="str">
        <f>EnterpriseData!$B$38</f>
        <v>ProTes300420201Adm</v>
      </c>
      <c r="B4107" s="109" t="s">
        <v>16800</v>
      </c>
      <c r="C4107" s="108" t="s">
        <v>2609</v>
      </c>
      <c r="D4107" s="108" t="s">
        <v>16801</v>
      </c>
      <c r="E4107" s="108" t="s">
        <v>2683</v>
      </c>
      <c r="G4107" s="108" t="s">
        <v>16802</v>
      </c>
      <c r="H4107" s="108" t="s">
        <v>6534</v>
      </c>
      <c r="I4107" s="110" t="s">
        <v>2683</v>
      </c>
      <c r="J4107" s="108" t="s">
        <v>5602</v>
      </c>
      <c r="O4107" s="108" t="s">
        <v>2573</v>
      </c>
    </row>
    <row r="4108" spans="1:15" s="108" customFormat="1" ht="12.75" x14ac:dyDescent="0.2">
      <c r="A4108" s="108" t="str">
        <f>EnterpriseData!$B$38</f>
        <v>ProTes300420201Adm</v>
      </c>
      <c r="B4108" s="109" t="s">
        <v>16803</v>
      </c>
      <c r="C4108" s="108" t="s">
        <v>2609</v>
      </c>
      <c r="D4108" s="108" t="s">
        <v>16804</v>
      </c>
      <c r="E4108" s="108" t="s">
        <v>2683</v>
      </c>
      <c r="G4108" s="108" t="s">
        <v>16805</v>
      </c>
      <c r="H4108" s="108" t="s">
        <v>6534</v>
      </c>
      <c r="I4108" s="110" t="s">
        <v>2683</v>
      </c>
      <c r="J4108" s="108" t="s">
        <v>5602</v>
      </c>
      <c r="O4108" s="108" t="s">
        <v>2573</v>
      </c>
    </row>
    <row r="4109" spans="1:15" s="108" customFormat="1" ht="12.75" x14ac:dyDescent="0.2">
      <c r="A4109" s="108" t="str">
        <f>EnterpriseData!$B$38</f>
        <v>ProTes300420201Adm</v>
      </c>
      <c r="B4109" s="109" t="s">
        <v>16806</v>
      </c>
      <c r="C4109" s="108" t="s">
        <v>2609</v>
      </c>
      <c r="D4109" s="108" t="s">
        <v>16807</v>
      </c>
      <c r="E4109" s="108" t="s">
        <v>2683</v>
      </c>
      <c r="G4109" s="108" t="s">
        <v>16808</v>
      </c>
      <c r="H4109" s="108" t="s">
        <v>16809</v>
      </c>
      <c r="I4109" s="110" t="s">
        <v>2683</v>
      </c>
      <c r="J4109" s="108" t="s">
        <v>2385</v>
      </c>
      <c r="O4109" s="108" t="s">
        <v>2573</v>
      </c>
    </row>
    <row r="4110" spans="1:15" s="108" customFormat="1" ht="12.75" x14ac:dyDescent="0.2">
      <c r="A4110" s="108" t="str">
        <f>EnterpriseData!$B$38</f>
        <v>ProTes300420201Adm</v>
      </c>
      <c r="B4110" s="109" t="s">
        <v>16810</v>
      </c>
      <c r="C4110" s="108" t="s">
        <v>2609</v>
      </c>
      <c r="D4110" s="108" t="s">
        <v>16811</v>
      </c>
      <c r="E4110" s="108" t="s">
        <v>2683</v>
      </c>
      <c r="G4110" s="108" t="s">
        <v>16812</v>
      </c>
      <c r="H4110" s="108" t="s">
        <v>6534</v>
      </c>
      <c r="I4110" s="110" t="s">
        <v>2683</v>
      </c>
      <c r="J4110" s="108" t="s">
        <v>5602</v>
      </c>
      <c r="O4110" s="108" t="s">
        <v>2573</v>
      </c>
    </row>
    <row r="4111" spans="1:15" s="108" customFormat="1" ht="12.75" x14ac:dyDescent="0.2">
      <c r="A4111" s="108" t="str">
        <f>EnterpriseData!$B$38</f>
        <v>ProTes300420201Adm</v>
      </c>
      <c r="B4111" s="109" t="s">
        <v>16813</v>
      </c>
      <c r="C4111" s="108" t="s">
        <v>2609</v>
      </c>
      <c r="D4111" s="108" t="s">
        <v>16814</v>
      </c>
      <c r="E4111" s="108" t="s">
        <v>2683</v>
      </c>
      <c r="G4111" s="108" t="s">
        <v>16815</v>
      </c>
      <c r="H4111" s="108" t="s">
        <v>7792</v>
      </c>
      <c r="I4111" s="110" t="s">
        <v>2683</v>
      </c>
      <c r="J4111" s="108" t="s">
        <v>2940</v>
      </c>
      <c r="O4111" s="108" t="s">
        <v>2573</v>
      </c>
    </row>
    <row r="4112" spans="1:15" s="108" customFormat="1" ht="12.75" x14ac:dyDescent="0.2">
      <c r="A4112" s="108" t="str">
        <f>EnterpriseData!$B$38</f>
        <v>ProTes300420201Adm</v>
      </c>
      <c r="B4112" s="109" t="s">
        <v>16816</v>
      </c>
      <c r="C4112" s="108" t="s">
        <v>2609</v>
      </c>
      <c r="D4112" s="108" t="s">
        <v>16817</v>
      </c>
      <c r="E4112" s="108" t="s">
        <v>2683</v>
      </c>
      <c r="G4112" s="108" t="s">
        <v>16818</v>
      </c>
      <c r="H4112" s="108" t="s">
        <v>6118</v>
      </c>
      <c r="I4112" s="110" t="s">
        <v>2683</v>
      </c>
      <c r="J4112" s="108" t="s">
        <v>2377</v>
      </c>
      <c r="O4112" s="108" t="s">
        <v>2573</v>
      </c>
    </row>
    <row r="4113" spans="1:15" s="108" customFormat="1" ht="12.75" x14ac:dyDescent="0.2">
      <c r="A4113" s="108" t="str">
        <f>EnterpriseData!$B$38</f>
        <v>ProTes300420201Adm</v>
      </c>
      <c r="B4113" s="109" t="s">
        <v>16819</v>
      </c>
      <c r="C4113" s="108" t="s">
        <v>2609</v>
      </c>
      <c r="D4113" s="108" t="s">
        <v>16820</v>
      </c>
      <c r="E4113" s="108" t="s">
        <v>2683</v>
      </c>
      <c r="G4113" s="108" t="s">
        <v>16821</v>
      </c>
      <c r="H4113" s="108" t="s">
        <v>6118</v>
      </c>
      <c r="I4113" s="110" t="s">
        <v>2683</v>
      </c>
      <c r="J4113" s="108" t="s">
        <v>2377</v>
      </c>
      <c r="O4113" s="108" t="s">
        <v>2573</v>
      </c>
    </row>
    <row r="4114" spans="1:15" s="108" customFormat="1" ht="12.75" x14ac:dyDescent="0.2">
      <c r="A4114" s="108" t="str">
        <f>EnterpriseData!$B$38</f>
        <v>ProTes300420201Adm</v>
      </c>
      <c r="B4114" s="109" t="s">
        <v>16822</v>
      </c>
      <c r="C4114" s="108" t="s">
        <v>2609</v>
      </c>
      <c r="D4114" s="108" t="s">
        <v>16823</v>
      </c>
      <c r="E4114" s="108" t="s">
        <v>2683</v>
      </c>
      <c r="G4114" s="108" t="s">
        <v>16824</v>
      </c>
      <c r="H4114" s="108" t="s">
        <v>7792</v>
      </c>
      <c r="I4114" s="110" t="s">
        <v>2683</v>
      </c>
      <c r="J4114" s="108" t="s">
        <v>2940</v>
      </c>
      <c r="O4114" s="108" t="s">
        <v>2573</v>
      </c>
    </row>
    <row r="4115" spans="1:15" s="108" customFormat="1" ht="12.75" x14ac:dyDescent="0.2">
      <c r="A4115" s="108" t="str">
        <f>EnterpriseData!$B$38</f>
        <v>ProTes300420201Adm</v>
      </c>
      <c r="B4115" s="109" t="s">
        <v>16825</v>
      </c>
      <c r="C4115" s="108" t="s">
        <v>2609</v>
      </c>
      <c r="D4115" s="108" t="s">
        <v>16826</v>
      </c>
      <c r="E4115" s="108" t="s">
        <v>2683</v>
      </c>
      <c r="G4115" s="108" t="s">
        <v>16827</v>
      </c>
      <c r="H4115" s="108" t="s">
        <v>16828</v>
      </c>
      <c r="I4115" s="110" t="s">
        <v>2683</v>
      </c>
      <c r="J4115" s="108" t="s">
        <v>2940</v>
      </c>
      <c r="O4115" s="108" t="s">
        <v>2573</v>
      </c>
    </row>
    <row r="4116" spans="1:15" s="108" customFormat="1" ht="12.75" x14ac:dyDescent="0.2">
      <c r="A4116" s="108" t="str">
        <f>EnterpriseData!$B$38</f>
        <v>ProTes300420201Adm</v>
      </c>
      <c r="B4116" s="109" t="s">
        <v>16829</v>
      </c>
      <c r="C4116" s="108" t="s">
        <v>2609</v>
      </c>
      <c r="D4116" s="108" t="s">
        <v>16830</v>
      </c>
      <c r="E4116" s="108" t="s">
        <v>2683</v>
      </c>
      <c r="G4116" s="108" t="s">
        <v>16831</v>
      </c>
      <c r="H4116" s="108" t="s">
        <v>6403</v>
      </c>
      <c r="I4116" s="110" t="s">
        <v>2683</v>
      </c>
      <c r="J4116" s="108" t="s">
        <v>6404</v>
      </c>
      <c r="O4116" s="108" t="s">
        <v>2573</v>
      </c>
    </row>
    <row r="4117" spans="1:15" s="108" customFormat="1" ht="12.75" x14ac:dyDescent="0.2">
      <c r="A4117" s="108" t="str">
        <f>EnterpriseData!$B$38</f>
        <v>ProTes300420201Adm</v>
      </c>
      <c r="B4117" s="109" t="s">
        <v>16832</v>
      </c>
      <c r="C4117" s="108" t="s">
        <v>2609</v>
      </c>
      <c r="D4117" s="108" t="s">
        <v>16833</v>
      </c>
      <c r="E4117" s="108" t="s">
        <v>2683</v>
      </c>
      <c r="G4117" s="108" t="s">
        <v>16834</v>
      </c>
      <c r="H4117" s="108" t="s">
        <v>6198</v>
      </c>
      <c r="I4117" s="110" t="s">
        <v>2683</v>
      </c>
      <c r="J4117" s="108" t="s">
        <v>3825</v>
      </c>
      <c r="O4117" s="108" t="s">
        <v>2573</v>
      </c>
    </row>
    <row r="4118" spans="1:15" s="108" customFormat="1" ht="12.75" x14ac:dyDescent="0.2">
      <c r="A4118" s="108" t="str">
        <f>EnterpriseData!$B$38</f>
        <v>ProTes300420201Adm</v>
      </c>
      <c r="B4118" s="109" t="s">
        <v>16835</v>
      </c>
      <c r="C4118" s="108" t="s">
        <v>2609</v>
      </c>
      <c r="D4118" s="108" t="s">
        <v>16836</v>
      </c>
      <c r="E4118" s="108" t="s">
        <v>2683</v>
      </c>
      <c r="G4118" s="108" t="s">
        <v>16837</v>
      </c>
      <c r="H4118" s="108" t="s">
        <v>6616</v>
      </c>
      <c r="I4118" s="110" t="s">
        <v>2683</v>
      </c>
      <c r="J4118" s="108" t="s">
        <v>5800</v>
      </c>
      <c r="O4118" s="108" t="s">
        <v>2573</v>
      </c>
    </row>
    <row r="4119" spans="1:15" s="108" customFormat="1" ht="12.75" x14ac:dyDescent="0.2">
      <c r="A4119" s="108" t="str">
        <f>EnterpriseData!$B$38</f>
        <v>ProTes300420201Adm</v>
      </c>
      <c r="B4119" s="109" t="s">
        <v>16838</v>
      </c>
      <c r="C4119" s="108" t="s">
        <v>2609</v>
      </c>
      <c r="D4119" s="108" t="s">
        <v>16839</v>
      </c>
      <c r="E4119" s="108" t="s">
        <v>2683</v>
      </c>
      <c r="G4119" s="108" t="s">
        <v>16840</v>
      </c>
      <c r="H4119" s="108" t="s">
        <v>11808</v>
      </c>
      <c r="I4119" s="110" t="s">
        <v>2683</v>
      </c>
      <c r="J4119" s="108" t="s">
        <v>5882</v>
      </c>
      <c r="O4119" s="108" t="s">
        <v>2573</v>
      </c>
    </row>
    <row r="4120" spans="1:15" s="108" customFormat="1" ht="12.75" x14ac:dyDescent="0.2">
      <c r="A4120" s="108" t="str">
        <f>EnterpriseData!$B$38</f>
        <v>ProTes300420201Adm</v>
      </c>
      <c r="B4120" s="109" t="s">
        <v>16841</v>
      </c>
      <c r="C4120" s="108" t="s">
        <v>2609</v>
      </c>
      <c r="D4120" s="108" t="s">
        <v>16842</v>
      </c>
      <c r="E4120" s="108" t="s">
        <v>2683</v>
      </c>
      <c r="G4120" s="108" t="s">
        <v>16843</v>
      </c>
      <c r="H4120" s="108" t="s">
        <v>10814</v>
      </c>
      <c r="I4120" s="110" t="s">
        <v>2683</v>
      </c>
      <c r="J4120" s="108" t="s">
        <v>5713</v>
      </c>
      <c r="O4120" s="108" t="s">
        <v>2573</v>
      </c>
    </row>
    <row r="4121" spans="1:15" s="108" customFormat="1" ht="12.75" x14ac:dyDescent="0.2">
      <c r="A4121" s="108" t="str">
        <f>EnterpriseData!$B$38</f>
        <v>ProTes300420201Adm</v>
      </c>
      <c r="B4121" s="109" t="s">
        <v>16844</v>
      </c>
      <c r="C4121" s="108" t="s">
        <v>2609</v>
      </c>
      <c r="D4121" s="108" t="s">
        <v>16845</v>
      </c>
      <c r="E4121" s="108" t="s">
        <v>2683</v>
      </c>
      <c r="G4121" s="108" t="s">
        <v>16846</v>
      </c>
      <c r="H4121" s="108" t="s">
        <v>6245</v>
      </c>
      <c r="I4121" s="110" t="s">
        <v>2683</v>
      </c>
      <c r="J4121" s="108" t="s">
        <v>2412</v>
      </c>
      <c r="O4121" s="108" t="s">
        <v>2573</v>
      </c>
    </row>
    <row r="4122" spans="1:15" s="108" customFormat="1" ht="12.75" x14ac:dyDescent="0.2">
      <c r="A4122" s="108" t="str">
        <f>EnterpriseData!$B$38</f>
        <v>ProTes300420201Adm</v>
      </c>
      <c r="B4122" s="109" t="s">
        <v>16847</v>
      </c>
      <c r="C4122" s="108" t="s">
        <v>2609</v>
      </c>
      <c r="D4122" s="108" t="s">
        <v>16848</v>
      </c>
      <c r="E4122" s="108" t="s">
        <v>2683</v>
      </c>
      <c r="G4122" s="108" t="s">
        <v>16849</v>
      </c>
      <c r="H4122" s="108" t="s">
        <v>6534</v>
      </c>
      <c r="I4122" s="110" t="s">
        <v>2683</v>
      </c>
      <c r="J4122" s="108" t="s">
        <v>5602</v>
      </c>
      <c r="O4122" s="108" t="s">
        <v>2573</v>
      </c>
    </row>
    <row r="4123" spans="1:15" s="108" customFormat="1" ht="12.75" x14ac:dyDescent="0.2">
      <c r="A4123" s="108" t="str">
        <f>EnterpriseData!$B$38</f>
        <v>ProTes300420201Adm</v>
      </c>
      <c r="B4123" s="109" t="s">
        <v>16850</v>
      </c>
      <c r="C4123" s="108" t="s">
        <v>2609</v>
      </c>
      <c r="D4123" s="108" t="s">
        <v>15026</v>
      </c>
      <c r="E4123" s="108" t="s">
        <v>2683</v>
      </c>
      <c r="G4123" s="108" t="s">
        <v>16851</v>
      </c>
      <c r="H4123" s="108" t="s">
        <v>6360</v>
      </c>
      <c r="I4123" s="110" t="s">
        <v>2683</v>
      </c>
      <c r="J4123" s="108" t="s">
        <v>3047</v>
      </c>
      <c r="O4123" s="108" t="s">
        <v>2573</v>
      </c>
    </row>
    <row r="4124" spans="1:15" s="108" customFormat="1" ht="12.75" x14ac:dyDescent="0.2">
      <c r="A4124" s="108" t="str">
        <f>EnterpriseData!$B$38</f>
        <v>ProTes300420201Adm</v>
      </c>
      <c r="B4124" s="109" t="s">
        <v>16852</v>
      </c>
      <c r="C4124" s="108" t="s">
        <v>2609</v>
      </c>
      <c r="D4124" s="108" t="s">
        <v>16853</v>
      </c>
      <c r="E4124" s="108" t="s">
        <v>2683</v>
      </c>
      <c r="G4124" s="108" t="s">
        <v>16854</v>
      </c>
      <c r="H4124" s="108" t="s">
        <v>6198</v>
      </c>
      <c r="I4124" s="110" t="s">
        <v>2683</v>
      </c>
      <c r="J4124" s="108" t="s">
        <v>3825</v>
      </c>
      <c r="O4124" s="108" t="s">
        <v>2573</v>
      </c>
    </row>
    <row r="4125" spans="1:15" s="108" customFormat="1" ht="12.75" x14ac:dyDescent="0.2">
      <c r="A4125" s="108" t="str">
        <f>EnterpriseData!$B$38</f>
        <v>ProTes300420201Adm</v>
      </c>
      <c r="B4125" s="109" t="s">
        <v>16855</v>
      </c>
      <c r="C4125" s="108" t="s">
        <v>2609</v>
      </c>
      <c r="D4125" s="108" t="s">
        <v>16856</v>
      </c>
      <c r="E4125" s="108" t="s">
        <v>2683</v>
      </c>
      <c r="G4125" s="108" t="s">
        <v>16857</v>
      </c>
      <c r="H4125" s="108" t="s">
        <v>6534</v>
      </c>
      <c r="I4125" s="110" t="s">
        <v>2683</v>
      </c>
      <c r="J4125" s="108" t="s">
        <v>5602</v>
      </c>
      <c r="O4125" s="108" t="s">
        <v>2573</v>
      </c>
    </row>
    <row r="4126" spans="1:15" s="108" customFormat="1" ht="12.75" x14ac:dyDescent="0.2">
      <c r="A4126" s="108" t="str">
        <f>EnterpriseData!$B$38</f>
        <v>ProTes300420201Adm</v>
      </c>
      <c r="B4126" s="109" t="s">
        <v>16858</v>
      </c>
      <c r="C4126" s="108" t="s">
        <v>2609</v>
      </c>
      <c r="D4126" s="108" t="s">
        <v>16859</v>
      </c>
      <c r="E4126" s="108" t="s">
        <v>2683</v>
      </c>
      <c r="G4126" s="108" t="s">
        <v>4790</v>
      </c>
      <c r="H4126" s="108" t="s">
        <v>16562</v>
      </c>
      <c r="I4126" s="110" t="s">
        <v>2683</v>
      </c>
      <c r="J4126" s="108" t="s">
        <v>2407</v>
      </c>
      <c r="O4126" s="108" t="s">
        <v>2573</v>
      </c>
    </row>
    <row r="4127" spans="1:15" s="108" customFormat="1" ht="12.75" x14ac:dyDescent="0.2">
      <c r="A4127" s="108" t="str">
        <f>EnterpriseData!$B$38</f>
        <v>ProTes300420201Adm</v>
      </c>
      <c r="B4127" s="109" t="s">
        <v>16860</v>
      </c>
      <c r="C4127" s="108" t="s">
        <v>2609</v>
      </c>
      <c r="D4127" s="108" t="s">
        <v>16861</v>
      </c>
      <c r="E4127" s="108" t="s">
        <v>2683</v>
      </c>
      <c r="G4127" s="108" t="s">
        <v>16862</v>
      </c>
      <c r="H4127" s="108" t="s">
        <v>12369</v>
      </c>
      <c r="I4127" s="110" t="s">
        <v>2683</v>
      </c>
      <c r="J4127" s="108" t="s">
        <v>5872</v>
      </c>
      <c r="O4127" s="108" t="s">
        <v>2573</v>
      </c>
    </row>
    <row r="4128" spans="1:15" s="108" customFormat="1" ht="12.75" x14ac:dyDescent="0.2">
      <c r="A4128" s="108" t="str">
        <f>EnterpriseData!$B$38</f>
        <v>ProTes300420201Adm</v>
      </c>
      <c r="B4128" s="109" t="s">
        <v>16863</v>
      </c>
      <c r="C4128" s="108" t="s">
        <v>2609</v>
      </c>
      <c r="D4128" s="108" t="s">
        <v>16864</v>
      </c>
      <c r="E4128" s="108" t="s">
        <v>2683</v>
      </c>
      <c r="G4128" s="108" t="s">
        <v>16865</v>
      </c>
      <c r="H4128" s="108" t="s">
        <v>6198</v>
      </c>
      <c r="I4128" s="110" t="s">
        <v>2683</v>
      </c>
      <c r="J4128" s="108" t="s">
        <v>3825</v>
      </c>
      <c r="O4128" s="108" t="s">
        <v>2573</v>
      </c>
    </row>
    <row r="4129" spans="1:15" s="108" customFormat="1" ht="12.75" x14ac:dyDescent="0.2">
      <c r="A4129" s="108" t="str">
        <f>EnterpriseData!$B$38</f>
        <v>ProTes300420201Adm</v>
      </c>
      <c r="B4129" s="109" t="s">
        <v>16866</v>
      </c>
      <c r="C4129" s="108" t="s">
        <v>2609</v>
      </c>
      <c r="D4129" s="108" t="s">
        <v>16867</v>
      </c>
      <c r="E4129" s="108" t="s">
        <v>2683</v>
      </c>
      <c r="G4129" s="108" t="s">
        <v>16868</v>
      </c>
      <c r="H4129" s="108" t="s">
        <v>16869</v>
      </c>
      <c r="I4129" s="110" t="s">
        <v>2683</v>
      </c>
      <c r="J4129" s="108" t="s">
        <v>3016</v>
      </c>
      <c r="O4129" s="108" t="s">
        <v>2573</v>
      </c>
    </row>
    <row r="4130" spans="1:15" s="108" customFormat="1" ht="12.75" x14ac:dyDescent="0.2">
      <c r="A4130" s="108" t="str">
        <f>EnterpriseData!$B$38</f>
        <v>ProTes300420201Adm</v>
      </c>
      <c r="B4130" s="109" t="s">
        <v>16870</v>
      </c>
      <c r="C4130" s="108" t="s">
        <v>2609</v>
      </c>
      <c r="D4130" s="108" t="s">
        <v>16871</v>
      </c>
      <c r="E4130" s="108" t="s">
        <v>2683</v>
      </c>
      <c r="G4130" s="108" t="s">
        <v>16872</v>
      </c>
      <c r="H4130" s="108" t="s">
        <v>10800</v>
      </c>
      <c r="I4130" s="110" t="s">
        <v>2683</v>
      </c>
      <c r="J4130" s="108" t="s">
        <v>10801</v>
      </c>
      <c r="O4130" s="108" t="s">
        <v>2573</v>
      </c>
    </row>
    <row r="4131" spans="1:15" s="108" customFormat="1" ht="12.75" x14ac:dyDescent="0.2">
      <c r="A4131" s="108" t="str">
        <f>EnterpriseData!$B$38</f>
        <v>ProTes300420201Adm</v>
      </c>
      <c r="B4131" s="109" t="s">
        <v>16873</v>
      </c>
      <c r="C4131" s="108" t="s">
        <v>2609</v>
      </c>
      <c r="D4131" s="108" t="s">
        <v>16874</v>
      </c>
      <c r="E4131" s="108" t="s">
        <v>2683</v>
      </c>
      <c r="G4131" s="108" t="s">
        <v>16875</v>
      </c>
      <c r="H4131" s="108" t="s">
        <v>10800</v>
      </c>
      <c r="I4131" s="110" t="s">
        <v>2683</v>
      </c>
      <c r="J4131" s="108" t="s">
        <v>10801</v>
      </c>
      <c r="O4131" s="108" t="s">
        <v>2573</v>
      </c>
    </row>
    <row r="4132" spans="1:15" s="108" customFormat="1" ht="12.75" x14ac:dyDescent="0.2">
      <c r="A4132" s="108" t="str">
        <f>EnterpriseData!$B$38</f>
        <v>ProTes300420201Adm</v>
      </c>
      <c r="B4132" s="109" t="s">
        <v>16876</v>
      </c>
      <c r="C4132" s="108" t="s">
        <v>2609</v>
      </c>
      <c r="D4132" s="108" t="s">
        <v>16877</v>
      </c>
      <c r="E4132" s="108" t="s">
        <v>2683</v>
      </c>
      <c r="G4132" s="108" t="s">
        <v>16878</v>
      </c>
      <c r="H4132" s="108" t="s">
        <v>6118</v>
      </c>
      <c r="I4132" s="110" t="s">
        <v>2683</v>
      </c>
      <c r="J4132" s="108" t="s">
        <v>2377</v>
      </c>
      <c r="O4132" s="108" t="s">
        <v>2573</v>
      </c>
    </row>
    <row r="4133" spans="1:15" s="108" customFormat="1" ht="12.75" x14ac:dyDescent="0.2">
      <c r="A4133" s="108" t="str">
        <f>EnterpriseData!$B$38</f>
        <v>ProTes300420201Adm</v>
      </c>
      <c r="B4133" s="109" t="s">
        <v>16879</v>
      </c>
      <c r="C4133" s="108" t="s">
        <v>2609</v>
      </c>
      <c r="D4133" s="108" t="s">
        <v>16880</v>
      </c>
      <c r="E4133" s="108" t="s">
        <v>2683</v>
      </c>
      <c r="G4133" s="108" t="s">
        <v>16881</v>
      </c>
      <c r="H4133" s="108" t="s">
        <v>6415</v>
      </c>
      <c r="I4133" s="110" t="s">
        <v>2683</v>
      </c>
      <c r="J4133" s="108" t="s">
        <v>4651</v>
      </c>
      <c r="O4133" s="108" t="s">
        <v>2573</v>
      </c>
    </row>
    <row r="4134" spans="1:15" s="108" customFormat="1" ht="12.75" x14ac:dyDescent="0.2">
      <c r="A4134" s="108" t="str">
        <f>EnterpriseData!$B$38</f>
        <v>ProTes300420201Adm</v>
      </c>
      <c r="B4134" s="109" t="s">
        <v>16882</v>
      </c>
      <c r="C4134" s="108" t="s">
        <v>2609</v>
      </c>
      <c r="D4134" s="108" t="s">
        <v>16883</v>
      </c>
      <c r="E4134" s="108" t="s">
        <v>2683</v>
      </c>
      <c r="G4134" s="108" t="s">
        <v>6905</v>
      </c>
      <c r="H4134" s="108" t="s">
        <v>6906</v>
      </c>
      <c r="I4134" s="110" t="s">
        <v>2683</v>
      </c>
      <c r="J4134" s="108" t="s">
        <v>3100</v>
      </c>
      <c r="O4134" s="108" t="s">
        <v>2573</v>
      </c>
    </row>
    <row r="4135" spans="1:15" s="108" customFormat="1" ht="12.75" x14ac:dyDescent="0.2">
      <c r="A4135" s="108" t="str">
        <f>EnterpriseData!$B$38</f>
        <v>ProTes300420201Adm</v>
      </c>
      <c r="B4135" s="109" t="s">
        <v>16884</v>
      </c>
      <c r="C4135" s="108" t="s">
        <v>2609</v>
      </c>
      <c r="D4135" s="108" t="s">
        <v>16885</v>
      </c>
      <c r="E4135" s="108" t="s">
        <v>2683</v>
      </c>
      <c r="G4135" s="108" t="s">
        <v>16886</v>
      </c>
      <c r="H4135" s="108" t="s">
        <v>10800</v>
      </c>
      <c r="I4135" s="110" t="s">
        <v>2683</v>
      </c>
      <c r="J4135" s="108" t="s">
        <v>10801</v>
      </c>
      <c r="O4135" s="108" t="s">
        <v>2573</v>
      </c>
    </row>
    <row r="4136" spans="1:15" s="108" customFormat="1" ht="12.75" x14ac:dyDescent="0.2">
      <c r="A4136" s="108" t="str">
        <f>EnterpriseData!$B$38</f>
        <v>ProTes300420201Adm</v>
      </c>
      <c r="B4136" s="109" t="s">
        <v>16887</v>
      </c>
      <c r="C4136" s="108" t="s">
        <v>2609</v>
      </c>
      <c r="D4136" s="108" t="s">
        <v>16888</v>
      </c>
      <c r="E4136" s="108" t="s">
        <v>2683</v>
      </c>
      <c r="G4136" s="108" t="s">
        <v>16889</v>
      </c>
      <c r="H4136" s="108" t="s">
        <v>10800</v>
      </c>
      <c r="I4136" s="110" t="s">
        <v>2683</v>
      </c>
      <c r="J4136" s="108" t="s">
        <v>10801</v>
      </c>
      <c r="O4136" s="108" t="s">
        <v>2573</v>
      </c>
    </row>
    <row r="4137" spans="1:15" s="108" customFormat="1" ht="12.75" x14ac:dyDescent="0.2">
      <c r="A4137" s="108" t="str">
        <f>EnterpriseData!$B$38</f>
        <v>ProTes300420201Adm</v>
      </c>
      <c r="B4137" s="109" t="s">
        <v>16890</v>
      </c>
      <c r="C4137" s="108" t="s">
        <v>2609</v>
      </c>
      <c r="D4137" s="108" t="s">
        <v>16891</v>
      </c>
      <c r="E4137" s="108" t="s">
        <v>2683</v>
      </c>
      <c r="G4137" s="108" t="s">
        <v>16892</v>
      </c>
      <c r="H4137" s="108" t="s">
        <v>11059</v>
      </c>
      <c r="I4137" s="110" t="s">
        <v>2683</v>
      </c>
      <c r="J4137" s="108" t="s">
        <v>2794</v>
      </c>
      <c r="O4137" s="108" t="s">
        <v>2573</v>
      </c>
    </row>
    <row r="4138" spans="1:15" s="108" customFormat="1" ht="12.75" x14ac:dyDescent="0.2">
      <c r="A4138" s="108" t="str">
        <f>EnterpriseData!$B$38</f>
        <v>ProTes300420201Adm</v>
      </c>
      <c r="B4138" s="109" t="s">
        <v>16893</v>
      </c>
      <c r="C4138" s="108" t="s">
        <v>2609</v>
      </c>
      <c r="D4138" s="108" t="s">
        <v>16894</v>
      </c>
      <c r="E4138" s="108" t="s">
        <v>2683</v>
      </c>
      <c r="G4138" s="108" t="s">
        <v>16895</v>
      </c>
      <c r="H4138" s="108" t="s">
        <v>10800</v>
      </c>
      <c r="I4138" s="110" t="s">
        <v>2683</v>
      </c>
      <c r="J4138" s="108" t="s">
        <v>10801</v>
      </c>
      <c r="O4138" s="108" t="s">
        <v>2573</v>
      </c>
    </row>
    <row r="4139" spans="1:15" s="108" customFormat="1" ht="12.75" x14ac:dyDescent="0.2">
      <c r="A4139" s="108" t="str">
        <f>EnterpriseData!$B$38</f>
        <v>ProTes300420201Adm</v>
      </c>
      <c r="B4139" s="109" t="s">
        <v>16896</v>
      </c>
      <c r="C4139" s="108" t="s">
        <v>2609</v>
      </c>
      <c r="D4139" s="108" t="s">
        <v>16897</v>
      </c>
      <c r="E4139" s="108" t="s">
        <v>2683</v>
      </c>
      <c r="G4139" s="108" t="s">
        <v>16898</v>
      </c>
      <c r="H4139" s="108" t="s">
        <v>11220</v>
      </c>
      <c r="I4139" s="110" t="s">
        <v>2683</v>
      </c>
      <c r="J4139" s="108" t="s">
        <v>434</v>
      </c>
      <c r="O4139" s="108" t="s">
        <v>2573</v>
      </c>
    </row>
    <row r="4140" spans="1:15" s="108" customFormat="1" ht="12.75" x14ac:dyDescent="0.2">
      <c r="A4140" s="108" t="str">
        <f>EnterpriseData!$B$38</f>
        <v>ProTes300420201Adm</v>
      </c>
      <c r="B4140" s="109" t="s">
        <v>16899</v>
      </c>
      <c r="C4140" s="108" t="s">
        <v>2609</v>
      </c>
      <c r="D4140" s="108" t="s">
        <v>16900</v>
      </c>
      <c r="E4140" s="108" t="s">
        <v>2683</v>
      </c>
      <c r="G4140" s="108" t="s">
        <v>16901</v>
      </c>
      <c r="H4140" s="108" t="s">
        <v>8649</v>
      </c>
      <c r="I4140" s="110" t="s">
        <v>2683</v>
      </c>
      <c r="J4140" s="108" t="s">
        <v>2407</v>
      </c>
      <c r="O4140" s="108" t="s">
        <v>2573</v>
      </c>
    </row>
    <row r="4141" spans="1:15" s="108" customFormat="1" ht="12.75" x14ac:dyDescent="0.2">
      <c r="A4141" s="108" t="str">
        <f>EnterpriseData!$B$38</f>
        <v>ProTes300420201Adm</v>
      </c>
      <c r="B4141" s="109" t="s">
        <v>16902</v>
      </c>
      <c r="C4141" s="108" t="s">
        <v>2609</v>
      </c>
      <c r="D4141" s="108" t="s">
        <v>16903</v>
      </c>
      <c r="E4141" s="108" t="s">
        <v>2683</v>
      </c>
      <c r="G4141" s="108" t="s">
        <v>16904</v>
      </c>
      <c r="H4141" s="108" t="s">
        <v>6122</v>
      </c>
      <c r="I4141" s="110" t="s">
        <v>2683</v>
      </c>
      <c r="J4141" s="108" t="s">
        <v>6123</v>
      </c>
      <c r="O4141" s="108" t="s">
        <v>2573</v>
      </c>
    </row>
    <row r="4142" spans="1:15" s="108" customFormat="1" ht="12.75" x14ac:dyDescent="0.2">
      <c r="A4142" s="108" t="str">
        <f>EnterpriseData!$B$38</f>
        <v>ProTes300420201Adm</v>
      </c>
      <c r="B4142" s="109" t="s">
        <v>16905</v>
      </c>
      <c r="C4142" s="108" t="s">
        <v>2609</v>
      </c>
      <c r="D4142" s="108" t="s">
        <v>16906</v>
      </c>
      <c r="E4142" s="108" t="s">
        <v>2683</v>
      </c>
      <c r="G4142" s="108" t="s">
        <v>16907</v>
      </c>
      <c r="H4142" s="108" t="s">
        <v>10800</v>
      </c>
      <c r="I4142" s="110" t="s">
        <v>2683</v>
      </c>
      <c r="J4142" s="108" t="s">
        <v>10801</v>
      </c>
      <c r="O4142" s="108" t="s">
        <v>2573</v>
      </c>
    </row>
    <row r="4143" spans="1:15" s="108" customFormat="1" ht="12.75" x14ac:dyDescent="0.2">
      <c r="A4143" s="108" t="str">
        <f>EnterpriseData!$B$38</f>
        <v>ProTes300420201Adm</v>
      </c>
      <c r="B4143" s="109" t="s">
        <v>16908</v>
      </c>
      <c r="C4143" s="108" t="s">
        <v>2609</v>
      </c>
      <c r="D4143" s="108" t="s">
        <v>16909</v>
      </c>
      <c r="E4143" s="108" t="s">
        <v>2683</v>
      </c>
      <c r="G4143" s="108" t="s">
        <v>16910</v>
      </c>
      <c r="H4143" s="108" t="s">
        <v>10800</v>
      </c>
      <c r="I4143" s="110" t="s">
        <v>2683</v>
      </c>
      <c r="J4143" s="108" t="s">
        <v>10801</v>
      </c>
      <c r="O4143" s="108" t="s">
        <v>2573</v>
      </c>
    </row>
    <row r="4144" spans="1:15" s="108" customFormat="1" ht="12.75" x14ac:dyDescent="0.2">
      <c r="A4144" s="108" t="str">
        <f>EnterpriseData!$B$38</f>
        <v>ProTes300420201Adm</v>
      </c>
      <c r="B4144" s="109" t="s">
        <v>16911</v>
      </c>
      <c r="C4144" s="108" t="s">
        <v>2609</v>
      </c>
      <c r="D4144" s="108" t="s">
        <v>16912</v>
      </c>
      <c r="E4144" s="108" t="s">
        <v>2683</v>
      </c>
      <c r="G4144" s="108" t="s">
        <v>16913</v>
      </c>
      <c r="H4144" s="108" t="s">
        <v>16913</v>
      </c>
      <c r="I4144" s="110" t="s">
        <v>2683</v>
      </c>
      <c r="J4144" s="108" t="s">
        <v>3162</v>
      </c>
      <c r="O4144" s="108" t="s">
        <v>2573</v>
      </c>
    </row>
    <row r="4145" spans="1:15" s="108" customFormat="1" ht="12.75" x14ac:dyDescent="0.2">
      <c r="A4145" s="108" t="str">
        <f>EnterpriseData!$B$38</f>
        <v>ProTes300420201Adm</v>
      </c>
      <c r="B4145" s="109" t="s">
        <v>16914</v>
      </c>
      <c r="C4145" s="108" t="s">
        <v>2609</v>
      </c>
      <c r="D4145" s="108" t="s">
        <v>16915</v>
      </c>
      <c r="E4145" s="108" t="s">
        <v>2683</v>
      </c>
      <c r="G4145" s="108" t="s">
        <v>16916</v>
      </c>
      <c r="H4145" s="108" t="s">
        <v>6118</v>
      </c>
      <c r="I4145" s="110" t="s">
        <v>2683</v>
      </c>
      <c r="J4145" s="108" t="s">
        <v>2377</v>
      </c>
      <c r="O4145" s="108" t="s">
        <v>2573</v>
      </c>
    </row>
    <row r="4146" spans="1:15" s="108" customFormat="1" ht="12.75" x14ac:dyDescent="0.2">
      <c r="A4146" s="108" t="str">
        <f>EnterpriseData!$B$38</f>
        <v>ProTes300420201Adm</v>
      </c>
      <c r="B4146" s="109" t="s">
        <v>16917</v>
      </c>
      <c r="C4146" s="108" t="s">
        <v>2609</v>
      </c>
      <c r="D4146" s="108" t="s">
        <v>16918</v>
      </c>
      <c r="E4146" s="108" t="s">
        <v>2683</v>
      </c>
      <c r="G4146" s="108" t="s">
        <v>16919</v>
      </c>
      <c r="H4146" s="108" t="s">
        <v>15600</v>
      </c>
      <c r="I4146" s="110" t="s">
        <v>2683</v>
      </c>
      <c r="J4146" s="108" t="s">
        <v>3730</v>
      </c>
      <c r="O4146" s="108" t="s">
        <v>2573</v>
      </c>
    </row>
    <row r="4147" spans="1:15" s="108" customFormat="1" ht="12.75" x14ac:dyDescent="0.2">
      <c r="A4147" s="108" t="str">
        <f>EnterpriseData!$B$38</f>
        <v>ProTes300420201Adm</v>
      </c>
      <c r="B4147" s="109" t="s">
        <v>16920</v>
      </c>
      <c r="C4147" s="108" t="s">
        <v>2609</v>
      </c>
      <c r="D4147" s="108" t="s">
        <v>16921</v>
      </c>
      <c r="E4147" s="108" t="s">
        <v>2683</v>
      </c>
      <c r="G4147" s="108" t="s">
        <v>16922</v>
      </c>
      <c r="H4147" s="108" t="s">
        <v>10800</v>
      </c>
      <c r="I4147" s="110" t="s">
        <v>2683</v>
      </c>
      <c r="J4147" s="108" t="s">
        <v>10801</v>
      </c>
      <c r="O4147" s="108" t="s">
        <v>2573</v>
      </c>
    </row>
    <row r="4148" spans="1:15" s="108" customFormat="1" ht="12.75" x14ac:dyDescent="0.2">
      <c r="A4148" s="108" t="str">
        <f>EnterpriseData!$B$38</f>
        <v>ProTes300420201Adm</v>
      </c>
      <c r="B4148" s="109" t="s">
        <v>16923</v>
      </c>
      <c r="C4148" s="108" t="s">
        <v>2609</v>
      </c>
      <c r="D4148" s="108" t="s">
        <v>16924</v>
      </c>
      <c r="E4148" s="108" t="s">
        <v>2683</v>
      </c>
      <c r="G4148" s="108" t="s">
        <v>16925</v>
      </c>
      <c r="H4148" s="108" t="s">
        <v>6415</v>
      </c>
      <c r="I4148" s="110" t="s">
        <v>2683</v>
      </c>
      <c r="J4148" s="108" t="s">
        <v>4651</v>
      </c>
      <c r="O4148" s="108" t="s">
        <v>2573</v>
      </c>
    </row>
    <row r="4149" spans="1:15" s="108" customFormat="1" ht="12.75" x14ac:dyDescent="0.2">
      <c r="A4149" s="108" t="str">
        <f>EnterpriseData!$B$38</f>
        <v>ProTes300420201Adm</v>
      </c>
      <c r="B4149" s="109" t="s">
        <v>16926</v>
      </c>
      <c r="C4149" s="108" t="s">
        <v>2609</v>
      </c>
      <c r="D4149" s="108" t="s">
        <v>16927</v>
      </c>
      <c r="E4149" s="108" t="s">
        <v>2683</v>
      </c>
      <c r="G4149" s="108" t="s">
        <v>16928</v>
      </c>
      <c r="H4149" s="108" t="s">
        <v>6181</v>
      </c>
      <c r="I4149" s="110" t="s">
        <v>2683</v>
      </c>
      <c r="J4149" s="108" t="s">
        <v>6044</v>
      </c>
      <c r="O4149" s="108" t="s">
        <v>2573</v>
      </c>
    </row>
    <row r="4150" spans="1:15" s="108" customFormat="1" ht="12.75" x14ac:dyDescent="0.2">
      <c r="A4150" s="108" t="str">
        <f>EnterpriseData!$B$38</f>
        <v>ProTes300420201Adm</v>
      </c>
      <c r="B4150" s="109" t="s">
        <v>16929</v>
      </c>
      <c r="C4150" s="108" t="s">
        <v>2609</v>
      </c>
      <c r="D4150" s="108" t="s">
        <v>16930</v>
      </c>
      <c r="E4150" s="108" t="s">
        <v>2683</v>
      </c>
      <c r="G4150" s="108" t="s">
        <v>16931</v>
      </c>
      <c r="H4150" s="108" t="s">
        <v>6765</v>
      </c>
      <c r="I4150" s="110" t="s">
        <v>2683</v>
      </c>
      <c r="J4150" s="108" t="s">
        <v>5640</v>
      </c>
      <c r="O4150" s="108" t="s">
        <v>2573</v>
      </c>
    </row>
    <row r="4151" spans="1:15" s="108" customFormat="1" ht="12.75" x14ac:dyDescent="0.2">
      <c r="A4151" s="108" t="str">
        <f>EnterpriseData!$B$38</f>
        <v>ProTes300420201Adm</v>
      </c>
      <c r="B4151" s="109" t="s">
        <v>16932</v>
      </c>
      <c r="C4151" s="108" t="s">
        <v>2609</v>
      </c>
      <c r="D4151" s="108" t="s">
        <v>16933</v>
      </c>
      <c r="E4151" s="108" t="s">
        <v>2683</v>
      </c>
      <c r="G4151" s="108" t="s">
        <v>16934</v>
      </c>
      <c r="H4151" s="108" t="s">
        <v>16935</v>
      </c>
      <c r="I4151" s="110" t="s">
        <v>2683</v>
      </c>
      <c r="J4151" s="108" t="s">
        <v>3100</v>
      </c>
      <c r="O4151" s="108" t="s">
        <v>2573</v>
      </c>
    </row>
    <row r="4152" spans="1:15" s="108" customFormat="1" ht="12.75" x14ac:dyDescent="0.2">
      <c r="A4152" s="108" t="str">
        <f>EnterpriseData!$B$38</f>
        <v>ProTes300420201Adm</v>
      </c>
      <c r="B4152" s="109" t="s">
        <v>16936</v>
      </c>
      <c r="C4152" s="108" t="s">
        <v>2609</v>
      </c>
      <c r="D4152" s="108" t="s">
        <v>16937</v>
      </c>
      <c r="E4152" s="108" t="s">
        <v>2683</v>
      </c>
      <c r="G4152" s="108" t="s">
        <v>16938</v>
      </c>
      <c r="H4152" s="108" t="s">
        <v>10800</v>
      </c>
      <c r="I4152" s="110" t="s">
        <v>2683</v>
      </c>
      <c r="J4152" s="108" t="s">
        <v>10801</v>
      </c>
      <c r="O4152" s="108" t="s">
        <v>2573</v>
      </c>
    </row>
    <row r="4153" spans="1:15" s="108" customFormat="1" ht="12.75" x14ac:dyDescent="0.2">
      <c r="A4153" s="108" t="str">
        <f>EnterpriseData!$B$38</f>
        <v>ProTes300420201Adm</v>
      </c>
      <c r="B4153" s="109" t="s">
        <v>16939</v>
      </c>
      <c r="C4153" s="108" t="s">
        <v>2609</v>
      </c>
      <c r="D4153" s="108" t="s">
        <v>16940</v>
      </c>
      <c r="E4153" s="108" t="s">
        <v>2683</v>
      </c>
      <c r="G4153" s="108" t="s">
        <v>16941</v>
      </c>
      <c r="H4153" s="108" t="s">
        <v>16942</v>
      </c>
      <c r="I4153" s="110" t="s">
        <v>2683</v>
      </c>
      <c r="J4153" s="108" t="s">
        <v>4543</v>
      </c>
      <c r="O4153" s="108" t="s">
        <v>2573</v>
      </c>
    </row>
    <row r="4154" spans="1:15" s="108" customFormat="1" ht="12.75" x14ac:dyDescent="0.2">
      <c r="A4154" s="108" t="str">
        <f>EnterpriseData!$B$38</f>
        <v>ProTes300420201Adm</v>
      </c>
      <c r="B4154" s="109" t="s">
        <v>16943</v>
      </c>
      <c r="C4154" s="108" t="s">
        <v>2609</v>
      </c>
      <c r="D4154" s="108" t="s">
        <v>16944</v>
      </c>
      <c r="E4154" s="108" t="s">
        <v>2683</v>
      </c>
      <c r="G4154" s="108" t="s">
        <v>16945</v>
      </c>
      <c r="H4154" s="108" t="s">
        <v>6118</v>
      </c>
      <c r="I4154" s="110" t="s">
        <v>2683</v>
      </c>
      <c r="J4154" s="108" t="s">
        <v>2377</v>
      </c>
      <c r="O4154" s="108" t="s">
        <v>2573</v>
      </c>
    </row>
    <row r="4155" spans="1:15" s="108" customFormat="1" ht="12.75" x14ac:dyDescent="0.2">
      <c r="A4155" s="108" t="str">
        <f>EnterpriseData!$B$38</f>
        <v>ProTes300420201Adm</v>
      </c>
      <c r="B4155" s="109" t="s">
        <v>16946</v>
      </c>
      <c r="C4155" s="108" t="s">
        <v>2609</v>
      </c>
      <c r="D4155" s="108" t="s">
        <v>14406</v>
      </c>
      <c r="E4155" s="108" t="s">
        <v>2683</v>
      </c>
      <c r="G4155" s="108" t="s">
        <v>3883</v>
      </c>
      <c r="H4155" s="108" t="s">
        <v>9693</v>
      </c>
      <c r="I4155" s="110" t="s">
        <v>2683</v>
      </c>
      <c r="J4155" s="108" t="s">
        <v>2377</v>
      </c>
      <c r="O4155" s="108" t="s">
        <v>2573</v>
      </c>
    </row>
    <row r="4156" spans="1:15" s="108" customFormat="1" ht="12.75" x14ac:dyDescent="0.2">
      <c r="A4156" s="108" t="str">
        <f>EnterpriseData!$B$38</f>
        <v>ProTes300420201Adm</v>
      </c>
      <c r="B4156" s="109" t="s">
        <v>16947</v>
      </c>
      <c r="C4156" s="108" t="s">
        <v>2609</v>
      </c>
      <c r="D4156" s="108" t="s">
        <v>16948</v>
      </c>
      <c r="E4156" s="108" t="s">
        <v>2683</v>
      </c>
      <c r="G4156" s="108" t="s">
        <v>16949</v>
      </c>
      <c r="H4156" s="108" t="s">
        <v>6118</v>
      </c>
      <c r="I4156" s="110" t="s">
        <v>2683</v>
      </c>
      <c r="J4156" s="108" t="s">
        <v>2377</v>
      </c>
      <c r="O4156" s="108" t="s">
        <v>2573</v>
      </c>
    </row>
    <row r="4157" spans="1:15" s="108" customFormat="1" ht="12.75" x14ac:dyDescent="0.2">
      <c r="A4157" s="108" t="str">
        <f>EnterpriseData!$B$38</f>
        <v>ProTes300420201Adm</v>
      </c>
      <c r="B4157" s="109" t="s">
        <v>16950</v>
      </c>
      <c r="C4157" s="108" t="s">
        <v>2609</v>
      </c>
      <c r="D4157" s="108" t="s">
        <v>16951</v>
      </c>
      <c r="E4157" s="108" t="s">
        <v>2683</v>
      </c>
      <c r="G4157" s="108" t="s">
        <v>16952</v>
      </c>
      <c r="H4157" s="108" t="s">
        <v>6118</v>
      </c>
      <c r="I4157" s="110" t="s">
        <v>2683</v>
      </c>
      <c r="J4157" s="108" t="s">
        <v>2377</v>
      </c>
      <c r="O4157" s="108" t="s">
        <v>2573</v>
      </c>
    </row>
    <row r="4158" spans="1:15" s="108" customFormat="1" ht="12.75" x14ac:dyDescent="0.2">
      <c r="A4158" s="108" t="str">
        <f>EnterpriseData!$B$38</f>
        <v>ProTes300420201Adm</v>
      </c>
      <c r="B4158" s="109" t="s">
        <v>16953</v>
      </c>
      <c r="C4158" s="108" t="s">
        <v>2609</v>
      </c>
      <c r="D4158" s="108" t="s">
        <v>16954</v>
      </c>
      <c r="E4158" s="108" t="s">
        <v>2683</v>
      </c>
      <c r="G4158" s="108" t="s">
        <v>16955</v>
      </c>
      <c r="H4158" s="108" t="s">
        <v>6118</v>
      </c>
      <c r="I4158" s="110" t="s">
        <v>2683</v>
      </c>
      <c r="J4158" s="108" t="s">
        <v>2377</v>
      </c>
      <c r="O4158" s="108" t="s">
        <v>2573</v>
      </c>
    </row>
    <row r="4159" spans="1:15" s="108" customFormat="1" ht="12.75" x14ac:dyDescent="0.2">
      <c r="A4159" s="108" t="str">
        <f>EnterpriseData!$B$38</f>
        <v>ProTes300420201Adm</v>
      </c>
      <c r="B4159" s="109" t="s">
        <v>16956</v>
      </c>
      <c r="C4159" s="108" t="s">
        <v>2609</v>
      </c>
      <c r="D4159" s="108" t="s">
        <v>16957</v>
      </c>
      <c r="E4159" s="108" t="s">
        <v>2683</v>
      </c>
      <c r="G4159" s="108" t="s">
        <v>16958</v>
      </c>
      <c r="H4159" s="108" t="s">
        <v>6118</v>
      </c>
      <c r="I4159" s="110" t="s">
        <v>2683</v>
      </c>
      <c r="J4159" s="108" t="s">
        <v>2377</v>
      </c>
      <c r="O4159" s="108" t="s">
        <v>2573</v>
      </c>
    </row>
    <row r="4160" spans="1:15" s="108" customFormat="1" ht="12.75" x14ac:dyDescent="0.2">
      <c r="A4160" s="108" t="str">
        <f>EnterpriseData!$B$38</f>
        <v>ProTes300420201Adm</v>
      </c>
      <c r="B4160" s="109" t="s">
        <v>16959</v>
      </c>
      <c r="C4160" s="108" t="s">
        <v>2609</v>
      </c>
      <c r="D4160" s="108" t="s">
        <v>16960</v>
      </c>
      <c r="E4160" s="108" t="s">
        <v>2683</v>
      </c>
      <c r="G4160" s="108" t="s">
        <v>16961</v>
      </c>
      <c r="H4160" s="108" t="s">
        <v>6118</v>
      </c>
      <c r="I4160" s="110" t="s">
        <v>2683</v>
      </c>
      <c r="J4160" s="108" t="s">
        <v>2377</v>
      </c>
      <c r="O4160" s="108" t="s">
        <v>2573</v>
      </c>
    </row>
    <row r="4161" spans="1:15" s="108" customFormat="1" ht="12.75" x14ac:dyDescent="0.2">
      <c r="A4161" s="108" t="str">
        <f>EnterpriseData!$B$38</f>
        <v>ProTes300420201Adm</v>
      </c>
      <c r="B4161" s="109" t="s">
        <v>16962</v>
      </c>
      <c r="C4161" s="108" t="s">
        <v>2609</v>
      </c>
      <c r="D4161" s="108" t="s">
        <v>16963</v>
      </c>
      <c r="E4161" s="108" t="s">
        <v>2683</v>
      </c>
      <c r="G4161" s="108" t="s">
        <v>16964</v>
      </c>
      <c r="H4161" s="108" t="s">
        <v>6118</v>
      </c>
      <c r="I4161" s="110" t="s">
        <v>2683</v>
      </c>
      <c r="J4161" s="108" t="s">
        <v>2377</v>
      </c>
      <c r="O4161" s="108" t="s">
        <v>2573</v>
      </c>
    </row>
    <row r="4162" spans="1:15" s="108" customFormat="1" ht="12.75" x14ac:dyDescent="0.2">
      <c r="A4162" s="108" t="str">
        <f>EnterpriseData!$B$38</f>
        <v>ProTes300420201Adm</v>
      </c>
      <c r="B4162" s="109" t="s">
        <v>16965</v>
      </c>
      <c r="C4162" s="108" t="s">
        <v>2609</v>
      </c>
      <c r="D4162" s="108" t="s">
        <v>16966</v>
      </c>
      <c r="E4162" s="108" t="s">
        <v>2683</v>
      </c>
      <c r="G4162" s="108" t="s">
        <v>16967</v>
      </c>
      <c r="H4162" s="108" t="s">
        <v>7084</v>
      </c>
      <c r="I4162" s="110" t="s">
        <v>2683</v>
      </c>
      <c r="J4162" s="108" t="s">
        <v>2377</v>
      </c>
      <c r="O4162" s="108" t="s">
        <v>2573</v>
      </c>
    </row>
    <row r="4163" spans="1:15" s="108" customFormat="1" ht="12.75" x14ac:dyDescent="0.2">
      <c r="A4163" s="108" t="str">
        <f>EnterpriseData!$B$38</f>
        <v>ProTes300420201Adm</v>
      </c>
      <c r="B4163" s="109" t="s">
        <v>16968</v>
      </c>
      <c r="C4163" s="108" t="s">
        <v>2609</v>
      </c>
      <c r="D4163" s="108" t="s">
        <v>16969</v>
      </c>
      <c r="E4163" s="108" t="s">
        <v>2683</v>
      </c>
      <c r="G4163" s="108" t="s">
        <v>16970</v>
      </c>
      <c r="H4163" s="108" t="s">
        <v>6118</v>
      </c>
      <c r="I4163" s="110" t="s">
        <v>2683</v>
      </c>
      <c r="J4163" s="108" t="s">
        <v>2377</v>
      </c>
      <c r="O4163" s="108" t="s">
        <v>2573</v>
      </c>
    </row>
    <row r="4164" spans="1:15" s="108" customFormat="1" ht="12.75" x14ac:dyDescent="0.2">
      <c r="A4164" s="108" t="str">
        <f>EnterpriseData!$B$38</f>
        <v>ProTes300420201Adm</v>
      </c>
      <c r="B4164" s="109" t="s">
        <v>16971</v>
      </c>
      <c r="C4164" s="108" t="s">
        <v>2609</v>
      </c>
      <c r="D4164" s="108" t="s">
        <v>16972</v>
      </c>
      <c r="E4164" s="108" t="s">
        <v>2683</v>
      </c>
      <c r="G4164" s="108" t="s">
        <v>16973</v>
      </c>
      <c r="H4164" s="108" t="s">
        <v>6893</v>
      </c>
      <c r="I4164" s="110" t="s">
        <v>2683</v>
      </c>
      <c r="J4164" s="108" t="s">
        <v>2377</v>
      </c>
      <c r="O4164" s="108" t="s">
        <v>2573</v>
      </c>
    </row>
    <row r="4165" spans="1:15" s="108" customFormat="1" ht="12.75" x14ac:dyDescent="0.2">
      <c r="A4165" s="108" t="str">
        <f>EnterpriseData!$B$38</f>
        <v>ProTes300420201Adm</v>
      </c>
      <c r="B4165" s="109" t="s">
        <v>16974</v>
      </c>
      <c r="C4165" s="108" t="s">
        <v>2609</v>
      </c>
      <c r="D4165" s="108" t="s">
        <v>16975</v>
      </c>
      <c r="E4165" s="108" t="s">
        <v>2683</v>
      </c>
      <c r="G4165" s="108" t="s">
        <v>16976</v>
      </c>
      <c r="H4165" s="108" t="s">
        <v>6118</v>
      </c>
      <c r="I4165" s="110" t="s">
        <v>2683</v>
      </c>
      <c r="J4165" s="108" t="s">
        <v>2377</v>
      </c>
      <c r="O4165" s="108" t="s">
        <v>2573</v>
      </c>
    </row>
    <row r="4166" spans="1:15" s="108" customFormat="1" ht="12.75" x14ac:dyDescent="0.2">
      <c r="A4166" s="108" t="str">
        <f>EnterpriseData!$B$38</f>
        <v>ProTes300420201Adm</v>
      </c>
      <c r="B4166" s="109" t="s">
        <v>16977</v>
      </c>
      <c r="C4166" s="108" t="s">
        <v>2609</v>
      </c>
      <c r="D4166" s="108" t="s">
        <v>16978</v>
      </c>
      <c r="E4166" s="108" t="s">
        <v>2683</v>
      </c>
      <c r="G4166" s="108" t="s">
        <v>16979</v>
      </c>
      <c r="H4166" s="108" t="s">
        <v>6743</v>
      </c>
      <c r="I4166" s="110" t="s">
        <v>2683</v>
      </c>
      <c r="J4166" s="108" t="s">
        <v>2377</v>
      </c>
      <c r="O4166" s="108" t="s">
        <v>2573</v>
      </c>
    </row>
    <row r="4167" spans="1:15" s="108" customFormat="1" ht="12.75" x14ac:dyDescent="0.2">
      <c r="A4167" s="108" t="str">
        <f>EnterpriseData!$B$38</f>
        <v>ProTes300420201Adm</v>
      </c>
      <c r="B4167" s="109" t="s">
        <v>16980</v>
      </c>
      <c r="C4167" s="108" t="s">
        <v>2609</v>
      </c>
      <c r="D4167" s="108" t="s">
        <v>16981</v>
      </c>
      <c r="E4167" s="108" t="s">
        <v>2683</v>
      </c>
      <c r="G4167" s="108" t="s">
        <v>16982</v>
      </c>
      <c r="H4167" s="108" t="s">
        <v>6118</v>
      </c>
      <c r="I4167" s="110" t="s">
        <v>2683</v>
      </c>
      <c r="J4167" s="108" t="s">
        <v>2377</v>
      </c>
      <c r="O4167" s="108" t="s">
        <v>2573</v>
      </c>
    </row>
    <row r="4168" spans="1:15" s="108" customFormat="1" ht="12.75" x14ac:dyDescent="0.2">
      <c r="A4168" s="108" t="str">
        <f>EnterpriseData!$B$38</f>
        <v>ProTes300420201Adm</v>
      </c>
      <c r="B4168" s="109" t="s">
        <v>16983</v>
      </c>
      <c r="C4168" s="108" t="s">
        <v>2609</v>
      </c>
      <c r="D4168" s="108" t="s">
        <v>16984</v>
      </c>
      <c r="E4168" s="108" t="s">
        <v>2683</v>
      </c>
      <c r="G4168" s="108" t="s">
        <v>16985</v>
      </c>
      <c r="H4168" s="108" t="s">
        <v>6118</v>
      </c>
      <c r="I4168" s="110" t="s">
        <v>2683</v>
      </c>
      <c r="J4168" s="108" t="s">
        <v>2377</v>
      </c>
      <c r="O4168" s="108" t="s">
        <v>2573</v>
      </c>
    </row>
    <row r="4169" spans="1:15" s="108" customFormat="1" ht="12.75" x14ac:dyDescent="0.2">
      <c r="A4169" s="108" t="str">
        <f>EnterpriseData!$B$38</f>
        <v>ProTes300420201Adm</v>
      </c>
      <c r="B4169" s="109" t="s">
        <v>16986</v>
      </c>
      <c r="C4169" s="108" t="s">
        <v>2609</v>
      </c>
      <c r="D4169" s="108" t="s">
        <v>16987</v>
      </c>
      <c r="E4169" s="108" t="s">
        <v>2683</v>
      </c>
      <c r="G4169" s="108" t="s">
        <v>16988</v>
      </c>
      <c r="H4169" s="108" t="s">
        <v>6118</v>
      </c>
      <c r="I4169" s="110" t="s">
        <v>2683</v>
      </c>
      <c r="J4169" s="108" t="s">
        <v>2377</v>
      </c>
      <c r="O4169" s="108" t="s">
        <v>2573</v>
      </c>
    </row>
    <row r="4170" spans="1:15" s="108" customFormat="1" ht="12.75" x14ac:dyDescent="0.2">
      <c r="A4170" s="108" t="str">
        <f>EnterpriseData!$B$38</f>
        <v>ProTes300420201Adm</v>
      </c>
      <c r="B4170" s="109" t="s">
        <v>16989</v>
      </c>
      <c r="C4170" s="108" t="s">
        <v>2609</v>
      </c>
      <c r="D4170" s="108" t="s">
        <v>16990</v>
      </c>
      <c r="E4170" s="108" t="s">
        <v>2683</v>
      </c>
      <c r="G4170" s="108" t="s">
        <v>16991</v>
      </c>
      <c r="H4170" s="108" t="s">
        <v>6893</v>
      </c>
      <c r="I4170" s="110" t="s">
        <v>2683</v>
      </c>
      <c r="J4170" s="108" t="s">
        <v>2377</v>
      </c>
      <c r="O4170" s="108" t="s">
        <v>2573</v>
      </c>
    </row>
    <row r="4171" spans="1:15" s="108" customFormat="1" ht="12.75" x14ac:dyDescent="0.2">
      <c r="A4171" s="108" t="str">
        <f>EnterpriseData!$B$38</f>
        <v>ProTes300420201Adm</v>
      </c>
      <c r="B4171" s="109" t="s">
        <v>16992</v>
      </c>
      <c r="C4171" s="108" t="s">
        <v>2609</v>
      </c>
      <c r="D4171" s="108" t="s">
        <v>16993</v>
      </c>
      <c r="E4171" s="108" t="s">
        <v>2683</v>
      </c>
      <c r="G4171" s="108" t="s">
        <v>16994</v>
      </c>
      <c r="H4171" s="108" t="s">
        <v>6118</v>
      </c>
      <c r="I4171" s="110" t="s">
        <v>2683</v>
      </c>
      <c r="J4171" s="108" t="s">
        <v>2377</v>
      </c>
      <c r="O4171" s="108" t="s">
        <v>2573</v>
      </c>
    </row>
    <row r="4172" spans="1:15" s="108" customFormat="1" ht="12.75" x14ac:dyDescent="0.2">
      <c r="A4172" s="108" t="str">
        <f>EnterpriseData!$B$38</f>
        <v>ProTes300420201Adm</v>
      </c>
      <c r="B4172" s="109" t="s">
        <v>16995</v>
      </c>
      <c r="C4172" s="108" t="s">
        <v>2609</v>
      </c>
      <c r="D4172" s="108" t="s">
        <v>16996</v>
      </c>
      <c r="E4172" s="108" t="s">
        <v>2683</v>
      </c>
      <c r="G4172" s="108" t="s">
        <v>16997</v>
      </c>
      <c r="H4172" s="108" t="s">
        <v>9693</v>
      </c>
      <c r="I4172" s="110" t="s">
        <v>2683</v>
      </c>
      <c r="J4172" s="108" t="s">
        <v>2377</v>
      </c>
      <c r="O4172" s="108" t="s">
        <v>2573</v>
      </c>
    </row>
    <row r="4173" spans="1:15" s="108" customFormat="1" ht="12.75" x14ac:dyDescent="0.2">
      <c r="A4173" s="108" t="str">
        <f>EnterpriseData!$B$38</f>
        <v>ProTes300420201Adm</v>
      </c>
      <c r="B4173" s="109" t="s">
        <v>16998</v>
      </c>
      <c r="C4173" s="108" t="s">
        <v>2609</v>
      </c>
      <c r="D4173" s="108" t="s">
        <v>16999</v>
      </c>
      <c r="E4173" s="108" t="s">
        <v>2683</v>
      </c>
      <c r="G4173" s="108" t="s">
        <v>17000</v>
      </c>
      <c r="H4173" s="108" t="s">
        <v>6118</v>
      </c>
      <c r="I4173" s="110" t="s">
        <v>2683</v>
      </c>
      <c r="J4173" s="108" t="s">
        <v>2377</v>
      </c>
      <c r="O4173" s="108" t="s">
        <v>2573</v>
      </c>
    </row>
    <row r="4174" spans="1:15" s="108" customFormat="1" ht="12.75" x14ac:dyDescent="0.2">
      <c r="A4174" s="108" t="str">
        <f>EnterpriseData!$B$38</f>
        <v>ProTes300420201Adm</v>
      </c>
      <c r="B4174" s="109" t="s">
        <v>17001</v>
      </c>
      <c r="C4174" s="108" t="s">
        <v>2609</v>
      </c>
      <c r="D4174" s="108" t="s">
        <v>17002</v>
      </c>
      <c r="E4174" s="108" t="s">
        <v>2683</v>
      </c>
      <c r="G4174" s="108" t="s">
        <v>17003</v>
      </c>
      <c r="H4174" s="108" t="s">
        <v>6325</v>
      </c>
      <c r="I4174" s="110" t="s">
        <v>2683</v>
      </c>
      <c r="J4174" s="108" t="s">
        <v>2377</v>
      </c>
      <c r="O4174" s="108" t="s">
        <v>2573</v>
      </c>
    </row>
    <row r="4175" spans="1:15" s="108" customFormat="1" ht="12.75" x14ac:dyDescent="0.2">
      <c r="A4175" s="108" t="str">
        <f>EnterpriseData!$B$38</f>
        <v>ProTes300420201Adm</v>
      </c>
      <c r="B4175" s="109" t="s">
        <v>17004</v>
      </c>
      <c r="C4175" s="108" t="s">
        <v>2609</v>
      </c>
      <c r="D4175" s="108" t="s">
        <v>17005</v>
      </c>
      <c r="E4175" s="108" t="s">
        <v>2683</v>
      </c>
      <c r="G4175" s="108" t="s">
        <v>3021</v>
      </c>
      <c r="H4175" s="108" t="s">
        <v>6743</v>
      </c>
      <c r="I4175" s="110" t="s">
        <v>2683</v>
      </c>
      <c r="J4175" s="108" t="s">
        <v>2377</v>
      </c>
      <c r="O4175" s="108" t="s">
        <v>2573</v>
      </c>
    </row>
    <row r="4176" spans="1:15" s="108" customFormat="1" ht="12.75" x14ac:dyDescent="0.2">
      <c r="A4176" s="108" t="str">
        <f>EnterpriseData!$B$38</f>
        <v>ProTes300420201Adm</v>
      </c>
      <c r="B4176" s="109" t="s">
        <v>17006</v>
      </c>
      <c r="C4176" s="108" t="s">
        <v>2609</v>
      </c>
      <c r="D4176" s="108" t="s">
        <v>17007</v>
      </c>
      <c r="E4176" s="108" t="s">
        <v>2683</v>
      </c>
      <c r="G4176" s="108" t="s">
        <v>17008</v>
      </c>
      <c r="H4176" s="108" t="s">
        <v>7614</v>
      </c>
      <c r="I4176" s="110" t="s">
        <v>2683</v>
      </c>
      <c r="J4176" s="108" t="s">
        <v>2377</v>
      </c>
      <c r="O4176" s="108" t="s">
        <v>2573</v>
      </c>
    </row>
    <row r="4177" spans="1:15" s="108" customFormat="1" ht="12.75" x14ac:dyDescent="0.2">
      <c r="A4177" s="108" t="str">
        <f>EnterpriseData!$B$38</f>
        <v>ProTes300420201Adm</v>
      </c>
      <c r="B4177" s="109" t="s">
        <v>17009</v>
      </c>
      <c r="C4177" s="108" t="s">
        <v>2609</v>
      </c>
      <c r="D4177" s="108" t="s">
        <v>17010</v>
      </c>
      <c r="E4177" s="108" t="s">
        <v>2683</v>
      </c>
      <c r="G4177" s="108" t="s">
        <v>17011</v>
      </c>
      <c r="H4177" s="108" t="s">
        <v>7912</v>
      </c>
      <c r="I4177" s="110" t="s">
        <v>2683</v>
      </c>
      <c r="J4177" s="108" t="s">
        <v>3456</v>
      </c>
      <c r="O4177" s="108" t="s">
        <v>2573</v>
      </c>
    </row>
    <row r="4178" spans="1:15" s="108" customFormat="1" ht="12.75" x14ac:dyDescent="0.2">
      <c r="A4178" s="108" t="str">
        <f>EnterpriseData!$B$38</f>
        <v>ProTes300420201Adm</v>
      </c>
      <c r="B4178" s="109" t="s">
        <v>17012</v>
      </c>
      <c r="C4178" s="108" t="s">
        <v>2609</v>
      </c>
      <c r="D4178" s="108" t="s">
        <v>17013</v>
      </c>
      <c r="E4178" s="108" t="s">
        <v>2683</v>
      </c>
      <c r="G4178" s="108" t="s">
        <v>17014</v>
      </c>
      <c r="H4178" s="108" t="s">
        <v>6118</v>
      </c>
      <c r="I4178" s="110" t="s">
        <v>2683</v>
      </c>
      <c r="J4178" s="108" t="s">
        <v>2377</v>
      </c>
      <c r="O4178" s="108" t="s">
        <v>2573</v>
      </c>
    </row>
    <row r="4179" spans="1:15" s="108" customFormat="1" ht="12.75" x14ac:dyDescent="0.2">
      <c r="A4179" s="108" t="str">
        <f>EnterpriseData!$B$38</f>
        <v>ProTes300420201Adm</v>
      </c>
      <c r="B4179" s="109" t="s">
        <v>17015</v>
      </c>
      <c r="C4179" s="108" t="s">
        <v>2609</v>
      </c>
      <c r="D4179" s="108" t="s">
        <v>17016</v>
      </c>
      <c r="E4179" s="108" t="s">
        <v>2683</v>
      </c>
      <c r="G4179" s="108" t="s">
        <v>17017</v>
      </c>
      <c r="H4179" s="108" t="s">
        <v>17018</v>
      </c>
      <c r="I4179" s="110" t="s">
        <v>2683</v>
      </c>
      <c r="J4179" s="108" t="s">
        <v>2377</v>
      </c>
      <c r="O4179" s="108" t="s">
        <v>2573</v>
      </c>
    </row>
    <row r="4180" spans="1:15" s="108" customFormat="1" ht="12.75" x14ac:dyDescent="0.2">
      <c r="A4180" s="108" t="str">
        <f>EnterpriseData!$B$38</f>
        <v>ProTes300420201Adm</v>
      </c>
      <c r="B4180" s="109" t="s">
        <v>17019</v>
      </c>
      <c r="C4180" s="108" t="s">
        <v>2609</v>
      </c>
      <c r="D4180" s="108" t="s">
        <v>17020</v>
      </c>
      <c r="E4180" s="108" t="s">
        <v>2683</v>
      </c>
      <c r="G4180" s="108" t="s">
        <v>17021</v>
      </c>
      <c r="H4180" s="108" t="s">
        <v>7206</v>
      </c>
      <c r="I4180" s="110" t="s">
        <v>2683</v>
      </c>
      <c r="J4180" s="108" t="s">
        <v>3047</v>
      </c>
      <c r="O4180" s="108" t="s">
        <v>2573</v>
      </c>
    </row>
    <row r="4181" spans="1:15" s="108" customFormat="1" ht="12.75" x14ac:dyDescent="0.2">
      <c r="A4181" s="108" t="str">
        <f>EnterpriseData!$B$38</f>
        <v>ProTes300420201Adm</v>
      </c>
      <c r="B4181" s="109" t="s">
        <v>17022</v>
      </c>
      <c r="C4181" s="108" t="s">
        <v>2609</v>
      </c>
      <c r="D4181" s="108" t="s">
        <v>17023</v>
      </c>
      <c r="E4181" s="108" t="s">
        <v>2683</v>
      </c>
      <c r="G4181" s="108" t="s">
        <v>17024</v>
      </c>
      <c r="H4181" s="108" t="s">
        <v>6118</v>
      </c>
      <c r="I4181" s="110" t="s">
        <v>2683</v>
      </c>
      <c r="J4181" s="108" t="s">
        <v>2377</v>
      </c>
      <c r="O4181" s="108" t="s">
        <v>2573</v>
      </c>
    </row>
    <row r="4182" spans="1:15" s="108" customFormat="1" ht="12.75" x14ac:dyDescent="0.2">
      <c r="A4182" s="108" t="str">
        <f>EnterpriseData!$B$38</f>
        <v>ProTes300420201Adm</v>
      </c>
      <c r="B4182" s="109" t="s">
        <v>17025</v>
      </c>
      <c r="C4182" s="108" t="s">
        <v>2609</v>
      </c>
      <c r="D4182" s="108" t="s">
        <v>17026</v>
      </c>
      <c r="E4182" s="108" t="s">
        <v>2683</v>
      </c>
      <c r="G4182" s="108" t="s">
        <v>17027</v>
      </c>
      <c r="H4182" s="108" t="s">
        <v>6118</v>
      </c>
      <c r="I4182" s="110" t="s">
        <v>2683</v>
      </c>
      <c r="J4182" s="108" t="s">
        <v>2377</v>
      </c>
      <c r="O4182" s="108" t="s">
        <v>2573</v>
      </c>
    </row>
    <row r="4183" spans="1:15" s="108" customFormat="1" ht="12.75" x14ac:dyDescent="0.2">
      <c r="A4183" s="108" t="str">
        <f>EnterpriseData!$B$38</f>
        <v>ProTes300420201Adm</v>
      </c>
      <c r="B4183" s="109" t="s">
        <v>17028</v>
      </c>
      <c r="C4183" s="108" t="s">
        <v>2609</v>
      </c>
      <c r="D4183" s="108" t="s">
        <v>17029</v>
      </c>
      <c r="E4183" s="108" t="s">
        <v>2683</v>
      </c>
      <c r="G4183" s="108" t="s">
        <v>17030</v>
      </c>
      <c r="H4183" s="108" t="s">
        <v>6118</v>
      </c>
      <c r="I4183" s="110" t="s">
        <v>2683</v>
      </c>
      <c r="J4183" s="108" t="s">
        <v>2377</v>
      </c>
      <c r="O4183" s="108" t="s">
        <v>2573</v>
      </c>
    </row>
    <row r="4184" spans="1:15" s="108" customFormat="1" ht="12.75" x14ac:dyDescent="0.2">
      <c r="A4184" s="108" t="str">
        <f>EnterpriseData!$B$38</f>
        <v>ProTes300420201Adm</v>
      </c>
      <c r="B4184" s="109" t="s">
        <v>17031</v>
      </c>
      <c r="C4184" s="108" t="s">
        <v>2609</v>
      </c>
      <c r="D4184" s="108" t="s">
        <v>17032</v>
      </c>
      <c r="E4184" s="108" t="s">
        <v>2683</v>
      </c>
      <c r="G4184" s="108" t="s">
        <v>17033</v>
      </c>
      <c r="H4184" s="108" t="s">
        <v>6118</v>
      </c>
      <c r="I4184" s="110" t="s">
        <v>2683</v>
      </c>
      <c r="J4184" s="108" t="s">
        <v>2377</v>
      </c>
      <c r="O4184" s="108" t="s">
        <v>2573</v>
      </c>
    </row>
    <row r="4185" spans="1:15" s="108" customFormat="1" ht="12.75" x14ac:dyDescent="0.2">
      <c r="A4185" s="108" t="str">
        <f>EnterpriseData!$B$38</f>
        <v>ProTes300420201Adm</v>
      </c>
      <c r="B4185" s="109" t="s">
        <v>17034</v>
      </c>
      <c r="C4185" s="108" t="s">
        <v>2609</v>
      </c>
      <c r="D4185" s="108" t="s">
        <v>17035</v>
      </c>
      <c r="E4185" s="108" t="s">
        <v>2683</v>
      </c>
      <c r="G4185" s="108" t="s">
        <v>17036</v>
      </c>
      <c r="H4185" s="108" t="s">
        <v>6118</v>
      </c>
      <c r="I4185" s="110" t="s">
        <v>2683</v>
      </c>
      <c r="J4185" s="108" t="s">
        <v>2377</v>
      </c>
      <c r="O4185" s="108" t="s">
        <v>2573</v>
      </c>
    </row>
    <row r="4186" spans="1:15" s="108" customFormat="1" ht="12.75" x14ac:dyDescent="0.2">
      <c r="A4186" s="108" t="str">
        <f>EnterpriseData!$B$38</f>
        <v>ProTes300420201Adm</v>
      </c>
      <c r="B4186" s="109" t="s">
        <v>17037</v>
      </c>
      <c r="C4186" s="108" t="s">
        <v>2609</v>
      </c>
      <c r="D4186" s="108" t="s">
        <v>17038</v>
      </c>
      <c r="E4186" s="108" t="s">
        <v>2683</v>
      </c>
      <c r="G4186" s="108" t="s">
        <v>17039</v>
      </c>
      <c r="H4186" s="108" t="s">
        <v>6118</v>
      </c>
      <c r="I4186" s="110" t="s">
        <v>2683</v>
      </c>
      <c r="J4186" s="108" t="s">
        <v>2377</v>
      </c>
      <c r="O4186" s="108" t="s">
        <v>2573</v>
      </c>
    </row>
    <row r="4187" spans="1:15" s="108" customFormat="1" ht="12.75" x14ac:dyDescent="0.2">
      <c r="A4187" s="108" t="str">
        <f>EnterpriseData!$B$38</f>
        <v>ProTes300420201Adm</v>
      </c>
      <c r="B4187" s="109" t="s">
        <v>17040</v>
      </c>
      <c r="C4187" s="108" t="s">
        <v>2609</v>
      </c>
      <c r="D4187" s="108" t="s">
        <v>17041</v>
      </c>
      <c r="E4187" s="108" t="s">
        <v>2683</v>
      </c>
      <c r="G4187" s="108" t="s">
        <v>17042</v>
      </c>
      <c r="H4187" s="108" t="s">
        <v>6118</v>
      </c>
      <c r="I4187" s="110" t="s">
        <v>2683</v>
      </c>
      <c r="J4187" s="108" t="s">
        <v>2377</v>
      </c>
      <c r="O4187" s="108" t="s">
        <v>2573</v>
      </c>
    </row>
    <row r="4188" spans="1:15" s="108" customFormat="1" ht="12.75" x14ac:dyDescent="0.2">
      <c r="A4188" s="108" t="str">
        <f>EnterpriseData!$B$38</f>
        <v>ProTes300420201Adm</v>
      </c>
      <c r="B4188" s="109" t="s">
        <v>17043</v>
      </c>
      <c r="C4188" s="108" t="s">
        <v>2609</v>
      </c>
      <c r="D4188" s="108" t="s">
        <v>17044</v>
      </c>
      <c r="E4188" s="108" t="s">
        <v>2683</v>
      </c>
      <c r="G4188" s="108" t="s">
        <v>17045</v>
      </c>
      <c r="H4188" s="108" t="s">
        <v>7084</v>
      </c>
      <c r="I4188" s="110" t="s">
        <v>2683</v>
      </c>
      <c r="J4188" s="108" t="s">
        <v>2377</v>
      </c>
      <c r="O4188" s="108" t="s">
        <v>2573</v>
      </c>
    </row>
    <row r="4189" spans="1:15" s="108" customFormat="1" ht="12.75" x14ac:dyDescent="0.2">
      <c r="A4189" s="108" t="str">
        <f>EnterpriseData!$B$38</f>
        <v>ProTes300420201Adm</v>
      </c>
      <c r="B4189" s="109" t="s">
        <v>17046</v>
      </c>
      <c r="C4189" s="108" t="s">
        <v>2609</v>
      </c>
      <c r="D4189" s="108" t="s">
        <v>17047</v>
      </c>
      <c r="E4189" s="108" t="s">
        <v>2683</v>
      </c>
      <c r="G4189" s="108" t="s">
        <v>17048</v>
      </c>
      <c r="H4189" s="108" t="s">
        <v>6118</v>
      </c>
      <c r="I4189" s="110" t="s">
        <v>2683</v>
      </c>
      <c r="J4189" s="108" t="s">
        <v>2377</v>
      </c>
      <c r="O4189" s="108" t="s">
        <v>2573</v>
      </c>
    </row>
    <row r="4190" spans="1:15" s="108" customFormat="1" ht="12.75" x14ac:dyDescent="0.2">
      <c r="A4190" s="108" t="str">
        <f>EnterpriseData!$B$38</f>
        <v>ProTes300420201Adm</v>
      </c>
      <c r="B4190" s="109" t="s">
        <v>17049</v>
      </c>
      <c r="C4190" s="108" t="s">
        <v>2609</v>
      </c>
      <c r="D4190" s="108" t="s">
        <v>17050</v>
      </c>
      <c r="E4190" s="108" t="s">
        <v>2683</v>
      </c>
      <c r="G4190" s="108" t="s">
        <v>17051</v>
      </c>
      <c r="H4190" s="108" t="s">
        <v>6118</v>
      </c>
      <c r="I4190" s="110" t="s">
        <v>2683</v>
      </c>
      <c r="J4190" s="108" t="s">
        <v>2377</v>
      </c>
      <c r="O4190" s="108" t="s">
        <v>2573</v>
      </c>
    </row>
    <row r="4191" spans="1:15" s="108" customFormat="1" ht="12.75" x14ac:dyDescent="0.2">
      <c r="A4191" s="108" t="str">
        <f>EnterpriseData!$B$38</f>
        <v>ProTes300420201Adm</v>
      </c>
      <c r="B4191" s="109" t="s">
        <v>17052</v>
      </c>
      <c r="C4191" s="108" t="s">
        <v>2609</v>
      </c>
      <c r="D4191" s="108" t="s">
        <v>17053</v>
      </c>
      <c r="E4191" s="108" t="s">
        <v>2683</v>
      </c>
      <c r="G4191" s="108" t="s">
        <v>17054</v>
      </c>
      <c r="H4191" s="108" t="s">
        <v>7084</v>
      </c>
      <c r="I4191" s="110" t="s">
        <v>2683</v>
      </c>
      <c r="J4191" s="108" t="s">
        <v>2377</v>
      </c>
      <c r="O4191" s="108" t="s">
        <v>2573</v>
      </c>
    </row>
    <row r="4192" spans="1:15" s="108" customFormat="1" ht="12.75" x14ac:dyDescent="0.2">
      <c r="A4192" s="108" t="str">
        <f>EnterpriseData!$B$38</f>
        <v>ProTes300420201Adm</v>
      </c>
      <c r="B4192" s="109" t="s">
        <v>17055</v>
      </c>
      <c r="C4192" s="108" t="s">
        <v>2609</v>
      </c>
      <c r="D4192" s="108" t="s">
        <v>17056</v>
      </c>
      <c r="E4192" s="108" t="s">
        <v>2683</v>
      </c>
      <c r="G4192" s="108" t="s">
        <v>17057</v>
      </c>
      <c r="H4192" s="108" t="s">
        <v>17018</v>
      </c>
      <c r="I4192" s="110" t="s">
        <v>2683</v>
      </c>
      <c r="J4192" s="108" t="s">
        <v>2377</v>
      </c>
      <c r="O4192" s="108" t="s">
        <v>2573</v>
      </c>
    </row>
    <row r="4193" spans="1:15" s="108" customFormat="1" ht="12.75" x14ac:dyDescent="0.2">
      <c r="A4193" s="108" t="str">
        <f>EnterpriseData!$B$38</f>
        <v>ProTes300420201Adm</v>
      </c>
      <c r="B4193" s="109" t="s">
        <v>17058</v>
      </c>
      <c r="C4193" s="108" t="s">
        <v>2609</v>
      </c>
      <c r="D4193" s="108" t="s">
        <v>17059</v>
      </c>
      <c r="E4193" s="108" t="s">
        <v>2683</v>
      </c>
      <c r="G4193" s="108" t="s">
        <v>17060</v>
      </c>
      <c r="H4193" s="108" t="s">
        <v>6118</v>
      </c>
      <c r="I4193" s="110" t="s">
        <v>2683</v>
      </c>
      <c r="J4193" s="108" t="s">
        <v>2377</v>
      </c>
      <c r="O4193" s="108" t="s">
        <v>2573</v>
      </c>
    </row>
    <row r="4194" spans="1:15" s="108" customFormat="1" ht="12.75" x14ac:dyDescent="0.2">
      <c r="A4194" s="108" t="str">
        <f>EnterpriseData!$B$38</f>
        <v>ProTes300420201Adm</v>
      </c>
      <c r="B4194" s="109" t="s">
        <v>17061</v>
      </c>
      <c r="C4194" s="108" t="s">
        <v>2609</v>
      </c>
      <c r="D4194" s="108" t="s">
        <v>17062</v>
      </c>
      <c r="E4194" s="108" t="s">
        <v>2683</v>
      </c>
      <c r="G4194" s="108" t="s">
        <v>17063</v>
      </c>
      <c r="H4194" s="108" t="s">
        <v>8796</v>
      </c>
      <c r="I4194" s="110" t="s">
        <v>2683</v>
      </c>
      <c r="J4194" s="108" t="s">
        <v>4785</v>
      </c>
      <c r="O4194" s="108" t="s">
        <v>2573</v>
      </c>
    </row>
    <row r="4195" spans="1:15" s="108" customFormat="1" ht="12.75" x14ac:dyDescent="0.2">
      <c r="A4195" s="108" t="str">
        <f>EnterpriseData!$B$38</f>
        <v>ProTes300420201Adm</v>
      </c>
      <c r="B4195" s="109" t="s">
        <v>17064</v>
      </c>
      <c r="C4195" s="108" t="s">
        <v>2609</v>
      </c>
      <c r="D4195" s="108" t="s">
        <v>17065</v>
      </c>
      <c r="E4195" s="108" t="s">
        <v>2683</v>
      </c>
      <c r="G4195" s="108" t="s">
        <v>17066</v>
      </c>
      <c r="H4195" s="108" t="s">
        <v>6325</v>
      </c>
      <c r="I4195" s="110" t="s">
        <v>2683</v>
      </c>
      <c r="J4195" s="108" t="s">
        <v>2377</v>
      </c>
      <c r="O4195" s="108" t="s">
        <v>2573</v>
      </c>
    </row>
    <row r="4196" spans="1:15" s="108" customFormat="1" ht="12.75" x14ac:dyDescent="0.2">
      <c r="A4196" s="108" t="str">
        <f>EnterpriseData!$B$38</f>
        <v>ProTes300420201Adm</v>
      </c>
      <c r="B4196" s="109" t="s">
        <v>17067</v>
      </c>
      <c r="C4196" s="108" t="s">
        <v>2609</v>
      </c>
      <c r="D4196" s="108" t="s">
        <v>17068</v>
      </c>
      <c r="E4196" s="108" t="s">
        <v>2683</v>
      </c>
      <c r="G4196" s="108" t="s">
        <v>17069</v>
      </c>
      <c r="H4196" s="108" t="s">
        <v>6118</v>
      </c>
      <c r="I4196" s="110" t="s">
        <v>2683</v>
      </c>
      <c r="J4196" s="108" t="s">
        <v>2377</v>
      </c>
      <c r="O4196" s="108" t="s">
        <v>2573</v>
      </c>
    </row>
    <row r="4197" spans="1:15" s="108" customFormat="1" ht="12.75" x14ac:dyDescent="0.2">
      <c r="A4197" s="108" t="str">
        <f>EnterpriseData!$B$38</f>
        <v>ProTes300420201Adm</v>
      </c>
      <c r="B4197" s="109" t="s">
        <v>17070</v>
      </c>
      <c r="C4197" s="108" t="s">
        <v>2609</v>
      </c>
      <c r="D4197" s="108" t="s">
        <v>17071</v>
      </c>
      <c r="E4197" s="108" t="s">
        <v>2683</v>
      </c>
      <c r="G4197" s="108" t="s">
        <v>17072</v>
      </c>
      <c r="H4197" s="108" t="s">
        <v>17073</v>
      </c>
      <c r="I4197" s="110" t="s">
        <v>2683</v>
      </c>
      <c r="J4197" s="108" t="s">
        <v>2377</v>
      </c>
      <c r="O4197" s="108" t="s">
        <v>2573</v>
      </c>
    </row>
    <row r="4198" spans="1:15" s="108" customFormat="1" ht="12.75" x14ac:dyDescent="0.2">
      <c r="A4198" s="108" t="str">
        <f>EnterpriseData!$B$38</f>
        <v>ProTes300420201Adm</v>
      </c>
      <c r="B4198" s="109" t="s">
        <v>17074</v>
      </c>
      <c r="C4198" s="108" t="s">
        <v>2609</v>
      </c>
      <c r="D4198" s="108" t="s">
        <v>17075</v>
      </c>
      <c r="E4198" s="108" t="s">
        <v>2683</v>
      </c>
      <c r="G4198" s="108" t="s">
        <v>17076</v>
      </c>
      <c r="H4198" s="108" t="s">
        <v>17018</v>
      </c>
      <c r="I4198" s="110" t="s">
        <v>2683</v>
      </c>
      <c r="J4198" s="108" t="s">
        <v>2377</v>
      </c>
      <c r="O4198" s="108" t="s">
        <v>2573</v>
      </c>
    </row>
    <row r="4199" spans="1:15" s="108" customFormat="1" ht="12.75" x14ac:dyDescent="0.2">
      <c r="A4199" s="108" t="str">
        <f>EnterpriseData!$B$38</f>
        <v>ProTes300420201Adm</v>
      </c>
      <c r="B4199" s="109" t="s">
        <v>17077</v>
      </c>
      <c r="C4199" s="108" t="s">
        <v>2609</v>
      </c>
      <c r="D4199" s="108" t="s">
        <v>17078</v>
      </c>
      <c r="E4199" s="108" t="s">
        <v>2683</v>
      </c>
      <c r="G4199" s="108" t="s">
        <v>17079</v>
      </c>
      <c r="H4199" s="108" t="s">
        <v>6743</v>
      </c>
      <c r="I4199" s="110" t="s">
        <v>2683</v>
      </c>
      <c r="J4199" s="108" t="s">
        <v>2377</v>
      </c>
      <c r="O4199" s="108" t="s">
        <v>2573</v>
      </c>
    </row>
    <row r="4200" spans="1:15" s="108" customFormat="1" ht="12.75" x14ac:dyDescent="0.2">
      <c r="A4200" s="108" t="str">
        <f>EnterpriseData!$B$38</f>
        <v>ProTes300420201Adm</v>
      </c>
      <c r="B4200" s="109" t="s">
        <v>17080</v>
      </c>
      <c r="C4200" s="108" t="s">
        <v>2609</v>
      </c>
      <c r="D4200" s="108" t="s">
        <v>17081</v>
      </c>
      <c r="E4200" s="108" t="s">
        <v>2683</v>
      </c>
      <c r="G4200" s="108" t="s">
        <v>17082</v>
      </c>
      <c r="H4200" s="108" t="s">
        <v>6325</v>
      </c>
      <c r="I4200" s="110" t="s">
        <v>2683</v>
      </c>
      <c r="J4200" s="108" t="s">
        <v>2377</v>
      </c>
      <c r="O4200" s="108" t="s">
        <v>2573</v>
      </c>
    </row>
    <row r="4201" spans="1:15" s="108" customFormat="1" ht="12.75" x14ac:dyDescent="0.2">
      <c r="A4201" s="108" t="str">
        <f>EnterpriseData!$B$38</f>
        <v>ProTes300420201Adm</v>
      </c>
      <c r="B4201" s="109" t="s">
        <v>17083</v>
      </c>
      <c r="C4201" s="108" t="s">
        <v>2609</v>
      </c>
      <c r="D4201" s="108" t="s">
        <v>17084</v>
      </c>
      <c r="E4201" s="108" t="s">
        <v>2683</v>
      </c>
      <c r="G4201" s="108" t="s">
        <v>17085</v>
      </c>
      <c r="H4201" s="108" t="s">
        <v>6118</v>
      </c>
      <c r="I4201" s="110" t="s">
        <v>2683</v>
      </c>
      <c r="J4201" s="108" t="s">
        <v>2377</v>
      </c>
      <c r="O4201" s="108" t="s">
        <v>2573</v>
      </c>
    </row>
    <row r="4202" spans="1:15" s="108" customFormat="1" ht="12.75" x14ac:dyDescent="0.2">
      <c r="A4202" s="108" t="str">
        <f>EnterpriseData!$B$38</f>
        <v>ProTes300420201Adm</v>
      </c>
      <c r="B4202" s="109" t="s">
        <v>17086</v>
      </c>
      <c r="C4202" s="108" t="s">
        <v>2609</v>
      </c>
      <c r="D4202" s="108" t="s">
        <v>17087</v>
      </c>
      <c r="E4202" s="108" t="s">
        <v>2683</v>
      </c>
      <c r="G4202" s="108" t="s">
        <v>17088</v>
      </c>
      <c r="H4202" s="108" t="s">
        <v>17018</v>
      </c>
      <c r="I4202" s="110" t="s">
        <v>2683</v>
      </c>
      <c r="J4202" s="108" t="s">
        <v>2377</v>
      </c>
      <c r="O4202" s="108" t="s">
        <v>2573</v>
      </c>
    </row>
    <row r="4203" spans="1:15" s="108" customFormat="1" ht="12.75" x14ac:dyDescent="0.2">
      <c r="A4203" s="108" t="str">
        <f>EnterpriseData!$B$38</f>
        <v>ProTes300420201Adm</v>
      </c>
      <c r="B4203" s="109" t="s">
        <v>17089</v>
      </c>
      <c r="C4203" s="108" t="s">
        <v>2609</v>
      </c>
      <c r="D4203" s="108" t="s">
        <v>17090</v>
      </c>
      <c r="E4203" s="108" t="s">
        <v>2683</v>
      </c>
      <c r="G4203" s="108" t="s">
        <v>17091</v>
      </c>
      <c r="H4203" s="108" t="s">
        <v>6118</v>
      </c>
      <c r="I4203" s="110" t="s">
        <v>2683</v>
      </c>
      <c r="J4203" s="108" t="s">
        <v>2377</v>
      </c>
      <c r="O4203" s="108" t="s">
        <v>2573</v>
      </c>
    </row>
    <row r="4204" spans="1:15" s="108" customFormat="1" ht="12.75" x14ac:dyDescent="0.2">
      <c r="A4204" s="108" t="str">
        <f>EnterpriseData!$B$38</f>
        <v>ProTes300420201Adm</v>
      </c>
      <c r="B4204" s="109" t="s">
        <v>17092</v>
      </c>
      <c r="C4204" s="108" t="s">
        <v>2609</v>
      </c>
      <c r="D4204" s="108" t="s">
        <v>17093</v>
      </c>
      <c r="E4204" s="108" t="s">
        <v>2683</v>
      </c>
      <c r="G4204" s="108" t="s">
        <v>17094</v>
      </c>
      <c r="H4204" s="108" t="s">
        <v>7084</v>
      </c>
      <c r="I4204" s="110" t="s">
        <v>2683</v>
      </c>
      <c r="J4204" s="108" t="s">
        <v>2377</v>
      </c>
      <c r="O4204" s="108" t="s">
        <v>2573</v>
      </c>
    </row>
    <row r="4205" spans="1:15" s="108" customFormat="1" ht="12.75" x14ac:dyDescent="0.2">
      <c r="A4205" s="108" t="str">
        <f>EnterpriseData!$B$38</f>
        <v>ProTes300420201Adm</v>
      </c>
      <c r="B4205" s="109" t="s">
        <v>17095</v>
      </c>
      <c r="C4205" s="108" t="s">
        <v>2609</v>
      </c>
      <c r="D4205" s="108" t="s">
        <v>17096</v>
      </c>
      <c r="E4205" s="108" t="s">
        <v>2683</v>
      </c>
      <c r="G4205" s="108" t="s">
        <v>17097</v>
      </c>
      <c r="H4205" s="108" t="s">
        <v>6118</v>
      </c>
      <c r="I4205" s="110" t="s">
        <v>2683</v>
      </c>
      <c r="J4205" s="108" t="s">
        <v>2377</v>
      </c>
      <c r="O4205" s="108" t="s">
        <v>2573</v>
      </c>
    </row>
    <row r="4206" spans="1:15" s="108" customFormat="1" ht="12.75" x14ac:dyDescent="0.2">
      <c r="A4206" s="108" t="str">
        <f>EnterpriseData!$B$38</f>
        <v>ProTes300420201Adm</v>
      </c>
      <c r="B4206" s="109" t="s">
        <v>17098</v>
      </c>
      <c r="C4206" s="108" t="s">
        <v>2609</v>
      </c>
      <c r="D4206" s="108" t="s">
        <v>17099</v>
      </c>
      <c r="E4206" s="108" t="s">
        <v>2683</v>
      </c>
      <c r="G4206" s="108" t="s">
        <v>17100</v>
      </c>
      <c r="H4206" s="108" t="s">
        <v>6118</v>
      </c>
      <c r="I4206" s="110" t="s">
        <v>2683</v>
      </c>
      <c r="J4206" s="108" t="s">
        <v>2377</v>
      </c>
      <c r="O4206" s="108" t="s">
        <v>2573</v>
      </c>
    </row>
    <row r="4207" spans="1:15" s="108" customFormat="1" ht="12.75" x14ac:dyDescent="0.2">
      <c r="A4207" s="108" t="str">
        <f>EnterpriseData!$B$38</f>
        <v>ProTes300420201Adm</v>
      </c>
      <c r="B4207" s="109" t="s">
        <v>17101</v>
      </c>
      <c r="C4207" s="108" t="s">
        <v>2609</v>
      </c>
      <c r="D4207" s="108" t="s">
        <v>17102</v>
      </c>
      <c r="E4207" s="108" t="s">
        <v>2683</v>
      </c>
      <c r="G4207" s="108" t="s">
        <v>17103</v>
      </c>
      <c r="H4207" s="108" t="s">
        <v>7084</v>
      </c>
      <c r="I4207" s="110" t="s">
        <v>2683</v>
      </c>
      <c r="J4207" s="108" t="s">
        <v>2377</v>
      </c>
      <c r="O4207" s="108" t="s">
        <v>2573</v>
      </c>
    </row>
    <row r="4208" spans="1:15" s="108" customFormat="1" ht="12.75" x14ac:dyDescent="0.2">
      <c r="A4208" s="108" t="str">
        <f>EnterpriseData!$B$38</f>
        <v>ProTes300420201Adm</v>
      </c>
      <c r="B4208" s="109" t="s">
        <v>17104</v>
      </c>
      <c r="C4208" s="108" t="s">
        <v>2609</v>
      </c>
      <c r="D4208" s="108" t="s">
        <v>17105</v>
      </c>
      <c r="E4208" s="108" t="s">
        <v>2683</v>
      </c>
      <c r="G4208" s="108" t="s">
        <v>17106</v>
      </c>
      <c r="H4208" s="108" t="s">
        <v>6118</v>
      </c>
      <c r="I4208" s="110" t="s">
        <v>2683</v>
      </c>
      <c r="J4208" s="108" t="s">
        <v>2377</v>
      </c>
      <c r="O4208" s="108" t="s">
        <v>2573</v>
      </c>
    </row>
    <row r="4209" spans="1:15" s="108" customFormat="1" ht="12.75" x14ac:dyDescent="0.2">
      <c r="A4209" s="108" t="str">
        <f>EnterpriseData!$B$38</f>
        <v>ProTes300420201Adm</v>
      </c>
      <c r="B4209" s="109" t="s">
        <v>17107</v>
      </c>
      <c r="C4209" s="108" t="s">
        <v>2609</v>
      </c>
      <c r="D4209" s="108" t="s">
        <v>17108</v>
      </c>
      <c r="E4209" s="108" t="s">
        <v>2683</v>
      </c>
      <c r="G4209" s="108" t="s">
        <v>17109</v>
      </c>
      <c r="H4209" s="108" t="s">
        <v>6570</v>
      </c>
      <c r="I4209" s="110" t="s">
        <v>2683</v>
      </c>
      <c r="J4209" s="108" t="s">
        <v>2377</v>
      </c>
      <c r="O4209" s="108" t="s">
        <v>2573</v>
      </c>
    </row>
    <row r="4210" spans="1:15" s="108" customFormat="1" ht="12.75" x14ac:dyDescent="0.2">
      <c r="A4210" s="108" t="str">
        <f>EnterpriseData!$B$38</f>
        <v>ProTes300420201Adm</v>
      </c>
      <c r="B4210" s="109" t="s">
        <v>17110</v>
      </c>
      <c r="C4210" s="108" t="s">
        <v>2609</v>
      </c>
      <c r="D4210" s="108" t="s">
        <v>17111</v>
      </c>
      <c r="E4210" s="108" t="s">
        <v>2683</v>
      </c>
      <c r="G4210" s="108" t="s">
        <v>6037</v>
      </c>
      <c r="H4210" s="108" t="s">
        <v>7084</v>
      </c>
      <c r="I4210" s="110" t="s">
        <v>2683</v>
      </c>
      <c r="J4210" s="108" t="s">
        <v>2377</v>
      </c>
      <c r="O4210" s="108" t="s">
        <v>2573</v>
      </c>
    </row>
    <row r="4211" spans="1:15" s="108" customFormat="1" ht="12.75" x14ac:dyDescent="0.2">
      <c r="A4211" s="108" t="str">
        <f>EnterpriseData!$B$38</f>
        <v>ProTes300420201Adm</v>
      </c>
      <c r="B4211" s="109" t="s">
        <v>17112</v>
      </c>
      <c r="C4211" s="108" t="s">
        <v>2609</v>
      </c>
      <c r="D4211" s="108" t="s">
        <v>17113</v>
      </c>
      <c r="E4211" s="108" t="s">
        <v>2683</v>
      </c>
      <c r="G4211" s="108" t="s">
        <v>17114</v>
      </c>
      <c r="H4211" s="108" t="s">
        <v>17018</v>
      </c>
      <c r="I4211" s="110" t="s">
        <v>2683</v>
      </c>
      <c r="J4211" s="108" t="s">
        <v>2377</v>
      </c>
      <c r="O4211" s="108" t="s">
        <v>2573</v>
      </c>
    </row>
    <row r="4212" spans="1:15" s="108" customFormat="1" ht="12.75" x14ac:dyDescent="0.2">
      <c r="A4212" s="108" t="str">
        <f>EnterpriseData!$B$38</f>
        <v>ProTes300420201Adm</v>
      </c>
      <c r="B4212" s="109" t="s">
        <v>17115</v>
      </c>
      <c r="C4212" s="108" t="s">
        <v>2609</v>
      </c>
      <c r="D4212" s="108" t="s">
        <v>17116</v>
      </c>
      <c r="E4212" s="108" t="s">
        <v>2683</v>
      </c>
      <c r="G4212" s="108" t="s">
        <v>17117</v>
      </c>
      <c r="H4212" s="108" t="s">
        <v>17018</v>
      </c>
      <c r="I4212" s="110" t="s">
        <v>2683</v>
      </c>
      <c r="J4212" s="108" t="s">
        <v>2377</v>
      </c>
      <c r="O4212" s="108" t="s">
        <v>2573</v>
      </c>
    </row>
    <row r="4213" spans="1:15" s="108" customFormat="1" ht="12.75" x14ac:dyDescent="0.2">
      <c r="A4213" s="108" t="str">
        <f>EnterpriseData!$B$38</f>
        <v>ProTes300420201Adm</v>
      </c>
      <c r="B4213" s="109" t="s">
        <v>17118</v>
      </c>
      <c r="C4213" s="108" t="s">
        <v>2609</v>
      </c>
      <c r="D4213" s="108" t="s">
        <v>17119</v>
      </c>
      <c r="E4213" s="108" t="s">
        <v>2683</v>
      </c>
      <c r="G4213" s="108" t="s">
        <v>17120</v>
      </c>
      <c r="H4213" s="108" t="s">
        <v>6325</v>
      </c>
      <c r="I4213" s="110" t="s">
        <v>2683</v>
      </c>
      <c r="J4213" s="108" t="s">
        <v>2377</v>
      </c>
      <c r="O4213" s="108" t="s">
        <v>2573</v>
      </c>
    </row>
    <row r="4214" spans="1:15" s="108" customFormat="1" ht="12.75" x14ac:dyDescent="0.2">
      <c r="A4214" s="108" t="str">
        <f>EnterpriseData!$B$38</f>
        <v>ProTes300420201Adm</v>
      </c>
      <c r="B4214" s="109" t="s">
        <v>17121</v>
      </c>
      <c r="C4214" s="108" t="s">
        <v>2609</v>
      </c>
      <c r="D4214" s="108" t="s">
        <v>17122</v>
      </c>
      <c r="E4214" s="108" t="s">
        <v>2683</v>
      </c>
      <c r="G4214" s="108" t="s">
        <v>17123</v>
      </c>
      <c r="H4214" s="108" t="s">
        <v>6893</v>
      </c>
      <c r="I4214" s="110" t="s">
        <v>2683</v>
      </c>
      <c r="J4214" s="108" t="s">
        <v>2377</v>
      </c>
      <c r="O4214" s="108" t="s">
        <v>2573</v>
      </c>
    </row>
    <row r="4215" spans="1:15" s="108" customFormat="1" ht="12.75" x14ac:dyDescent="0.2">
      <c r="A4215" s="108" t="str">
        <f>EnterpriseData!$B$38</f>
        <v>ProTes300420201Adm</v>
      </c>
      <c r="B4215" s="109" t="s">
        <v>17124</v>
      </c>
      <c r="C4215" s="108" t="s">
        <v>2609</v>
      </c>
      <c r="D4215" s="108" t="s">
        <v>17125</v>
      </c>
      <c r="E4215" s="108" t="s">
        <v>2683</v>
      </c>
      <c r="G4215" s="108" t="s">
        <v>9891</v>
      </c>
      <c r="H4215" s="108" t="s">
        <v>7084</v>
      </c>
      <c r="I4215" s="110" t="s">
        <v>2683</v>
      </c>
      <c r="J4215" s="108" t="s">
        <v>2377</v>
      </c>
      <c r="O4215" s="108" t="s">
        <v>2573</v>
      </c>
    </row>
    <row r="4216" spans="1:15" s="108" customFormat="1" ht="12.75" x14ac:dyDescent="0.2">
      <c r="A4216" s="108" t="str">
        <f>EnterpriseData!$B$38</f>
        <v>ProTes300420201Adm</v>
      </c>
      <c r="B4216" s="109" t="s">
        <v>17126</v>
      </c>
      <c r="C4216" s="108" t="s">
        <v>2609</v>
      </c>
      <c r="D4216" s="108" t="s">
        <v>17127</v>
      </c>
      <c r="E4216" s="108" t="s">
        <v>2683</v>
      </c>
      <c r="G4216" s="108" t="s">
        <v>17128</v>
      </c>
      <c r="H4216" s="108" t="s">
        <v>6118</v>
      </c>
      <c r="I4216" s="110" t="s">
        <v>2683</v>
      </c>
      <c r="J4216" s="108" t="s">
        <v>2377</v>
      </c>
      <c r="O4216" s="108" t="s">
        <v>2573</v>
      </c>
    </row>
    <row r="4217" spans="1:15" s="108" customFormat="1" ht="12.75" x14ac:dyDescent="0.2">
      <c r="A4217" s="108" t="str">
        <f>EnterpriseData!$B$38</f>
        <v>ProTes300420201Adm</v>
      </c>
      <c r="B4217" s="109" t="s">
        <v>17129</v>
      </c>
      <c r="C4217" s="108" t="s">
        <v>2609</v>
      </c>
      <c r="D4217" s="108" t="s">
        <v>17130</v>
      </c>
      <c r="E4217" s="108" t="s">
        <v>2683</v>
      </c>
      <c r="G4217" s="108" t="s">
        <v>17131</v>
      </c>
      <c r="H4217" s="108" t="s">
        <v>6743</v>
      </c>
      <c r="I4217" s="110" t="s">
        <v>2683</v>
      </c>
      <c r="J4217" s="108" t="s">
        <v>2377</v>
      </c>
      <c r="O4217" s="108" t="s">
        <v>2573</v>
      </c>
    </row>
    <row r="4218" spans="1:15" s="108" customFormat="1" ht="12.75" x14ac:dyDescent="0.2">
      <c r="A4218" s="108" t="str">
        <f>EnterpriseData!$B$38</f>
        <v>ProTes300420201Adm</v>
      </c>
      <c r="B4218" s="109" t="s">
        <v>17132</v>
      </c>
      <c r="C4218" s="108" t="s">
        <v>2609</v>
      </c>
      <c r="D4218" s="108" t="s">
        <v>17133</v>
      </c>
      <c r="E4218" s="108" t="s">
        <v>2683</v>
      </c>
      <c r="G4218" s="108" t="s">
        <v>17134</v>
      </c>
      <c r="H4218" s="108" t="s">
        <v>6118</v>
      </c>
      <c r="I4218" s="110" t="s">
        <v>2683</v>
      </c>
      <c r="J4218" s="108" t="s">
        <v>2377</v>
      </c>
      <c r="O4218" s="108" t="s">
        <v>2573</v>
      </c>
    </row>
    <row r="4219" spans="1:15" s="108" customFormat="1" ht="12.75" x14ac:dyDescent="0.2">
      <c r="A4219" s="108" t="str">
        <f>EnterpriseData!$B$38</f>
        <v>ProTes300420201Adm</v>
      </c>
      <c r="B4219" s="109" t="s">
        <v>17135</v>
      </c>
      <c r="C4219" s="108" t="s">
        <v>2609</v>
      </c>
      <c r="D4219" s="108" t="s">
        <v>17136</v>
      </c>
      <c r="E4219" s="108" t="s">
        <v>2683</v>
      </c>
      <c r="G4219" s="108" t="s">
        <v>17137</v>
      </c>
      <c r="H4219" s="108" t="s">
        <v>6743</v>
      </c>
      <c r="I4219" s="110" t="s">
        <v>2683</v>
      </c>
      <c r="J4219" s="108" t="s">
        <v>2377</v>
      </c>
      <c r="O4219" s="108" t="s">
        <v>2573</v>
      </c>
    </row>
    <row r="4220" spans="1:15" s="108" customFormat="1" ht="12.75" x14ac:dyDescent="0.2">
      <c r="A4220" s="108" t="str">
        <f>EnterpriseData!$B$38</f>
        <v>ProTes300420201Adm</v>
      </c>
      <c r="B4220" s="109" t="s">
        <v>17138</v>
      </c>
      <c r="C4220" s="108" t="s">
        <v>2609</v>
      </c>
      <c r="D4220" s="108" t="s">
        <v>17139</v>
      </c>
      <c r="E4220" s="108" t="s">
        <v>2683</v>
      </c>
      <c r="G4220" s="108" t="s">
        <v>17140</v>
      </c>
      <c r="H4220" s="108" t="s">
        <v>6118</v>
      </c>
      <c r="I4220" s="110" t="s">
        <v>2683</v>
      </c>
      <c r="J4220" s="108" t="s">
        <v>2377</v>
      </c>
      <c r="O4220" s="108" t="s">
        <v>2573</v>
      </c>
    </row>
    <row r="4221" spans="1:15" s="108" customFormat="1" ht="12.75" x14ac:dyDescent="0.2">
      <c r="A4221" s="108" t="str">
        <f>EnterpriseData!$B$38</f>
        <v>ProTes300420201Adm</v>
      </c>
      <c r="B4221" s="109" t="s">
        <v>17141</v>
      </c>
      <c r="C4221" s="108" t="s">
        <v>2609</v>
      </c>
      <c r="D4221" s="108" t="s">
        <v>17142</v>
      </c>
      <c r="E4221" s="108" t="s">
        <v>2683</v>
      </c>
      <c r="G4221" s="108" t="s">
        <v>17143</v>
      </c>
      <c r="H4221" s="108" t="s">
        <v>6570</v>
      </c>
      <c r="I4221" s="110" t="s">
        <v>2683</v>
      </c>
      <c r="J4221" s="108" t="s">
        <v>2377</v>
      </c>
      <c r="O4221" s="108" t="s">
        <v>2573</v>
      </c>
    </row>
    <row r="4222" spans="1:15" s="108" customFormat="1" ht="12.75" x14ac:dyDescent="0.2">
      <c r="A4222" s="108" t="str">
        <f>EnterpriseData!$B$38</f>
        <v>ProTes300420201Adm</v>
      </c>
      <c r="B4222" s="109" t="s">
        <v>17144</v>
      </c>
      <c r="C4222" s="108" t="s">
        <v>2609</v>
      </c>
      <c r="D4222" s="108" t="s">
        <v>17145</v>
      </c>
      <c r="E4222" s="108" t="s">
        <v>2683</v>
      </c>
      <c r="G4222" s="108" t="s">
        <v>17146</v>
      </c>
      <c r="H4222" s="108" t="s">
        <v>6743</v>
      </c>
      <c r="I4222" s="110" t="s">
        <v>2683</v>
      </c>
      <c r="J4222" s="108" t="s">
        <v>2377</v>
      </c>
      <c r="O4222" s="108" t="s">
        <v>2573</v>
      </c>
    </row>
    <row r="4223" spans="1:15" s="108" customFormat="1" ht="12.75" x14ac:dyDescent="0.2">
      <c r="A4223" s="108" t="str">
        <f>EnterpriseData!$B$38</f>
        <v>ProTes300420201Adm</v>
      </c>
      <c r="B4223" s="109" t="s">
        <v>17147</v>
      </c>
      <c r="C4223" s="108" t="s">
        <v>2609</v>
      </c>
      <c r="D4223" s="108" t="s">
        <v>17148</v>
      </c>
      <c r="E4223" s="108" t="s">
        <v>2683</v>
      </c>
      <c r="G4223" s="108" t="s">
        <v>17149</v>
      </c>
      <c r="H4223" s="108" t="s">
        <v>7084</v>
      </c>
      <c r="I4223" s="110" t="s">
        <v>2683</v>
      </c>
      <c r="J4223" s="108" t="s">
        <v>2377</v>
      </c>
      <c r="O4223" s="108" t="s">
        <v>2573</v>
      </c>
    </row>
    <row r="4224" spans="1:15" s="108" customFormat="1" ht="12.75" x14ac:dyDescent="0.2">
      <c r="A4224" s="108" t="str">
        <f>EnterpriseData!$B$38</f>
        <v>ProTes300420201Adm</v>
      </c>
      <c r="B4224" s="109" t="s">
        <v>17150</v>
      </c>
      <c r="C4224" s="108" t="s">
        <v>2609</v>
      </c>
      <c r="D4224" s="108" t="s">
        <v>17151</v>
      </c>
      <c r="E4224" s="108" t="s">
        <v>2683</v>
      </c>
      <c r="G4224" s="108" t="s">
        <v>17152</v>
      </c>
      <c r="H4224" s="108" t="s">
        <v>8803</v>
      </c>
      <c r="I4224" s="110" t="s">
        <v>2683</v>
      </c>
      <c r="J4224" s="108" t="s">
        <v>2377</v>
      </c>
      <c r="O4224" s="108" t="s">
        <v>2573</v>
      </c>
    </row>
    <row r="4225" spans="1:15" s="108" customFormat="1" ht="12.75" x14ac:dyDescent="0.2">
      <c r="A4225" s="108" t="str">
        <f>EnterpriseData!$B$38</f>
        <v>ProTes300420201Adm</v>
      </c>
      <c r="B4225" s="109" t="s">
        <v>17153</v>
      </c>
      <c r="C4225" s="108" t="s">
        <v>2609</v>
      </c>
      <c r="D4225" s="108" t="s">
        <v>16309</v>
      </c>
      <c r="E4225" s="108" t="s">
        <v>2683</v>
      </c>
      <c r="G4225" s="108" t="s">
        <v>16310</v>
      </c>
      <c r="H4225" s="108" t="s">
        <v>6118</v>
      </c>
      <c r="I4225" s="110" t="s">
        <v>2683</v>
      </c>
      <c r="J4225" s="108" t="s">
        <v>2377</v>
      </c>
      <c r="O4225" s="108" t="s">
        <v>2573</v>
      </c>
    </row>
    <row r="4226" spans="1:15" s="108" customFormat="1" ht="12.75" x14ac:dyDescent="0.2">
      <c r="A4226" s="108" t="str">
        <f>EnterpriseData!$B$38</f>
        <v>ProTes300420201Adm</v>
      </c>
      <c r="B4226" s="109" t="s">
        <v>17154</v>
      </c>
      <c r="C4226" s="108" t="s">
        <v>2609</v>
      </c>
      <c r="D4226" s="108" t="s">
        <v>17155</v>
      </c>
      <c r="E4226" s="108" t="s">
        <v>2683</v>
      </c>
      <c r="G4226" s="108" t="s">
        <v>17156</v>
      </c>
      <c r="H4226" s="108" t="s">
        <v>6118</v>
      </c>
      <c r="I4226" s="110" t="s">
        <v>2683</v>
      </c>
      <c r="J4226" s="108" t="s">
        <v>2377</v>
      </c>
      <c r="O4226" s="108" t="s">
        <v>2573</v>
      </c>
    </row>
    <row r="4227" spans="1:15" s="108" customFormat="1" ht="12.75" x14ac:dyDescent="0.2">
      <c r="A4227" s="108" t="str">
        <f>EnterpriseData!$B$38</f>
        <v>ProTes300420201Adm</v>
      </c>
      <c r="B4227" s="109" t="s">
        <v>17157</v>
      </c>
      <c r="C4227" s="108" t="s">
        <v>2609</v>
      </c>
      <c r="D4227" s="108" t="s">
        <v>17158</v>
      </c>
      <c r="E4227" s="108" t="s">
        <v>2683</v>
      </c>
      <c r="G4227" s="108" t="s">
        <v>17159</v>
      </c>
      <c r="H4227" s="108" t="s">
        <v>6118</v>
      </c>
      <c r="I4227" s="110" t="s">
        <v>2683</v>
      </c>
      <c r="J4227" s="108" t="s">
        <v>2377</v>
      </c>
      <c r="O4227" s="108" t="s">
        <v>2573</v>
      </c>
    </row>
    <row r="4228" spans="1:15" s="108" customFormat="1" ht="12.75" x14ac:dyDescent="0.2">
      <c r="A4228" s="108" t="str">
        <f>EnterpriseData!$B$38</f>
        <v>ProTes300420201Adm</v>
      </c>
      <c r="B4228" s="109" t="s">
        <v>17160</v>
      </c>
      <c r="C4228" s="108" t="s">
        <v>2609</v>
      </c>
      <c r="D4228" s="108" t="s">
        <v>17161</v>
      </c>
      <c r="E4228" s="108" t="s">
        <v>2683</v>
      </c>
      <c r="G4228" s="108" t="s">
        <v>17162</v>
      </c>
      <c r="H4228" s="108" t="s">
        <v>6198</v>
      </c>
      <c r="I4228" s="110" t="s">
        <v>2683</v>
      </c>
      <c r="J4228" s="108" t="s">
        <v>3825</v>
      </c>
      <c r="O4228" s="108" t="s">
        <v>2573</v>
      </c>
    </row>
    <row r="4229" spans="1:15" s="108" customFormat="1" ht="12.75" x14ac:dyDescent="0.2">
      <c r="A4229" s="108" t="str">
        <f>EnterpriseData!$B$38</f>
        <v>ProTes300420201Adm</v>
      </c>
      <c r="B4229" s="109" t="s">
        <v>17163</v>
      </c>
      <c r="C4229" s="108" t="s">
        <v>2609</v>
      </c>
      <c r="D4229" s="108" t="s">
        <v>17164</v>
      </c>
      <c r="E4229" s="108" t="s">
        <v>2683</v>
      </c>
      <c r="G4229" s="108" t="s">
        <v>17165</v>
      </c>
      <c r="H4229" s="108" t="s">
        <v>6743</v>
      </c>
      <c r="I4229" s="110" t="s">
        <v>2683</v>
      </c>
      <c r="J4229" s="108" t="s">
        <v>2377</v>
      </c>
      <c r="O4229" s="108" t="s">
        <v>2573</v>
      </c>
    </row>
    <row r="4230" spans="1:15" s="108" customFormat="1" ht="12.75" x14ac:dyDescent="0.2">
      <c r="A4230" s="108" t="str">
        <f>EnterpriseData!$B$38</f>
        <v>ProTes300420201Adm</v>
      </c>
      <c r="B4230" s="109" t="s">
        <v>17166</v>
      </c>
      <c r="C4230" s="108" t="s">
        <v>2609</v>
      </c>
      <c r="D4230" s="108" t="s">
        <v>17167</v>
      </c>
      <c r="E4230" s="108" t="s">
        <v>2683</v>
      </c>
      <c r="G4230" s="108" t="s">
        <v>17168</v>
      </c>
      <c r="H4230" s="108" t="s">
        <v>6118</v>
      </c>
      <c r="I4230" s="110" t="s">
        <v>2683</v>
      </c>
      <c r="J4230" s="108" t="s">
        <v>2377</v>
      </c>
      <c r="O4230" s="108" t="s">
        <v>2573</v>
      </c>
    </row>
    <row r="4231" spans="1:15" s="108" customFormat="1" ht="12.75" x14ac:dyDescent="0.2">
      <c r="A4231" s="108" t="str">
        <f>EnterpriseData!$B$38</f>
        <v>ProTes300420201Adm</v>
      </c>
      <c r="B4231" s="109" t="s">
        <v>17169</v>
      </c>
      <c r="C4231" s="108" t="s">
        <v>2609</v>
      </c>
      <c r="D4231" s="108" t="s">
        <v>17170</v>
      </c>
      <c r="E4231" s="108" t="s">
        <v>2683</v>
      </c>
      <c r="G4231" s="108" t="s">
        <v>17171</v>
      </c>
      <c r="H4231" s="108" t="s">
        <v>6118</v>
      </c>
      <c r="I4231" s="110" t="s">
        <v>2683</v>
      </c>
      <c r="J4231" s="108" t="s">
        <v>2377</v>
      </c>
      <c r="O4231" s="108" t="s">
        <v>2573</v>
      </c>
    </row>
    <row r="4232" spans="1:15" s="108" customFormat="1" ht="12.75" x14ac:dyDescent="0.2">
      <c r="A4232" s="108" t="str">
        <f>EnterpriseData!$B$38</f>
        <v>ProTes300420201Adm</v>
      </c>
      <c r="B4232" s="109" t="s">
        <v>17172</v>
      </c>
      <c r="C4232" s="108" t="s">
        <v>2609</v>
      </c>
      <c r="D4232" s="108" t="s">
        <v>17173</v>
      </c>
      <c r="E4232" s="108" t="s">
        <v>2683</v>
      </c>
      <c r="G4232" s="108" t="s">
        <v>17174</v>
      </c>
      <c r="H4232" s="108" t="s">
        <v>6118</v>
      </c>
      <c r="I4232" s="110" t="s">
        <v>2683</v>
      </c>
      <c r="J4232" s="108" t="s">
        <v>2377</v>
      </c>
      <c r="O4232" s="108" t="s">
        <v>2573</v>
      </c>
    </row>
    <row r="4233" spans="1:15" s="108" customFormat="1" ht="12.75" x14ac:dyDescent="0.2">
      <c r="A4233" s="108" t="str">
        <f>EnterpriseData!$B$38</f>
        <v>ProTes300420201Adm</v>
      </c>
      <c r="B4233" s="109" t="s">
        <v>17175</v>
      </c>
      <c r="C4233" s="108" t="s">
        <v>2609</v>
      </c>
      <c r="D4233" s="108" t="s">
        <v>17176</v>
      </c>
      <c r="E4233" s="108" t="s">
        <v>2683</v>
      </c>
      <c r="G4233" s="108" t="s">
        <v>17177</v>
      </c>
      <c r="H4233" s="108" t="s">
        <v>6570</v>
      </c>
      <c r="I4233" s="110" t="s">
        <v>2683</v>
      </c>
      <c r="J4233" s="108" t="s">
        <v>2377</v>
      </c>
      <c r="O4233" s="108" t="s">
        <v>2573</v>
      </c>
    </row>
    <row r="4234" spans="1:15" s="108" customFormat="1" ht="12.75" x14ac:dyDescent="0.2">
      <c r="A4234" s="108" t="str">
        <f>EnterpriseData!$B$38</f>
        <v>ProTes300420201Adm</v>
      </c>
      <c r="B4234" s="109" t="s">
        <v>17178</v>
      </c>
      <c r="C4234" s="108" t="s">
        <v>2609</v>
      </c>
      <c r="D4234" s="108" t="s">
        <v>17179</v>
      </c>
      <c r="E4234" s="108" t="s">
        <v>2683</v>
      </c>
      <c r="G4234" s="108" t="s">
        <v>17180</v>
      </c>
      <c r="H4234" s="108" t="s">
        <v>7084</v>
      </c>
      <c r="I4234" s="110" t="s">
        <v>2683</v>
      </c>
      <c r="J4234" s="108" t="s">
        <v>2377</v>
      </c>
      <c r="O4234" s="108" t="s">
        <v>2573</v>
      </c>
    </row>
    <row r="4235" spans="1:15" s="108" customFormat="1" ht="12.75" x14ac:dyDescent="0.2">
      <c r="A4235" s="108" t="str">
        <f>EnterpriseData!$B$38</f>
        <v>ProTes300420201Adm</v>
      </c>
      <c r="B4235" s="109" t="s">
        <v>17181</v>
      </c>
      <c r="C4235" s="108" t="s">
        <v>2609</v>
      </c>
      <c r="D4235" s="108" t="s">
        <v>17182</v>
      </c>
      <c r="E4235" s="108" t="s">
        <v>2683</v>
      </c>
      <c r="G4235" s="108" t="s">
        <v>17183</v>
      </c>
      <c r="H4235" s="108" t="s">
        <v>6570</v>
      </c>
      <c r="I4235" s="110" t="s">
        <v>2683</v>
      </c>
      <c r="J4235" s="108" t="s">
        <v>2377</v>
      </c>
      <c r="O4235" s="108" t="s">
        <v>2573</v>
      </c>
    </row>
    <row r="4236" spans="1:15" s="108" customFormat="1" ht="12.75" x14ac:dyDescent="0.2">
      <c r="A4236" s="108" t="str">
        <f>EnterpriseData!$B$38</f>
        <v>ProTes300420201Adm</v>
      </c>
      <c r="B4236" s="109" t="s">
        <v>17184</v>
      </c>
      <c r="C4236" s="108" t="s">
        <v>2609</v>
      </c>
      <c r="D4236" s="108" t="s">
        <v>17185</v>
      </c>
      <c r="E4236" s="108" t="s">
        <v>2683</v>
      </c>
      <c r="G4236" s="108" t="s">
        <v>17186</v>
      </c>
      <c r="H4236" s="108" t="s">
        <v>6118</v>
      </c>
      <c r="I4236" s="110" t="s">
        <v>2683</v>
      </c>
      <c r="J4236" s="108" t="s">
        <v>2377</v>
      </c>
      <c r="O4236" s="108" t="s">
        <v>2573</v>
      </c>
    </row>
    <row r="4237" spans="1:15" s="108" customFormat="1" ht="12.75" x14ac:dyDescent="0.2">
      <c r="A4237" s="108" t="str">
        <f>EnterpriseData!$B$38</f>
        <v>ProTes300420201Adm</v>
      </c>
      <c r="B4237" s="109" t="s">
        <v>17187</v>
      </c>
      <c r="C4237" s="108" t="s">
        <v>2609</v>
      </c>
      <c r="D4237" s="108" t="s">
        <v>17188</v>
      </c>
      <c r="E4237" s="108" t="s">
        <v>2683</v>
      </c>
      <c r="G4237" s="108" t="s">
        <v>17189</v>
      </c>
      <c r="H4237" s="108" t="s">
        <v>6299</v>
      </c>
      <c r="I4237" s="110" t="s">
        <v>2683</v>
      </c>
      <c r="J4237" s="108" t="s">
        <v>3100</v>
      </c>
      <c r="O4237" s="108" t="s">
        <v>2573</v>
      </c>
    </row>
    <row r="4238" spans="1:15" s="108" customFormat="1" ht="12.75" x14ac:dyDescent="0.2">
      <c r="A4238" s="108" t="str">
        <f>EnterpriseData!$B$38</f>
        <v>ProTes300420201Adm</v>
      </c>
      <c r="B4238" s="109" t="s">
        <v>17190</v>
      </c>
      <c r="C4238" s="108" t="s">
        <v>2609</v>
      </c>
      <c r="D4238" s="108" t="s">
        <v>17191</v>
      </c>
      <c r="E4238" s="108" t="s">
        <v>2683</v>
      </c>
      <c r="G4238" s="108" t="s">
        <v>17192</v>
      </c>
      <c r="H4238" s="108" t="s">
        <v>7356</v>
      </c>
      <c r="I4238" s="110" t="s">
        <v>2683</v>
      </c>
      <c r="J4238" s="108" t="s">
        <v>3692</v>
      </c>
      <c r="O4238" s="108" t="s">
        <v>2573</v>
      </c>
    </row>
    <row r="4239" spans="1:15" s="108" customFormat="1" ht="12.75" x14ac:dyDescent="0.2">
      <c r="A4239" s="108" t="str">
        <f>EnterpriseData!$B$38</f>
        <v>ProTes300420201Adm</v>
      </c>
      <c r="B4239" s="109" t="s">
        <v>17193</v>
      </c>
      <c r="C4239" s="108" t="s">
        <v>2609</v>
      </c>
      <c r="D4239" s="108" t="s">
        <v>17194</v>
      </c>
      <c r="E4239" s="108" t="s">
        <v>2683</v>
      </c>
      <c r="G4239" s="108" t="s">
        <v>17195</v>
      </c>
      <c r="H4239" s="108" t="s">
        <v>6325</v>
      </c>
      <c r="I4239" s="110" t="s">
        <v>2683</v>
      </c>
      <c r="J4239" s="108" t="s">
        <v>2377</v>
      </c>
      <c r="O4239" s="108" t="s">
        <v>2573</v>
      </c>
    </row>
    <row r="4240" spans="1:15" s="108" customFormat="1" ht="12.75" x14ac:dyDescent="0.2">
      <c r="A4240" s="108" t="str">
        <f>EnterpriseData!$B$38</f>
        <v>ProTes300420201Adm</v>
      </c>
      <c r="B4240" s="109" t="s">
        <v>17196</v>
      </c>
      <c r="C4240" s="108" t="s">
        <v>2609</v>
      </c>
      <c r="D4240" s="108" t="s">
        <v>17197</v>
      </c>
      <c r="E4240" s="108" t="s">
        <v>2683</v>
      </c>
      <c r="G4240" s="108" t="s">
        <v>17198</v>
      </c>
      <c r="H4240" s="108" t="s">
        <v>6118</v>
      </c>
      <c r="I4240" s="110" t="s">
        <v>2683</v>
      </c>
      <c r="J4240" s="108" t="s">
        <v>2377</v>
      </c>
      <c r="O4240" s="108" t="s">
        <v>2573</v>
      </c>
    </row>
    <row r="4241" spans="1:15" s="108" customFormat="1" ht="12.75" x14ac:dyDescent="0.2">
      <c r="A4241" s="108" t="str">
        <f>EnterpriseData!$B$38</f>
        <v>ProTes300420201Adm</v>
      </c>
      <c r="B4241" s="109" t="s">
        <v>17199</v>
      </c>
      <c r="C4241" s="108" t="s">
        <v>2609</v>
      </c>
      <c r="D4241" s="108" t="s">
        <v>17200</v>
      </c>
      <c r="E4241" s="108" t="s">
        <v>2683</v>
      </c>
      <c r="G4241" s="108" t="s">
        <v>17201</v>
      </c>
      <c r="H4241" s="108" t="s">
        <v>9100</v>
      </c>
      <c r="I4241" s="110" t="s">
        <v>2683</v>
      </c>
      <c r="J4241" s="108" t="s">
        <v>4104</v>
      </c>
      <c r="O4241" s="108" t="s">
        <v>2573</v>
      </c>
    </row>
    <row r="4242" spans="1:15" s="108" customFormat="1" ht="12.75" x14ac:dyDescent="0.2">
      <c r="A4242" s="108" t="str">
        <f>EnterpriseData!$B$38</f>
        <v>ProTes300420201Adm</v>
      </c>
      <c r="B4242" s="109" t="s">
        <v>17202</v>
      </c>
      <c r="C4242" s="108" t="s">
        <v>2609</v>
      </c>
      <c r="D4242" s="108" t="s">
        <v>17203</v>
      </c>
      <c r="E4242" s="108" t="s">
        <v>2683</v>
      </c>
      <c r="G4242" s="108" t="s">
        <v>17204</v>
      </c>
      <c r="H4242" s="108" t="s">
        <v>6570</v>
      </c>
      <c r="I4242" s="110" t="s">
        <v>2683</v>
      </c>
      <c r="J4242" s="108" t="s">
        <v>2377</v>
      </c>
      <c r="O4242" s="108" t="s">
        <v>2573</v>
      </c>
    </row>
    <row r="4243" spans="1:15" s="108" customFormat="1" ht="12.75" x14ac:dyDescent="0.2">
      <c r="A4243" s="108" t="str">
        <f>EnterpriseData!$B$38</f>
        <v>ProTes300420201Adm</v>
      </c>
      <c r="B4243" s="109" t="s">
        <v>17205</v>
      </c>
      <c r="C4243" s="108" t="s">
        <v>2609</v>
      </c>
      <c r="D4243" s="108" t="s">
        <v>17206</v>
      </c>
      <c r="E4243" s="108" t="s">
        <v>2683</v>
      </c>
      <c r="G4243" s="108" t="s">
        <v>17207</v>
      </c>
      <c r="H4243" s="108" t="s">
        <v>6118</v>
      </c>
      <c r="I4243" s="110" t="s">
        <v>2683</v>
      </c>
      <c r="J4243" s="108" t="s">
        <v>2377</v>
      </c>
      <c r="O4243" s="108" t="s">
        <v>2573</v>
      </c>
    </row>
    <row r="4244" spans="1:15" s="108" customFormat="1" ht="12.75" x14ac:dyDescent="0.2">
      <c r="A4244" s="108" t="str">
        <f>EnterpriseData!$B$38</f>
        <v>ProTes300420201Adm</v>
      </c>
      <c r="B4244" s="109" t="s">
        <v>17208</v>
      </c>
      <c r="C4244" s="108" t="s">
        <v>2609</v>
      </c>
      <c r="D4244" s="108" t="s">
        <v>17209</v>
      </c>
      <c r="E4244" s="108" t="s">
        <v>2683</v>
      </c>
      <c r="G4244" s="108" t="s">
        <v>17210</v>
      </c>
      <c r="H4244" s="108" t="s">
        <v>12492</v>
      </c>
      <c r="I4244" s="110" t="s">
        <v>2683</v>
      </c>
      <c r="J4244" s="108" t="s">
        <v>12493</v>
      </c>
      <c r="O4244" s="108" t="s">
        <v>2573</v>
      </c>
    </row>
    <row r="4245" spans="1:15" s="108" customFormat="1" ht="12.75" x14ac:dyDescent="0.2">
      <c r="A4245" s="108" t="str">
        <f>EnterpriseData!$B$38</f>
        <v>ProTes300420201Adm</v>
      </c>
      <c r="B4245" s="109" t="s">
        <v>17211</v>
      </c>
      <c r="C4245" s="108" t="s">
        <v>2609</v>
      </c>
      <c r="D4245" s="108" t="s">
        <v>17212</v>
      </c>
      <c r="E4245" s="108" t="s">
        <v>2683</v>
      </c>
      <c r="G4245" s="108" t="s">
        <v>11119</v>
      </c>
      <c r="H4245" s="108" t="s">
        <v>9212</v>
      </c>
      <c r="I4245" s="110" t="s">
        <v>2683</v>
      </c>
      <c r="J4245" s="108" t="s">
        <v>3100</v>
      </c>
      <c r="O4245" s="108" t="s">
        <v>2573</v>
      </c>
    </row>
    <row r="4246" spans="1:15" s="108" customFormat="1" ht="12.75" x14ac:dyDescent="0.2">
      <c r="A4246" s="108" t="str">
        <f>EnterpriseData!$B$38</f>
        <v>ProTes300420201Adm</v>
      </c>
      <c r="B4246" s="109" t="s">
        <v>17213</v>
      </c>
      <c r="C4246" s="108" t="s">
        <v>2609</v>
      </c>
      <c r="D4246" s="108" t="s">
        <v>17214</v>
      </c>
      <c r="E4246" s="108" t="s">
        <v>2683</v>
      </c>
      <c r="G4246" s="108" t="s">
        <v>17215</v>
      </c>
      <c r="H4246" s="108" t="s">
        <v>6743</v>
      </c>
      <c r="I4246" s="110" t="s">
        <v>2683</v>
      </c>
      <c r="J4246" s="108" t="s">
        <v>2377</v>
      </c>
      <c r="O4246" s="108" t="s">
        <v>2573</v>
      </c>
    </row>
    <row r="4247" spans="1:15" s="108" customFormat="1" ht="12.75" x14ac:dyDescent="0.2">
      <c r="A4247" s="108" t="str">
        <f>EnterpriseData!$B$38</f>
        <v>ProTes300420201Adm</v>
      </c>
      <c r="B4247" s="109" t="s">
        <v>17216</v>
      </c>
      <c r="C4247" s="108" t="s">
        <v>2609</v>
      </c>
      <c r="D4247" s="108" t="s">
        <v>17217</v>
      </c>
      <c r="E4247" s="108" t="s">
        <v>2683</v>
      </c>
      <c r="G4247" s="108" t="s">
        <v>17218</v>
      </c>
      <c r="H4247" s="108" t="s">
        <v>12492</v>
      </c>
      <c r="I4247" s="110" t="s">
        <v>2683</v>
      </c>
      <c r="J4247" s="108" t="s">
        <v>12493</v>
      </c>
      <c r="O4247" s="108" t="s">
        <v>2573</v>
      </c>
    </row>
    <row r="4248" spans="1:15" s="108" customFormat="1" ht="12.75" x14ac:dyDescent="0.2">
      <c r="A4248" s="108" t="str">
        <f>EnterpriseData!$B$38</f>
        <v>ProTes300420201Adm</v>
      </c>
      <c r="B4248" s="109" t="s">
        <v>17219</v>
      </c>
      <c r="C4248" s="108" t="s">
        <v>2609</v>
      </c>
      <c r="D4248" s="108" t="s">
        <v>17220</v>
      </c>
      <c r="E4248" s="108" t="s">
        <v>2683</v>
      </c>
      <c r="G4248" s="108" t="s">
        <v>17221</v>
      </c>
      <c r="H4248" s="108" t="s">
        <v>6118</v>
      </c>
      <c r="I4248" s="110" t="s">
        <v>2683</v>
      </c>
      <c r="J4248" s="108" t="s">
        <v>2377</v>
      </c>
      <c r="O4248" s="108" t="s">
        <v>2573</v>
      </c>
    </row>
    <row r="4249" spans="1:15" s="108" customFormat="1" ht="12.75" x14ac:dyDescent="0.2">
      <c r="A4249" s="108" t="str">
        <f>EnterpriseData!$B$38</f>
        <v>ProTes300420201Adm</v>
      </c>
      <c r="B4249" s="109" t="s">
        <v>17222</v>
      </c>
      <c r="C4249" s="108" t="s">
        <v>2609</v>
      </c>
      <c r="D4249" s="108" t="s">
        <v>17223</v>
      </c>
      <c r="E4249" s="108" t="s">
        <v>2683</v>
      </c>
      <c r="G4249" s="108" t="s">
        <v>17224</v>
      </c>
      <c r="H4249" s="108" t="s">
        <v>13229</v>
      </c>
      <c r="I4249" s="110" t="s">
        <v>2683</v>
      </c>
      <c r="J4249" s="108" t="s">
        <v>2834</v>
      </c>
      <c r="O4249" s="108" t="s">
        <v>2573</v>
      </c>
    </row>
    <row r="4250" spans="1:15" s="108" customFormat="1" ht="12.75" x14ac:dyDescent="0.2">
      <c r="A4250" s="108" t="str">
        <f>EnterpriseData!$B$38</f>
        <v>ProTes300420201Adm</v>
      </c>
      <c r="B4250" s="109" t="s">
        <v>17225</v>
      </c>
      <c r="C4250" s="108" t="s">
        <v>2609</v>
      </c>
      <c r="D4250" s="108" t="s">
        <v>17226</v>
      </c>
      <c r="E4250" s="108" t="s">
        <v>2683</v>
      </c>
      <c r="G4250" s="108" t="s">
        <v>17227</v>
      </c>
      <c r="H4250" s="108" t="s">
        <v>6118</v>
      </c>
      <c r="I4250" s="110" t="s">
        <v>2683</v>
      </c>
      <c r="J4250" s="108" t="s">
        <v>2377</v>
      </c>
      <c r="O4250" s="108" t="s">
        <v>2573</v>
      </c>
    </row>
    <row r="4251" spans="1:15" s="108" customFormat="1" ht="12.75" x14ac:dyDescent="0.2">
      <c r="A4251" s="108" t="str">
        <f>EnterpriseData!$B$38</f>
        <v>ProTes300420201Adm</v>
      </c>
      <c r="B4251" s="109" t="s">
        <v>17228</v>
      </c>
      <c r="C4251" s="108" t="s">
        <v>2609</v>
      </c>
      <c r="D4251" s="108" t="s">
        <v>14074</v>
      </c>
      <c r="E4251" s="108" t="s">
        <v>2683</v>
      </c>
      <c r="G4251" s="108" t="s">
        <v>4415</v>
      </c>
      <c r="H4251" s="108" t="s">
        <v>6241</v>
      </c>
      <c r="I4251" s="110" t="s">
        <v>2683</v>
      </c>
      <c r="J4251" s="108" t="s">
        <v>2940</v>
      </c>
      <c r="O4251" s="108" t="s">
        <v>2573</v>
      </c>
    </row>
    <row r="4252" spans="1:15" s="108" customFormat="1" ht="12.75" x14ac:dyDescent="0.2">
      <c r="A4252" s="108" t="str">
        <f>EnterpriseData!$B$38</f>
        <v>ProTes300420201Adm</v>
      </c>
      <c r="B4252" s="109" t="s">
        <v>17229</v>
      </c>
      <c r="C4252" s="108" t="s">
        <v>2609</v>
      </c>
      <c r="D4252" s="108" t="s">
        <v>17230</v>
      </c>
      <c r="E4252" s="108" t="s">
        <v>2683</v>
      </c>
      <c r="G4252" s="108" t="s">
        <v>5537</v>
      </c>
      <c r="H4252" s="108" t="s">
        <v>9637</v>
      </c>
      <c r="I4252" s="110" t="s">
        <v>2683</v>
      </c>
      <c r="J4252" s="108" t="s">
        <v>5534</v>
      </c>
      <c r="O4252" s="108" t="s">
        <v>2573</v>
      </c>
    </row>
    <row r="4253" spans="1:15" s="108" customFormat="1" ht="12.75" x14ac:dyDescent="0.2">
      <c r="A4253" s="108" t="str">
        <f>EnterpriseData!$B$38</f>
        <v>ProTes300420201Adm</v>
      </c>
      <c r="B4253" s="109" t="s">
        <v>17231</v>
      </c>
      <c r="C4253" s="108" t="s">
        <v>2609</v>
      </c>
      <c r="D4253" s="108" t="s">
        <v>17232</v>
      </c>
      <c r="E4253" s="108" t="s">
        <v>2683</v>
      </c>
      <c r="G4253" s="108" t="s">
        <v>17233</v>
      </c>
      <c r="H4253" s="108" t="s">
        <v>6118</v>
      </c>
      <c r="I4253" s="110" t="s">
        <v>2683</v>
      </c>
      <c r="J4253" s="108" t="s">
        <v>2377</v>
      </c>
      <c r="O4253" s="108" t="s">
        <v>2573</v>
      </c>
    </row>
    <row r="4254" spans="1:15" s="108" customFormat="1" ht="12.75" x14ac:dyDescent="0.2">
      <c r="A4254" s="108" t="str">
        <f>EnterpriseData!$B$38</f>
        <v>ProTes300420201Adm</v>
      </c>
      <c r="B4254" s="109" t="s">
        <v>17234</v>
      </c>
      <c r="C4254" s="108" t="s">
        <v>2609</v>
      </c>
      <c r="D4254" s="108" t="s">
        <v>17235</v>
      </c>
      <c r="E4254" s="108" t="s">
        <v>2683</v>
      </c>
      <c r="G4254" s="108" t="s">
        <v>17236</v>
      </c>
      <c r="H4254" s="108" t="s">
        <v>12492</v>
      </c>
      <c r="I4254" s="110" t="s">
        <v>2683</v>
      </c>
      <c r="J4254" s="108" t="s">
        <v>12493</v>
      </c>
      <c r="O4254" s="108" t="s">
        <v>2573</v>
      </c>
    </row>
    <row r="4255" spans="1:15" s="108" customFormat="1" ht="12.75" x14ac:dyDescent="0.2">
      <c r="A4255" s="108" t="str">
        <f>EnterpriseData!$B$38</f>
        <v>ProTes300420201Adm</v>
      </c>
      <c r="B4255" s="109" t="s">
        <v>17237</v>
      </c>
      <c r="C4255" s="108" t="s">
        <v>2609</v>
      </c>
      <c r="D4255" s="108" t="s">
        <v>17238</v>
      </c>
      <c r="E4255" s="108" t="s">
        <v>2683</v>
      </c>
      <c r="G4255" s="108" t="s">
        <v>17239</v>
      </c>
      <c r="H4255" s="108" t="s">
        <v>6566</v>
      </c>
      <c r="I4255" s="110" t="s">
        <v>2683</v>
      </c>
      <c r="J4255" s="108" t="s">
        <v>2409</v>
      </c>
      <c r="O4255" s="108" t="s">
        <v>2573</v>
      </c>
    </row>
    <row r="4256" spans="1:15" s="108" customFormat="1" ht="12.75" x14ac:dyDescent="0.2">
      <c r="A4256" s="108" t="str">
        <f>EnterpriseData!$B$38</f>
        <v>ProTes300420201Adm</v>
      </c>
      <c r="B4256" s="109" t="s">
        <v>17240</v>
      </c>
      <c r="C4256" s="108" t="s">
        <v>2609</v>
      </c>
      <c r="D4256" s="108" t="s">
        <v>17241</v>
      </c>
      <c r="E4256" s="108" t="s">
        <v>2683</v>
      </c>
      <c r="G4256" s="108" t="s">
        <v>17242</v>
      </c>
      <c r="H4256" s="108" t="s">
        <v>6118</v>
      </c>
      <c r="I4256" s="110" t="s">
        <v>2683</v>
      </c>
      <c r="J4256" s="108" t="s">
        <v>2377</v>
      </c>
      <c r="O4256" s="108" t="s">
        <v>2573</v>
      </c>
    </row>
    <row r="4257" spans="1:15" s="108" customFormat="1" ht="12.75" x14ac:dyDescent="0.2">
      <c r="A4257" s="108" t="str">
        <f>EnterpriseData!$B$38</f>
        <v>ProTes300420201Adm</v>
      </c>
      <c r="B4257" s="109" t="s">
        <v>17243</v>
      </c>
      <c r="C4257" s="108" t="s">
        <v>2609</v>
      </c>
      <c r="D4257" s="108" t="s">
        <v>17244</v>
      </c>
      <c r="E4257" s="108" t="s">
        <v>2683</v>
      </c>
      <c r="G4257" s="108" t="s">
        <v>17245</v>
      </c>
      <c r="H4257" s="108" t="s">
        <v>7315</v>
      </c>
      <c r="I4257" s="110" t="s">
        <v>2683</v>
      </c>
      <c r="J4257" s="108" t="s">
        <v>3016</v>
      </c>
      <c r="O4257" s="108" t="s">
        <v>2573</v>
      </c>
    </row>
    <row r="4258" spans="1:15" s="108" customFormat="1" ht="12.75" x14ac:dyDescent="0.2">
      <c r="A4258" s="108" t="str">
        <f>EnterpriseData!$B$38</f>
        <v>ProTes300420201Adm</v>
      </c>
      <c r="B4258" s="109" t="s">
        <v>17246</v>
      </c>
      <c r="C4258" s="108" t="s">
        <v>2609</v>
      </c>
      <c r="D4258" s="108" t="s">
        <v>17247</v>
      </c>
      <c r="E4258" s="108" t="s">
        <v>2683</v>
      </c>
      <c r="G4258" s="108" t="s">
        <v>17248</v>
      </c>
      <c r="H4258" s="108" t="s">
        <v>6118</v>
      </c>
      <c r="I4258" s="110" t="s">
        <v>2683</v>
      </c>
      <c r="J4258" s="108" t="s">
        <v>2377</v>
      </c>
      <c r="O4258" s="108" t="s">
        <v>2573</v>
      </c>
    </row>
    <row r="4259" spans="1:15" s="108" customFormat="1" ht="12.75" x14ac:dyDescent="0.2">
      <c r="A4259" s="108" t="str">
        <f>EnterpriseData!$B$38</f>
        <v>ProTes300420201Adm</v>
      </c>
      <c r="B4259" s="109" t="s">
        <v>17249</v>
      </c>
      <c r="C4259" s="108" t="s">
        <v>2609</v>
      </c>
      <c r="D4259" s="108" t="s">
        <v>17250</v>
      </c>
      <c r="E4259" s="108" t="s">
        <v>2683</v>
      </c>
      <c r="G4259" s="108" t="s">
        <v>17251</v>
      </c>
      <c r="H4259" s="108" t="s">
        <v>9092</v>
      </c>
      <c r="I4259" s="110" t="s">
        <v>2683</v>
      </c>
      <c r="J4259" s="108" t="s">
        <v>3003</v>
      </c>
      <c r="O4259" s="108" t="s">
        <v>2573</v>
      </c>
    </row>
    <row r="4260" spans="1:15" s="108" customFormat="1" ht="12.75" x14ac:dyDescent="0.2">
      <c r="A4260" s="108" t="str">
        <f>EnterpriseData!$B$38</f>
        <v>ProTes300420201Adm</v>
      </c>
      <c r="B4260" s="109" t="s">
        <v>17252</v>
      </c>
      <c r="C4260" s="108" t="s">
        <v>2609</v>
      </c>
      <c r="D4260" s="108" t="s">
        <v>17253</v>
      </c>
      <c r="E4260" s="108" t="s">
        <v>2683</v>
      </c>
      <c r="G4260" s="108" t="s">
        <v>17254</v>
      </c>
      <c r="H4260" s="108" t="s">
        <v>6743</v>
      </c>
      <c r="I4260" s="110" t="s">
        <v>2683</v>
      </c>
      <c r="J4260" s="108" t="s">
        <v>2377</v>
      </c>
      <c r="O4260" s="108" t="s">
        <v>2573</v>
      </c>
    </row>
    <row r="4261" spans="1:15" s="108" customFormat="1" ht="12.75" x14ac:dyDescent="0.2">
      <c r="A4261" s="108" t="str">
        <f>EnterpriseData!$B$38</f>
        <v>ProTes300420201Adm</v>
      </c>
      <c r="B4261" s="109" t="s">
        <v>17255</v>
      </c>
      <c r="C4261" s="108" t="s">
        <v>2609</v>
      </c>
      <c r="D4261" s="108" t="s">
        <v>17226</v>
      </c>
      <c r="E4261" s="108" t="s">
        <v>2683</v>
      </c>
      <c r="G4261" s="108" t="s">
        <v>17227</v>
      </c>
      <c r="H4261" s="108" t="s">
        <v>6118</v>
      </c>
      <c r="I4261" s="110" t="s">
        <v>2683</v>
      </c>
      <c r="J4261" s="108" t="s">
        <v>2377</v>
      </c>
      <c r="O4261" s="108" t="s">
        <v>2573</v>
      </c>
    </row>
    <row r="4262" spans="1:15" s="108" customFormat="1" ht="12.75" x14ac:dyDescent="0.2">
      <c r="A4262" s="108" t="str">
        <f>EnterpriseData!$B$38</f>
        <v>ProTes300420201Adm</v>
      </c>
      <c r="B4262" s="109" t="s">
        <v>17256</v>
      </c>
      <c r="C4262" s="108" t="s">
        <v>2609</v>
      </c>
      <c r="D4262" s="108" t="s">
        <v>17257</v>
      </c>
      <c r="E4262" s="108" t="s">
        <v>2683</v>
      </c>
      <c r="G4262" s="108" t="s">
        <v>17258</v>
      </c>
      <c r="H4262" s="108" t="s">
        <v>7792</v>
      </c>
      <c r="I4262" s="110" t="s">
        <v>2683</v>
      </c>
      <c r="J4262" s="108" t="s">
        <v>2940</v>
      </c>
      <c r="O4262" s="108" t="s">
        <v>2573</v>
      </c>
    </row>
    <row r="4263" spans="1:15" s="108" customFormat="1" ht="12.75" x14ac:dyDescent="0.2">
      <c r="A4263" s="108" t="str">
        <f>EnterpriseData!$B$38</f>
        <v>ProTes300420201Adm</v>
      </c>
      <c r="B4263" s="109" t="s">
        <v>17259</v>
      </c>
      <c r="C4263" s="108" t="s">
        <v>2609</v>
      </c>
      <c r="D4263" s="108" t="s">
        <v>17260</v>
      </c>
      <c r="E4263" s="108" t="s">
        <v>2683</v>
      </c>
      <c r="G4263" s="108" t="s">
        <v>17261</v>
      </c>
      <c r="H4263" s="108" t="s">
        <v>6339</v>
      </c>
      <c r="I4263" s="110" t="s">
        <v>2683</v>
      </c>
      <c r="J4263" s="108" t="s">
        <v>3195</v>
      </c>
      <c r="O4263" s="108" t="s">
        <v>2573</v>
      </c>
    </row>
    <row r="4264" spans="1:15" s="108" customFormat="1" ht="12.75" x14ac:dyDescent="0.2">
      <c r="A4264" s="108" t="str">
        <f>EnterpriseData!$B$38</f>
        <v>ProTes300420201Adm</v>
      </c>
      <c r="B4264" s="109" t="s">
        <v>17262</v>
      </c>
      <c r="C4264" s="108" t="s">
        <v>2609</v>
      </c>
      <c r="D4264" s="108" t="s">
        <v>17263</v>
      </c>
      <c r="E4264" s="108" t="s">
        <v>2683</v>
      </c>
      <c r="G4264" s="108" t="s">
        <v>17264</v>
      </c>
      <c r="H4264" s="108" t="s">
        <v>9092</v>
      </c>
      <c r="I4264" s="110" t="s">
        <v>2683</v>
      </c>
      <c r="J4264" s="108" t="s">
        <v>3003</v>
      </c>
      <c r="O4264" s="108" t="s">
        <v>2573</v>
      </c>
    </row>
    <row r="4265" spans="1:15" s="108" customFormat="1" ht="12.75" x14ac:dyDescent="0.2">
      <c r="A4265" s="108" t="str">
        <f>EnterpriseData!$B$38</f>
        <v>ProTes300420201Adm</v>
      </c>
      <c r="B4265" s="109" t="s">
        <v>17265</v>
      </c>
      <c r="C4265" s="108" t="s">
        <v>2609</v>
      </c>
      <c r="D4265" s="108" t="s">
        <v>17266</v>
      </c>
      <c r="E4265" s="108" t="s">
        <v>2683</v>
      </c>
      <c r="G4265" s="108" t="s">
        <v>17267</v>
      </c>
      <c r="H4265" s="108" t="s">
        <v>6245</v>
      </c>
      <c r="I4265" s="110" t="s">
        <v>2683</v>
      </c>
      <c r="J4265" s="108" t="s">
        <v>2412</v>
      </c>
      <c r="O4265" s="108" t="s">
        <v>2573</v>
      </c>
    </row>
    <row r="4266" spans="1:15" s="108" customFormat="1" ht="12.75" x14ac:dyDescent="0.2">
      <c r="A4266" s="108" t="str">
        <f>EnterpriseData!$B$38</f>
        <v>ProTes300420201Adm</v>
      </c>
      <c r="B4266" s="109" t="s">
        <v>17268</v>
      </c>
      <c r="C4266" s="108" t="s">
        <v>2609</v>
      </c>
      <c r="D4266" s="108" t="s">
        <v>17269</v>
      </c>
      <c r="E4266" s="108" t="s">
        <v>2683</v>
      </c>
      <c r="G4266" s="108" t="s">
        <v>17270</v>
      </c>
      <c r="H4266" s="108" t="s">
        <v>6923</v>
      </c>
      <c r="I4266" s="110" t="s">
        <v>2683</v>
      </c>
      <c r="J4266" s="108" t="s">
        <v>2991</v>
      </c>
      <c r="O4266" s="108" t="s">
        <v>2573</v>
      </c>
    </row>
    <row r="4267" spans="1:15" s="108" customFormat="1" ht="12.75" x14ac:dyDescent="0.2">
      <c r="A4267" s="108" t="str">
        <f>EnterpriseData!$B$38</f>
        <v>ProTes300420201Adm</v>
      </c>
      <c r="B4267" s="109" t="s">
        <v>17271</v>
      </c>
      <c r="C4267" s="108" t="s">
        <v>2609</v>
      </c>
      <c r="D4267" s="108" t="s">
        <v>17272</v>
      </c>
      <c r="E4267" s="108" t="s">
        <v>2683</v>
      </c>
      <c r="G4267" s="108" t="s">
        <v>17273</v>
      </c>
      <c r="H4267" s="108" t="s">
        <v>16562</v>
      </c>
      <c r="I4267" s="110" t="s">
        <v>2683</v>
      </c>
      <c r="J4267" s="108" t="s">
        <v>2407</v>
      </c>
      <c r="O4267" s="108" t="s">
        <v>2573</v>
      </c>
    </row>
    <row r="4268" spans="1:15" s="108" customFormat="1" ht="12.75" x14ac:dyDescent="0.2">
      <c r="A4268" s="108" t="str">
        <f>EnterpriseData!$B$38</f>
        <v>ProTes300420201Adm</v>
      </c>
      <c r="B4268" s="109" t="s">
        <v>17274</v>
      </c>
      <c r="C4268" s="108" t="s">
        <v>2609</v>
      </c>
      <c r="D4268" s="108" t="s">
        <v>17275</v>
      </c>
      <c r="E4268" s="108" t="s">
        <v>2683</v>
      </c>
      <c r="G4268" s="108" t="s">
        <v>17276</v>
      </c>
      <c r="H4268" s="108" t="s">
        <v>6616</v>
      </c>
      <c r="I4268" s="110" t="s">
        <v>2683</v>
      </c>
      <c r="J4268" s="108" t="s">
        <v>5800</v>
      </c>
      <c r="O4268" s="108" t="s">
        <v>2573</v>
      </c>
    </row>
    <row r="4269" spans="1:15" s="108" customFormat="1" ht="12.75" x14ac:dyDescent="0.2">
      <c r="A4269" s="108" t="str">
        <f>EnterpriseData!$B$38</f>
        <v>ProTes300420201Adm</v>
      </c>
      <c r="B4269" s="109" t="s">
        <v>17277</v>
      </c>
      <c r="C4269" s="108" t="s">
        <v>2609</v>
      </c>
      <c r="D4269" s="108" t="s">
        <v>17278</v>
      </c>
      <c r="E4269" s="108" t="s">
        <v>2683</v>
      </c>
      <c r="G4269" s="108" t="s">
        <v>17279</v>
      </c>
      <c r="H4269" s="108" t="s">
        <v>6151</v>
      </c>
      <c r="I4269" s="110" t="s">
        <v>2683</v>
      </c>
      <c r="J4269" s="108" t="s">
        <v>2727</v>
      </c>
      <c r="O4269" s="108" t="s">
        <v>2573</v>
      </c>
    </row>
    <row r="4270" spans="1:15" s="108" customFormat="1" ht="12.75" x14ac:dyDescent="0.2">
      <c r="A4270" s="108" t="str">
        <f>EnterpriseData!$B$38</f>
        <v>ProTes300420201Adm</v>
      </c>
      <c r="B4270" s="109" t="s">
        <v>17280</v>
      </c>
      <c r="C4270" s="108" t="s">
        <v>2609</v>
      </c>
      <c r="D4270" s="108" t="s">
        <v>17281</v>
      </c>
      <c r="E4270" s="108" t="s">
        <v>2683</v>
      </c>
      <c r="G4270" s="108" t="s">
        <v>17282</v>
      </c>
      <c r="H4270" s="108" t="s">
        <v>6151</v>
      </c>
      <c r="I4270" s="110" t="s">
        <v>2683</v>
      </c>
      <c r="J4270" s="108" t="s">
        <v>2727</v>
      </c>
      <c r="O4270" s="108" t="s">
        <v>2573</v>
      </c>
    </row>
    <row r="4271" spans="1:15" s="108" customFormat="1" ht="12.75" x14ac:dyDescent="0.2">
      <c r="A4271" s="108" t="str">
        <f>EnterpriseData!$B$38</f>
        <v>ProTes300420201Adm</v>
      </c>
      <c r="B4271" s="109" t="s">
        <v>17283</v>
      </c>
      <c r="C4271" s="108" t="s">
        <v>2609</v>
      </c>
      <c r="D4271" s="108" t="s">
        <v>17284</v>
      </c>
      <c r="E4271" s="108" t="s">
        <v>2683</v>
      </c>
      <c r="G4271" s="108" t="s">
        <v>17285</v>
      </c>
      <c r="H4271" s="108" t="s">
        <v>6151</v>
      </c>
      <c r="I4271" s="110" t="s">
        <v>2683</v>
      </c>
      <c r="J4271" s="108" t="s">
        <v>2727</v>
      </c>
      <c r="O4271" s="108" t="s">
        <v>2573</v>
      </c>
    </row>
    <row r="4272" spans="1:15" s="108" customFormat="1" ht="12.75" x14ac:dyDescent="0.2">
      <c r="A4272" s="108" t="str">
        <f>EnterpriseData!$B$38</f>
        <v>ProTes300420201Adm</v>
      </c>
      <c r="B4272" s="109" t="s">
        <v>17286</v>
      </c>
      <c r="C4272" s="108" t="s">
        <v>2609</v>
      </c>
      <c r="D4272" s="108" t="s">
        <v>17287</v>
      </c>
      <c r="E4272" s="108" t="s">
        <v>2683</v>
      </c>
      <c r="G4272" s="108" t="s">
        <v>17288</v>
      </c>
      <c r="H4272" s="108" t="s">
        <v>6838</v>
      </c>
      <c r="I4272" s="110" t="s">
        <v>2683</v>
      </c>
      <c r="J4272" s="108" t="s">
        <v>2534</v>
      </c>
      <c r="O4272" s="108" t="s">
        <v>2573</v>
      </c>
    </row>
    <row r="4273" spans="1:15" s="108" customFormat="1" ht="12.75" x14ac:dyDescent="0.2">
      <c r="A4273" s="108" t="str">
        <f>EnterpriseData!$B$38</f>
        <v>ProTes300420201Adm</v>
      </c>
      <c r="B4273" s="109" t="s">
        <v>17289</v>
      </c>
      <c r="C4273" s="108" t="s">
        <v>2609</v>
      </c>
      <c r="D4273" s="108" t="s">
        <v>17290</v>
      </c>
      <c r="E4273" s="108" t="s">
        <v>2683</v>
      </c>
      <c r="G4273" s="108" t="s">
        <v>17291</v>
      </c>
      <c r="H4273" s="108" t="s">
        <v>8653</v>
      </c>
      <c r="I4273" s="110" t="s">
        <v>2683</v>
      </c>
      <c r="J4273" s="108" t="s">
        <v>2422</v>
      </c>
      <c r="O4273" s="108" t="s">
        <v>2573</v>
      </c>
    </row>
    <row r="4274" spans="1:15" s="108" customFormat="1" ht="12.75" x14ac:dyDescent="0.2">
      <c r="A4274" s="108" t="str">
        <f>EnterpriseData!$B$38</f>
        <v>ProTes300420201Adm</v>
      </c>
      <c r="B4274" s="109" t="s">
        <v>17292</v>
      </c>
      <c r="C4274" s="108" t="s">
        <v>2609</v>
      </c>
      <c r="D4274" s="108" t="s">
        <v>17293</v>
      </c>
      <c r="E4274" s="108" t="s">
        <v>2683</v>
      </c>
      <c r="G4274" s="108" t="s">
        <v>17294</v>
      </c>
      <c r="H4274" s="108" t="s">
        <v>6299</v>
      </c>
      <c r="I4274" s="110" t="s">
        <v>2683</v>
      </c>
      <c r="J4274" s="108" t="s">
        <v>3100</v>
      </c>
      <c r="O4274" s="108" t="s">
        <v>2573</v>
      </c>
    </row>
    <row r="4275" spans="1:15" s="108" customFormat="1" ht="12.75" x14ac:dyDescent="0.2">
      <c r="A4275" s="108" t="str">
        <f>EnterpriseData!$B$38</f>
        <v>ProTes300420201Adm</v>
      </c>
      <c r="B4275" s="109" t="s">
        <v>17295</v>
      </c>
      <c r="C4275" s="108" t="s">
        <v>2609</v>
      </c>
      <c r="D4275" s="108" t="s">
        <v>17296</v>
      </c>
      <c r="E4275" s="108" t="s">
        <v>2683</v>
      </c>
      <c r="G4275" s="108" t="s">
        <v>17297</v>
      </c>
      <c r="H4275" s="108" t="s">
        <v>17298</v>
      </c>
      <c r="I4275" s="110" t="s">
        <v>2683</v>
      </c>
      <c r="J4275" s="108" t="s">
        <v>3195</v>
      </c>
      <c r="O4275" s="108" t="s">
        <v>2573</v>
      </c>
    </row>
    <row r="4276" spans="1:15" s="108" customFormat="1" ht="12.75" x14ac:dyDescent="0.2">
      <c r="A4276" s="108" t="str">
        <f>EnterpriseData!$B$38</f>
        <v>ProTes300420201Adm</v>
      </c>
      <c r="B4276" s="109" t="s">
        <v>17299</v>
      </c>
      <c r="C4276" s="108" t="s">
        <v>2609</v>
      </c>
      <c r="D4276" s="108" t="s">
        <v>17300</v>
      </c>
      <c r="E4276" s="108" t="s">
        <v>2683</v>
      </c>
      <c r="G4276" s="108" t="s">
        <v>17301</v>
      </c>
      <c r="H4276" s="108" t="s">
        <v>11561</v>
      </c>
      <c r="I4276" s="110" t="s">
        <v>2683</v>
      </c>
      <c r="J4276" s="108" t="s">
        <v>11562</v>
      </c>
      <c r="O4276" s="108" t="s">
        <v>2573</v>
      </c>
    </row>
    <row r="4277" spans="1:15" s="108" customFormat="1" ht="12.75" x14ac:dyDescent="0.2">
      <c r="A4277" s="108" t="str">
        <f>EnterpriseData!$B$38</f>
        <v>ProTes300420201Adm</v>
      </c>
      <c r="B4277" s="109" t="s">
        <v>17302</v>
      </c>
      <c r="C4277" s="108" t="s">
        <v>2609</v>
      </c>
      <c r="D4277" s="108" t="s">
        <v>17303</v>
      </c>
      <c r="E4277" s="108" t="s">
        <v>2683</v>
      </c>
      <c r="G4277" s="108" t="s">
        <v>17304</v>
      </c>
      <c r="H4277" s="108" t="s">
        <v>6616</v>
      </c>
      <c r="I4277" s="110" t="s">
        <v>2683</v>
      </c>
      <c r="J4277" s="108" t="s">
        <v>5800</v>
      </c>
      <c r="O4277" s="108" t="s">
        <v>2573</v>
      </c>
    </row>
    <row r="4278" spans="1:15" s="108" customFormat="1" ht="12.75" x14ac:dyDescent="0.2">
      <c r="A4278" s="108" t="str">
        <f>EnterpriseData!$B$38</f>
        <v>ProTes300420201Adm</v>
      </c>
      <c r="B4278" s="109" t="s">
        <v>17305</v>
      </c>
      <c r="C4278" s="108" t="s">
        <v>2609</v>
      </c>
      <c r="D4278" s="108" t="s">
        <v>17306</v>
      </c>
      <c r="E4278" s="108" t="s">
        <v>2683</v>
      </c>
      <c r="G4278" s="108" t="s">
        <v>17307</v>
      </c>
      <c r="H4278" s="108" t="s">
        <v>6753</v>
      </c>
      <c r="I4278" s="110" t="s">
        <v>2683</v>
      </c>
      <c r="J4278" s="108" t="s">
        <v>5526</v>
      </c>
      <c r="O4278" s="108" t="s">
        <v>2573</v>
      </c>
    </row>
    <row r="4279" spans="1:15" s="108" customFormat="1" ht="12.75" x14ac:dyDescent="0.2">
      <c r="A4279" s="108" t="str">
        <f>EnterpriseData!$B$38</f>
        <v>ProTes300420201Adm</v>
      </c>
      <c r="B4279" s="109" t="s">
        <v>17308</v>
      </c>
      <c r="C4279" s="108" t="s">
        <v>2609</v>
      </c>
      <c r="D4279" s="108" t="s">
        <v>17309</v>
      </c>
      <c r="E4279" s="108" t="s">
        <v>2683</v>
      </c>
      <c r="G4279" s="108" t="s">
        <v>17310</v>
      </c>
      <c r="H4279" s="108" t="s">
        <v>6143</v>
      </c>
      <c r="I4279" s="110" t="s">
        <v>2683</v>
      </c>
      <c r="J4279" s="108" t="s">
        <v>4901</v>
      </c>
      <c r="O4279" s="108" t="s">
        <v>2573</v>
      </c>
    </row>
    <row r="4280" spans="1:15" s="108" customFormat="1" ht="12.75" x14ac:dyDescent="0.2">
      <c r="A4280" s="108" t="str">
        <f>EnterpriseData!$B$38</f>
        <v>ProTes300420201Adm</v>
      </c>
      <c r="B4280" s="109" t="s">
        <v>17311</v>
      </c>
      <c r="C4280" s="108" t="s">
        <v>2609</v>
      </c>
      <c r="D4280" s="108" t="s">
        <v>17312</v>
      </c>
      <c r="E4280" s="108" t="s">
        <v>2683</v>
      </c>
      <c r="G4280" s="108" t="s">
        <v>17313</v>
      </c>
      <c r="H4280" s="108" t="s">
        <v>6534</v>
      </c>
      <c r="I4280" s="110" t="s">
        <v>2683</v>
      </c>
      <c r="J4280" s="108" t="s">
        <v>5602</v>
      </c>
      <c r="O4280" s="108" t="s">
        <v>2573</v>
      </c>
    </row>
    <row r="4281" spans="1:15" s="108" customFormat="1" ht="12.75" x14ac:dyDescent="0.2">
      <c r="A4281" s="108" t="str">
        <f>EnterpriseData!$B$38</f>
        <v>ProTes300420201Adm</v>
      </c>
      <c r="B4281" s="109" t="s">
        <v>17314</v>
      </c>
      <c r="C4281" s="108" t="s">
        <v>2609</v>
      </c>
      <c r="D4281" s="108" t="s">
        <v>17315</v>
      </c>
      <c r="E4281" s="108" t="s">
        <v>2683</v>
      </c>
      <c r="G4281" s="108" t="s">
        <v>17316</v>
      </c>
      <c r="H4281" s="108" t="s">
        <v>11116</v>
      </c>
      <c r="I4281" s="110" t="s">
        <v>2683</v>
      </c>
      <c r="J4281" s="108" t="s">
        <v>7486</v>
      </c>
      <c r="O4281" s="108" t="s">
        <v>2573</v>
      </c>
    </row>
    <row r="4282" spans="1:15" s="108" customFormat="1" ht="12.75" x14ac:dyDescent="0.2">
      <c r="A4282" s="108" t="str">
        <f>EnterpriseData!$B$38</f>
        <v>ProTes300420201Adm</v>
      </c>
      <c r="B4282" s="109" t="s">
        <v>17317</v>
      </c>
      <c r="C4282" s="108" t="s">
        <v>2609</v>
      </c>
      <c r="D4282" s="108" t="s">
        <v>17318</v>
      </c>
      <c r="E4282" s="108" t="s">
        <v>2683</v>
      </c>
      <c r="G4282" s="108" t="s">
        <v>17319</v>
      </c>
      <c r="H4282" s="108" t="s">
        <v>6122</v>
      </c>
      <c r="I4282" s="110" t="s">
        <v>2683</v>
      </c>
      <c r="J4282" s="108" t="s">
        <v>6123</v>
      </c>
      <c r="O4282" s="108" t="s">
        <v>2573</v>
      </c>
    </row>
    <row r="4283" spans="1:15" s="108" customFormat="1" ht="12.75" x14ac:dyDescent="0.2">
      <c r="A4283" s="108" t="str">
        <f>EnterpriseData!$B$38</f>
        <v>ProTes300420201Adm</v>
      </c>
      <c r="B4283" s="109" t="s">
        <v>17320</v>
      </c>
      <c r="C4283" s="108" t="s">
        <v>2609</v>
      </c>
      <c r="D4283" s="108" t="s">
        <v>17321</v>
      </c>
      <c r="E4283" s="108" t="s">
        <v>2683</v>
      </c>
      <c r="G4283" s="108" t="s">
        <v>17322</v>
      </c>
      <c r="H4283" s="108" t="s">
        <v>17323</v>
      </c>
      <c r="I4283" s="110" t="s">
        <v>2683</v>
      </c>
      <c r="J4283" s="108" t="s">
        <v>412</v>
      </c>
      <c r="O4283" s="108" t="s">
        <v>2573</v>
      </c>
    </row>
    <row r="4284" spans="1:15" s="108" customFormat="1" ht="12.75" x14ac:dyDescent="0.2">
      <c r="A4284" s="108" t="str">
        <f>EnterpriseData!$B$38</f>
        <v>ProTes300420201Adm</v>
      </c>
      <c r="B4284" s="109" t="s">
        <v>17324</v>
      </c>
      <c r="C4284" s="108" t="s">
        <v>2609</v>
      </c>
      <c r="D4284" s="108" t="s">
        <v>17325</v>
      </c>
      <c r="E4284" s="108" t="s">
        <v>2683</v>
      </c>
      <c r="G4284" s="108" t="s">
        <v>17326</v>
      </c>
      <c r="H4284" s="108" t="s">
        <v>6800</v>
      </c>
      <c r="I4284" s="110" t="s">
        <v>2683</v>
      </c>
      <c r="J4284" s="108" t="s">
        <v>412</v>
      </c>
      <c r="O4284" s="108" t="s">
        <v>2573</v>
      </c>
    </row>
    <row r="4285" spans="1:15" s="108" customFormat="1" ht="12.75" x14ac:dyDescent="0.2">
      <c r="A4285" s="108" t="str">
        <f>EnterpriseData!$B$38</f>
        <v>ProTes300420201Adm</v>
      </c>
      <c r="B4285" s="109" t="s">
        <v>17327</v>
      </c>
      <c r="C4285" s="108" t="s">
        <v>2609</v>
      </c>
      <c r="D4285" s="108" t="s">
        <v>17328</v>
      </c>
      <c r="E4285" s="108" t="s">
        <v>2683</v>
      </c>
      <c r="G4285" s="108" t="s">
        <v>17329</v>
      </c>
      <c r="H4285" s="108" t="s">
        <v>6800</v>
      </c>
      <c r="I4285" s="110" t="s">
        <v>2683</v>
      </c>
      <c r="J4285" s="108" t="s">
        <v>412</v>
      </c>
      <c r="O4285" s="108" t="s">
        <v>2573</v>
      </c>
    </row>
    <row r="4286" spans="1:15" s="108" customFormat="1" ht="12.75" x14ac:dyDescent="0.2">
      <c r="A4286" s="108" t="str">
        <f>EnterpriseData!$B$38</f>
        <v>ProTes300420201Adm</v>
      </c>
      <c r="B4286" s="109" t="s">
        <v>17330</v>
      </c>
      <c r="C4286" s="108" t="s">
        <v>2609</v>
      </c>
      <c r="D4286" s="108" t="s">
        <v>17331</v>
      </c>
      <c r="E4286" s="108" t="s">
        <v>2683</v>
      </c>
      <c r="G4286" s="108" t="s">
        <v>17332</v>
      </c>
      <c r="H4286" s="108" t="s">
        <v>6800</v>
      </c>
      <c r="I4286" s="110" t="s">
        <v>2683</v>
      </c>
      <c r="J4286" s="108" t="s">
        <v>412</v>
      </c>
      <c r="O4286" s="108" t="s">
        <v>2573</v>
      </c>
    </row>
    <row r="4287" spans="1:15" s="108" customFormat="1" ht="12.75" x14ac:dyDescent="0.2">
      <c r="A4287" s="108" t="str">
        <f>EnterpriseData!$B$38</f>
        <v>ProTes300420201Adm</v>
      </c>
      <c r="B4287" s="109" t="s">
        <v>17333</v>
      </c>
      <c r="C4287" s="108" t="s">
        <v>2609</v>
      </c>
      <c r="D4287" s="108" t="s">
        <v>17334</v>
      </c>
      <c r="E4287" s="108" t="s">
        <v>2683</v>
      </c>
      <c r="G4287" s="108" t="s">
        <v>17335</v>
      </c>
      <c r="H4287" s="108" t="s">
        <v>6800</v>
      </c>
      <c r="I4287" s="110" t="s">
        <v>2683</v>
      </c>
      <c r="J4287" s="108" t="s">
        <v>412</v>
      </c>
      <c r="O4287" s="108" t="s">
        <v>2573</v>
      </c>
    </row>
    <row r="4288" spans="1:15" s="108" customFormat="1" ht="12.75" x14ac:dyDescent="0.2">
      <c r="A4288" s="108" t="str">
        <f>EnterpriseData!$B$38</f>
        <v>ProTes300420201Adm</v>
      </c>
      <c r="B4288" s="109" t="s">
        <v>17336</v>
      </c>
      <c r="C4288" s="108" t="s">
        <v>2609</v>
      </c>
      <c r="D4288" s="108" t="s">
        <v>17337</v>
      </c>
      <c r="E4288" s="108" t="s">
        <v>2683</v>
      </c>
      <c r="G4288" s="108" t="s">
        <v>17338</v>
      </c>
      <c r="H4288" s="108" t="s">
        <v>7315</v>
      </c>
      <c r="I4288" s="110" t="s">
        <v>2683</v>
      </c>
      <c r="J4288" s="108" t="s">
        <v>3016</v>
      </c>
      <c r="O4288" s="108" t="s">
        <v>2573</v>
      </c>
    </row>
    <row r="4289" spans="1:15" s="108" customFormat="1" ht="12.75" x14ac:dyDescent="0.2">
      <c r="A4289" s="108" t="str">
        <f>EnterpriseData!$B$38</f>
        <v>ProTes300420201Adm</v>
      </c>
      <c r="B4289" s="109" t="s">
        <v>17339</v>
      </c>
      <c r="C4289" s="108" t="s">
        <v>2609</v>
      </c>
      <c r="D4289" s="108" t="s">
        <v>17340</v>
      </c>
      <c r="E4289" s="108" t="s">
        <v>2683</v>
      </c>
      <c r="G4289" s="108" t="s">
        <v>17341</v>
      </c>
      <c r="H4289" s="108" t="s">
        <v>6800</v>
      </c>
      <c r="I4289" s="110" t="s">
        <v>2683</v>
      </c>
      <c r="J4289" s="108" t="s">
        <v>412</v>
      </c>
      <c r="O4289" s="108" t="s">
        <v>2573</v>
      </c>
    </row>
    <row r="4290" spans="1:15" s="108" customFormat="1" ht="12.75" x14ac:dyDescent="0.2">
      <c r="A4290" s="108" t="str">
        <f>EnterpriseData!$B$38</f>
        <v>ProTes300420201Adm</v>
      </c>
      <c r="B4290" s="109" t="s">
        <v>17342</v>
      </c>
      <c r="C4290" s="108" t="s">
        <v>2609</v>
      </c>
      <c r="D4290" s="108" t="s">
        <v>17343</v>
      </c>
      <c r="E4290" s="108" t="s">
        <v>2683</v>
      </c>
      <c r="G4290" s="108" t="s">
        <v>8407</v>
      </c>
      <c r="H4290" s="108" t="s">
        <v>8407</v>
      </c>
      <c r="I4290" s="110" t="s">
        <v>2683</v>
      </c>
      <c r="J4290" s="108" t="s">
        <v>5679</v>
      </c>
      <c r="O4290" s="108" t="s">
        <v>2573</v>
      </c>
    </row>
    <row r="4291" spans="1:15" s="108" customFormat="1" ht="12.75" x14ac:dyDescent="0.2">
      <c r="A4291" s="108" t="str">
        <f>EnterpriseData!$B$38</f>
        <v>ProTes300420201Adm</v>
      </c>
      <c r="B4291" s="109" t="s">
        <v>17344</v>
      </c>
      <c r="C4291" s="108" t="s">
        <v>2609</v>
      </c>
      <c r="D4291" s="108" t="s">
        <v>17345</v>
      </c>
      <c r="E4291" s="108" t="s">
        <v>2683</v>
      </c>
      <c r="G4291" s="108" t="s">
        <v>17346</v>
      </c>
      <c r="H4291" s="108" t="s">
        <v>7315</v>
      </c>
      <c r="I4291" s="110" t="s">
        <v>2683</v>
      </c>
      <c r="J4291" s="108" t="s">
        <v>3016</v>
      </c>
      <c r="O4291" s="108" t="s">
        <v>2573</v>
      </c>
    </row>
    <row r="4292" spans="1:15" s="108" customFormat="1" ht="12.75" x14ac:dyDescent="0.2">
      <c r="A4292" s="108" t="str">
        <f>EnterpriseData!$B$38</f>
        <v>ProTes300420201Adm</v>
      </c>
      <c r="B4292" s="109" t="s">
        <v>17347</v>
      </c>
      <c r="C4292" s="108" t="s">
        <v>2609</v>
      </c>
      <c r="D4292" s="108" t="s">
        <v>17348</v>
      </c>
      <c r="E4292" s="108" t="s">
        <v>2683</v>
      </c>
      <c r="G4292" s="108" t="s">
        <v>17349</v>
      </c>
      <c r="H4292" s="108" t="s">
        <v>11508</v>
      </c>
      <c r="I4292" s="110" t="s">
        <v>2683</v>
      </c>
      <c r="J4292" s="108" t="s">
        <v>2714</v>
      </c>
      <c r="O4292" s="108" t="s">
        <v>2573</v>
      </c>
    </row>
    <row r="4293" spans="1:15" s="108" customFormat="1" ht="12.75" x14ac:dyDescent="0.2">
      <c r="A4293" s="108" t="str">
        <f>EnterpriseData!$B$38</f>
        <v>ProTes300420201Adm</v>
      </c>
      <c r="B4293" s="109" t="s">
        <v>17350</v>
      </c>
      <c r="C4293" s="108" t="s">
        <v>2609</v>
      </c>
      <c r="D4293" s="108" t="s">
        <v>17351</v>
      </c>
      <c r="E4293" s="108" t="s">
        <v>2683</v>
      </c>
      <c r="G4293" s="108" t="s">
        <v>17352</v>
      </c>
      <c r="H4293" s="108" t="s">
        <v>11508</v>
      </c>
      <c r="I4293" s="110" t="s">
        <v>2683</v>
      </c>
      <c r="J4293" s="108" t="s">
        <v>2714</v>
      </c>
      <c r="O4293" s="108" t="s">
        <v>2573</v>
      </c>
    </row>
    <row r="4294" spans="1:15" s="108" customFormat="1" ht="12.75" x14ac:dyDescent="0.2">
      <c r="A4294" s="108" t="str">
        <f>EnterpriseData!$B$38</f>
        <v>ProTes300420201Adm</v>
      </c>
      <c r="B4294" s="109" t="s">
        <v>17353</v>
      </c>
      <c r="C4294" s="108" t="s">
        <v>2609</v>
      </c>
      <c r="D4294" s="108" t="s">
        <v>17354</v>
      </c>
      <c r="E4294" s="108" t="s">
        <v>2683</v>
      </c>
      <c r="G4294" s="108" t="s">
        <v>17355</v>
      </c>
      <c r="H4294" s="108" t="s">
        <v>6616</v>
      </c>
      <c r="I4294" s="110" t="s">
        <v>2683</v>
      </c>
      <c r="J4294" s="108" t="s">
        <v>5800</v>
      </c>
      <c r="O4294" s="108" t="s">
        <v>2573</v>
      </c>
    </row>
    <row r="4295" spans="1:15" s="108" customFormat="1" ht="12.75" x14ac:dyDescent="0.2">
      <c r="A4295" s="108" t="str">
        <f>EnterpriseData!$B$38</f>
        <v>ProTes300420201Adm</v>
      </c>
      <c r="B4295" s="109" t="s">
        <v>17356</v>
      </c>
      <c r="C4295" s="108" t="s">
        <v>2609</v>
      </c>
      <c r="D4295" s="108" t="s">
        <v>17357</v>
      </c>
      <c r="E4295" s="108" t="s">
        <v>2683</v>
      </c>
      <c r="G4295" s="108" t="s">
        <v>17358</v>
      </c>
      <c r="H4295" s="108" t="s">
        <v>6676</v>
      </c>
      <c r="I4295" s="110" t="s">
        <v>2683</v>
      </c>
      <c r="J4295" s="108" t="s">
        <v>3151</v>
      </c>
      <c r="O4295" s="108" t="s">
        <v>2573</v>
      </c>
    </row>
    <row r="4296" spans="1:15" s="108" customFormat="1" ht="12.75" x14ac:dyDescent="0.2">
      <c r="A4296" s="108" t="str">
        <f>EnterpriseData!$B$38</f>
        <v>ProTes300420201Adm</v>
      </c>
      <c r="B4296" s="109" t="s">
        <v>17359</v>
      </c>
      <c r="C4296" s="108" t="s">
        <v>2609</v>
      </c>
      <c r="D4296" s="108" t="s">
        <v>17360</v>
      </c>
      <c r="E4296" s="108" t="s">
        <v>2683</v>
      </c>
      <c r="G4296" s="108" t="s">
        <v>17361</v>
      </c>
      <c r="H4296" s="108" t="s">
        <v>11059</v>
      </c>
      <c r="I4296" s="110" t="s">
        <v>2683</v>
      </c>
      <c r="J4296" s="108" t="s">
        <v>2794</v>
      </c>
      <c r="O4296" s="108" t="s">
        <v>2573</v>
      </c>
    </row>
    <row r="4297" spans="1:15" s="108" customFormat="1" ht="12.75" x14ac:dyDescent="0.2">
      <c r="A4297" s="108" t="str">
        <f>EnterpriseData!$B$38</f>
        <v>ProTes300420201Adm</v>
      </c>
      <c r="B4297" s="109" t="s">
        <v>17362</v>
      </c>
      <c r="C4297" s="108" t="s">
        <v>2609</v>
      </c>
      <c r="D4297" s="108" t="s">
        <v>17363</v>
      </c>
      <c r="E4297" s="108" t="s">
        <v>2683</v>
      </c>
      <c r="G4297" s="108" t="s">
        <v>17364</v>
      </c>
      <c r="H4297" s="108" t="s">
        <v>7530</v>
      </c>
      <c r="I4297" s="110" t="s">
        <v>2683</v>
      </c>
      <c r="J4297" s="108" t="s">
        <v>3799</v>
      </c>
      <c r="O4297" s="108" t="s">
        <v>2573</v>
      </c>
    </row>
    <row r="4298" spans="1:15" s="108" customFormat="1" ht="12.75" x14ac:dyDescent="0.2">
      <c r="A4298" s="108" t="str">
        <f>EnterpriseData!$B$38</f>
        <v>ProTes300420201Adm</v>
      </c>
      <c r="B4298" s="109" t="s">
        <v>17365</v>
      </c>
      <c r="C4298" s="108" t="s">
        <v>2609</v>
      </c>
      <c r="D4298" s="108" t="s">
        <v>17366</v>
      </c>
      <c r="E4298" s="108" t="s">
        <v>2683</v>
      </c>
      <c r="G4298" s="108" t="s">
        <v>17367</v>
      </c>
      <c r="H4298" s="108" t="s">
        <v>6616</v>
      </c>
      <c r="I4298" s="110" t="s">
        <v>2683</v>
      </c>
      <c r="J4298" s="108" t="s">
        <v>5800</v>
      </c>
      <c r="O4298" s="108" t="s">
        <v>2573</v>
      </c>
    </row>
    <row r="4299" spans="1:15" s="108" customFormat="1" ht="12.75" x14ac:dyDescent="0.2">
      <c r="A4299" s="108" t="str">
        <f>EnterpriseData!$B$38</f>
        <v>ProTes300420201Adm</v>
      </c>
      <c r="B4299" s="109" t="s">
        <v>17368</v>
      </c>
      <c r="C4299" s="108" t="s">
        <v>2609</v>
      </c>
      <c r="D4299" s="108" t="s">
        <v>17369</v>
      </c>
      <c r="E4299" s="108" t="s">
        <v>2683</v>
      </c>
      <c r="G4299" s="108" t="s">
        <v>17370</v>
      </c>
      <c r="H4299" s="108" t="s">
        <v>17370</v>
      </c>
      <c r="I4299" s="110" t="s">
        <v>2683</v>
      </c>
      <c r="J4299" s="108" t="s">
        <v>6014</v>
      </c>
      <c r="O4299" s="108" t="s">
        <v>2573</v>
      </c>
    </row>
    <row r="4300" spans="1:15" s="108" customFormat="1" ht="12.75" x14ac:dyDescent="0.2">
      <c r="A4300" s="108" t="str">
        <f>EnterpriseData!$B$38</f>
        <v>ProTes300420201Adm</v>
      </c>
      <c r="B4300" s="109" t="s">
        <v>17371</v>
      </c>
      <c r="C4300" s="108" t="s">
        <v>2609</v>
      </c>
      <c r="D4300" s="108" t="s">
        <v>17372</v>
      </c>
      <c r="E4300" s="108" t="s">
        <v>2683</v>
      </c>
      <c r="G4300" s="108" t="s">
        <v>17373</v>
      </c>
      <c r="H4300" s="108" t="s">
        <v>10850</v>
      </c>
      <c r="I4300" s="110" t="s">
        <v>2683</v>
      </c>
      <c r="J4300" s="108" t="s">
        <v>2865</v>
      </c>
      <c r="O4300" s="108" t="s">
        <v>2573</v>
      </c>
    </row>
    <row r="4301" spans="1:15" s="108" customFormat="1" ht="12.75" x14ac:dyDescent="0.2">
      <c r="A4301" s="108" t="str">
        <f>EnterpriseData!$B$38</f>
        <v>ProTes300420201Adm</v>
      </c>
      <c r="B4301" s="109" t="s">
        <v>17374</v>
      </c>
      <c r="C4301" s="108" t="s">
        <v>2609</v>
      </c>
      <c r="D4301" s="108" t="s">
        <v>17375</v>
      </c>
      <c r="E4301" s="108" t="s">
        <v>2683</v>
      </c>
      <c r="G4301" s="108" t="s">
        <v>17376</v>
      </c>
      <c r="H4301" s="108" t="s">
        <v>6133</v>
      </c>
      <c r="I4301" s="110" t="s">
        <v>2683</v>
      </c>
      <c r="J4301" s="108" t="s">
        <v>3681</v>
      </c>
      <c r="O4301" s="108" t="s">
        <v>2573</v>
      </c>
    </row>
    <row r="4302" spans="1:15" s="108" customFormat="1" ht="12.75" x14ac:dyDescent="0.2">
      <c r="A4302" s="108" t="str">
        <f>EnterpriseData!$B$38</f>
        <v>ProTes300420201Adm</v>
      </c>
      <c r="B4302" s="109" t="s">
        <v>17377</v>
      </c>
      <c r="C4302" s="108" t="s">
        <v>2609</v>
      </c>
      <c r="D4302" s="108" t="s">
        <v>17378</v>
      </c>
      <c r="E4302" s="108" t="s">
        <v>2683</v>
      </c>
      <c r="G4302" s="108" t="s">
        <v>17379</v>
      </c>
      <c r="H4302" s="108" t="s">
        <v>6403</v>
      </c>
      <c r="I4302" s="110" t="s">
        <v>2683</v>
      </c>
      <c r="J4302" s="108" t="s">
        <v>6404</v>
      </c>
      <c r="O4302" s="108" t="s">
        <v>2573</v>
      </c>
    </row>
    <row r="4303" spans="1:15" s="108" customFormat="1" ht="12.75" x14ac:dyDescent="0.2">
      <c r="A4303" s="108" t="str">
        <f>EnterpriseData!$B$38</f>
        <v>ProTes300420201Adm</v>
      </c>
      <c r="B4303" s="109" t="s">
        <v>17380</v>
      </c>
      <c r="C4303" s="108" t="s">
        <v>2609</v>
      </c>
      <c r="D4303" s="108" t="s">
        <v>17381</v>
      </c>
      <c r="E4303" s="108" t="s">
        <v>2683</v>
      </c>
      <c r="G4303" s="108" t="s">
        <v>17382</v>
      </c>
      <c r="H4303" s="108" t="s">
        <v>6616</v>
      </c>
      <c r="I4303" s="110" t="s">
        <v>2683</v>
      </c>
      <c r="J4303" s="108" t="s">
        <v>5800</v>
      </c>
      <c r="O4303" s="108" t="s">
        <v>2573</v>
      </c>
    </row>
    <row r="4304" spans="1:15" s="108" customFormat="1" ht="12.75" x14ac:dyDescent="0.2">
      <c r="A4304" s="108" t="str">
        <f>EnterpriseData!$B$38</f>
        <v>ProTes300420201Adm</v>
      </c>
      <c r="B4304" s="109" t="s">
        <v>17383</v>
      </c>
      <c r="C4304" s="108" t="s">
        <v>2609</v>
      </c>
      <c r="D4304" s="108" t="s">
        <v>17384</v>
      </c>
      <c r="E4304" s="108" t="s">
        <v>2683</v>
      </c>
      <c r="G4304" s="108" t="s">
        <v>17385</v>
      </c>
      <c r="H4304" s="108" t="s">
        <v>6616</v>
      </c>
      <c r="I4304" s="110" t="s">
        <v>2683</v>
      </c>
      <c r="J4304" s="108" t="s">
        <v>5800</v>
      </c>
      <c r="O4304" s="108" t="s">
        <v>2573</v>
      </c>
    </row>
    <row r="4305" spans="1:15" s="108" customFormat="1" ht="12.75" x14ac:dyDescent="0.2">
      <c r="A4305" s="108" t="str">
        <f>EnterpriseData!$B$38</f>
        <v>ProTes300420201Adm</v>
      </c>
      <c r="B4305" s="109" t="s">
        <v>17386</v>
      </c>
      <c r="C4305" s="108" t="s">
        <v>2609</v>
      </c>
      <c r="D4305" s="108" t="s">
        <v>17387</v>
      </c>
      <c r="E4305" s="108" t="s">
        <v>2683</v>
      </c>
      <c r="G4305" s="108" t="s">
        <v>17388</v>
      </c>
      <c r="H4305" s="108" t="s">
        <v>6475</v>
      </c>
      <c r="I4305" s="110" t="s">
        <v>2683</v>
      </c>
      <c r="J4305" s="108" t="s">
        <v>5631</v>
      </c>
      <c r="O4305" s="108" t="s">
        <v>2573</v>
      </c>
    </row>
    <row r="4306" spans="1:15" s="108" customFormat="1" ht="12.75" x14ac:dyDescent="0.2">
      <c r="A4306" s="108" t="str">
        <f>EnterpriseData!$B$38</f>
        <v>ProTes300420201Adm</v>
      </c>
      <c r="B4306" s="109" t="s">
        <v>17389</v>
      </c>
      <c r="C4306" s="108" t="s">
        <v>2609</v>
      </c>
      <c r="D4306" s="108" t="s">
        <v>17390</v>
      </c>
      <c r="E4306" s="108" t="s">
        <v>2683</v>
      </c>
      <c r="G4306" s="108" t="s">
        <v>17391</v>
      </c>
      <c r="H4306" s="108" t="s">
        <v>7641</v>
      </c>
      <c r="I4306" s="110" t="s">
        <v>2683</v>
      </c>
      <c r="J4306" s="108" t="s">
        <v>5977</v>
      </c>
      <c r="O4306" s="108" t="s">
        <v>2573</v>
      </c>
    </row>
    <row r="4307" spans="1:15" s="108" customFormat="1" ht="12.75" x14ac:dyDescent="0.2">
      <c r="A4307" s="108" t="str">
        <f>EnterpriseData!$B$38</f>
        <v>ProTes300420201Adm</v>
      </c>
      <c r="B4307" s="109" t="s">
        <v>17392</v>
      </c>
      <c r="C4307" s="108" t="s">
        <v>2609</v>
      </c>
      <c r="D4307" s="108" t="s">
        <v>17393</v>
      </c>
      <c r="E4307" s="108" t="s">
        <v>2683</v>
      </c>
      <c r="G4307" s="108" t="s">
        <v>17394</v>
      </c>
      <c r="H4307" s="108" t="s">
        <v>17395</v>
      </c>
      <c r="I4307" s="110" t="s">
        <v>2683</v>
      </c>
      <c r="J4307" s="108" t="s">
        <v>7765</v>
      </c>
      <c r="O4307" s="108" t="s">
        <v>2573</v>
      </c>
    </row>
    <row r="4308" spans="1:15" s="108" customFormat="1" ht="12.75" x14ac:dyDescent="0.2">
      <c r="A4308" s="108" t="str">
        <f>EnterpriseData!$B$38</f>
        <v>ProTes300420201Adm</v>
      </c>
      <c r="B4308" s="109" t="s">
        <v>17396</v>
      </c>
      <c r="C4308" s="108" t="s">
        <v>2609</v>
      </c>
      <c r="D4308" s="108" t="s">
        <v>17397</v>
      </c>
      <c r="E4308" s="108" t="s">
        <v>2683</v>
      </c>
      <c r="G4308" s="108" t="s">
        <v>17398</v>
      </c>
      <c r="H4308" s="108" t="s">
        <v>6676</v>
      </c>
      <c r="I4308" s="110" t="s">
        <v>2683</v>
      </c>
      <c r="J4308" s="108" t="s">
        <v>3151</v>
      </c>
      <c r="O4308" s="108" t="s">
        <v>2573</v>
      </c>
    </row>
    <row r="4309" spans="1:15" s="108" customFormat="1" ht="12.75" x14ac:dyDescent="0.2">
      <c r="A4309" s="108" t="str">
        <f>EnterpriseData!$B$38</f>
        <v>ProTes300420201Adm</v>
      </c>
      <c r="B4309" s="109" t="s">
        <v>17399</v>
      </c>
      <c r="C4309" s="108" t="s">
        <v>2609</v>
      </c>
      <c r="D4309" s="108" t="s">
        <v>17400</v>
      </c>
      <c r="E4309" s="108" t="s">
        <v>2683</v>
      </c>
      <c r="G4309" s="108" t="s">
        <v>2859</v>
      </c>
      <c r="H4309" s="108" t="s">
        <v>8404</v>
      </c>
      <c r="I4309" s="110" t="s">
        <v>2683</v>
      </c>
      <c r="J4309" s="108" t="s">
        <v>2860</v>
      </c>
      <c r="O4309" s="108" t="s">
        <v>2573</v>
      </c>
    </row>
    <row r="4310" spans="1:15" s="108" customFormat="1" ht="12.75" x14ac:dyDescent="0.2">
      <c r="A4310" s="108" t="str">
        <f>EnterpriseData!$B$38</f>
        <v>ProTes300420201Adm</v>
      </c>
      <c r="B4310" s="109" t="s">
        <v>17401</v>
      </c>
      <c r="C4310" s="108" t="s">
        <v>2609</v>
      </c>
      <c r="D4310" s="108" t="s">
        <v>17402</v>
      </c>
      <c r="E4310" s="108" t="s">
        <v>2683</v>
      </c>
      <c r="G4310" s="108" t="s">
        <v>5270</v>
      </c>
      <c r="H4310" s="108" t="s">
        <v>7735</v>
      </c>
      <c r="I4310" s="110" t="s">
        <v>2683</v>
      </c>
      <c r="J4310" s="108" t="s">
        <v>2407</v>
      </c>
      <c r="O4310" s="108" t="s">
        <v>2573</v>
      </c>
    </row>
    <row r="4311" spans="1:15" s="108" customFormat="1" ht="12.75" x14ac:dyDescent="0.2">
      <c r="A4311" s="108" t="str">
        <f>EnterpriseData!$B$38</f>
        <v>ProTes300420201Adm</v>
      </c>
      <c r="B4311" s="109" t="s">
        <v>17403</v>
      </c>
      <c r="C4311" s="108" t="s">
        <v>2609</v>
      </c>
      <c r="D4311" s="108" t="s">
        <v>17404</v>
      </c>
      <c r="E4311" s="108" t="s">
        <v>2683</v>
      </c>
      <c r="G4311" s="108" t="s">
        <v>17405</v>
      </c>
      <c r="H4311" s="108" t="s">
        <v>9705</v>
      </c>
      <c r="I4311" s="110" t="s">
        <v>2683</v>
      </c>
      <c r="J4311" s="108" t="s">
        <v>5649</v>
      </c>
      <c r="O4311" s="108" t="s">
        <v>2573</v>
      </c>
    </row>
    <row r="4312" spans="1:15" s="108" customFormat="1" ht="12.75" x14ac:dyDescent="0.2">
      <c r="A4312" s="108" t="str">
        <f>EnterpriseData!$B$38</f>
        <v>ProTes300420201Adm</v>
      </c>
      <c r="B4312" s="109" t="s">
        <v>17406</v>
      </c>
      <c r="C4312" s="108" t="s">
        <v>2609</v>
      </c>
      <c r="D4312" s="108" t="s">
        <v>17407</v>
      </c>
      <c r="E4312" s="108" t="s">
        <v>2683</v>
      </c>
      <c r="G4312" s="108" t="s">
        <v>17408</v>
      </c>
      <c r="H4312" s="108" t="s">
        <v>17409</v>
      </c>
      <c r="I4312" s="110" t="s">
        <v>2683</v>
      </c>
      <c r="J4312" s="108" t="s">
        <v>2940</v>
      </c>
      <c r="O4312" s="108" t="s">
        <v>2573</v>
      </c>
    </row>
    <row r="4313" spans="1:15" s="108" customFormat="1" ht="12.75" x14ac:dyDescent="0.2">
      <c r="A4313" s="108" t="str">
        <f>EnterpriseData!$B$38</f>
        <v>ProTes300420201Adm</v>
      </c>
      <c r="B4313" s="109" t="s">
        <v>17410</v>
      </c>
      <c r="C4313" s="108" t="s">
        <v>2609</v>
      </c>
      <c r="D4313" s="108" t="s">
        <v>17411</v>
      </c>
      <c r="E4313" s="108" t="s">
        <v>2683</v>
      </c>
      <c r="G4313" s="108" t="s">
        <v>17412</v>
      </c>
      <c r="H4313" s="108" t="s">
        <v>6415</v>
      </c>
      <c r="I4313" s="110" t="s">
        <v>2683</v>
      </c>
      <c r="J4313" s="108" t="s">
        <v>4651</v>
      </c>
      <c r="O4313" s="108" t="s">
        <v>2573</v>
      </c>
    </row>
    <row r="4314" spans="1:15" s="108" customFormat="1" ht="12.75" x14ac:dyDescent="0.2">
      <c r="A4314" s="108" t="str">
        <f>EnterpriseData!$B$38</f>
        <v>ProTes300420201Adm</v>
      </c>
      <c r="B4314" s="109" t="s">
        <v>17413</v>
      </c>
      <c r="C4314" s="108" t="s">
        <v>2609</v>
      </c>
      <c r="D4314" s="108" t="s">
        <v>17414</v>
      </c>
      <c r="E4314" s="108" t="s">
        <v>2683</v>
      </c>
      <c r="G4314" s="108" t="s">
        <v>5626</v>
      </c>
      <c r="H4314" s="108" t="s">
        <v>6534</v>
      </c>
      <c r="I4314" s="110" t="s">
        <v>2683</v>
      </c>
      <c r="J4314" s="108" t="s">
        <v>5602</v>
      </c>
      <c r="O4314" s="108" t="s">
        <v>2573</v>
      </c>
    </row>
    <row r="4315" spans="1:15" s="108" customFormat="1" ht="12.75" x14ac:dyDescent="0.2">
      <c r="A4315" s="108" t="str">
        <f>EnterpriseData!$B$38</f>
        <v>ProTes300420201Adm</v>
      </c>
      <c r="B4315" s="109" t="s">
        <v>17415</v>
      </c>
      <c r="C4315" s="108" t="s">
        <v>2609</v>
      </c>
      <c r="D4315" s="108" t="s">
        <v>17416</v>
      </c>
      <c r="E4315" s="108" t="s">
        <v>2683</v>
      </c>
      <c r="G4315" s="108" t="s">
        <v>17417</v>
      </c>
      <c r="H4315" s="108" t="s">
        <v>17418</v>
      </c>
      <c r="I4315" s="110" t="s">
        <v>2683</v>
      </c>
      <c r="J4315" s="108" t="s">
        <v>3202</v>
      </c>
      <c r="O4315" s="108" t="s">
        <v>2573</v>
      </c>
    </row>
    <row r="4316" spans="1:15" s="108" customFormat="1" ht="12.75" x14ac:dyDescent="0.2">
      <c r="A4316" s="108" t="str">
        <f>EnterpriseData!$B$38</f>
        <v>ProTes300420201Adm</v>
      </c>
      <c r="B4316" s="109" t="s">
        <v>17419</v>
      </c>
      <c r="C4316" s="108" t="s">
        <v>2609</v>
      </c>
      <c r="D4316" s="108" t="s">
        <v>17420</v>
      </c>
      <c r="E4316" s="108" t="s">
        <v>2683</v>
      </c>
      <c r="G4316" s="108" t="s">
        <v>17421</v>
      </c>
      <c r="H4316" s="108" t="s">
        <v>11808</v>
      </c>
      <c r="I4316" s="110" t="s">
        <v>2683</v>
      </c>
      <c r="J4316" s="108" t="s">
        <v>5882</v>
      </c>
      <c r="O4316" s="108" t="s">
        <v>2573</v>
      </c>
    </row>
    <row r="4317" spans="1:15" s="108" customFormat="1" ht="12.75" x14ac:dyDescent="0.2">
      <c r="A4317" s="108" t="str">
        <f>EnterpriseData!$B$38</f>
        <v>ProTes300420201Adm</v>
      </c>
      <c r="B4317" s="109" t="s">
        <v>17422</v>
      </c>
      <c r="C4317" s="108" t="s">
        <v>2609</v>
      </c>
      <c r="D4317" s="108" t="s">
        <v>17423</v>
      </c>
      <c r="E4317" s="108" t="s">
        <v>2683</v>
      </c>
      <c r="G4317" s="108" t="s">
        <v>17424</v>
      </c>
      <c r="H4317" s="108" t="s">
        <v>6245</v>
      </c>
      <c r="I4317" s="110" t="s">
        <v>2683</v>
      </c>
      <c r="J4317" s="108" t="s">
        <v>2412</v>
      </c>
      <c r="O4317" s="108" t="s">
        <v>2573</v>
      </c>
    </row>
    <row r="4318" spans="1:15" s="108" customFormat="1" ht="12.75" x14ac:dyDescent="0.2">
      <c r="A4318" s="108" t="str">
        <f>EnterpriseData!$B$38</f>
        <v>ProTes300420201Adm</v>
      </c>
      <c r="B4318" s="109" t="s">
        <v>17425</v>
      </c>
      <c r="C4318" s="108" t="s">
        <v>2609</v>
      </c>
      <c r="D4318" s="108" t="s">
        <v>17426</v>
      </c>
      <c r="E4318" s="108" t="s">
        <v>2683</v>
      </c>
      <c r="G4318" s="108" t="s">
        <v>17427</v>
      </c>
      <c r="H4318" s="108" t="s">
        <v>9092</v>
      </c>
      <c r="I4318" s="110" t="s">
        <v>2683</v>
      </c>
      <c r="J4318" s="108" t="s">
        <v>3003</v>
      </c>
      <c r="O4318" s="108" t="s">
        <v>2573</v>
      </c>
    </row>
    <row r="4319" spans="1:15" s="108" customFormat="1" ht="12.75" x14ac:dyDescent="0.2">
      <c r="A4319" s="108" t="str">
        <f>EnterpriseData!$B$38</f>
        <v>ProTes300420201Adm</v>
      </c>
      <c r="B4319" s="109" t="s">
        <v>17428</v>
      </c>
      <c r="C4319" s="108" t="s">
        <v>2609</v>
      </c>
      <c r="D4319" s="108" t="s">
        <v>17429</v>
      </c>
      <c r="E4319" s="108" t="s">
        <v>2683</v>
      </c>
      <c r="G4319" s="108" t="s">
        <v>5871</v>
      </c>
      <c r="H4319" s="108" t="s">
        <v>17430</v>
      </c>
      <c r="I4319" s="110" t="s">
        <v>2683</v>
      </c>
      <c r="J4319" s="108" t="s">
        <v>5872</v>
      </c>
      <c r="O4319" s="108" t="s">
        <v>2573</v>
      </c>
    </row>
    <row r="4320" spans="1:15" s="108" customFormat="1" ht="12.75" x14ac:dyDescent="0.2">
      <c r="A4320" s="108" t="str">
        <f>EnterpriseData!$B$38</f>
        <v>ProTes300420201Adm</v>
      </c>
      <c r="B4320" s="109" t="s">
        <v>17431</v>
      </c>
      <c r="C4320" s="108" t="s">
        <v>2609</v>
      </c>
      <c r="D4320" s="108" t="s">
        <v>17432</v>
      </c>
      <c r="E4320" s="108" t="s">
        <v>2683</v>
      </c>
      <c r="G4320" s="108" t="s">
        <v>17433</v>
      </c>
      <c r="H4320" s="108" t="s">
        <v>6512</v>
      </c>
      <c r="I4320" s="110" t="s">
        <v>2683</v>
      </c>
      <c r="J4320" s="108" t="s">
        <v>5462</v>
      </c>
      <c r="O4320" s="108" t="s">
        <v>2573</v>
      </c>
    </row>
    <row r="4321" spans="1:15" s="108" customFormat="1" ht="12.75" x14ac:dyDescent="0.2">
      <c r="A4321" s="108" t="str">
        <f>EnterpriseData!$B$38</f>
        <v>ProTes300420201Adm</v>
      </c>
      <c r="B4321" s="109" t="s">
        <v>17434</v>
      </c>
      <c r="C4321" s="108" t="s">
        <v>2609</v>
      </c>
      <c r="D4321" s="108" t="s">
        <v>17435</v>
      </c>
      <c r="E4321" s="108" t="s">
        <v>2683</v>
      </c>
      <c r="G4321" s="108" t="s">
        <v>17436</v>
      </c>
      <c r="H4321" s="108" t="s">
        <v>7478</v>
      </c>
      <c r="I4321" s="110" t="s">
        <v>2683</v>
      </c>
      <c r="J4321" s="108" t="s">
        <v>6097</v>
      </c>
      <c r="O4321" s="108" t="s">
        <v>2573</v>
      </c>
    </row>
    <row r="4322" spans="1:15" s="108" customFormat="1" ht="12.75" x14ac:dyDescent="0.2">
      <c r="A4322" s="108" t="str">
        <f>EnterpriseData!$B$38</f>
        <v>ProTes300420201Adm</v>
      </c>
      <c r="B4322" s="109" t="s">
        <v>17437</v>
      </c>
      <c r="C4322" s="108" t="s">
        <v>2609</v>
      </c>
      <c r="D4322" s="108" t="s">
        <v>17438</v>
      </c>
      <c r="E4322" s="108" t="s">
        <v>2683</v>
      </c>
      <c r="G4322" s="108" t="s">
        <v>17439</v>
      </c>
      <c r="H4322" s="108" t="s">
        <v>6616</v>
      </c>
      <c r="I4322" s="110" t="s">
        <v>2683</v>
      </c>
      <c r="J4322" s="108" t="s">
        <v>5800</v>
      </c>
      <c r="O4322" s="108" t="s">
        <v>2573</v>
      </c>
    </row>
    <row r="4323" spans="1:15" s="108" customFormat="1" ht="12.75" x14ac:dyDescent="0.2">
      <c r="A4323" s="108" t="str">
        <f>EnterpriseData!$B$38</f>
        <v>ProTes300420201Adm</v>
      </c>
      <c r="B4323" s="109" t="s">
        <v>17440</v>
      </c>
      <c r="C4323" s="108" t="s">
        <v>2609</v>
      </c>
      <c r="D4323" s="108" t="s">
        <v>17441</v>
      </c>
      <c r="E4323" s="108" t="s">
        <v>2683</v>
      </c>
      <c r="G4323" s="108" t="s">
        <v>17442</v>
      </c>
      <c r="H4323" s="108" t="s">
        <v>7868</v>
      </c>
      <c r="I4323" s="110" t="s">
        <v>2683</v>
      </c>
      <c r="J4323" s="108" t="s">
        <v>2414</v>
      </c>
      <c r="O4323" s="108" t="s">
        <v>2573</v>
      </c>
    </row>
    <row r="4324" spans="1:15" s="108" customFormat="1" ht="12.75" x14ac:dyDescent="0.2">
      <c r="A4324" s="108" t="str">
        <f>EnterpriseData!$B$38</f>
        <v>ProTes300420201Adm</v>
      </c>
      <c r="B4324" s="109" t="s">
        <v>17443</v>
      </c>
      <c r="C4324" s="108" t="s">
        <v>2609</v>
      </c>
      <c r="D4324" s="108" t="s">
        <v>17444</v>
      </c>
      <c r="E4324" s="108" t="s">
        <v>2683</v>
      </c>
      <c r="G4324" s="108" t="s">
        <v>17445</v>
      </c>
      <c r="H4324" s="108" t="s">
        <v>8649</v>
      </c>
      <c r="I4324" s="110" t="s">
        <v>2683</v>
      </c>
      <c r="J4324" s="108" t="s">
        <v>2407</v>
      </c>
      <c r="O4324" s="108" t="s">
        <v>2573</v>
      </c>
    </row>
    <row r="4325" spans="1:15" s="108" customFormat="1" ht="12.75" x14ac:dyDescent="0.2">
      <c r="A4325" s="108" t="str">
        <f>EnterpriseData!$B$38</f>
        <v>ProTes300420201Adm</v>
      </c>
      <c r="B4325" s="109" t="s">
        <v>17446</v>
      </c>
      <c r="C4325" s="108" t="s">
        <v>2609</v>
      </c>
      <c r="D4325" s="108" t="s">
        <v>17447</v>
      </c>
      <c r="E4325" s="108" t="s">
        <v>2683</v>
      </c>
      <c r="G4325" s="108" t="s">
        <v>17448</v>
      </c>
      <c r="H4325" s="108" t="s">
        <v>6616</v>
      </c>
      <c r="I4325" s="110" t="s">
        <v>2683</v>
      </c>
      <c r="J4325" s="108" t="s">
        <v>5800</v>
      </c>
      <c r="O4325" s="108" t="s">
        <v>2573</v>
      </c>
    </row>
    <row r="4326" spans="1:15" s="108" customFormat="1" ht="12.75" x14ac:dyDescent="0.2">
      <c r="A4326" s="108" t="str">
        <f>EnterpriseData!$B$38</f>
        <v>ProTes300420201Adm</v>
      </c>
      <c r="B4326" s="109" t="s">
        <v>17449</v>
      </c>
      <c r="C4326" s="108" t="s">
        <v>2609</v>
      </c>
      <c r="D4326" s="108" t="s">
        <v>17450</v>
      </c>
      <c r="E4326" s="108" t="s">
        <v>2683</v>
      </c>
      <c r="G4326" s="108" t="s">
        <v>17451</v>
      </c>
      <c r="H4326" s="108" t="s">
        <v>6181</v>
      </c>
      <c r="I4326" s="110" t="s">
        <v>2683</v>
      </c>
      <c r="J4326" s="108" t="s">
        <v>6044</v>
      </c>
      <c r="O4326" s="108" t="s">
        <v>2573</v>
      </c>
    </row>
    <row r="4327" spans="1:15" s="108" customFormat="1" ht="12.75" x14ac:dyDescent="0.2">
      <c r="A4327" s="108" t="str">
        <f>EnterpriseData!$B$38</f>
        <v>ProTes300420201Adm</v>
      </c>
      <c r="B4327" s="109" t="s">
        <v>17452</v>
      </c>
      <c r="C4327" s="108" t="s">
        <v>2609</v>
      </c>
      <c r="D4327" s="108" t="s">
        <v>17453</v>
      </c>
      <c r="E4327" s="108" t="s">
        <v>2683</v>
      </c>
      <c r="G4327" s="108" t="s">
        <v>17454</v>
      </c>
      <c r="H4327" s="108" t="s">
        <v>6245</v>
      </c>
      <c r="I4327" s="110" t="s">
        <v>2683</v>
      </c>
      <c r="J4327" s="108" t="s">
        <v>2412</v>
      </c>
      <c r="O4327" s="108" t="s">
        <v>2573</v>
      </c>
    </row>
    <row r="4328" spans="1:15" s="108" customFormat="1" ht="12.75" x14ac:dyDescent="0.2">
      <c r="A4328" s="108" t="str">
        <f>EnterpriseData!$B$38</f>
        <v>ProTes300420201Adm</v>
      </c>
      <c r="B4328" s="109" t="s">
        <v>17455</v>
      </c>
      <c r="C4328" s="108" t="s">
        <v>2609</v>
      </c>
      <c r="D4328" s="108" t="s">
        <v>17456</v>
      </c>
      <c r="E4328" s="108" t="s">
        <v>2683</v>
      </c>
      <c r="G4328" s="108" t="s">
        <v>17457</v>
      </c>
      <c r="H4328" s="108" t="s">
        <v>6800</v>
      </c>
      <c r="I4328" s="110" t="s">
        <v>2683</v>
      </c>
      <c r="J4328" s="108" t="s">
        <v>412</v>
      </c>
      <c r="O4328" s="108" t="s">
        <v>2573</v>
      </c>
    </row>
    <row r="4329" spans="1:15" s="108" customFormat="1" ht="12.75" x14ac:dyDescent="0.2">
      <c r="A4329" s="108" t="str">
        <f>EnterpriseData!$B$38</f>
        <v>ProTes300420201Adm</v>
      </c>
      <c r="B4329" s="109" t="s">
        <v>17458</v>
      </c>
      <c r="C4329" s="108" t="s">
        <v>2609</v>
      </c>
      <c r="D4329" s="108" t="s">
        <v>17459</v>
      </c>
      <c r="E4329" s="108" t="s">
        <v>2683</v>
      </c>
      <c r="G4329" s="108" t="s">
        <v>17460</v>
      </c>
      <c r="H4329" s="108" t="s">
        <v>6616</v>
      </c>
      <c r="I4329" s="110" t="s">
        <v>2683</v>
      </c>
      <c r="J4329" s="108" t="s">
        <v>5800</v>
      </c>
      <c r="O4329" s="108" t="s">
        <v>2573</v>
      </c>
    </row>
    <row r="4330" spans="1:15" s="108" customFormat="1" ht="12.75" x14ac:dyDescent="0.2">
      <c r="A4330" s="108" t="str">
        <f>EnterpriseData!$B$38</f>
        <v>ProTes300420201Adm</v>
      </c>
      <c r="B4330" s="109" t="s">
        <v>17461</v>
      </c>
      <c r="C4330" s="108" t="s">
        <v>2609</v>
      </c>
      <c r="D4330" s="108" t="s">
        <v>17462</v>
      </c>
      <c r="E4330" s="108" t="s">
        <v>2683</v>
      </c>
      <c r="G4330" s="108" t="s">
        <v>17463</v>
      </c>
      <c r="H4330" s="108" t="s">
        <v>11771</v>
      </c>
      <c r="I4330" s="110" t="s">
        <v>2683</v>
      </c>
      <c r="J4330" s="108" t="s">
        <v>2720</v>
      </c>
      <c r="O4330" s="108" t="s">
        <v>2573</v>
      </c>
    </row>
    <row r="4331" spans="1:15" s="108" customFormat="1" ht="12.75" x14ac:dyDescent="0.2">
      <c r="A4331" s="108" t="str">
        <f>EnterpriseData!$B$38</f>
        <v>ProTes300420201Adm</v>
      </c>
      <c r="B4331" s="109" t="s">
        <v>17464</v>
      </c>
      <c r="C4331" s="108" t="s">
        <v>2609</v>
      </c>
      <c r="D4331" s="108" t="s">
        <v>17465</v>
      </c>
      <c r="E4331" s="108" t="s">
        <v>2683</v>
      </c>
      <c r="G4331" s="108" t="s">
        <v>17466</v>
      </c>
      <c r="H4331" s="108" t="s">
        <v>11561</v>
      </c>
      <c r="I4331" s="110" t="s">
        <v>2683</v>
      </c>
      <c r="J4331" s="108" t="s">
        <v>11562</v>
      </c>
      <c r="O4331" s="108" t="s">
        <v>2573</v>
      </c>
    </row>
    <row r="4332" spans="1:15" s="108" customFormat="1" ht="12.75" x14ac:dyDescent="0.2">
      <c r="A4332" s="108" t="str">
        <f>EnterpriseData!$B$38</f>
        <v>ProTes300420201Adm</v>
      </c>
      <c r="B4332" s="109" t="s">
        <v>17467</v>
      </c>
      <c r="C4332" s="108" t="s">
        <v>2609</v>
      </c>
      <c r="D4332" s="108" t="s">
        <v>17468</v>
      </c>
      <c r="E4332" s="108" t="s">
        <v>2683</v>
      </c>
      <c r="G4332" s="108" t="s">
        <v>17469</v>
      </c>
      <c r="H4332" s="108" t="s">
        <v>8351</v>
      </c>
      <c r="I4332" s="110" t="s">
        <v>2683</v>
      </c>
      <c r="J4332" s="108" t="s">
        <v>2930</v>
      </c>
      <c r="O4332" s="108" t="s">
        <v>2573</v>
      </c>
    </row>
    <row r="4333" spans="1:15" s="108" customFormat="1" ht="12.75" x14ac:dyDescent="0.2">
      <c r="A4333" s="108" t="str">
        <f>EnterpriseData!$B$38</f>
        <v>ProTes300420201Adm</v>
      </c>
      <c r="B4333" s="109" t="s">
        <v>17470</v>
      </c>
      <c r="C4333" s="108" t="s">
        <v>2609</v>
      </c>
      <c r="D4333" s="108" t="s">
        <v>17471</v>
      </c>
      <c r="E4333" s="108" t="s">
        <v>2683</v>
      </c>
      <c r="G4333" s="108" t="s">
        <v>17472</v>
      </c>
      <c r="H4333" s="108" t="s">
        <v>6545</v>
      </c>
      <c r="I4333" s="110" t="s">
        <v>2683</v>
      </c>
      <c r="J4333" s="108" t="s">
        <v>2896</v>
      </c>
      <c r="O4333" s="108" t="s">
        <v>2573</v>
      </c>
    </row>
    <row r="4334" spans="1:15" s="108" customFormat="1" ht="12.75" x14ac:dyDescent="0.2">
      <c r="A4334" s="108" t="str">
        <f>EnterpriseData!$B$38</f>
        <v>ProTes300420201Adm</v>
      </c>
      <c r="B4334" s="109" t="s">
        <v>17473</v>
      </c>
      <c r="C4334" s="108" t="s">
        <v>2609</v>
      </c>
      <c r="D4334" s="108" t="s">
        <v>17474</v>
      </c>
      <c r="E4334" s="108" t="s">
        <v>2683</v>
      </c>
      <c r="G4334" s="108" t="s">
        <v>17475</v>
      </c>
      <c r="H4334" s="108" t="s">
        <v>17476</v>
      </c>
      <c r="I4334" s="110" t="s">
        <v>2683</v>
      </c>
      <c r="J4334" s="108" t="s">
        <v>6991</v>
      </c>
      <c r="O4334" s="108" t="s">
        <v>2573</v>
      </c>
    </row>
    <row r="4335" spans="1:15" s="108" customFormat="1" ht="12.75" x14ac:dyDescent="0.2">
      <c r="A4335" s="108" t="str">
        <f>EnterpriseData!$B$38</f>
        <v>ProTes300420201Adm</v>
      </c>
      <c r="B4335" s="109" t="s">
        <v>17477</v>
      </c>
      <c r="C4335" s="108" t="s">
        <v>2609</v>
      </c>
      <c r="D4335" s="108" t="s">
        <v>17478</v>
      </c>
      <c r="E4335" s="108" t="s">
        <v>2683</v>
      </c>
      <c r="G4335" s="108" t="s">
        <v>6270</v>
      </c>
      <c r="H4335" s="108" t="s">
        <v>11771</v>
      </c>
      <c r="I4335" s="110" t="s">
        <v>2683</v>
      </c>
      <c r="J4335" s="108" t="s">
        <v>2720</v>
      </c>
      <c r="O4335" s="108" t="s">
        <v>2573</v>
      </c>
    </row>
    <row r="4336" spans="1:15" s="108" customFormat="1" ht="12.75" x14ac:dyDescent="0.2">
      <c r="A4336" s="108" t="str">
        <f>EnterpriseData!$B$38</f>
        <v>ProTes300420201Adm</v>
      </c>
      <c r="B4336" s="109" t="s">
        <v>17479</v>
      </c>
      <c r="C4336" s="108" t="s">
        <v>2609</v>
      </c>
      <c r="D4336" s="108" t="s">
        <v>17480</v>
      </c>
      <c r="E4336" s="108" t="s">
        <v>2683</v>
      </c>
      <c r="G4336" s="108" t="s">
        <v>17481</v>
      </c>
      <c r="H4336" s="108" t="s">
        <v>6245</v>
      </c>
      <c r="I4336" s="110" t="s">
        <v>2683</v>
      </c>
      <c r="J4336" s="108" t="s">
        <v>2412</v>
      </c>
      <c r="O4336" s="108" t="s">
        <v>2573</v>
      </c>
    </row>
    <row r="4337" spans="1:15" s="108" customFormat="1" ht="12.75" x14ac:dyDescent="0.2">
      <c r="A4337" s="108" t="str">
        <f>EnterpriseData!$B$38</f>
        <v>ProTes300420201Adm</v>
      </c>
      <c r="B4337" s="109" t="s">
        <v>17482</v>
      </c>
      <c r="C4337" s="108" t="s">
        <v>2609</v>
      </c>
      <c r="D4337" s="108" t="s">
        <v>17483</v>
      </c>
      <c r="E4337" s="108" t="s">
        <v>2683</v>
      </c>
      <c r="G4337" s="108" t="s">
        <v>17484</v>
      </c>
      <c r="H4337" s="108" t="s">
        <v>7039</v>
      </c>
      <c r="I4337" s="110" t="s">
        <v>2683</v>
      </c>
      <c r="J4337" s="108" t="s">
        <v>7040</v>
      </c>
      <c r="O4337" s="108" t="s">
        <v>2573</v>
      </c>
    </row>
    <row r="4338" spans="1:15" s="108" customFormat="1" ht="12.75" x14ac:dyDescent="0.2">
      <c r="A4338" s="108" t="str">
        <f>EnterpriseData!$B$38</f>
        <v>ProTes300420201Adm</v>
      </c>
      <c r="B4338" s="109" t="s">
        <v>17485</v>
      </c>
      <c r="C4338" s="108" t="s">
        <v>2609</v>
      </c>
      <c r="D4338" s="108" t="s">
        <v>17486</v>
      </c>
      <c r="E4338" s="108" t="s">
        <v>2683</v>
      </c>
      <c r="G4338" s="108" t="s">
        <v>17487</v>
      </c>
      <c r="H4338" s="108" t="s">
        <v>9088</v>
      </c>
      <c r="I4338" s="110" t="s">
        <v>2683</v>
      </c>
      <c r="J4338" s="108" t="s">
        <v>2417</v>
      </c>
      <c r="O4338" s="108" t="s">
        <v>2573</v>
      </c>
    </row>
    <row r="4339" spans="1:15" s="108" customFormat="1" ht="12.75" x14ac:dyDescent="0.2">
      <c r="A4339" s="108" t="str">
        <f>EnterpriseData!$B$38</f>
        <v>ProTes300420201Adm</v>
      </c>
      <c r="B4339" s="109" t="s">
        <v>17488</v>
      </c>
      <c r="C4339" s="108" t="s">
        <v>2609</v>
      </c>
      <c r="D4339" s="108" t="s">
        <v>17489</v>
      </c>
      <c r="E4339" s="108" t="s">
        <v>2683</v>
      </c>
      <c r="G4339" s="108" t="s">
        <v>17490</v>
      </c>
      <c r="H4339" s="108" t="s">
        <v>12229</v>
      </c>
      <c r="I4339" s="110" t="s">
        <v>2683</v>
      </c>
      <c r="J4339" s="108" t="s">
        <v>6693</v>
      </c>
      <c r="O4339" s="108" t="s">
        <v>2573</v>
      </c>
    </row>
    <row r="4340" spans="1:15" s="108" customFormat="1" ht="12.75" x14ac:dyDescent="0.2">
      <c r="A4340" s="108" t="str">
        <f>EnterpriseData!$B$38</f>
        <v>ProTes300420201Adm</v>
      </c>
      <c r="B4340" s="109" t="s">
        <v>17491</v>
      </c>
      <c r="C4340" s="108" t="s">
        <v>2609</v>
      </c>
      <c r="D4340" s="108" t="s">
        <v>17492</v>
      </c>
      <c r="E4340" s="108" t="s">
        <v>2683</v>
      </c>
      <c r="G4340" s="108" t="s">
        <v>17493</v>
      </c>
      <c r="H4340" s="108" t="s">
        <v>8995</v>
      </c>
      <c r="I4340" s="110" t="s">
        <v>2683</v>
      </c>
      <c r="J4340" s="108" t="s">
        <v>8039</v>
      </c>
      <c r="O4340" s="108" t="s">
        <v>2573</v>
      </c>
    </row>
    <row r="4341" spans="1:15" s="108" customFormat="1" ht="12.75" x14ac:dyDescent="0.2">
      <c r="A4341" s="108" t="str">
        <f>EnterpriseData!$B$38</f>
        <v>ProTes300420201Adm</v>
      </c>
      <c r="B4341" s="109" t="s">
        <v>17494</v>
      </c>
      <c r="C4341" s="108" t="s">
        <v>2609</v>
      </c>
      <c r="D4341" s="108" t="s">
        <v>17495</v>
      </c>
      <c r="E4341" s="108" t="s">
        <v>2683</v>
      </c>
      <c r="G4341" s="108" t="s">
        <v>17496</v>
      </c>
      <c r="H4341" s="108" t="s">
        <v>6133</v>
      </c>
      <c r="I4341" s="110" t="s">
        <v>2683</v>
      </c>
      <c r="J4341" s="108" t="s">
        <v>3681</v>
      </c>
      <c r="O4341" s="108" t="s">
        <v>2573</v>
      </c>
    </row>
    <row r="4342" spans="1:15" s="108" customFormat="1" ht="12.75" x14ac:dyDescent="0.2">
      <c r="A4342" s="108" t="str">
        <f>EnterpriseData!$B$38</f>
        <v>ProTes300420201Adm</v>
      </c>
      <c r="B4342" s="109" t="s">
        <v>17497</v>
      </c>
      <c r="C4342" s="108" t="s">
        <v>2609</v>
      </c>
      <c r="D4342" s="108" t="s">
        <v>17498</v>
      </c>
      <c r="E4342" s="108" t="s">
        <v>2683</v>
      </c>
      <c r="G4342" s="108" t="s">
        <v>17499</v>
      </c>
      <c r="H4342" s="108" t="s">
        <v>12545</v>
      </c>
      <c r="I4342" s="110" t="s">
        <v>2683</v>
      </c>
      <c r="J4342" s="108" t="s">
        <v>4948</v>
      </c>
      <c r="O4342" s="108" t="s">
        <v>2573</v>
      </c>
    </row>
    <row r="4343" spans="1:15" s="108" customFormat="1" ht="12.75" x14ac:dyDescent="0.2">
      <c r="A4343" s="108" t="str">
        <f>EnterpriseData!$B$38</f>
        <v>ProTes300420201Adm</v>
      </c>
      <c r="B4343" s="109" t="s">
        <v>17500</v>
      </c>
      <c r="C4343" s="108" t="s">
        <v>2609</v>
      </c>
      <c r="D4343" s="108" t="s">
        <v>17501</v>
      </c>
      <c r="E4343" s="108" t="s">
        <v>2683</v>
      </c>
      <c r="G4343" s="108" t="s">
        <v>17502</v>
      </c>
      <c r="H4343" s="108" t="s">
        <v>6403</v>
      </c>
      <c r="I4343" s="110" t="s">
        <v>2683</v>
      </c>
      <c r="J4343" s="108" t="s">
        <v>6404</v>
      </c>
      <c r="O4343" s="108" t="s">
        <v>2573</v>
      </c>
    </row>
    <row r="4344" spans="1:15" s="108" customFormat="1" ht="12.75" x14ac:dyDescent="0.2">
      <c r="A4344" s="108" t="str">
        <f>EnterpriseData!$B$38</f>
        <v>ProTes300420201Adm</v>
      </c>
      <c r="B4344" s="109" t="s">
        <v>17503</v>
      </c>
      <c r="C4344" s="108" t="s">
        <v>2609</v>
      </c>
      <c r="D4344" s="108" t="s">
        <v>17504</v>
      </c>
      <c r="E4344" s="108" t="s">
        <v>2683</v>
      </c>
      <c r="G4344" s="108" t="s">
        <v>17505</v>
      </c>
      <c r="H4344" s="108" t="s">
        <v>5448</v>
      </c>
      <c r="I4344" s="110" t="s">
        <v>2683</v>
      </c>
      <c r="J4344" s="108" t="s">
        <v>4503</v>
      </c>
      <c r="O4344" s="108" t="s">
        <v>2573</v>
      </c>
    </row>
    <row r="4345" spans="1:15" s="108" customFormat="1" ht="12.75" x14ac:dyDescent="0.2">
      <c r="A4345" s="108" t="str">
        <f>EnterpriseData!$B$38</f>
        <v>ProTes300420201Adm</v>
      </c>
      <c r="B4345" s="109" t="s">
        <v>17506</v>
      </c>
      <c r="C4345" s="108" t="s">
        <v>2609</v>
      </c>
      <c r="D4345" s="108" t="s">
        <v>17507</v>
      </c>
      <c r="E4345" s="108" t="s">
        <v>2683</v>
      </c>
      <c r="G4345" s="108" t="s">
        <v>17508</v>
      </c>
      <c r="H4345" s="108" t="s">
        <v>7941</v>
      </c>
      <c r="I4345" s="110" t="s">
        <v>2683</v>
      </c>
      <c r="J4345" s="108" t="s">
        <v>2404</v>
      </c>
      <c r="O4345" s="108" t="s">
        <v>2573</v>
      </c>
    </row>
    <row r="4346" spans="1:15" s="108" customFormat="1" ht="12.75" x14ac:dyDescent="0.2">
      <c r="A4346" s="108" t="str">
        <f>EnterpriseData!$B$38</f>
        <v>ProTes300420201Adm</v>
      </c>
      <c r="B4346" s="109" t="s">
        <v>17509</v>
      </c>
      <c r="C4346" s="108" t="s">
        <v>2609</v>
      </c>
      <c r="D4346" s="108" t="s">
        <v>17510</v>
      </c>
      <c r="E4346" s="108" t="s">
        <v>2683</v>
      </c>
      <c r="G4346" s="108" t="s">
        <v>17511</v>
      </c>
      <c r="H4346" s="108" t="s">
        <v>6616</v>
      </c>
      <c r="I4346" s="110" t="s">
        <v>2683</v>
      </c>
      <c r="J4346" s="108" t="s">
        <v>5800</v>
      </c>
      <c r="O4346" s="108" t="s">
        <v>2573</v>
      </c>
    </row>
    <row r="4347" spans="1:15" s="108" customFormat="1" ht="12.75" x14ac:dyDescent="0.2">
      <c r="A4347" s="108" t="str">
        <f>EnterpriseData!$B$38</f>
        <v>ProTes300420201Adm</v>
      </c>
      <c r="B4347" s="109" t="s">
        <v>17512</v>
      </c>
      <c r="C4347" s="108" t="s">
        <v>2609</v>
      </c>
      <c r="D4347" s="108" t="s">
        <v>17513</v>
      </c>
      <c r="E4347" s="108" t="s">
        <v>2683</v>
      </c>
      <c r="G4347" s="108" t="s">
        <v>17514</v>
      </c>
      <c r="H4347" s="108" t="s">
        <v>6676</v>
      </c>
      <c r="I4347" s="110" t="s">
        <v>2683</v>
      </c>
      <c r="J4347" s="108" t="s">
        <v>3151</v>
      </c>
      <c r="O4347" s="108" t="s">
        <v>2573</v>
      </c>
    </row>
    <row r="4348" spans="1:15" s="108" customFormat="1" ht="12.75" x14ac:dyDescent="0.2">
      <c r="A4348" s="108" t="str">
        <f>EnterpriseData!$B$38</f>
        <v>ProTes300420201Adm</v>
      </c>
      <c r="B4348" s="109" t="s">
        <v>17515</v>
      </c>
      <c r="C4348" s="108" t="s">
        <v>2609</v>
      </c>
      <c r="D4348" s="108" t="s">
        <v>17516</v>
      </c>
      <c r="E4348" s="108" t="s">
        <v>2683</v>
      </c>
      <c r="G4348" s="108" t="s">
        <v>17517</v>
      </c>
      <c r="H4348" s="108" t="s">
        <v>6765</v>
      </c>
      <c r="I4348" s="110" t="s">
        <v>2683</v>
      </c>
      <c r="J4348" s="108" t="s">
        <v>5640</v>
      </c>
      <c r="O4348" s="108" t="s">
        <v>2573</v>
      </c>
    </row>
    <row r="4349" spans="1:15" s="108" customFormat="1" ht="12.75" x14ac:dyDescent="0.2">
      <c r="A4349" s="108" t="str">
        <f>EnterpriseData!$B$38</f>
        <v>ProTes300420201Adm</v>
      </c>
      <c r="B4349" s="109" t="s">
        <v>17518</v>
      </c>
      <c r="C4349" s="108" t="s">
        <v>2609</v>
      </c>
      <c r="D4349" s="108" t="s">
        <v>17519</v>
      </c>
      <c r="E4349" s="108" t="s">
        <v>2683</v>
      </c>
      <c r="G4349" s="108" t="s">
        <v>17520</v>
      </c>
      <c r="H4349" s="108" t="s">
        <v>6616</v>
      </c>
      <c r="I4349" s="110" t="s">
        <v>2683</v>
      </c>
      <c r="J4349" s="108" t="s">
        <v>5800</v>
      </c>
      <c r="O4349" s="108" t="s">
        <v>2573</v>
      </c>
    </row>
    <row r="4350" spans="1:15" s="108" customFormat="1" ht="12.75" x14ac:dyDescent="0.2">
      <c r="A4350" s="108" t="str">
        <f>EnterpriseData!$B$38</f>
        <v>ProTes300420201Adm</v>
      </c>
      <c r="B4350" s="109" t="s">
        <v>17521</v>
      </c>
      <c r="C4350" s="108" t="s">
        <v>2609</v>
      </c>
      <c r="D4350" s="108" t="s">
        <v>17522</v>
      </c>
      <c r="E4350" s="108" t="s">
        <v>2683</v>
      </c>
      <c r="G4350" s="108" t="s">
        <v>17523</v>
      </c>
      <c r="H4350" s="108" t="s">
        <v>7315</v>
      </c>
      <c r="I4350" s="110" t="s">
        <v>2683</v>
      </c>
      <c r="J4350" s="108" t="s">
        <v>3016</v>
      </c>
      <c r="O4350" s="108" t="s">
        <v>2573</v>
      </c>
    </row>
    <row r="4351" spans="1:15" s="108" customFormat="1" ht="12.75" x14ac:dyDescent="0.2">
      <c r="A4351" s="108" t="str">
        <f>EnterpriseData!$B$38</f>
        <v>ProTes300420201Adm</v>
      </c>
      <c r="B4351" s="109" t="s">
        <v>17524</v>
      </c>
      <c r="C4351" s="108" t="s">
        <v>2609</v>
      </c>
      <c r="D4351" s="108" t="s">
        <v>17525</v>
      </c>
      <c r="E4351" s="108" t="s">
        <v>2683</v>
      </c>
      <c r="G4351" s="108" t="s">
        <v>17526</v>
      </c>
      <c r="H4351" s="108" t="s">
        <v>11412</v>
      </c>
      <c r="I4351" s="110" t="s">
        <v>2683</v>
      </c>
      <c r="J4351" s="108" t="s">
        <v>9295</v>
      </c>
      <c r="O4351" s="108" t="s">
        <v>2573</v>
      </c>
    </row>
    <row r="4352" spans="1:15" s="108" customFormat="1" ht="12.75" x14ac:dyDescent="0.2">
      <c r="A4352" s="108" t="str">
        <f>EnterpriseData!$B$38</f>
        <v>ProTes300420201Adm</v>
      </c>
      <c r="B4352" s="109" t="s">
        <v>17527</v>
      </c>
      <c r="C4352" s="108" t="s">
        <v>2609</v>
      </c>
      <c r="D4352" s="108" t="s">
        <v>17528</v>
      </c>
      <c r="E4352" s="108" t="s">
        <v>2683</v>
      </c>
      <c r="G4352" s="108" t="s">
        <v>17529</v>
      </c>
      <c r="H4352" s="108" t="s">
        <v>6616</v>
      </c>
      <c r="I4352" s="110" t="s">
        <v>2683</v>
      </c>
      <c r="J4352" s="108" t="s">
        <v>5800</v>
      </c>
      <c r="O4352" s="108" t="s">
        <v>2573</v>
      </c>
    </row>
    <row r="4353" spans="1:15" s="108" customFormat="1" ht="12.75" x14ac:dyDescent="0.2">
      <c r="A4353" s="108" t="str">
        <f>EnterpriseData!$B$38</f>
        <v>ProTes300420201Adm</v>
      </c>
      <c r="B4353" s="109" t="s">
        <v>17530</v>
      </c>
      <c r="C4353" s="108" t="s">
        <v>2609</v>
      </c>
      <c r="D4353" s="108" t="s">
        <v>17531</v>
      </c>
      <c r="E4353" s="108" t="s">
        <v>2683</v>
      </c>
      <c r="G4353" s="108" t="s">
        <v>17532</v>
      </c>
      <c r="H4353" s="108" t="s">
        <v>15738</v>
      </c>
      <c r="I4353" s="110" t="s">
        <v>2683</v>
      </c>
      <c r="J4353" s="108" t="s">
        <v>15739</v>
      </c>
      <c r="O4353" s="108" t="s">
        <v>2573</v>
      </c>
    </row>
    <row r="4354" spans="1:15" s="108" customFormat="1" ht="12.75" x14ac:dyDescent="0.2">
      <c r="A4354" s="108" t="str">
        <f>EnterpriseData!$B$38</f>
        <v>ProTes300420201Adm</v>
      </c>
      <c r="B4354" s="109" t="s">
        <v>17533</v>
      </c>
      <c r="C4354" s="108" t="s">
        <v>2609</v>
      </c>
      <c r="D4354" s="108" t="s">
        <v>17534</v>
      </c>
      <c r="E4354" s="108" t="s">
        <v>2683</v>
      </c>
      <c r="G4354" s="108" t="s">
        <v>17535</v>
      </c>
      <c r="H4354" s="108" t="s">
        <v>6181</v>
      </c>
      <c r="I4354" s="110" t="s">
        <v>2683</v>
      </c>
      <c r="J4354" s="108" t="s">
        <v>6044</v>
      </c>
      <c r="O4354" s="108" t="s">
        <v>2573</v>
      </c>
    </row>
    <row r="4355" spans="1:15" s="108" customFormat="1" ht="12.75" x14ac:dyDescent="0.2">
      <c r="A4355" s="108" t="str">
        <f>EnterpriseData!$B$38</f>
        <v>ProTes300420201Adm</v>
      </c>
      <c r="B4355" s="109" t="s">
        <v>17536</v>
      </c>
      <c r="C4355" s="108" t="s">
        <v>2609</v>
      </c>
      <c r="D4355" s="108" t="s">
        <v>17537</v>
      </c>
      <c r="E4355" s="108" t="s">
        <v>2683</v>
      </c>
      <c r="G4355" s="108" t="s">
        <v>17538</v>
      </c>
      <c r="H4355" s="108" t="s">
        <v>6133</v>
      </c>
      <c r="I4355" s="110" t="s">
        <v>2683</v>
      </c>
      <c r="J4355" s="108" t="s">
        <v>3681</v>
      </c>
      <c r="O4355" s="108" t="s">
        <v>2573</v>
      </c>
    </row>
    <row r="4356" spans="1:15" s="108" customFormat="1" ht="12.75" x14ac:dyDescent="0.2">
      <c r="A4356" s="108" t="str">
        <f>EnterpriseData!$B$38</f>
        <v>ProTes300420201Adm</v>
      </c>
      <c r="B4356" s="109" t="s">
        <v>17539</v>
      </c>
      <c r="C4356" s="108" t="s">
        <v>2609</v>
      </c>
      <c r="D4356" s="108" t="s">
        <v>17540</v>
      </c>
      <c r="E4356" s="108" t="s">
        <v>2683</v>
      </c>
      <c r="G4356" s="108" t="s">
        <v>17541</v>
      </c>
      <c r="H4356" s="108" t="s">
        <v>6800</v>
      </c>
      <c r="I4356" s="110" t="s">
        <v>2683</v>
      </c>
      <c r="J4356" s="108" t="s">
        <v>412</v>
      </c>
      <c r="O4356" s="108" t="s">
        <v>2573</v>
      </c>
    </row>
    <row r="4357" spans="1:15" s="108" customFormat="1" ht="12.75" x14ac:dyDescent="0.2">
      <c r="A4357" s="108" t="str">
        <f>EnterpriseData!$B$38</f>
        <v>ProTes300420201Adm</v>
      </c>
      <c r="B4357" s="109" t="s">
        <v>17542</v>
      </c>
      <c r="C4357" s="108" t="s">
        <v>2609</v>
      </c>
      <c r="D4357" s="108" t="s">
        <v>17543</v>
      </c>
      <c r="E4357" s="108" t="s">
        <v>2683</v>
      </c>
      <c r="G4357" s="108" t="s">
        <v>17544</v>
      </c>
      <c r="H4357" s="108" t="s">
        <v>6616</v>
      </c>
      <c r="I4357" s="110" t="s">
        <v>2683</v>
      </c>
      <c r="J4357" s="108" t="s">
        <v>5800</v>
      </c>
      <c r="O4357" s="108" t="s">
        <v>2573</v>
      </c>
    </row>
    <row r="4358" spans="1:15" s="108" customFormat="1" ht="12.75" x14ac:dyDescent="0.2">
      <c r="A4358" s="108" t="str">
        <f>EnterpriseData!$B$38</f>
        <v>ProTes300420201Adm</v>
      </c>
      <c r="B4358" s="109" t="s">
        <v>17545</v>
      </c>
      <c r="C4358" s="108" t="s">
        <v>2609</v>
      </c>
      <c r="D4358" s="108" t="s">
        <v>17546</v>
      </c>
      <c r="E4358" s="108" t="s">
        <v>2683</v>
      </c>
      <c r="G4358" s="108" t="s">
        <v>17547</v>
      </c>
      <c r="H4358" s="108" t="s">
        <v>7957</v>
      </c>
      <c r="I4358" s="110" t="s">
        <v>2683</v>
      </c>
      <c r="J4358" s="108" t="s">
        <v>2418</v>
      </c>
      <c r="O4358" s="108" t="s">
        <v>2573</v>
      </c>
    </row>
    <row r="4359" spans="1:15" s="108" customFormat="1" ht="12.75" x14ac:dyDescent="0.2">
      <c r="A4359" s="108" t="str">
        <f>EnterpriseData!$B$38</f>
        <v>ProTes300420201Adm</v>
      </c>
      <c r="B4359" s="109" t="s">
        <v>17548</v>
      </c>
      <c r="C4359" s="108" t="s">
        <v>2609</v>
      </c>
      <c r="D4359" s="108" t="s">
        <v>17549</v>
      </c>
      <c r="E4359" s="108" t="s">
        <v>2683</v>
      </c>
      <c r="G4359" s="108" t="s">
        <v>17550</v>
      </c>
      <c r="H4359" s="108" t="s">
        <v>12492</v>
      </c>
      <c r="I4359" s="110" t="s">
        <v>2683</v>
      </c>
      <c r="J4359" s="108" t="s">
        <v>12493</v>
      </c>
      <c r="O4359" s="108" t="s">
        <v>2573</v>
      </c>
    </row>
    <row r="4360" spans="1:15" s="108" customFormat="1" ht="12.75" x14ac:dyDescent="0.2">
      <c r="A4360" s="108" t="str">
        <f>EnterpriseData!$B$38</f>
        <v>ProTes300420201Adm</v>
      </c>
      <c r="B4360" s="109" t="s">
        <v>17551</v>
      </c>
      <c r="C4360" s="108" t="s">
        <v>2609</v>
      </c>
      <c r="D4360" s="108" t="s">
        <v>17552</v>
      </c>
      <c r="E4360" s="108" t="s">
        <v>2683</v>
      </c>
      <c r="G4360" s="108" t="s">
        <v>17553</v>
      </c>
      <c r="H4360" s="108" t="s">
        <v>6403</v>
      </c>
      <c r="I4360" s="110" t="s">
        <v>2683</v>
      </c>
      <c r="J4360" s="108" t="s">
        <v>6404</v>
      </c>
      <c r="O4360" s="108" t="s">
        <v>2573</v>
      </c>
    </row>
    <row r="4361" spans="1:15" s="108" customFormat="1" ht="12.75" x14ac:dyDescent="0.2">
      <c r="A4361" s="108" t="str">
        <f>EnterpriseData!$B$38</f>
        <v>ProTes300420201Adm</v>
      </c>
      <c r="B4361" s="109" t="s">
        <v>17554</v>
      </c>
      <c r="C4361" s="108" t="s">
        <v>2609</v>
      </c>
      <c r="D4361" s="108" t="s">
        <v>17555</v>
      </c>
      <c r="E4361" s="108" t="s">
        <v>2683</v>
      </c>
      <c r="G4361" s="108" t="s">
        <v>7485</v>
      </c>
      <c r="H4361" s="108" t="s">
        <v>7485</v>
      </c>
      <c r="I4361" s="110" t="s">
        <v>2683</v>
      </c>
      <c r="J4361" s="108" t="s">
        <v>7486</v>
      </c>
      <c r="O4361" s="108" t="s">
        <v>2573</v>
      </c>
    </row>
    <row r="4362" spans="1:15" s="108" customFormat="1" ht="12.75" x14ac:dyDescent="0.2">
      <c r="A4362" s="108" t="str">
        <f>EnterpriseData!$B$38</f>
        <v>ProTes300420201Adm</v>
      </c>
      <c r="B4362" s="109" t="s">
        <v>17556</v>
      </c>
      <c r="C4362" s="108" t="s">
        <v>2609</v>
      </c>
      <c r="D4362" s="108" t="s">
        <v>17557</v>
      </c>
      <c r="E4362" s="108" t="s">
        <v>2683</v>
      </c>
      <c r="G4362" s="108" t="s">
        <v>17558</v>
      </c>
      <c r="H4362" s="108" t="s">
        <v>6118</v>
      </c>
      <c r="I4362" s="110" t="s">
        <v>2683</v>
      </c>
      <c r="J4362" s="108" t="s">
        <v>2377</v>
      </c>
      <c r="O4362" s="108" t="s">
        <v>2573</v>
      </c>
    </row>
    <row r="4363" spans="1:15" s="108" customFormat="1" ht="12.75" x14ac:dyDescent="0.2">
      <c r="A4363" s="108" t="str">
        <f>EnterpriseData!$B$38</f>
        <v>ProTes300420201Adm</v>
      </c>
      <c r="B4363" s="109" t="s">
        <v>17559</v>
      </c>
      <c r="C4363" s="108" t="s">
        <v>2609</v>
      </c>
      <c r="D4363" s="108" t="s">
        <v>17560</v>
      </c>
      <c r="E4363" s="108" t="s">
        <v>2683</v>
      </c>
      <c r="G4363" s="108" t="s">
        <v>17561</v>
      </c>
      <c r="H4363" s="108" t="s">
        <v>8117</v>
      </c>
      <c r="I4363" s="110" t="s">
        <v>2683</v>
      </c>
      <c r="J4363" s="108" t="s">
        <v>409</v>
      </c>
      <c r="O4363" s="108" t="s">
        <v>2573</v>
      </c>
    </row>
    <row r="4364" spans="1:15" s="108" customFormat="1" ht="12.75" x14ac:dyDescent="0.2">
      <c r="A4364" s="108" t="str">
        <f>EnterpriseData!$B$38</f>
        <v>ProTes300420201Adm</v>
      </c>
      <c r="B4364" s="109" t="s">
        <v>17562</v>
      </c>
      <c r="C4364" s="108" t="s">
        <v>2609</v>
      </c>
      <c r="D4364" s="108" t="s">
        <v>17563</v>
      </c>
      <c r="E4364" s="108" t="s">
        <v>2683</v>
      </c>
      <c r="G4364" s="108" t="s">
        <v>17564</v>
      </c>
      <c r="H4364" s="108" t="s">
        <v>8117</v>
      </c>
      <c r="I4364" s="110" t="s">
        <v>2683</v>
      </c>
      <c r="J4364" s="108" t="s">
        <v>409</v>
      </c>
      <c r="O4364" s="108" t="s">
        <v>2573</v>
      </c>
    </row>
    <row r="4365" spans="1:15" s="108" customFormat="1" ht="12.75" x14ac:dyDescent="0.2">
      <c r="A4365" s="108" t="str">
        <f>EnterpriseData!$B$38</f>
        <v>ProTes300420201Adm</v>
      </c>
      <c r="B4365" s="109" t="s">
        <v>17565</v>
      </c>
      <c r="C4365" s="108" t="s">
        <v>2609</v>
      </c>
      <c r="D4365" s="108" t="s">
        <v>17566</v>
      </c>
      <c r="E4365" s="108" t="s">
        <v>2683</v>
      </c>
      <c r="G4365" s="108" t="s">
        <v>17567</v>
      </c>
      <c r="H4365" s="108" t="s">
        <v>11059</v>
      </c>
      <c r="I4365" s="110" t="s">
        <v>2683</v>
      </c>
      <c r="J4365" s="108" t="s">
        <v>2794</v>
      </c>
      <c r="O4365" s="108" t="s">
        <v>2573</v>
      </c>
    </row>
    <row r="4366" spans="1:15" s="108" customFormat="1" ht="12.75" x14ac:dyDescent="0.2">
      <c r="A4366" s="108" t="str">
        <f>EnterpriseData!$B$38</f>
        <v>ProTes300420201Adm</v>
      </c>
      <c r="B4366" s="109" t="s">
        <v>17568</v>
      </c>
      <c r="C4366" s="108" t="s">
        <v>2609</v>
      </c>
      <c r="D4366" s="108" t="s">
        <v>17569</v>
      </c>
      <c r="E4366" s="108" t="s">
        <v>2683</v>
      </c>
      <c r="G4366" s="108" t="s">
        <v>17570</v>
      </c>
      <c r="H4366" s="108" t="s">
        <v>6299</v>
      </c>
      <c r="I4366" s="110" t="s">
        <v>2683</v>
      </c>
      <c r="J4366" s="108" t="s">
        <v>3100</v>
      </c>
      <c r="O4366" s="108" t="s">
        <v>2573</v>
      </c>
    </row>
    <row r="4367" spans="1:15" s="108" customFormat="1" ht="12.75" x14ac:dyDescent="0.2">
      <c r="A4367" s="108" t="str">
        <f>EnterpriseData!$B$38</f>
        <v>ProTes300420201Adm</v>
      </c>
      <c r="B4367" s="109" t="s">
        <v>17571</v>
      </c>
      <c r="C4367" s="108" t="s">
        <v>2609</v>
      </c>
      <c r="D4367" s="108" t="s">
        <v>17572</v>
      </c>
      <c r="E4367" s="108" t="s">
        <v>2683</v>
      </c>
      <c r="G4367" s="108" t="s">
        <v>17573</v>
      </c>
      <c r="H4367" s="108" t="s">
        <v>6689</v>
      </c>
      <c r="I4367" s="110" t="s">
        <v>2683</v>
      </c>
      <c r="J4367" s="108" t="s">
        <v>5462</v>
      </c>
      <c r="O4367" s="108" t="s">
        <v>2573</v>
      </c>
    </row>
    <row r="4368" spans="1:15" s="108" customFormat="1" ht="12.75" x14ac:dyDescent="0.2">
      <c r="A4368" s="108" t="str">
        <f>EnterpriseData!$B$38</f>
        <v>ProTes300420201Adm</v>
      </c>
      <c r="B4368" s="109" t="s">
        <v>17574</v>
      </c>
      <c r="C4368" s="108" t="s">
        <v>2609</v>
      </c>
      <c r="D4368" s="108" t="s">
        <v>17575</v>
      </c>
      <c r="E4368" s="108" t="s">
        <v>2683</v>
      </c>
      <c r="G4368" s="108" t="s">
        <v>17576</v>
      </c>
      <c r="H4368" s="108" t="s">
        <v>6377</v>
      </c>
      <c r="I4368" s="110" t="s">
        <v>2683</v>
      </c>
      <c r="J4368" s="108" t="s">
        <v>6086</v>
      </c>
      <c r="O4368" s="108" t="s">
        <v>2573</v>
      </c>
    </row>
    <row r="4369" spans="1:15" s="108" customFormat="1" ht="12.75" x14ac:dyDescent="0.2">
      <c r="A4369" s="108" t="str">
        <f>EnterpriseData!$B$38</f>
        <v>ProTes300420201Adm</v>
      </c>
      <c r="B4369" s="109" t="s">
        <v>17577</v>
      </c>
      <c r="C4369" s="108" t="s">
        <v>2609</v>
      </c>
      <c r="D4369" s="108" t="s">
        <v>17578</v>
      </c>
      <c r="E4369" s="108" t="s">
        <v>2683</v>
      </c>
      <c r="G4369" s="108" t="s">
        <v>17579</v>
      </c>
      <c r="H4369" s="108" t="s">
        <v>6566</v>
      </c>
      <c r="I4369" s="110" t="s">
        <v>2683</v>
      </c>
      <c r="J4369" s="108" t="s">
        <v>2409</v>
      </c>
      <c r="O4369" s="108" t="s">
        <v>2573</v>
      </c>
    </row>
    <row r="4370" spans="1:15" s="108" customFormat="1" ht="12.75" x14ac:dyDescent="0.2">
      <c r="A4370" s="108" t="str">
        <f>EnterpriseData!$B$38</f>
        <v>ProTes300420201Adm</v>
      </c>
      <c r="B4370" s="109" t="s">
        <v>17580</v>
      </c>
      <c r="C4370" s="108" t="s">
        <v>2609</v>
      </c>
      <c r="D4370" s="108" t="s">
        <v>17581</v>
      </c>
      <c r="E4370" s="108" t="s">
        <v>2683</v>
      </c>
      <c r="G4370" s="108" t="s">
        <v>17582</v>
      </c>
      <c r="H4370" s="108" t="s">
        <v>6616</v>
      </c>
      <c r="I4370" s="110" t="s">
        <v>2683</v>
      </c>
      <c r="J4370" s="108" t="s">
        <v>5800</v>
      </c>
      <c r="O4370" s="108" t="s">
        <v>2573</v>
      </c>
    </row>
    <row r="4371" spans="1:15" s="108" customFormat="1" ht="12.75" x14ac:dyDescent="0.2">
      <c r="A4371" s="108" t="str">
        <f>EnterpriseData!$B$38</f>
        <v>ProTes300420201Adm</v>
      </c>
      <c r="B4371" s="109" t="s">
        <v>17583</v>
      </c>
      <c r="C4371" s="108" t="s">
        <v>2609</v>
      </c>
      <c r="D4371" s="108" t="s">
        <v>17584</v>
      </c>
      <c r="E4371" s="108" t="s">
        <v>2683</v>
      </c>
      <c r="G4371" s="108" t="s">
        <v>17585</v>
      </c>
      <c r="H4371" s="108" t="s">
        <v>7712</v>
      </c>
      <c r="I4371" s="110" t="s">
        <v>2683</v>
      </c>
      <c r="J4371" s="108" t="s">
        <v>3614</v>
      </c>
      <c r="O4371" s="108" t="s">
        <v>2573</v>
      </c>
    </row>
    <row r="4372" spans="1:15" s="108" customFormat="1" ht="12.75" x14ac:dyDescent="0.2">
      <c r="A4372" s="108" t="str">
        <f>EnterpriseData!$B$38</f>
        <v>ProTes300420201Adm</v>
      </c>
      <c r="B4372" s="109" t="s">
        <v>17586</v>
      </c>
      <c r="C4372" s="108" t="s">
        <v>2609</v>
      </c>
      <c r="D4372" s="108" t="s">
        <v>17587</v>
      </c>
      <c r="E4372" s="108" t="s">
        <v>2683</v>
      </c>
      <c r="G4372" s="108" t="s">
        <v>17588</v>
      </c>
      <c r="H4372" s="108" t="s">
        <v>6863</v>
      </c>
      <c r="I4372" s="110" t="s">
        <v>2683</v>
      </c>
      <c r="J4372" s="108" t="s">
        <v>6370</v>
      </c>
      <c r="O4372" s="108" t="s">
        <v>2573</v>
      </c>
    </row>
    <row r="4373" spans="1:15" s="108" customFormat="1" ht="12.75" x14ac:dyDescent="0.2">
      <c r="A4373" s="108" t="str">
        <f>EnterpriseData!$B$38</f>
        <v>ProTes300420201Adm</v>
      </c>
      <c r="B4373" s="109" t="s">
        <v>17589</v>
      </c>
      <c r="C4373" s="108" t="s">
        <v>2609</v>
      </c>
      <c r="D4373" s="108" t="s">
        <v>17590</v>
      </c>
      <c r="E4373" s="108" t="s">
        <v>2683</v>
      </c>
      <c r="G4373" s="108" t="s">
        <v>17591</v>
      </c>
      <c r="H4373" s="108" t="s">
        <v>8351</v>
      </c>
      <c r="I4373" s="110" t="s">
        <v>2683</v>
      </c>
      <c r="J4373" s="108" t="s">
        <v>2930</v>
      </c>
      <c r="O4373" s="108" t="s">
        <v>2573</v>
      </c>
    </row>
    <row r="4374" spans="1:15" s="108" customFormat="1" ht="12.75" x14ac:dyDescent="0.2">
      <c r="A4374" s="108" t="str">
        <f>EnterpriseData!$B$38</f>
        <v>ProTes300420201Adm</v>
      </c>
      <c r="B4374" s="109" t="s">
        <v>17592</v>
      </c>
      <c r="C4374" s="108" t="s">
        <v>2609</v>
      </c>
      <c r="D4374" s="108" t="s">
        <v>17593</v>
      </c>
      <c r="E4374" s="108" t="s">
        <v>2683</v>
      </c>
      <c r="G4374" s="108" t="s">
        <v>17594</v>
      </c>
      <c r="H4374" s="108" t="s">
        <v>6188</v>
      </c>
      <c r="I4374" s="110" t="s">
        <v>2683</v>
      </c>
      <c r="J4374" s="108" t="s">
        <v>4515</v>
      </c>
      <c r="O4374" s="108" t="s">
        <v>2573</v>
      </c>
    </row>
    <row r="4375" spans="1:15" s="108" customFormat="1" ht="12.75" x14ac:dyDescent="0.2">
      <c r="A4375" s="108" t="str">
        <f>EnterpriseData!$B$38</f>
        <v>ProTes300420201Adm</v>
      </c>
      <c r="B4375" s="109" t="s">
        <v>17595</v>
      </c>
      <c r="C4375" s="108" t="s">
        <v>2609</v>
      </c>
      <c r="D4375" s="108" t="s">
        <v>17596</v>
      </c>
      <c r="E4375" s="108" t="s">
        <v>2683</v>
      </c>
      <c r="G4375" s="108" t="s">
        <v>17597</v>
      </c>
      <c r="H4375" s="108" t="s">
        <v>8117</v>
      </c>
      <c r="I4375" s="110" t="s">
        <v>2683</v>
      </c>
      <c r="J4375" s="108" t="s">
        <v>409</v>
      </c>
      <c r="O4375" s="108" t="s">
        <v>2573</v>
      </c>
    </row>
    <row r="4376" spans="1:15" s="108" customFormat="1" ht="12.75" x14ac:dyDescent="0.2">
      <c r="A4376" s="108" t="str">
        <f>EnterpriseData!$B$38</f>
        <v>ProTes300420201Adm</v>
      </c>
      <c r="B4376" s="109" t="s">
        <v>17598</v>
      </c>
      <c r="C4376" s="108" t="s">
        <v>2609</v>
      </c>
      <c r="D4376" s="108" t="s">
        <v>17599</v>
      </c>
      <c r="E4376" s="108" t="s">
        <v>2683</v>
      </c>
      <c r="G4376" s="108" t="s">
        <v>17600</v>
      </c>
      <c r="H4376" s="108" t="s">
        <v>4466</v>
      </c>
      <c r="I4376" s="110" t="s">
        <v>2683</v>
      </c>
      <c r="J4376" s="108" t="s">
        <v>3825</v>
      </c>
      <c r="O4376" s="108" t="s">
        <v>2573</v>
      </c>
    </row>
    <row r="4377" spans="1:15" s="108" customFormat="1" ht="12.75" x14ac:dyDescent="0.2">
      <c r="A4377" s="108" t="str">
        <f>EnterpriseData!$B$38</f>
        <v>ProTes300420201Adm</v>
      </c>
      <c r="B4377" s="109" t="s">
        <v>17601</v>
      </c>
      <c r="C4377" s="108" t="s">
        <v>2609</v>
      </c>
      <c r="D4377" s="108" t="s">
        <v>17602</v>
      </c>
      <c r="E4377" s="108" t="s">
        <v>2683</v>
      </c>
      <c r="G4377" s="108" t="s">
        <v>17603</v>
      </c>
      <c r="H4377" s="108" t="s">
        <v>6321</v>
      </c>
      <c r="I4377" s="110" t="s">
        <v>2683</v>
      </c>
      <c r="J4377" s="108" t="s">
        <v>2407</v>
      </c>
      <c r="O4377" s="108" t="s">
        <v>2573</v>
      </c>
    </row>
    <row r="4378" spans="1:15" s="108" customFormat="1" ht="12.75" x14ac:dyDescent="0.2">
      <c r="A4378" s="108" t="str">
        <f>EnterpriseData!$B$38</f>
        <v>ProTes300420201Adm</v>
      </c>
      <c r="B4378" s="109" t="s">
        <v>17604</v>
      </c>
      <c r="C4378" s="108" t="s">
        <v>2609</v>
      </c>
      <c r="D4378" s="108" t="s">
        <v>17605</v>
      </c>
      <c r="E4378" s="108" t="s">
        <v>2683</v>
      </c>
      <c r="G4378" s="108" t="s">
        <v>17606</v>
      </c>
      <c r="H4378" s="108" t="s">
        <v>6118</v>
      </c>
      <c r="I4378" s="110" t="s">
        <v>2683</v>
      </c>
      <c r="J4378" s="108" t="s">
        <v>2377</v>
      </c>
      <c r="O4378" s="108" t="s">
        <v>2573</v>
      </c>
    </row>
    <row r="4379" spans="1:15" s="108" customFormat="1" ht="12.75" x14ac:dyDescent="0.2">
      <c r="A4379" s="108" t="str">
        <f>EnterpriseData!$B$38</f>
        <v>ProTes300420201Adm</v>
      </c>
      <c r="B4379" s="109" t="s">
        <v>17607</v>
      </c>
      <c r="C4379" s="108" t="s">
        <v>2609</v>
      </c>
      <c r="D4379" s="108" t="s">
        <v>17608</v>
      </c>
      <c r="E4379" s="108" t="s">
        <v>2683</v>
      </c>
      <c r="G4379" s="108" t="s">
        <v>17609</v>
      </c>
      <c r="H4379" s="108" t="s">
        <v>7953</v>
      </c>
      <c r="I4379" s="110" t="s">
        <v>2683</v>
      </c>
      <c r="J4379" s="108" t="s">
        <v>4543</v>
      </c>
      <c r="O4379" s="108" t="s">
        <v>2573</v>
      </c>
    </row>
    <row r="4380" spans="1:15" s="108" customFormat="1" ht="12.75" x14ac:dyDescent="0.2">
      <c r="A4380" s="108" t="str">
        <f>EnterpriseData!$B$38</f>
        <v>ProTes300420201Adm</v>
      </c>
      <c r="B4380" s="109" t="s">
        <v>17610</v>
      </c>
      <c r="C4380" s="108" t="s">
        <v>2609</v>
      </c>
      <c r="D4380" s="108" t="s">
        <v>17611</v>
      </c>
      <c r="E4380" s="108" t="s">
        <v>2683</v>
      </c>
      <c r="G4380" s="108" t="s">
        <v>17612</v>
      </c>
      <c r="H4380" s="108" t="s">
        <v>8649</v>
      </c>
      <c r="I4380" s="110" t="s">
        <v>2683</v>
      </c>
      <c r="J4380" s="108" t="s">
        <v>2407</v>
      </c>
      <c r="O4380" s="108" t="s">
        <v>2573</v>
      </c>
    </row>
    <row r="4381" spans="1:15" s="108" customFormat="1" ht="12.75" x14ac:dyDescent="0.2">
      <c r="A4381" s="108" t="str">
        <f>EnterpriseData!$B$38</f>
        <v>ProTes300420201Adm</v>
      </c>
      <c r="B4381" s="109" t="s">
        <v>17613</v>
      </c>
      <c r="C4381" s="108" t="s">
        <v>2609</v>
      </c>
      <c r="D4381" s="108" t="s">
        <v>17614</v>
      </c>
      <c r="E4381" s="108" t="s">
        <v>2683</v>
      </c>
      <c r="G4381" s="108" t="s">
        <v>17615</v>
      </c>
      <c r="H4381" s="108" t="s">
        <v>6616</v>
      </c>
      <c r="I4381" s="110" t="s">
        <v>2683</v>
      </c>
      <c r="J4381" s="108" t="s">
        <v>5800</v>
      </c>
      <c r="O4381" s="108" t="s">
        <v>2573</v>
      </c>
    </row>
    <row r="4382" spans="1:15" s="108" customFormat="1" ht="12.75" x14ac:dyDescent="0.2">
      <c r="A4382" s="108" t="str">
        <f>EnterpriseData!$B$38</f>
        <v>ProTes300420201Adm</v>
      </c>
      <c r="B4382" s="109" t="s">
        <v>17616</v>
      </c>
      <c r="C4382" s="108" t="s">
        <v>2609</v>
      </c>
      <c r="D4382" s="108" t="s">
        <v>17617</v>
      </c>
      <c r="E4382" s="108" t="s">
        <v>2683</v>
      </c>
      <c r="G4382" s="108" t="s">
        <v>17618</v>
      </c>
      <c r="H4382" s="108" t="s">
        <v>6616</v>
      </c>
      <c r="I4382" s="110" t="s">
        <v>2683</v>
      </c>
      <c r="J4382" s="108" t="s">
        <v>5800</v>
      </c>
      <c r="O4382" s="108" t="s">
        <v>2573</v>
      </c>
    </row>
    <row r="4383" spans="1:15" s="108" customFormat="1" ht="12.75" x14ac:dyDescent="0.2">
      <c r="A4383" s="108" t="str">
        <f>EnterpriseData!$B$38</f>
        <v>ProTes300420201Adm</v>
      </c>
      <c r="B4383" s="109" t="s">
        <v>17619</v>
      </c>
      <c r="C4383" s="108" t="s">
        <v>2609</v>
      </c>
      <c r="D4383" s="108" t="s">
        <v>17620</v>
      </c>
      <c r="E4383" s="108" t="s">
        <v>2683</v>
      </c>
      <c r="G4383" s="108" t="s">
        <v>17621</v>
      </c>
      <c r="H4383" s="108" t="s">
        <v>9705</v>
      </c>
      <c r="I4383" s="110" t="s">
        <v>2683</v>
      </c>
      <c r="J4383" s="108" t="s">
        <v>5649</v>
      </c>
      <c r="O4383" s="108" t="s">
        <v>2573</v>
      </c>
    </row>
    <row r="4384" spans="1:15" s="108" customFormat="1" ht="12.75" x14ac:dyDescent="0.2">
      <c r="A4384" s="108" t="str">
        <f>EnterpriseData!$B$38</f>
        <v>ProTes300420201Adm</v>
      </c>
      <c r="B4384" s="109" t="s">
        <v>17622</v>
      </c>
      <c r="C4384" s="108" t="s">
        <v>2609</v>
      </c>
      <c r="D4384" s="108" t="s">
        <v>16966</v>
      </c>
      <c r="E4384" s="108" t="s">
        <v>2683</v>
      </c>
      <c r="G4384" s="108" t="s">
        <v>16967</v>
      </c>
      <c r="H4384" s="108" t="s">
        <v>7792</v>
      </c>
      <c r="I4384" s="110" t="s">
        <v>2683</v>
      </c>
      <c r="J4384" s="108" t="s">
        <v>2940</v>
      </c>
      <c r="O4384" s="108" t="s">
        <v>2573</v>
      </c>
    </row>
    <row r="4385" spans="1:15" s="108" customFormat="1" ht="12.75" x14ac:dyDescent="0.2">
      <c r="A4385" s="108" t="str">
        <f>EnterpriseData!$B$38</f>
        <v>ProTes300420201Adm</v>
      </c>
      <c r="B4385" s="109" t="s">
        <v>17623</v>
      </c>
      <c r="C4385" s="108" t="s">
        <v>2609</v>
      </c>
      <c r="D4385" s="108" t="s">
        <v>17624</v>
      </c>
      <c r="E4385" s="108" t="s">
        <v>2683</v>
      </c>
      <c r="G4385" s="108" t="s">
        <v>17625</v>
      </c>
      <c r="H4385" s="108" t="s">
        <v>11059</v>
      </c>
      <c r="I4385" s="110" t="s">
        <v>2683</v>
      </c>
      <c r="J4385" s="108" t="s">
        <v>2794</v>
      </c>
      <c r="O4385" s="108" t="s">
        <v>2573</v>
      </c>
    </row>
    <row r="4386" spans="1:15" s="108" customFormat="1" ht="12.75" x14ac:dyDescent="0.2">
      <c r="A4386" s="108" t="str">
        <f>EnterpriseData!$B$38</f>
        <v>ProTes300420201Adm</v>
      </c>
      <c r="B4386" s="109" t="s">
        <v>17626</v>
      </c>
      <c r="C4386" s="108" t="s">
        <v>2609</v>
      </c>
      <c r="D4386" s="108" t="s">
        <v>17627</v>
      </c>
      <c r="E4386" s="108" t="s">
        <v>2683</v>
      </c>
      <c r="G4386" s="108" t="s">
        <v>17628</v>
      </c>
      <c r="H4386" s="108" t="s">
        <v>6636</v>
      </c>
      <c r="I4386" s="110" t="s">
        <v>2683</v>
      </c>
      <c r="J4386" s="108" t="s">
        <v>3578</v>
      </c>
      <c r="O4386" s="108" t="s">
        <v>2573</v>
      </c>
    </row>
    <row r="4387" spans="1:15" s="108" customFormat="1" ht="12.75" x14ac:dyDescent="0.2">
      <c r="A4387" s="108" t="str">
        <f>EnterpriseData!$B$38</f>
        <v>ProTes300420201Adm</v>
      </c>
      <c r="B4387" s="109" t="s">
        <v>17629</v>
      </c>
      <c r="C4387" s="108" t="s">
        <v>2609</v>
      </c>
      <c r="D4387" s="108" t="s">
        <v>17630</v>
      </c>
      <c r="E4387" s="108" t="s">
        <v>2683</v>
      </c>
      <c r="G4387" s="108" t="s">
        <v>12554</v>
      </c>
      <c r="H4387" s="108" t="s">
        <v>10989</v>
      </c>
      <c r="I4387" s="110" t="s">
        <v>2683</v>
      </c>
      <c r="J4387" s="108" t="s">
        <v>4104</v>
      </c>
      <c r="O4387" s="108" t="s">
        <v>2573</v>
      </c>
    </row>
    <row r="4388" spans="1:15" s="108" customFormat="1" ht="12.75" x14ac:dyDescent="0.2">
      <c r="A4388" s="108" t="str">
        <f>EnterpriseData!$B$38</f>
        <v>ProTes300420201Adm</v>
      </c>
      <c r="B4388" s="109" t="s">
        <v>17631</v>
      </c>
      <c r="C4388" s="108" t="s">
        <v>2609</v>
      </c>
      <c r="D4388" s="108" t="s">
        <v>17632</v>
      </c>
      <c r="E4388" s="108" t="s">
        <v>2683</v>
      </c>
      <c r="G4388" s="108" t="s">
        <v>17633</v>
      </c>
      <c r="H4388" s="108" t="s">
        <v>8649</v>
      </c>
      <c r="I4388" s="110" t="s">
        <v>2683</v>
      </c>
      <c r="J4388" s="108" t="s">
        <v>2407</v>
      </c>
      <c r="O4388" s="108" t="s">
        <v>2573</v>
      </c>
    </row>
    <row r="4389" spans="1:15" s="108" customFormat="1" ht="12.75" x14ac:dyDescent="0.2">
      <c r="A4389" s="108" t="str">
        <f>EnterpriseData!$B$38</f>
        <v>ProTes300420201Adm</v>
      </c>
      <c r="B4389" s="109" t="s">
        <v>17634</v>
      </c>
      <c r="C4389" s="108" t="s">
        <v>2609</v>
      </c>
      <c r="D4389" s="108" t="s">
        <v>17635</v>
      </c>
      <c r="E4389" s="108" t="s">
        <v>2683</v>
      </c>
      <c r="G4389" s="108" t="s">
        <v>17636</v>
      </c>
      <c r="H4389" s="108" t="s">
        <v>6122</v>
      </c>
      <c r="I4389" s="110" t="s">
        <v>2683</v>
      </c>
      <c r="J4389" s="108" t="s">
        <v>6123</v>
      </c>
      <c r="O4389" s="108" t="s">
        <v>2573</v>
      </c>
    </row>
    <row r="4390" spans="1:15" s="108" customFormat="1" ht="12.75" x14ac:dyDescent="0.2">
      <c r="A4390" s="108" t="str">
        <f>EnterpriseData!$B$38</f>
        <v>ProTes300420201Adm</v>
      </c>
      <c r="B4390" s="109" t="s">
        <v>17637</v>
      </c>
      <c r="C4390" s="108" t="s">
        <v>2609</v>
      </c>
      <c r="D4390" s="108" t="s">
        <v>17638</v>
      </c>
      <c r="E4390" s="108" t="s">
        <v>2683</v>
      </c>
      <c r="G4390" s="108" t="s">
        <v>17639</v>
      </c>
      <c r="H4390" s="108" t="s">
        <v>6403</v>
      </c>
      <c r="I4390" s="110" t="s">
        <v>2683</v>
      </c>
      <c r="J4390" s="108" t="s">
        <v>6404</v>
      </c>
      <c r="O4390" s="108" t="s">
        <v>2573</v>
      </c>
    </row>
    <row r="4391" spans="1:15" s="108" customFormat="1" ht="12.75" x14ac:dyDescent="0.2">
      <c r="A4391" s="108" t="str">
        <f>EnterpriseData!$B$38</f>
        <v>ProTes300420201Adm</v>
      </c>
      <c r="B4391" s="109" t="s">
        <v>17640</v>
      </c>
      <c r="C4391" s="108" t="s">
        <v>2609</v>
      </c>
      <c r="D4391" s="108" t="s">
        <v>17641</v>
      </c>
      <c r="E4391" s="108" t="s">
        <v>2683</v>
      </c>
      <c r="G4391" s="108" t="s">
        <v>17642</v>
      </c>
      <c r="H4391" s="108" t="s">
        <v>6360</v>
      </c>
      <c r="I4391" s="110" t="s">
        <v>2683</v>
      </c>
      <c r="J4391" s="108" t="s">
        <v>3047</v>
      </c>
      <c r="O4391" s="108" t="s">
        <v>2573</v>
      </c>
    </row>
    <row r="4392" spans="1:15" s="108" customFormat="1" ht="12.75" x14ac:dyDescent="0.2">
      <c r="A4392" s="108" t="str">
        <f>EnterpriseData!$B$38</f>
        <v>ProTes300420201Adm</v>
      </c>
      <c r="B4392" s="109" t="s">
        <v>17643</v>
      </c>
      <c r="C4392" s="108" t="s">
        <v>2609</v>
      </c>
      <c r="D4392" s="108" t="s">
        <v>17644</v>
      </c>
      <c r="E4392" s="108" t="s">
        <v>2683</v>
      </c>
      <c r="G4392" s="108" t="s">
        <v>17645</v>
      </c>
      <c r="H4392" s="108" t="s">
        <v>11106</v>
      </c>
      <c r="I4392" s="110" t="s">
        <v>2683</v>
      </c>
      <c r="J4392" s="108" t="s">
        <v>3016</v>
      </c>
      <c r="O4392" s="108" t="s">
        <v>2573</v>
      </c>
    </row>
    <row r="4393" spans="1:15" s="108" customFormat="1" ht="12.75" x14ac:dyDescent="0.2">
      <c r="A4393" s="108" t="str">
        <f>EnterpriseData!$B$38</f>
        <v>ProTes300420201Adm</v>
      </c>
      <c r="B4393" s="109" t="s">
        <v>17646</v>
      </c>
      <c r="C4393" s="108" t="s">
        <v>2609</v>
      </c>
      <c r="D4393" s="108" t="s">
        <v>17647</v>
      </c>
      <c r="E4393" s="108" t="s">
        <v>2683</v>
      </c>
      <c r="G4393" s="108" t="s">
        <v>17648</v>
      </c>
      <c r="H4393" s="108" t="s">
        <v>9118</v>
      </c>
      <c r="I4393" s="110" t="s">
        <v>2683</v>
      </c>
      <c r="J4393" s="108" t="s">
        <v>2414</v>
      </c>
      <c r="O4393" s="108" t="s">
        <v>2573</v>
      </c>
    </row>
    <row r="4394" spans="1:15" s="108" customFormat="1" ht="12.75" x14ac:dyDescent="0.2">
      <c r="A4394" s="108" t="str">
        <f>EnterpriseData!$B$38</f>
        <v>ProTes300420201Adm</v>
      </c>
      <c r="B4394" s="109" t="s">
        <v>17649</v>
      </c>
      <c r="C4394" s="108" t="s">
        <v>2609</v>
      </c>
      <c r="D4394" s="108" t="s">
        <v>17650</v>
      </c>
      <c r="E4394" s="108" t="s">
        <v>2683</v>
      </c>
      <c r="G4394" s="108" t="s">
        <v>12369</v>
      </c>
      <c r="H4394" s="108" t="s">
        <v>12369</v>
      </c>
      <c r="I4394" s="110" t="s">
        <v>2683</v>
      </c>
      <c r="J4394" s="108" t="s">
        <v>5872</v>
      </c>
      <c r="O4394" s="108" t="s">
        <v>2573</v>
      </c>
    </row>
    <row r="4395" spans="1:15" s="108" customFormat="1" ht="12.75" x14ac:dyDescent="0.2">
      <c r="A4395" s="108" t="str">
        <f>EnterpriseData!$B$38</f>
        <v>ProTes300420201Adm</v>
      </c>
      <c r="B4395" s="109" t="s">
        <v>17651</v>
      </c>
      <c r="C4395" s="108" t="s">
        <v>2609</v>
      </c>
      <c r="D4395" s="108" t="s">
        <v>17652</v>
      </c>
      <c r="E4395" s="108" t="s">
        <v>2683</v>
      </c>
      <c r="G4395" s="108" t="s">
        <v>17653</v>
      </c>
      <c r="H4395" s="108" t="s">
        <v>6676</v>
      </c>
      <c r="I4395" s="110" t="s">
        <v>2683</v>
      </c>
      <c r="J4395" s="108" t="s">
        <v>3151</v>
      </c>
      <c r="O4395" s="108" t="s">
        <v>2573</v>
      </c>
    </row>
    <row r="4396" spans="1:15" s="108" customFormat="1" ht="12.75" x14ac:dyDescent="0.2">
      <c r="A4396" s="108" t="str">
        <f>EnterpriseData!$B$38</f>
        <v>ProTes300420201Adm</v>
      </c>
      <c r="B4396" s="109" t="s">
        <v>17654</v>
      </c>
      <c r="C4396" s="108" t="s">
        <v>2609</v>
      </c>
      <c r="D4396" s="108" t="s">
        <v>11760</v>
      </c>
      <c r="E4396" s="108" t="s">
        <v>2683</v>
      </c>
      <c r="G4396" s="108" t="s">
        <v>7707</v>
      </c>
      <c r="H4396" s="108" t="s">
        <v>7708</v>
      </c>
      <c r="I4396" s="110" t="s">
        <v>2683</v>
      </c>
      <c r="J4396" s="108" t="s">
        <v>5282</v>
      </c>
      <c r="O4396" s="108" t="s">
        <v>2573</v>
      </c>
    </row>
    <row r="4397" spans="1:15" s="108" customFormat="1" ht="12.75" x14ac:dyDescent="0.2">
      <c r="A4397" s="108" t="str">
        <f>EnterpriseData!$B$38</f>
        <v>ProTes300420201Adm</v>
      </c>
      <c r="B4397" s="109" t="s">
        <v>17655</v>
      </c>
      <c r="C4397" s="108" t="s">
        <v>2609</v>
      </c>
      <c r="D4397" s="108" t="s">
        <v>17656</v>
      </c>
      <c r="E4397" s="108" t="s">
        <v>2683</v>
      </c>
      <c r="G4397" s="108" t="s">
        <v>17657</v>
      </c>
      <c r="H4397" s="108" t="s">
        <v>3436</v>
      </c>
      <c r="I4397" s="110" t="s">
        <v>2683</v>
      </c>
      <c r="J4397" s="108" t="s">
        <v>2591</v>
      </c>
      <c r="O4397" s="108" t="s">
        <v>2573</v>
      </c>
    </row>
    <row r="4398" spans="1:15" s="108" customFormat="1" ht="12.75" x14ac:dyDescent="0.2">
      <c r="A4398" s="108" t="str">
        <f>EnterpriseData!$B$38</f>
        <v>ProTes300420201Adm</v>
      </c>
      <c r="B4398" s="109" t="s">
        <v>17658</v>
      </c>
      <c r="C4398" s="108" t="s">
        <v>2609</v>
      </c>
      <c r="D4398" s="108" t="s">
        <v>17659</v>
      </c>
      <c r="E4398" s="108" t="s">
        <v>2683</v>
      </c>
      <c r="G4398" s="108" t="s">
        <v>17660</v>
      </c>
      <c r="H4398" s="108" t="s">
        <v>7223</v>
      </c>
      <c r="I4398" s="110" t="s">
        <v>2683</v>
      </c>
      <c r="J4398" s="108" t="s">
        <v>4954</v>
      </c>
      <c r="O4398" s="108" t="s">
        <v>2573</v>
      </c>
    </row>
    <row r="4399" spans="1:15" s="108" customFormat="1" ht="12.75" x14ac:dyDescent="0.2">
      <c r="A4399" s="108" t="str">
        <f>EnterpriseData!$B$38</f>
        <v>ProTes300420201Adm</v>
      </c>
      <c r="B4399" s="109" t="s">
        <v>17661</v>
      </c>
      <c r="C4399" s="108" t="s">
        <v>2609</v>
      </c>
      <c r="D4399" s="108" t="s">
        <v>17662</v>
      </c>
      <c r="E4399" s="108" t="s">
        <v>2683</v>
      </c>
      <c r="G4399" s="108" t="s">
        <v>17663</v>
      </c>
      <c r="H4399" s="108" t="s">
        <v>17664</v>
      </c>
      <c r="I4399" s="110" t="s">
        <v>2683</v>
      </c>
      <c r="J4399" s="108" t="s">
        <v>5012</v>
      </c>
      <c r="O4399" s="108" t="s">
        <v>2573</v>
      </c>
    </row>
    <row r="4400" spans="1:15" s="108" customFormat="1" ht="12.75" x14ac:dyDescent="0.2">
      <c r="A4400" s="108" t="str">
        <f>EnterpriseData!$B$38</f>
        <v>ProTes300420201Adm</v>
      </c>
      <c r="B4400" s="109" t="s">
        <v>17665</v>
      </c>
      <c r="C4400" s="108" t="s">
        <v>2609</v>
      </c>
      <c r="D4400" s="108" t="s">
        <v>17666</v>
      </c>
      <c r="E4400" s="108" t="s">
        <v>2683</v>
      </c>
      <c r="G4400" s="108" t="s">
        <v>17667</v>
      </c>
      <c r="H4400" s="108" t="s">
        <v>6191</v>
      </c>
      <c r="I4400" s="110" t="s">
        <v>2683</v>
      </c>
      <c r="J4400" s="108" t="s">
        <v>2426</v>
      </c>
      <c r="O4400" s="108" t="s">
        <v>2573</v>
      </c>
    </row>
    <row r="4401" spans="1:15" s="108" customFormat="1" ht="12.75" x14ac:dyDescent="0.2">
      <c r="A4401" s="108" t="str">
        <f>EnterpriseData!$B$38</f>
        <v>ProTes300420201Adm</v>
      </c>
      <c r="B4401" s="109" t="s">
        <v>17668</v>
      </c>
      <c r="C4401" s="108" t="s">
        <v>2609</v>
      </c>
      <c r="D4401" s="108" t="s">
        <v>17669</v>
      </c>
      <c r="E4401" s="108" t="s">
        <v>2683</v>
      </c>
      <c r="G4401" s="108" t="s">
        <v>17670</v>
      </c>
      <c r="H4401" s="108" t="s">
        <v>6118</v>
      </c>
      <c r="I4401" s="110" t="s">
        <v>2683</v>
      </c>
      <c r="J4401" s="108" t="s">
        <v>2377</v>
      </c>
      <c r="O4401" s="108" t="s">
        <v>2573</v>
      </c>
    </row>
    <row r="4402" spans="1:15" s="108" customFormat="1" ht="12.75" x14ac:dyDescent="0.2">
      <c r="A4402" s="108" t="str">
        <f>EnterpriseData!$B$38</f>
        <v>ProTes300420201Adm</v>
      </c>
      <c r="B4402" s="109" t="s">
        <v>17671</v>
      </c>
      <c r="C4402" s="108" t="s">
        <v>2609</v>
      </c>
      <c r="D4402" s="108" t="s">
        <v>17672</v>
      </c>
      <c r="E4402" s="108" t="s">
        <v>2683</v>
      </c>
      <c r="G4402" s="108" t="s">
        <v>17673</v>
      </c>
      <c r="H4402" s="108" t="s">
        <v>10850</v>
      </c>
      <c r="I4402" s="110" t="s">
        <v>2683</v>
      </c>
      <c r="J4402" s="108" t="s">
        <v>2865</v>
      </c>
      <c r="O4402" s="108" t="s">
        <v>2573</v>
      </c>
    </row>
    <row r="4403" spans="1:15" s="108" customFormat="1" ht="12.75" x14ac:dyDescent="0.2">
      <c r="A4403" s="108" t="str">
        <f>EnterpriseData!$B$38</f>
        <v>ProTes300420201Adm</v>
      </c>
      <c r="B4403" s="109" t="s">
        <v>17674</v>
      </c>
      <c r="C4403" s="108" t="s">
        <v>2609</v>
      </c>
      <c r="D4403" s="108" t="s">
        <v>17675</v>
      </c>
      <c r="E4403" s="108" t="s">
        <v>2683</v>
      </c>
      <c r="G4403" s="108" t="s">
        <v>17676</v>
      </c>
      <c r="H4403" s="108" t="s">
        <v>8351</v>
      </c>
      <c r="I4403" s="110" t="s">
        <v>2683</v>
      </c>
      <c r="J4403" s="108" t="s">
        <v>2930</v>
      </c>
      <c r="O4403" s="108" t="s">
        <v>2573</v>
      </c>
    </row>
    <row r="4404" spans="1:15" s="108" customFormat="1" ht="12.75" x14ac:dyDescent="0.2">
      <c r="A4404" s="108" t="str">
        <f>EnterpriseData!$B$38</f>
        <v>ProTes300420201Adm</v>
      </c>
      <c r="B4404" s="109" t="s">
        <v>17677</v>
      </c>
      <c r="C4404" s="108" t="s">
        <v>2609</v>
      </c>
      <c r="D4404" s="108" t="s">
        <v>17678</v>
      </c>
      <c r="E4404" s="108" t="s">
        <v>2683</v>
      </c>
      <c r="G4404" s="108" t="s">
        <v>17679</v>
      </c>
      <c r="H4404" s="108" t="s">
        <v>6616</v>
      </c>
      <c r="I4404" s="110" t="s">
        <v>2683</v>
      </c>
      <c r="J4404" s="108" t="s">
        <v>5800</v>
      </c>
      <c r="O4404" s="108" t="s">
        <v>2573</v>
      </c>
    </row>
    <row r="4405" spans="1:15" s="108" customFormat="1" ht="12.75" x14ac:dyDescent="0.2">
      <c r="A4405" s="108" t="str">
        <f>EnterpriseData!$B$38</f>
        <v>ProTes300420201Adm</v>
      </c>
      <c r="B4405" s="109" t="s">
        <v>17680</v>
      </c>
      <c r="C4405" s="108" t="s">
        <v>2609</v>
      </c>
      <c r="D4405" s="108" t="s">
        <v>17681</v>
      </c>
      <c r="E4405" s="108" t="s">
        <v>2683</v>
      </c>
      <c r="G4405" s="108" t="s">
        <v>17682</v>
      </c>
      <c r="H4405" s="108" t="s">
        <v>9092</v>
      </c>
      <c r="I4405" s="110" t="s">
        <v>2683</v>
      </c>
      <c r="J4405" s="108" t="s">
        <v>3003</v>
      </c>
      <c r="O4405" s="108" t="s">
        <v>2573</v>
      </c>
    </row>
    <row r="4406" spans="1:15" s="108" customFormat="1" ht="12.75" x14ac:dyDescent="0.2">
      <c r="A4406" s="108" t="str">
        <f>EnterpriseData!$B$38</f>
        <v>ProTes300420201Adm</v>
      </c>
      <c r="B4406" s="109" t="s">
        <v>17683</v>
      </c>
      <c r="C4406" s="108" t="s">
        <v>2609</v>
      </c>
      <c r="D4406" s="108" t="s">
        <v>17684</v>
      </c>
      <c r="E4406" s="108" t="s">
        <v>2683</v>
      </c>
      <c r="G4406" s="108" t="s">
        <v>17685</v>
      </c>
      <c r="H4406" s="108" t="s">
        <v>6198</v>
      </c>
      <c r="I4406" s="110" t="s">
        <v>2683</v>
      </c>
      <c r="J4406" s="108" t="s">
        <v>3825</v>
      </c>
      <c r="O4406" s="108" t="s">
        <v>2573</v>
      </c>
    </row>
    <row r="4407" spans="1:15" s="108" customFormat="1" ht="12.75" x14ac:dyDescent="0.2">
      <c r="A4407" s="108" t="str">
        <f>EnterpriseData!$B$38</f>
        <v>ProTes300420201Adm</v>
      </c>
      <c r="B4407" s="109" t="s">
        <v>17686</v>
      </c>
      <c r="C4407" s="108" t="s">
        <v>2609</v>
      </c>
      <c r="D4407" s="108" t="s">
        <v>17687</v>
      </c>
      <c r="E4407" s="108" t="s">
        <v>2683</v>
      </c>
      <c r="G4407" s="108" t="s">
        <v>17688</v>
      </c>
      <c r="H4407" s="108" t="s">
        <v>6886</v>
      </c>
      <c r="I4407" s="110" t="s">
        <v>2683</v>
      </c>
      <c r="J4407" s="108" t="s">
        <v>4503</v>
      </c>
      <c r="O4407" s="108" t="s">
        <v>2573</v>
      </c>
    </row>
    <row r="4408" spans="1:15" s="108" customFormat="1" ht="12.75" x14ac:dyDescent="0.2">
      <c r="A4408" s="108" t="str">
        <f>EnterpriseData!$B$38</f>
        <v>ProTes300420201Adm</v>
      </c>
      <c r="B4408" s="109" t="s">
        <v>17689</v>
      </c>
      <c r="C4408" s="108" t="s">
        <v>2609</v>
      </c>
      <c r="D4408" s="108" t="s">
        <v>17690</v>
      </c>
      <c r="E4408" s="108" t="s">
        <v>2683</v>
      </c>
      <c r="G4408" s="108" t="s">
        <v>17691</v>
      </c>
      <c r="H4408" s="108" t="s">
        <v>6616</v>
      </c>
      <c r="I4408" s="110" t="s">
        <v>2683</v>
      </c>
      <c r="J4408" s="108" t="s">
        <v>5800</v>
      </c>
      <c r="O4408" s="108" t="s">
        <v>2573</v>
      </c>
    </row>
    <row r="4409" spans="1:15" s="108" customFormat="1" ht="12.75" x14ac:dyDescent="0.2">
      <c r="A4409" s="108" t="str">
        <f>EnterpriseData!$B$38</f>
        <v>ProTes300420201Adm</v>
      </c>
      <c r="B4409" s="109" t="s">
        <v>17692</v>
      </c>
      <c r="C4409" s="108" t="s">
        <v>2609</v>
      </c>
      <c r="D4409" s="108" t="s">
        <v>17693</v>
      </c>
      <c r="E4409" s="108" t="s">
        <v>2683</v>
      </c>
      <c r="G4409" s="108" t="s">
        <v>17694</v>
      </c>
      <c r="H4409" s="108" t="s">
        <v>7712</v>
      </c>
      <c r="I4409" s="110" t="s">
        <v>2683</v>
      </c>
      <c r="J4409" s="108" t="s">
        <v>3614</v>
      </c>
      <c r="O4409" s="108" t="s">
        <v>2573</v>
      </c>
    </row>
    <row r="4410" spans="1:15" s="108" customFormat="1" ht="12.75" x14ac:dyDescent="0.2">
      <c r="A4410" s="108" t="str">
        <f>EnterpriseData!$B$38</f>
        <v>ProTes300420201Adm</v>
      </c>
      <c r="B4410" s="109" t="s">
        <v>17695</v>
      </c>
      <c r="C4410" s="108" t="s">
        <v>2609</v>
      </c>
      <c r="D4410" s="108" t="s">
        <v>17696</v>
      </c>
      <c r="E4410" s="108" t="s">
        <v>2683</v>
      </c>
      <c r="G4410" s="108" t="s">
        <v>17697</v>
      </c>
      <c r="H4410" s="108" t="s">
        <v>6403</v>
      </c>
      <c r="I4410" s="110" t="s">
        <v>2683</v>
      </c>
      <c r="J4410" s="108" t="s">
        <v>6404</v>
      </c>
      <c r="O4410" s="108" t="s">
        <v>2573</v>
      </c>
    </row>
    <row r="4411" spans="1:15" s="108" customFormat="1" ht="12.75" x14ac:dyDescent="0.2">
      <c r="A4411" s="108" t="str">
        <f>EnterpriseData!$B$38</f>
        <v>ProTes300420201Adm</v>
      </c>
      <c r="B4411" s="109" t="s">
        <v>17698</v>
      </c>
      <c r="C4411" s="108" t="s">
        <v>2609</v>
      </c>
      <c r="D4411" s="108" t="s">
        <v>17699</v>
      </c>
      <c r="E4411" s="108" t="s">
        <v>2683</v>
      </c>
      <c r="G4411" s="108" t="s">
        <v>17700</v>
      </c>
      <c r="H4411" s="108" t="s">
        <v>6616</v>
      </c>
      <c r="I4411" s="110" t="s">
        <v>2683</v>
      </c>
      <c r="J4411" s="108" t="s">
        <v>5800</v>
      </c>
      <c r="O4411" s="108" t="s">
        <v>2573</v>
      </c>
    </row>
    <row r="4412" spans="1:15" s="108" customFormat="1" ht="12.75" x14ac:dyDescent="0.2">
      <c r="A4412" s="108" t="str">
        <f>EnterpriseData!$B$38</f>
        <v>ProTes300420201Adm</v>
      </c>
      <c r="B4412" s="109" t="s">
        <v>17701</v>
      </c>
      <c r="C4412" s="108" t="s">
        <v>2609</v>
      </c>
      <c r="D4412" s="108" t="s">
        <v>17702</v>
      </c>
      <c r="E4412" s="108" t="s">
        <v>2683</v>
      </c>
      <c r="G4412" s="108" t="s">
        <v>17703</v>
      </c>
      <c r="H4412" s="108" t="s">
        <v>8649</v>
      </c>
      <c r="I4412" s="110" t="s">
        <v>2683</v>
      </c>
      <c r="J4412" s="108" t="s">
        <v>2407</v>
      </c>
      <c r="O4412" s="108" t="s">
        <v>2573</v>
      </c>
    </row>
    <row r="4413" spans="1:15" s="108" customFormat="1" ht="12.75" x14ac:dyDescent="0.2">
      <c r="A4413" s="108" t="str">
        <f>EnterpriseData!$B$38</f>
        <v>ProTes300420201Adm</v>
      </c>
      <c r="B4413" s="109" t="s">
        <v>17704</v>
      </c>
      <c r="C4413" s="108" t="s">
        <v>2609</v>
      </c>
      <c r="D4413" s="108" t="s">
        <v>17705</v>
      </c>
      <c r="E4413" s="108" t="s">
        <v>2683</v>
      </c>
      <c r="G4413" s="108" t="s">
        <v>3929</v>
      </c>
      <c r="H4413" s="108" t="s">
        <v>3929</v>
      </c>
      <c r="I4413" s="110" t="s">
        <v>2683</v>
      </c>
      <c r="J4413" s="108" t="s">
        <v>3036</v>
      </c>
      <c r="O4413" s="108" t="s">
        <v>2573</v>
      </c>
    </row>
    <row r="4414" spans="1:15" s="108" customFormat="1" ht="12.75" x14ac:dyDescent="0.2">
      <c r="A4414" s="108" t="str">
        <f>EnterpriseData!$B$38</f>
        <v>ProTes300420201Adm</v>
      </c>
      <c r="B4414" s="109" t="s">
        <v>17706</v>
      </c>
      <c r="C4414" s="108" t="s">
        <v>2609</v>
      </c>
      <c r="D4414" s="108" t="s">
        <v>17707</v>
      </c>
      <c r="E4414" s="108" t="s">
        <v>2683</v>
      </c>
      <c r="G4414" s="108" t="s">
        <v>8162</v>
      </c>
      <c r="H4414" s="108" t="s">
        <v>6893</v>
      </c>
      <c r="I4414" s="110" t="s">
        <v>2683</v>
      </c>
      <c r="J4414" s="108" t="s">
        <v>2377</v>
      </c>
      <c r="O4414" s="108" t="s">
        <v>2573</v>
      </c>
    </row>
    <row r="4415" spans="1:15" s="108" customFormat="1" ht="12.75" x14ac:dyDescent="0.2">
      <c r="A4415" s="108" t="str">
        <f>EnterpriseData!$B$38</f>
        <v>ProTes300420201Adm</v>
      </c>
      <c r="B4415" s="109" t="s">
        <v>17708</v>
      </c>
      <c r="C4415" s="108" t="s">
        <v>2609</v>
      </c>
      <c r="D4415" s="108" t="s">
        <v>17709</v>
      </c>
      <c r="E4415" s="108" t="s">
        <v>2683</v>
      </c>
      <c r="G4415" s="108" t="s">
        <v>17710</v>
      </c>
      <c r="H4415" s="108" t="s">
        <v>6118</v>
      </c>
      <c r="I4415" s="110" t="s">
        <v>2683</v>
      </c>
      <c r="J4415" s="108" t="s">
        <v>2377</v>
      </c>
      <c r="O4415" s="108" t="s">
        <v>2573</v>
      </c>
    </row>
    <row r="4416" spans="1:15" s="108" customFormat="1" ht="12.75" x14ac:dyDescent="0.2">
      <c r="A4416" s="108" t="str">
        <f>EnterpriseData!$B$38</f>
        <v>ProTes300420201Adm</v>
      </c>
      <c r="B4416" s="109" t="s">
        <v>17711</v>
      </c>
      <c r="C4416" s="108" t="s">
        <v>2609</v>
      </c>
      <c r="D4416" s="108" t="s">
        <v>17712</v>
      </c>
      <c r="E4416" s="108" t="s">
        <v>2683</v>
      </c>
      <c r="G4416" s="108" t="s">
        <v>17713</v>
      </c>
      <c r="H4416" s="108" t="s">
        <v>6923</v>
      </c>
      <c r="I4416" s="110" t="s">
        <v>2683</v>
      </c>
      <c r="J4416" s="108" t="s">
        <v>2991</v>
      </c>
      <c r="O4416" s="108" t="s">
        <v>2573</v>
      </c>
    </row>
    <row r="4417" spans="1:15" s="108" customFormat="1" ht="12.75" x14ac:dyDescent="0.2">
      <c r="A4417" s="108" t="str">
        <f>EnterpriseData!$B$38</f>
        <v>ProTes300420201Adm</v>
      </c>
      <c r="B4417" s="109" t="s">
        <v>17714</v>
      </c>
      <c r="C4417" s="108" t="s">
        <v>2609</v>
      </c>
      <c r="D4417" s="108" t="s">
        <v>17715</v>
      </c>
      <c r="E4417" s="108" t="s">
        <v>2683</v>
      </c>
      <c r="G4417" s="108" t="s">
        <v>17716</v>
      </c>
      <c r="H4417" s="108" t="s">
        <v>6245</v>
      </c>
      <c r="I4417" s="110" t="s">
        <v>2683</v>
      </c>
      <c r="J4417" s="108" t="s">
        <v>2412</v>
      </c>
      <c r="O4417" s="108" t="s">
        <v>2573</v>
      </c>
    </row>
    <row r="4418" spans="1:15" s="108" customFormat="1" ht="12.75" x14ac:dyDescent="0.2">
      <c r="A4418" s="108" t="str">
        <f>EnterpriseData!$B$38</f>
        <v>ProTes300420201Adm</v>
      </c>
      <c r="B4418" s="109" t="s">
        <v>17717</v>
      </c>
      <c r="C4418" s="108" t="s">
        <v>2609</v>
      </c>
      <c r="D4418" s="108" t="s">
        <v>17718</v>
      </c>
      <c r="E4418" s="108" t="s">
        <v>2683</v>
      </c>
      <c r="G4418" s="108" t="s">
        <v>17719</v>
      </c>
      <c r="H4418" s="108" t="s">
        <v>6267</v>
      </c>
      <c r="I4418" s="110" t="s">
        <v>2683</v>
      </c>
      <c r="J4418" s="108" t="s">
        <v>4104</v>
      </c>
      <c r="O4418" s="108" t="s">
        <v>2573</v>
      </c>
    </row>
    <row r="4419" spans="1:15" s="108" customFormat="1" ht="12.75" x14ac:dyDescent="0.2">
      <c r="A4419" s="108" t="str">
        <f>EnterpriseData!$B$38</f>
        <v>ProTes300420201Adm</v>
      </c>
      <c r="B4419" s="109" t="s">
        <v>17720</v>
      </c>
      <c r="C4419" s="108" t="s">
        <v>2609</v>
      </c>
      <c r="D4419" s="108" t="s">
        <v>17721</v>
      </c>
      <c r="E4419" s="108" t="s">
        <v>2683</v>
      </c>
      <c r="G4419" s="108" t="s">
        <v>17722</v>
      </c>
      <c r="H4419" s="108" t="s">
        <v>6198</v>
      </c>
      <c r="I4419" s="110" t="s">
        <v>2683</v>
      </c>
      <c r="J4419" s="108" t="s">
        <v>3825</v>
      </c>
      <c r="O4419" s="108" t="s">
        <v>2573</v>
      </c>
    </row>
    <row r="4420" spans="1:15" s="108" customFormat="1" ht="12.75" x14ac:dyDescent="0.2">
      <c r="A4420" s="108" t="str">
        <f>EnterpriseData!$B$38</f>
        <v>ProTes300420201Adm</v>
      </c>
      <c r="B4420" s="109" t="s">
        <v>17723</v>
      </c>
      <c r="C4420" s="108" t="s">
        <v>2609</v>
      </c>
      <c r="D4420" s="108" t="s">
        <v>17724</v>
      </c>
      <c r="E4420" s="108" t="s">
        <v>2683</v>
      </c>
      <c r="G4420" s="108" t="s">
        <v>17725</v>
      </c>
      <c r="H4420" s="108" t="s">
        <v>16942</v>
      </c>
      <c r="I4420" s="110" t="s">
        <v>2683</v>
      </c>
      <c r="J4420" s="108" t="s">
        <v>4543</v>
      </c>
      <c r="O4420" s="108" t="s">
        <v>2573</v>
      </c>
    </row>
    <row r="4421" spans="1:15" s="108" customFormat="1" ht="12.75" x14ac:dyDescent="0.2">
      <c r="A4421" s="108" t="str">
        <f>EnterpriseData!$B$38</f>
        <v>ProTes300420201Adm</v>
      </c>
      <c r="B4421" s="109" t="s">
        <v>17726</v>
      </c>
      <c r="C4421" s="108" t="s">
        <v>2609</v>
      </c>
      <c r="D4421" s="108" t="s">
        <v>17727</v>
      </c>
      <c r="E4421" s="108" t="s">
        <v>2683</v>
      </c>
      <c r="G4421" s="108" t="s">
        <v>17728</v>
      </c>
      <c r="H4421" s="108" t="s">
        <v>6753</v>
      </c>
      <c r="I4421" s="110" t="s">
        <v>2683</v>
      </c>
      <c r="J4421" s="108" t="s">
        <v>5526</v>
      </c>
      <c r="O4421" s="108" t="s">
        <v>2573</v>
      </c>
    </row>
    <row r="4422" spans="1:15" s="108" customFormat="1" ht="12.75" x14ac:dyDescent="0.2">
      <c r="A4422" s="108" t="str">
        <f>EnterpriseData!$B$38</f>
        <v>ProTes300420201Adm</v>
      </c>
      <c r="B4422" s="109" t="s">
        <v>17729</v>
      </c>
      <c r="C4422" s="108" t="s">
        <v>2609</v>
      </c>
      <c r="D4422" s="108" t="s">
        <v>17730</v>
      </c>
      <c r="E4422" s="108" t="s">
        <v>2683</v>
      </c>
      <c r="G4422" s="108" t="s">
        <v>17731</v>
      </c>
      <c r="H4422" s="108" t="s">
        <v>6800</v>
      </c>
      <c r="I4422" s="110" t="s">
        <v>2683</v>
      </c>
      <c r="J4422" s="108" t="s">
        <v>412</v>
      </c>
      <c r="O4422" s="108" t="s">
        <v>2573</v>
      </c>
    </row>
    <row r="4423" spans="1:15" s="108" customFormat="1" ht="12.75" x14ac:dyDescent="0.2">
      <c r="A4423" s="108" t="str">
        <f>EnterpriseData!$B$38</f>
        <v>ProTes300420201Adm</v>
      </c>
      <c r="B4423" s="109" t="s">
        <v>17732</v>
      </c>
      <c r="C4423" s="108" t="s">
        <v>2609</v>
      </c>
      <c r="D4423" s="108" t="s">
        <v>17733</v>
      </c>
      <c r="E4423" s="108" t="s">
        <v>2683</v>
      </c>
      <c r="G4423" s="108" t="s">
        <v>17734</v>
      </c>
      <c r="H4423" s="108" t="s">
        <v>6765</v>
      </c>
      <c r="I4423" s="110" t="s">
        <v>2683</v>
      </c>
      <c r="J4423" s="108" t="s">
        <v>5640</v>
      </c>
      <c r="O4423" s="108" t="s">
        <v>2573</v>
      </c>
    </row>
    <row r="4424" spans="1:15" s="108" customFormat="1" ht="12.75" x14ac:dyDescent="0.2">
      <c r="A4424" s="108" t="str">
        <f>EnterpriseData!$B$38</f>
        <v>ProTes300420201Adm</v>
      </c>
      <c r="B4424" s="109" t="s">
        <v>17735</v>
      </c>
      <c r="C4424" s="108" t="s">
        <v>2609</v>
      </c>
      <c r="D4424" s="108" t="s">
        <v>17736</v>
      </c>
      <c r="E4424" s="108" t="s">
        <v>2683</v>
      </c>
      <c r="G4424" s="108" t="s">
        <v>17737</v>
      </c>
      <c r="H4424" s="108" t="s">
        <v>6267</v>
      </c>
      <c r="I4424" s="110" t="s">
        <v>2683</v>
      </c>
      <c r="J4424" s="108" t="s">
        <v>4104</v>
      </c>
      <c r="O4424" s="108" t="s">
        <v>2573</v>
      </c>
    </row>
    <row r="4425" spans="1:15" s="108" customFormat="1" ht="12.75" x14ac:dyDescent="0.2">
      <c r="A4425" s="108" t="str">
        <f>EnterpriseData!$B$38</f>
        <v>ProTes300420201Adm</v>
      </c>
      <c r="B4425" s="109" t="s">
        <v>17738</v>
      </c>
      <c r="C4425" s="108" t="s">
        <v>2609</v>
      </c>
      <c r="D4425" s="108" t="s">
        <v>17739</v>
      </c>
      <c r="E4425" s="108" t="s">
        <v>2683</v>
      </c>
      <c r="G4425" s="108" t="s">
        <v>17740</v>
      </c>
      <c r="H4425" s="108" t="s">
        <v>7206</v>
      </c>
      <c r="I4425" s="110" t="s">
        <v>2683</v>
      </c>
      <c r="J4425" s="108" t="s">
        <v>3047</v>
      </c>
      <c r="O4425" s="108" t="s">
        <v>2573</v>
      </c>
    </row>
    <row r="4426" spans="1:15" s="108" customFormat="1" ht="12.75" x14ac:dyDescent="0.2">
      <c r="A4426" s="108" t="str">
        <f>EnterpriseData!$B$38</f>
        <v>ProTes300420201Adm</v>
      </c>
      <c r="B4426" s="109" t="s">
        <v>17741</v>
      </c>
      <c r="C4426" s="108" t="s">
        <v>2609</v>
      </c>
      <c r="D4426" s="108" t="s">
        <v>17742</v>
      </c>
      <c r="E4426" s="108" t="s">
        <v>2683</v>
      </c>
      <c r="G4426" s="108" t="s">
        <v>17743</v>
      </c>
      <c r="H4426" s="108" t="s">
        <v>6198</v>
      </c>
      <c r="I4426" s="110" t="s">
        <v>2683</v>
      </c>
      <c r="J4426" s="108" t="s">
        <v>3825</v>
      </c>
      <c r="O4426" s="108" t="s">
        <v>2573</v>
      </c>
    </row>
    <row r="4427" spans="1:15" s="108" customFormat="1" ht="12.75" x14ac:dyDescent="0.2">
      <c r="A4427" s="108" t="str">
        <f>EnterpriseData!$B$38</f>
        <v>ProTes300420201Adm</v>
      </c>
      <c r="B4427" s="109" t="s">
        <v>17744</v>
      </c>
      <c r="C4427" s="108" t="s">
        <v>2609</v>
      </c>
      <c r="D4427" s="108" t="s">
        <v>17745</v>
      </c>
      <c r="E4427" s="108" t="s">
        <v>2683</v>
      </c>
      <c r="G4427" s="108" t="s">
        <v>17746</v>
      </c>
      <c r="H4427" s="108" t="s">
        <v>6151</v>
      </c>
      <c r="I4427" s="110" t="s">
        <v>2683</v>
      </c>
      <c r="J4427" s="108" t="s">
        <v>2727</v>
      </c>
      <c r="O4427" s="108" t="s">
        <v>2573</v>
      </c>
    </row>
    <row r="4428" spans="1:15" s="108" customFormat="1" ht="12.75" x14ac:dyDescent="0.2">
      <c r="A4428" s="108" t="str">
        <f>EnterpriseData!$B$38</f>
        <v>ProTes300420201Adm</v>
      </c>
      <c r="B4428" s="109" t="s">
        <v>17747</v>
      </c>
      <c r="C4428" s="108" t="s">
        <v>2609</v>
      </c>
      <c r="D4428" s="108" t="s">
        <v>17748</v>
      </c>
      <c r="E4428" s="108" t="s">
        <v>2683</v>
      </c>
      <c r="G4428" s="108" t="s">
        <v>17749</v>
      </c>
      <c r="H4428" s="108" t="s">
        <v>17750</v>
      </c>
      <c r="I4428" s="110" t="s">
        <v>2683</v>
      </c>
      <c r="J4428" s="108" t="s">
        <v>2439</v>
      </c>
      <c r="O4428" s="108" t="s">
        <v>2573</v>
      </c>
    </row>
    <row r="4429" spans="1:15" s="108" customFormat="1" ht="12.75" x14ac:dyDescent="0.2">
      <c r="A4429" s="108" t="str">
        <f>EnterpriseData!$B$38</f>
        <v>ProTes300420201Adm</v>
      </c>
      <c r="B4429" s="109" t="s">
        <v>17751</v>
      </c>
      <c r="C4429" s="108" t="s">
        <v>2609</v>
      </c>
      <c r="D4429" s="108" t="s">
        <v>17752</v>
      </c>
      <c r="E4429" s="108" t="s">
        <v>2683</v>
      </c>
      <c r="G4429" s="108" t="s">
        <v>17753</v>
      </c>
      <c r="H4429" s="108" t="s">
        <v>4466</v>
      </c>
      <c r="I4429" s="110" t="s">
        <v>2683</v>
      </c>
      <c r="J4429" s="108" t="s">
        <v>3825</v>
      </c>
      <c r="O4429" s="108" t="s">
        <v>2573</v>
      </c>
    </row>
    <row r="4430" spans="1:15" s="108" customFormat="1" ht="12.75" x14ac:dyDescent="0.2">
      <c r="A4430" s="108" t="str">
        <f>EnterpriseData!$B$38</f>
        <v>ProTes300420201Adm</v>
      </c>
      <c r="B4430" s="109" t="s">
        <v>17754</v>
      </c>
      <c r="C4430" s="108" t="s">
        <v>2609</v>
      </c>
      <c r="D4430" s="108" t="s">
        <v>17755</v>
      </c>
      <c r="E4430" s="108" t="s">
        <v>2683</v>
      </c>
      <c r="G4430" s="108" t="s">
        <v>17756</v>
      </c>
      <c r="H4430" s="108" t="s">
        <v>6566</v>
      </c>
      <c r="I4430" s="110" t="s">
        <v>2683</v>
      </c>
      <c r="J4430" s="108" t="s">
        <v>2409</v>
      </c>
      <c r="O4430" s="108" t="s">
        <v>2573</v>
      </c>
    </row>
    <row r="4431" spans="1:15" s="108" customFormat="1" ht="12.75" x14ac:dyDescent="0.2">
      <c r="A4431" s="108" t="str">
        <f>EnterpriseData!$B$38</f>
        <v>ProTes300420201Adm</v>
      </c>
      <c r="B4431" s="109" t="s">
        <v>17757</v>
      </c>
      <c r="C4431" s="108" t="s">
        <v>2609</v>
      </c>
      <c r="D4431" s="108" t="s">
        <v>17758</v>
      </c>
      <c r="E4431" s="108" t="s">
        <v>2683</v>
      </c>
      <c r="G4431" s="108" t="s">
        <v>17759</v>
      </c>
      <c r="H4431" s="108" t="s">
        <v>7712</v>
      </c>
      <c r="I4431" s="110" t="s">
        <v>2683</v>
      </c>
      <c r="J4431" s="108" t="s">
        <v>3614</v>
      </c>
      <c r="O4431" s="108" t="s">
        <v>2573</v>
      </c>
    </row>
    <row r="4432" spans="1:15" s="108" customFormat="1" ht="12.75" x14ac:dyDescent="0.2">
      <c r="A4432" s="108" t="str">
        <f>EnterpriseData!$B$38</f>
        <v>ProTes300420201Adm</v>
      </c>
      <c r="B4432" s="109" t="s">
        <v>17760</v>
      </c>
      <c r="C4432" s="108" t="s">
        <v>2609</v>
      </c>
      <c r="D4432" s="108" t="s">
        <v>17761</v>
      </c>
      <c r="E4432" s="108" t="s">
        <v>2683</v>
      </c>
      <c r="G4432" s="108" t="s">
        <v>17762</v>
      </c>
      <c r="H4432" s="108" t="s">
        <v>17763</v>
      </c>
      <c r="I4432" s="110" t="s">
        <v>2683</v>
      </c>
      <c r="J4432" s="108" t="s">
        <v>3614</v>
      </c>
      <c r="O4432" s="108" t="s">
        <v>2573</v>
      </c>
    </row>
    <row r="4433" spans="1:15" s="108" customFormat="1" ht="12.75" x14ac:dyDescent="0.2">
      <c r="A4433" s="108" t="str">
        <f>EnterpriseData!$B$38</f>
        <v>ProTes300420201Adm</v>
      </c>
      <c r="B4433" s="109" t="s">
        <v>17764</v>
      </c>
      <c r="C4433" s="108" t="s">
        <v>2609</v>
      </c>
      <c r="D4433" s="108" t="s">
        <v>17765</v>
      </c>
      <c r="E4433" s="108" t="s">
        <v>2683</v>
      </c>
      <c r="G4433" s="108" t="s">
        <v>17766</v>
      </c>
      <c r="H4433" s="108" t="s">
        <v>8995</v>
      </c>
      <c r="I4433" s="110" t="s">
        <v>2683</v>
      </c>
      <c r="J4433" s="108" t="s">
        <v>8039</v>
      </c>
      <c r="O4433" s="108" t="s">
        <v>2573</v>
      </c>
    </row>
    <row r="4434" spans="1:15" s="108" customFormat="1" ht="12.75" x14ac:dyDescent="0.2">
      <c r="A4434" s="108" t="str">
        <f>EnterpriseData!$B$38</f>
        <v>ProTes300420201Adm</v>
      </c>
      <c r="B4434" s="109" t="s">
        <v>17767</v>
      </c>
      <c r="C4434" s="108" t="s">
        <v>2609</v>
      </c>
      <c r="D4434" s="108" t="s">
        <v>17768</v>
      </c>
      <c r="E4434" s="108" t="s">
        <v>2683</v>
      </c>
      <c r="G4434" s="108" t="s">
        <v>17769</v>
      </c>
      <c r="H4434" s="108" t="s">
        <v>9088</v>
      </c>
      <c r="I4434" s="110" t="s">
        <v>2683</v>
      </c>
      <c r="J4434" s="108" t="s">
        <v>2417</v>
      </c>
      <c r="O4434" s="108" t="s">
        <v>2573</v>
      </c>
    </row>
    <row r="4435" spans="1:15" s="108" customFormat="1" ht="12.75" x14ac:dyDescent="0.2">
      <c r="A4435" s="108" t="str">
        <f>EnterpriseData!$B$38</f>
        <v>ProTes300420201Adm</v>
      </c>
      <c r="B4435" s="109" t="s">
        <v>17770</v>
      </c>
      <c r="C4435" s="108" t="s">
        <v>2609</v>
      </c>
      <c r="D4435" s="108" t="s">
        <v>17771</v>
      </c>
      <c r="E4435" s="108" t="s">
        <v>2683</v>
      </c>
      <c r="G4435" s="108" t="s">
        <v>17772</v>
      </c>
      <c r="H4435" s="108" t="s">
        <v>6522</v>
      </c>
      <c r="I4435" s="110" t="s">
        <v>2683</v>
      </c>
      <c r="J4435" s="108" t="s">
        <v>5325</v>
      </c>
      <c r="O4435" s="108" t="s">
        <v>2573</v>
      </c>
    </row>
    <row r="4436" spans="1:15" s="108" customFormat="1" ht="12.75" x14ac:dyDescent="0.2">
      <c r="A4436" s="108" t="str">
        <f>EnterpriseData!$B$38</f>
        <v>ProTes300420201Adm</v>
      </c>
      <c r="B4436" s="109" t="s">
        <v>17773</v>
      </c>
      <c r="C4436" s="108" t="s">
        <v>2609</v>
      </c>
      <c r="D4436" s="108" t="s">
        <v>17774</v>
      </c>
      <c r="E4436" s="108" t="s">
        <v>2683</v>
      </c>
      <c r="G4436" s="108" t="s">
        <v>17775</v>
      </c>
      <c r="H4436" s="108" t="s">
        <v>7849</v>
      </c>
      <c r="I4436" s="110" t="s">
        <v>2683</v>
      </c>
      <c r="J4436" s="108" t="s">
        <v>5679</v>
      </c>
      <c r="O4436" s="108" t="s">
        <v>2573</v>
      </c>
    </row>
    <row r="4437" spans="1:15" s="108" customFormat="1" ht="12.75" x14ac:dyDescent="0.2">
      <c r="A4437" s="108" t="str">
        <f>EnterpriseData!$B$38</f>
        <v>ProTes300420201Adm</v>
      </c>
      <c r="B4437" s="109" t="s">
        <v>17776</v>
      </c>
      <c r="C4437" s="108" t="s">
        <v>2609</v>
      </c>
      <c r="D4437" s="108" t="s">
        <v>17777</v>
      </c>
      <c r="E4437" s="108" t="s">
        <v>2683</v>
      </c>
      <c r="G4437" s="108" t="s">
        <v>17778</v>
      </c>
      <c r="H4437" s="108" t="s">
        <v>7941</v>
      </c>
      <c r="I4437" s="110" t="s">
        <v>2683</v>
      </c>
      <c r="J4437" s="108" t="s">
        <v>2404</v>
      </c>
      <c r="O4437" s="108" t="s">
        <v>2573</v>
      </c>
    </row>
    <row r="4438" spans="1:15" s="108" customFormat="1" ht="12.75" x14ac:dyDescent="0.2">
      <c r="A4438" s="108" t="str">
        <f>EnterpriseData!$B$38</f>
        <v>ProTes300420201Adm</v>
      </c>
      <c r="B4438" s="109" t="s">
        <v>17779</v>
      </c>
      <c r="C4438" s="108" t="s">
        <v>2609</v>
      </c>
      <c r="D4438" s="108" t="s">
        <v>17780</v>
      </c>
      <c r="E4438" s="108" t="s">
        <v>2683</v>
      </c>
      <c r="G4438" s="108" t="s">
        <v>17781</v>
      </c>
      <c r="H4438" s="108" t="s">
        <v>8995</v>
      </c>
      <c r="I4438" s="110" t="s">
        <v>2683</v>
      </c>
      <c r="J4438" s="108" t="s">
        <v>8039</v>
      </c>
      <c r="O4438" s="108" t="s">
        <v>2573</v>
      </c>
    </row>
    <row r="4439" spans="1:15" s="108" customFormat="1" ht="12.75" x14ac:dyDescent="0.2">
      <c r="A4439" s="108" t="str">
        <f>EnterpriseData!$B$38</f>
        <v>ProTes300420201Adm</v>
      </c>
      <c r="B4439" s="109" t="s">
        <v>17782</v>
      </c>
      <c r="C4439" s="108" t="s">
        <v>2609</v>
      </c>
      <c r="D4439" s="108" t="s">
        <v>17783</v>
      </c>
      <c r="E4439" s="108" t="s">
        <v>2683</v>
      </c>
      <c r="G4439" s="108" t="s">
        <v>17784</v>
      </c>
      <c r="H4439" s="108" t="s">
        <v>17785</v>
      </c>
      <c r="I4439" s="110" t="s">
        <v>2683</v>
      </c>
      <c r="J4439" s="108" t="s">
        <v>5012</v>
      </c>
      <c r="O4439" s="108" t="s">
        <v>2573</v>
      </c>
    </row>
    <row r="4440" spans="1:15" s="108" customFormat="1" ht="12.75" x14ac:dyDescent="0.2">
      <c r="A4440" s="108" t="str">
        <f>EnterpriseData!$B$38</f>
        <v>ProTes300420201Adm</v>
      </c>
      <c r="B4440" s="109" t="s">
        <v>17786</v>
      </c>
      <c r="C4440" s="108" t="s">
        <v>2609</v>
      </c>
      <c r="D4440" s="108" t="s">
        <v>17787</v>
      </c>
      <c r="E4440" s="108" t="s">
        <v>2683</v>
      </c>
      <c r="G4440" s="108" t="s">
        <v>17788</v>
      </c>
      <c r="H4440" s="108" t="s">
        <v>7749</v>
      </c>
      <c r="I4440" s="110" t="s">
        <v>2683</v>
      </c>
      <c r="J4440" s="108" t="s">
        <v>6991</v>
      </c>
      <c r="O4440" s="108" t="s">
        <v>2573</v>
      </c>
    </row>
    <row r="4441" spans="1:15" s="108" customFormat="1" ht="12.75" x14ac:dyDescent="0.2">
      <c r="A4441" s="108" t="str">
        <f>EnterpriseData!$B$38</f>
        <v>ProTes300420201Adm</v>
      </c>
      <c r="B4441" s="109" t="s">
        <v>17789</v>
      </c>
      <c r="C4441" s="108" t="s">
        <v>2609</v>
      </c>
      <c r="D4441" s="108" t="s">
        <v>17790</v>
      </c>
      <c r="E4441" s="108" t="s">
        <v>2683</v>
      </c>
      <c r="G4441" s="108" t="s">
        <v>17791</v>
      </c>
      <c r="H4441" s="108" t="s">
        <v>3229</v>
      </c>
      <c r="I4441" s="110" t="s">
        <v>2683</v>
      </c>
      <c r="J4441" s="108" t="s">
        <v>2940</v>
      </c>
      <c r="O4441" s="108" t="s">
        <v>2573</v>
      </c>
    </row>
    <row r="4442" spans="1:15" s="108" customFormat="1" ht="12.75" x14ac:dyDescent="0.2">
      <c r="A4442" s="108" t="str">
        <f>EnterpriseData!$B$38</f>
        <v>ProTes300420201Adm</v>
      </c>
      <c r="B4442" s="109" t="s">
        <v>17792</v>
      </c>
      <c r="C4442" s="108" t="s">
        <v>2609</v>
      </c>
      <c r="D4442" s="108" t="s">
        <v>17793</v>
      </c>
      <c r="E4442" s="108" t="s">
        <v>2683</v>
      </c>
      <c r="G4442" s="108" t="s">
        <v>17794</v>
      </c>
      <c r="H4442" s="108" t="s">
        <v>6616</v>
      </c>
      <c r="I4442" s="110" t="s">
        <v>2683</v>
      </c>
      <c r="J4442" s="108" t="s">
        <v>5800</v>
      </c>
      <c r="O4442" s="108" t="s">
        <v>2573</v>
      </c>
    </row>
    <row r="4443" spans="1:15" s="108" customFormat="1" ht="12.75" x14ac:dyDescent="0.2">
      <c r="A4443" s="108" t="str">
        <f>EnterpriseData!$B$38</f>
        <v>ProTes300420201Adm</v>
      </c>
      <c r="B4443" s="109" t="s">
        <v>17795</v>
      </c>
      <c r="C4443" s="108" t="s">
        <v>2609</v>
      </c>
      <c r="D4443" s="108" t="s">
        <v>17796</v>
      </c>
      <c r="E4443" s="108" t="s">
        <v>2683</v>
      </c>
      <c r="G4443" s="108" t="s">
        <v>17797</v>
      </c>
      <c r="H4443" s="108" t="s">
        <v>6800</v>
      </c>
      <c r="I4443" s="110" t="s">
        <v>2683</v>
      </c>
      <c r="J4443" s="108" t="s">
        <v>412</v>
      </c>
      <c r="O4443" s="108" t="s">
        <v>2573</v>
      </c>
    </row>
    <row r="4444" spans="1:15" s="108" customFormat="1" ht="12.75" x14ac:dyDescent="0.2">
      <c r="A4444" s="108" t="str">
        <f>EnterpriseData!$B$38</f>
        <v>ProTes300420201Adm</v>
      </c>
      <c r="B4444" s="109" t="s">
        <v>17798</v>
      </c>
      <c r="C4444" s="108" t="s">
        <v>2609</v>
      </c>
      <c r="D4444" s="108" t="s">
        <v>17799</v>
      </c>
      <c r="E4444" s="108" t="s">
        <v>2683</v>
      </c>
      <c r="G4444" s="108" t="s">
        <v>17800</v>
      </c>
      <c r="H4444" s="108" t="s">
        <v>6800</v>
      </c>
      <c r="I4444" s="110" t="s">
        <v>2683</v>
      </c>
      <c r="J4444" s="108" t="s">
        <v>412</v>
      </c>
      <c r="O4444" s="108" t="s">
        <v>2573</v>
      </c>
    </row>
    <row r="4445" spans="1:15" s="108" customFormat="1" ht="12.75" x14ac:dyDescent="0.2">
      <c r="A4445" s="108" t="str">
        <f>EnterpriseData!$B$38</f>
        <v>ProTes300420201Adm</v>
      </c>
      <c r="B4445" s="109" t="s">
        <v>17801</v>
      </c>
      <c r="C4445" s="108" t="s">
        <v>2609</v>
      </c>
      <c r="D4445" s="108" t="s">
        <v>17802</v>
      </c>
      <c r="E4445" s="108" t="s">
        <v>2683</v>
      </c>
      <c r="G4445" s="108" t="s">
        <v>17803</v>
      </c>
      <c r="H4445" s="108" t="s">
        <v>8310</v>
      </c>
      <c r="I4445" s="110" t="s">
        <v>2683</v>
      </c>
      <c r="J4445" s="108" t="s">
        <v>4785</v>
      </c>
      <c r="O4445" s="108" t="s">
        <v>2573</v>
      </c>
    </row>
    <row r="4446" spans="1:15" s="108" customFormat="1" ht="12.75" x14ac:dyDescent="0.2">
      <c r="A4446" s="108" t="str">
        <f>EnterpriseData!$B$38</f>
        <v>ProTes300420201Adm</v>
      </c>
      <c r="B4446" s="109" t="s">
        <v>17804</v>
      </c>
      <c r="C4446" s="108" t="s">
        <v>2609</v>
      </c>
      <c r="D4446" s="108" t="s">
        <v>17805</v>
      </c>
      <c r="E4446" s="108" t="s">
        <v>2683</v>
      </c>
      <c r="G4446" s="108" t="s">
        <v>17806</v>
      </c>
      <c r="H4446" s="108" t="s">
        <v>6464</v>
      </c>
      <c r="I4446" s="110" t="s">
        <v>2683</v>
      </c>
      <c r="J4446" s="108" t="s">
        <v>3202</v>
      </c>
      <c r="O4446" s="108" t="s">
        <v>2573</v>
      </c>
    </row>
    <row r="4447" spans="1:15" s="108" customFormat="1" ht="12.75" x14ac:dyDescent="0.2">
      <c r="A4447" s="108" t="str">
        <f>EnterpriseData!$B$38</f>
        <v>ProTes300420201Adm</v>
      </c>
      <c r="B4447" s="109" t="s">
        <v>17807</v>
      </c>
      <c r="C4447" s="108" t="s">
        <v>2609</v>
      </c>
      <c r="D4447" s="108" t="s">
        <v>17808</v>
      </c>
      <c r="E4447" s="108" t="s">
        <v>2683</v>
      </c>
      <c r="G4447" s="108" t="s">
        <v>17809</v>
      </c>
      <c r="H4447" s="108" t="s">
        <v>6583</v>
      </c>
      <c r="I4447" s="110" t="s">
        <v>2683</v>
      </c>
      <c r="J4447" s="108" t="s">
        <v>5012</v>
      </c>
      <c r="O4447" s="108" t="s">
        <v>2573</v>
      </c>
    </row>
    <row r="4448" spans="1:15" s="108" customFormat="1" ht="12.75" x14ac:dyDescent="0.2">
      <c r="A4448" s="108" t="str">
        <f>EnterpriseData!$B$38</f>
        <v>ProTes300420201Adm</v>
      </c>
      <c r="B4448" s="109" t="s">
        <v>17810</v>
      </c>
      <c r="C4448" s="108" t="s">
        <v>2609</v>
      </c>
      <c r="D4448" s="108" t="s">
        <v>17811</v>
      </c>
      <c r="E4448" s="108" t="s">
        <v>2683</v>
      </c>
      <c r="G4448" s="108" t="s">
        <v>17812</v>
      </c>
      <c r="H4448" s="108" t="s">
        <v>6923</v>
      </c>
      <c r="I4448" s="110" t="s">
        <v>2683</v>
      </c>
      <c r="J4448" s="108" t="s">
        <v>2991</v>
      </c>
      <c r="O4448" s="108" t="s">
        <v>2573</v>
      </c>
    </row>
    <row r="4449" spans="1:15" s="108" customFormat="1" ht="12.75" x14ac:dyDescent="0.2">
      <c r="A4449" s="108" t="str">
        <f>EnterpriseData!$B$38</f>
        <v>ProTes300420201Adm</v>
      </c>
      <c r="B4449" s="109" t="s">
        <v>17813</v>
      </c>
      <c r="C4449" s="108" t="s">
        <v>2609</v>
      </c>
      <c r="D4449" s="108" t="s">
        <v>17814</v>
      </c>
      <c r="E4449" s="108" t="s">
        <v>2683</v>
      </c>
      <c r="G4449" s="108" t="s">
        <v>17815</v>
      </c>
      <c r="H4449" s="108" t="s">
        <v>6198</v>
      </c>
      <c r="I4449" s="110" t="s">
        <v>2683</v>
      </c>
      <c r="J4449" s="108" t="s">
        <v>3825</v>
      </c>
      <c r="O4449" s="108" t="s">
        <v>2573</v>
      </c>
    </row>
    <row r="4450" spans="1:15" s="108" customFormat="1" ht="12.75" x14ac:dyDescent="0.2">
      <c r="A4450" s="108" t="str">
        <f>EnterpriseData!$B$38</f>
        <v>ProTes300420201Adm</v>
      </c>
      <c r="B4450" s="109" t="s">
        <v>17816</v>
      </c>
      <c r="C4450" s="108" t="s">
        <v>2609</v>
      </c>
      <c r="D4450" s="108" t="s">
        <v>17817</v>
      </c>
      <c r="E4450" s="108" t="s">
        <v>2683</v>
      </c>
      <c r="G4450" s="108" t="s">
        <v>17818</v>
      </c>
      <c r="H4450" s="108" t="s">
        <v>6151</v>
      </c>
      <c r="I4450" s="110" t="s">
        <v>2683</v>
      </c>
      <c r="J4450" s="108" t="s">
        <v>2727</v>
      </c>
      <c r="O4450" s="108" t="s">
        <v>2573</v>
      </c>
    </row>
    <row r="4451" spans="1:15" s="108" customFormat="1" ht="12.75" x14ac:dyDescent="0.2">
      <c r="A4451" s="108" t="str">
        <f>EnterpriseData!$B$38</f>
        <v>ProTes300420201Adm</v>
      </c>
      <c r="B4451" s="109" t="s">
        <v>17819</v>
      </c>
      <c r="C4451" s="108" t="s">
        <v>2609</v>
      </c>
      <c r="D4451" s="108" t="s">
        <v>7731</v>
      </c>
      <c r="E4451" s="108" t="s">
        <v>2683</v>
      </c>
      <c r="G4451" s="108" t="s">
        <v>17820</v>
      </c>
      <c r="H4451" s="108" t="s">
        <v>6893</v>
      </c>
      <c r="I4451" s="110" t="s">
        <v>2683</v>
      </c>
      <c r="J4451" s="108" t="s">
        <v>2377</v>
      </c>
      <c r="O4451" s="108" t="s">
        <v>2573</v>
      </c>
    </row>
    <row r="4452" spans="1:15" s="108" customFormat="1" ht="12.75" x14ac:dyDescent="0.2">
      <c r="A4452" s="108" t="str">
        <f>EnterpriseData!$B$38</f>
        <v>ProTes300420201Adm</v>
      </c>
      <c r="B4452" s="109" t="s">
        <v>17821</v>
      </c>
      <c r="C4452" s="108" t="s">
        <v>2609</v>
      </c>
      <c r="D4452" s="108" t="s">
        <v>17822</v>
      </c>
      <c r="E4452" s="108" t="s">
        <v>2683</v>
      </c>
      <c r="G4452" s="108" t="s">
        <v>17823</v>
      </c>
      <c r="H4452" s="108" t="s">
        <v>6118</v>
      </c>
      <c r="I4452" s="110" t="s">
        <v>2683</v>
      </c>
      <c r="J4452" s="108" t="s">
        <v>2377</v>
      </c>
      <c r="O4452" s="108" t="s">
        <v>2573</v>
      </c>
    </row>
    <row r="4453" spans="1:15" s="108" customFormat="1" ht="12.75" x14ac:dyDescent="0.2">
      <c r="A4453" s="108" t="str">
        <f>EnterpriseData!$B$38</f>
        <v>ProTes300420201Adm</v>
      </c>
      <c r="B4453" s="109" t="s">
        <v>17824</v>
      </c>
      <c r="C4453" s="108" t="s">
        <v>2609</v>
      </c>
      <c r="D4453" s="108" t="s">
        <v>17825</v>
      </c>
      <c r="E4453" s="108" t="s">
        <v>2683</v>
      </c>
      <c r="G4453" s="108" t="s">
        <v>17826</v>
      </c>
      <c r="H4453" s="108" t="s">
        <v>6118</v>
      </c>
      <c r="I4453" s="110" t="s">
        <v>2683</v>
      </c>
      <c r="J4453" s="108" t="s">
        <v>2377</v>
      </c>
      <c r="O4453" s="108" t="s">
        <v>2573</v>
      </c>
    </row>
    <row r="4454" spans="1:15" s="108" customFormat="1" ht="12.75" x14ac:dyDescent="0.2">
      <c r="A4454" s="108" t="str">
        <f>EnterpriseData!$B$38</f>
        <v>ProTes300420201Adm</v>
      </c>
      <c r="B4454" s="109" t="s">
        <v>17827</v>
      </c>
      <c r="C4454" s="108" t="s">
        <v>2609</v>
      </c>
      <c r="D4454" s="108" t="s">
        <v>17828</v>
      </c>
      <c r="E4454" s="108" t="s">
        <v>2683</v>
      </c>
      <c r="G4454" s="108" t="s">
        <v>17829</v>
      </c>
      <c r="H4454" s="108" t="s">
        <v>6118</v>
      </c>
      <c r="I4454" s="110" t="s">
        <v>2683</v>
      </c>
      <c r="J4454" s="108" t="s">
        <v>2377</v>
      </c>
      <c r="O4454" s="108" t="s">
        <v>2573</v>
      </c>
    </row>
    <row r="4455" spans="1:15" s="108" customFormat="1" ht="12.75" x14ac:dyDescent="0.2">
      <c r="A4455" s="108" t="str">
        <f>EnterpriseData!$B$38</f>
        <v>ProTes300420201Adm</v>
      </c>
      <c r="B4455" s="109" t="s">
        <v>17830</v>
      </c>
      <c r="C4455" s="108" t="s">
        <v>2609</v>
      </c>
      <c r="D4455" s="108" t="s">
        <v>17831</v>
      </c>
      <c r="E4455" s="108" t="s">
        <v>2683</v>
      </c>
      <c r="G4455" s="108" t="s">
        <v>17832</v>
      </c>
      <c r="H4455" s="108" t="s">
        <v>6118</v>
      </c>
      <c r="I4455" s="110" t="s">
        <v>2683</v>
      </c>
      <c r="J4455" s="108" t="s">
        <v>2377</v>
      </c>
      <c r="O4455" s="108" t="s">
        <v>2573</v>
      </c>
    </row>
    <row r="4456" spans="1:15" s="108" customFormat="1" ht="12.75" x14ac:dyDescent="0.2">
      <c r="A4456" s="108" t="str">
        <f>EnterpriseData!$B$38</f>
        <v>ProTes300420201Adm</v>
      </c>
      <c r="B4456" s="109" t="s">
        <v>17833</v>
      </c>
      <c r="C4456" s="108" t="s">
        <v>2609</v>
      </c>
      <c r="D4456" s="108" t="s">
        <v>17834</v>
      </c>
      <c r="E4456" s="108" t="s">
        <v>2683</v>
      </c>
      <c r="G4456" s="108" t="s">
        <v>17835</v>
      </c>
      <c r="H4456" s="108" t="s">
        <v>6118</v>
      </c>
      <c r="I4456" s="110" t="s">
        <v>2683</v>
      </c>
      <c r="J4456" s="108" t="s">
        <v>2377</v>
      </c>
      <c r="O4456" s="108" t="s">
        <v>2573</v>
      </c>
    </row>
    <row r="4457" spans="1:15" s="108" customFormat="1" ht="12.75" x14ac:dyDescent="0.2">
      <c r="A4457" s="108" t="str">
        <f>EnterpriseData!$B$38</f>
        <v>ProTes300420201Adm</v>
      </c>
      <c r="B4457" s="109" t="s">
        <v>17836</v>
      </c>
      <c r="C4457" s="108" t="s">
        <v>2609</v>
      </c>
      <c r="D4457" s="108" t="s">
        <v>17837</v>
      </c>
      <c r="E4457" s="108" t="s">
        <v>2683</v>
      </c>
      <c r="G4457" s="108" t="s">
        <v>17838</v>
      </c>
      <c r="H4457" s="108" t="s">
        <v>8649</v>
      </c>
      <c r="I4457" s="110" t="s">
        <v>2683</v>
      </c>
      <c r="J4457" s="108" t="s">
        <v>2407</v>
      </c>
      <c r="O4457" s="108" t="s">
        <v>2573</v>
      </c>
    </row>
    <row r="4458" spans="1:15" s="108" customFormat="1" ht="12.75" x14ac:dyDescent="0.2">
      <c r="A4458" s="108" t="str">
        <f>EnterpriseData!$B$38</f>
        <v>ProTes300420201Adm</v>
      </c>
      <c r="B4458" s="109" t="s">
        <v>17839</v>
      </c>
      <c r="C4458" s="108" t="s">
        <v>2609</v>
      </c>
      <c r="D4458" s="108" t="s">
        <v>17840</v>
      </c>
      <c r="E4458" s="108" t="s">
        <v>2683</v>
      </c>
      <c r="G4458" s="108" t="s">
        <v>6446</v>
      </c>
      <c r="H4458" s="108" t="s">
        <v>6446</v>
      </c>
      <c r="I4458" s="110" t="s">
        <v>2683</v>
      </c>
      <c r="J4458" s="108" t="s">
        <v>2407</v>
      </c>
      <c r="O4458" s="108" t="s">
        <v>2573</v>
      </c>
    </row>
    <row r="4459" spans="1:15" s="108" customFormat="1" ht="12.75" x14ac:dyDescent="0.2">
      <c r="A4459" s="108" t="str">
        <f>EnterpriseData!$B$38</f>
        <v>ProTes300420201Adm</v>
      </c>
      <c r="B4459" s="109" t="s">
        <v>17841</v>
      </c>
      <c r="C4459" s="108" t="s">
        <v>2609</v>
      </c>
      <c r="D4459" s="108" t="s">
        <v>17842</v>
      </c>
      <c r="E4459" s="108" t="s">
        <v>2683</v>
      </c>
      <c r="G4459" s="108" t="s">
        <v>17843</v>
      </c>
      <c r="H4459" s="108" t="s">
        <v>8649</v>
      </c>
      <c r="I4459" s="110" t="s">
        <v>2683</v>
      </c>
      <c r="J4459" s="108" t="s">
        <v>2407</v>
      </c>
      <c r="O4459" s="108" t="s">
        <v>2573</v>
      </c>
    </row>
    <row r="4460" spans="1:15" s="108" customFormat="1" ht="12.75" x14ac:dyDescent="0.2">
      <c r="A4460" s="108" t="str">
        <f>EnterpriseData!$B$38</f>
        <v>ProTes300420201Adm</v>
      </c>
      <c r="B4460" s="109" t="s">
        <v>17844</v>
      </c>
      <c r="C4460" s="108" t="s">
        <v>2609</v>
      </c>
      <c r="D4460" s="108" t="s">
        <v>17845</v>
      </c>
      <c r="E4460" s="108" t="s">
        <v>2683</v>
      </c>
      <c r="G4460" s="108" t="s">
        <v>17846</v>
      </c>
      <c r="H4460" s="108" t="s">
        <v>8649</v>
      </c>
      <c r="I4460" s="110" t="s">
        <v>2683</v>
      </c>
      <c r="J4460" s="108" t="s">
        <v>2407</v>
      </c>
      <c r="O4460" s="108" t="s">
        <v>2573</v>
      </c>
    </row>
    <row r="4461" spans="1:15" s="108" customFormat="1" ht="12.75" x14ac:dyDescent="0.2">
      <c r="A4461" s="108" t="str">
        <f>EnterpriseData!$B$38</f>
        <v>ProTes300420201Adm</v>
      </c>
      <c r="B4461" s="109" t="s">
        <v>17847</v>
      </c>
      <c r="C4461" s="108" t="s">
        <v>2609</v>
      </c>
      <c r="D4461" s="108" t="s">
        <v>17848</v>
      </c>
      <c r="E4461" s="108" t="s">
        <v>2683</v>
      </c>
      <c r="G4461" s="108" t="s">
        <v>17849</v>
      </c>
      <c r="H4461" s="108" t="s">
        <v>6850</v>
      </c>
      <c r="I4461" s="110" t="s">
        <v>2683</v>
      </c>
      <c r="J4461" s="108" t="s">
        <v>2407</v>
      </c>
      <c r="O4461" s="108" t="s">
        <v>2573</v>
      </c>
    </row>
    <row r="4462" spans="1:15" s="108" customFormat="1" ht="12.75" x14ac:dyDescent="0.2">
      <c r="A4462" s="108" t="str">
        <f>EnterpriseData!$B$38</f>
        <v>ProTes300420201Adm</v>
      </c>
      <c r="B4462" s="109" t="s">
        <v>17850</v>
      </c>
      <c r="C4462" s="108" t="s">
        <v>2609</v>
      </c>
      <c r="D4462" s="108" t="s">
        <v>17851</v>
      </c>
      <c r="E4462" s="108" t="s">
        <v>2683</v>
      </c>
      <c r="G4462" s="108" t="s">
        <v>17852</v>
      </c>
      <c r="H4462" s="108" t="s">
        <v>8649</v>
      </c>
      <c r="I4462" s="110" t="s">
        <v>2683</v>
      </c>
      <c r="J4462" s="108" t="s">
        <v>2407</v>
      </c>
      <c r="O4462" s="108" t="s">
        <v>2573</v>
      </c>
    </row>
    <row r="4463" spans="1:15" s="108" customFormat="1" ht="12.75" x14ac:dyDescent="0.2">
      <c r="A4463" s="108" t="str">
        <f>EnterpriseData!$B$38</f>
        <v>ProTes300420201Adm</v>
      </c>
      <c r="B4463" s="109" t="s">
        <v>17853</v>
      </c>
      <c r="C4463" s="108" t="s">
        <v>2609</v>
      </c>
      <c r="D4463" s="108" t="s">
        <v>17854</v>
      </c>
      <c r="E4463" s="108" t="s">
        <v>2683</v>
      </c>
      <c r="G4463" s="108" t="s">
        <v>17855</v>
      </c>
      <c r="H4463" s="108" t="s">
        <v>17856</v>
      </c>
      <c r="I4463" s="110" t="s">
        <v>2683</v>
      </c>
      <c r="J4463" s="108" t="s">
        <v>3100</v>
      </c>
      <c r="O4463" s="108" t="s">
        <v>2573</v>
      </c>
    </row>
    <row r="4464" spans="1:15" s="108" customFormat="1" ht="12.75" x14ac:dyDescent="0.2">
      <c r="A4464" s="108" t="str">
        <f>EnterpriseData!$B$38</f>
        <v>ProTes300420201Adm</v>
      </c>
      <c r="B4464" s="109" t="s">
        <v>17857</v>
      </c>
      <c r="C4464" s="108" t="s">
        <v>2609</v>
      </c>
      <c r="D4464" s="108" t="s">
        <v>17858</v>
      </c>
      <c r="E4464" s="108" t="s">
        <v>2683</v>
      </c>
      <c r="G4464" s="108" t="s">
        <v>17859</v>
      </c>
      <c r="H4464" s="108" t="s">
        <v>6475</v>
      </c>
      <c r="I4464" s="110" t="s">
        <v>2683</v>
      </c>
      <c r="J4464" s="108" t="s">
        <v>5631</v>
      </c>
      <c r="O4464" s="108" t="s">
        <v>2573</v>
      </c>
    </row>
    <row r="4465" spans="1:15" s="108" customFormat="1" ht="12.75" x14ac:dyDescent="0.2">
      <c r="A4465" s="108" t="str">
        <f>EnterpriseData!$B$38</f>
        <v>ProTes300420201Adm</v>
      </c>
      <c r="B4465" s="109" t="s">
        <v>17860</v>
      </c>
      <c r="C4465" s="108" t="s">
        <v>2609</v>
      </c>
      <c r="D4465" s="108" t="s">
        <v>17861</v>
      </c>
      <c r="E4465" s="108" t="s">
        <v>2683</v>
      </c>
      <c r="G4465" s="108" t="s">
        <v>17862</v>
      </c>
      <c r="H4465" s="108" t="s">
        <v>17863</v>
      </c>
      <c r="I4465" s="110" t="s">
        <v>2683</v>
      </c>
      <c r="J4465" s="108" t="s">
        <v>412</v>
      </c>
      <c r="O4465" s="108" t="s">
        <v>2573</v>
      </c>
    </row>
    <row r="4466" spans="1:15" s="108" customFormat="1" ht="12.75" x14ac:dyDescent="0.2">
      <c r="A4466" s="108" t="str">
        <f>EnterpriseData!$B$38</f>
        <v>ProTes300420201Adm</v>
      </c>
      <c r="B4466" s="109" t="s">
        <v>17864</v>
      </c>
      <c r="C4466" s="108" t="s">
        <v>2609</v>
      </c>
      <c r="D4466" s="108" t="s">
        <v>17865</v>
      </c>
      <c r="E4466" s="108" t="s">
        <v>2683</v>
      </c>
      <c r="G4466" s="108" t="s">
        <v>17866</v>
      </c>
      <c r="H4466" s="108" t="s">
        <v>6415</v>
      </c>
      <c r="I4466" s="110" t="s">
        <v>2683</v>
      </c>
      <c r="J4466" s="108" t="s">
        <v>4651</v>
      </c>
      <c r="O4466" s="108" t="s">
        <v>2573</v>
      </c>
    </row>
    <row r="4467" spans="1:15" s="108" customFormat="1" ht="12.75" x14ac:dyDescent="0.2">
      <c r="A4467" s="108" t="str">
        <f>EnterpriseData!$B$38</f>
        <v>ProTes300420201Adm</v>
      </c>
      <c r="B4467" s="109" t="s">
        <v>17867</v>
      </c>
      <c r="C4467" s="108" t="s">
        <v>2609</v>
      </c>
      <c r="D4467" s="108" t="s">
        <v>17868</v>
      </c>
      <c r="E4467" s="108" t="s">
        <v>2683</v>
      </c>
      <c r="G4467" s="108" t="s">
        <v>17869</v>
      </c>
      <c r="H4467" s="108" t="s">
        <v>6181</v>
      </c>
      <c r="I4467" s="110" t="s">
        <v>2683</v>
      </c>
      <c r="J4467" s="108" t="s">
        <v>6044</v>
      </c>
      <c r="O4467" s="108" t="s">
        <v>2573</v>
      </c>
    </row>
    <row r="4468" spans="1:15" s="108" customFormat="1" ht="12.75" x14ac:dyDescent="0.2">
      <c r="A4468" s="108" t="str">
        <f>EnterpriseData!$B$38</f>
        <v>ProTes300420201Adm</v>
      </c>
      <c r="B4468" s="109" t="s">
        <v>17870</v>
      </c>
      <c r="C4468" s="108" t="s">
        <v>2609</v>
      </c>
      <c r="D4468" s="108" t="s">
        <v>17871</v>
      </c>
      <c r="E4468" s="108" t="s">
        <v>2683</v>
      </c>
      <c r="G4468" s="108" t="s">
        <v>17872</v>
      </c>
      <c r="H4468" s="108" t="s">
        <v>6191</v>
      </c>
      <c r="I4468" s="110" t="s">
        <v>2683</v>
      </c>
      <c r="J4468" s="108" t="s">
        <v>2426</v>
      </c>
      <c r="O4468" s="108" t="s">
        <v>2573</v>
      </c>
    </row>
    <row r="4469" spans="1:15" s="108" customFormat="1" ht="12.75" x14ac:dyDescent="0.2">
      <c r="A4469" s="108" t="str">
        <f>EnterpriseData!$B$38</f>
        <v>ProTes300420201Adm</v>
      </c>
      <c r="B4469" s="109" t="s">
        <v>17873</v>
      </c>
      <c r="C4469" s="108" t="s">
        <v>2609</v>
      </c>
      <c r="D4469" s="108" t="s">
        <v>17874</v>
      </c>
      <c r="E4469" s="108" t="s">
        <v>2683</v>
      </c>
      <c r="G4469" s="108" t="s">
        <v>17875</v>
      </c>
      <c r="H4469" s="108" t="s">
        <v>6151</v>
      </c>
      <c r="I4469" s="110" t="s">
        <v>2683</v>
      </c>
      <c r="J4469" s="108" t="s">
        <v>2727</v>
      </c>
      <c r="O4469" s="108" t="s">
        <v>2573</v>
      </c>
    </row>
    <row r="4470" spans="1:15" s="108" customFormat="1" ht="12.75" x14ac:dyDescent="0.2">
      <c r="A4470" s="108" t="str">
        <f>EnterpriseData!$B$38</f>
        <v>ProTes300420201Adm</v>
      </c>
      <c r="B4470" s="109" t="s">
        <v>17876</v>
      </c>
      <c r="C4470" s="108" t="s">
        <v>2609</v>
      </c>
      <c r="D4470" s="108" t="s">
        <v>17877</v>
      </c>
      <c r="E4470" s="108" t="s">
        <v>2683</v>
      </c>
      <c r="G4470" s="108" t="s">
        <v>17878</v>
      </c>
      <c r="H4470" s="108" t="s">
        <v>12579</v>
      </c>
      <c r="I4470" s="110" t="s">
        <v>2683</v>
      </c>
      <c r="J4470" s="108" t="s">
        <v>4515</v>
      </c>
      <c r="O4470" s="108" t="s">
        <v>2573</v>
      </c>
    </row>
    <row r="4471" spans="1:15" s="108" customFormat="1" ht="12.75" x14ac:dyDescent="0.2">
      <c r="A4471" s="108" t="str">
        <f>EnterpriseData!$B$38</f>
        <v>ProTes300420201Adm</v>
      </c>
      <c r="B4471" s="109" t="s">
        <v>17879</v>
      </c>
      <c r="C4471" s="108" t="s">
        <v>2609</v>
      </c>
      <c r="D4471" s="108" t="s">
        <v>17880</v>
      </c>
      <c r="E4471" s="108" t="s">
        <v>2683</v>
      </c>
      <c r="G4471" s="108" t="s">
        <v>17881</v>
      </c>
      <c r="H4471" s="108" t="s">
        <v>7315</v>
      </c>
      <c r="I4471" s="110" t="s">
        <v>2683</v>
      </c>
      <c r="J4471" s="108" t="s">
        <v>3016</v>
      </c>
      <c r="O4471" s="108" t="s">
        <v>2573</v>
      </c>
    </row>
    <row r="4472" spans="1:15" s="108" customFormat="1" ht="12.75" x14ac:dyDescent="0.2">
      <c r="A4472" s="108" t="str">
        <f>EnterpriseData!$B$38</f>
        <v>ProTes300420201Adm</v>
      </c>
      <c r="B4472" s="109" t="s">
        <v>17882</v>
      </c>
      <c r="C4472" s="108" t="s">
        <v>2609</v>
      </c>
      <c r="D4472" s="108" t="s">
        <v>17883</v>
      </c>
      <c r="E4472" s="108" t="s">
        <v>2683</v>
      </c>
      <c r="G4472" s="108" t="s">
        <v>17884</v>
      </c>
      <c r="H4472" s="108" t="s">
        <v>7941</v>
      </c>
      <c r="I4472" s="110" t="s">
        <v>2683</v>
      </c>
      <c r="J4472" s="108" t="s">
        <v>2404</v>
      </c>
      <c r="O4472" s="108" t="s">
        <v>2573</v>
      </c>
    </row>
    <row r="4473" spans="1:15" s="108" customFormat="1" ht="12.75" x14ac:dyDescent="0.2">
      <c r="A4473" s="108" t="str">
        <f>EnterpriseData!$B$38</f>
        <v>ProTes300420201Adm</v>
      </c>
      <c r="B4473" s="109" t="s">
        <v>17885</v>
      </c>
      <c r="C4473" s="108" t="s">
        <v>2609</v>
      </c>
      <c r="D4473" s="108" t="s">
        <v>17886</v>
      </c>
      <c r="E4473" s="108" t="s">
        <v>2683</v>
      </c>
      <c r="G4473" s="108" t="s">
        <v>17887</v>
      </c>
      <c r="H4473" s="108" t="s">
        <v>6360</v>
      </c>
      <c r="I4473" s="110" t="s">
        <v>2683</v>
      </c>
      <c r="J4473" s="108" t="s">
        <v>3047</v>
      </c>
      <c r="O4473" s="108" t="s">
        <v>2573</v>
      </c>
    </row>
    <row r="4474" spans="1:15" s="108" customFormat="1" ht="12.75" x14ac:dyDescent="0.2">
      <c r="A4474" s="108" t="str">
        <f>EnterpriseData!$B$38</f>
        <v>ProTes300420201Adm</v>
      </c>
      <c r="B4474" s="109" t="s">
        <v>17888</v>
      </c>
      <c r="C4474" s="108" t="s">
        <v>2609</v>
      </c>
      <c r="D4474" s="108" t="s">
        <v>17889</v>
      </c>
      <c r="E4474" s="108" t="s">
        <v>2683</v>
      </c>
      <c r="G4474" s="108" t="s">
        <v>17890</v>
      </c>
      <c r="H4474" s="108" t="s">
        <v>6267</v>
      </c>
      <c r="I4474" s="110" t="s">
        <v>2683</v>
      </c>
      <c r="J4474" s="108" t="s">
        <v>4104</v>
      </c>
      <c r="O4474" s="108" t="s">
        <v>2573</v>
      </c>
    </row>
    <row r="4475" spans="1:15" s="108" customFormat="1" ht="12.75" x14ac:dyDescent="0.2">
      <c r="A4475" s="108" t="str">
        <f>EnterpriseData!$B$38</f>
        <v>ProTes300420201Adm</v>
      </c>
      <c r="B4475" s="109" t="s">
        <v>17891</v>
      </c>
      <c r="C4475" s="108" t="s">
        <v>2609</v>
      </c>
      <c r="D4475" s="108" t="s">
        <v>17892</v>
      </c>
      <c r="E4475" s="108" t="s">
        <v>2683</v>
      </c>
      <c r="G4475" s="108" t="s">
        <v>17893</v>
      </c>
      <c r="H4475" s="108" t="s">
        <v>11621</v>
      </c>
      <c r="I4475" s="110" t="s">
        <v>2683</v>
      </c>
      <c r="J4475" s="108" t="s">
        <v>2734</v>
      </c>
      <c r="O4475" s="108" t="s">
        <v>2573</v>
      </c>
    </row>
    <row r="4476" spans="1:15" s="108" customFormat="1" ht="12.75" x14ac:dyDescent="0.2">
      <c r="A4476" s="108" t="str">
        <f>EnterpriseData!$B$38</f>
        <v>ProTes300420201Adm</v>
      </c>
      <c r="B4476" s="109" t="s">
        <v>17894</v>
      </c>
      <c r="C4476" s="108" t="s">
        <v>2609</v>
      </c>
      <c r="D4476" s="108" t="s">
        <v>17895</v>
      </c>
      <c r="E4476" s="108" t="s">
        <v>2683</v>
      </c>
      <c r="G4476" s="108" t="s">
        <v>17896</v>
      </c>
      <c r="H4476" s="108" t="s">
        <v>6475</v>
      </c>
      <c r="I4476" s="110" t="s">
        <v>2683</v>
      </c>
      <c r="J4476" s="108" t="s">
        <v>5631</v>
      </c>
      <c r="O4476" s="108" t="s">
        <v>2573</v>
      </c>
    </row>
    <row r="4477" spans="1:15" s="108" customFormat="1" ht="12.75" x14ac:dyDescent="0.2">
      <c r="A4477" s="108" t="str">
        <f>EnterpriseData!$B$38</f>
        <v>ProTes300420201Adm</v>
      </c>
      <c r="B4477" s="109" t="s">
        <v>17897</v>
      </c>
      <c r="C4477" s="108" t="s">
        <v>2609</v>
      </c>
      <c r="D4477" s="108" t="s">
        <v>17898</v>
      </c>
      <c r="E4477" s="108" t="s">
        <v>2683</v>
      </c>
      <c r="G4477" s="108" t="s">
        <v>17899</v>
      </c>
      <c r="H4477" s="108" t="s">
        <v>11138</v>
      </c>
      <c r="I4477" s="110" t="s">
        <v>2683</v>
      </c>
      <c r="J4477" s="108" t="s">
        <v>3162</v>
      </c>
      <c r="O4477" s="108" t="s">
        <v>2573</v>
      </c>
    </row>
    <row r="4478" spans="1:15" s="108" customFormat="1" ht="12.75" x14ac:dyDescent="0.2">
      <c r="A4478" s="108" t="str">
        <f>EnterpriseData!$B$38</f>
        <v>ProTes300420201Adm</v>
      </c>
      <c r="B4478" s="109" t="s">
        <v>17900</v>
      </c>
      <c r="C4478" s="108" t="s">
        <v>2609</v>
      </c>
      <c r="D4478" s="108" t="s">
        <v>17901</v>
      </c>
      <c r="E4478" s="108" t="s">
        <v>2683</v>
      </c>
      <c r="G4478" s="108" t="s">
        <v>17902</v>
      </c>
      <c r="H4478" s="108" t="s">
        <v>6415</v>
      </c>
      <c r="I4478" s="110" t="s">
        <v>2683</v>
      </c>
      <c r="J4478" s="108" t="s">
        <v>4651</v>
      </c>
      <c r="O4478" s="108" t="s">
        <v>2573</v>
      </c>
    </row>
    <row r="4479" spans="1:15" s="108" customFormat="1" ht="12.75" x14ac:dyDescent="0.2">
      <c r="A4479" s="108" t="str">
        <f>EnterpriseData!$B$38</f>
        <v>ProTes300420201Adm</v>
      </c>
      <c r="B4479" s="109" t="s">
        <v>17903</v>
      </c>
      <c r="C4479" s="108" t="s">
        <v>2609</v>
      </c>
      <c r="D4479" s="108" t="s">
        <v>17904</v>
      </c>
      <c r="E4479" s="108" t="s">
        <v>2683</v>
      </c>
      <c r="G4479" s="108" t="s">
        <v>15910</v>
      </c>
      <c r="H4479" s="108" t="s">
        <v>15911</v>
      </c>
      <c r="I4479" s="110" t="s">
        <v>2683</v>
      </c>
      <c r="J4479" s="108" t="s">
        <v>2407</v>
      </c>
      <c r="O4479" s="108" t="s">
        <v>2573</v>
      </c>
    </row>
    <row r="4480" spans="1:15" s="108" customFormat="1" ht="12.75" x14ac:dyDescent="0.2">
      <c r="A4480" s="108" t="str">
        <f>EnterpriseData!$B$38</f>
        <v>ProTes300420201Adm</v>
      </c>
      <c r="B4480" s="109" t="s">
        <v>17903</v>
      </c>
      <c r="C4480" s="108" t="s">
        <v>2609</v>
      </c>
      <c r="D4480" s="108" t="s">
        <v>17904</v>
      </c>
      <c r="E4480" s="108" t="s">
        <v>2683</v>
      </c>
      <c r="G4480" s="108" t="s">
        <v>15910</v>
      </c>
      <c r="H4480" s="108" t="s">
        <v>15912</v>
      </c>
      <c r="I4480" s="110" t="s">
        <v>2683</v>
      </c>
      <c r="J4480" s="108" t="s">
        <v>2407</v>
      </c>
      <c r="O4480" s="108" t="s">
        <v>2573</v>
      </c>
    </row>
    <row r="4481" spans="1:15" s="108" customFormat="1" ht="12.75" x14ac:dyDescent="0.2">
      <c r="A4481" s="108" t="str">
        <f>EnterpriseData!$B$38</f>
        <v>ProTes300420201Adm</v>
      </c>
      <c r="B4481" s="109" t="s">
        <v>17905</v>
      </c>
      <c r="C4481" s="108" t="s">
        <v>2609</v>
      </c>
      <c r="D4481" s="108" t="s">
        <v>17906</v>
      </c>
      <c r="E4481" s="108" t="s">
        <v>2683</v>
      </c>
      <c r="G4481" s="108" t="s">
        <v>17907</v>
      </c>
      <c r="H4481" s="108" t="s">
        <v>11437</v>
      </c>
      <c r="I4481" s="110" t="s">
        <v>2683</v>
      </c>
      <c r="J4481" s="108" t="s">
        <v>6711</v>
      </c>
      <c r="O4481" s="108" t="s">
        <v>2573</v>
      </c>
    </row>
    <row r="4482" spans="1:15" s="108" customFormat="1" ht="12.75" x14ac:dyDescent="0.2">
      <c r="A4482" s="108" t="str">
        <f>EnterpriseData!$B$38</f>
        <v>ProTes300420201Adm</v>
      </c>
      <c r="B4482" s="109" t="s">
        <v>17908</v>
      </c>
      <c r="C4482" s="108" t="s">
        <v>2609</v>
      </c>
      <c r="D4482" s="108" t="s">
        <v>17909</v>
      </c>
      <c r="E4482" s="108" t="s">
        <v>2683</v>
      </c>
      <c r="G4482" s="108" t="s">
        <v>17910</v>
      </c>
      <c r="H4482" s="108" t="s">
        <v>6275</v>
      </c>
      <c r="I4482" s="110" t="s">
        <v>2683</v>
      </c>
      <c r="J4482" s="108" t="s">
        <v>6276</v>
      </c>
      <c r="O4482" s="108" t="s">
        <v>2573</v>
      </c>
    </row>
    <row r="4483" spans="1:15" s="108" customFormat="1" ht="12.75" x14ac:dyDescent="0.2">
      <c r="A4483" s="108" t="str">
        <f>EnterpriseData!$B$38</f>
        <v>ProTes300420201Adm</v>
      </c>
      <c r="B4483" s="109" t="s">
        <v>17911</v>
      </c>
      <c r="C4483" s="108" t="s">
        <v>2609</v>
      </c>
      <c r="D4483" s="108" t="s">
        <v>17912</v>
      </c>
      <c r="E4483" s="108" t="s">
        <v>2683</v>
      </c>
      <c r="G4483" s="108" t="s">
        <v>17913</v>
      </c>
      <c r="H4483" s="108" t="s">
        <v>6475</v>
      </c>
      <c r="I4483" s="110" t="s">
        <v>2683</v>
      </c>
      <c r="J4483" s="108" t="s">
        <v>5631</v>
      </c>
      <c r="O4483" s="108" t="s">
        <v>2573</v>
      </c>
    </row>
    <row r="4484" spans="1:15" s="108" customFormat="1" ht="12.75" x14ac:dyDescent="0.2">
      <c r="A4484" s="108" t="str">
        <f>EnterpriseData!$B$38</f>
        <v>ProTes300420201Adm</v>
      </c>
      <c r="B4484" s="109" t="s">
        <v>17914</v>
      </c>
      <c r="C4484" s="108" t="s">
        <v>2609</v>
      </c>
      <c r="D4484" s="108" t="s">
        <v>17915</v>
      </c>
      <c r="E4484" s="108" t="s">
        <v>2683</v>
      </c>
      <c r="G4484" s="108" t="s">
        <v>17916</v>
      </c>
      <c r="H4484" s="108" t="s">
        <v>6616</v>
      </c>
      <c r="I4484" s="110" t="s">
        <v>2683</v>
      </c>
      <c r="J4484" s="108" t="s">
        <v>5800</v>
      </c>
      <c r="O4484" s="108" t="s">
        <v>2573</v>
      </c>
    </row>
    <row r="4485" spans="1:15" s="108" customFormat="1" ht="12.75" x14ac:dyDescent="0.2">
      <c r="A4485" s="108" t="str">
        <f>EnterpriseData!$B$38</f>
        <v>ProTes300420201Adm</v>
      </c>
      <c r="B4485" s="109" t="s">
        <v>17917</v>
      </c>
      <c r="C4485" s="108" t="s">
        <v>2609</v>
      </c>
      <c r="D4485" s="108" t="s">
        <v>17918</v>
      </c>
      <c r="E4485" s="108" t="s">
        <v>2683</v>
      </c>
      <c r="G4485" s="108" t="s">
        <v>17919</v>
      </c>
      <c r="H4485" s="108" t="s">
        <v>6512</v>
      </c>
      <c r="I4485" s="110" t="s">
        <v>2683</v>
      </c>
      <c r="J4485" s="108" t="s">
        <v>5462</v>
      </c>
      <c r="O4485" s="108" t="s">
        <v>2573</v>
      </c>
    </row>
    <row r="4486" spans="1:15" s="108" customFormat="1" ht="12.75" x14ac:dyDescent="0.2">
      <c r="A4486" s="108" t="str">
        <f>EnterpriseData!$B$38</f>
        <v>ProTes300420201Adm</v>
      </c>
      <c r="B4486" s="109" t="s">
        <v>17920</v>
      </c>
      <c r="C4486" s="108" t="s">
        <v>2609</v>
      </c>
      <c r="D4486" s="108" t="s">
        <v>17921</v>
      </c>
      <c r="E4486" s="108" t="s">
        <v>2683</v>
      </c>
      <c r="G4486" s="108" t="s">
        <v>17922</v>
      </c>
      <c r="H4486" s="108" t="s">
        <v>6838</v>
      </c>
      <c r="I4486" s="110" t="s">
        <v>2683</v>
      </c>
      <c r="J4486" s="108" t="s">
        <v>2534</v>
      </c>
      <c r="O4486" s="108" t="s">
        <v>2573</v>
      </c>
    </row>
    <row r="4487" spans="1:15" s="108" customFormat="1" ht="12.75" x14ac:dyDescent="0.2">
      <c r="A4487" s="108" t="str">
        <f>EnterpriseData!$B$38</f>
        <v>ProTes300420201Adm</v>
      </c>
      <c r="B4487" s="109" t="s">
        <v>17923</v>
      </c>
      <c r="C4487" s="108" t="s">
        <v>2609</v>
      </c>
      <c r="D4487" s="108" t="s">
        <v>17924</v>
      </c>
      <c r="E4487" s="108" t="s">
        <v>2683</v>
      </c>
      <c r="G4487" s="108" t="s">
        <v>17925</v>
      </c>
      <c r="H4487" s="108" t="s">
        <v>6616</v>
      </c>
      <c r="I4487" s="110" t="s">
        <v>2683</v>
      </c>
      <c r="J4487" s="108" t="s">
        <v>5800</v>
      </c>
      <c r="O4487" s="108" t="s">
        <v>2573</v>
      </c>
    </row>
    <row r="4488" spans="1:15" s="108" customFormat="1" ht="12.75" x14ac:dyDescent="0.2">
      <c r="A4488" s="108" t="str">
        <f>EnterpriseData!$B$38</f>
        <v>ProTes300420201Adm</v>
      </c>
      <c r="B4488" s="109" t="s">
        <v>206</v>
      </c>
      <c r="C4488" s="108" t="s">
        <v>2609</v>
      </c>
      <c r="D4488" s="108" t="s">
        <v>17926</v>
      </c>
      <c r="E4488" s="108" t="s">
        <v>2683</v>
      </c>
      <c r="G4488" s="108" t="s">
        <v>17927</v>
      </c>
      <c r="H4488" s="108" t="s">
        <v>7206</v>
      </c>
      <c r="I4488" s="110" t="s">
        <v>2683</v>
      </c>
      <c r="J4488" s="108" t="s">
        <v>3047</v>
      </c>
      <c r="O4488" s="108" t="s">
        <v>2573</v>
      </c>
    </row>
    <row r="4489" spans="1:15" s="108" customFormat="1" ht="12.75" x14ac:dyDescent="0.2">
      <c r="A4489" s="108" t="str">
        <f>EnterpriseData!$B$38</f>
        <v>ProTes300420201Adm</v>
      </c>
      <c r="B4489" s="109" t="s">
        <v>17928</v>
      </c>
      <c r="C4489" s="108" t="s">
        <v>2609</v>
      </c>
      <c r="D4489" s="108" t="s">
        <v>17929</v>
      </c>
      <c r="E4489" s="108" t="s">
        <v>2683</v>
      </c>
      <c r="G4489" s="108" t="s">
        <v>17930</v>
      </c>
      <c r="H4489" s="108" t="s">
        <v>17931</v>
      </c>
      <c r="I4489" s="110" t="s">
        <v>2683</v>
      </c>
      <c r="J4489" s="108" t="s">
        <v>409</v>
      </c>
      <c r="O4489" s="108" t="s">
        <v>2573</v>
      </c>
    </row>
    <row r="4490" spans="1:15" s="108" customFormat="1" ht="12.75" x14ac:dyDescent="0.2">
      <c r="A4490" s="108" t="str">
        <f>EnterpriseData!$B$38</f>
        <v>ProTes300420201Adm</v>
      </c>
      <c r="B4490" s="109" t="s">
        <v>17932</v>
      </c>
      <c r="C4490" s="108" t="s">
        <v>2609</v>
      </c>
      <c r="D4490" s="108" t="s">
        <v>17933</v>
      </c>
      <c r="E4490" s="108" t="s">
        <v>2683</v>
      </c>
      <c r="G4490" s="108" t="s">
        <v>17934</v>
      </c>
      <c r="H4490" s="108" t="s">
        <v>7749</v>
      </c>
      <c r="I4490" s="110" t="s">
        <v>2683</v>
      </c>
      <c r="J4490" s="108" t="s">
        <v>6991</v>
      </c>
      <c r="O4490" s="108" t="s">
        <v>2573</v>
      </c>
    </row>
    <row r="4491" spans="1:15" s="108" customFormat="1" ht="12.75" x14ac:dyDescent="0.2">
      <c r="A4491" s="108" t="str">
        <f>EnterpriseData!$B$38</f>
        <v>ProTes300420201Adm</v>
      </c>
      <c r="B4491" s="109" t="s">
        <v>17935</v>
      </c>
      <c r="C4491" s="108" t="s">
        <v>2609</v>
      </c>
      <c r="D4491" s="108" t="s">
        <v>17936</v>
      </c>
      <c r="E4491" s="108" t="s">
        <v>2683</v>
      </c>
      <c r="G4491" s="108" t="s">
        <v>17937</v>
      </c>
      <c r="H4491" s="108" t="s">
        <v>6151</v>
      </c>
      <c r="I4491" s="110" t="s">
        <v>2683</v>
      </c>
      <c r="J4491" s="108" t="s">
        <v>2727</v>
      </c>
      <c r="O4491" s="108" t="s">
        <v>2573</v>
      </c>
    </row>
    <row r="4492" spans="1:15" s="108" customFormat="1" ht="12.75" x14ac:dyDescent="0.2">
      <c r="A4492" s="108" t="str">
        <f>EnterpriseData!$B$38</f>
        <v>ProTes300420201Adm</v>
      </c>
      <c r="B4492" s="109" t="s">
        <v>17938</v>
      </c>
      <c r="C4492" s="108" t="s">
        <v>2609</v>
      </c>
      <c r="D4492" s="108" t="s">
        <v>17939</v>
      </c>
      <c r="E4492" s="108" t="s">
        <v>2683</v>
      </c>
      <c r="G4492" s="108" t="s">
        <v>3173</v>
      </c>
      <c r="H4492" s="108" t="s">
        <v>11412</v>
      </c>
      <c r="I4492" s="110" t="s">
        <v>2683</v>
      </c>
      <c r="J4492" s="108" t="s">
        <v>9295</v>
      </c>
      <c r="O4492" s="108" t="s">
        <v>2573</v>
      </c>
    </row>
    <row r="4493" spans="1:15" s="108" customFormat="1" ht="12.75" x14ac:dyDescent="0.2">
      <c r="A4493" s="108" t="str">
        <f>EnterpriseData!$B$38</f>
        <v>ProTes300420201Adm</v>
      </c>
      <c r="B4493" s="109" t="s">
        <v>17940</v>
      </c>
      <c r="C4493" s="108" t="s">
        <v>2609</v>
      </c>
      <c r="D4493" s="108" t="s">
        <v>17941</v>
      </c>
      <c r="E4493" s="108" t="s">
        <v>2683</v>
      </c>
      <c r="G4493" s="108" t="s">
        <v>10416</v>
      </c>
      <c r="H4493" s="108" t="s">
        <v>6177</v>
      </c>
      <c r="I4493" s="110" t="s">
        <v>2683</v>
      </c>
      <c r="J4493" s="108" t="s">
        <v>2591</v>
      </c>
      <c r="O4493" s="108" t="s">
        <v>2573</v>
      </c>
    </row>
    <row r="4494" spans="1:15" s="108" customFormat="1" ht="12.75" x14ac:dyDescent="0.2">
      <c r="A4494" s="108" t="str">
        <f>EnterpriseData!$B$38</f>
        <v>ProTes300420201Adm</v>
      </c>
      <c r="B4494" s="109" t="s">
        <v>17942</v>
      </c>
      <c r="C4494" s="108" t="s">
        <v>2609</v>
      </c>
      <c r="D4494" s="108" t="s">
        <v>17943</v>
      </c>
      <c r="E4494" s="108" t="s">
        <v>2683</v>
      </c>
      <c r="G4494" s="108" t="s">
        <v>17944</v>
      </c>
      <c r="H4494" s="108" t="s">
        <v>6198</v>
      </c>
      <c r="I4494" s="110" t="s">
        <v>2683</v>
      </c>
      <c r="J4494" s="108" t="s">
        <v>3825</v>
      </c>
      <c r="O4494" s="108" t="s">
        <v>2573</v>
      </c>
    </row>
    <row r="4495" spans="1:15" s="108" customFormat="1" ht="12.75" x14ac:dyDescent="0.2">
      <c r="A4495" s="108" t="str">
        <f>EnterpriseData!$B$38</f>
        <v>ProTes300420201Adm</v>
      </c>
      <c r="B4495" s="109" t="s">
        <v>17945</v>
      </c>
      <c r="C4495" s="108" t="s">
        <v>2609</v>
      </c>
      <c r="D4495" s="108" t="s">
        <v>17946</v>
      </c>
      <c r="E4495" s="108" t="s">
        <v>2683</v>
      </c>
      <c r="G4495" s="108" t="s">
        <v>17947</v>
      </c>
      <c r="H4495" s="108" t="s">
        <v>6616</v>
      </c>
      <c r="I4495" s="110" t="s">
        <v>2683</v>
      </c>
      <c r="J4495" s="108" t="s">
        <v>5800</v>
      </c>
      <c r="O4495" s="108" t="s">
        <v>2573</v>
      </c>
    </row>
    <row r="4496" spans="1:15" s="108" customFormat="1" ht="12.75" x14ac:dyDescent="0.2">
      <c r="A4496" s="108" t="str">
        <f>EnterpriseData!$B$38</f>
        <v>ProTes300420201Adm</v>
      </c>
      <c r="B4496" s="109" t="s">
        <v>17948</v>
      </c>
      <c r="C4496" s="108" t="s">
        <v>2609</v>
      </c>
      <c r="D4496" s="108" t="s">
        <v>17949</v>
      </c>
      <c r="E4496" s="108" t="s">
        <v>2683</v>
      </c>
      <c r="G4496" s="108" t="s">
        <v>17950</v>
      </c>
      <c r="H4496" s="108" t="s">
        <v>10627</v>
      </c>
      <c r="I4496" s="110" t="s">
        <v>2683</v>
      </c>
      <c r="J4496" s="108" t="s">
        <v>5364</v>
      </c>
      <c r="O4496" s="108" t="s">
        <v>2573</v>
      </c>
    </row>
    <row r="4497" spans="1:15" s="108" customFormat="1" ht="12.75" x14ac:dyDescent="0.2">
      <c r="A4497" s="108" t="str">
        <f>EnterpriseData!$B$38</f>
        <v>ProTes300420201Adm</v>
      </c>
      <c r="B4497" s="109" t="s">
        <v>17951</v>
      </c>
      <c r="C4497" s="108" t="s">
        <v>2609</v>
      </c>
      <c r="D4497" s="108" t="s">
        <v>17952</v>
      </c>
      <c r="E4497" s="108" t="s">
        <v>2683</v>
      </c>
      <c r="G4497" s="108" t="s">
        <v>17953</v>
      </c>
      <c r="H4497" s="108" t="s">
        <v>6522</v>
      </c>
      <c r="I4497" s="110" t="s">
        <v>2683</v>
      </c>
      <c r="J4497" s="108" t="s">
        <v>5325</v>
      </c>
      <c r="O4497" s="108" t="s">
        <v>2573</v>
      </c>
    </row>
    <row r="4498" spans="1:15" s="108" customFormat="1" ht="12.75" x14ac:dyDescent="0.2">
      <c r="A4498" s="108" t="str">
        <f>EnterpriseData!$B$38</f>
        <v>ProTes300420201Adm</v>
      </c>
      <c r="B4498" s="109" t="s">
        <v>17954</v>
      </c>
      <c r="C4498" s="108" t="s">
        <v>2609</v>
      </c>
      <c r="D4498" s="108" t="s">
        <v>17955</v>
      </c>
      <c r="E4498" s="108" t="s">
        <v>2683</v>
      </c>
      <c r="G4498" s="108" t="s">
        <v>17956</v>
      </c>
      <c r="H4498" s="108" t="s">
        <v>6133</v>
      </c>
      <c r="I4498" s="110" t="s">
        <v>2683</v>
      </c>
      <c r="J4498" s="108" t="s">
        <v>3681</v>
      </c>
      <c r="O4498" s="108" t="s">
        <v>2573</v>
      </c>
    </row>
    <row r="4499" spans="1:15" s="108" customFormat="1" ht="12.75" x14ac:dyDescent="0.2">
      <c r="A4499" s="108" t="str">
        <f>EnterpriseData!$B$38</f>
        <v>ProTes300420201Adm</v>
      </c>
      <c r="B4499" s="109" t="s">
        <v>17957</v>
      </c>
      <c r="C4499" s="108" t="s">
        <v>2609</v>
      </c>
      <c r="D4499" s="108" t="s">
        <v>17958</v>
      </c>
      <c r="E4499" s="108" t="s">
        <v>2683</v>
      </c>
      <c r="G4499" s="108" t="s">
        <v>17959</v>
      </c>
      <c r="H4499" s="108" t="s">
        <v>7504</v>
      </c>
      <c r="I4499" s="110" t="s">
        <v>2683</v>
      </c>
      <c r="J4499" s="108" t="s">
        <v>7505</v>
      </c>
      <c r="O4499" s="108" t="s">
        <v>2573</v>
      </c>
    </row>
    <row r="4500" spans="1:15" s="108" customFormat="1" ht="12.75" x14ac:dyDescent="0.2">
      <c r="A4500" s="108" t="str">
        <f>EnterpriseData!$B$38</f>
        <v>ProTes300420201Adm</v>
      </c>
      <c r="B4500" s="109" t="s">
        <v>17960</v>
      </c>
      <c r="C4500" s="108" t="s">
        <v>2609</v>
      </c>
      <c r="D4500" s="108" t="s">
        <v>17961</v>
      </c>
      <c r="E4500" s="108" t="s">
        <v>2683</v>
      </c>
      <c r="G4500" s="108" t="s">
        <v>17962</v>
      </c>
      <c r="H4500" s="108" t="s">
        <v>11771</v>
      </c>
      <c r="I4500" s="110" t="s">
        <v>2683</v>
      </c>
      <c r="J4500" s="108" t="s">
        <v>2720</v>
      </c>
      <c r="O4500" s="108" t="s">
        <v>2573</v>
      </c>
    </row>
    <row r="4501" spans="1:15" s="108" customFormat="1" ht="12.75" x14ac:dyDescent="0.2">
      <c r="A4501" s="108" t="str">
        <f>EnterpriseData!$B$38</f>
        <v>ProTes300420201Adm</v>
      </c>
      <c r="B4501" s="109" t="s">
        <v>17963</v>
      </c>
      <c r="C4501" s="108" t="s">
        <v>2609</v>
      </c>
      <c r="D4501" s="108" t="s">
        <v>17964</v>
      </c>
      <c r="E4501" s="108" t="s">
        <v>2683</v>
      </c>
      <c r="G4501" s="108" t="s">
        <v>17965</v>
      </c>
      <c r="H4501" s="108" t="s">
        <v>6245</v>
      </c>
      <c r="I4501" s="110" t="s">
        <v>2683</v>
      </c>
      <c r="J4501" s="108" t="s">
        <v>2412</v>
      </c>
      <c r="O4501" s="108" t="s">
        <v>2573</v>
      </c>
    </row>
    <row r="4502" spans="1:15" s="108" customFormat="1" ht="12.75" x14ac:dyDescent="0.2">
      <c r="A4502" s="108" t="str">
        <f>EnterpriseData!$B$38</f>
        <v>ProTes300420201Adm</v>
      </c>
      <c r="B4502" s="109" t="s">
        <v>17966</v>
      </c>
      <c r="C4502" s="108" t="s">
        <v>2609</v>
      </c>
      <c r="D4502" s="108" t="s">
        <v>17967</v>
      </c>
      <c r="E4502" s="108" t="s">
        <v>2683</v>
      </c>
      <c r="G4502" s="108" t="s">
        <v>17968</v>
      </c>
      <c r="H4502" s="108" t="s">
        <v>6245</v>
      </c>
      <c r="I4502" s="110" t="s">
        <v>2683</v>
      </c>
      <c r="J4502" s="108" t="s">
        <v>2412</v>
      </c>
      <c r="O4502" s="108" t="s">
        <v>2573</v>
      </c>
    </row>
    <row r="4503" spans="1:15" s="108" customFormat="1" ht="12.75" x14ac:dyDescent="0.2">
      <c r="A4503" s="108" t="str">
        <f>EnterpriseData!$B$38</f>
        <v>ProTes300420201Adm</v>
      </c>
      <c r="B4503" s="109" t="s">
        <v>17969</v>
      </c>
      <c r="C4503" s="108" t="s">
        <v>2609</v>
      </c>
      <c r="D4503" s="108" t="s">
        <v>17970</v>
      </c>
      <c r="E4503" s="108" t="s">
        <v>2683</v>
      </c>
      <c r="G4503" s="108" t="s">
        <v>17971</v>
      </c>
      <c r="H4503" s="108" t="s">
        <v>17972</v>
      </c>
      <c r="I4503" s="110" t="s">
        <v>2683</v>
      </c>
      <c r="J4503" s="108" t="s">
        <v>2407</v>
      </c>
      <c r="O4503" s="108" t="s">
        <v>2573</v>
      </c>
    </row>
    <row r="4504" spans="1:15" s="108" customFormat="1" ht="12.75" x14ac:dyDescent="0.2">
      <c r="A4504" s="108" t="str">
        <f>EnterpriseData!$B$38</f>
        <v>ProTes300420201Adm</v>
      </c>
      <c r="B4504" s="109" t="s">
        <v>17973</v>
      </c>
      <c r="C4504" s="108" t="s">
        <v>2609</v>
      </c>
      <c r="D4504" s="108" t="s">
        <v>17974</v>
      </c>
      <c r="E4504" s="108" t="s">
        <v>2683</v>
      </c>
      <c r="G4504" s="108" t="s">
        <v>17975</v>
      </c>
      <c r="H4504" s="108" t="s">
        <v>6475</v>
      </c>
      <c r="I4504" s="110" t="s">
        <v>2683</v>
      </c>
      <c r="J4504" s="108" t="s">
        <v>5631</v>
      </c>
      <c r="O4504" s="108" t="s">
        <v>2573</v>
      </c>
    </row>
    <row r="4505" spans="1:15" s="108" customFormat="1" ht="12.75" x14ac:dyDescent="0.2">
      <c r="A4505" s="108" t="str">
        <f>EnterpriseData!$B$38</f>
        <v>ProTes300420201Adm</v>
      </c>
      <c r="B4505" s="109" t="s">
        <v>17976</v>
      </c>
      <c r="C4505" s="108" t="s">
        <v>2609</v>
      </c>
      <c r="D4505" s="108" t="s">
        <v>17977</v>
      </c>
      <c r="E4505" s="108" t="s">
        <v>2683</v>
      </c>
      <c r="G4505" s="108" t="s">
        <v>17978</v>
      </c>
      <c r="H4505" s="108" t="s">
        <v>7660</v>
      </c>
      <c r="I4505" s="110" t="s">
        <v>2683</v>
      </c>
      <c r="J4505" s="108" t="s">
        <v>2437</v>
      </c>
      <c r="O4505" s="108" t="s">
        <v>2573</v>
      </c>
    </row>
    <row r="4506" spans="1:15" s="108" customFormat="1" ht="12.75" x14ac:dyDescent="0.2">
      <c r="A4506" s="108" t="str">
        <f>EnterpriseData!$B$38</f>
        <v>ProTes300420201Adm</v>
      </c>
      <c r="B4506" s="109" t="s">
        <v>17979</v>
      </c>
      <c r="C4506" s="108" t="s">
        <v>2609</v>
      </c>
      <c r="D4506" s="108" t="s">
        <v>17980</v>
      </c>
      <c r="E4506" s="108" t="s">
        <v>2683</v>
      </c>
      <c r="G4506" s="108" t="s">
        <v>17981</v>
      </c>
      <c r="H4506" s="108" t="s">
        <v>6339</v>
      </c>
      <c r="I4506" s="110" t="s">
        <v>2683</v>
      </c>
      <c r="J4506" s="108" t="s">
        <v>3195</v>
      </c>
      <c r="O4506" s="108" t="s">
        <v>2573</v>
      </c>
    </row>
    <row r="4507" spans="1:15" s="108" customFormat="1" ht="12.75" x14ac:dyDescent="0.2">
      <c r="A4507" s="108" t="str">
        <f>EnterpriseData!$B$38</f>
        <v>ProTes300420201Adm</v>
      </c>
      <c r="B4507" s="109" t="s">
        <v>17982</v>
      </c>
      <c r="C4507" s="108" t="s">
        <v>2609</v>
      </c>
      <c r="D4507" s="108" t="s">
        <v>17983</v>
      </c>
      <c r="E4507" s="108" t="s">
        <v>2683</v>
      </c>
      <c r="G4507" s="108" t="s">
        <v>17984</v>
      </c>
      <c r="H4507" s="108" t="s">
        <v>6133</v>
      </c>
      <c r="I4507" s="110" t="s">
        <v>2683</v>
      </c>
      <c r="J4507" s="108" t="s">
        <v>3681</v>
      </c>
      <c r="O4507" s="108" t="s">
        <v>2573</v>
      </c>
    </row>
    <row r="4508" spans="1:15" s="108" customFormat="1" ht="12.75" x14ac:dyDescent="0.2">
      <c r="A4508" s="108" t="str">
        <f>EnterpriseData!$B$38</f>
        <v>ProTes300420201Adm</v>
      </c>
      <c r="B4508" s="109" t="s">
        <v>17985</v>
      </c>
      <c r="C4508" s="108" t="s">
        <v>2609</v>
      </c>
      <c r="D4508" s="108" t="s">
        <v>17986</v>
      </c>
      <c r="E4508" s="108" t="s">
        <v>2683</v>
      </c>
      <c r="G4508" s="108" t="s">
        <v>17987</v>
      </c>
      <c r="H4508" s="108" t="s">
        <v>6616</v>
      </c>
      <c r="I4508" s="110" t="s">
        <v>2683</v>
      </c>
      <c r="J4508" s="108" t="s">
        <v>5800</v>
      </c>
      <c r="O4508" s="108" t="s">
        <v>2573</v>
      </c>
    </row>
    <row r="4509" spans="1:15" s="108" customFormat="1" ht="12.75" x14ac:dyDescent="0.2">
      <c r="A4509" s="108" t="str">
        <f>EnterpriseData!$B$38</f>
        <v>ProTes300420201Adm</v>
      </c>
      <c r="B4509" s="109" t="s">
        <v>17988</v>
      </c>
      <c r="C4509" s="108" t="s">
        <v>2609</v>
      </c>
      <c r="D4509" s="108" t="s">
        <v>17989</v>
      </c>
      <c r="E4509" s="108" t="s">
        <v>2683</v>
      </c>
      <c r="G4509" s="108" t="s">
        <v>17990</v>
      </c>
      <c r="H4509" s="108" t="s">
        <v>6616</v>
      </c>
      <c r="I4509" s="110" t="s">
        <v>2683</v>
      </c>
      <c r="J4509" s="108" t="s">
        <v>5800</v>
      </c>
      <c r="O4509" s="108" t="s">
        <v>2573</v>
      </c>
    </row>
    <row r="4510" spans="1:15" s="108" customFormat="1" ht="12.75" x14ac:dyDescent="0.2">
      <c r="A4510" s="108" t="str">
        <f>EnterpriseData!$B$38</f>
        <v>ProTes300420201Adm</v>
      </c>
      <c r="B4510" s="109" t="s">
        <v>17991</v>
      </c>
      <c r="C4510" s="108" t="s">
        <v>2609</v>
      </c>
      <c r="D4510" s="108" t="s">
        <v>17992</v>
      </c>
      <c r="E4510" s="108" t="s">
        <v>2683</v>
      </c>
      <c r="G4510" s="108" t="s">
        <v>17993</v>
      </c>
      <c r="H4510" s="108" t="s">
        <v>6143</v>
      </c>
      <c r="I4510" s="110" t="s">
        <v>2683</v>
      </c>
      <c r="J4510" s="108" t="s">
        <v>4901</v>
      </c>
      <c r="O4510" s="108" t="s">
        <v>2573</v>
      </c>
    </row>
    <row r="4511" spans="1:15" s="108" customFormat="1" ht="12.75" x14ac:dyDescent="0.2">
      <c r="A4511" s="108" t="str">
        <f>EnterpriseData!$B$38</f>
        <v>ProTes300420201Adm</v>
      </c>
      <c r="B4511" s="109" t="s">
        <v>17994</v>
      </c>
      <c r="C4511" s="108" t="s">
        <v>2609</v>
      </c>
      <c r="D4511" s="108" t="s">
        <v>17995</v>
      </c>
      <c r="E4511" s="108" t="s">
        <v>2683</v>
      </c>
      <c r="G4511" s="108" t="s">
        <v>17996</v>
      </c>
      <c r="H4511" s="108" t="s">
        <v>6475</v>
      </c>
      <c r="I4511" s="110" t="s">
        <v>2683</v>
      </c>
      <c r="J4511" s="108" t="s">
        <v>5631</v>
      </c>
      <c r="O4511" s="108" t="s">
        <v>2573</v>
      </c>
    </row>
    <row r="4512" spans="1:15" s="108" customFormat="1" ht="12.75" x14ac:dyDescent="0.2">
      <c r="A4512" s="108" t="str">
        <f>EnterpriseData!$B$38</f>
        <v>ProTes300420201Adm</v>
      </c>
      <c r="B4512" s="109" t="s">
        <v>17997</v>
      </c>
      <c r="C4512" s="108" t="s">
        <v>2609</v>
      </c>
      <c r="D4512" s="108" t="s">
        <v>17998</v>
      </c>
      <c r="E4512" s="108" t="s">
        <v>2683</v>
      </c>
      <c r="G4512" s="108" t="s">
        <v>17999</v>
      </c>
      <c r="H4512" s="108" t="s">
        <v>6475</v>
      </c>
      <c r="I4512" s="110" t="s">
        <v>2683</v>
      </c>
      <c r="J4512" s="108" t="s">
        <v>5631</v>
      </c>
      <c r="O4512" s="108" t="s">
        <v>2573</v>
      </c>
    </row>
    <row r="4513" spans="1:15" s="108" customFormat="1" ht="12.75" x14ac:dyDescent="0.2">
      <c r="A4513" s="108" t="str">
        <f>EnterpriseData!$B$38</f>
        <v>ProTes300420201Adm</v>
      </c>
      <c r="B4513" s="109" t="s">
        <v>18000</v>
      </c>
      <c r="C4513" s="108" t="s">
        <v>2609</v>
      </c>
      <c r="D4513" s="108" t="s">
        <v>18001</v>
      </c>
      <c r="E4513" s="108" t="s">
        <v>2683</v>
      </c>
      <c r="G4513" s="108" t="s">
        <v>18002</v>
      </c>
      <c r="H4513" s="108" t="s">
        <v>6245</v>
      </c>
      <c r="I4513" s="110" t="s">
        <v>2683</v>
      </c>
      <c r="J4513" s="108" t="s">
        <v>2412</v>
      </c>
      <c r="O4513" s="108" t="s">
        <v>2573</v>
      </c>
    </row>
    <row r="4514" spans="1:15" s="108" customFormat="1" ht="12.75" x14ac:dyDescent="0.2">
      <c r="A4514" s="108" t="str">
        <f>EnterpriseData!$B$38</f>
        <v>ProTes300420201Adm</v>
      </c>
      <c r="B4514" s="109" t="s">
        <v>18003</v>
      </c>
      <c r="C4514" s="108" t="s">
        <v>2609</v>
      </c>
      <c r="D4514" s="108" t="s">
        <v>18004</v>
      </c>
      <c r="E4514" s="108" t="s">
        <v>2683</v>
      </c>
      <c r="G4514" s="108" t="s">
        <v>18005</v>
      </c>
      <c r="H4514" s="108" t="s">
        <v>7712</v>
      </c>
      <c r="I4514" s="110" t="s">
        <v>2683</v>
      </c>
      <c r="J4514" s="108" t="s">
        <v>3614</v>
      </c>
      <c r="O4514" s="108" t="s">
        <v>2573</v>
      </c>
    </row>
    <row r="4515" spans="1:15" s="108" customFormat="1" ht="12.75" x14ac:dyDescent="0.2">
      <c r="A4515" s="108" t="str">
        <f>EnterpriseData!$B$38</f>
        <v>ProTes300420201Adm</v>
      </c>
      <c r="B4515" s="109" t="s">
        <v>18006</v>
      </c>
      <c r="C4515" s="108" t="s">
        <v>2609</v>
      </c>
      <c r="D4515" s="108" t="s">
        <v>18007</v>
      </c>
      <c r="E4515" s="108" t="s">
        <v>2683</v>
      </c>
      <c r="G4515" s="108" t="s">
        <v>18008</v>
      </c>
      <c r="H4515" s="108" t="s">
        <v>6616</v>
      </c>
      <c r="I4515" s="110" t="s">
        <v>2683</v>
      </c>
      <c r="J4515" s="108" t="s">
        <v>5800</v>
      </c>
      <c r="O4515" s="108" t="s">
        <v>2573</v>
      </c>
    </row>
    <row r="4516" spans="1:15" s="108" customFormat="1" ht="12.75" x14ac:dyDescent="0.2">
      <c r="A4516" s="108" t="str">
        <f>EnterpriseData!$B$38</f>
        <v>ProTes300420201Adm</v>
      </c>
      <c r="B4516" s="109" t="s">
        <v>18009</v>
      </c>
      <c r="C4516" s="108" t="s">
        <v>2609</v>
      </c>
      <c r="D4516" s="108" t="s">
        <v>18010</v>
      </c>
      <c r="E4516" s="108" t="s">
        <v>2683</v>
      </c>
      <c r="G4516" s="108" t="s">
        <v>18011</v>
      </c>
      <c r="H4516" s="108" t="s">
        <v>12674</v>
      </c>
      <c r="I4516" s="110" t="s">
        <v>2683</v>
      </c>
      <c r="J4516" s="108" t="s">
        <v>4338</v>
      </c>
      <c r="O4516" s="108" t="s">
        <v>2573</v>
      </c>
    </row>
    <row r="4517" spans="1:15" s="108" customFormat="1" ht="12.75" x14ac:dyDescent="0.2">
      <c r="A4517" s="108" t="str">
        <f>EnterpriseData!$B$38</f>
        <v>ProTes300420201Adm</v>
      </c>
      <c r="B4517" s="109" t="s">
        <v>18012</v>
      </c>
      <c r="C4517" s="108" t="s">
        <v>2609</v>
      </c>
      <c r="D4517" s="108" t="s">
        <v>18013</v>
      </c>
      <c r="E4517" s="108" t="s">
        <v>2683</v>
      </c>
      <c r="G4517" s="108" t="s">
        <v>18014</v>
      </c>
      <c r="H4517" s="108" t="s">
        <v>7641</v>
      </c>
      <c r="I4517" s="110" t="s">
        <v>2683</v>
      </c>
      <c r="J4517" s="108" t="s">
        <v>5977</v>
      </c>
      <c r="O4517" s="108" t="s">
        <v>2573</v>
      </c>
    </row>
    <row r="4518" spans="1:15" s="108" customFormat="1" ht="12.75" x14ac:dyDescent="0.2">
      <c r="A4518" s="108" t="str">
        <f>EnterpriseData!$B$38</f>
        <v>ProTes300420201Adm</v>
      </c>
      <c r="B4518" s="109" t="s">
        <v>18015</v>
      </c>
      <c r="C4518" s="108" t="s">
        <v>2609</v>
      </c>
      <c r="D4518" s="108" t="s">
        <v>18016</v>
      </c>
      <c r="E4518" s="108" t="s">
        <v>2683</v>
      </c>
      <c r="G4518" s="108" t="s">
        <v>18017</v>
      </c>
      <c r="H4518" s="108" t="s">
        <v>6133</v>
      </c>
      <c r="I4518" s="110" t="s">
        <v>2683</v>
      </c>
      <c r="J4518" s="108" t="s">
        <v>3681</v>
      </c>
      <c r="O4518" s="108" t="s">
        <v>2573</v>
      </c>
    </row>
    <row r="4519" spans="1:15" s="108" customFormat="1" ht="12.75" x14ac:dyDescent="0.2">
      <c r="A4519" s="108" t="str">
        <f>EnterpriseData!$B$38</f>
        <v>ProTes300420201Adm</v>
      </c>
      <c r="B4519" s="109" t="s">
        <v>18018</v>
      </c>
      <c r="C4519" s="108" t="s">
        <v>2609</v>
      </c>
      <c r="D4519" s="108" t="s">
        <v>18019</v>
      </c>
      <c r="E4519" s="108" t="s">
        <v>2683</v>
      </c>
      <c r="G4519" s="108" t="s">
        <v>18020</v>
      </c>
      <c r="H4519" s="108" t="s">
        <v>6245</v>
      </c>
      <c r="I4519" s="110" t="s">
        <v>2683</v>
      </c>
      <c r="J4519" s="108" t="s">
        <v>2412</v>
      </c>
      <c r="O4519" s="108" t="s">
        <v>2573</v>
      </c>
    </row>
    <row r="4520" spans="1:15" s="108" customFormat="1" ht="12.75" x14ac:dyDescent="0.2">
      <c r="A4520" s="108" t="str">
        <f>EnterpriseData!$B$38</f>
        <v>ProTes300420201Adm</v>
      </c>
      <c r="B4520" s="109" t="s">
        <v>18021</v>
      </c>
      <c r="C4520" s="108" t="s">
        <v>2609</v>
      </c>
      <c r="D4520" s="108" t="s">
        <v>18022</v>
      </c>
      <c r="E4520" s="108" t="s">
        <v>2683</v>
      </c>
      <c r="G4520" s="108" t="s">
        <v>18023</v>
      </c>
      <c r="H4520" s="108" t="s">
        <v>6475</v>
      </c>
      <c r="I4520" s="110" t="s">
        <v>2683</v>
      </c>
      <c r="J4520" s="108" t="s">
        <v>5631</v>
      </c>
      <c r="O4520" s="108" t="s">
        <v>2573</v>
      </c>
    </row>
    <row r="4521" spans="1:15" s="108" customFormat="1" ht="12.75" x14ac:dyDescent="0.2">
      <c r="A4521" s="108" t="str">
        <f>EnterpriseData!$B$38</f>
        <v>ProTes300420201Adm</v>
      </c>
      <c r="B4521" s="109" t="s">
        <v>18024</v>
      </c>
      <c r="C4521" s="108" t="s">
        <v>2609</v>
      </c>
      <c r="D4521" s="108" t="s">
        <v>18025</v>
      </c>
      <c r="E4521" s="108" t="s">
        <v>2683</v>
      </c>
      <c r="G4521" s="108" t="s">
        <v>18026</v>
      </c>
      <c r="H4521" s="108" t="s">
        <v>6838</v>
      </c>
      <c r="I4521" s="110" t="s">
        <v>2683</v>
      </c>
      <c r="J4521" s="108" t="s">
        <v>2534</v>
      </c>
      <c r="O4521" s="108" t="s">
        <v>2573</v>
      </c>
    </row>
    <row r="4522" spans="1:15" s="108" customFormat="1" ht="12.75" x14ac:dyDescent="0.2">
      <c r="A4522" s="108" t="str">
        <f>EnterpriseData!$B$38</f>
        <v>ProTes300420201Adm</v>
      </c>
      <c r="B4522" s="109" t="s">
        <v>18027</v>
      </c>
      <c r="C4522" s="108" t="s">
        <v>2609</v>
      </c>
      <c r="D4522" s="108" t="s">
        <v>18028</v>
      </c>
      <c r="E4522" s="108" t="s">
        <v>2683</v>
      </c>
      <c r="G4522" s="108" t="s">
        <v>18029</v>
      </c>
      <c r="H4522" s="108" t="s">
        <v>8653</v>
      </c>
      <c r="I4522" s="110" t="s">
        <v>2683</v>
      </c>
      <c r="J4522" s="108" t="s">
        <v>2422</v>
      </c>
      <c r="O4522" s="108" t="s">
        <v>2573</v>
      </c>
    </row>
    <row r="4523" spans="1:15" s="108" customFormat="1" ht="12.75" x14ac:dyDescent="0.2">
      <c r="A4523" s="108" t="str">
        <f>EnterpriseData!$B$38</f>
        <v>ProTes300420201Adm</v>
      </c>
      <c r="B4523" s="109" t="s">
        <v>18030</v>
      </c>
      <c r="C4523" s="108" t="s">
        <v>2609</v>
      </c>
      <c r="D4523" s="108" t="s">
        <v>18031</v>
      </c>
      <c r="E4523" s="108" t="s">
        <v>2683</v>
      </c>
      <c r="G4523" s="108" t="s">
        <v>18032</v>
      </c>
      <c r="H4523" s="108" t="s">
        <v>6151</v>
      </c>
      <c r="I4523" s="110" t="s">
        <v>2683</v>
      </c>
      <c r="J4523" s="108" t="s">
        <v>2727</v>
      </c>
      <c r="O4523" s="108" t="s">
        <v>2573</v>
      </c>
    </row>
    <row r="4524" spans="1:15" s="108" customFormat="1" ht="12.75" x14ac:dyDescent="0.2">
      <c r="A4524" s="108" t="str">
        <f>EnterpriseData!$B$38</f>
        <v>ProTes300420201Adm</v>
      </c>
      <c r="B4524" s="109" t="s">
        <v>18033</v>
      </c>
      <c r="C4524" s="108" t="s">
        <v>2609</v>
      </c>
      <c r="D4524" s="108" t="s">
        <v>18034</v>
      </c>
      <c r="E4524" s="108" t="s">
        <v>2683</v>
      </c>
      <c r="G4524" s="108" t="s">
        <v>18035</v>
      </c>
      <c r="H4524" s="108" t="s">
        <v>8002</v>
      </c>
      <c r="I4524" s="110" t="s">
        <v>2683</v>
      </c>
      <c r="J4524" s="108" t="s">
        <v>3202</v>
      </c>
      <c r="O4524" s="108" t="s">
        <v>2573</v>
      </c>
    </row>
    <row r="4525" spans="1:15" s="108" customFormat="1" ht="12.75" x14ac:dyDescent="0.2">
      <c r="A4525" s="108" t="str">
        <f>EnterpriseData!$B$38</f>
        <v>ProTes300420201Adm</v>
      </c>
      <c r="B4525" s="109" t="s">
        <v>18036</v>
      </c>
      <c r="C4525" s="108" t="s">
        <v>2609</v>
      </c>
      <c r="D4525" s="108" t="s">
        <v>18037</v>
      </c>
      <c r="E4525" s="108" t="s">
        <v>2683</v>
      </c>
      <c r="G4525" s="108" t="s">
        <v>18038</v>
      </c>
      <c r="H4525" s="108" t="s">
        <v>18039</v>
      </c>
      <c r="I4525" s="110" t="s">
        <v>2683</v>
      </c>
      <c r="J4525" s="108" t="s">
        <v>5471</v>
      </c>
      <c r="O4525" s="108" t="s">
        <v>2573</v>
      </c>
    </row>
    <row r="4526" spans="1:15" s="108" customFormat="1" ht="12.75" x14ac:dyDescent="0.2">
      <c r="A4526" s="108" t="str">
        <f>EnterpriseData!$B$38</f>
        <v>ProTes300420201Adm</v>
      </c>
      <c r="B4526" s="109" t="s">
        <v>18040</v>
      </c>
      <c r="C4526" s="108" t="s">
        <v>2609</v>
      </c>
      <c r="D4526" s="108" t="s">
        <v>18041</v>
      </c>
      <c r="E4526" s="108" t="s">
        <v>2683</v>
      </c>
      <c r="G4526" s="108" t="s">
        <v>18042</v>
      </c>
      <c r="H4526" s="108" t="s">
        <v>6133</v>
      </c>
      <c r="I4526" s="110" t="s">
        <v>2683</v>
      </c>
      <c r="J4526" s="108" t="s">
        <v>3681</v>
      </c>
      <c r="O4526" s="108" t="s">
        <v>2573</v>
      </c>
    </row>
    <row r="4527" spans="1:15" s="108" customFormat="1" ht="12.75" x14ac:dyDescent="0.2">
      <c r="A4527" s="108" t="str">
        <f>EnterpriseData!$B$38</f>
        <v>ProTes300420201Adm</v>
      </c>
      <c r="B4527" s="109" t="s">
        <v>18043</v>
      </c>
      <c r="C4527" s="108" t="s">
        <v>2609</v>
      </c>
      <c r="D4527" s="108" t="s">
        <v>18044</v>
      </c>
      <c r="E4527" s="108" t="s">
        <v>2683</v>
      </c>
      <c r="G4527" s="108" t="s">
        <v>18045</v>
      </c>
      <c r="H4527" s="108" t="s">
        <v>6475</v>
      </c>
      <c r="I4527" s="110" t="s">
        <v>2683</v>
      </c>
      <c r="J4527" s="108" t="s">
        <v>5631</v>
      </c>
      <c r="O4527" s="108" t="s">
        <v>2573</v>
      </c>
    </row>
    <row r="4528" spans="1:15" s="108" customFormat="1" ht="12.75" x14ac:dyDescent="0.2">
      <c r="A4528" s="108" t="str">
        <f>EnterpriseData!$B$38</f>
        <v>ProTes300420201Adm</v>
      </c>
      <c r="B4528" s="109" t="s">
        <v>18046</v>
      </c>
      <c r="C4528" s="108" t="s">
        <v>2609</v>
      </c>
      <c r="D4528" s="108" t="s">
        <v>18047</v>
      </c>
      <c r="E4528" s="108" t="s">
        <v>2683</v>
      </c>
      <c r="G4528" s="108" t="s">
        <v>18048</v>
      </c>
      <c r="H4528" s="108" t="s">
        <v>6253</v>
      </c>
      <c r="I4528" s="110" t="s">
        <v>2683</v>
      </c>
      <c r="J4528" s="108" t="s">
        <v>2952</v>
      </c>
      <c r="O4528" s="108" t="s">
        <v>2573</v>
      </c>
    </row>
    <row r="4529" spans="1:15" s="108" customFormat="1" ht="12.75" x14ac:dyDescent="0.2">
      <c r="A4529" s="108" t="str">
        <f>EnterpriseData!$B$38</f>
        <v>ProTes300420201Adm</v>
      </c>
      <c r="B4529" s="109" t="s">
        <v>18049</v>
      </c>
      <c r="C4529" s="108" t="s">
        <v>2609</v>
      </c>
      <c r="D4529" s="108" t="s">
        <v>18050</v>
      </c>
      <c r="E4529" s="108" t="s">
        <v>2683</v>
      </c>
      <c r="G4529" s="108" t="s">
        <v>18051</v>
      </c>
      <c r="H4529" s="108" t="s">
        <v>9479</v>
      </c>
      <c r="I4529" s="110" t="s">
        <v>2683</v>
      </c>
      <c r="J4529" s="108" t="s">
        <v>2958</v>
      </c>
      <c r="O4529" s="108" t="s">
        <v>2573</v>
      </c>
    </row>
    <row r="4530" spans="1:15" s="108" customFormat="1" ht="12.75" x14ac:dyDescent="0.2">
      <c r="A4530" s="108" t="str">
        <f>EnterpriseData!$B$38</f>
        <v>ProTes300420201Adm</v>
      </c>
      <c r="B4530" s="109" t="s">
        <v>18052</v>
      </c>
      <c r="C4530" s="108" t="s">
        <v>2609</v>
      </c>
      <c r="D4530" s="108" t="s">
        <v>18053</v>
      </c>
      <c r="E4530" s="108" t="s">
        <v>2683</v>
      </c>
      <c r="G4530" s="108" t="s">
        <v>7915</v>
      </c>
      <c r="H4530" s="108" t="s">
        <v>6545</v>
      </c>
      <c r="I4530" s="110" t="s">
        <v>2683</v>
      </c>
      <c r="J4530" s="108" t="s">
        <v>2896</v>
      </c>
      <c r="O4530" s="108" t="s">
        <v>2573</v>
      </c>
    </row>
    <row r="4531" spans="1:15" s="108" customFormat="1" ht="12.75" x14ac:dyDescent="0.2">
      <c r="A4531" s="108" t="str">
        <f>EnterpriseData!$B$38</f>
        <v>ProTes300420201Adm</v>
      </c>
      <c r="B4531" s="109" t="s">
        <v>18054</v>
      </c>
      <c r="C4531" s="108" t="s">
        <v>2609</v>
      </c>
      <c r="D4531" s="108" t="s">
        <v>18055</v>
      </c>
      <c r="E4531" s="108" t="s">
        <v>2683</v>
      </c>
      <c r="G4531" s="108" t="s">
        <v>18056</v>
      </c>
      <c r="H4531" s="108" t="s">
        <v>7103</v>
      </c>
      <c r="I4531" s="110" t="s">
        <v>2683</v>
      </c>
      <c r="J4531" s="108" t="s">
        <v>2871</v>
      </c>
      <c r="O4531" s="108" t="s">
        <v>2573</v>
      </c>
    </row>
    <row r="4532" spans="1:15" s="108" customFormat="1" ht="12.75" x14ac:dyDescent="0.2">
      <c r="A4532" s="108" t="str">
        <f>EnterpriseData!$B$38</f>
        <v>ProTes300420201Adm</v>
      </c>
      <c r="B4532" s="109" t="s">
        <v>18057</v>
      </c>
      <c r="C4532" s="108" t="s">
        <v>2609</v>
      </c>
      <c r="D4532" s="108" t="s">
        <v>18058</v>
      </c>
      <c r="E4532" s="108" t="s">
        <v>2683</v>
      </c>
      <c r="G4532" s="108" t="s">
        <v>18059</v>
      </c>
      <c r="H4532" s="108" t="s">
        <v>11412</v>
      </c>
      <c r="I4532" s="110" t="s">
        <v>2683</v>
      </c>
      <c r="J4532" s="108" t="s">
        <v>9295</v>
      </c>
      <c r="O4532" s="108" t="s">
        <v>2573</v>
      </c>
    </row>
    <row r="4533" spans="1:15" s="108" customFormat="1" ht="12.75" x14ac:dyDescent="0.2">
      <c r="A4533" s="108" t="str">
        <f>EnterpriseData!$B$38</f>
        <v>ProTes300420201Adm</v>
      </c>
      <c r="B4533" s="109" t="s">
        <v>18060</v>
      </c>
      <c r="C4533" s="108" t="s">
        <v>2609</v>
      </c>
      <c r="D4533" s="108" t="s">
        <v>18061</v>
      </c>
      <c r="E4533" s="108" t="s">
        <v>2683</v>
      </c>
      <c r="G4533" s="108" t="s">
        <v>18062</v>
      </c>
      <c r="H4533" s="108" t="s">
        <v>7712</v>
      </c>
      <c r="I4533" s="110" t="s">
        <v>2683</v>
      </c>
      <c r="J4533" s="108" t="s">
        <v>3614</v>
      </c>
      <c r="O4533" s="108" t="s">
        <v>2573</v>
      </c>
    </row>
    <row r="4534" spans="1:15" s="108" customFormat="1" ht="12.75" x14ac:dyDescent="0.2">
      <c r="A4534" s="108" t="str">
        <f>EnterpriseData!$B$38</f>
        <v>ProTes300420201Adm</v>
      </c>
      <c r="B4534" s="109" t="s">
        <v>18063</v>
      </c>
      <c r="C4534" s="108" t="s">
        <v>2609</v>
      </c>
      <c r="D4534" s="108" t="s">
        <v>18064</v>
      </c>
      <c r="E4534" s="108" t="s">
        <v>2683</v>
      </c>
      <c r="G4534" s="108" t="s">
        <v>18065</v>
      </c>
      <c r="H4534" s="108" t="s">
        <v>6181</v>
      </c>
      <c r="I4534" s="110" t="s">
        <v>2683</v>
      </c>
      <c r="J4534" s="108" t="s">
        <v>6044</v>
      </c>
      <c r="O4534" s="108" t="s">
        <v>2573</v>
      </c>
    </row>
    <row r="4535" spans="1:15" s="108" customFormat="1" ht="12.75" x14ac:dyDescent="0.2">
      <c r="A4535" s="108" t="str">
        <f>EnterpriseData!$B$38</f>
        <v>ProTes300420201Adm</v>
      </c>
      <c r="B4535" s="109" t="s">
        <v>18066</v>
      </c>
      <c r="C4535" s="108" t="s">
        <v>2609</v>
      </c>
      <c r="D4535" s="108" t="s">
        <v>18067</v>
      </c>
      <c r="E4535" s="108" t="s">
        <v>2683</v>
      </c>
      <c r="G4535" s="108" t="s">
        <v>16096</v>
      </c>
      <c r="H4535" s="108" t="s">
        <v>18068</v>
      </c>
      <c r="I4535" s="110" t="s">
        <v>2683</v>
      </c>
      <c r="J4535" s="108" t="s">
        <v>2860</v>
      </c>
      <c r="O4535" s="108" t="s">
        <v>2573</v>
      </c>
    </row>
    <row r="4536" spans="1:15" s="108" customFormat="1" ht="12.75" x14ac:dyDescent="0.2">
      <c r="A4536" s="108" t="str">
        <f>EnterpriseData!$B$38</f>
        <v>ProTes300420201Adm</v>
      </c>
      <c r="B4536" s="109" t="s">
        <v>18069</v>
      </c>
      <c r="C4536" s="108" t="s">
        <v>2609</v>
      </c>
      <c r="D4536" s="108" t="s">
        <v>18070</v>
      </c>
      <c r="E4536" s="108" t="s">
        <v>2683</v>
      </c>
      <c r="G4536" s="108" t="s">
        <v>18071</v>
      </c>
      <c r="H4536" s="108" t="s">
        <v>7712</v>
      </c>
      <c r="I4536" s="110" t="s">
        <v>2683</v>
      </c>
      <c r="J4536" s="108" t="s">
        <v>3614</v>
      </c>
      <c r="O4536" s="108" t="s">
        <v>2573</v>
      </c>
    </row>
    <row r="4537" spans="1:15" s="108" customFormat="1" ht="12.75" x14ac:dyDescent="0.2">
      <c r="A4537" s="108" t="str">
        <f>EnterpriseData!$B$38</f>
        <v>ProTes300420201Adm</v>
      </c>
      <c r="B4537" s="109" t="s">
        <v>18072</v>
      </c>
      <c r="C4537" s="108" t="s">
        <v>2609</v>
      </c>
      <c r="D4537" s="108" t="s">
        <v>18073</v>
      </c>
      <c r="E4537" s="108" t="s">
        <v>2683</v>
      </c>
      <c r="G4537" s="108" t="s">
        <v>18074</v>
      </c>
      <c r="H4537" s="108" t="s">
        <v>6616</v>
      </c>
      <c r="I4537" s="110" t="s">
        <v>2683</v>
      </c>
      <c r="J4537" s="108" t="s">
        <v>5800</v>
      </c>
      <c r="O4537" s="108" t="s">
        <v>2573</v>
      </c>
    </row>
    <row r="4538" spans="1:15" s="108" customFormat="1" ht="12.75" x14ac:dyDescent="0.2">
      <c r="A4538" s="108" t="str">
        <f>EnterpriseData!$B$38</f>
        <v>ProTes300420201Adm</v>
      </c>
      <c r="B4538" s="109" t="s">
        <v>18075</v>
      </c>
      <c r="C4538" s="108" t="s">
        <v>2609</v>
      </c>
      <c r="D4538" s="108" t="s">
        <v>18076</v>
      </c>
      <c r="E4538" s="108" t="s">
        <v>2683</v>
      </c>
      <c r="G4538" s="108" t="s">
        <v>18077</v>
      </c>
      <c r="H4538" s="108" t="s">
        <v>7504</v>
      </c>
      <c r="I4538" s="110" t="s">
        <v>2683</v>
      </c>
      <c r="J4538" s="108" t="s">
        <v>7505</v>
      </c>
      <c r="O4538" s="108" t="s">
        <v>2573</v>
      </c>
    </row>
    <row r="4539" spans="1:15" s="108" customFormat="1" ht="12.75" x14ac:dyDescent="0.2">
      <c r="A4539" s="108" t="str">
        <f>EnterpriseData!$B$38</f>
        <v>ProTes300420201Adm</v>
      </c>
      <c r="B4539" s="109" t="s">
        <v>18078</v>
      </c>
      <c r="C4539" s="108" t="s">
        <v>2609</v>
      </c>
      <c r="D4539" s="108" t="s">
        <v>18079</v>
      </c>
      <c r="E4539" s="108" t="s">
        <v>2683</v>
      </c>
      <c r="G4539" s="108" t="s">
        <v>18080</v>
      </c>
      <c r="H4539" s="108" t="s">
        <v>6616</v>
      </c>
      <c r="I4539" s="110" t="s">
        <v>2683</v>
      </c>
      <c r="J4539" s="108" t="s">
        <v>5800</v>
      </c>
      <c r="O4539" s="108" t="s">
        <v>2573</v>
      </c>
    </row>
    <row r="4540" spans="1:15" s="108" customFormat="1" ht="12.75" x14ac:dyDescent="0.2">
      <c r="A4540" s="108" t="str">
        <f>EnterpriseData!$B$38</f>
        <v>ProTes300420201Adm</v>
      </c>
      <c r="B4540" s="109" t="s">
        <v>18081</v>
      </c>
      <c r="C4540" s="108" t="s">
        <v>2609</v>
      </c>
      <c r="D4540" s="108" t="s">
        <v>18082</v>
      </c>
      <c r="E4540" s="108" t="s">
        <v>2683</v>
      </c>
      <c r="G4540" s="108" t="s">
        <v>18083</v>
      </c>
      <c r="H4540" s="108" t="s">
        <v>11227</v>
      </c>
      <c r="I4540" s="110" t="s">
        <v>2683</v>
      </c>
      <c r="J4540" s="108" t="s">
        <v>4670</v>
      </c>
      <c r="O4540" s="108" t="s">
        <v>2573</v>
      </c>
    </row>
    <row r="4541" spans="1:15" s="108" customFormat="1" ht="12.75" x14ac:dyDescent="0.2">
      <c r="A4541" s="108" t="str">
        <f>EnterpriseData!$B$38</f>
        <v>ProTes300420201Adm</v>
      </c>
      <c r="B4541" s="109" t="s">
        <v>18084</v>
      </c>
      <c r="C4541" s="108" t="s">
        <v>2609</v>
      </c>
      <c r="D4541" s="108" t="s">
        <v>18085</v>
      </c>
      <c r="E4541" s="108" t="s">
        <v>2683</v>
      </c>
      <c r="G4541" s="108" t="s">
        <v>18086</v>
      </c>
      <c r="H4541" s="108" t="s">
        <v>9092</v>
      </c>
      <c r="I4541" s="110" t="s">
        <v>2683</v>
      </c>
      <c r="J4541" s="108" t="s">
        <v>3003</v>
      </c>
      <c r="O4541" s="108" t="s">
        <v>2573</v>
      </c>
    </row>
    <row r="4542" spans="1:15" s="108" customFormat="1" ht="12.75" x14ac:dyDescent="0.2">
      <c r="A4542" s="108" t="str">
        <f>EnterpriseData!$B$38</f>
        <v>ProTes300420201Adm</v>
      </c>
      <c r="B4542" s="109" t="s">
        <v>18087</v>
      </c>
      <c r="C4542" s="108" t="s">
        <v>2609</v>
      </c>
      <c r="D4542" s="108" t="s">
        <v>18088</v>
      </c>
      <c r="E4542" s="108" t="s">
        <v>2683</v>
      </c>
      <c r="G4542" s="108" t="s">
        <v>18089</v>
      </c>
      <c r="H4542" s="108" t="s">
        <v>6475</v>
      </c>
      <c r="I4542" s="110" t="s">
        <v>2683</v>
      </c>
      <c r="J4542" s="108" t="s">
        <v>5631</v>
      </c>
      <c r="O4542" s="108" t="s">
        <v>2573</v>
      </c>
    </row>
    <row r="4543" spans="1:15" s="108" customFormat="1" ht="12.75" x14ac:dyDescent="0.2">
      <c r="A4543" s="108" t="str">
        <f>EnterpriseData!$B$38</f>
        <v>ProTes300420201Adm</v>
      </c>
      <c r="B4543" s="109" t="s">
        <v>18090</v>
      </c>
      <c r="C4543" s="108" t="s">
        <v>2609</v>
      </c>
      <c r="D4543" s="108" t="s">
        <v>18091</v>
      </c>
      <c r="E4543" s="108" t="s">
        <v>2683</v>
      </c>
      <c r="G4543" s="108" t="s">
        <v>18092</v>
      </c>
      <c r="H4543" s="108" t="s">
        <v>6245</v>
      </c>
      <c r="I4543" s="110" t="s">
        <v>2683</v>
      </c>
      <c r="J4543" s="108" t="s">
        <v>2412</v>
      </c>
      <c r="O4543" s="108" t="s">
        <v>2573</v>
      </c>
    </row>
    <row r="4544" spans="1:15" s="108" customFormat="1" ht="12.75" x14ac:dyDescent="0.2">
      <c r="A4544" s="108" t="str">
        <f>EnterpriseData!$B$38</f>
        <v>ProTes300420201Adm</v>
      </c>
      <c r="B4544" s="109" t="s">
        <v>18093</v>
      </c>
      <c r="C4544" s="108" t="s">
        <v>2609</v>
      </c>
      <c r="D4544" s="108" t="s">
        <v>18094</v>
      </c>
      <c r="E4544" s="108" t="s">
        <v>2683</v>
      </c>
      <c r="G4544" s="108" t="s">
        <v>18095</v>
      </c>
      <c r="H4544" s="108" t="s">
        <v>7712</v>
      </c>
      <c r="I4544" s="110" t="s">
        <v>2683</v>
      </c>
      <c r="J4544" s="108" t="s">
        <v>3614</v>
      </c>
      <c r="O4544" s="108" t="s">
        <v>2573</v>
      </c>
    </row>
    <row r="4545" spans="1:15" s="108" customFormat="1" ht="12.75" x14ac:dyDescent="0.2">
      <c r="A4545" s="108" t="str">
        <f>EnterpriseData!$B$38</f>
        <v>ProTes300420201Adm</v>
      </c>
      <c r="B4545" s="109" t="s">
        <v>18096</v>
      </c>
      <c r="C4545" s="108" t="s">
        <v>2609</v>
      </c>
      <c r="D4545" s="108" t="s">
        <v>9102</v>
      </c>
      <c r="E4545" s="108" t="s">
        <v>2683</v>
      </c>
      <c r="G4545" s="108" t="s">
        <v>9103</v>
      </c>
      <c r="H4545" s="108" t="s">
        <v>7169</v>
      </c>
      <c r="I4545" s="110" t="s">
        <v>2683</v>
      </c>
      <c r="J4545" s="108" t="s">
        <v>5250</v>
      </c>
      <c r="O4545" s="108" t="s">
        <v>2573</v>
      </c>
    </row>
    <row r="4546" spans="1:15" s="108" customFormat="1" ht="12.75" x14ac:dyDescent="0.2">
      <c r="A4546" s="108" t="str">
        <f>EnterpriseData!$B$38</f>
        <v>ProTes300420201Adm</v>
      </c>
      <c r="B4546" s="109" t="s">
        <v>18097</v>
      </c>
      <c r="C4546" s="108" t="s">
        <v>2609</v>
      </c>
      <c r="D4546" s="108" t="s">
        <v>18098</v>
      </c>
      <c r="E4546" s="108" t="s">
        <v>2683</v>
      </c>
      <c r="G4546" s="108" t="s">
        <v>18099</v>
      </c>
      <c r="H4546" s="108" t="s">
        <v>6133</v>
      </c>
      <c r="I4546" s="110" t="s">
        <v>2683</v>
      </c>
      <c r="J4546" s="108" t="s">
        <v>3681</v>
      </c>
      <c r="O4546" s="108" t="s">
        <v>2573</v>
      </c>
    </row>
    <row r="4547" spans="1:15" s="108" customFormat="1" ht="12.75" x14ac:dyDescent="0.2">
      <c r="A4547" s="108" t="str">
        <f>EnterpriseData!$B$38</f>
        <v>ProTes300420201Adm</v>
      </c>
      <c r="B4547" s="109" t="s">
        <v>18100</v>
      </c>
      <c r="C4547" s="108" t="s">
        <v>2609</v>
      </c>
      <c r="D4547" s="108" t="s">
        <v>18101</v>
      </c>
      <c r="E4547" s="108" t="s">
        <v>2683</v>
      </c>
      <c r="G4547" s="108" t="s">
        <v>18102</v>
      </c>
      <c r="H4547" s="108" t="s">
        <v>6198</v>
      </c>
      <c r="I4547" s="110" t="s">
        <v>2683</v>
      </c>
      <c r="J4547" s="108" t="s">
        <v>3825</v>
      </c>
      <c r="O4547" s="108" t="s">
        <v>2573</v>
      </c>
    </row>
    <row r="4548" spans="1:15" s="108" customFormat="1" ht="12.75" x14ac:dyDescent="0.2">
      <c r="A4548" s="108" t="str">
        <f>EnterpriseData!$B$38</f>
        <v>ProTes300420201Adm</v>
      </c>
      <c r="B4548" s="109" t="s">
        <v>18103</v>
      </c>
      <c r="C4548" s="108" t="s">
        <v>2609</v>
      </c>
      <c r="D4548" s="108" t="s">
        <v>18104</v>
      </c>
      <c r="E4548" s="108" t="s">
        <v>2683</v>
      </c>
      <c r="G4548" s="108" t="s">
        <v>18105</v>
      </c>
      <c r="H4548" s="108" t="s">
        <v>6475</v>
      </c>
      <c r="I4548" s="110" t="s">
        <v>2683</v>
      </c>
      <c r="J4548" s="108" t="s">
        <v>5631</v>
      </c>
      <c r="O4548" s="108" t="s">
        <v>2573</v>
      </c>
    </row>
    <row r="4549" spans="1:15" s="108" customFormat="1" ht="12.75" x14ac:dyDescent="0.2">
      <c r="A4549" s="108" t="str">
        <f>EnterpriseData!$B$38</f>
        <v>ProTes300420201Adm</v>
      </c>
      <c r="B4549" s="109" t="s">
        <v>18106</v>
      </c>
      <c r="C4549" s="108" t="s">
        <v>2609</v>
      </c>
      <c r="D4549" s="108" t="s">
        <v>18107</v>
      </c>
      <c r="E4549" s="108" t="s">
        <v>2683</v>
      </c>
      <c r="G4549" s="108" t="s">
        <v>18108</v>
      </c>
      <c r="H4549" s="108" t="s">
        <v>6616</v>
      </c>
      <c r="I4549" s="110" t="s">
        <v>2683</v>
      </c>
      <c r="J4549" s="108" t="s">
        <v>5800</v>
      </c>
      <c r="O4549" s="108" t="s">
        <v>2573</v>
      </c>
    </row>
    <row r="4550" spans="1:15" s="108" customFormat="1" ht="12.75" x14ac:dyDescent="0.2">
      <c r="A4550" s="108" t="str">
        <f>EnterpriseData!$B$38</f>
        <v>ProTes300420201Adm</v>
      </c>
      <c r="B4550" s="109" t="s">
        <v>18109</v>
      </c>
      <c r="C4550" s="108" t="s">
        <v>2609</v>
      </c>
      <c r="D4550" s="108" t="s">
        <v>18110</v>
      </c>
      <c r="E4550" s="108" t="s">
        <v>2683</v>
      </c>
      <c r="G4550" s="108" t="s">
        <v>18111</v>
      </c>
      <c r="H4550" s="108" t="s">
        <v>11412</v>
      </c>
      <c r="I4550" s="110" t="s">
        <v>2683</v>
      </c>
      <c r="J4550" s="108" t="s">
        <v>9295</v>
      </c>
      <c r="O4550" s="108" t="s">
        <v>2573</v>
      </c>
    </row>
    <row r="4551" spans="1:15" s="108" customFormat="1" ht="12.75" x14ac:dyDescent="0.2">
      <c r="A4551" s="108" t="str">
        <f>EnterpriseData!$B$38</f>
        <v>ProTes300420201Adm</v>
      </c>
      <c r="B4551" s="109" t="s">
        <v>18112</v>
      </c>
      <c r="C4551" s="108" t="s">
        <v>2609</v>
      </c>
      <c r="D4551" s="108" t="s">
        <v>18113</v>
      </c>
      <c r="E4551" s="108" t="s">
        <v>2683</v>
      </c>
      <c r="G4551" s="108" t="s">
        <v>18114</v>
      </c>
      <c r="H4551" s="108" t="s">
        <v>6133</v>
      </c>
      <c r="I4551" s="110" t="s">
        <v>2683</v>
      </c>
      <c r="J4551" s="108" t="s">
        <v>3681</v>
      </c>
      <c r="O4551" s="108" t="s">
        <v>2573</v>
      </c>
    </row>
    <row r="4552" spans="1:15" s="108" customFormat="1" ht="12.75" x14ac:dyDescent="0.2">
      <c r="A4552" s="108" t="str">
        <f>EnterpriseData!$B$38</f>
        <v>ProTes300420201Adm</v>
      </c>
      <c r="B4552" s="109" t="s">
        <v>18115</v>
      </c>
      <c r="C4552" s="108" t="s">
        <v>2609</v>
      </c>
      <c r="D4552" s="108" t="s">
        <v>18116</v>
      </c>
      <c r="E4552" s="108" t="s">
        <v>2683</v>
      </c>
      <c r="G4552" s="108" t="s">
        <v>18117</v>
      </c>
      <c r="H4552" s="108" t="s">
        <v>6534</v>
      </c>
      <c r="I4552" s="110" t="s">
        <v>2683</v>
      </c>
      <c r="J4552" s="108" t="s">
        <v>5602</v>
      </c>
      <c r="O4552" s="108" t="s">
        <v>2573</v>
      </c>
    </row>
    <row r="4553" spans="1:15" s="108" customFormat="1" ht="12.75" x14ac:dyDescent="0.2">
      <c r="A4553" s="108" t="str">
        <f>EnterpriseData!$B$38</f>
        <v>ProTes300420201Adm</v>
      </c>
      <c r="B4553" s="109" t="s">
        <v>18118</v>
      </c>
      <c r="C4553" s="108" t="s">
        <v>2609</v>
      </c>
      <c r="D4553" s="108" t="s">
        <v>18119</v>
      </c>
      <c r="E4553" s="108" t="s">
        <v>2683</v>
      </c>
      <c r="G4553" s="108" t="s">
        <v>18120</v>
      </c>
      <c r="H4553" s="108" t="s">
        <v>7641</v>
      </c>
      <c r="I4553" s="110" t="s">
        <v>2683</v>
      </c>
      <c r="J4553" s="108" t="s">
        <v>5977</v>
      </c>
      <c r="O4553" s="108" t="s">
        <v>2573</v>
      </c>
    </row>
    <row r="4554" spans="1:15" s="108" customFormat="1" ht="12.75" x14ac:dyDescent="0.2">
      <c r="A4554" s="108" t="str">
        <f>EnterpriseData!$B$38</f>
        <v>ProTes300420201Adm</v>
      </c>
      <c r="B4554" s="109" t="s">
        <v>18121</v>
      </c>
      <c r="C4554" s="108" t="s">
        <v>2609</v>
      </c>
      <c r="D4554" s="108" t="s">
        <v>18122</v>
      </c>
      <c r="E4554" s="108" t="s">
        <v>2683</v>
      </c>
      <c r="G4554" s="108" t="s">
        <v>18123</v>
      </c>
      <c r="H4554" s="108" t="s">
        <v>6475</v>
      </c>
      <c r="I4554" s="110" t="s">
        <v>2683</v>
      </c>
      <c r="J4554" s="108" t="s">
        <v>5631</v>
      </c>
      <c r="O4554" s="108" t="s">
        <v>2573</v>
      </c>
    </row>
    <row r="4555" spans="1:15" s="108" customFormat="1" ht="12.75" x14ac:dyDescent="0.2">
      <c r="A4555" s="108" t="str">
        <f>EnterpriseData!$B$38</f>
        <v>ProTes300420201Adm</v>
      </c>
      <c r="B4555" s="109" t="s">
        <v>18124</v>
      </c>
      <c r="C4555" s="108" t="s">
        <v>2609</v>
      </c>
      <c r="D4555" s="108" t="s">
        <v>18125</v>
      </c>
      <c r="E4555" s="108" t="s">
        <v>2683</v>
      </c>
      <c r="G4555" s="108" t="s">
        <v>6325</v>
      </c>
      <c r="H4555" s="108" t="s">
        <v>6325</v>
      </c>
      <c r="I4555" s="110" t="s">
        <v>2683</v>
      </c>
      <c r="J4555" s="108" t="s">
        <v>2377</v>
      </c>
      <c r="O4555" s="108" t="s">
        <v>2573</v>
      </c>
    </row>
    <row r="4556" spans="1:15" s="108" customFormat="1" ht="12.75" x14ac:dyDescent="0.2">
      <c r="A4556" s="108" t="str">
        <f>EnterpriseData!$B$38</f>
        <v>ProTes300420201Adm</v>
      </c>
      <c r="B4556" s="109" t="s">
        <v>18126</v>
      </c>
      <c r="C4556" s="108" t="s">
        <v>2609</v>
      </c>
      <c r="D4556" s="108" t="s">
        <v>18127</v>
      </c>
      <c r="E4556" s="108" t="s">
        <v>2683</v>
      </c>
      <c r="G4556" s="108" t="s">
        <v>18128</v>
      </c>
      <c r="H4556" s="108" t="s">
        <v>6299</v>
      </c>
      <c r="I4556" s="110" t="s">
        <v>2683</v>
      </c>
      <c r="J4556" s="108" t="s">
        <v>3100</v>
      </c>
      <c r="O4556" s="108" t="s">
        <v>2573</v>
      </c>
    </row>
    <row r="4557" spans="1:15" s="108" customFormat="1" ht="12.75" x14ac:dyDescent="0.2">
      <c r="A4557" s="108" t="str">
        <f>EnterpriseData!$B$38</f>
        <v>ProTes300420201Adm</v>
      </c>
      <c r="B4557" s="109" t="s">
        <v>18129</v>
      </c>
      <c r="C4557" s="108" t="s">
        <v>2609</v>
      </c>
      <c r="D4557" s="108" t="s">
        <v>18130</v>
      </c>
      <c r="E4557" s="108" t="s">
        <v>2683</v>
      </c>
      <c r="G4557" s="108" t="s">
        <v>18131</v>
      </c>
      <c r="H4557" s="108" t="s">
        <v>6245</v>
      </c>
      <c r="I4557" s="110" t="s">
        <v>2683</v>
      </c>
      <c r="J4557" s="108" t="s">
        <v>2412</v>
      </c>
      <c r="O4557" s="108" t="s">
        <v>2573</v>
      </c>
    </row>
    <row r="4558" spans="1:15" s="108" customFormat="1" ht="12.75" x14ac:dyDescent="0.2">
      <c r="A4558" s="108" t="str">
        <f>EnterpriseData!$B$38</f>
        <v>ProTes300420201Adm</v>
      </c>
      <c r="B4558" s="109" t="s">
        <v>18132</v>
      </c>
      <c r="C4558" s="108" t="s">
        <v>2609</v>
      </c>
      <c r="D4558" s="108" t="s">
        <v>18133</v>
      </c>
      <c r="E4558" s="108" t="s">
        <v>2683</v>
      </c>
      <c r="G4558" s="108" t="s">
        <v>18134</v>
      </c>
      <c r="H4558" s="108" t="s">
        <v>7439</v>
      </c>
      <c r="I4558" s="110" t="s">
        <v>2683</v>
      </c>
      <c r="J4558" s="108" t="s">
        <v>2413</v>
      </c>
      <c r="O4558" s="108" t="s">
        <v>2573</v>
      </c>
    </row>
    <row r="4559" spans="1:15" s="108" customFormat="1" ht="12.75" x14ac:dyDescent="0.2">
      <c r="A4559" s="108" t="str">
        <f>EnterpriseData!$B$38</f>
        <v>ProTes300420201Adm</v>
      </c>
      <c r="B4559" s="109" t="s">
        <v>18135</v>
      </c>
      <c r="C4559" s="108" t="s">
        <v>2609</v>
      </c>
      <c r="D4559" s="108" t="s">
        <v>18136</v>
      </c>
      <c r="E4559" s="108" t="s">
        <v>2683</v>
      </c>
      <c r="G4559" s="108" t="s">
        <v>18137</v>
      </c>
      <c r="H4559" s="108" t="s">
        <v>6118</v>
      </c>
      <c r="I4559" s="110" t="s">
        <v>2683</v>
      </c>
      <c r="J4559" s="108" t="s">
        <v>2377</v>
      </c>
      <c r="O4559" s="108" t="s">
        <v>2573</v>
      </c>
    </row>
    <row r="4560" spans="1:15" s="108" customFormat="1" ht="12.75" x14ac:dyDescent="0.2">
      <c r="A4560" s="108" t="str">
        <f>EnterpriseData!$B$38</f>
        <v>ProTes300420201Adm</v>
      </c>
      <c r="B4560" s="109" t="s">
        <v>18138</v>
      </c>
      <c r="C4560" s="108" t="s">
        <v>2609</v>
      </c>
      <c r="D4560" s="108" t="s">
        <v>18139</v>
      </c>
      <c r="E4560" s="108" t="s">
        <v>2683</v>
      </c>
      <c r="G4560" s="108" t="s">
        <v>18140</v>
      </c>
      <c r="H4560" s="108" t="s">
        <v>7084</v>
      </c>
      <c r="I4560" s="110" t="s">
        <v>2683</v>
      </c>
      <c r="J4560" s="108" t="s">
        <v>2377</v>
      </c>
      <c r="O4560" s="108" t="s">
        <v>2573</v>
      </c>
    </row>
    <row r="4561" spans="1:15" s="108" customFormat="1" ht="12.75" x14ac:dyDescent="0.2">
      <c r="A4561" s="108" t="str">
        <f>EnterpriseData!$B$38</f>
        <v>ProTes300420201Adm</v>
      </c>
      <c r="B4561" s="109" t="s">
        <v>18141</v>
      </c>
      <c r="C4561" s="108" t="s">
        <v>2609</v>
      </c>
      <c r="D4561" s="108" t="s">
        <v>18142</v>
      </c>
      <c r="E4561" s="108" t="s">
        <v>2683</v>
      </c>
      <c r="G4561" s="108" t="s">
        <v>18143</v>
      </c>
      <c r="H4561" s="108" t="s">
        <v>11393</v>
      </c>
      <c r="I4561" s="110" t="s">
        <v>2683</v>
      </c>
      <c r="J4561" s="108" t="s">
        <v>4322</v>
      </c>
      <c r="O4561" s="108" t="s">
        <v>2573</v>
      </c>
    </row>
    <row r="4562" spans="1:15" s="108" customFormat="1" ht="12.75" x14ac:dyDescent="0.2">
      <c r="A4562" s="108" t="str">
        <f>EnterpriseData!$B$38</f>
        <v>ProTes300420201Adm</v>
      </c>
      <c r="B4562" s="109" t="s">
        <v>18144</v>
      </c>
      <c r="C4562" s="108" t="s">
        <v>2609</v>
      </c>
      <c r="D4562" s="108" t="s">
        <v>18145</v>
      </c>
      <c r="E4562" s="108" t="s">
        <v>2683</v>
      </c>
      <c r="G4562" s="108" t="s">
        <v>18146</v>
      </c>
      <c r="H4562" s="108" t="s">
        <v>6245</v>
      </c>
      <c r="I4562" s="110" t="s">
        <v>2683</v>
      </c>
      <c r="J4562" s="108" t="s">
        <v>2412</v>
      </c>
      <c r="O4562" s="108" t="s">
        <v>2573</v>
      </c>
    </row>
    <row r="4563" spans="1:15" s="108" customFormat="1" ht="12.75" x14ac:dyDescent="0.2">
      <c r="A4563" s="108" t="str">
        <f>EnterpriseData!$B$38</f>
        <v>ProTes300420201Adm</v>
      </c>
      <c r="B4563" s="109" t="s">
        <v>18147</v>
      </c>
      <c r="C4563" s="108" t="s">
        <v>2609</v>
      </c>
      <c r="D4563" s="108" t="s">
        <v>18148</v>
      </c>
      <c r="E4563" s="108" t="s">
        <v>2683</v>
      </c>
      <c r="G4563" s="108" t="s">
        <v>18149</v>
      </c>
      <c r="H4563" s="108" t="s">
        <v>9479</v>
      </c>
      <c r="I4563" s="110" t="s">
        <v>2683</v>
      </c>
      <c r="J4563" s="108" t="s">
        <v>2958</v>
      </c>
      <c r="O4563" s="108" t="s">
        <v>2573</v>
      </c>
    </row>
    <row r="4564" spans="1:15" s="108" customFormat="1" ht="12.75" x14ac:dyDescent="0.2">
      <c r="A4564" s="108" t="str">
        <f>EnterpriseData!$B$38</f>
        <v>ProTes300420201Adm</v>
      </c>
      <c r="B4564" s="109" t="s">
        <v>18150</v>
      </c>
      <c r="C4564" s="108" t="s">
        <v>2609</v>
      </c>
      <c r="D4564" s="108" t="s">
        <v>18151</v>
      </c>
      <c r="E4564" s="108" t="s">
        <v>2683</v>
      </c>
      <c r="G4564" s="108" t="s">
        <v>18152</v>
      </c>
      <c r="H4564" s="108" t="s">
        <v>6415</v>
      </c>
      <c r="I4564" s="110" t="s">
        <v>2683</v>
      </c>
      <c r="J4564" s="108" t="s">
        <v>4651</v>
      </c>
      <c r="O4564" s="108" t="s">
        <v>2573</v>
      </c>
    </row>
    <row r="4565" spans="1:15" s="108" customFormat="1" ht="12.75" x14ac:dyDescent="0.2">
      <c r="A4565" s="108" t="str">
        <f>EnterpriseData!$B$38</f>
        <v>ProTes300420201Adm</v>
      </c>
      <c r="B4565" s="109" t="s">
        <v>18153</v>
      </c>
      <c r="C4565" s="108" t="s">
        <v>2609</v>
      </c>
      <c r="D4565" s="108" t="s">
        <v>18154</v>
      </c>
      <c r="E4565" s="108" t="s">
        <v>2683</v>
      </c>
      <c r="G4565" s="108" t="s">
        <v>18155</v>
      </c>
      <c r="H4565" s="108" t="s">
        <v>11393</v>
      </c>
      <c r="I4565" s="110" t="s">
        <v>2683</v>
      </c>
      <c r="J4565" s="108" t="s">
        <v>4322</v>
      </c>
      <c r="O4565" s="108" t="s">
        <v>2573</v>
      </c>
    </row>
    <row r="4566" spans="1:15" s="108" customFormat="1" ht="12.75" x14ac:dyDescent="0.2">
      <c r="A4566" s="108" t="str">
        <f>EnterpriseData!$B$38</f>
        <v>ProTes300420201Adm</v>
      </c>
      <c r="B4566" s="109" t="s">
        <v>18156</v>
      </c>
      <c r="C4566" s="108" t="s">
        <v>2609</v>
      </c>
      <c r="D4566" s="108" t="s">
        <v>18157</v>
      </c>
      <c r="E4566" s="108" t="s">
        <v>2683</v>
      </c>
      <c r="G4566" s="108" t="s">
        <v>18158</v>
      </c>
      <c r="H4566" s="108" t="s">
        <v>18159</v>
      </c>
      <c r="I4566" s="110" t="s">
        <v>2683</v>
      </c>
      <c r="J4566" s="108" t="s">
        <v>2377</v>
      </c>
      <c r="O4566" s="108" t="s">
        <v>2573</v>
      </c>
    </row>
    <row r="4567" spans="1:15" s="108" customFormat="1" ht="12.75" x14ac:dyDescent="0.2">
      <c r="A4567" s="108" t="str">
        <f>EnterpriseData!$B$38</f>
        <v>ProTes300420201Adm</v>
      </c>
      <c r="B4567" s="109" t="s">
        <v>18160</v>
      </c>
      <c r="C4567" s="108" t="s">
        <v>2609</v>
      </c>
      <c r="D4567" s="108" t="s">
        <v>18161</v>
      </c>
      <c r="E4567" s="108" t="s">
        <v>2683</v>
      </c>
      <c r="G4567" s="108" t="s">
        <v>18162</v>
      </c>
      <c r="H4567" s="108" t="s">
        <v>6616</v>
      </c>
      <c r="I4567" s="110" t="s">
        <v>2683</v>
      </c>
      <c r="J4567" s="108" t="s">
        <v>5800</v>
      </c>
      <c r="O4567" s="108" t="s">
        <v>2573</v>
      </c>
    </row>
    <row r="4568" spans="1:15" s="108" customFormat="1" ht="12.75" x14ac:dyDescent="0.2">
      <c r="A4568" s="108" t="str">
        <f>EnterpriseData!$B$38</f>
        <v>ProTes300420201Adm</v>
      </c>
      <c r="B4568" s="109" t="s">
        <v>18163</v>
      </c>
      <c r="C4568" s="108" t="s">
        <v>2609</v>
      </c>
      <c r="D4568" s="108" t="s">
        <v>18164</v>
      </c>
      <c r="E4568" s="108" t="s">
        <v>2683</v>
      </c>
      <c r="G4568" s="108" t="s">
        <v>18165</v>
      </c>
      <c r="H4568" s="108" t="s">
        <v>6512</v>
      </c>
      <c r="I4568" s="110" t="s">
        <v>2683</v>
      </c>
      <c r="J4568" s="108" t="s">
        <v>5462</v>
      </c>
      <c r="O4568" s="108" t="s">
        <v>2573</v>
      </c>
    </row>
    <row r="4569" spans="1:15" s="108" customFormat="1" ht="12.75" x14ac:dyDescent="0.2">
      <c r="A4569" s="108" t="str">
        <f>EnterpriseData!$B$38</f>
        <v>ProTes300420201Adm</v>
      </c>
      <c r="B4569" s="109" t="s">
        <v>18166</v>
      </c>
      <c r="C4569" s="108" t="s">
        <v>2609</v>
      </c>
      <c r="D4569" s="108" t="s">
        <v>18167</v>
      </c>
      <c r="E4569" s="108" t="s">
        <v>2683</v>
      </c>
      <c r="G4569" s="108" t="s">
        <v>3026</v>
      </c>
      <c r="H4569" s="108" t="s">
        <v>6743</v>
      </c>
      <c r="I4569" s="110" t="s">
        <v>2683</v>
      </c>
      <c r="J4569" s="108" t="s">
        <v>2377</v>
      </c>
      <c r="O4569" s="108" t="s">
        <v>2573</v>
      </c>
    </row>
    <row r="4570" spans="1:15" s="108" customFormat="1" ht="12.75" x14ac:dyDescent="0.2">
      <c r="A4570" s="108" t="str">
        <f>EnterpriseData!$B$38</f>
        <v>ProTes300420201Adm</v>
      </c>
      <c r="B4570" s="109" t="s">
        <v>18168</v>
      </c>
      <c r="C4570" s="108" t="s">
        <v>2609</v>
      </c>
      <c r="D4570" s="108" t="s">
        <v>15026</v>
      </c>
      <c r="E4570" s="108" t="s">
        <v>2683</v>
      </c>
      <c r="G4570" s="108" t="s">
        <v>18169</v>
      </c>
      <c r="H4570" s="108" t="s">
        <v>7206</v>
      </c>
      <c r="I4570" s="110" t="s">
        <v>2683</v>
      </c>
      <c r="J4570" s="108" t="s">
        <v>3047</v>
      </c>
      <c r="O4570" s="108" t="s">
        <v>2573</v>
      </c>
    </row>
    <row r="4571" spans="1:15" s="108" customFormat="1" ht="12.75" x14ac:dyDescent="0.2">
      <c r="A4571" s="108" t="str">
        <f>EnterpriseData!$B$38</f>
        <v>ProTes300420201Adm</v>
      </c>
      <c r="B4571" s="109" t="s">
        <v>18170</v>
      </c>
      <c r="C4571" s="108" t="s">
        <v>2609</v>
      </c>
      <c r="D4571" s="108" t="s">
        <v>18171</v>
      </c>
      <c r="E4571" s="108" t="s">
        <v>2683</v>
      </c>
      <c r="G4571" s="108" t="s">
        <v>18172</v>
      </c>
      <c r="H4571" s="108" t="s">
        <v>18172</v>
      </c>
      <c r="I4571" s="110" t="s">
        <v>2683</v>
      </c>
      <c r="J4571" s="108" t="s">
        <v>2952</v>
      </c>
      <c r="O4571" s="108" t="s">
        <v>2573</v>
      </c>
    </row>
    <row r="4572" spans="1:15" s="108" customFormat="1" ht="12.75" x14ac:dyDescent="0.2">
      <c r="A4572" s="108" t="str">
        <f>EnterpriseData!$B$38</f>
        <v>ProTes300420201Adm</v>
      </c>
      <c r="B4572" s="109" t="s">
        <v>18173</v>
      </c>
      <c r="C4572" s="108" t="s">
        <v>2609</v>
      </c>
      <c r="D4572" s="108" t="s">
        <v>18174</v>
      </c>
      <c r="E4572" s="108" t="s">
        <v>2683</v>
      </c>
      <c r="G4572" s="108" t="s">
        <v>18175</v>
      </c>
      <c r="H4572" s="108" t="s">
        <v>18176</v>
      </c>
      <c r="I4572" s="110" t="s">
        <v>2683</v>
      </c>
      <c r="J4572" s="108" t="s">
        <v>18177</v>
      </c>
      <c r="O4572" s="108" t="s">
        <v>2573</v>
      </c>
    </row>
    <row r="4573" spans="1:15" s="108" customFormat="1" ht="12.75" x14ac:dyDescent="0.2">
      <c r="A4573" s="108" t="str">
        <f>EnterpriseData!$B$38</f>
        <v>ProTes300420201Adm</v>
      </c>
      <c r="B4573" s="109" t="s">
        <v>18178</v>
      </c>
      <c r="C4573" s="108" t="s">
        <v>2609</v>
      </c>
      <c r="D4573" s="108" t="s">
        <v>15026</v>
      </c>
      <c r="E4573" s="108" t="s">
        <v>2683</v>
      </c>
      <c r="G4573" s="108" t="s">
        <v>18179</v>
      </c>
      <c r="H4573" s="108" t="s">
        <v>7206</v>
      </c>
      <c r="I4573" s="110" t="s">
        <v>2683</v>
      </c>
      <c r="J4573" s="108" t="s">
        <v>3047</v>
      </c>
      <c r="O4573" s="108" t="s">
        <v>2573</v>
      </c>
    </row>
    <row r="4574" spans="1:15" s="108" customFormat="1" ht="12.75" x14ac:dyDescent="0.2">
      <c r="A4574" s="108" t="str">
        <f>EnterpriseData!$B$38</f>
        <v>ProTes300420201Adm</v>
      </c>
      <c r="B4574" s="109" t="s">
        <v>18180</v>
      </c>
      <c r="C4574" s="108" t="s">
        <v>2609</v>
      </c>
      <c r="D4574" s="108" t="s">
        <v>18181</v>
      </c>
      <c r="E4574" s="108" t="s">
        <v>2683</v>
      </c>
      <c r="G4574" s="108" t="s">
        <v>18182</v>
      </c>
      <c r="H4574" s="108" t="s">
        <v>6143</v>
      </c>
      <c r="I4574" s="110" t="s">
        <v>2683</v>
      </c>
      <c r="J4574" s="108" t="s">
        <v>4901</v>
      </c>
      <c r="O4574" s="108" t="s">
        <v>2573</v>
      </c>
    </row>
    <row r="4575" spans="1:15" s="108" customFormat="1" ht="12.75" x14ac:dyDescent="0.2">
      <c r="A4575" s="108" t="str">
        <f>EnterpriseData!$B$38</f>
        <v>ProTes300420201Adm</v>
      </c>
      <c r="B4575" s="109" t="s">
        <v>18183</v>
      </c>
      <c r="C4575" s="108" t="s">
        <v>2609</v>
      </c>
      <c r="D4575" s="108" t="s">
        <v>18184</v>
      </c>
      <c r="E4575" s="108" t="s">
        <v>2683</v>
      </c>
      <c r="G4575" s="108" t="s">
        <v>18185</v>
      </c>
      <c r="H4575" s="108" t="s">
        <v>6616</v>
      </c>
      <c r="I4575" s="110" t="s">
        <v>2683</v>
      </c>
      <c r="J4575" s="108" t="s">
        <v>5800</v>
      </c>
      <c r="O4575" s="108" t="s">
        <v>2573</v>
      </c>
    </row>
    <row r="4576" spans="1:15" s="108" customFormat="1" ht="12.75" x14ac:dyDescent="0.2">
      <c r="A4576" s="108" t="str">
        <f>EnterpriseData!$B$38</f>
        <v>ProTes300420201Adm</v>
      </c>
      <c r="B4576" s="109" t="s">
        <v>18186</v>
      </c>
      <c r="C4576" s="108" t="s">
        <v>2609</v>
      </c>
      <c r="D4576" s="108" t="s">
        <v>18187</v>
      </c>
      <c r="E4576" s="108" t="s">
        <v>2683</v>
      </c>
      <c r="G4576" s="108" t="s">
        <v>18188</v>
      </c>
      <c r="H4576" s="108" t="s">
        <v>6245</v>
      </c>
      <c r="I4576" s="110" t="s">
        <v>2683</v>
      </c>
      <c r="J4576" s="108" t="s">
        <v>2412</v>
      </c>
      <c r="O4576" s="108" t="s">
        <v>2573</v>
      </c>
    </row>
    <row r="4577" spans="1:15" s="108" customFormat="1" ht="12.75" x14ac:dyDescent="0.2">
      <c r="A4577" s="108" t="str">
        <f>EnterpriseData!$B$38</f>
        <v>ProTes300420201Adm</v>
      </c>
      <c r="B4577" s="109" t="s">
        <v>18189</v>
      </c>
      <c r="C4577" s="108" t="s">
        <v>2609</v>
      </c>
      <c r="D4577" s="108" t="s">
        <v>18190</v>
      </c>
      <c r="E4577" s="108" t="s">
        <v>2683</v>
      </c>
      <c r="G4577" s="108" t="s">
        <v>2707</v>
      </c>
      <c r="H4577" s="108" t="s">
        <v>8106</v>
      </c>
      <c r="I4577" s="110" t="s">
        <v>2683</v>
      </c>
      <c r="J4577" s="108" t="s">
        <v>2399</v>
      </c>
      <c r="O4577" s="108" t="s">
        <v>2573</v>
      </c>
    </row>
    <row r="4578" spans="1:15" s="108" customFormat="1" ht="12.75" x14ac:dyDescent="0.2">
      <c r="A4578" s="108" t="str">
        <f>EnterpriseData!$B$38</f>
        <v>ProTes300420201Adm</v>
      </c>
      <c r="B4578" s="109" t="s">
        <v>18191</v>
      </c>
      <c r="C4578" s="108" t="s">
        <v>2609</v>
      </c>
      <c r="D4578" s="108" t="s">
        <v>18192</v>
      </c>
      <c r="E4578" s="108" t="s">
        <v>2683</v>
      </c>
      <c r="G4578" s="108" t="s">
        <v>18193</v>
      </c>
      <c r="H4578" s="108" t="s">
        <v>6360</v>
      </c>
      <c r="I4578" s="110" t="s">
        <v>2683</v>
      </c>
      <c r="J4578" s="108" t="s">
        <v>3047</v>
      </c>
      <c r="O4578" s="108" t="s">
        <v>2573</v>
      </c>
    </row>
    <row r="4579" spans="1:15" s="108" customFormat="1" ht="12.75" x14ac:dyDescent="0.2">
      <c r="A4579" s="108" t="str">
        <f>EnterpriseData!$B$38</f>
        <v>ProTes300420201Adm</v>
      </c>
      <c r="B4579" s="109" t="s">
        <v>18194</v>
      </c>
      <c r="C4579" s="108" t="s">
        <v>2609</v>
      </c>
      <c r="D4579" s="108" t="s">
        <v>15026</v>
      </c>
      <c r="E4579" s="108" t="s">
        <v>2683</v>
      </c>
      <c r="G4579" s="108" t="s">
        <v>18195</v>
      </c>
      <c r="H4579" s="108" t="s">
        <v>7206</v>
      </c>
      <c r="I4579" s="110" t="s">
        <v>2683</v>
      </c>
      <c r="J4579" s="108" t="s">
        <v>3047</v>
      </c>
      <c r="O4579" s="108" t="s">
        <v>2573</v>
      </c>
    </row>
    <row r="4580" spans="1:15" s="108" customFormat="1" ht="12.75" x14ac:dyDescent="0.2">
      <c r="A4580" s="108" t="str">
        <f>EnterpriseData!$B$38</f>
        <v>ProTes300420201Adm</v>
      </c>
      <c r="B4580" s="109" t="s">
        <v>18196</v>
      </c>
      <c r="C4580" s="108" t="s">
        <v>2609</v>
      </c>
      <c r="D4580" s="108" t="s">
        <v>18197</v>
      </c>
      <c r="E4580" s="108" t="s">
        <v>2683</v>
      </c>
      <c r="G4580" s="108" t="s">
        <v>18198</v>
      </c>
      <c r="H4580" s="108" t="s">
        <v>7206</v>
      </c>
      <c r="I4580" s="110" t="s">
        <v>2683</v>
      </c>
      <c r="J4580" s="108" t="s">
        <v>3047</v>
      </c>
      <c r="O4580" s="108" t="s">
        <v>2573</v>
      </c>
    </row>
    <row r="4581" spans="1:15" s="108" customFormat="1" ht="12.75" x14ac:dyDescent="0.2">
      <c r="A4581" s="108" t="str">
        <f>EnterpriseData!$B$38</f>
        <v>ProTes300420201Adm</v>
      </c>
      <c r="B4581" s="109" t="s">
        <v>18199</v>
      </c>
      <c r="C4581" s="108" t="s">
        <v>2609</v>
      </c>
      <c r="D4581" s="108" t="s">
        <v>18200</v>
      </c>
      <c r="E4581" s="108" t="s">
        <v>2683</v>
      </c>
      <c r="G4581" s="108" t="s">
        <v>10988</v>
      </c>
      <c r="H4581" s="108" t="s">
        <v>10989</v>
      </c>
      <c r="I4581" s="110" t="s">
        <v>2683</v>
      </c>
      <c r="J4581" s="108" t="s">
        <v>4104</v>
      </c>
      <c r="O4581" s="108" t="s">
        <v>2573</v>
      </c>
    </row>
    <row r="4582" spans="1:15" s="108" customFormat="1" ht="12.75" x14ac:dyDescent="0.2">
      <c r="A4582" s="108" t="str">
        <f>EnterpriseData!$B$38</f>
        <v>ProTes300420201Adm</v>
      </c>
      <c r="B4582" s="109" t="s">
        <v>18201</v>
      </c>
      <c r="C4582" s="108" t="s">
        <v>2609</v>
      </c>
      <c r="D4582" s="108" t="s">
        <v>18202</v>
      </c>
      <c r="E4582" s="108" t="s">
        <v>2683</v>
      </c>
      <c r="G4582" s="108" t="s">
        <v>18203</v>
      </c>
      <c r="H4582" s="108" t="s">
        <v>7206</v>
      </c>
      <c r="I4582" s="110" t="s">
        <v>2683</v>
      </c>
      <c r="J4582" s="108" t="s">
        <v>3047</v>
      </c>
      <c r="O4582" s="108" t="s">
        <v>2573</v>
      </c>
    </row>
    <row r="4583" spans="1:15" s="108" customFormat="1" ht="12.75" x14ac:dyDescent="0.2">
      <c r="A4583" s="108" t="str">
        <f>EnterpriseData!$B$38</f>
        <v>ProTes300420201Adm</v>
      </c>
      <c r="B4583" s="109" t="s">
        <v>18204</v>
      </c>
      <c r="C4583" s="108" t="s">
        <v>2609</v>
      </c>
      <c r="D4583" s="108" t="s">
        <v>18205</v>
      </c>
      <c r="E4583" s="108" t="s">
        <v>2683</v>
      </c>
      <c r="G4583" s="108" t="s">
        <v>18206</v>
      </c>
      <c r="H4583" s="108" t="s">
        <v>7206</v>
      </c>
      <c r="I4583" s="110" t="s">
        <v>2683</v>
      </c>
      <c r="J4583" s="108" t="s">
        <v>3047</v>
      </c>
      <c r="O4583" s="108" t="s">
        <v>2573</v>
      </c>
    </row>
    <row r="4584" spans="1:15" s="108" customFormat="1" ht="12.75" x14ac:dyDescent="0.2">
      <c r="A4584" s="108" t="str">
        <f>EnterpriseData!$B$38</f>
        <v>ProTes300420201Adm</v>
      </c>
      <c r="B4584" s="109" t="s">
        <v>18207</v>
      </c>
      <c r="C4584" s="108" t="s">
        <v>2609</v>
      </c>
      <c r="D4584" s="108" t="s">
        <v>18208</v>
      </c>
      <c r="E4584" s="108" t="s">
        <v>2683</v>
      </c>
      <c r="G4584" s="108" t="s">
        <v>12554</v>
      </c>
      <c r="H4584" s="108" t="s">
        <v>10989</v>
      </c>
      <c r="I4584" s="110" t="s">
        <v>2683</v>
      </c>
      <c r="J4584" s="108" t="s">
        <v>4104</v>
      </c>
      <c r="O4584" s="108" t="s">
        <v>2573</v>
      </c>
    </row>
    <row r="4585" spans="1:15" s="108" customFormat="1" ht="12.75" x14ac:dyDescent="0.2">
      <c r="A4585" s="108" t="str">
        <f>EnterpriseData!$B$38</f>
        <v>ProTes300420201Adm</v>
      </c>
      <c r="B4585" s="109" t="s">
        <v>18209</v>
      </c>
      <c r="C4585" s="108" t="s">
        <v>2609</v>
      </c>
      <c r="D4585" s="108" t="s">
        <v>18210</v>
      </c>
      <c r="E4585" s="108" t="s">
        <v>2683</v>
      </c>
      <c r="G4585" s="108" t="s">
        <v>15144</v>
      </c>
      <c r="H4585" s="108" t="s">
        <v>7206</v>
      </c>
      <c r="I4585" s="110" t="s">
        <v>2683</v>
      </c>
      <c r="J4585" s="108" t="s">
        <v>3047</v>
      </c>
      <c r="O4585" s="108" t="s">
        <v>2573</v>
      </c>
    </row>
    <row r="4586" spans="1:15" s="108" customFormat="1" ht="12.75" x14ac:dyDescent="0.2">
      <c r="A4586" s="108" t="str">
        <f>EnterpriseData!$B$38</f>
        <v>ProTes300420201Adm</v>
      </c>
      <c r="B4586" s="109" t="s">
        <v>18211</v>
      </c>
      <c r="C4586" s="108" t="s">
        <v>2609</v>
      </c>
      <c r="D4586" s="108" t="s">
        <v>18212</v>
      </c>
      <c r="E4586" s="108" t="s">
        <v>2683</v>
      </c>
      <c r="G4586" s="108" t="s">
        <v>3555</v>
      </c>
      <c r="H4586" s="108" t="s">
        <v>14822</v>
      </c>
      <c r="I4586" s="110" t="s">
        <v>2683</v>
      </c>
      <c r="J4586" s="108" t="s">
        <v>3556</v>
      </c>
      <c r="O4586" s="108" t="s">
        <v>2573</v>
      </c>
    </row>
    <row r="4587" spans="1:15" s="108" customFormat="1" ht="12.75" x14ac:dyDescent="0.2">
      <c r="A4587" s="108" t="str">
        <f>EnterpriseData!$B$38</f>
        <v>ProTes300420201Adm</v>
      </c>
      <c r="B4587" s="109" t="s">
        <v>18213</v>
      </c>
      <c r="C4587" s="108" t="s">
        <v>2609</v>
      </c>
      <c r="D4587" s="108" t="s">
        <v>18214</v>
      </c>
      <c r="E4587" s="108" t="s">
        <v>2683</v>
      </c>
      <c r="G4587" s="108" t="s">
        <v>10988</v>
      </c>
      <c r="H4587" s="108" t="s">
        <v>10989</v>
      </c>
      <c r="I4587" s="110" t="s">
        <v>2683</v>
      </c>
      <c r="J4587" s="108" t="s">
        <v>4104</v>
      </c>
      <c r="O4587" s="108" t="s">
        <v>2573</v>
      </c>
    </row>
    <row r="4588" spans="1:15" s="108" customFormat="1" ht="12.75" x14ac:dyDescent="0.2">
      <c r="A4588" s="108" t="str">
        <f>EnterpriseData!$B$38</f>
        <v>ProTes300420201Adm</v>
      </c>
      <c r="B4588" s="109" t="s">
        <v>18215</v>
      </c>
      <c r="C4588" s="108" t="s">
        <v>2609</v>
      </c>
      <c r="D4588" s="108" t="s">
        <v>18216</v>
      </c>
      <c r="E4588" s="108" t="s">
        <v>2683</v>
      </c>
      <c r="G4588" s="108" t="s">
        <v>5548</v>
      </c>
      <c r="H4588" s="108" t="s">
        <v>7912</v>
      </c>
      <c r="I4588" s="110" t="s">
        <v>2683</v>
      </c>
      <c r="J4588" s="108" t="s">
        <v>3456</v>
      </c>
      <c r="O4588" s="108" t="s">
        <v>2573</v>
      </c>
    </row>
    <row r="4589" spans="1:15" s="108" customFormat="1" ht="12.75" x14ac:dyDescent="0.2">
      <c r="A4589" s="108" t="str">
        <f>EnterpriseData!$B$38</f>
        <v>ProTes300420201Adm</v>
      </c>
      <c r="B4589" s="109" t="s">
        <v>18217</v>
      </c>
      <c r="C4589" s="108" t="s">
        <v>2609</v>
      </c>
      <c r="D4589" s="108" t="s">
        <v>18218</v>
      </c>
      <c r="E4589" s="108" t="s">
        <v>2683</v>
      </c>
      <c r="G4589" s="108" t="s">
        <v>18219</v>
      </c>
      <c r="H4589" s="108" t="s">
        <v>4420</v>
      </c>
      <c r="I4589" s="110" t="s">
        <v>2683</v>
      </c>
      <c r="J4589" s="108" t="s">
        <v>2425</v>
      </c>
      <c r="O4589" s="108" t="s">
        <v>2573</v>
      </c>
    </row>
    <row r="4590" spans="1:15" s="108" customFormat="1" ht="12.75" x14ac:dyDescent="0.2">
      <c r="A4590" s="108" t="str">
        <f>EnterpriseData!$B$38</f>
        <v>ProTes300420201Adm</v>
      </c>
      <c r="B4590" s="109" t="s">
        <v>18220</v>
      </c>
      <c r="C4590" s="108" t="s">
        <v>2609</v>
      </c>
      <c r="D4590" s="108" t="s">
        <v>18221</v>
      </c>
      <c r="E4590" s="108" t="s">
        <v>2683</v>
      </c>
      <c r="G4590" s="108" t="s">
        <v>6905</v>
      </c>
      <c r="H4590" s="108" t="s">
        <v>6906</v>
      </c>
      <c r="I4590" s="110" t="s">
        <v>2683</v>
      </c>
      <c r="J4590" s="108" t="s">
        <v>3100</v>
      </c>
      <c r="O4590" s="108" t="s">
        <v>2573</v>
      </c>
    </row>
    <row r="4591" spans="1:15" s="108" customFormat="1" ht="12.75" x14ac:dyDescent="0.2">
      <c r="A4591" s="108" t="str">
        <f>EnterpriseData!$B$38</f>
        <v>ProTes300420201Adm</v>
      </c>
      <c r="B4591" s="109" t="s">
        <v>18222</v>
      </c>
      <c r="C4591" s="108" t="s">
        <v>2609</v>
      </c>
      <c r="D4591" s="108" t="s">
        <v>18223</v>
      </c>
      <c r="E4591" s="108" t="s">
        <v>2683</v>
      </c>
      <c r="G4591" s="108" t="s">
        <v>18224</v>
      </c>
      <c r="H4591" s="108" t="s">
        <v>6415</v>
      </c>
      <c r="I4591" s="110" t="s">
        <v>2683</v>
      </c>
      <c r="J4591" s="108" t="s">
        <v>4651</v>
      </c>
      <c r="O4591" s="108" t="s">
        <v>2573</v>
      </c>
    </row>
    <row r="4592" spans="1:15" s="108" customFormat="1" ht="12.75" x14ac:dyDescent="0.2">
      <c r="A4592" s="108" t="str">
        <f>EnterpriseData!$B$38</f>
        <v>ProTes300420201Adm</v>
      </c>
      <c r="B4592" s="109" t="s">
        <v>18225</v>
      </c>
      <c r="C4592" s="108" t="s">
        <v>2609</v>
      </c>
      <c r="D4592" s="108" t="s">
        <v>18226</v>
      </c>
      <c r="E4592" s="108" t="s">
        <v>2683</v>
      </c>
      <c r="G4592" s="108" t="s">
        <v>4926</v>
      </c>
      <c r="H4592" s="108" t="s">
        <v>4926</v>
      </c>
      <c r="I4592" s="110" t="s">
        <v>2683</v>
      </c>
      <c r="J4592" s="108" t="s">
        <v>4928</v>
      </c>
      <c r="O4592" s="108" t="s">
        <v>2573</v>
      </c>
    </row>
    <row r="4593" spans="1:15" s="108" customFormat="1" ht="12.75" x14ac:dyDescent="0.2">
      <c r="A4593" s="108" t="str">
        <f>EnterpriseData!$B$38</f>
        <v>ProTes300420201Adm</v>
      </c>
      <c r="B4593" s="109" t="s">
        <v>18227</v>
      </c>
      <c r="C4593" s="108" t="s">
        <v>2609</v>
      </c>
      <c r="D4593" s="108" t="s">
        <v>18228</v>
      </c>
      <c r="E4593" s="108" t="s">
        <v>2683</v>
      </c>
      <c r="G4593" s="108" t="s">
        <v>4926</v>
      </c>
      <c r="H4593" s="108" t="s">
        <v>4926</v>
      </c>
      <c r="I4593" s="110" t="s">
        <v>2683</v>
      </c>
      <c r="J4593" s="108" t="s">
        <v>4928</v>
      </c>
      <c r="O4593" s="108" t="s">
        <v>2573</v>
      </c>
    </row>
    <row r="4594" spans="1:15" s="108" customFormat="1" ht="12.75" x14ac:dyDescent="0.2">
      <c r="A4594" s="108" t="str">
        <f>EnterpriseData!$B$38</f>
        <v>ProTes300420201Adm</v>
      </c>
      <c r="B4594" s="109" t="s">
        <v>18229</v>
      </c>
      <c r="C4594" s="108" t="s">
        <v>2609</v>
      </c>
      <c r="D4594" s="108" t="s">
        <v>18230</v>
      </c>
      <c r="E4594" s="108" t="s">
        <v>2683</v>
      </c>
      <c r="G4594" s="108" t="s">
        <v>18231</v>
      </c>
      <c r="H4594" s="108" t="s">
        <v>6275</v>
      </c>
      <c r="I4594" s="110" t="s">
        <v>2683</v>
      </c>
      <c r="J4594" s="108" t="s">
        <v>6276</v>
      </c>
      <c r="O4594" s="108" t="s">
        <v>2573</v>
      </c>
    </row>
    <row r="4595" spans="1:15" s="108" customFormat="1" ht="12.75" x14ac:dyDescent="0.2">
      <c r="A4595" s="108" t="str">
        <f>EnterpriseData!$B$38</f>
        <v>ProTes300420201Adm</v>
      </c>
      <c r="B4595" s="109" t="s">
        <v>18232</v>
      </c>
      <c r="C4595" s="108" t="s">
        <v>2609</v>
      </c>
      <c r="D4595" s="108" t="s">
        <v>18233</v>
      </c>
      <c r="E4595" s="108" t="s">
        <v>2683</v>
      </c>
      <c r="G4595" s="108" t="s">
        <v>18234</v>
      </c>
      <c r="H4595" s="108" t="s">
        <v>6118</v>
      </c>
      <c r="I4595" s="110" t="s">
        <v>2683</v>
      </c>
      <c r="J4595" s="108" t="s">
        <v>2377</v>
      </c>
      <c r="O4595" s="108" t="s">
        <v>2573</v>
      </c>
    </row>
    <row r="4596" spans="1:15" s="108" customFormat="1" ht="12.75" x14ac:dyDescent="0.2">
      <c r="A4596" s="108" t="str">
        <f>EnterpriseData!$B$38</f>
        <v>ProTes300420201Adm</v>
      </c>
      <c r="B4596" s="109" t="s">
        <v>18235</v>
      </c>
      <c r="C4596" s="108" t="s">
        <v>2609</v>
      </c>
      <c r="D4596" s="108" t="s">
        <v>15402</v>
      </c>
      <c r="E4596" s="108" t="s">
        <v>2683</v>
      </c>
      <c r="G4596" s="108" t="s">
        <v>6656</v>
      </c>
      <c r="H4596" s="108" t="s">
        <v>6656</v>
      </c>
      <c r="I4596" s="110" t="s">
        <v>2683</v>
      </c>
      <c r="J4596" s="108" t="s">
        <v>2855</v>
      </c>
      <c r="O4596" s="108" t="s">
        <v>2573</v>
      </c>
    </row>
    <row r="4597" spans="1:15" s="108" customFormat="1" ht="12.75" x14ac:dyDescent="0.2">
      <c r="A4597" s="108" t="str">
        <f>EnterpriseData!$B$38</f>
        <v>ProTes300420201Adm</v>
      </c>
      <c r="B4597" s="109" t="s">
        <v>18236</v>
      </c>
      <c r="C4597" s="108" t="s">
        <v>2609</v>
      </c>
      <c r="D4597" s="108" t="s">
        <v>10795</v>
      </c>
      <c r="E4597" s="108" t="s">
        <v>2683</v>
      </c>
      <c r="G4597" s="108" t="s">
        <v>18237</v>
      </c>
      <c r="H4597" s="108" t="s">
        <v>6275</v>
      </c>
      <c r="I4597" s="110" t="s">
        <v>2683</v>
      </c>
      <c r="J4597" s="108" t="s">
        <v>6276</v>
      </c>
      <c r="O4597" s="108" t="s">
        <v>2573</v>
      </c>
    </row>
    <row r="4598" spans="1:15" s="108" customFormat="1" ht="12.75" x14ac:dyDescent="0.2">
      <c r="A4598" s="108" t="str">
        <f>EnterpriseData!$B$38</f>
        <v>ProTes300420201Adm</v>
      </c>
      <c r="B4598" s="109" t="s">
        <v>18238</v>
      </c>
      <c r="C4598" s="108" t="s">
        <v>2609</v>
      </c>
      <c r="D4598" s="108" t="s">
        <v>10795</v>
      </c>
      <c r="E4598" s="108" t="s">
        <v>2683</v>
      </c>
      <c r="G4598" s="108" t="s">
        <v>18239</v>
      </c>
      <c r="H4598" s="108" t="s">
        <v>6275</v>
      </c>
      <c r="I4598" s="110" t="s">
        <v>2683</v>
      </c>
      <c r="J4598" s="108" t="s">
        <v>6276</v>
      </c>
      <c r="O4598" s="108" t="s">
        <v>2573</v>
      </c>
    </row>
    <row r="4599" spans="1:15" s="108" customFormat="1" ht="12.75" x14ac:dyDescent="0.2">
      <c r="A4599" s="108" t="str">
        <f>EnterpriseData!$B$38</f>
        <v>ProTes300420201Adm</v>
      </c>
      <c r="B4599" s="109" t="s">
        <v>18240</v>
      </c>
      <c r="C4599" s="108" t="s">
        <v>2609</v>
      </c>
      <c r="D4599" s="108" t="s">
        <v>10795</v>
      </c>
      <c r="E4599" s="108" t="s">
        <v>2683</v>
      </c>
      <c r="G4599" s="108" t="s">
        <v>18241</v>
      </c>
      <c r="H4599" s="108" t="s">
        <v>6275</v>
      </c>
      <c r="I4599" s="110" t="s">
        <v>2683</v>
      </c>
      <c r="J4599" s="108" t="s">
        <v>6276</v>
      </c>
      <c r="O4599" s="108" t="s">
        <v>2573</v>
      </c>
    </row>
    <row r="4600" spans="1:15" s="108" customFormat="1" ht="12.75" x14ac:dyDescent="0.2">
      <c r="A4600" s="108" t="str">
        <f>EnterpriseData!$B$38</f>
        <v>ProTes300420201Adm</v>
      </c>
      <c r="B4600" s="109" t="s">
        <v>18242</v>
      </c>
      <c r="C4600" s="108" t="s">
        <v>2609</v>
      </c>
      <c r="D4600" s="108" t="s">
        <v>10795</v>
      </c>
      <c r="E4600" s="108" t="s">
        <v>2683</v>
      </c>
      <c r="G4600" s="108" t="s">
        <v>18243</v>
      </c>
      <c r="H4600" s="108" t="s">
        <v>6275</v>
      </c>
      <c r="I4600" s="110" t="s">
        <v>2683</v>
      </c>
      <c r="J4600" s="108" t="s">
        <v>6276</v>
      </c>
      <c r="O4600" s="108" t="s">
        <v>2573</v>
      </c>
    </row>
    <row r="4601" spans="1:15" s="108" customFormat="1" ht="12.75" x14ac:dyDescent="0.2">
      <c r="A4601" s="108" t="str">
        <f>EnterpriseData!$B$38</f>
        <v>ProTes300420201Adm</v>
      </c>
      <c r="B4601" s="109" t="s">
        <v>18244</v>
      </c>
      <c r="C4601" s="108" t="s">
        <v>2609</v>
      </c>
      <c r="D4601" s="108" t="s">
        <v>18245</v>
      </c>
      <c r="E4601" s="108" t="s">
        <v>2683</v>
      </c>
      <c r="G4601" s="108" t="s">
        <v>11148</v>
      </c>
      <c r="H4601" s="108" t="s">
        <v>6859</v>
      </c>
      <c r="I4601" s="110" t="s">
        <v>2683</v>
      </c>
      <c r="J4601" s="108" t="s">
        <v>3047</v>
      </c>
      <c r="O4601" s="108" t="s">
        <v>2573</v>
      </c>
    </row>
    <row r="4602" spans="1:15" s="108" customFormat="1" ht="12.75" x14ac:dyDescent="0.2">
      <c r="A4602" s="108" t="str">
        <f>EnterpriseData!$B$38</f>
        <v>ProTes300420201Adm</v>
      </c>
      <c r="B4602" s="109" t="s">
        <v>18246</v>
      </c>
      <c r="C4602" s="108" t="s">
        <v>2609</v>
      </c>
      <c r="D4602" s="108" t="s">
        <v>18247</v>
      </c>
      <c r="E4602" s="108" t="s">
        <v>2683</v>
      </c>
      <c r="G4602" s="108" t="s">
        <v>18248</v>
      </c>
      <c r="H4602" s="108" t="s">
        <v>8649</v>
      </c>
      <c r="I4602" s="110" t="s">
        <v>2683</v>
      </c>
      <c r="J4602" s="108" t="s">
        <v>2407</v>
      </c>
      <c r="O4602" s="108" t="s">
        <v>2573</v>
      </c>
    </row>
    <row r="4603" spans="1:15" s="108" customFormat="1" ht="12.75" x14ac:dyDescent="0.2">
      <c r="A4603" s="108" t="str">
        <f>EnterpriseData!$B$38</f>
        <v>ProTes300420201Adm</v>
      </c>
      <c r="B4603" s="109" t="s">
        <v>18249</v>
      </c>
      <c r="C4603" s="108" t="s">
        <v>2609</v>
      </c>
      <c r="D4603" s="108" t="s">
        <v>10795</v>
      </c>
      <c r="E4603" s="108" t="s">
        <v>2683</v>
      </c>
      <c r="G4603" s="108" t="s">
        <v>18250</v>
      </c>
      <c r="H4603" s="108" t="s">
        <v>6275</v>
      </c>
      <c r="I4603" s="110" t="s">
        <v>2683</v>
      </c>
      <c r="J4603" s="108" t="s">
        <v>6276</v>
      </c>
      <c r="O4603" s="108" t="s">
        <v>2573</v>
      </c>
    </row>
    <row r="4604" spans="1:15" s="108" customFormat="1" ht="12.75" x14ac:dyDescent="0.2">
      <c r="A4604" s="108" t="str">
        <f>EnterpriseData!$B$38</f>
        <v>ProTes300420201Adm</v>
      </c>
      <c r="B4604" s="109" t="s">
        <v>18251</v>
      </c>
      <c r="C4604" s="108" t="s">
        <v>2609</v>
      </c>
      <c r="D4604" s="108" t="s">
        <v>18252</v>
      </c>
      <c r="E4604" s="108" t="s">
        <v>2683</v>
      </c>
      <c r="G4604" s="108" t="s">
        <v>18253</v>
      </c>
      <c r="H4604" s="108" t="s">
        <v>7206</v>
      </c>
      <c r="I4604" s="110" t="s">
        <v>2683</v>
      </c>
      <c r="J4604" s="108" t="s">
        <v>3047</v>
      </c>
      <c r="O4604" s="108" t="s">
        <v>2573</v>
      </c>
    </row>
    <row r="4605" spans="1:15" s="108" customFormat="1" ht="12.75" x14ac:dyDescent="0.2">
      <c r="A4605" s="108" t="str">
        <f>EnterpriseData!$B$38</f>
        <v>ProTes300420201Adm</v>
      </c>
      <c r="B4605" s="109" t="s">
        <v>18254</v>
      </c>
      <c r="C4605" s="108" t="s">
        <v>2609</v>
      </c>
      <c r="D4605" s="108" t="s">
        <v>18255</v>
      </c>
      <c r="E4605" s="108" t="s">
        <v>2683</v>
      </c>
      <c r="G4605" s="108" t="s">
        <v>18256</v>
      </c>
      <c r="H4605" s="108" t="s">
        <v>7572</v>
      </c>
      <c r="I4605" s="110" t="s">
        <v>2683</v>
      </c>
      <c r="J4605" s="108" t="s">
        <v>4509</v>
      </c>
      <c r="O4605" s="108" t="s">
        <v>2573</v>
      </c>
    </row>
    <row r="4606" spans="1:15" s="108" customFormat="1" ht="12.75" x14ac:dyDescent="0.2">
      <c r="A4606" s="108" t="str">
        <f>EnterpriseData!$B$38</f>
        <v>ProTes300420201Adm</v>
      </c>
      <c r="B4606" s="109" t="s">
        <v>18257</v>
      </c>
      <c r="C4606" s="108" t="s">
        <v>2609</v>
      </c>
      <c r="D4606" s="108" t="s">
        <v>18258</v>
      </c>
      <c r="E4606" s="108" t="s">
        <v>2683</v>
      </c>
      <c r="G4606" s="108" t="s">
        <v>18259</v>
      </c>
      <c r="H4606" s="108" t="s">
        <v>6275</v>
      </c>
      <c r="I4606" s="110" t="s">
        <v>2683</v>
      </c>
      <c r="J4606" s="108" t="s">
        <v>6276</v>
      </c>
      <c r="O4606" s="108" t="s">
        <v>2573</v>
      </c>
    </row>
    <row r="4607" spans="1:15" s="108" customFormat="1" ht="12.75" x14ac:dyDescent="0.2">
      <c r="A4607" s="108" t="str">
        <f>EnterpriseData!$B$38</f>
        <v>ProTes300420201Adm</v>
      </c>
      <c r="B4607" s="109" t="s">
        <v>18260</v>
      </c>
      <c r="C4607" s="108" t="s">
        <v>2609</v>
      </c>
      <c r="D4607" s="108" t="s">
        <v>15026</v>
      </c>
      <c r="E4607" s="108" t="s">
        <v>2683</v>
      </c>
      <c r="G4607" s="108" t="s">
        <v>18261</v>
      </c>
      <c r="H4607" s="108" t="s">
        <v>7206</v>
      </c>
      <c r="I4607" s="110" t="s">
        <v>2683</v>
      </c>
      <c r="J4607" s="108" t="s">
        <v>3047</v>
      </c>
      <c r="O4607" s="108" t="s">
        <v>2573</v>
      </c>
    </row>
    <row r="4608" spans="1:15" s="108" customFormat="1" ht="12.75" x14ac:dyDescent="0.2">
      <c r="A4608" s="108" t="str">
        <f>EnterpriseData!$B$38</f>
        <v>ProTes300420201Adm</v>
      </c>
      <c r="B4608" s="109" t="s">
        <v>18262</v>
      </c>
      <c r="C4608" s="108" t="s">
        <v>2609</v>
      </c>
      <c r="D4608" s="108" t="s">
        <v>18263</v>
      </c>
      <c r="E4608" s="108" t="s">
        <v>2683</v>
      </c>
      <c r="G4608" s="108" t="s">
        <v>18264</v>
      </c>
      <c r="H4608" s="108" t="s">
        <v>7206</v>
      </c>
      <c r="I4608" s="110" t="s">
        <v>2683</v>
      </c>
      <c r="J4608" s="108" t="s">
        <v>3047</v>
      </c>
      <c r="O4608" s="108" t="s">
        <v>2573</v>
      </c>
    </row>
    <row r="4609" spans="1:15" s="108" customFormat="1" ht="12.75" x14ac:dyDescent="0.2">
      <c r="A4609" s="108" t="str">
        <f>EnterpriseData!$B$38</f>
        <v>ProTes300420201Adm</v>
      </c>
      <c r="B4609" s="109" t="s">
        <v>18265</v>
      </c>
      <c r="C4609" s="108" t="s">
        <v>2609</v>
      </c>
      <c r="D4609" s="108" t="s">
        <v>18266</v>
      </c>
      <c r="E4609" s="108" t="s">
        <v>2683</v>
      </c>
      <c r="G4609" s="108" t="s">
        <v>18267</v>
      </c>
      <c r="H4609" s="108" t="s">
        <v>7206</v>
      </c>
      <c r="I4609" s="110" t="s">
        <v>2683</v>
      </c>
      <c r="J4609" s="108" t="s">
        <v>3047</v>
      </c>
      <c r="O4609" s="108" t="s">
        <v>2573</v>
      </c>
    </row>
    <row r="4610" spans="1:15" s="108" customFormat="1" ht="12.75" x14ac:dyDescent="0.2">
      <c r="A4610" s="108" t="str">
        <f>EnterpriseData!$B$38</f>
        <v>ProTes300420201Adm</v>
      </c>
      <c r="B4610" s="109" t="s">
        <v>18268</v>
      </c>
      <c r="C4610" s="108" t="s">
        <v>2609</v>
      </c>
      <c r="D4610" s="108" t="s">
        <v>18269</v>
      </c>
      <c r="E4610" s="108" t="s">
        <v>2683</v>
      </c>
      <c r="G4610" s="108" t="s">
        <v>18270</v>
      </c>
      <c r="H4610" s="108" t="s">
        <v>6151</v>
      </c>
      <c r="I4610" s="110" t="s">
        <v>2683</v>
      </c>
      <c r="J4610" s="108" t="s">
        <v>2727</v>
      </c>
      <c r="O4610" s="108" t="s">
        <v>2573</v>
      </c>
    </row>
    <row r="4611" spans="1:15" s="108" customFormat="1" ht="12.75" x14ac:dyDescent="0.2">
      <c r="A4611" s="108" t="str">
        <f>EnterpriseData!$B$38</f>
        <v>ProTes300420201Adm</v>
      </c>
      <c r="B4611" s="109" t="s">
        <v>18271</v>
      </c>
      <c r="C4611" s="108" t="s">
        <v>2609</v>
      </c>
      <c r="D4611" s="108" t="s">
        <v>18272</v>
      </c>
      <c r="E4611" s="108" t="s">
        <v>2683</v>
      </c>
      <c r="G4611" s="108" t="s">
        <v>18273</v>
      </c>
      <c r="H4611" s="108" t="s">
        <v>11808</v>
      </c>
      <c r="I4611" s="110" t="s">
        <v>2683</v>
      </c>
      <c r="J4611" s="108" t="s">
        <v>5882</v>
      </c>
      <c r="O4611" s="108" t="s">
        <v>2573</v>
      </c>
    </row>
    <row r="4612" spans="1:15" s="108" customFormat="1" ht="12.75" x14ac:dyDescent="0.2">
      <c r="A4612" s="108" t="str">
        <f>EnterpriseData!$B$38</f>
        <v>ProTes300420201Adm</v>
      </c>
      <c r="B4612" s="109" t="s">
        <v>18274</v>
      </c>
      <c r="C4612" s="108" t="s">
        <v>2609</v>
      </c>
      <c r="D4612" s="108" t="s">
        <v>18275</v>
      </c>
      <c r="E4612" s="108" t="s">
        <v>2683</v>
      </c>
      <c r="G4612" s="108" t="s">
        <v>18276</v>
      </c>
      <c r="H4612" s="108" t="s">
        <v>18277</v>
      </c>
      <c r="I4612" s="110" t="s">
        <v>2683</v>
      </c>
      <c r="J4612" s="108" t="s">
        <v>4901</v>
      </c>
      <c r="O4612" s="108" t="s">
        <v>2573</v>
      </c>
    </row>
    <row r="4613" spans="1:15" s="108" customFormat="1" ht="12.75" x14ac:dyDescent="0.2">
      <c r="A4613" s="108" t="str">
        <f>EnterpriseData!$B$38</f>
        <v>ProTes300420201Adm</v>
      </c>
      <c r="B4613" s="109" t="s">
        <v>18278</v>
      </c>
      <c r="C4613" s="108" t="s">
        <v>2609</v>
      </c>
      <c r="D4613" s="108" t="s">
        <v>18279</v>
      </c>
      <c r="E4613" s="108" t="s">
        <v>2683</v>
      </c>
      <c r="G4613" s="108" t="s">
        <v>18280</v>
      </c>
      <c r="H4613" s="108" t="s">
        <v>11393</v>
      </c>
      <c r="I4613" s="110" t="s">
        <v>2683</v>
      </c>
      <c r="J4613" s="108" t="s">
        <v>4322</v>
      </c>
      <c r="O4613" s="108" t="s">
        <v>2573</v>
      </c>
    </row>
    <row r="4614" spans="1:15" s="108" customFormat="1" ht="12.75" x14ac:dyDescent="0.2">
      <c r="A4614" s="108" t="str">
        <f>EnterpriseData!$B$38</f>
        <v>ProTes300420201Adm</v>
      </c>
      <c r="B4614" s="109" t="s">
        <v>18281</v>
      </c>
      <c r="C4614" s="108" t="s">
        <v>2609</v>
      </c>
      <c r="D4614" s="108" t="s">
        <v>18282</v>
      </c>
      <c r="E4614" s="108" t="s">
        <v>2683</v>
      </c>
      <c r="G4614" s="108" t="s">
        <v>18283</v>
      </c>
      <c r="H4614" s="108" t="s">
        <v>11808</v>
      </c>
      <c r="I4614" s="110" t="s">
        <v>2683</v>
      </c>
      <c r="J4614" s="108" t="s">
        <v>5882</v>
      </c>
      <c r="O4614" s="108" t="s">
        <v>2573</v>
      </c>
    </row>
    <row r="4615" spans="1:15" s="108" customFormat="1" ht="12.75" x14ac:dyDescent="0.2">
      <c r="A4615" s="108" t="str">
        <f>EnterpriseData!$B$38</f>
        <v>ProTes300420201Adm</v>
      </c>
      <c r="B4615" s="109" t="s">
        <v>18284</v>
      </c>
      <c r="C4615" s="108" t="s">
        <v>2609</v>
      </c>
      <c r="D4615" s="108" t="s">
        <v>18285</v>
      </c>
      <c r="E4615" s="108" t="s">
        <v>2683</v>
      </c>
      <c r="G4615" s="108" t="s">
        <v>18286</v>
      </c>
      <c r="H4615" s="108" t="s">
        <v>6616</v>
      </c>
      <c r="I4615" s="110" t="s">
        <v>2683</v>
      </c>
      <c r="J4615" s="108" t="s">
        <v>5800</v>
      </c>
      <c r="O4615" s="108" t="s">
        <v>2573</v>
      </c>
    </row>
    <row r="4616" spans="1:15" s="108" customFormat="1" ht="12.75" x14ac:dyDescent="0.2">
      <c r="A4616" s="108" t="str">
        <f>EnterpriseData!$B$38</f>
        <v>ProTes300420201Adm</v>
      </c>
      <c r="B4616" s="109" t="s">
        <v>18287</v>
      </c>
      <c r="C4616" s="108" t="s">
        <v>2609</v>
      </c>
      <c r="D4616" s="108" t="s">
        <v>18288</v>
      </c>
      <c r="E4616" s="108" t="s">
        <v>2683</v>
      </c>
      <c r="G4616" s="108" t="s">
        <v>18289</v>
      </c>
      <c r="H4616" s="108" t="s">
        <v>6245</v>
      </c>
      <c r="I4616" s="110" t="s">
        <v>2683</v>
      </c>
      <c r="J4616" s="108" t="s">
        <v>2412</v>
      </c>
      <c r="O4616" s="108" t="s">
        <v>2573</v>
      </c>
    </row>
    <row r="4617" spans="1:15" s="108" customFormat="1" ht="12.75" x14ac:dyDescent="0.2">
      <c r="A4617" s="108" t="str">
        <f>EnterpriseData!$B$38</f>
        <v>ProTes300420201Adm</v>
      </c>
      <c r="B4617" s="109" t="s">
        <v>18290</v>
      </c>
      <c r="C4617" s="108" t="s">
        <v>2609</v>
      </c>
      <c r="D4617" s="108" t="s">
        <v>18291</v>
      </c>
      <c r="E4617" s="108" t="s">
        <v>2683</v>
      </c>
      <c r="G4617" s="108" t="s">
        <v>18292</v>
      </c>
      <c r="H4617" s="108" t="s">
        <v>7572</v>
      </c>
      <c r="I4617" s="110" t="s">
        <v>2683</v>
      </c>
      <c r="J4617" s="108" t="s">
        <v>4509</v>
      </c>
      <c r="O4617" s="108" t="s">
        <v>2573</v>
      </c>
    </row>
    <row r="4618" spans="1:15" s="108" customFormat="1" ht="12.75" x14ac:dyDescent="0.2">
      <c r="A4618" s="108" t="str">
        <f>EnterpriseData!$B$38</f>
        <v>ProTes300420201Adm</v>
      </c>
      <c r="B4618" s="109" t="s">
        <v>18293</v>
      </c>
      <c r="C4618" s="108" t="s">
        <v>2609</v>
      </c>
      <c r="D4618" s="108" t="s">
        <v>18294</v>
      </c>
      <c r="E4618" s="108" t="s">
        <v>2683</v>
      </c>
      <c r="G4618" s="108" t="s">
        <v>18295</v>
      </c>
      <c r="H4618" s="108" t="s">
        <v>7941</v>
      </c>
      <c r="I4618" s="110" t="s">
        <v>2683</v>
      </c>
      <c r="J4618" s="108" t="s">
        <v>2404</v>
      </c>
      <c r="O4618" s="108" t="s">
        <v>2573</v>
      </c>
    </row>
    <row r="4619" spans="1:15" s="108" customFormat="1" ht="12.75" x14ac:dyDescent="0.2">
      <c r="A4619" s="108" t="str">
        <f>EnterpriseData!$B$38</f>
        <v>ProTes300420201Adm</v>
      </c>
      <c r="B4619" s="109" t="s">
        <v>18296</v>
      </c>
      <c r="C4619" s="108" t="s">
        <v>2609</v>
      </c>
      <c r="D4619" s="108" t="s">
        <v>18297</v>
      </c>
      <c r="E4619" s="108" t="s">
        <v>2683</v>
      </c>
      <c r="G4619" s="108" t="s">
        <v>2962</v>
      </c>
      <c r="H4619" s="108" t="s">
        <v>7941</v>
      </c>
      <c r="I4619" s="110" t="s">
        <v>2683</v>
      </c>
      <c r="J4619" s="108" t="s">
        <v>2404</v>
      </c>
      <c r="O4619" s="108" t="s">
        <v>2573</v>
      </c>
    </row>
    <row r="4620" spans="1:15" s="108" customFormat="1" ht="12.75" x14ac:dyDescent="0.2">
      <c r="A4620" s="108" t="str">
        <f>EnterpriseData!$B$38</f>
        <v>ProTes300420201Adm</v>
      </c>
      <c r="B4620" s="109" t="s">
        <v>18298</v>
      </c>
      <c r="C4620" s="108" t="s">
        <v>2609</v>
      </c>
      <c r="D4620" s="108" t="s">
        <v>18299</v>
      </c>
      <c r="E4620" s="108" t="s">
        <v>2683</v>
      </c>
      <c r="G4620" s="108" t="s">
        <v>18300</v>
      </c>
      <c r="H4620" s="108" t="s">
        <v>7206</v>
      </c>
      <c r="I4620" s="110" t="s">
        <v>2683</v>
      </c>
      <c r="J4620" s="108" t="s">
        <v>3047</v>
      </c>
      <c r="O4620" s="108" t="s">
        <v>2573</v>
      </c>
    </row>
    <row r="4621" spans="1:15" s="108" customFormat="1" ht="12.75" x14ac:dyDescent="0.2">
      <c r="A4621" s="108" t="str">
        <f>EnterpriseData!$B$38</f>
        <v>ProTes300420201Adm</v>
      </c>
      <c r="B4621" s="109" t="s">
        <v>18301</v>
      </c>
      <c r="C4621" s="108" t="s">
        <v>2609</v>
      </c>
      <c r="D4621" s="108" t="s">
        <v>18302</v>
      </c>
      <c r="E4621" s="108" t="s">
        <v>2683</v>
      </c>
      <c r="G4621" s="108" t="s">
        <v>3883</v>
      </c>
      <c r="H4621" s="108" t="s">
        <v>9693</v>
      </c>
      <c r="I4621" s="110" t="s">
        <v>2683</v>
      </c>
      <c r="J4621" s="108" t="s">
        <v>2377</v>
      </c>
      <c r="O4621" s="108" t="s">
        <v>2573</v>
      </c>
    </row>
    <row r="4622" spans="1:15" s="108" customFormat="1" ht="12.75" x14ac:dyDescent="0.2">
      <c r="A4622" s="108" t="str">
        <f>EnterpriseData!$B$38</f>
        <v>ProTes300420201Adm</v>
      </c>
      <c r="B4622" s="109" t="s">
        <v>18303</v>
      </c>
      <c r="C4622" s="108" t="s">
        <v>2609</v>
      </c>
      <c r="D4622" s="108" t="s">
        <v>18304</v>
      </c>
      <c r="E4622" s="108" t="s">
        <v>2683</v>
      </c>
      <c r="G4622" s="108" t="s">
        <v>18305</v>
      </c>
      <c r="H4622" s="108" t="s">
        <v>6616</v>
      </c>
      <c r="I4622" s="110" t="s">
        <v>2683</v>
      </c>
      <c r="J4622" s="108" t="s">
        <v>5800</v>
      </c>
      <c r="O4622" s="108" t="s">
        <v>2573</v>
      </c>
    </row>
    <row r="4623" spans="1:15" s="108" customFormat="1" ht="12.75" x14ac:dyDescent="0.2">
      <c r="A4623" s="108" t="str">
        <f>EnterpriseData!$B$38</f>
        <v>ProTes300420201Adm</v>
      </c>
      <c r="B4623" s="109" t="s">
        <v>18306</v>
      </c>
      <c r="C4623" s="108" t="s">
        <v>2609</v>
      </c>
      <c r="D4623" s="108" t="s">
        <v>18307</v>
      </c>
      <c r="E4623" s="108" t="s">
        <v>2683</v>
      </c>
      <c r="G4623" s="108" t="s">
        <v>18308</v>
      </c>
      <c r="H4623" s="108" t="s">
        <v>6245</v>
      </c>
      <c r="I4623" s="110" t="s">
        <v>2683</v>
      </c>
      <c r="J4623" s="108" t="s">
        <v>2412</v>
      </c>
      <c r="O4623" s="108" t="s">
        <v>2573</v>
      </c>
    </row>
    <row r="4624" spans="1:15" s="108" customFormat="1" ht="12.75" x14ac:dyDescent="0.2">
      <c r="A4624" s="108" t="str">
        <f>EnterpriseData!$B$38</f>
        <v>ProTes300420201Adm</v>
      </c>
      <c r="B4624" s="109" t="s">
        <v>18309</v>
      </c>
      <c r="C4624" s="108" t="s">
        <v>2609</v>
      </c>
      <c r="D4624" s="108" t="s">
        <v>18310</v>
      </c>
      <c r="E4624" s="108" t="s">
        <v>2683</v>
      </c>
      <c r="G4624" s="108" t="s">
        <v>18311</v>
      </c>
      <c r="H4624" s="108" t="s">
        <v>6616</v>
      </c>
      <c r="I4624" s="110" t="s">
        <v>2683</v>
      </c>
      <c r="J4624" s="108" t="s">
        <v>5800</v>
      </c>
      <c r="O4624" s="108" t="s">
        <v>2573</v>
      </c>
    </row>
    <row r="4625" spans="1:15" s="108" customFormat="1" ht="12.75" x14ac:dyDescent="0.2">
      <c r="A4625" s="108" t="str">
        <f>EnterpriseData!$B$38</f>
        <v>ProTes300420201Adm</v>
      </c>
      <c r="B4625" s="109" t="s">
        <v>18312</v>
      </c>
      <c r="C4625" s="108" t="s">
        <v>2609</v>
      </c>
      <c r="D4625" s="108" t="s">
        <v>18313</v>
      </c>
      <c r="E4625" s="108" t="s">
        <v>2683</v>
      </c>
      <c r="G4625" s="108" t="s">
        <v>18314</v>
      </c>
      <c r="H4625" s="108" t="s">
        <v>11808</v>
      </c>
      <c r="I4625" s="110" t="s">
        <v>2683</v>
      </c>
      <c r="J4625" s="108" t="s">
        <v>5882</v>
      </c>
      <c r="O4625" s="108" t="s">
        <v>2573</v>
      </c>
    </row>
    <row r="4626" spans="1:15" s="108" customFormat="1" ht="12.75" x14ac:dyDescent="0.2">
      <c r="A4626" s="108" t="str">
        <f>EnterpriseData!$B$38</f>
        <v>ProTes300420201Adm</v>
      </c>
      <c r="B4626" s="109" t="s">
        <v>18315</v>
      </c>
      <c r="C4626" s="108" t="s">
        <v>2609</v>
      </c>
      <c r="D4626" s="108" t="s">
        <v>18316</v>
      </c>
      <c r="E4626" s="108" t="s">
        <v>2683</v>
      </c>
      <c r="G4626" s="108" t="s">
        <v>18317</v>
      </c>
      <c r="H4626" s="108" t="s">
        <v>6616</v>
      </c>
      <c r="I4626" s="110" t="s">
        <v>2683</v>
      </c>
      <c r="J4626" s="108" t="s">
        <v>5800</v>
      </c>
      <c r="O4626" s="108" t="s">
        <v>2573</v>
      </c>
    </row>
    <row r="4627" spans="1:15" s="108" customFormat="1" ht="12.75" x14ac:dyDescent="0.2">
      <c r="A4627" s="108" t="str">
        <f>EnterpriseData!$B$38</f>
        <v>ProTes300420201Adm</v>
      </c>
      <c r="B4627" s="109" t="s">
        <v>18318</v>
      </c>
      <c r="C4627" s="108" t="s">
        <v>2609</v>
      </c>
      <c r="D4627" s="108" t="s">
        <v>18319</v>
      </c>
      <c r="E4627" s="108" t="s">
        <v>2683</v>
      </c>
      <c r="G4627" s="108" t="s">
        <v>7043</v>
      </c>
      <c r="H4627" s="108" t="s">
        <v>7044</v>
      </c>
      <c r="I4627" s="110" t="s">
        <v>2683</v>
      </c>
      <c r="J4627" s="108" t="s">
        <v>2403</v>
      </c>
      <c r="O4627" s="108" t="s">
        <v>2573</v>
      </c>
    </row>
    <row r="4628" spans="1:15" s="108" customFormat="1" ht="12.75" x14ac:dyDescent="0.2">
      <c r="A4628" s="108" t="str">
        <f>EnterpriseData!$B$38</f>
        <v>ProTes300420201Adm</v>
      </c>
      <c r="B4628" s="109" t="s">
        <v>18320</v>
      </c>
      <c r="C4628" s="108" t="s">
        <v>2609</v>
      </c>
      <c r="D4628" s="108" t="s">
        <v>18321</v>
      </c>
      <c r="E4628" s="108" t="s">
        <v>2683</v>
      </c>
      <c r="G4628" s="108" t="s">
        <v>18322</v>
      </c>
      <c r="H4628" s="108" t="s">
        <v>6198</v>
      </c>
      <c r="I4628" s="110" t="s">
        <v>2683</v>
      </c>
      <c r="J4628" s="108" t="s">
        <v>3825</v>
      </c>
      <c r="O4628" s="108" t="s">
        <v>2573</v>
      </c>
    </row>
    <row r="4629" spans="1:15" s="108" customFormat="1" ht="12.75" x14ac:dyDescent="0.2">
      <c r="A4629" s="108" t="str">
        <f>EnterpriseData!$B$38</f>
        <v>ProTes300420201Adm</v>
      </c>
      <c r="B4629" s="109" t="s">
        <v>18323</v>
      </c>
      <c r="C4629" s="108" t="s">
        <v>2609</v>
      </c>
      <c r="D4629" s="108" t="s">
        <v>18324</v>
      </c>
      <c r="E4629" s="108" t="s">
        <v>2683</v>
      </c>
      <c r="G4629" s="108" t="s">
        <v>18325</v>
      </c>
      <c r="H4629" s="108" t="s">
        <v>6267</v>
      </c>
      <c r="I4629" s="110" t="s">
        <v>2683</v>
      </c>
      <c r="J4629" s="108" t="s">
        <v>4104</v>
      </c>
      <c r="O4629" s="108" t="s">
        <v>2573</v>
      </c>
    </row>
    <row r="4630" spans="1:15" s="108" customFormat="1" ht="12.75" x14ac:dyDescent="0.2">
      <c r="A4630" s="108" t="str">
        <f>EnterpriseData!$B$38</f>
        <v>ProTes300420201Adm</v>
      </c>
      <c r="B4630" s="109" t="s">
        <v>18326</v>
      </c>
      <c r="C4630" s="108" t="s">
        <v>2609</v>
      </c>
      <c r="D4630" s="108" t="s">
        <v>18327</v>
      </c>
      <c r="E4630" s="108" t="s">
        <v>2683</v>
      </c>
      <c r="G4630" s="108" t="s">
        <v>18328</v>
      </c>
      <c r="H4630" s="108" t="s">
        <v>6245</v>
      </c>
      <c r="I4630" s="110" t="s">
        <v>2683</v>
      </c>
      <c r="J4630" s="108" t="s">
        <v>2412</v>
      </c>
      <c r="O4630" s="108" t="s">
        <v>2573</v>
      </c>
    </row>
    <row r="4631" spans="1:15" s="108" customFormat="1" ht="12.75" x14ac:dyDescent="0.2">
      <c r="A4631" s="108" t="str">
        <f>EnterpriseData!$B$38</f>
        <v>ProTes300420201Adm</v>
      </c>
      <c r="B4631" s="109" t="s">
        <v>18329</v>
      </c>
      <c r="C4631" s="108" t="s">
        <v>2609</v>
      </c>
      <c r="D4631" s="108" t="s">
        <v>18330</v>
      </c>
      <c r="E4631" s="108" t="s">
        <v>2683</v>
      </c>
      <c r="G4631" s="108" t="s">
        <v>18331</v>
      </c>
      <c r="H4631" s="108" t="s">
        <v>6534</v>
      </c>
      <c r="I4631" s="110" t="s">
        <v>2683</v>
      </c>
      <c r="J4631" s="108" t="s">
        <v>5602</v>
      </c>
      <c r="O4631" s="108" t="s">
        <v>2573</v>
      </c>
    </row>
    <row r="4632" spans="1:15" s="108" customFormat="1" ht="12.75" x14ac:dyDescent="0.2">
      <c r="A4632" s="108" t="str">
        <f>EnterpriseData!$B$38</f>
        <v>ProTes300420201Adm</v>
      </c>
      <c r="B4632" s="109" t="s">
        <v>18332</v>
      </c>
      <c r="C4632" s="108" t="s">
        <v>2609</v>
      </c>
      <c r="D4632" s="108" t="s">
        <v>18333</v>
      </c>
      <c r="E4632" s="108" t="s">
        <v>2683</v>
      </c>
      <c r="G4632" s="108" t="s">
        <v>18334</v>
      </c>
      <c r="H4632" s="108" t="s">
        <v>6299</v>
      </c>
      <c r="I4632" s="110" t="s">
        <v>2683</v>
      </c>
      <c r="J4632" s="108" t="s">
        <v>3100</v>
      </c>
      <c r="O4632" s="108" t="s">
        <v>2573</v>
      </c>
    </row>
    <row r="4633" spans="1:15" s="108" customFormat="1" ht="12.75" x14ac:dyDescent="0.2">
      <c r="A4633" s="108" t="str">
        <f>EnterpriseData!$B$38</f>
        <v>ProTes300420201Adm</v>
      </c>
      <c r="B4633" s="109" t="s">
        <v>18335</v>
      </c>
      <c r="C4633" s="108" t="s">
        <v>2609</v>
      </c>
      <c r="D4633" s="108" t="s">
        <v>18336</v>
      </c>
      <c r="E4633" s="108" t="s">
        <v>2683</v>
      </c>
      <c r="G4633" s="108" t="s">
        <v>18337</v>
      </c>
      <c r="H4633" s="108" t="s">
        <v>6616</v>
      </c>
      <c r="I4633" s="110" t="s">
        <v>2683</v>
      </c>
      <c r="J4633" s="108" t="s">
        <v>5800</v>
      </c>
      <c r="O4633" s="108" t="s">
        <v>2573</v>
      </c>
    </row>
    <row r="4634" spans="1:15" s="108" customFormat="1" ht="12.75" x14ac:dyDescent="0.2">
      <c r="A4634" s="108" t="str">
        <f>EnterpriseData!$B$38</f>
        <v>ProTes300420201Adm</v>
      </c>
      <c r="B4634" s="109" t="s">
        <v>18338</v>
      </c>
      <c r="C4634" s="108" t="s">
        <v>2609</v>
      </c>
      <c r="D4634" s="108" t="s">
        <v>18339</v>
      </c>
      <c r="E4634" s="108" t="s">
        <v>2683</v>
      </c>
      <c r="G4634" s="108" t="s">
        <v>18340</v>
      </c>
      <c r="H4634" s="108" t="s">
        <v>6616</v>
      </c>
      <c r="I4634" s="110" t="s">
        <v>2683</v>
      </c>
      <c r="J4634" s="108" t="s">
        <v>5800</v>
      </c>
      <c r="O4634" s="108" t="s">
        <v>2573</v>
      </c>
    </row>
    <row r="4635" spans="1:15" s="108" customFormat="1" ht="12.75" x14ac:dyDescent="0.2">
      <c r="A4635" s="108" t="str">
        <f>EnterpriseData!$B$38</f>
        <v>ProTes300420201Adm</v>
      </c>
      <c r="B4635" s="109" t="s">
        <v>18341</v>
      </c>
      <c r="C4635" s="108" t="s">
        <v>2609</v>
      </c>
      <c r="D4635" s="108" t="s">
        <v>18342</v>
      </c>
      <c r="E4635" s="108" t="s">
        <v>2683</v>
      </c>
      <c r="G4635" s="108" t="s">
        <v>18343</v>
      </c>
      <c r="H4635" s="108" t="s">
        <v>6566</v>
      </c>
      <c r="I4635" s="110" t="s">
        <v>2683</v>
      </c>
      <c r="J4635" s="108" t="s">
        <v>2409</v>
      </c>
      <c r="O4635" s="108" t="s">
        <v>2573</v>
      </c>
    </row>
    <row r="4636" spans="1:15" s="108" customFormat="1" ht="12.75" x14ac:dyDescent="0.2">
      <c r="A4636" s="108" t="str">
        <f>EnterpriseData!$B$38</f>
        <v>ProTes300420201Adm</v>
      </c>
      <c r="B4636" s="109" t="s">
        <v>18344</v>
      </c>
      <c r="C4636" s="108" t="s">
        <v>2609</v>
      </c>
      <c r="D4636" s="108" t="s">
        <v>18345</v>
      </c>
      <c r="E4636" s="108" t="s">
        <v>2683</v>
      </c>
      <c r="G4636" s="108" t="s">
        <v>18346</v>
      </c>
      <c r="H4636" s="108" t="s">
        <v>6245</v>
      </c>
      <c r="I4636" s="110" t="s">
        <v>2683</v>
      </c>
      <c r="J4636" s="108" t="s">
        <v>2412</v>
      </c>
      <c r="O4636" s="108" t="s">
        <v>2573</v>
      </c>
    </row>
    <row r="4637" spans="1:15" s="108" customFormat="1" ht="12.75" x14ac:dyDescent="0.2">
      <c r="A4637" s="108" t="str">
        <f>EnterpriseData!$B$38</f>
        <v>ProTes300420201Adm</v>
      </c>
      <c r="B4637" s="109" t="s">
        <v>18347</v>
      </c>
      <c r="C4637" s="108" t="s">
        <v>2609</v>
      </c>
      <c r="D4637" s="108" t="s">
        <v>18348</v>
      </c>
      <c r="E4637" s="108" t="s">
        <v>2683</v>
      </c>
      <c r="G4637" s="108" t="s">
        <v>18349</v>
      </c>
      <c r="H4637" s="108" t="s">
        <v>6151</v>
      </c>
      <c r="I4637" s="110" t="s">
        <v>2683</v>
      </c>
      <c r="J4637" s="108" t="s">
        <v>2727</v>
      </c>
      <c r="O4637" s="108" t="s">
        <v>2573</v>
      </c>
    </row>
    <row r="4638" spans="1:15" s="108" customFormat="1" ht="12.75" x14ac:dyDescent="0.2">
      <c r="A4638" s="108" t="str">
        <f>EnterpriseData!$B$38</f>
        <v>ProTes300420201Adm</v>
      </c>
      <c r="B4638" s="109" t="s">
        <v>18350</v>
      </c>
      <c r="C4638" s="108" t="s">
        <v>2609</v>
      </c>
      <c r="D4638" s="108" t="s">
        <v>18351</v>
      </c>
      <c r="E4638" s="108" t="s">
        <v>2683</v>
      </c>
      <c r="G4638" s="108" t="s">
        <v>18352</v>
      </c>
      <c r="H4638" s="108" t="s">
        <v>17418</v>
      </c>
      <c r="I4638" s="110" t="s">
        <v>2683</v>
      </c>
      <c r="J4638" s="108" t="s">
        <v>3202</v>
      </c>
      <c r="O4638" s="108" t="s">
        <v>2573</v>
      </c>
    </row>
    <row r="4639" spans="1:15" s="108" customFormat="1" ht="12.75" x14ac:dyDescent="0.2">
      <c r="A4639" s="108" t="str">
        <f>EnterpriseData!$B$38</f>
        <v>ProTes300420201Adm</v>
      </c>
      <c r="B4639" s="109" t="s">
        <v>18353</v>
      </c>
      <c r="C4639" s="108" t="s">
        <v>2609</v>
      </c>
      <c r="D4639" s="108" t="s">
        <v>18354</v>
      </c>
      <c r="E4639" s="108" t="s">
        <v>2683</v>
      </c>
      <c r="G4639" s="108" t="s">
        <v>18355</v>
      </c>
      <c r="H4639" s="108" t="s">
        <v>7849</v>
      </c>
      <c r="I4639" s="110" t="s">
        <v>2683</v>
      </c>
      <c r="J4639" s="108" t="s">
        <v>5679</v>
      </c>
      <c r="O4639" s="108" t="s">
        <v>2573</v>
      </c>
    </row>
    <row r="4640" spans="1:15" s="108" customFormat="1" ht="12.75" x14ac:dyDescent="0.2">
      <c r="A4640" s="108" t="str">
        <f>EnterpriseData!$B$38</f>
        <v>ProTes300420201Adm</v>
      </c>
      <c r="B4640" s="109" t="s">
        <v>18356</v>
      </c>
      <c r="C4640" s="108" t="s">
        <v>2609</v>
      </c>
      <c r="D4640" s="108" t="s">
        <v>18357</v>
      </c>
      <c r="E4640" s="108" t="s">
        <v>2683</v>
      </c>
      <c r="G4640" s="108" t="s">
        <v>18358</v>
      </c>
      <c r="H4640" s="108" t="s">
        <v>6616</v>
      </c>
      <c r="I4640" s="110" t="s">
        <v>2683</v>
      </c>
      <c r="J4640" s="108" t="s">
        <v>5800</v>
      </c>
      <c r="O4640" s="108" t="s">
        <v>2573</v>
      </c>
    </row>
    <row r="4641" spans="1:15" s="108" customFormat="1" ht="12.75" x14ac:dyDescent="0.2">
      <c r="A4641" s="108" t="str">
        <f>EnterpriseData!$B$38</f>
        <v>ProTes300420201Adm</v>
      </c>
      <c r="B4641" s="109" t="s">
        <v>18359</v>
      </c>
      <c r="C4641" s="108" t="s">
        <v>2609</v>
      </c>
      <c r="D4641" s="108" t="s">
        <v>18360</v>
      </c>
      <c r="E4641" s="108" t="s">
        <v>2683</v>
      </c>
      <c r="G4641" s="108" t="s">
        <v>18361</v>
      </c>
      <c r="H4641" s="108" t="s">
        <v>6616</v>
      </c>
      <c r="I4641" s="110" t="s">
        <v>2683</v>
      </c>
      <c r="J4641" s="108" t="s">
        <v>5800</v>
      </c>
      <c r="O4641" s="108" t="s">
        <v>2573</v>
      </c>
    </row>
    <row r="4642" spans="1:15" s="108" customFormat="1" ht="12.75" x14ac:dyDescent="0.2">
      <c r="A4642" s="108" t="str">
        <f>EnterpriseData!$B$38</f>
        <v>ProTes300420201Adm</v>
      </c>
      <c r="B4642" s="109" t="s">
        <v>18362</v>
      </c>
      <c r="C4642" s="108" t="s">
        <v>2609</v>
      </c>
      <c r="D4642" s="108" t="s">
        <v>18363</v>
      </c>
      <c r="E4642" s="108" t="s">
        <v>2683</v>
      </c>
      <c r="G4642" s="108" t="s">
        <v>18364</v>
      </c>
      <c r="H4642" s="108" t="s">
        <v>18365</v>
      </c>
      <c r="I4642" s="110" t="s">
        <v>2683</v>
      </c>
      <c r="J4642" s="108" t="s">
        <v>2437</v>
      </c>
      <c r="O4642" s="108" t="s">
        <v>2573</v>
      </c>
    </row>
    <row r="4643" spans="1:15" s="108" customFormat="1" ht="12.75" x14ac:dyDescent="0.2">
      <c r="A4643" s="108" t="str">
        <f>EnterpriseData!$B$38</f>
        <v>ProTes300420201Adm</v>
      </c>
      <c r="B4643" s="109" t="s">
        <v>18366</v>
      </c>
      <c r="C4643" s="108" t="s">
        <v>2609</v>
      </c>
      <c r="D4643" s="108" t="s">
        <v>18367</v>
      </c>
      <c r="E4643" s="108" t="s">
        <v>2683</v>
      </c>
      <c r="G4643" s="108" t="s">
        <v>18368</v>
      </c>
      <c r="H4643" s="108" t="s">
        <v>6475</v>
      </c>
      <c r="I4643" s="110" t="s">
        <v>2683</v>
      </c>
      <c r="J4643" s="108" t="s">
        <v>5631</v>
      </c>
      <c r="O4643" s="108" t="s">
        <v>2573</v>
      </c>
    </row>
    <row r="4644" spans="1:15" s="108" customFormat="1" ht="12.75" x14ac:dyDescent="0.2">
      <c r="A4644" s="108" t="str">
        <f>EnterpriseData!$B$38</f>
        <v>ProTes300420201Adm</v>
      </c>
      <c r="B4644" s="109" t="s">
        <v>18369</v>
      </c>
      <c r="C4644" s="108" t="s">
        <v>2609</v>
      </c>
      <c r="D4644" s="108" t="s">
        <v>18370</v>
      </c>
      <c r="E4644" s="108" t="s">
        <v>2683</v>
      </c>
      <c r="G4644" s="108" t="s">
        <v>18371</v>
      </c>
      <c r="H4644" s="108" t="s">
        <v>6198</v>
      </c>
      <c r="I4644" s="110" t="s">
        <v>2683</v>
      </c>
      <c r="J4644" s="108" t="s">
        <v>3825</v>
      </c>
      <c r="O4644" s="108" t="s">
        <v>2573</v>
      </c>
    </row>
    <row r="4645" spans="1:15" s="108" customFormat="1" ht="12.75" x14ac:dyDescent="0.2">
      <c r="A4645" s="108" t="str">
        <f>EnterpriseData!$B$38</f>
        <v>ProTes300420201Adm</v>
      </c>
      <c r="B4645" s="109" t="s">
        <v>18372</v>
      </c>
      <c r="C4645" s="108" t="s">
        <v>2609</v>
      </c>
      <c r="D4645" s="108" t="s">
        <v>18373</v>
      </c>
      <c r="E4645" s="108" t="s">
        <v>2683</v>
      </c>
      <c r="G4645" s="108" t="s">
        <v>18374</v>
      </c>
      <c r="H4645" s="108" t="s">
        <v>6616</v>
      </c>
      <c r="I4645" s="110" t="s">
        <v>2683</v>
      </c>
      <c r="J4645" s="108" t="s">
        <v>5800</v>
      </c>
      <c r="O4645" s="108" t="s">
        <v>2573</v>
      </c>
    </row>
    <row r="4646" spans="1:15" s="108" customFormat="1" ht="12.75" x14ac:dyDescent="0.2">
      <c r="A4646" s="108" t="str">
        <f>EnterpriseData!$B$38</f>
        <v>ProTes300420201Adm</v>
      </c>
      <c r="B4646" s="109" t="s">
        <v>18375</v>
      </c>
      <c r="C4646" s="108" t="s">
        <v>2609</v>
      </c>
      <c r="D4646" s="108" t="s">
        <v>18376</v>
      </c>
      <c r="E4646" s="108" t="s">
        <v>2683</v>
      </c>
      <c r="G4646" s="108" t="s">
        <v>18377</v>
      </c>
      <c r="H4646" s="108" t="s">
        <v>6198</v>
      </c>
      <c r="I4646" s="110" t="s">
        <v>2683</v>
      </c>
      <c r="J4646" s="108" t="s">
        <v>3825</v>
      </c>
      <c r="O4646" s="108" t="s">
        <v>2573</v>
      </c>
    </row>
    <row r="4647" spans="1:15" s="108" customFormat="1" ht="12.75" x14ac:dyDescent="0.2">
      <c r="A4647" s="108" t="str">
        <f>EnterpriseData!$B$38</f>
        <v>ProTes300420201Adm</v>
      </c>
      <c r="B4647" s="109" t="s">
        <v>18378</v>
      </c>
      <c r="C4647" s="108" t="s">
        <v>2609</v>
      </c>
      <c r="D4647" s="108" t="s">
        <v>18379</v>
      </c>
      <c r="E4647" s="108" t="s">
        <v>2683</v>
      </c>
      <c r="G4647" s="108" t="s">
        <v>18380</v>
      </c>
      <c r="H4647" s="108" t="s">
        <v>6870</v>
      </c>
      <c r="I4647" s="110" t="s">
        <v>2683</v>
      </c>
      <c r="J4647" s="108" t="s">
        <v>4581</v>
      </c>
      <c r="O4647" s="108" t="s">
        <v>2573</v>
      </c>
    </row>
    <row r="4648" spans="1:15" s="108" customFormat="1" ht="12.75" x14ac:dyDescent="0.2">
      <c r="A4648" s="108" t="str">
        <f>EnterpriseData!$B$38</f>
        <v>ProTes300420201Adm</v>
      </c>
      <c r="B4648" s="109" t="s">
        <v>18381</v>
      </c>
      <c r="C4648" s="108" t="s">
        <v>2609</v>
      </c>
      <c r="D4648" s="108" t="s">
        <v>18382</v>
      </c>
      <c r="E4648" s="108" t="s">
        <v>2683</v>
      </c>
      <c r="G4648" s="108" t="s">
        <v>18383</v>
      </c>
      <c r="H4648" s="108" t="s">
        <v>11059</v>
      </c>
      <c r="I4648" s="110" t="s">
        <v>2683</v>
      </c>
      <c r="J4648" s="108" t="s">
        <v>2794</v>
      </c>
      <c r="O4648" s="108" t="s">
        <v>2573</v>
      </c>
    </row>
    <row r="4649" spans="1:15" s="108" customFormat="1" ht="12.75" x14ac:dyDescent="0.2">
      <c r="A4649" s="108" t="str">
        <f>EnterpriseData!$B$38</f>
        <v>ProTes300420201Adm</v>
      </c>
      <c r="B4649" s="109" t="s">
        <v>18384</v>
      </c>
      <c r="C4649" s="108" t="s">
        <v>2609</v>
      </c>
      <c r="D4649" s="108" t="s">
        <v>18385</v>
      </c>
      <c r="E4649" s="108" t="s">
        <v>2683</v>
      </c>
      <c r="G4649" s="108" t="s">
        <v>18386</v>
      </c>
      <c r="H4649" s="108" t="s">
        <v>15916</v>
      </c>
      <c r="I4649" s="110" t="s">
        <v>2683</v>
      </c>
      <c r="J4649" s="108" t="s">
        <v>6641</v>
      </c>
      <c r="O4649" s="108" t="s">
        <v>2573</v>
      </c>
    </row>
    <row r="4650" spans="1:15" s="108" customFormat="1" ht="12.75" x14ac:dyDescent="0.2">
      <c r="A4650" s="108" t="str">
        <f>EnterpriseData!$B$38</f>
        <v>ProTes300420201Adm</v>
      </c>
      <c r="B4650" s="109" t="s">
        <v>18387</v>
      </c>
      <c r="C4650" s="108" t="s">
        <v>2609</v>
      </c>
      <c r="D4650" s="108" t="s">
        <v>18388</v>
      </c>
      <c r="E4650" s="108" t="s">
        <v>2683</v>
      </c>
      <c r="G4650" s="108" t="s">
        <v>18389</v>
      </c>
      <c r="H4650" s="108" t="s">
        <v>6198</v>
      </c>
      <c r="I4650" s="110" t="s">
        <v>2683</v>
      </c>
      <c r="J4650" s="108" t="s">
        <v>3825</v>
      </c>
      <c r="O4650" s="108" t="s">
        <v>2573</v>
      </c>
    </row>
    <row r="4651" spans="1:15" s="108" customFormat="1" ht="12.75" x14ac:dyDescent="0.2">
      <c r="A4651" s="108" t="str">
        <f>EnterpriseData!$B$38</f>
        <v>ProTes300420201Adm</v>
      </c>
      <c r="B4651" s="109" t="s">
        <v>18390</v>
      </c>
      <c r="C4651" s="108" t="s">
        <v>2609</v>
      </c>
      <c r="D4651" s="108" t="s">
        <v>18391</v>
      </c>
      <c r="E4651" s="108" t="s">
        <v>2683</v>
      </c>
      <c r="G4651" s="108" t="s">
        <v>18392</v>
      </c>
      <c r="H4651" s="108" t="s">
        <v>6616</v>
      </c>
      <c r="I4651" s="110" t="s">
        <v>2683</v>
      </c>
      <c r="J4651" s="108" t="s">
        <v>5800</v>
      </c>
      <c r="O4651" s="108" t="s">
        <v>2573</v>
      </c>
    </row>
    <row r="4652" spans="1:15" s="108" customFormat="1" ht="12.75" x14ac:dyDescent="0.2">
      <c r="A4652" s="108" t="str">
        <f>EnterpriseData!$B$38</f>
        <v>ProTes300420201Adm</v>
      </c>
      <c r="B4652" s="109" t="s">
        <v>18393</v>
      </c>
      <c r="C4652" s="108" t="s">
        <v>2609</v>
      </c>
      <c r="D4652" s="108" t="s">
        <v>18394</v>
      </c>
      <c r="E4652" s="108" t="s">
        <v>2683</v>
      </c>
      <c r="G4652" s="108" t="s">
        <v>18395</v>
      </c>
      <c r="H4652" s="108" t="s">
        <v>6616</v>
      </c>
      <c r="I4652" s="110" t="s">
        <v>2683</v>
      </c>
      <c r="J4652" s="108" t="s">
        <v>5800</v>
      </c>
      <c r="O4652" s="108" t="s">
        <v>2573</v>
      </c>
    </row>
    <row r="4653" spans="1:15" s="108" customFormat="1" ht="12.75" x14ac:dyDescent="0.2">
      <c r="A4653" s="108" t="str">
        <f>EnterpriseData!$B$38</f>
        <v>ProTes300420201Adm</v>
      </c>
      <c r="B4653" s="109" t="s">
        <v>18396</v>
      </c>
      <c r="C4653" s="108" t="s">
        <v>2609</v>
      </c>
      <c r="D4653" s="108" t="s">
        <v>18397</v>
      </c>
      <c r="E4653" s="108" t="s">
        <v>2683</v>
      </c>
      <c r="G4653" s="108" t="s">
        <v>18398</v>
      </c>
      <c r="H4653" s="108" t="s">
        <v>6616</v>
      </c>
      <c r="I4653" s="110" t="s">
        <v>2683</v>
      </c>
      <c r="J4653" s="108" t="s">
        <v>5800</v>
      </c>
      <c r="O4653" s="108" t="s">
        <v>2573</v>
      </c>
    </row>
    <row r="4654" spans="1:15" s="108" customFormat="1" ht="12.75" x14ac:dyDescent="0.2">
      <c r="A4654" s="108" t="str">
        <f>EnterpriseData!$B$38</f>
        <v>ProTes300420201Adm</v>
      </c>
      <c r="B4654" s="109" t="s">
        <v>18399</v>
      </c>
      <c r="C4654" s="108" t="s">
        <v>2609</v>
      </c>
      <c r="D4654" s="108" t="s">
        <v>18400</v>
      </c>
      <c r="E4654" s="108" t="s">
        <v>2683</v>
      </c>
      <c r="G4654" s="108" t="s">
        <v>18401</v>
      </c>
      <c r="H4654" s="108" t="s">
        <v>7618</v>
      </c>
      <c r="I4654" s="110" t="s">
        <v>2683</v>
      </c>
      <c r="J4654" s="108" t="s">
        <v>2390</v>
      </c>
      <c r="O4654" s="108" t="s">
        <v>2573</v>
      </c>
    </row>
    <row r="4655" spans="1:15" s="108" customFormat="1" ht="12.75" x14ac:dyDescent="0.2">
      <c r="A4655" s="108" t="str">
        <f>EnterpriseData!$B$38</f>
        <v>ProTes300420201Adm</v>
      </c>
      <c r="B4655" s="109" t="s">
        <v>18402</v>
      </c>
      <c r="C4655" s="108" t="s">
        <v>2609</v>
      </c>
      <c r="D4655" s="108" t="s">
        <v>18403</v>
      </c>
      <c r="E4655" s="108" t="s">
        <v>2683</v>
      </c>
      <c r="G4655" s="108" t="s">
        <v>18404</v>
      </c>
      <c r="H4655" s="108" t="s">
        <v>7941</v>
      </c>
      <c r="I4655" s="110" t="s">
        <v>2683</v>
      </c>
      <c r="J4655" s="108" t="s">
        <v>2404</v>
      </c>
      <c r="O4655" s="108" t="s">
        <v>2573</v>
      </c>
    </row>
    <row r="4656" spans="1:15" s="108" customFormat="1" ht="12.75" x14ac:dyDescent="0.2">
      <c r="A4656" s="108" t="str">
        <f>EnterpriseData!$B$38</f>
        <v>ProTes300420201Adm</v>
      </c>
      <c r="B4656" s="109" t="s">
        <v>18405</v>
      </c>
      <c r="C4656" s="108" t="s">
        <v>2609</v>
      </c>
      <c r="D4656" s="108" t="s">
        <v>18406</v>
      </c>
      <c r="E4656" s="108" t="s">
        <v>2683</v>
      </c>
      <c r="G4656" s="108" t="s">
        <v>18407</v>
      </c>
      <c r="H4656" s="108" t="s">
        <v>6616</v>
      </c>
      <c r="I4656" s="110" t="s">
        <v>2683</v>
      </c>
      <c r="J4656" s="108" t="s">
        <v>5800</v>
      </c>
      <c r="O4656" s="108" t="s">
        <v>2573</v>
      </c>
    </row>
    <row r="4657" spans="1:15" s="108" customFormat="1" ht="12.75" x14ac:dyDescent="0.2">
      <c r="A4657" s="108" t="str">
        <f>EnterpriseData!$B$38</f>
        <v>ProTes300420201Adm</v>
      </c>
      <c r="B4657" s="109" t="s">
        <v>18408</v>
      </c>
      <c r="C4657" s="108" t="s">
        <v>2609</v>
      </c>
      <c r="D4657" s="108" t="s">
        <v>18409</v>
      </c>
      <c r="E4657" s="108" t="s">
        <v>2683</v>
      </c>
      <c r="G4657" s="108" t="s">
        <v>18410</v>
      </c>
      <c r="H4657" s="108" t="s">
        <v>6522</v>
      </c>
      <c r="I4657" s="110" t="s">
        <v>2683</v>
      </c>
      <c r="J4657" s="108" t="s">
        <v>5325</v>
      </c>
      <c r="O4657" s="108" t="s">
        <v>2573</v>
      </c>
    </row>
    <row r="4658" spans="1:15" s="108" customFormat="1" ht="12.75" x14ac:dyDescent="0.2">
      <c r="A4658" s="108" t="str">
        <f>EnterpriseData!$B$38</f>
        <v>ProTes300420201Adm</v>
      </c>
      <c r="B4658" s="109" t="s">
        <v>18411</v>
      </c>
      <c r="C4658" s="108" t="s">
        <v>2609</v>
      </c>
      <c r="D4658" s="108" t="s">
        <v>18412</v>
      </c>
      <c r="E4658" s="108" t="s">
        <v>2683</v>
      </c>
      <c r="G4658" s="108" t="s">
        <v>18413</v>
      </c>
      <c r="H4658" s="108" t="s">
        <v>7941</v>
      </c>
      <c r="I4658" s="110" t="s">
        <v>2683</v>
      </c>
      <c r="J4658" s="108" t="s">
        <v>2404</v>
      </c>
      <c r="O4658" s="108" t="s">
        <v>2573</v>
      </c>
    </row>
    <row r="4659" spans="1:15" s="108" customFormat="1" ht="12.75" x14ac:dyDescent="0.2">
      <c r="A4659" s="108" t="str">
        <f>EnterpriseData!$B$38</f>
        <v>ProTes300420201Adm</v>
      </c>
      <c r="B4659" s="109" t="s">
        <v>18414</v>
      </c>
      <c r="C4659" s="108" t="s">
        <v>2609</v>
      </c>
      <c r="D4659" s="108" t="s">
        <v>18415</v>
      </c>
      <c r="E4659" s="108" t="s">
        <v>2683</v>
      </c>
      <c r="G4659" s="108" t="s">
        <v>18416</v>
      </c>
      <c r="H4659" s="108" t="s">
        <v>6245</v>
      </c>
      <c r="I4659" s="110" t="s">
        <v>2683</v>
      </c>
      <c r="J4659" s="108" t="s">
        <v>2412</v>
      </c>
      <c r="O4659" s="108" t="s">
        <v>2573</v>
      </c>
    </row>
    <row r="4660" spans="1:15" s="108" customFormat="1" ht="12.75" x14ac:dyDescent="0.2">
      <c r="A4660" s="108" t="str">
        <f>EnterpriseData!$B$38</f>
        <v>ProTes300420201Adm</v>
      </c>
      <c r="B4660" s="109" t="s">
        <v>18417</v>
      </c>
      <c r="C4660" s="108" t="s">
        <v>2609</v>
      </c>
      <c r="D4660" s="108" t="s">
        <v>18418</v>
      </c>
      <c r="E4660" s="108" t="s">
        <v>2683</v>
      </c>
      <c r="G4660" s="108" t="s">
        <v>18419</v>
      </c>
      <c r="H4660" s="108" t="s">
        <v>7941</v>
      </c>
      <c r="I4660" s="110" t="s">
        <v>2683</v>
      </c>
      <c r="J4660" s="108" t="s">
        <v>2404</v>
      </c>
      <c r="O4660" s="108" t="s">
        <v>2573</v>
      </c>
    </row>
    <row r="4661" spans="1:15" s="108" customFormat="1" ht="12.75" x14ac:dyDescent="0.2">
      <c r="A4661" s="108" t="str">
        <f>EnterpriseData!$B$38</f>
        <v>ProTes300420201Adm</v>
      </c>
      <c r="B4661" s="109" t="s">
        <v>18420</v>
      </c>
      <c r="C4661" s="108" t="s">
        <v>2609</v>
      </c>
      <c r="D4661" s="108" t="s">
        <v>18421</v>
      </c>
      <c r="E4661" s="108" t="s">
        <v>2683</v>
      </c>
      <c r="G4661" s="108" t="s">
        <v>18422</v>
      </c>
      <c r="H4661" s="108" t="s">
        <v>7941</v>
      </c>
      <c r="I4661" s="110" t="s">
        <v>2683</v>
      </c>
      <c r="J4661" s="108" t="s">
        <v>2404</v>
      </c>
      <c r="O4661" s="108" t="s">
        <v>2573</v>
      </c>
    </row>
    <row r="4662" spans="1:15" s="108" customFormat="1" ht="12.75" x14ac:dyDescent="0.2">
      <c r="A4662" s="108" t="str">
        <f>EnterpriseData!$B$38</f>
        <v>ProTes300420201Adm</v>
      </c>
      <c r="B4662" s="109" t="s">
        <v>18423</v>
      </c>
      <c r="C4662" s="108" t="s">
        <v>2609</v>
      </c>
      <c r="D4662" s="108" t="s">
        <v>18424</v>
      </c>
      <c r="E4662" s="108" t="s">
        <v>2683</v>
      </c>
      <c r="G4662" s="108" t="s">
        <v>18425</v>
      </c>
      <c r="H4662" s="108" t="s">
        <v>6863</v>
      </c>
      <c r="I4662" s="110" t="s">
        <v>2683</v>
      </c>
      <c r="J4662" s="108" t="s">
        <v>6370</v>
      </c>
      <c r="O4662" s="108" t="s">
        <v>2573</v>
      </c>
    </row>
    <row r="4663" spans="1:15" s="108" customFormat="1" ht="12.75" x14ac:dyDescent="0.2">
      <c r="A4663" s="108" t="str">
        <f>EnterpriseData!$B$38</f>
        <v>ProTes300420201Adm</v>
      </c>
      <c r="B4663" s="109" t="s">
        <v>18426</v>
      </c>
      <c r="C4663" s="108" t="s">
        <v>2609</v>
      </c>
      <c r="D4663" s="108" t="s">
        <v>18427</v>
      </c>
      <c r="E4663" s="108" t="s">
        <v>2683</v>
      </c>
      <c r="G4663" s="108" t="s">
        <v>18428</v>
      </c>
      <c r="H4663" s="108" t="s">
        <v>6616</v>
      </c>
      <c r="I4663" s="110" t="s">
        <v>2683</v>
      </c>
      <c r="J4663" s="108" t="s">
        <v>5800</v>
      </c>
      <c r="O4663" s="108" t="s">
        <v>2573</v>
      </c>
    </row>
    <row r="4664" spans="1:15" s="108" customFormat="1" ht="12.75" x14ac:dyDescent="0.2">
      <c r="A4664" s="108" t="str">
        <f>EnterpriseData!$B$38</f>
        <v>ProTes300420201Adm</v>
      </c>
      <c r="B4664" s="109" t="s">
        <v>18429</v>
      </c>
      <c r="C4664" s="108" t="s">
        <v>2609</v>
      </c>
      <c r="D4664" s="108" t="s">
        <v>18430</v>
      </c>
      <c r="E4664" s="108" t="s">
        <v>2683</v>
      </c>
      <c r="G4664" s="108" t="s">
        <v>18431</v>
      </c>
      <c r="H4664" s="108" t="s">
        <v>18277</v>
      </c>
      <c r="I4664" s="110" t="s">
        <v>2683</v>
      </c>
      <c r="J4664" s="108" t="s">
        <v>4901</v>
      </c>
      <c r="O4664" s="108" t="s">
        <v>2573</v>
      </c>
    </row>
    <row r="4665" spans="1:15" s="108" customFormat="1" ht="12.75" x14ac:dyDescent="0.2">
      <c r="A4665" s="108" t="str">
        <f>EnterpriseData!$B$38</f>
        <v>ProTes300420201Adm</v>
      </c>
      <c r="B4665" s="109" t="s">
        <v>18432</v>
      </c>
      <c r="C4665" s="108" t="s">
        <v>2609</v>
      </c>
      <c r="D4665" s="108" t="s">
        <v>18433</v>
      </c>
      <c r="E4665" s="108" t="s">
        <v>2683</v>
      </c>
      <c r="G4665" s="108" t="s">
        <v>18434</v>
      </c>
      <c r="H4665" s="108" t="s">
        <v>7504</v>
      </c>
      <c r="I4665" s="110" t="s">
        <v>2683</v>
      </c>
      <c r="J4665" s="108" t="s">
        <v>7505</v>
      </c>
      <c r="O4665" s="108" t="s">
        <v>2573</v>
      </c>
    </row>
    <row r="4666" spans="1:15" s="108" customFormat="1" ht="12.75" x14ac:dyDescent="0.2">
      <c r="A4666" s="108" t="str">
        <f>EnterpriseData!$B$38</f>
        <v>ProTes300420201Adm</v>
      </c>
      <c r="B4666" s="109" t="s">
        <v>18435</v>
      </c>
      <c r="C4666" s="108" t="s">
        <v>2609</v>
      </c>
      <c r="D4666" s="108" t="s">
        <v>18436</v>
      </c>
      <c r="E4666" s="108" t="s">
        <v>2683</v>
      </c>
      <c r="G4666" s="108" t="s">
        <v>18437</v>
      </c>
      <c r="H4666" s="108" t="s">
        <v>6151</v>
      </c>
      <c r="I4666" s="110" t="s">
        <v>2683</v>
      </c>
      <c r="J4666" s="108" t="s">
        <v>2727</v>
      </c>
      <c r="O4666" s="108" t="s">
        <v>2573</v>
      </c>
    </row>
    <row r="4667" spans="1:15" s="108" customFormat="1" ht="12.75" x14ac:dyDescent="0.2">
      <c r="A4667" s="108" t="str">
        <f>EnterpriseData!$B$38</f>
        <v>ProTes300420201Adm</v>
      </c>
      <c r="B4667" s="109" t="s">
        <v>18438</v>
      </c>
      <c r="C4667" s="108" t="s">
        <v>2609</v>
      </c>
      <c r="D4667" s="108" t="s">
        <v>18439</v>
      </c>
      <c r="E4667" s="108" t="s">
        <v>2683</v>
      </c>
      <c r="G4667" s="108" t="s">
        <v>18440</v>
      </c>
      <c r="H4667" s="108" t="s">
        <v>6616</v>
      </c>
      <c r="I4667" s="110" t="s">
        <v>2683</v>
      </c>
      <c r="J4667" s="108" t="s">
        <v>5800</v>
      </c>
      <c r="O4667" s="108" t="s">
        <v>2573</v>
      </c>
    </row>
    <row r="4668" spans="1:15" s="108" customFormat="1" ht="12.75" x14ac:dyDescent="0.2">
      <c r="A4668" s="108" t="str">
        <f>EnterpriseData!$B$38</f>
        <v>ProTes300420201Adm</v>
      </c>
      <c r="B4668" s="109" t="s">
        <v>18441</v>
      </c>
      <c r="C4668" s="108" t="s">
        <v>2609</v>
      </c>
      <c r="D4668" s="108" t="s">
        <v>18442</v>
      </c>
      <c r="E4668" s="108" t="s">
        <v>2683</v>
      </c>
      <c r="G4668" s="108" t="s">
        <v>18443</v>
      </c>
      <c r="H4668" s="108" t="s">
        <v>6616</v>
      </c>
      <c r="I4668" s="110" t="s">
        <v>2683</v>
      </c>
      <c r="J4668" s="108" t="s">
        <v>5800</v>
      </c>
      <c r="O4668" s="108" t="s">
        <v>2573</v>
      </c>
    </row>
    <row r="4669" spans="1:15" s="108" customFormat="1" ht="12.75" x14ac:dyDescent="0.2">
      <c r="A4669" s="108" t="str">
        <f>EnterpriseData!$B$38</f>
        <v>ProTes300420201Adm</v>
      </c>
      <c r="B4669" s="109" t="s">
        <v>18444</v>
      </c>
      <c r="C4669" s="108" t="s">
        <v>2609</v>
      </c>
      <c r="D4669" s="108" t="s">
        <v>18445</v>
      </c>
      <c r="E4669" s="108" t="s">
        <v>2683</v>
      </c>
      <c r="G4669" s="108" t="s">
        <v>18446</v>
      </c>
      <c r="H4669" s="108" t="s">
        <v>6245</v>
      </c>
      <c r="I4669" s="110" t="s">
        <v>2683</v>
      </c>
      <c r="J4669" s="108" t="s">
        <v>2412</v>
      </c>
      <c r="O4669" s="108" t="s">
        <v>2573</v>
      </c>
    </row>
    <row r="4670" spans="1:15" s="108" customFormat="1" ht="12.75" x14ac:dyDescent="0.2">
      <c r="A4670" s="108" t="str">
        <f>EnterpriseData!$B$38</f>
        <v>ProTes300420201Adm</v>
      </c>
      <c r="B4670" s="109" t="s">
        <v>18447</v>
      </c>
      <c r="C4670" s="108" t="s">
        <v>2609</v>
      </c>
      <c r="D4670" s="108" t="s">
        <v>18448</v>
      </c>
      <c r="E4670" s="108" t="s">
        <v>2683</v>
      </c>
      <c r="G4670" s="108" t="s">
        <v>18449</v>
      </c>
      <c r="H4670" s="108" t="s">
        <v>6616</v>
      </c>
      <c r="I4670" s="110" t="s">
        <v>2683</v>
      </c>
      <c r="J4670" s="108" t="s">
        <v>5800</v>
      </c>
      <c r="O4670" s="108" t="s">
        <v>2573</v>
      </c>
    </row>
    <row r="4671" spans="1:15" s="108" customFormat="1" ht="12.75" x14ac:dyDescent="0.2">
      <c r="A4671" s="108" t="str">
        <f>EnterpriseData!$B$38</f>
        <v>ProTes300420201Adm</v>
      </c>
      <c r="B4671" s="109" t="s">
        <v>18450</v>
      </c>
      <c r="C4671" s="108" t="s">
        <v>2609</v>
      </c>
      <c r="D4671" s="108" t="s">
        <v>18451</v>
      </c>
      <c r="E4671" s="108" t="s">
        <v>2683</v>
      </c>
      <c r="G4671" s="108" t="s">
        <v>18452</v>
      </c>
      <c r="H4671" s="108" t="s">
        <v>6299</v>
      </c>
      <c r="I4671" s="110" t="s">
        <v>2683</v>
      </c>
      <c r="J4671" s="108" t="s">
        <v>3100</v>
      </c>
      <c r="O4671" s="108" t="s">
        <v>2573</v>
      </c>
    </row>
    <row r="4672" spans="1:15" s="108" customFormat="1" ht="12.75" x14ac:dyDescent="0.2">
      <c r="A4672" s="108" t="str">
        <f>EnterpriseData!$B$38</f>
        <v>ProTes300420201Adm</v>
      </c>
      <c r="B4672" s="109" t="s">
        <v>18453</v>
      </c>
      <c r="C4672" s="108" t="s">
        <v>2609</v>
      </c>
      <c r="D4672" s="108" t="s">
        <v>18454</v>
      </c>
      <c r="E4672" s="108" t="s">
        <v>2683</v>
      </c>
      <c r="G4672" s="108" t="s">
        <v>6995</v>
      </c>
      <c r="H4672" s="108" t="s">
        <v>6198</v>
      </c>
      <c r="I4672" s="110" t="s">
        <v>2683</v>
      </c>
      <c r="J4672" s="108" t="s">
        <v>3825</v>
      </c>
      <c r="O4672" s="108" t="s">
        <v>2573</v>
      </c>
    </row>
    <row r="4673" spans="1:15" s="108" customFormat="1" ht="12.75" x14ac:dyDescent="0.2">
      <c r="A4673" s="108" t="str">
        <f>EnterpriseData!$B$38</f>
        <v>ProTes300420201Adm</v>
      </c>
      <c r="B4673" s="109" t="s">
        <v>18455</v>
      </c>
      <c r="C4673" s="108" t="s">
        <v>2609</v>
      </c>
      <c r="D4673" s="108" t="s">
        <v>18456</v>
      </c>
      <c r="E4673" s="108" t="s">
        <v>2683</v>
      </c>
      <c r="G4673" s="108" t="s">
        <v>18457</v>
      </c>
      <c r="H4673" s="108" t="s">
        <v>6566</v>
      </c>
      <c r="I4673" s="110" t="s">
        <v>2683</v>
      </c>
      <c r="J4673" s="108" t="s">
        <v>2409</v>
      </c>
      <c r="O4673" s="108" t="s">
        <v>2573</v>
      </c>
    </row>
    <row r="4674" spans="1:15" s="108" customFormat="1" ht="12.75" x14ac:dyDescent="0.2">
      <c r="A4674" s="108" t="str">
        <f>EnterpriseData!$B$38</f>
        <v>ProTes300420201Adm</v>
      </c>
      <c r="B4674" s="109" t="s">
        <v>18458</v>
      </c>
      <c r="C4674" s="108" t="s">
        <v>2609</v>
      </c>
      <c r="D4674" s="108" t="s">
        <v>18459</v>
      </c>
      <c r="E4674" s="108" t="s">
        <v>2683</v>
      </c>
      <c r="G4674" s="108" t="s">
        <v>18460</v>
      </c>
      <c r="H4674" s="108" t="s">
        <v>6403</v>
      </c>
      <c r="I4674" s="110" t="s">
        <v>2683</v>
      </c>
      <c r="J4674" s="108" t="s">
        <v>6404</v>
      </c>
      <c r="O4674" s="108" t="s">
        <v>2573</v>
      </c>
    </row>
    <row r="4675" spans="1:15" s="108" customFormat="1" ht="12.75" x14ac:dyDescent="0.2">
      <c r="A4675" s="108" t="str">
        <f>EnterpriseData!$B$38</f>
        <v>ProTes300420201Adm</v>
      </c>
      <c r="B4675" s="109" t="s">
        <v>18461</v>
      </c>
      <c r="C4675" s="108" t="s">
        <v>2609</v>
      </c>
      <c r="D4675" s="108" t="s">
        <v>18462</v>
      </c>
      <c r="E4675" s="108" t="s">
        <v>2683</v>
      </c>
      <c r="G4675" s="108" t="s">
        <v>18463</v>
      </c>
      <c r="H4675" s="108" t="s">
        <v>6198</v>
      </c>
      <c r="I4675" s="110" t="s">
        <v>2683</v>
      </c>
      <c r="J4675" s="108" t="s">
        <v>3825</v>
      </c>
      <c r="O4675" s="108" t="s">
        <v>2573</v>
      </c>
    </row>
    <row r="4676" spans="1:15" s="108" customFormat="1" ht="12.75" x14ac:dyDescent="0.2">
      <c r="A4676" s="108" t="str">
        <f>EnterpriseData!$B$38</f>
        <v>ProTes300420201Adm</v>
      </c>
      <c r="B4676" s="109" t="s">
        <v>18464</v>
      </c>
      <c r="C4676" s="108" t="s">
        <v>2609</v>
      </c>
      <c r="D4676" s="108" t="s">
        <v>18465</v>
      </c>
      <c r="E4676" s="108" t="s">
        <v>2683</v>
      </c>
      <c r="G4676" s="108" t="s">
        <v>18466</v>
      </c>
      <c r="H4676" s="108" t="s">
        <v>6198</v>
      </c>
      <c r="I4676" s="110" t="s">
        <v>2683</v>
      </c>
      <c r="J4676" s="108" t="s">
        <v>3825</v>
      </c>
      <c r="O4676" s="108" t="s">
        <v>2573</v>
      </c>
    </row>
    <row r="4677" spans="1:15" s="108" customFormat="1" ht="12.75" x14ac:dyDescent="0.2">
      <c r="A4677" s="108" t="str">
        <f>EnterpriseData!$B$38</f>
        <v>ProTes300420201Adm</v>
      </c>
      <c r="B4677" s="109" t="s">
        <v>18467</v>
      </c>
      <c r="C4677" s="108" t="s">
        <v>2609</v>
      </c>
      <c r="D4677" s="108" t="s">
        <v>18468</v>
      </c>
      <c r="E4677" s="108" t="s">
        <v>2683</v>
      </c>
      <c r="G4677" s="108" t="s">
        <v>18469</v>
      </c>
      <c r="H4677" s="108" t="s">
        <v>6616</v>
      </c>
      <c r="I4677" s="110" t="s">
        <v>2683</v>
      </c>
      <c r="J4677" s="108" t="s">
        <v>5800</v>
      </c>
      <c r="O4677" s="108" t="s">
        <v>2573</v>
      </c>
    </row>
    <row r="4678" spans="1:15" s="108" customFormat="1" ht="12.75" x14ac:dyDescent="0.2">
      <c r="A4678" s="108" t="str">
        <f>EnterpriseData!$B$38</f>
        <v>ProTes300420201Adm</v>
      </c>
      <c r="B4678" s="109" t="s">
        <v>18470</v>
      </c>
      <c r="C4678" s="108" t="s">
        <v>2609</v>
      </c>
      <c r="D4678" s="108" t="s">
        <v>18471</v>
      </c>
      <c r="E4678" s="108" t="s">
        <v>2683</v>
      </c>
      <c r="G4678" s="108" t="s">
        <v>18472</v>
      </c>
      <c r="H4678" s="108" t="s">
        <v>6151</v>
      </c>
      <c r="I4678" s="110" t="s">
        <v>2683</v>
      </c>
      <c r="J4678" s="108" t="s">
        <v>2727</v>
      </c>
      <c r="O4678" s="108" t="s">
        <v>2573</v>
      </c>
    </row>
    <row r="4679" spans="1:15" s="108" customFormat="1" ht="12.75" x14ac:dyDescent="0.2">
      <c r="A4679" s="108" t="str">
        <f>EnterpriseData!$B$38</f>
        <v>ProTes300420201Adm</v>
      </c>
      <c r="B4679" s="109" t="s">
        <v>18473</v>
      </c>
      <c r="C4679" s="108" t="s">
        <v>2609</v>
      </c>
      <c r="D4679" s="108" t="s">
        <v>18474</v>
      </c>
      <c r="E4679" s="108" t="s">
        <v>2683</v>
      </c>
      <c r="G4679" s="108" t="s">
        <v>4796</v>
      </c>
      <c r="H4679" s="108" t="s">
        <v>6198</v>
      </c>
      <c r="I4679" s="110" t="s">
        <v>2683</v>
      </c>
      <c r="J4679" s="108" t="s">
        <v>3825</v>
      </c>
      <c r="O4679" s="108" t="s">
        <v>2573</v>
      </c>
    </row>
    <row r="4680" spans="1:15" s="108" customFormat="1" ht="12.75" x14ac:dyDescent="0.2">
      <c r="A4680" s="108" t="str">
        <f>EnterpriseData!$B$38</f>
        <v>ProTes300420201Adm</v>
      </c>
      <c r="B4680" s="109" t="s">
        <v>18475</v>
      </c>
      <c r="C4680" s="108" t="s">
        <v>2609</v>
      </c>
      <c r="D4680" s="108" t="s">
        <v>18476</v>
      </c>
      <c r="E4680" s="108" t="s">
        <v>2683</v>
      </c>
      <c r="G4680" s="108" t="s">
        <v>18477</v>
      </c>
      <c r="H4680" s="108" t="s">
        <v>7941</v>
      </c>
      <c r="I4680" s="110" t="s">
        <v>2683</v>
      </c>
      <c r="J4680" s="108" t="s">
        <v>2404</v>
      </c>
      <c r="O4680" s="108" t="s">
        <v>2573</v>
      </c>
    </row>
    <row r="4681" spans="1:15" s="108" customFormat="1" ht="12.75" x14ac:dyDescent="0.2">
      <c r="A4681" s="108" t="str">
        <f>EnterpriseData!$B$38</f>
        <v>ProTes300420201Adm</v>
      </c>
      <c r="B4681" s="109" t="s">
        <v>18478</v>
      </c>
      <c r="C4681" s="108" t="s">
        <v>2609</v>
      </c>
      <c r="D4681" s="108" t="s">
        <v>18479</v>
      </c>
      <c r="E4681" s="108" t="s">
        <v>2683</v>
      </c>
      <c r="G4681" s="108" t="s">
        <v>7617</v>
      </c>
      <c r="H4681" s="108" t="s">
        <v>7941</v>
      </c>
      <c r="I4681" s="110" t="s">
        <v>2683</v>
      </c>
      <c r="J4681" s="108" t="s">
        <v>2404</v>
      </c>
      <c r="O4681" s="108" t="s">
        <v>2573</v>
      </c>
    </row>
    <row r="4682" spans="1:15" s="108" customFormat="1" ht="12.75" x14ac:dyDescent="0.2">
      <c r="A4682" s="108" t="str">
        <f>EnterpriseData!$B$38</f>
        <v>ProTes300420201Adm</v>
      </c>
      <c r="B4682" s="109" t="s">
        <v>18480</v>
      </c>
      <c r="C4682" s="108" t="s">
        <v>2609</v>
      </c>
      <c r="D4682" s="108" t="s">
        <v>18481</v>
      </c>
      <c r="E4682" s="108" t="s">
        <v>2683</v>
      </c>
      <c r="G4682" s="108" t="s">
        <v>18482</v>
      </c>
      <c r="H4682" s="108" t="s">
        <v>6198</v>
      </c>
      <c r="I4682" s="110" t="s">
        <v>2683</v>
      </c>
      <c r="J4682" s="108" t="s">
        <v>3825</v>
      </c>
      <c r="O4682" s="108" t="s">
        <v>2573</v>
      </c>
    </row>
    <row r="4683" spans="1:15" s="108" customFormat="1" ht="12.75" x14ac:dyDescent="0.2">
      <c r="A4683" s="108" t="str">
        <f>EnterpriseData!$B$38</f>
        <v>ProTes300420201Adm</v>
      </c>
      <c r="B4683" s="109" t="s">
        <v>18483</v>
      </c>
      <c r="C4683" s="108" t="s">
        <v>2609</v>
      </c>
      <c r="D4683" s="108" t="s">
        <v>18484</v>
      </c>
      <c r="E4683" s="108" t="s">
        <v>2683</v>
      </c>
      <c r="G4683" s="108" t="s">
        <v>18485</v>
      </c>
      <c r="H4683" s="108" t="s">
        <v>7941</v>
      </c>
      <c r="I4683" s="110" t="s">
        <v>2683</v>
      </c>
      <c r="J4683" s="108" t="s">
        <v>2404</v>
      </c>
      <c r="O4683" s="108" t="s">
        <v>2573</v>
      </c>
    </row>
    <row r="4684" spans="1:15" s="108" customFormat="1" ht="12.75" x14ac:dyDescent="0.2">
      <c r="A4684" s="108" t="str">
        <f>EnterpriseData!$B$38</f>
        <v>ProTes300420201Adm</v>
      </c>
      <c r="B4684" s="109" t="s">
        <v>18486</v>
      </c>
      <c r="C4684" s="108" t="s">
        <v>2609</v>
      </c>
      <c r="D4684" s="108" t="s">
        <v>18487</v>
      </c>
      <c r="E4684" s="108" t="s">
        <v>2683</v>
      </c>
      <c r="G4684" s="108" t="s">
        <v>18488</v>
      </c>
      <c r="H4684" s="108" t="s">
        <v>7941</v>
      </c>
      <c r="I4684" s="110" t="s">
        <v>2683</v>
      </c>
      <c r="J4684" s="108" t="s">
        <v>2404</v>
      </c>
      <c r="O4684" s="108" t="s">
        <v>2573</v>
      </c>
    </row>
    <row r="4685" spans="1:15" s="108" customFormat="1" ht="12.75" x14ac:dyDescent="0.2">
      <c r="A4685" s="108" t="str">
        <f>EnterpriseData!$B$38</f>
        <v>ProTes300420201Adm</v>
      </c>
      <c r="B4685" s="109" t="s">
        <v>18489</v>
      </c>
      <c r="C4685" s="108" t="s">
        <v>2609</v>
      </c>
      <c r="D4685" s="108" t="s">
        <v>18490</v>
      </c>
      <c r="E4685" s="108" t="s">
        <v>2683</v>
      </c>
      <c r="G4685" s="108" t="s">
        <v>18491</v>
      </c>
      <c r="H4685" s="108" t="s">
        <v>7504</v>
      </c>
      <c r="I4685" s="110" t="s">
        <v>2683</v>
      </c>
      <c r="J4685" s="108" t="s">
        <v>7505</v>
      </c>
      <c r="O4685" s="108" t="s">
        <v>2573</v>
      </c>
    </row>
    <row r="4686" spans="1:15" s="108" customFormat="1" ht="12.75" x14ac:dyDescent="0.2">
      <c r="A4686" s="108" t="str">
        <f>EnterpriseData!$B$38</f>
        <v>ProTes300420201Adm</v>
      </c>
      <c r="B4686" s="109" t="s">
        <v>18492</v>
      </c>
      <c r="C4686" s="108" t="s">
        <v>2609</v>
      </c>
      <c r="D4686" s="108" t="s">
        <v>18493</v>
      </c>
      <c r="E4686" s="108" t="s">
        <v>2683</v>
      </c>
      <c r="G4686" s="108" t="s">
        <v>18494</v>
      </c>
      <c r="H4686" s="108" t="s">
        <v>6198</v>
      </c>
      <c r="I4686" s="110" t="s">
        <v>2683</v>
      </c>
      <c r="J4686" s="108" t="s">
        <v>3825</v>
      </c>
      <c r="O4686" s="108" t="s">
        <v>2573</v>
      </c>
    </row>
    <row r="4687" spans="1:15" s="108" customFormat="1" ht="12.75" x14ac:dyDescent="0.2">
      <c r="A4687" s="108" t="str">
        <f>EnterpriseData!$B$38</f>
        <v>ProTes300420201Adm</v>
      </c>
      <c r="B4687" s="109" t="s">
        <v>18495</v>
      </c>
      <c r="C4687" s="108" t="s">
        <v>2609</v>
      </c>
      <c r="D4687" s="108" t="s">
        <v>18496</v>
      </c>
      <c r="E4687" s="108" t="s">
        <v>2683</v>
      </c>
      <c r="G4687" s="108" t="s">
        <v>18497</v>
      </c>
      <c r="H4687" s="108" t="s">
        <v>6616</v>
      </c>
      <c r="I4687" s="110" t="s">
        <v>2683</v>
      </c>
      <c r="J4687" s="108" t="s">
        <v>5800</v>
      </c>
      <c r="O4687" s="108" t="s">
        <v>2573</v>
      </c>
    </row>
    <row r="4688" spans="1:15" s="108" customFormat="1" ht="12.75" x14ac:dyDescent="0.2">
      <c r="A4688" s="108" t="str">
        <f>EnterpriseData!$B$38</f>
        <v>ProTes300420201Adm</v>
      </c>
      <c r="B4688" s="109" t="s">
        <v>18498</v>
      </c>
      <c r="C4688" s="108" t="s">
        <v>2609</v>
      </c>
      <c r="D4688" s="108" t="s">
        <v>18499</v>
      </c>
      <c r="E4688" s="108" t="s">
        <v>2683</v>
      </c>
      <c r="G4688" s="108" t="s">
        <v>18500</v>
      </c>
      <c r="H4688" s="108" t="s">
        <v>6245</v>
      </c>
      <c r="I4688" s="110" t="s">
        <v>2683</v>
      </c>
      <c r="J4688" s="108" t="s">
        <v>2412</v>
      </c>
      <c r="O4688" s="108" t="s">
        <v>2573</v>
      </c>
    </row>
    <row r="4689" spans="1:15" s="108" customFormat="1" ht="12.75" x14ac:dyDescent="0.2">
      <c r="A4689" s="108" t="str">
        <f>EnterpriseData!$B$38</f>
        <v>ProTes300420201Adm</v>
      </c>
      <c r="B4689" s="109" t="s">
        <v>18501</v>
      </c>
      <c r="C4689" s="108" t="s">
        <v>2609</v>
      </c>
      <c r="D4689" s="108" t="s">
        <v>18502</v>
      </c>
      <c r="E4689" s="108" t="s">
        <v>2683</v>
      </c>
      <c r="G4689" s="108" t="s">
        <v>18503</v>
      </c>
      <c r="H4689" s="108" t="s">
        <v>6616</v>
      </c>
      <c r="I4689" s="110" t="s">
        <v>2683</v>
      </c>
      <c r="J4689" s="108" t="s">
        <v>5800</v>
      </c>
      <c r="O4689" s="108" t="s">
        <v>2573</v>
      </c>
    </row>
    <row r="4690" spans="1:15" s="108" customFormat="1" ht="12.75" x14ac:dyDescent="0.2">
      <c r="A4690" s="108" t="str">
        <f>EnterpriseData!$B$38</f>
        <v>ProTes300420201Adm</v>
      </c>
      <c r="B4690" s="109" t="s">
        <v>18504</v>
      </c>
      <c r="C4690" s="108" t="s">
        <v>2609</v>
      </c>
      <c r="D4690" s="108" t="s">
        <v>18505</v>
      </c>
      <c r="E4690" s="108" t="s">
        <v>2683</v>
      </c>
      <c r="G4690" s="108" t="s">
        <v>15423</v>
      </c>
      <c r="H4690" s="108" t="s">
        <v>7315</v>
      </c>
      <c r="I4690" s="110" t="s">
        <v>2683</v>
      </c>
      <c r="J4690" s="108" t="s">
        <v>3016</v>
      </c>
      <c r="O4690" s="108" t="s">
        <v>2573</v>
      </c>
    </row>
    <row r="4691" spans="1:15" s="108" customFormat="1" ht="12.75" x14ac:dyDescent="0.2">
      <c r="A4691" s="108" t="str">
        <f>EnterpriseData!$B$38</f>
        <v>ProTes300420201Adm</v>
      </c>
      <c r="B4691" s="109" t="s">
        <v>18506</v>
      </c>
      <c r="C4691" s="108" t="s">
        <v>2609</v>
      </c>
      <c r="D4691" s="108" t="s">
        <v>18507</v>
      </c>
      <c r="E4691" s="108" t="s">
        <v>2683</v>
      </c>
      <c r="G4691" s="108" t="s">
        <v>18508</v>
      </c>
      <c r="H4691" s="108" t="s">
        <v>7941</v>
      </c>
      <c r="I4691" s="110" t="s">
        <v>2683</v>
      </c>
      <c r="J4691" s="108" t="s">
        <v>2404</v>
      </c>
      <c r="O4691" s="108" t="s">
        <v>2573</v>
      </c>
    </row>
    <row r="4692" spans="1:15" s="108" customFormat="1" ht="12.75" x14ac:dyDescent="0.2">
      <c r="A4692" s="108" t="str">
        <f>EnterpriseData!$B$38</f>
        <v>ProTes300420201Adm</v>
      </c>
      <c r="B4692" s="109" t="s">
        <v>18509</v>
      </c>
      <c r="C4692" s="108" t="s">
        <v>2609</v>
      </c>
      <c r="D4692" s="108" t="s">
        <v>18510</v>
      </c>
      <c r="E4692" s="108" t="s">
        <v>2683</v>
      </c>
      <c r="G4692" s="108" t="s">
        <v>18511</v>
      </c>
      <c r="H4692" s="108" t="s">
        <v>7941</v>
      </c>
      <c r="I4692" s="110" t="s">
        <v>2683</v>
      </c>
      <c r="J4692" s="108" t="s">
        <v>2404</v>
      </c>
      <c r="O4692" s="108" t="s">
        <v>2573</v>
      </c>
    </row>
    <row r="4693" spans="1:15" s="108" customFormat="1" ht="12.75" x14ac:dyDescent="0.2">
      <c r="A4693" s="108" t="str">
        <f>EnterpriseData!$B$38</f>
        <v>ProTes300420201Adm</v>
      </c>
      <c r="B4693" s="109" t="s">
        <v>18512</v>
      </c>
      <c r="C4693" s="108" t="s">
        <v>2609</v>
      </c>
      <c r="D4693" s="108" t="s">
        <v>18513</v>
      </c>
      <c r="E4693" s="108" t="s">
        <v>2683</v>
      </c>
      <c r="G4693" s="108" t="s">
        <v>18514</v>
      </c>
      <c r="H4693" s="108" t="s">
        <v>6616</v>
      </c>
      <c r="I4693" s="110" t="s">
        <v>2683</v>
      </c>
      <c r="J4693" s="108" t="s">
        <v>5800</v>
      </c>
      <c r="O4693" s="108" t="s">
        <v>2573</v>
      </c>
    </row>
    <row r="4694" spans="1:15" s="108" customFormat="1" ht="12.75" x14ac:dyDescent="0.2">
      <c r="A4694" s="108" t="str">
        <f>EnterpriseData!$B$38</f>
        <v>ProTes300420201Adm</v>
      </c>
      <c r="B4694" s="109" t="s">
        <v>18515</v>
      </c>
      <c r="C4694" s="108" t="s">
        <v>2609</v>
      </c>
      <c r="D4694" s="108" t="s">
        <v>18516</v>
      </c>
      <c r="E4694" s="108" t="s">
        <v>2683</v>
      </c>
      <c r="G4694" s="108" t="s">
        <v>18517</v>
      </c>
      <c r="H4694" s="108" t="s">
        <v>6676</v>
      </c>
      <c r="I4694" s="110" t="s">
        <v>2683</v>
      </c>
      <c r="J4694" s="108" t="s">
        <v>3151</v>
      </c>
      <c r="O4694" s="108" t="s">
        <v>2573</v>
      </c>
    </row>
    <row r="4695" spans="1:15" s="108" customFormat="1" ht="12.75" x14ac:dyDescent="0.2">
      <c r="A4695" s="108" t="str">
        <f>EnterpriseData!$B$38</f>
        <v>ProTes300420201Adm</v>
      </c>
      <c r="B4695" s="109" t="s">
        <v>18518</v>
      </c>
      <c r="C4695" s="108" t="s">
        <v>2609</v>
      </c>
      <c r="D4695" s="108" t="s">
        <v>18519</v>
      </c>
      <c r="E4695" s="108" t="s">
        <v>2683</v>
      </c>
      <c r="G4695" s="108" t="s">
        <v>18520</v>
      </c>
      <c r="H4695" s="108" t="s">
        <v>6616</v>
      </c>
      <c r="I4695" s="110" t="s">
        <v>2683</v>
      </c>
      <c r="J4695" s="108" t="s">
        <v>5800</v>
      </c>
      <c r="O4695" s="108" t="s">
        <v>2573</v>
      </c>
    </row>
    <row r="4696" spans="1:15" s="108" customFormat="1" ht="12.75" x14ac:dyDescent="0.2">
      <c r="A4696" s="108" t="str">
        <f>EnterpriseData!$B$38</f>
        <v>ProTes300420201Adm</v>
      </c>
      <c r="B4696" s="109" t="s">
        <v>18521</v>
      </c>
      <c r="C4696" s="108" t="s">
        <v>2609</v>
      </c>
      <c r="D4696" s="108" t="s">
        <v>18522</v>
      </c>
      <c r="E4696" s="108" t="s">
        <v>2683</v>
      </c>
      <c r="G4696" s="108" t="s">
        <v>18523</v>
      </c>
      <c r="H4696" s="108" t="s">
        <v>6566</v>
      </c>
      <c r="I4696" s="110" t="s">
        <v>2683</v>
      </c>
      <c r="J4696" s="108" t="s">
        <v>2409</v>
      </c>
      <c r="O4696" s="108" t="s">
        <v>2573</v>
      </c>
    </row>
    <row r="4697" spans="1:15" s="108" customFormat="1" ht="12.75" x14ac:dyDescent="0.2">
      <c r="A4697" s="108" t="str">
        <f>EnterpriseData!$B$38</f>
        <v>ProTes300420201Adm</v>
      </c>
      <c r="B4697" s="109" t="s">
        <v>18524</v>
      </c>
      <c r="C4697" s="108" t="s">
        <v>2609</v>
      </c>
      <c r="D4697" s="108" t="s">
        <v>18525</v>
      </c>
      <c r="E4697" s="108" t="s">
        <v>2683</v>
      </c>
      <c r="G4697" s="108" t="s">
        <v>18526</v>
      </c>
      <c r="H4697" s="108" t="s">
        <v>6198</v>
      </c>
      <c r="I4697" s="110" t="s">
        <v>2683</v>
      </c>
      <c r="J4697" s="108" t="s">
        <v>3825</v>
      </c>
      <c r="O4697" s="108" t="s">
        <v>2573</v>
      </c>
    </row>
    <row r="4698" spans="1:15" s="108" customFormat="1" ht="12.75" x14ac:dyDescent="0.2">
      <c r="A4698" s="108" t="str">
        <f>EnterpriseData!$B$38</f>
        <v>ProTes300420201Adm</v>
      </c>
      <c r="B4698" s="109" t="s">
        <v>18527</v>
      </c>
      <c r="C4698" s="108" t="s">
        <v>2609</v>
      </c>
      <c r="D4698" s="108" t="s">
        <v>18528</v>
      </c>
      <c r="E4698" s="108" t="s">
        <v>2683</v>
      </c>
      <c r="G4698" s="108" t="s">
        <v>18529</v>
      </c>
      <c r="H4698" s="108" t="s">
        <v>10559</v>
      </c>
      <c r="I4698" s="110" t="s">
        <v>2683</v>
      </c>
      <c r="J4698" s="108" t="s">
        <v>5414</v>
      </c>
      <c r="O4698" s="108" t="s">
        <v>2573</v>
      </c>
    </row>
    <row r="4699" spans="1:15" s="108" customFormat="1" ht="12.75" x14ac:dyDescent="0.2">
      <c r="A4699" s="108" t="str">
        <f>EnterpriseData!$B$38</f>
        <v>ProTes300420201Adm</v>
      </c>
      <c r="B4699" s="109" t="s">
        <v>18530</v>
      </c>
      <c r="C4699" s="108" t="s">
        <v>2609</v>
      </c>
      <c r="D4699" s="108" t="s">
        <v>18531</v>
      </c>
      <c r="E4699" s="108" t="s">
        <v>2683</v>
      </c>
      <c r="G4699" s="108" t="s">
        <v>18532</v>
      </c>
      <c r="H4699" s="108" t="s">
        <v>7050</v>
      </c>
      <c r="I4699" s="110" t="s">
        <v>2683</v>
      </c>
      <c r="J4699" s="108" t="s">
        <v>5583</v>
      </c>
      <c r="O4699" s="108" t="s">
        <v>2573</v>
      </c>
    </row>
    <row r="4700" spans="1:15" s="108" customFormat="1" ht="12.75" x14ac:dyDescent="0.2">
      <c r="A4700" s="108" t="str">
        <f>EnterpriseData!$B$38</f>
        <v>ProTes300420201Adm</v>
      </c>
      <c r="B4700" s="109" t="s">
        <v>18533</v>
      </c>
      <c r="C4700" s="108" t="s">
        <v>2609</v>
      </c>
      <c r="D4700" s="108" t="s">
        <v>18534</v>
      </c>
      <c r="E4700" s="108" t="s">
        <v>2683</v>
      </c>
      <c r="G4700" s="108" t="s">
        <v>18535</v>
      </c>
      <c r="H4700" s="108" t="s">
        <v>6151</v>
      </c>
      <c r="I4700" s="110" t="s">
        <v>2683</v>
      </c>
      <c r="J4700" s="108" t="s">
        <v>2727</v>
      </c>
      <c r="O4700" s="108" t="s">
        <v>2573</v>
      </c>
    </row>
    <row r="4701" spans="1:15" s="108" customFormat="1" ht="12.75" x14ac:dyDescent="0.2">
      <c r="A4701" s="108" t="str">
        <f>EnterpriseData!$B$38</f>
        <v>ProTes300420201Adm</v>
      </c>
      <c r="B4701" s="109" t="s">
        <v>18536</v>
      </c>
      <c r="C4701" s="108" t="s">
        <v>2609</v>
      </c>
      <c r="D4701" s="108" t="s">
        <v>18537</v>
      </c>
      <c r="E4701" s="108" t="s">
        <v>2683</v>
      </c>
      <c r="G4701" s="108" t="s">
        <v>18538</v>
      </c>
      <c r="H4701" s="108" t="s">
        <v>18068</v>
      </c>
      <c r="I4701" s="110" t="s">
        <v>2683</v>
      </c>
      <c r="J4701" s="108" t="s">
        <v>2860</v>
      </c>
      <c r="O4701" s="108" t="s">
        <v>2573</v>
      </c>
    </row>
    <row r="4702" spans="1:15" s="108" customFormat="1" ht="12.75" x14ac:dyDescent="0.2">
      <c r="A4702" s="108" t="str">
        <f>EnterpriseData!$B$38</f>
        <v>ProTes300420201Adm</v>
      </c>
      <c r="B4702" s="109" t="s">
        <v>18539</v>
      </c>
      <c r="C4702" s="108" t="s">
        <v>2609</v>
      </c>
      <c r="D4702" s="108" t="s">
        <v>18540</v>
      </c>
      <c r="E4702" s="108" t="s">
        <v>2683</v>
      </c>
      <c r="G4702" s="108" t="s">
        <v>18541</v>
      </c>
      <c r="H4702" s="108" t="s">
        <v>7849</v>
      </c>
      <c r="I4702" s="110" t="s">
        <v>2683</v>
      </c>
      <c r="J4702" s="108" t="s">
        <v>5679</v>
      </c>
      <c r="O4702" s="108" t="s">
        <v>2573</v>
      </c>
    </row>
    <row r="4703" spans="1:15" s="108" customFormat="1" ht="12.75" x14ac:dyDescent="0.2">
      <c r="A4703" s="108" t="str">
        <f>EnterpriseData!$B$38</f>
        <v>ProTes300420201Adm</v>
      </c>
      <c r="B4703" s="109" t="s">
        <v>18542</v>
      </c>
      <c r="C4703" s="108" t="s">
        <v>2609</v>
      </c>
      <c r="D4703" s="108" t="s">
        <v>18543</v>
      </c>
      <c r="E4703" s="108" t="s">
        <v>2683</v>
      </c>
      <c r="G4703" s="108" t="s">
        <v>18544</v>
      </c>
      <c r="H4703" s="108" t="s">
        <v>6133</v>
      </c>
      <c r="I4703" s="110" t="s">
        <v>2683</v>
      </c>
      <c r="J4703" s="108" t="s">
        <v>3681</v>
      </c>
      <c r="O4703" s="108" t="s">
        <v>2573</v>
      </c>
    </row>
    <row r="4704" spans="1:15" s="108" customFormat="1" ht="12.75" x14ac:dyDescent="0.2">
      <c r="A4704" s="108" t="str">
        <f>EnterpriseData!$B$38</f>
        <v>ProTes300420201Adm</v>
      </c>
      <c r="B4704" s="109" t="s">
        <v>18545</v>
      </c>
      <c r="C4704" s="108" t="s">
        <v>2609</v>
      </c>
      <c r="D4704" s="108" t="s">
        <v>18546</v>
      </c>
      <c r="E4704" s="108" t="s">
        <v>2683</v>
      </c>
      <c r="G4704" s="108" t="s">
        <v>18547</v>
      </c>
      <c r="H4704" s="108" t="s">
        <v>6403</v>
      </c>
      <c r="I4704" s="110" t="s">
        <v>2683</v>
      </c>
      <c r="J4704" s="108" t="s">
        <v>6404</v>
      </c>
      <c r="O4704" s="108" t="s">
        <v>2573</v>
      </c>
    </row>
    <row r="4705" spans="1:15" s="108" customFormat="1" ht="12.75" x14ac:dyDescent="0.2">
      <c r="A4705" s="108" t="str">
        <f>EnterpriseData!$B$38</f>
        <v>ProTes300420201Adm</v>
      </c>
      <c r="B4705" s="109" t="s">
        <v>18548</v>
      </c>
      <c r="C4705" s="108" t="s">
        <v>2609</v>
      </c>
      <c r="D4705" s="108" t="s">
        <v>18549</v>
      </c>
      <c r="E4705" s="108" t="s">
        <v>2683</v>
      </c>
      <c r="G4705" s="108" t="s">
        <v>18550</v>
      </c>
      <c r="H4705" s="108" t="s">
        <v>6198</v>
      </c>
      <c r="I4705" s="110" t="s">
        <v>2683</v>
      </c>
      <c r="J4705" s="108" t="s">
        <v>3825</v>
      </c>
      <c r="O4705" s="108" t="s">
        <v>2573</v>
      </c>
    </row>
    <row r="4706" spans="1:15" s="108" customFormat="1" ht="12.75" x14ac:dyDescent="0.2">
      <c r="A4706" s="108" t="str">
        <f>EnterpriseData!$B$38</f>
        <v>ProTes300420201Adm</v>
      </c>
      <c r="B4706" s="109" t="s">
        <v>18551</v>
      </c>
      <c r="C4706" s="108" t="s">
        <v>2609</v>
      </c>
      <c r="D4706" s="108" t="s">
        <v>18552</v>
      </c>
      <c r="E4706" s="108" t="s">
        <v>2683</v>
      </c>
      <c r="G4706" s="108" t="s">
        <v>18553</v>
      </c>
      <c r="H4706" s="108" t="s">
        <v>6143</v>
      </c>
      <c r="I4706" s="110" t="s">
        <v>2683</v>
      </c>
      <c r="J4706" s="108" t="s">
        <v>4901</v>
      </c>
      <c r="O4706" s="108" t="s">
        <v>2573</v>
      </c>
    </row>
    <row r="4707" spans="1:15" s="108" customFormat="1" ht="12.75" x14ac:dyDescent="0.2">
      <c r="A4707" s="108" t="str">
        <f>EnterpriseData!$B$38</f>
        <v>ProTes300420201Adm</v>
      </c>
      <c r="B4707" s="109" t="s">
        <v>18554</v>
      </c>
      <c r="C4707" s="108" t="s">
        <v>2609</v>
      </c>
      <c r="D4707" s="108" t="s">
        <v>18555</v>
      </c>
      <c r="E4707" s="108" t="s">
        <v>2683</v>
      </c>
      <c r="G4707" s="108" t="s">
        <v>18556</v>
      </c>
      <c r="H4707" s="108" t="s">
        <v>6198</v>
      </c>
      <c r="I4707" s="110" t="s">
        <v>2683</v>
      </c>
      <c r="J4707" s="108" t="s">
        <v>3825</v>
      </c>
      <c r="O4707" s="108" t="s">
        <v>2573</v>
      </c>
    </row>
    <row r="4708" spans="1:15" s="108" customFormat="1" ht="12.75" x14ac:dyDescent="0.2">
      <c r="A4708" s="108" t="str">
        <f>EnterpriseData!$B$38</f>
        <v>ProTes300420201Adm</v>
      </c>
      <c r="B4708" s="109" t="s">
        <v>18557</v>
      </c>
      <c r="C4708" s="108" t="s">
        <v>2609</v>
      </c>
      <c r="D4708" s="108" t="s">
        <v>18558</v>
      </c>
      <c r="E4708" s="108" t="s">
        <v>2683</v>
      </c>
      <c r="G4708" s="108" t="s">
        <v>18559</v>
      </c>
      <c r="H4708" s="108" t="s">
        <v>6616</v>
      </c>
      <c r="I4708" s="110" t="s">
        <v>2683</v>
      </c>
      <c r="J4708" s="108" t="s">
        <v>5800</v>
      </c>
      <c r="O4708" s="108" t="s">
        <v>2573</v>
      </c>
    </row>
    <row r="4709" spans="1:15" s="108" customFormat="1" ht="12.75" x14ac:dyDescent="0.2">
      <c r="A4709" s="108" t="str">
        <f>EnterpriseData!$B$38</f>
        <v>ProTes300420201Adm</v>
      </c>
      <c r="B4709" s="109" t="s">
        <v>18560</v>
      </c>
      <c r="C4709" s="108" t="s">
        <v>2609</v>
      </c>
      <c r="D4709" s="108" t="s">
        <v>18561</v>
      </c>
      <c r="E4709" s="108" t="s">
        <v>2683</v>
      </c>
      <c r="G4709" s="108" t="s">
        <v>18562</v>
      </c>
      <c r="H4709" s="108" t="s">
        <v>9092</v>
      </c>
      <c r="I4709" s="110" t="s">
        <v>2683</v>
      </c>
      <c r="J4709" s="108" t="s">
        <v>3003</v>
      </c>
      <c r="O4709" s="108" t="s">
        <v>2573</v>
      </c>
    </row>
    <row r="4710" spans="1:15" s="108" customFormat="1" ht="12.75" x14ac:dyDescent="0.2">
      <c r="A4710" s="108" t="str">
        <f>EnterpriseData!$B$38</f>
        <v>ProTes300420201Adm</v>
      </c>
      <c r="B4710" s="109" t="s">
        <v>18563</v>
      </c>
      <c r="C4710" s="108" t="s">
        <v>2609</v>
      </c>
      <c r="D4710" s="108" t="s">
        <v>18564</v>
      </c>
      <c r="E4710" s="108" t="s">
        <v>2683</v>
      </c>
      <c r="G4710" s="108" t="s">
        <v>18565</v>
      </c>
      <c r="H4710" s="108" t="s">
        <v>11437</v>
      </c>
      <c r="I4710" s="110" t="s">
        <v>2683</v>
      </c>
      <c r="J4710" s="108" t="s">
        <v>6711</v>
      </c>
      <c r="O4710" s="108" t="s">
        <v>2573</v>
      </c>
    </row>
    <row r="4711" spans="1:15" s="108" customFormat="1" ht="12.75" x14ac:dyDescent="0.2">
      <c r="A4711" s="108" t="str">
        <f>EnterpriseData!$B$38</f>
        <v>ProTes300420201Adm</v>
      </c>
      <c r="B4711" s="109" t="s">
        <v>18566</v>
      </c>
      <c r="C4711" s="108" t="s">
        <v>2609</v>
      </c>
      <c r="D4711" s="108" t="s">
        <v>18567</v>
      </c>
      <c r="E4711" s="108" t="s">
        <v>2683</v>
      </c>
      <c r="G4711" s="108" t="s">
        <v>18568</v>
      </c>
      <c r="H4711" s="108" t="s">
        <v>6566</v>
      </c>
      <c r="I4711" s="110" t="s">
        <v>2683</v>
      </c>
      <c r="J4711" s="108" t="s">
        <v>2409</v>
      </c>
      <c r="O4711" s="108" t="s">
        <v>2573</v>
      </c>
    </row>
    <row r="4712" spans="1:15" s="108" customFormat="1" ht="12.75" x14ac:dyDescent="0.2">
      <c r="A4712" s="108" t="str">
        <f>EnterpriseData!$B$38</f>
        <v>ProTes300420201Adm</v>
      </c>
      <c r="B4712" s="109" t="s">
        <v>18569</v>
      </c>
      <c r="C4712" s="108" t="s">
        <v>2609</v>
      </c>
      <c r="D4712" s="108" t="s">
        <v>18570</v>
      </c>
      <c r="E4712" s="108" t="s">
        <v>2683</v>
      </c>
      <c r="G4712" s="108" t="s">
        <v>18571</v>
      </c>
      <c r="H4712" s="108" t="s">
        <v>6151</v>
      </c>
      <c r="I4712" s="110" t="s">
        <v>2683</v>
      </c>
      <c r="J4712" s="108" t="s">
        <v>2727</v>
      </c>
      <c r="O4712" s="108" t="s">
        <v>2573</v>
      </c>
    </row>
    <row r="4713" spans="1:15" s="108" customFormat="1" ht="12.75" x14ac:dyDescent="0.2">
      <c r="A4713" s="108" t="str">
        <f>EnterpriseData!$B$38</f>
        <v>ProTes300420201Adm</v>
      </c>
      <c r="B4713" s="109" t="s">
        <v>18572</v>
      </c>
      <c r="C4713" s="108" t="s">
        <v>2609</v>
      </c>
      <c r="D4713" s="108" t="s">
        <v>18573</v>
      </c>
      <c r="E4713" s="108" t="s">
        <v>2683</v>
      </c>
      <c r="G4713" s="108" t="s">
        <v>18574</v>
      </c>
      <c r="H4713" s="108" t="s">
        <v>7941</v>
      </c>
      <c r="I4713" s="110" t="s">
        <v>2683</v>
      </c>
      <c r="J4713" s="108" t="s">
        <v>2404</v>
      </c>
      <c r="O4713" s="108" t="s">
        <v>2573</v>
      </c>
    </row>
    <row r="4714" spans="1:15" s="108" customFormat="1" ht="12.75" x14ac:dyDescent="0.2">
      <c r="A4714" s="108" t="str">
        <f>EnterpriseData!$B$38</f>
        <v>ProTes300420201Adm</v>
      </c>
      <c r="B4714" s="109" t="s">
        <v>18575</v>
      </c>
      <c r="C4714" s="108" t="s">
        <v>2609</v>
      </c>
      <c r="D4714" s="108" t="s">
        <v>18576</v>
      </c>
      <c r="E4714" s="108" t="s">
        <v>2683</v>
      </c>
      <c r="G4714" s="108" t="s">
        <v>18577</v>
      </c>
      <c r="H4714" s="108" t="s">
        <v>7315</v>
      </c>
      <c r="I4714" s="110" t="s">
        <v>2683</v>
      </c>
      <c r="J4714" s="108" t="s">
        <v>3016</v>
      </c>
      <c r="O4714" s="108" t="s">
        <v>2573</v>
      </c>
    </row>
    <row r="4715" spans="1:15" s="108" customFormat="1" ht="12.75" x14ac:dyDescent="0.2">
      <c r="A4715" s="108" t="str">
        <f>EnterpriseData!$B$38</f>
        <v>ProTes300420201Adm</v>
      </c>
      <c r="B4715" s="109" t="s">
        <v>18578</v>
      </c>
      <c r="C4715" s="108" t="s">
        <v>2609</v>
      </c>
      <c r="D4715" s="108" t="s">
        <v>18579</v>
      </c>
      <c r="E4715" s="108" t="s">
        <v>2683</v>
      </c>
      <c r="G4715" s="108" t="s">
        <v>13450</v>
      </c>
      <c r="H4715" s="108" t="s">
        <v>6769</v>
      </c>
      <c r="I4715" s="110" t="s">
        <v>2683</v>
      </c>
      <c r="J4715" s="108" t="s">
        <v>4901</v>
      </c>
      <c r="O4715" s="108" t="s">
        <v>2573</v>
      </c>
    </row>
    <row r="4716" spans="1:15" s="108" customFormat="1" ht="12.75" x14ac:dyDescent="0.2">
      <c r="A4716" s="108" t="str">
        <f>EnterpriseData!$B$38</f>
        <v>ProTes300420201Adm</v>
      </c>
      <c r="B4716" s="109" t="s">
        <v>18580</v>
      </c>
      <c r="C4716" s="108" t="s">
        <v>2609</v>
      </c>
      <c r="D4716" s="108" t="s">
        <v>18581</v>
      </c>
      <c r="E4716" s="108" t="s">
        <v>2683</v>
      </c>
      <c r="G4716" s="108" t="s">
        <v>18582</v>
      </c>
      <c r="H4716" s="108" t="s">
        <v>8117</v>
      </c>
      <c r="I4716" s="110" t="s">
        <v>2683</v>
      </c>
      <c r="J4716" s="108" t="s">
        <v>409</v>
      </c>
      <c r="O4716" s="108" t="s">
        <v>2573</v>
      </c>
    </row>
    <row r="4717" spans="1:15" s="108" customFormat="1" ht="12.75" x14ac:dyDescent="0.2">
      <c r="A4717" s="108" t="str">
        <f>EnterpriseData!$B$38</f>
        <v>ProTes300420201Adm</v>
      </c>
      <c r="B4717" s="109" t="s">
        <v>18583</v>
      </c>
      <c r="C4717" s="108" t="s">
        <v>2609</v>
      </c>
      <c r="D4717" s="108" t="s">
        <v>18584</v>
      </c>
      <c r="E4717" s="108" t="s">
        <v>2683</v>
      </c>
      <c r="G4717" s="108" t="s">
        <v>18585</v>
      </c>
      <c r="H4717" s="108" t="s">
        <v>6616</v>
      </c>
      <c r="I4717" s="110" t="s">
        <v>2683</v>
      </c>
      <c r="J4717" s="108" t="s">
        <v>5800</v>
      </c>
      <c r="O4717" s="108" t="s">
        <v>2573</v>
      </c>
    </row>
    <row r="4718" spans="1:15" s="108" customFormat="1" ht="12.75" x14ac:dyDescent="0.2">
      <c r="A4718" s="108" t="str">
        <f>EnterpriseData!$B$38</f>
        <v>ProTes300420201Adm</v>
      </c>
      <c r="B4718" s="109" t="s">
        <v>18586</v>
      </c>
      <c r="C4718" s="108" t="s">
        <v>2609</v>
      </c>
      <c r="D4718" s="108" t="s">
        <v>18587</v>
      </c>
      <c r="E4718" s="108" t="s">
        <v>2683</v>
      </c>
      <c r="G4718" s="108" t="s">
        <v>18588</v>
      </c>
      <c r="H4718" s="108" t="s">
        <v>6198</v>
      </c>
      <c r="I4718" s="110" t="s">
        <v>2683</v>
      </c>
      <c r="J4718" s="108" t="s">
        <v>3825</v>
      </c>
      <c r="O4718" s="108" t="s">
        <v>2573</v>
      </c>
    </row>
    <row r="4719" spans="1:15" s="108" customFormat="1" ht="12.75" x14ac:dyDescent="0.2">
      <c r="A4719" s="108" t="str">
        <f>EnterpriseData!$B$38</f>
        <v>ProTes300420201Adm</v>
      </c>
      <c r="B4719" s="109" t="s">
        <v>18589</v>
      </c>
      <c r="C4719" s="108" t="s">
        <v>2609</v>
      </c>
      <c r="D4719" s="108" t="s">
        <v>18590</v>
      </c>
      <c r="E4719" s="108" t="s">
        <v>2683</v>
      </c>
      <c r="G4719" s="108" t="s">
        <v>18591</v>
      </c>
      <c r="H4719" s="108" t="s">
        <v>6616</v>
      </c>
      <c r="I4719" s="110" t="s">
        <v>2683</v>
      </c>
      <c r="J4719" s="108" t="s">
        <v>5800</v>
      </c>
      <c r="O4719" s="108" t="s">
        <v>2573</v>
      </c>
    </row>
    <row r="4720" spans="1:15" s="108" customFormat="1" ht="12.75" x14ac:dyDescent="0.2">
      <c r="A4720" s="108" t="str">
        <f>EnterpriseData!$B$38</f>
        <v>ProTes300420201Adm</v>
      </c>
      <c r="B4720" s="109" t="s">
        <v>18592</v>
      </c>
      <c r="C4720" s="108" t="s">
        <v>2609</v>
      </c>
      <c r="D4720" s="108" t="s">
        <v>18593</v>
      </c>
      <c r="E4720" s="108" t="s">
        <v>2683</v>
      </c>
      <c r="G4720" s="108" t="s">
        <v>18594</v>
      </c>
      <c r="H4720" s="108" t="s">
        <v>11437</v>
      </c>
      <c r="I4720" s="110" t="s">
        <v>2683</v>
      </c>
      <c r="J4720" s="108" t="s">
        <v>6711</v>
      </c>
      <c r="O4720" s="108" t="s">
        <v>2573</v>
      </c>
    </row>
    <row r="4721" spans="1:15" s="108" customFormat="1" ht="12.75" x14ac:dyDescent="0.2">
      <c r="A4721" s="108" t="str">
        <f>EnterpriseData!$B$38</f>
        <v>ProTes300420201Adm</v>
      </c>
      <c r="B4721" s="109" t="s">
        <v>18595</v>
      </c>
      <c r="C4721" s="108" t="s">
        <v>2609</v>
      </c>
      <c r="D4721" s="108" t="s">
        <v>18596</v>
      </c>
      <c r="E4721" s="108" t="s">
        <v>2683</v>
      </c>
      <c r="G4721" s="108" t="s">
        <v>18597</v>
      </c>
      <c r="H4721" s="108" t="s">
        <v>6245</v>
      </c>
      <c r="I4721" s="110" t="s">
        <v>2683</v>
      </c>
      <c r="J4721" s="108" t="s">
        <v>2412</v>
      </c>
      <c r="O4721" s="108" t="s">
        <v>2573</v>
      </c>
    </row>
    <row r="4722" spans="1:15" s="108" customFormat="1" ht="12.75" x14ac:dyDescent="0.2">
      <c r="A4722" s="108" t="str">
        <f>EnterpriseData!$B$38</f>
        <v>ProTes300420201Adm</v>
      </c>
      <c r="B4722" s="109" t="s">
        <v>18598</v>
      </c>
      <c r="C4722" s="108" t="s">
        <v>2609</v>
      </c>
      <c r="D4722" s="108" t="s">
        <v>18599</v>
      </c>
      <c r="E4722" s="108" t="s">
        <v>2683</v>
      </c>
      <c r="G4722" s="108" t="s">
        <v>18600</v>
      </c>
      <c r="H4722" s="108" t="s">
        <v>6245</v>
      </c>
      <c r="I4722" s="110" t="s">
        <v>2683</v>
      </c>
      <c r="J4722" s="108" t="s">
        <v>2412</v>
      </c>
      <c r="O4722" s="108" t="s">
        <v>2573</v>
      </c>
    </row>
    <row r="4723" spans="1:15" s="108" customFormat="1" ht="12.75" x14ac:dyDescent="0.2">
      <c r="A4723" s="108" t="str">
        <f>EnterpriseData!$B$38</f>
        <v>ProTes300420201Adm</v>
      </c>
      <c r="B4723" s="109" t="s">
        <v>18601</v>
      </c>
      <c r="C4723" s="108" t="s">
        <v>2609</v>
      </c>
      <c r="D4723" s="108" t="s">
        <v>18602</v>
      </c>
      <c r="E4723" s="108" t="s">
        <v>2683</v>
      </c>
      <c r="G4723" s="108" t="s">
        <v>18603</v>
      </c>
      <c r="H4723" s="108" t="s">
        <v>7849</v>
      </c>
      <c r="I4723" s="110" t="s">
        <v>2683</v>
      </c>
      <c r="J4723" s="108" t="s">
        <v>5679</v>
      </c>
      <c r="O4723" s="108" t="s">
        <v>2573</v>
      </c>
    </row>
    <row r="4724" spans="1:15" s="108" customFormat="1" ht="12.75" x14ac:dyDescent="0.2">
      <c r="A4724" s="108" t="str">
        <f>EnterpriseData!$B$38</f>
        <v>ProTes300420201Adm</v>
      </c>
      <c r="B4724" s="109" t="s">
        <v>18604</v>
      </c>
      <c r="C4724" s="108" t="s">
        <v>2609</v>
      </c>
      <c r="D4724" s="108" t="s">
        <v>18605</v>
      </c>
      <c r="E4724" s="108" t="s">
        <v>2683</v>
      </c>
      <c r="G4724" s="108" t="s">
        <v>18606</v>
      </c>
      <c r="H4724" s="108" t="s">
        <v>6198</v>
      </c>
      <c r="I4724" s="110" t="s">
        <v>2683</v>
      </c>
      <c r="J4724" s="108" t="s">
        <v>3825</v>
      </c>
      <c r="O4724" s="108" t="s">
        <v>2573</v>
      </c>
    </row>
    <row r="4725" spans="1:15" s="108" customFormat="1" ht="12.75" x14ac:dyDescent="0.2">
      <c r="A4725" s="108" t="str">
        <f>EnterpriseData!$B$38</f>
        <v>ProTes300420201Adm</v>
      </c>
      <c r="B4725" s="109" t="s">
        <v>18607</v>
      </c>
      <c r="C4725" s="108" t="s">
        <v>2609</v>
      </c>
      <c r="D4725" s="108" t="s">
        <v>18608</v>
      </c>
      <c r="E4725" s="108" t="s">
        <v>2683</v>
      </c>
      <c r="G4725" s="108" t="s">
        <v>18609</v>
      </c>
      <c r="H4725" s="108" t="s">
        <v>6151</v>
      </c>
      <c r="I4725" s="110" t="s">
        <v>2683</v>
      </c>
      <c r="J4725" s="108" t="s">
        <v>2727</v>
      </c>
      <c r="O4725" s="108" t="s">
        <v>2573</v>
      </c>
    </row>
    <row r="4726" spans="1:15" s="108" customFormat="1" ht="12.75" x14ac:dyDescent="0.2">
      <c r="A4726" s="108" t="str">
        <f>EnterpriseData!$B$38</f>
        <v>ProTes300420201Adm</v>
      </c>
      <c r="B4726" s="109" t="s">
        <v>18610</v>
      </c>
      <c r="C4726" s="108" t="s">
        <v>2609</v>
      </c>
      <c r="D4726" s="108" t="s">
        <v>18611</v>
      </c>
      <c r="E4726" s="108" t="s">
        <v>2683</v>
      </c>
      <c r="G4726" s="108" t="s">
        <v>18612</v>
      </c>
      <c r="H4726" s="108" t="s">
        <v>7572</v>
      </c>
      <c r="I4726" s="110" t="s">
        <v>2683</v>
      </c>
      <c r="J4726" s="108" t="s">
        <v>4509</v>
      </c>
      <c r="O4726" s="108" t="s">
        <v>2573</v>
      </c>
    </row>
    <row r="4727" spans="1:15" s="108" customFormat="1" ht="12.75" x14ac:dyDescent="0.2">
      <c r="A4727" s="108" t="str">
        <f>EnterpriseData!$B$38</f>
        <v>ProTes300420201Adm</v>
      </c>
      <c r="B4727" s="109" t="s">
        <v>18613</v>
      </c>
      <c r="C4727" s="108" t="s">
        <v>2609</v>
      </c>
      <c r="D4727" s="108" t="s">
        <v>18614</v>
      </c>
      <c r="E4727" s="108" t="s">
        <v>2683</v>
      </c>
      <c r="G4727" s="108" t="s">
        <v>18615</v>
      </c>
      <c r="H4727" s="108" t="s">
        <v>8064</v>
      </c>
      <c r="I4727" s="110" t="s">
        <v>2683</v>
      </c>
      <c r="J4727" s="108" t="s">
        <v>2414</v>
      </c>
      <c r="O4727" s="108" t="s">
        <v>2573</v>
      </c>
    </row>
    <row r="4728" spans="1:15" s="108" customFormat="1" ht="12.75" x14ac:dyDescent="0.2">
      <c r="A4728" s="108" t="str">
        <f>EnterpriseData!$B$38</f>
        <v>ProTes300420201Adm</v>
      </c>
      <c r="B4728" s="109" t="s">
        <v>18616</v>
      </c>
      <c r="C4728" s="108" t="s">
        <v>2609</v>
      </c>
      <c r="D4728" s="108" t="s">
        <v>18617</v>
      </c>
      <c r="E4728" s="108" t="s">
        <v>2683</v>
      </c>
      <c r="G4728" s="108" t="s">
        <v>18618</v>
      </c>
      <c r="H4728" s="108" t="s">
        <v>18619</v>
      </c>
      <c r="I4728" s="110" t="s">
        <v>2683</v>
      </c>
      <c r="J4728" s="108" t="s">
        <v>2428</v>
      </c>
      <c r="O4728" s="108" t="s">
        <v>2573</v>
      </c>
    </row>
    <row r="4729" spans="1:15" s="108" customFormat="1" ht="12.75" x14ac:dyDescent="0.2">
      <c r="A4729" s="108" t="str">
        <f>EnterpriseData!$B$38</f>
        <v>ProTes300420201Adm</v>
      </c>
      <c r="B4729" s="109" t="s">
        <v>18620</v>
      </c>
      <c r="C4729" s="108" t="s">
        <v>2609</v>
      </c>
      <c r="D4729" s="108" t="s">
        <v>18621</v>
      </c>
      <c r="E4729" s="108" t="s">
        <v>2683</v>
      </c>
      <c r="G4729" s="108" t="s">
        <v>18622</v>
      </c>
      <c r="H4729" s="108" t="s">
        <v>6534</v>
      </c>
      <c r="I4729" s="110" t="s">
        <v>2683</v>
      </c>
      <c r="J4729" s="108" t="s">
        <v>5602</v>
      </c>
      <c r="O4729" s="108" t="s">
        <v>2573</v>
      </c>
    </row>
    <row r="4730" spans="1:15" s="108" customFormat="1" ht="12.75" x14ac:dyDescent="0.2">
      <c r="A4730" s="108" t="str">
        <f>EnterpriseData!$B$38</f>
        <v>ProTes300420201Adm</v>
      </c>
      <c r="B4730" s="109" t="s">
        <v>18623</v>
      </c>
      <c r="C4730" s="108" t="s">
        <v>2609</v>
      </c>
      <c r="D4730" s="108" t="s">
        <v>18624</v>
      </c>
      <c r="E4730" s="108" t="s">
        <v>2683</v>
      </c>
      <c r="G4730" s="108" t="s">
        <v>5755</v>
      </c>
      <c r="H4730" s="108" t="s">
        <v>7660</v>
      </c>
      <c r="I4730" s="110" t="s">
        <v>2683</v>
      </c>
      <c r="J4730" s="108" t="s">
        <v>2437</v>
      </c>
      <c r="O4730" s="108" t="s">
        <v>2573</v>
      </c>
    </row>
    <row r="4731" spans="1:15" s="108" customFormat="1" ht="12.75" x14ac:dyDescent="0.2">
      <c r="A4731" s="108" t="str">
        <f>EnterpriseData!$B$38</f>
        <v>ProTes300420201Adm</v>
      </c>
      <c r="B4731" s="109" t="s">
        <v>18625</v>
      </c>
      <c r="C4731" s="108" t="s">
        <v>2609</v>
      </c>
      <c r="D4731" s="108" t="s">
        <v>18626</v>
      </c>
      <c r="E4731" s="108" t="s">
        <v>2683</v>
      </c>
      <c r="G4731" s="108" t="s">
        <v>18627</v>
      </c>
      <c r="H4731" s="108" t="s">
        <v>10559</v>
      </c>
      <c r="I4731" s="110" t="s">
        <v>2683</v>
      </c>
      <c r="J4731" s="108" t="s">
        <v>5414</v>
      </c>
      <c r="O4731" s="108" t="s">
        <v>2573</v>
      </c>
    </row>
    <row r="4732" spans="1:15" s="108" customFormat="1" ht="12.75" x14ac:dyDescent="0.2">
      <c r="A4732" s="108" t="str">
        <f>EnterpriseData!$B$38</f>
        <v>ProTes300420201Adm</v>
      </c>
      <c r="B4732" s="109" t="s">
        <v>18628</v>
      </c>
      <c r="C4732" s="108" t="s">
        <v>2609</v>
      </c>
      <c r="D4732" s="108" t="s">
        <v>18629</v>
      </c>
      <c r="E4732" s="108" t="s">
        <v>2683</v>
      </c>
      <c r="G4732" s="108" t="s">
        <v>18630</v>
      </c>
      <c r="H4732" s="108" t="s">
        <v>6230</v>
      </c>
      <c r="I4732" s="110" t="s">
        <v>2683</v>
      </c>
      <c r="J4732" s="108" t="s">
        <v>5458</v>
      </c>
      <c r="O4732" s="108" t="s">
        <v>2573</v>
      </c>
    </row>
    <row r="4733" spans="1:15" s="108" customFormat="1" ht="12.75" x14ac:dyDescent="0.2">
      <c r="A4733" s="108" t="str">
        <f>EnterpriseData!$B$38</f>
        <v>ProTes300420201Adm</v>
      </c>
      <c r="B4733" s="109" t="s">
        <v>18631</v>
      </c>
      <c r="C4733" s="108" t="s">
        <v>2609</v>
      </c>
      <c r="D4733" s="108" t="s">
        <v>18632</v>
      </c>
      <c r="E4733" s="108" t="s">
        <v>2683</v>
      </c>
      <c r="G4733" s="108" t="s">
        <v>18633</v>
      </c>
      <c r="H4733" s="108" t="s">
        <v>6151</v>
      </c>
      <c r="I4733" s="110" t="s">
        <v>2683</v>
      </c>
      <c r="J4733" s="108" t="s">
        <v>2727</v>
      </c>
      <c r="O4733" s="108" t="s">
        <v>2573</v>
      </c>
    </row>
    <row r="4734" spans="1:15" s="108" customFormat="1" ht="12.75" x14ac:dyDescent="0.2">
      <c r="A4734" s="108" t="str">
        <f>EnterpriseData!$B$38</f>
        <v>ProTes300420201Adm</v>
      </c>
      <c r="B4734" s="109" t="s">
        <v>18634</v>
      </c>
      <c r="C4734" s="108" t="s">
        <v>2609</v>
      </c>
      <c r="D4734" s="108" t="s">
        <v>18635</v>
      </c>
      <c r="E4734" s="108" t="s">
        <v>2683</v>
      </c>
      <c r="G4734" s="108" t="s">
        <v>18636</v>
      </c>
      <c r="H4734" s="108" t="s">
        <v>6616</v>
      </c>
      <c r="I4734" s="110" t="s">
        <v>2683</v>
      </c>
      <c r="J4734" s="108" t="s">
        <v>5800</v>
      </c>
      <c r="O4734" s="108" t="s">
        <v>2573</v>
      </c>
    </row>
    <row r="4735" spans="1:15" s="108" customFormat="1" ht="12.75" x14ac:dyDescent="0.2">
      <c r="A4735" s="108" t="str">
        <f>EnterpriseData!$B$38</f>
        <v>ProTes300420201Adm</v>
      </c>
      <c r="B4735" s="109" t="s">
        <v>18637</v>
      </c>
      <c r="C4735" s="108" t="s">
        <v>2609</v>
      </c>
      <c r="D4735" s="108" t="s">
        <v>18638</v>
      </c>
      <c r="E4735" s="108" t="s">
        <v>2683</v>
      </c>
      <c r="G4735" s="108" t="s">
        <v>18639</v>
      </c>
      <c r="H4735" s="108" t="s">
        <v>6616</v>
      </c>
      <c r="I4735" s="110" t="s">
        <v>2683</v>
      </c>
      <c r="J4735" s="108" t="s">
        <v>5800</v>
      </c>
      <c r="O4735" s="108" t="s">
        <v>2573</v>
      </c>
    </row>
    <row r="4736" spans="1:15" s="108" customFormat="1" ht="12.75" x14ac:dyDescent="0.2">
      <c r="A4736" s="108" t="str">
        <f>EnterpriseData!$B$38</f>
        <v>ProTes300420201Adm</v>
      </c>
      <c r="B4736" s="109" t="s">
        <v>18640</v>
      </c>
      <c r="C4736" s="108" t="s">
        <v>2609</v>
      </c>
      <c r="D4736" s="108" t="s">
        <v>18641</v>
      </c>
      <c r="E4736" s="108" t="s">
        <v>2683</v>
      </c>
      <c r="G4736" s="108" t="s">
        <v>18642</v>
      </c>
      <c r="H4736" s="108" t="s">
        <v>6415</v>
      </c>
      <c r="I4736" s="110" t="s">
        <v>2683</v>
      </c>
      <c r="J4736" s="108" t="s">
        <v>4651</v>
      </c>
      <c r="O4736" s="108" t="s">
        <v>2573</v>
      </c>
    </row>
    <row r="4737" spans="1:15" s="108" customFormat="1" ht="12.75" x14ac:dyDescent="0.2">
      <c r="A4737" s="108" t="str">
        <f>EnterpriseData!$B$38</f>
        <v>ProTes300420201Adm</v>
      </c>
      <c r="B4737" s="109" t="s">
        <v>18643</v>
      </c>
      <c r="C4737" s="108" t="s">
        <v>2609</v>
      </c>
      <c r="D4737" s="108" t="s">
        <v>18644</v>
      </c>
      <c r="E4737" s="108" t="s">
        <v>2683</v>
      </c>
      <c r="G4737" s="108" t="s">
        <v>18644</v>
      </c>
      <c r="H4737" s="108" t="s">
        <v>6151</v>
      </c>
      <c r="I4737" s="110" t="s">
        <v>2683</v>
      </c>
      <c r="J4737" s="108" t="s">
        <v>2727</v>
      </c>
      <c r="O4737" s="108" t="s">
        <v>2573</v>
      </c>
    </row>
    <row r="4738" spans="1:15" s="108" customFormat="1" ht="12.75" x14ac:dyDescent="0.2">
      <c r="A4738" s="108" t="str">
        <f>EnterpriseData!$B$38</f>
        <v>ProTes300420201Adm</v>
      </c>
      <c r="B4738" s="109" t="s">
        <v>18645</v>
      </c>
      <c r="C4738" s="108" t="s">
        <v>2609</v>
      </c>
      <c r="D4738" s="108" t="s">
        <v>18646</v>
      </c>
      <c r="E4738" s="108" t="s">
        <v>2683</v>
      </c>
      <c r="G4738" s="108" t="s">
        <v>18647</v>
      </c>
      <c r="H4738" s="108" t="s">
        <v>6616</v>
      </c>
      <c r="I4738" s="110" t="s">
        <v>2683</v>
      </c>
      <c r="J4738" s="108" t="s">
        <v>5800</v>
      </c>
      <c r="O4738" s="108" t="s">
        <v>2573</v>
      </c>
    </row>
    <row r="4739" spans="1:15" s="108" customFormat="1" ht="12.75" x14ac:dyDescent="0.2">
      <c r="A4739" s="108" t="str">
        <f>EnterpriseData!$B$38</f>
        <v>ProTes300420201Adm</v>
      </c>
      <c r="B4739" s="109" t="s">
        <v>18648</v>
      </c>
      <c r="C4739" s="108" t="s">
        <v>2609</v>
      </c>
      <c r="D4739" s="108" t="s">
        <v>18649</v>
      </c>
      <c r="E4739" s="108" t="s">
        <v>2683</v>
      </c>
      <c r="G4739" s="108" t="s">
        <v>18650</v>
      </c>
      <c r="H4739" s="108" t="s">
        <v>6616</v>
      </c>
      <c r="I4739" s="110" t="s">
        <v>2683</v>
      </c>
      <c r="J4739" s="108" t="s">
        <v>5800</v>
      </c>
      <c r="O4739" s="108" t="s">
        <v>2573</v>
      </c>
    </row>
    <row r="4740" spans="1:15" s="108" customFormat="1" ht="12.75" x14ac:dyDescent="0.2">
      <c r="A4740" s="108" t="str">
        <f>EnterpriseData!$B$38</f>
        <v>ProTes300420201Adm</v>
      </c>
      <c r="B4740" s="109" t="s">
        <v>18651</v>
      </c>
      <c r="C4740" s="108" t="s">
        <v>2609</v>
      </c>
      <c r="D4740" s="108" t="s">
        <v>18652</v>
      </c>
      <c r="E4740" s="108" t="s">
        <v>2683</v>
      </c>
      <c r="G4740" s="108" t="s">
        <v>18653</v>
      </c>
      <c r="H4740" s="108" t="s">
        <v>6616</v>
      </c>
      <c r="I4740" s="110" t="s">
        <v>2683</v>
      </c>
      <c r="J4740" s="108" t="s">
        <v>5800</v>
      </c>
      <c r="O4740" s="108" t="s">
        <v>2573</v>
      </c>
    </row>
    <row r="4741" spans="1:15" s="108" customFormat="1" ht="12.75" x14ac:dyDescent="0.2">
      <c r="A4741" s="108" t="str">
        <f>EnterpriseData!$B$38</f>
        <v>ProTes300420201Adm</v>
      </c>
      <c r="B4741" s="109" t="s">
        <v>18654</v>
      </c>
      <c r="C4741" s="108" t="s">
        <v>2609</v>
      </c>
      <c r="D4741" s="108" t="s">
        <v>18655</v>
      </c>
      <c r="E4741" s="108" t="s">
        <v>2683</v>
      </c>
      <c r="G4741" s="108" t="s">
        <v>18656</v>
      </c>
      <c r="H4741" s="108" t="s">
        <v>6616</v>
      </c>
      <c r="I4741" s="110" t="s">
        <v>2683</v>
      </c>
      <c r="J4741" s="108" t="s">
        <v>5800</v>
      </c>
      <c r="O4741" s="108" t="s">
        <v>2573</v>
      </c>
    </row>
    <row r="4742" spans="1:15" s="108" customFormat="1" ht="12.75" x14ac:dyDescent="0.2">
      <c r="A4742" s="108" t="str">
        <f>EnterpriseData!$B$38</f>
        <v>ProTes300420201Adm</v>
      </c>
      <c r="B4742" s="109" t="s">
        <v>18657</v>
      </c>
      <c r="C4742" s="108" t="s">
        <v>2609</v>
      </c>
      <c r="D4742" s="108" t="s">
        <v>18658</v>
      </c>
      <c r="E4742" s="108" t="s">
        <v>2683</v>
      </c>
      <c r="G4742" s="108" t="s">
        <v>18659</v>
      </c>
      <c r="H4742" s="108" t="s">
        <v>6765</v>
      </c>
      <c r="I4742" s="110" t="s">
        <v>2683</v>
      </c>
      <c r="J4742" s="108" t="s">
        <v>5640</v>
      </c>
      <c r="O4742" s="108" t="s">
        <v>2573</v>
      </c>
    </row>
    <row r="4743" spans="1:15" s="108" customFormat="1" ht="12.75" x14ac:dyDescent="0.2">
      <c r="A4743" s="108" t="str">
        <f>EnterpriseData!$B$38</f>
        <v>ProTes300420201Adm</v>
      </c>
      <c r="B4743" s="109" t="s">
        <v>18660</v>
      </c>
      <c r="C4743" s="108" t="s">
        <v>2609</v>
      </c>
      <c r="D4743" s="108" t="s">
        <v>18661</v>
      </c>
      <c r="E4743" s="108" t="s">
        <v>2683</v>
      </c>
      <c r="G4743" s="108" t="s">
        <v>18662</v>
      </c>
      <c r="H4743" s="108" t="s">
        <v>6616</v>
      </c>
      <c r="I4743" s="110" t="s">
        <v>2683</v>
      </c>
      <c r="J4743" s="108" t="s">
        <v>5800</v>
      </c>
      <c r="O4743" s="108" t="s">
        <v>2573</v>
      </c>
    </row>
    <row r="4744" spans="1:15" s="108" customFormat="1" ht="12.75" x14ac:dyDescent="0.2">
      <c r="A4744" s="108" t="str">
        <f>EnterpriseData!$B$38</f>
        <v>ProTes300420201Adm</v>
      </c>
      <c r="B4744" s="109" t="s">
        <v>18663</v>
      </c>
      <c r="C4744" s="108" t="s">
        <v>2609</v>
      </c>
      <c r="D4744" s="108" t="s">
        <v>18664</v>
      </c>
      <c r="E4744" s="108" t="s">
        <v>2683</v>
      </c>
      <c r="G4744" s="108" t="s">
        <v>18665</v>
      </c>
      <c r="H4744" s="108" t="s">
        <v>2950</v>
      </c>
      <c r="I4744" s="110" t="s">
        <v>2683</v>
      </c>
      <c r="J4744" s="108" t="s">
        <v>2952</v>
      </c>
      <c r="O4744" s="108" t="s">
        <v>2573</v>
      </c>
    </row>
    <row r="4745" spans="1:15" s="108" customFormat="1" ht="12.75" x14ac:dyDescent="0.2">
      <c r="A4745" s="108" t="str">
        <f>EnterpriseData!$B$38</f>
        <v>ProTes300420201Adm</v>
      </c>
      <c r="B4745" s="109" t="s">
        <v>18666</v>
      </c>
      <c r="C4745" s="108" t="s">
        <v>2609</v>
      </c>
      <c r="D4745" s="108" t="s">
        <v>18667</v>
      </c>
      <c r="E4745" s="108" t="s">
        <v>2683</v>
      </c>
      <c r="G4745" s="108" t="s">
        <v>18668</v>
      </c>
      <c r="H4745" s="108" t="s">
        <v>6245</v>
      </c>
      <c r="I4745" s="110" t="s">
        <v>2683</v>
      </c>
      <c r="J4745" s="108" t="s">
        <v>2412</v>
      </c>
      <c r="O4745" s="108" t="s">
        <v>2573</v>
      </c>
    </row>
    <row r="4746" spans="1:15" s="108" customFormat="1" ht="12.75" x14ac:dyDescent="0.2">
      <c r="A4746" s="108" t="str">
        <f>EnterpriseData!$B$38</f>
        <v>ProTes300420201Adm</v>
      </c>
      <c r="B4746" s="109" t="s">
        <v>18669</v>
      </c>
      <c r="C4746" s="108" t="s">
        <v>2609</v>
      </c>
      <c r="D4746" s="108" t="s">
        <v>18670</v>
      </c>
      <c r="E4746" s="108" t="s">
        <v>2683</v>
      </c>
      <c r="G4746" s="108" t="s">
        <v>3847</v>
      </c>
      <c r="H4746" s="108" t="s">
        <v>13104</v>
      </c>
      <c r="I4746" s="110" t="s">
        <v>2683</v>
      </c>
      <c r="J4746" s="108" t="s">
        <v>4461</v>
      </c>
      <c r="O4746" s="108" t="s">
        <v>2573</v>
      </c>
    </row>
    <row r="4747" spans="1:15" s="108" customFormat="1" ht="12.75" x14ac:dyDescent="0.2">
      <c r="A4747" s="108" t="str">
        <f>EnterpriseData!$B$38</f>
        <v>ProTes300420201Adm</v>
      </c>
      <c r="B4747" s="109" t="s">
        <v>18671</v>
      </c>
      <c r="C4747" s="108" t="s">
        <v>2609</v>
      </c>
      <c r="D4747" s="108" t="s">
        <v>18672</v>
      </c>
      <c r="E4747" s="108" t="s">
        <v>2683</v>
      </c>
      <c r="G4747" s="108" t="s">
        <v>18673</v>
      </c>
      <c r="H4747" s="108" t="s">
        <v>6616</v>
      </c>
      <c r="I4747" s="110" t="s">
        <v>2683</v>
      </c>
      <c r="J4747" s="108" t="s">
        <v>5800</v>
      </c>
      <c r="O4747" s="108" t="s">
        <v>2573</v>
      </c>
    </row>
    <row r="4748" spans="1:15" s="108" customFormat="1" ht="12.75" x14ac:dyDescent="0.2">
      <c r="A4748" s="108" t="str">
        <f>EnterpriseData!$B$38</f>
        <v>ProTes300420201Adm</v>
      </c>
      <c r="B4748" s="109" t="s">
        <v>18674</v>
      </c>
      <c r="C4748" s="108" t="s">
        <v>2609</v>
      </c>
      <c r="D4748" s="108" t="s">
        <v>18675</v>
      </c>
      <c r="E4748" s="108" t="s">
        <v>2683</v>
      </c>
      <c r="G4748" s="108" t="s">
        <v>18676</v>
      </c>
      <c r="H4748" s="108" t="s">
        <v>6616</v>
      </c>
      <c r="I4748" s="110" t="s">
        <v>2683</v>
      </c>
      <c r="J4748" s="108" t="s">
        <v>5800</v>
      </c>
      <c r="O4748" s="108" t="s">
        <v>2573</v>
      </c>
    </row>
    <row r="4749" spans="1:15" s="108" customFormat="1" ht="12.75" x14ac:dyDescent="0.2">
      <c r="A4749" s="108" t="str">
        <f>EnterpriseData!$B$38</f>
        <v>ProTes300420201Adm</v>
      </c>
      <c r="B4749" s="109" t="s">
        <v>18677</v>
      </c>
      <c r="C4749" s="108" t="s">
        <v>2609</v>
      </c>
      <c r="D4749" s="108" t="s">
        <v>18678</v>
      </c>
      <c r="E4749" s="108" t="s">
        <v>2683</v>
      </c>
      <c r="G4749" s="108" t="s">
        <v>18679</v>
      </c>
      <c r="H4749" s="108" t="s">
        <v>9092</v>
      </c>
      <c r="I4749" s="110" t="s">
        <v>2683</v>
      </c>
      <c r="J4749" s="108" t="s">
        <v>3003</v>
      </c>
      <c r="O4749" s="108" t="s">
        <v>2573</v>
      </c>
    </row>
    <row r="4750" spans="1:15" s="108" customFormat="1" ht="12.75" x14ac:dyDescent="0.2">
      <c r="A4750" s="108" t="str">
        <f>EnterpriseData!$B$38</f>
        <v>ProTes300420201Adm</v>
      </c>
      <c r="B4750" s="109" t="s">
        <v>18680</v>
      </c>
      <c r="C4750" s="108" t="s">
        <v>2609</v>
      </c>
      <c r="D4750" s="108" t="s">
        <v>18681</v>
      </c>
      <c r="E4750" s="108" t="s">
        <v>2683</v>
      </c>
      <c r="G4750" s="108" t="s">
        <v>18682</v>
      </c>
      <c r="H4750" s="108" t="s">
        <v>7712</v>
      </c>
      <c r="I4750" s="110" t="s">
        <v>2683</v>
      </c>
      <c r="J4750" s="108" t="s">
        <v>3614</v>
      </c>
      <c r="O4750" s="108" t="s">
        <v>2573</v>
      </c>
    </row>
    <row r="4751" spans="1:15" s="108" customFormat="1" ht="12.75" x14ac:dyDescent="0.2">
      <c r="A4751" s="108" t="str">
        <f>EnterpriseData!$B$38</f>
        <v>ProTes300420201Adm</v>
      </c>
      <c r="B4751" s="109" t="s">
        <v>18683</v>
      </c>
      <c r="C4751" s="108" t="s">
        <v>2609</v>
      </c>
      <c r="D4751" s="108" t="s">
        <v>18684</v>
      </c>
      <c r="E4751" s="108" t="s">
        <v>2683</v>
      </c>
      <c r="G4751" s="108" t="s">
        <v>18685</v>
      </c>
      <c r="H4751" s="108" t="s">
        <v>6512</v>
      </c>
      <c r="I4751" s="110" t="s">
        <v>2683</v>
      </c>
      <c r="J4751" s="108" t="s">
        <v>5462</v>
      </c>
      <c r="O4751" s="108" t="s">
        <v>2573</v>
      </c>
    </row>
    <row r="4752" spans="1:15" s="108" customFormat="1" ht="12.75" x14ac:dyDescent="0.2">
      <c r="A4752" s="108" t="str">
        <f>EnterpriseData!$B$38</f>
        <v>ProTes300420201Adm</v>
      </c>
      <c r="B4752" s="109" t="s">
        <v>18686</v>
      </c>
      <c r="C4752" s="108" t="s">
        <v>2609</v>
      </c>
      <c r="D4752" s="108" t="s">
        <v>18687</v>
      </c>
      <c r="E4752" s="108" t="s">
        <v>2683</v>
      </c>
      <c r="G4752" s="108" t="s">
        <v>18688</v>
      </c>
      <c r="H4752" s="108" t="s">
        <v>6616</v>
      </c>
      <c r="I4752" s="110" t="s">
        <v>2683</v>
      </c>
      <c r="J4752" s="108" t="s">
        <v>5800</v>
      </c>
      <c r="O4752" s="108" t="s">
        <v>2573</v>
      </c>
    </row>
    <row r="4753" spans="1:15" s="108" customFormat="1" ht="12.75" x14ac:dyDescent="0.2">
      <c r="A4753" s="108" t="str">
        <f>EnterpriseData!$B$38</f>
        <v>ProTes300420201Adm</v>
      </c>
      <c r="B4753" s="109" t="s">
        <v>18689</v>
      </c>
      <c r="C4753" s="108" t="s">
        <v>2609</v>
      </c>
      <c r="D4753" s="108" t="s">
        <v>18690</v>
      </c>
      <c r="E4753" s="108" t="s">
        <v>2683</v>
      </c>
      <c r="G4753" s="108" t="s">
        <v>18691</v>
      </c>
      <c r="H4753" s="108" t="s">
        <v>6534</v>
      </c>
      <c r="I4753" s="110" t="s">
        <v>2683</v>
      </c>
      <c r="J4753" s="108" t="s">
        <v>5602</v>
      </c>
      <c r="O4753" s="108" t="s">
        <v>2573</v>
      </c>
    </row>
    <row r="4754" spans="1:15" s="108" customFormat="1" ht="12.75" x14ac:dyDescent="0.2">
      <c r="A4754" s="108" t="str">
        <f>EnterpriseData!$B$38</f>
        <v>ProTes300420201Adm</v>
      </c>
      <c r="B4754" s="109" t="s">
        <v>18692</v>
      </c>
      <c r="C4754" s="108" t="s">
        <v>2609</v>
      </c>
      <c r="D4754" s="108" t="s">
        <v>18693</v>
      </c>
      <c r="E4754" s="108" t="s">
        <v>2683</v>
      </c>
      <c r="G4754" s="108" t="s">
        <v>18694</v>
      </c>
      <c r="H4754" s="108" t="s">
        <v>6198</v>
      </c>
      <c r="I4754" s="110" t="s">
        <v>2683</v>
      </c>
      <c r="J4754" s="108" t="s">
        <v>3825</v>
      </c>
      <c r="O4754" s="108" t="s">
        <v>2573</v>
      </c>
    </row>
    <row r="4755" spans="1:15" s="108" customFormat="1" ht="12.75" x14ac:dyDescent="0.2">
      <c r="A4755" s="108" t="str">
        <f>EnterpriseData!$B$38</f>
        <v>ProTes300420201Adm</v>
      </c>
      <c r="B4755" s="109" t="s">
        <v>18695</v>
      </c>
      <c r="C4755" s="108" t="s">
        <v>2609</v>
      </c>
      <c r="D4755" s="108" t="s">
        <v>18696</v>
      </c>
      <c r="E4755" s="108" t="s">
        <v>2683</v>
      </c>
      <c r="G4755" s="108" t="s">
        <v>18697</v>
      </c>
      <c r="H4755" s="108" t="s">
        <v>6245</v>
      </c>
      <c r="I4755" s="110" t="s">
        <v>2683</v>
      </c>
      <c r="J4755" s="108" t="s">
        <v>2412</v>
      </c>
      <c r="O4755" s="108" t="s">
        <v>2573</v>
      </c>
    </row>
    <row r="4756" spans="1:15" s="108" customFormat="1" ht="12.75" x14ac:dyDescent="0.2">
      <c r="A4756" s="108" t="str">
        <f>EnterpriseData!$B$38</f>
        <v>ProTes300420201Adm</v>
      </c>
      <c r="B4756" s="109" t="s">
        <v>18698</v>
      </c>
      <c r="C4756" s="108" t="s">
        <v>2609</v>
      </c>
      <c r="D4756" s="108" t="s">
        <v>18699</v>
      </c>
      <c r="E4756" s="108" t="s">
        <v>2683</v>
      </c>
      <c r="G4756" s="108" t="s">
        <v>18700</v>
      </c>
      <c r="H4756" s="108" t="s">
        <v>6245</v>
      </c>
      <c r="I4756" s="110" t="s">
        <v>2683</v>
      </c>
      <c r="J4756" s="108" t="s">
        <v>2412</v>
      </c>
      <c r="O4756" s="108" t="s">
        <v>2573</v>
      </c>
    </row>
    <row r="4757" spans="1:15" s="108" customFormat="1" ht="12.75" x14ac:dyDescent="0.2">
      <c r="A4757" s="108" t="str">
        <f>EnterpriseData!$B$38</f>
        <v>ProTes300420201Adm</v>
      </c>
      <c r="B4757" s="109" t="s">
        <v>18701</v>
      </c>
      <c r="C4757" s="108" t="s">
        <v>2609</v>
      </c>
      <c r="D4757" s="108" t="s">
        <v>18702</v>
      </c>
      <c r="E4757" s="108" t="s">
        <v>2683</v>
      </c>
      <c r="G4757" s="108" t="s">
        <v>18703</v>
      </c>
      <c r="H4757" s="108" t="s">
        <v>7206</v>
      </c>
      <c r="I4757" s="110" t="s">
        <v>2683</v>
      </c>
      <c r="J4757" s="108" t="s">
        <v>3047</v>
      </c>
      <c r="O4757" s="108" t="s">
        <v>2573</v>
      </c>
    </row>
    <row r="4758" spans="1:15" s="108" customFormat="1" ht="12.75" x14ac:dyDescent="0.2">
      <c r="A4758" s="108" t="str">
        <f>EnterpriseData!$B$38</f>
        <v>ProTes300420201Adm</v>
      </c>
      <c r="B4758" s="109" t="s">
        <v>18704</v>
      </c>
      <c r="C4758" s="108" t="s">
        <v>2609</v>
      </c>
      <c r="D4758" s="108" t="s">
        <v>18705</v>
      </c>
      <c r="E4758" s="108" t="s">
        <v>2683</v>
      </c>
      <c r="G4758" s="108" t="s">
        <v>18706</v>
      </c>
      <c r="H4758" s="108" t="s">
        <v>15194</v>
      </c>
      <c r="I4758" s="110" t="s">
        <v>2683</v>
      </c>
      <c r="J4758" s="108" t="s">
        <v>6014</v>
      </c>
      <c r="O4758" s="108" t="s">
        <v>2573</v>
      </c>
    </row>
    <row r="4759" spans="1:15" s="108" customFormat="1" ht="12.75" x14ac:dyDescent="0.2">
      <c r="A4759" s="108" t="str">
        <f>EnterpriseData!$B$38</f>
        <v>ProTes300420201Adm</v>
      </c>
      <c r="B4759" s="109" t="s">
        <v>18707</v>
      </c>
      <c r="C4759" s="108" t="s">
        <v>2609</v>
      </c>
      <c r="D4759" s="108" t="s">
        <v>18708</v>
      </c>
      <c r="E4759" s="108" t="s">
        <v>2683</v>
      </c>
      <c r="G4759" s="108" t="s">
        <v>18709</v>
      </c>
      <c r="H4759" s="108" t="s">
        <v>6863</v>
      </c>
      <c r="I4759" s="110" t="s">
        <v>2683</v>
      </c>
      <c r="J4759" s="108" t="s">
        <v>6370</v>
      </c>
      <c r="O4759" s="108" t="s">
        <v>2573</v>
      </c>
    </row>
    <row r="4760" spans="1:15" s="108" customFormat="1" ht="12.75" x14ac:dyDescent="0.2">
      <c r="A4760" s="108" t="str">
        <f>EnterpriseData!$B$38</f>
        <v>ProTes300420201Adm</v>
      </c>
      <c r="B4760" s="109" t="s">
        <v>18710</v>
      </c>
      <c r="C4760" s="108" t="s">
        <v>2609</v>
      </c>
      <c r="D4760" s="108" t="s">
        <v>18711</v>
      </c>
      <c r="E4760" s="108" t="s">
        <v>2683</v>
      </c>
      <c r="G4760" s="108" t="s">
        <v>18712</v>
      </c>
      <c r="H4760" s="108" t="s">
        <v>6863</v>
      </c>
      <c r="I4760" s="110" t="s">
        <v>2683</v>
      </c>
      <c r="J4760" s="108" t="s">
        <v>6370</v>
      </c>
      <c r="O4760" s="108" t="s">
        <v>2573</v>
      </c>
    </row>
    <row r="4761" spans="1:15" s="108" customFormat="1" ht="12.75" x14ac:dyDescent="0.2">
      <c r="A4761" s="108" t="str">
        <f>EnterpriseData!$B$38</f>
        <v>ProTes300420201Adm</v>
      </c>
      <c r="B4761" s="109" t="s">
        <v>18713</v>
      </c>
      <c r="C4761" s="108" t="s">
        <v>2609</v>
      </c>
      <c r="D4761" s="108" t="s">
        <v>18714</v>
      </c>
      <c r="E4761" s="108" t="s">
        <v>2683</v>
      </c>
      <c r="G4761" s="108" t="s">
        <v>18715</v>
      </c>
      <c r="H4761" s="108" t="s">
        <v>6616</v>
      </c>
      <c r="I4761" s="110" t="s">
        <v>2683</v>
      </c>
      <c r="J4761" s="108" t="s">
        <v>5800</v>
      </c>
      <c r="O4761" s="108" t="s">
        <v>2573</v>
      </c>
    </row>
    <row r="4762" spans="1:15" s="108" customFormat="1" ht="12.75" x14ac:dyDescent="0.2">
      <c r="A4762" s="108" t="str">
        <f>EnterpriseData!$B$38</f>
        <v>ProTes300420201Adm</v>
      </c>
      <c r="B4762" s="109" t="s">
        <v>18716</v>
      </c>
      <c r="C4762" s="108" t="s">
        <v>2609</v>
      </c>
      <c r="D4762" s="108" t="s">
        <v>18717</v>
      </c>
      <c r="E4762" s="108" t="s">
        <v>2683</v>
      </c>
      <c r="G4762" s="108" t="s">
        <v>18718</v>
      </c>
      <c r="H4762" s="108" t="s">
        <v>7103</v>
      </c>
      <c r="I4762" s="110" t="s">
        <v>2683</v>
      </c>
      <c r="J4762" s="108" t="s">
        <v>2871</v>
      </c>
      <c r="O4762" s="108" t="s">
        <v>2573</v>
      </c>
    </row>
    <row r="4763" spans="1:15" s="108" customFormat="1" ht="12.75" x14ac:dyDescent="0.2">
      <c r="A4763" s="108" t="str">
        <f>EnterpriseData!$B$38</f>
        <v>ProTes300420201Adm</v>
      </c>
      <c r="B4763" s="109" t="s">
        <v>18719</v>
      </c>
      <c r="C4763" s="108" t="s">
        <v>2609</v>
      </c>
      <c r="D4763" s="108" t="s">
        <v>18720</v>
      </c>
      <c r="E4763" s="108" t="s">
        <v>2683</v>
      </c>
      <c r="G4763" s="108" t="s">
        <v>18721</v>
      </c>
      <c r="H4763" s="108" t="s">
        <v>6198</v>
      </c>
      <c r="I4763" s="110" t="s">
        <v>2683</v>
      </c>
      <c r="J4763" s="108" t="s">
        <v>3825</v>
      </c>
      <c r="O4763" s="108" t="s">
        <v>2573</v>
      </c>
    </row>
    <row r="4764" spans="1:15" s="108" customFormat="1" ht="12.75" x14ac:dyDescent="0.2">
      <c r="A4764" s="108" t="str">
        <f>EnterpriseData!$B$38</f>
        <v>ProTes300420201Adm</v>
      </c>
      <c r="B4764" s="109" t="s">
        <v>18722</v>
      </c>
      <c r="C4764" s="108" t="s">
        <v>2609</v>
      </c>
      <c r="D4764" s="108" t="s">
        <v>18723</v>
      </c>
      <c r="E4764" s="108" t="s">
        <v>2683</v>
      </c>
      <c r="G4764" s="108" t="s">
        <v>18724</v>
      </c>
      <c r="H4764" s="108" t="s">
        <v>6616</v>
      </c>
      <c r="I4764" s="110" t="s">
        <v>2683</v>
      </c>
      <c r="J4764" s="108" t="s">
        <v>5800</v>
      </c>
      <c r="O4764" s="108" t="s">
        <v>2573</v>
      </c>
    </row>
    <row r="4765" spans="1:15" s="108" customFormat="1" ht="12.75" x14ac:dyDescent="0.2">
      <c r="A4765" s="108" t="str">
        <f>EnterpriseData!$B$38</f>
        <v>ProTes300420201Adm</v>
      </c>
      <c r="B4765" s="109" t="s">
        <v>18725</v>
      </c>
      <c r="C4765" s="108" t="s">
        <v>2609</v>
      </c>
      <c r="D4765" s="108" t="s">
        <v>18726</v>
      </c>
      <c r="E4765" s="108" t="s">
        <v>2683</v>
      </c>
      <c r="G4765" s="108" t="s">
        <v>18727</v>
      </c>
      <c r="H4765" s="108" t="s">
        <v>6133</v>
      </c>
      <c r="I4765" s="110" t="s">
        <v>2683</v>
      </c>
      <c r="J4765" s="108" t="s">
        <v>3681</v>
      </c>
      <c r="O4765" s="108" t="s">
        <v>2573</v>
      </c>
    </row>
    <row r="4766" spans="1:15" s="108" customFormat="1" ht="12.75" x14ac:dyDescent="0.2">
      <c r="A4766" s="108" t="str">
        <f>EnterpriseData!$B$38</f>
        <v>ProTes300420201Adm</v>
      </c>
      <c r="B4766" s="109" t="s">
        <v>18728</v>
      </c>
      <c r="C4766" s="108" t="s">
        <v>2609</v>
      </c>
      <c r="D4766" s="108" t="s">
        <v>18729</v>
      </c>
      <c r="E4766" s="108" t="s">
        <v>2683</v>
      </c>
      <c r="G4766" s="108" t="s">
        <v>18730</v>
      </c>
      <c r="H4766" s="108" t="s">
        <v>6616</v>
      </c>
      <c r="I4766" s="110" t="s">
        <v>2683</v>
      </c>
      <c r="J4766" s="108" t="s">
        <v>5800</v>
      </c>
      <c r="O4766" s="108" t="s">
        <v>2573</v>
      </c>
    </row>
    <row r="4767" spans="1:15" s="108" customFormat="1" ht="12.75" x14ac:dyDescent="0.2">
      <c r="A4767" s="108" t="str">
        <f>EnterpriseData!$B$38</f>
        <v>ProTes300420201Adm</v>
      </c>
      <c r="B4767" s="109" t="s">
        <v>18731</v>
      </c>
      <c r="C4767" s="108" t="s">
        <v>2609</v>
      </c>
      <c r="D4767" s="108" t="s">
        <v>18732</v>
      </c>
      <c r="E4767" s="108" t="s">
        <v>2683</v>
      </c>
      <c r="G4767" s="108" t="s">
        <v>18733</v>
      </c>
      <c r="H4767" s="108" t="s">
        <v>7206</v>
      </c>
      <c r="I4767" s="110" t="s">
        <v>2683</v>
      </c>
      <c r="J4767" s="108" t="s">
        <v>3047</v>
      </c>
      <c r="O4767" s="108" t="s">
        <v>2573</v>
      </c>
    </row>
    <row r="4768" spans="1:15" s="108" customFormat="1" ht="12.75" x14ac:dyDescent="0.2">
      <c r="A4768" s="108" t="str">
        <f>EnterpriseData!$B$38</f>
        <v>ProTes300420201Adm</v>
      </c>
      <c r="B4768" s="109" t="s">
        <v>18734</v>
      </c>
      <c r="C4768" s="108" t="s">
        <v>2609</v>
      </c>
      <c r="D4768" s="108" t="s">
        <v>18735</v>
      </c>
      <c r="E4768" s="108" t="s">
        <v>2683</v>
      </c>
      <c r="G4768" s="108" t="s">
        <v>18736</v>
      </c>
      <c r="H4768" s="108" t="s">
        <v>6245</v>
      </c>
      <c r="I4768" s="110" t="s">
        <v>2683</v>
      </c>
      <c r="J4768" s="108" t="s">
        <v>2412</v>
      </c>
      <c r="O4768" s="108" t="s">
        <v>2573</v>
      </c>
    </row>
    <row r="4769" spans="1:15" s="108" customFormat="1" ht="12.75" x14ac:dyDescent="0.2">
      <c r="A4769" s="108" t="str">
        <f>EnterpriseData!$B$38</f>
        <v>ProTes300420201Adm</v>
      </c>
      <c r="B4769" s="109" t="s">
        <v>18737</v>
      </c>
      <c r="C4769" s="108" t="s">
        <v>2609</v>
      </c>
      <c r="D4769" s="108" t="s">
        <v>18738</v>
      </c>
      <c r="E4769" s="108" t="s">
        <v>2683</v>
      </c>
      <c r="G4769" s="108" t="s">
        <v>18739</v>
      </c>
      <c r="H4769" s="108" t="s">
        <v>6198</v>
      </c>
      <c r="I4769" s="110" t="s">
        <v>2683</v>
      </c>
      <c r="J4769" s="108" t="s">
        <v>3825</v>
      </c>
      <c r="O4769" s="108" t="s">
        <v>2573</v>
      </c>
    </row>
    <row r="4770" spans="1:15" s="108" customFormat="1" ht="12.75" x14ac:dyDescent="0.2">
      <c r="A4770" s="108" t="str">
        <f>EnterpriseData!$B$38</f>
        <v>ProTes300420201Adm</v>
      </c>
      <c r="B4770" s="109" t="s">
        <v>18740</v>
      </c>
      <c r="C4770" s="108" t="s">
        <v>2609</v>
      </c>
      <c r="D4770" s="108" t="s">
        <v>18741</v>
      </c>
      <c r="E4770" s="108" t="s">
        <v>2683</v>
      </c>
      <c r="G4770" s="108" t="s">
        <v>18742</v>
      </c>
      <c r="H4770" s="108" t="s">
        <v>6522</v>
      </c>
      <c r="I4770" s="110" t="s">
        <v>2683</v>
      </c>
      <c r="J4770" s="108" t="s">
        <v>5325</v>
      </c>
      <c r="O4770" s="108" t="s">
        <v>2573</v>
      </c>
    </row>
    <row r="4771" spans="1:15" s="108" customFormat="1" ht="12.75" x14ac:dyDescent="0.2">
      <c r="A4771" s="108" t="str">
        <f>EnterpriseData!$B$38</f>
        <v>ProTes300420201Adm</v>
      </c>
      <c r="B4771" s="109" t="s">
        <v>18743</v>
      </c>
      <c r="C4771" s="108" t="s">
        <v>2609</v>
      </c>
      <c r="D4771" s="108" t="s">
        <v>18744</v>
      </c>
      <c r="E4771" s="108" t="s">
        <v>2683</v>
      </c>
      <c r="G4771" s="108" t="s">
        <v>18745</v>
      </c>
      <c r="H4771" s="108" t="s">
        <v>6245</v>
      </c>
      <c r="I4771" s="110" t="s">
        <v>2683</v>
      </c>
      <c r="J4771" s="108" t="s">
        <v>2412</v>
      </c>
      <c r="O4771" s="108" t="s">
        <v>2573</v>
      </c>
    </row>
    <row r="4772" spans="1:15" s="108" customFormat="1" ht="12.75" x14ac:dyDescent="0.2">
      <c r="A4772" s="108" t="str">
        <f>EnterpriseData!$B$38</f>
        <v>ProTes300420201Adm</v>
      </c>
      <c r="B4772" s="109" t="s">
        <v>18746</v>
      </c>
      <c r="C4772" s="108" t="s">
        <v>2609</v>
      </c>
      <c r="D4772" s="108" t="s">
        <v>18747</v>
      </c>
      <c r="E4772" s="108" t="s">
        <v>2683</v>
      </c>
      <c r="G4772" s="108" t="s">
        <v>18748</v>
      </c>
      <c r="H4772" s="108" t="s">
        <v>8043</v>
      </c>
      <c r="I4772" s="110" t="s">
        <v>2683</v>
      </c>
      <c r="J4772" s="108" t="s">
        <v>7765</v>
      </c>
      <c r="O4772" s="108" t="s">
        <v>2573</v>
      </c>
    </row>
    <row r="4773" spans="1:15" s="108" customFormat="1" ht="12.75" x14ac:dyDescent="0.2">
      <c r="A4773" s="108" t="str">
        <f>EnterpriseData!$B$38</f>
        <v>ProTes300420201Adm</v>
      </c>
      <c r="B4773" s="109" t="s">
        <v>18749</v>
      </c>
      <c r="C4773" s="108" t="s">
        <v>2609</v>
      </c>
      <c r="D4773" s="108" t="s">
        <v>18750</v>
      </c>
      <c r="E4773" s="108" t="s">
        <v>2683</v>
      </c>
      <c r="G4773" s="108" t="s">
        <v>18751</v>
      </c>
      <c r="H4773" s="108" t="s">
        <v>7478</v>
      </c>
      <c r="I4773" s="110" t="s">
        <v>2683</v>
      </c>
      <c r="J4773" s="108" t="s">
        <v>6097</v>
      </c>
      <c r="O4773" s="108" t="s">
        <v>2573</v>
      </c>
    </row>
    <row r="4774" spans="1:15" s="108" customFormat="1" ht="12.75" x14ac:dyDescent="0.2">
      <c r="A4774" s="108" t="str">
        <f>EnterpriseData!$B$38</f>
        <v>ProTes300420201Adm</v>
      </c>
      <c r="B4774" s="109" t="s">
        <v>18752</v>
      </c>
      <c r="C4774" s="108" t="s">
        <v>2609</v>
      </c>
      <c r="D4774" s="108" t="s">
        <v>18753</v>
      </c>
      <c r="E4774" s="108" t="s">
        <v>2683</v>
      </c>
      <c r="G4774" s="108" t="s">
        <v>18754</v>
      </c>
      <c r="H4774" s="108" t="s">
        <v>7181</v>
      </c>
      <c r="I4774" s="110" t="s">
        <v>2683</v>
      </c>
      <c r="J4774" s="108" t="s">
        <v>5575</v>
      </c>
      <c r="O4774" s="108" t="s">
        <v>2573</v>
      </c>
    </row>
    <row r="4775" spans="1:15" s="108" customFormat="1" ht="12.75" x14ac:dyDescent="0.2">
      <c r="A4775" s="108" t="str">
        <f>EnterpriseData!$B$38</f>
        <v>ProTes300420201Adm</v>
      </c>
      <c r="B4775" s="109" t="s">
        <v>18755</v>
      </c>
      <c r="C4775" s="108" t="s">
        <v>2609</v>
      </c>
      <c r="D4775" s="108" t="s">
        <v>18756</v>
      </c>
      <c r="E4775" s="108" t="s">
        <v>2683</v>
      </c>
      <c r="G4775" s="108" t="s">
        <v>18757</v>
      </c>
      <c r="H4775" s="108" t="s">
        <v>6245</v>
      </c>
      <c r="I4775" s="110" t="s">
        <v>2683</v>
      </c>
      <c r="J4775" s="108" t="s">
        <v>2412</v>
      </c>
      <c r="O4775" s="108" t="s">
        <v>2573</v>
      </c>
    </row>
    <row r="4776" spans="1:15" s="108" customFormat="1" ht="12.75" x14ac:dyDescent="0.2">
      <c r="A4776" s="108" t="str">
        <f>EnterpriseData!$B$38</f>
        <v>ProTes300420201Adm</v>
      </c>
      <c r="B4776" s="109" t="s">
        <v>18758</v>
      </c>
      <c r="C4776" s="108" t="s">
        <v>2609</v>
      </c>
      <c r="D4776" s="108" t="s">
        <v>18759</v>
      </c>
      <c r="E4776" s="108" t="s">
        <v>2683</v>
      </c>
      <c r="G4776" s="108" t="s">
        <v>18760</v>
      </c>
      <c r="H4776" s="108" t="s">
        <v>6198</v>
      </c>
      <c r="I4776" s="110" t="s">
        <v>2683</v>
      </c>
      <c r="J4776" s="108" t="s">
        <v>3825</v>
      </c>
      <c r="O4776" s="108" t="s">
        <v>2573</v>
      </c>
    </row>
    <row r="4777" spans="1:15" s="108" customFormat="1" ht="12.75" x14ac:dyDescent="0.2">
      <c r="A4777" s="108" t="str">
        <f>EnterpriseData!$B$38</f>
        <v>ProTes300420201Adm</v>
      </c>
      <c r="B4777" s="109" t="s">
        <v>18761</v>
      </c>
      <c r="C4777" s="108" t="s">
        <v>2609</v>
      </c>
      <c r="D4777" s="108" t="s">
        <v>8579</v>
      </c>
      <c r="E4777" s="108" t="s">
        <v>2683</v>
      </c>
      <c r="G4777" s="108" t="s">
        <v>18762</v>
      </c>
      <c r="H4777" s="108" t="s">
        <v>10814</v>
      </c>
      <c r="I4777" s="110" t="s">
        <v>2683</v>
      </c>
      <c r="J4777" s="108" t="s">
        <v>5713</v>
      </c>
      <c r="O4777" s="108" t="s">
        <v>2573</v>
      </c>
    </row>
    <row r="4778" spans="1:15" s="108" customFormat="1" ht="12.75" x14ac:dyDescent="0.2">
      <c r="A4778" s="108" t="str">
        <f>EnterpriseData!$B$38</f>
        <v>ProTes300420201Adm</v>
      </c>
      <c r="B4778" s="109" t="s">
        <v>18763</v>
      </c>
      <c r="C4778" s="108" t="s">
        <v>2609</v>
      </c>
      <c r="D4778" s="108" t="s">
        <v>18764</v>
      </c>
      <c r="E4778" s="108" t="s">
        <v>2683</v>
      </c>
      <c r="G4778" s="108" t="s">
        <v>18765</v>
      </c>
      <c r="H4778" s="108" t="s">
        <v>7849</v>
      </c>
      <c r="I4778" s="110" t="s">
        <v>2683</v>
      </c>
      <c r="J4778" s="108" t="s">
        <v>5679</v>
      </c>
      <c r="O4778" s="108" t="s">
        <v>2573</v>
      </c>
    </row>
    <row r="4779" spans="1:15" s="108" customFormat="1" ht="12.75" x14ac:dyDescent="0.2">
      <c r="A4779" s="108" t="str">
        <f>EnterpriseData!$B$38</f>
        <v>ProTes300420201Adm</v>
      </c>
      <c r="B4779" s="109" t="s">
        <v>18766</v>
      </c>
      <c r="C4779" s="108" t="s">
        <v>2609</v>
      </c>
      <c r="D4779" s="108" t="s">
        <v>18767</v>
      </c>
      <c r="E4779" s="108" t="s">
        <v>2683</v>
      </c>
      <c r="G4779" s="108" t="s">
        <v>18768</v>
      </c>
      <c r="H4779" s="108" t="s">
        <v>6151</v>
      </c>
      <c r="I4779" s="110" t="s">
        <v>2683</v>
      </c>
      <c r="J4779" s="108" t="s">
        <v>2727</v>
      </c>
      <c r="O4779" s="108" t="s">
        <v>2573</v>
      </c>
    </row>
    <row r="4780" spans="1:15" s="108" customFormat="1" ht="12.75" x14ac:dyDescent="0.2">
      <c r="A4780" s="108" t="str">
        <f>EnterpriseData!$B$38</f>
        <v>ProTes300420201Adm</v>
      </c>
      <c r="B4780" s="109" t="s">
        <v>18769</v>
      </c>
      <c r="C4780" s="108" t="s">
        <v>2609</v>
      </c>
      <c r="D4780" s="108" t="s">
        <v>18770</v>
      </c>
      <c r="E4780" s="108" t="s">
        <v>2683</v>
      </c>
      <c r="G4780" s="108" t="s">
        <v>18771</v>
      </c>
      <c r="H4780" s="108" t="s">
        <v>11492</v>
      </c>
      <c r="I4780" s="110" t="s">
        <v>2683</v>
      </c>
      <c r="J4780" s="108" t="s">
        <v>2385</v>
      </c>
      <c r="O4780" s="108" t="s">
        <v>2573</v>
      </c>
    </row>
    <row r="4781" spans="1:15" s="108" customFormat="1" ht="12.75" x14ac:dyDescent="0.2">
      <c r="A4781" s="108" t="str">
        <f>EnterpriseData!$B$38</f>
        <v>ProTes300420201Adm</v>
      </c>
      <c r="B4781" s="109" t="s">
        <v>18772</v>
      </c>
      <c r="C4781" s="108" t="s">
        <v>2609</v>
      </c>
      <c r="D4781" s="108" t="s">
        <v>18773</v>
      </c>
      <c r="E4781" s="108" t="s">
        <v>2683</v>
      </c>
      <c r="G4781" s="108" t="s">
        <v>18774</v>
      </c>
      <c r="H4781" s="108" t="s">
        <v>18775</v>
      </c>
      <c r="I4781" s="110" t="s">
        <v>2683</v>
      </c>
      <c r="J4781" s="108" t="s">
        <v>2419</v>
      </c>
      <c r="O4781" s="108" t="s">
        <v>2573</v>
      </c>
    </row>
    <row r="4782" spans="1:15" s="108" customFormat="1" ht="12.75" x14ac:dyDescent="0.2">
      <c r="A4782" s="108" t="str">
        <f>EnterpriseData!$B$38</f>
        <v>ProTes300420201Adm</v>
      </c>
      <c r="B4782" s="109" t="s">
        <v>18776</v>
      </c>
      <c r="C4782" s="108" t="s">
        <v>2609</v>
      </c>
      <c r="D4782" s="108" t="s">
        <v>18777</v>
      </c>
      <c r="E4782" s="108" t="s">
        <v>2683</v>
      </c>
      <c r="G4782" s="108" t="s">
        <v>18778</v>
      </c>
      <c r="H4782" s="108" t="s">
        <v>11059</v>
      </c>
      <c r="I4782" s="110" t="s">
        <v>2683</v>
      </c>
      <c r="J4782" s="108" t="s">
        <v>2794</v>
      </c>
      <c r="O4782" s="108" t="s">
        <v>2573</v>
      </c>
    </row>
    <row r="4783" spans="1:15" s="108" customFormat="1" ht="12.75" x14ac:dyDescent="0.2">
      <c r="A4783" s="108" t="str">
        <f>EnterpriseData!$B$38</f>
        <v>ProTes300420201Adm</v>
      </c>
      <c r="B4783" s="109" t="s">
        <v>18779</v>
      </c>
      <c r="C4783" s="108" t="s">
        <v>2609</v>
      </c>
      <c r="D4783" s="108" t="s">
        <v>18780</v>
      </c>
      <c r="E4783" s="108" t="s">
        <v>2683</v>
      </c>
      <c r="G4783" s="108" t="s">
        <v>18781</v>
      </c>
      <c r="H4783" s="108" t="s">
        <v>6198</v>
      </c>
      <c r="I4783" s="110" t="s">
        <v>2683</v>
      </c>
      <c r="J4783" s="108" t="s">
        <v>3825</v>
      </c>
      <c r="O4783" s="108" t="s">
        <v>2573</v>
      </c>
    </row>
    <row r="4784" spans="1:15" s="108" customFormat="1" ht="12.75" x14ac:dyDescent="0.2">
      <c r="A4784" s="108" t="str">
        <f>EnterpriseData!$B$38</f>
        <v>ProTes300420201Adm</v>
      </c>
      <c r="B4784" s="109" t="s">
        <v>18782</v>
      </c>
      <c r="C4784" s="108" t="s">
        <v>2609</v>
      </c>
      <c r="D4784" s="108" t="s">
        <v>18783</v>
      </c>
      <c r="E4784" s="108" t="s">
        <v>2683</v>
      </c>
      <c r="G4784" s="108" t="s">
        <v>18784</v>
      </c>
      <c r="H4784" s="108" t="s">
        <v>6245</v>
      </c>
      <c r="I4784" s="110" t="s">
        <v>2683</v>
      </c>
      <c r="J4784" s="108" t="s">
        <v>2412</v>
      </c>
      <c r="O4784" s="108" t="s">
        <v>2573</v>
      </c>
    </row>
    <row r="4785" spans="1:15" s="108" customFormat="1" ht="12.75" x14ac:dyDescent="0.2">
      <c r="A4785" s="108" t="str">
        <f>EnterpriseData!$B$38</f>
        <v>ProTes300420201Adm</v>
      </c>
      <c r="B4785" s="109" t="s">
        <v>18785</v>
      </c>
      <c r="C4785" s="108" t="s">
        <v>2609</v>
      </c>
      <c r="D4785" s="108" t="s">
        <v>18786</v>
      </c>
      <c r="E4785" s="108" t="s">
        <v>2683</v>
      </c>
      <c r="G4785" s="108" t="s">
        <v>18787</v>
      </c>
      <c r="H4785" s="108" t="s">
        <v>18788</v>
      </c>
      <c r="I4785" s="110" t="s">
        <v>2683</v>
      </c>
      <c r="J4785" s="108" t="s">
        <v>3578</v>
      </c>
      <c r="O4785" s="108" t="s">
        <v>2573</v>
      </c>
    </row>
    <row r="4786" spans="1:15" s="108" customFormat="1" ht="12.75" x14ac:dyDescent="0.2">
      <c r="A4786" s="108" t="str">
        <f>EnterpriseData!$B$38</f>
        <v>ProTes300420201Adm</v>
      </c>
      <c r="B4786" s="109" t="s">
        <v>18789</v>
      </c>
      <c r="C4786" s="108" t="s">
        <v>2609</v>
      </c>
      <c r="D4786" s="108" t="s">
        <v>18790</v>
      </c>
      <c r="E4786" s="108" t="s">
        <v>2683</v>
      </c>
      <c r="G4786" s="108" t="s">
        <v>18791</v>
      </c>
      <c r="H4786" s="108" t="s">
        <v>7941</v>
      </c>
      <c r="I4786" s="110" t="s">
        <v>2683</v>
      </c>
      <c r="J4786" s="108" t="s">
        <v>2404</v>
      </c>
      <c r="O4786" s="108" t="s">
        <v>2573</v>
      </c>
    </row>
    <row r="4787" spans="1:15" s="108" customFormat="1" ht="12.75" x14ac:dyDescent="0.2">
      <c r="A4787" s="108" t="str">
        <f>EnterpriseData!$B$38</f>
        <v>ProTes300420201Adm</v>
      </c>
      <c r="B4787" s="109" t="s">
        <v>18792</v>
      </c>
      <c r="C4787" s="108" t="s">
        <v>2609</v>
      </c>
      <c r="D4787" s="108" t="s">
        <v>18793</v>
      </c>
      <c r="E4787" s="108" t="s">
        <v>2683</v>
      </c>
      <c r="G4787" s="108" t="s">
        <v>18794</v>
      </c>
      <c r="H4787" s="108" t="s">
        <v>11059</v>
      </c>
      <c r="I4787" s="110" t="s">
        <v>2683</v>
      </c>
      <c r="J4787" s="108" t="s">
        <v>2794</v>
      </c>
      <c r="O4787" s="108" t="s">
        <v>2573</v>
      </c>
    </row>
    <row r="4788" spans="1:15" s="108" customFormat="1" ht="12.75" x14ac:dyDescent="0.2">
      <c r="A4788" s="108" t="str">
        <f>EnterpriseData!$B$38</f>
        <v>ProTes300420201Adm</v>
      </c>
      <c r="B4788" s="109" t="s">
        <v>18795</v>
      </c>
      <c r="C4788" s="108" t="s">
        <v>2609</v>
      </c>
      <c r="D4788" s="108" t="s">
        <v>18796</v>
      </c>
      <c r="E4788" s="108" t="s">
        <v>2683</v>
      </c>
      <c r="G4788" s="108" t="s">
        <v>18797</v>
      </c>
      <c r="H4788" s="108" t="s">
        <v>6151</v>
      </c>
      <c r="I4788" s="110" t="s">
        <v>2683</v>
      </c>
      <c r="J4788" s="108" t="s">
        <v>2727</v>
      </c>
      <c r="O4788" s="108" t="s">
        <v>2573</v>
      </c>
    </row>
    <row r="4789" spans="1:15" s="108" customFormat="1" ht="12.75" x14ac:dyDescent="0.2">
      <c r="A4789" s="108" t="str">
        <f>EnterpriseData!$B$38</f>
        <v>ProTes300420201Adm</v>
      </c>
      <c r="B4789" s="109" t="s">
        <v>18798</v>
      </c>
      <c r="C4789" s="108" t="s">
        <v>2609</v>
      </c>
      <c r="D4789" s="108" t="s">
        <v>18799</v>
      </c>
      <c r="E4789" s="108" t="s">
        <v>2683</v>
      </c>
      <c r="G4789" s="108" t="s">
        <v>18800</v>
      </c>
      <c r="H4789" s="108" t="s">
        <v>7660</v>
      </c>
      <c r="I4789" s="110" t="s">
        <v>2683</v>
      </c>
      <c r="J4789" s="108" t="s">
        <v>2437</v>
      </c>
      <c r="O4789" s="108" t="s">
        <v>2573</v>
      </c>
    </row>
    <row r="4790" spans="1:15" s="108" customFormat="1" ht="12.75" x14ac:dyDescent="0.2">
      <c r="A4790" s="108" t="str">
        <f>EnterpriseData!$B$38</f>
        <v>ProTes300420201Adm</v>
      </c>
      <c r="B4790" s="109" t="s">
        <v>18801</v>
      </c>
      <c r="C4790" s="108" t="s">
        <v>2609</v>
      </c>
      <c r="D4790" s="108" t="s">
        <v>18802</v>
      </c>
      <c r="E4790" s="108" t="s">
        <v>2683</v>
      </c>
      <c r="G4790" s="108" t="s">
        <v>18803</v>
      </c>
      <c r="H4790" s="108" t="s">
        <v>8216</v>
      </c>
      <c r="I4790" s="110" t="s">
        <v>2683</v>
      </c>
      <c r="J4790" s="108" t="s">
        <v>2930</v>
      </c>
      <c r="O4790" s="108" t="s">
        <v>2573</v>
      </c>
    </row>
    <row r="4791" spans="1:15" s="108" customFormat="1" ht="12.75" x14ac:dyDescent="0.2">
      <c r="A4791" s="108" t="str">
        <f>EnterpriseData!$B$38</f>
        <v>ProTes300420201Adm</v>
      </c>
      <c r="B4791" s="109" t="s">
        <v>18804</v>
      </c>
      <c r="C4791" s="108" t="s">
        <v>2609</v>
      </c>
      <c r="D4791" s="108" t="s">
        <v>18805</v>
      </c>
      <c r="E4791" s="108" t="s">
        <v>2683</v>
      </c>
      <c r="G4791" s="108" t="s">
        <v>18806</v>
      </c>
      <c r="H4791" s="108" t="s">
        <v>6151</v>
      </c>
      <c r="I4791" s="110" t="s">
        <v>2683</v>
      </c>
      <c r="J4791" s="108" t="s">
        <v>2727</v>
      </c>
      <c r="O4791" s="108" t="s">
        <v>2573</v>
      </c>
    </row>
    <row r="4792" spans="1:15" s="108" customFormat="1" ht="12.75" x14ac:dyDescent="0.2">
      <c r="A4792" s="108" t="str">
        <f>EnterpriseData!$B$38</f>
        <v>ProTes300420201Adm</v>
      </c>
      <c r="B4792" s="109" t="s">
        <v>18807</v>
      </c>
      <c r="C4792" s="108" t="s">
        <v>2609</v>
      </c>
      <c r="D4792" s="108" t="s">
        <v>18808</v>
      </c>
      <c r="E4792" s="108" t="s">
        <v>2683</v>
      </c>
      <c r="G4792" s="108" t="s">
        <v>18809</v>
      </c>
      <c r="H4792" s="108" t="s">
        <v>6267</v>
      </c>
      <c r="I4792" s="110" t="s">
        <v>2683</v>
      </c>
      <c r="J4792" s="108" t="s">
        <v>4104</v>
      </c>
      <c r="O4792" s="108" t="s">
        <v>2573</v>
      </c>
    </row>
    <row r="4793" spans="1:15" s="108" customFormat="1" ht="12.75" x14ac:dyDescent="0.2">
      <c r="A4793" s="108" t="str">
        <f>EnterpriseData!$B$38</f>
        <v>ProTes300420201Adm</v>
      </c>
      <c r="B4793" s="109" t="s">
        <v>18810</v>
      </c>
      <c r="C4793" s="108" t="s">
        <v>2609</v>
      </c>
      <c r="D4793" s="108" t="s">
        <v>18811</v>
      </c>
      <c r="E4793" s="108" t="s">
        <v>2683</v>
      </c>
      <c r="G4793" s="108" t="s">
        <v>18812</v>
      </c>
      <c r="H4793" s="108" t="s">
        <v>2934</v>
      </c>
      <c r="I4793" s="110" t="s">
        <v>2683</v>
      </c>
      <c r="J4793" s="108" t="s">
        <v>2414</v>
      </c>
      <c r="O4793" s="108" t="s">
        <v>2573</v>
      </c>
    </row>
    <row r="4794" spans="1:15" s="108" customFormat="1" ht="12.75" x14ac:dyDescent="0.2">
      <c r="A4794" s="108" t="str">
        <f>EnterpriseData!$B$38</f>
        <v>ProTes300420201Adm</v>
      </c>
      <c r="B4794" s="109" t="s">
        <v>18813</v>
      </c>
      <c r="C4794" s="108" t="s">
        <v>2609</v>
      </c>
      <c r="D4794" s="108" t="s">
        <v>18814</v>
      </c>
      <c r="E4794" s="108" t="s">
        <v>2683</v>
      </c>
      <c r="G4794" s="108" t="s">
        <v>18815</v>
      </c>
      <c r="H4794" s="108" t="s">
        <v>6415</v>
      </c>
      <c r="I4794" s="110" t="s">
        <v>2683</v>
      </c>
      <c r="J4794" s="108" t="s">
        <v>4651</v>
      </c>
      <c r="O4794" s="108" t="s">
        <v>2573</v>
      </c>
    </row>
    <row r="4795" spans="1:15" s="108" customFormat="1" ht="12.75" x14ac:dyDescent="0.2">
      <c r="A4795" s="108" t="str">
        <f>EnterpriseData!$B$38</f>
        <v>ProTes300420201Adm</v>
      </c>
      <c r="B4795" s="109" t="s">
        <v>18816</v>
      </c>
      <c r="C4795" s="108" t="s">
        <v>2609</v>
      </c>
      <c r="D4795" s="108" t="s">
        <v>18817</v>
      </c>
      <c r="E4795" s="108" t="s">
        <v>2683</v>
      </c>
      <c r="G4795" s="108" t="s">
        <v>4713</v>
      </c>
      <c r="H4795" s="108" t="s">
        <v>7944</v>
      </c>
      <c r="I4795" s="110" t="s">
        <v>2683</v>
      </c>
      <c r="J4795" s="108" t="s">
        <v>3078</v>
      </c>
      <c r="O4795" s="108" t="s">
        <v>2573</v>
      </c>
    </row>
    <row r="4796" spans="1:15" s="108" customFormat="1" ht="12.75" x14ac:dyDescent="0.2">
      <c r="A4796" s="108" t="str">
        <f>EnterpriseData!$B$38</f>
        <v>ProTes300420201Adm</v>
      </c>
      <c r="B4796" s="109" t="s">
        <v>18818</v>
      </c>
      <c r="C4796" s="108" t="s">
        <v>2609</v>
      </c>
      <c r="D4796" s="108" t="s">
        <v>18819</v>
      </c>
      <c r="E4796" s="108" t="s">
        <v>2683</v>
      </c>
      <c r="G4796" s="108" t="s">
        <v>18820</v>
      </c>
      <c r="H4796" s="108" t="s">
        <v>6118</v>
      </c>
      <c r="I4796" s="110" t="s">
        <v>2683</v>
      </c>
      <c r="J4796" s="108" t="s">
        <v>2377</v>
      </c>
      <c r="O4796" s="108" t="s">
        <v>2573</v>
      </c>
    </row>
    <row r="4797" spans="1:15" s="108" customFormat="1" ht="12.75" x14ac:dyDescent="0.2">
      <c r="A4797" s="108" t="str">
        <f>EnterpriseData!$B$38</f>
        <v>ProTes300420201Adm</v>
      </c>
      <c r="B4797" s="109" t="s">
        <v>18821</v>
      </c>
      <c r="C4797" s="108" t="s">
        <v>2609</v>
      </c>
      <c r="D4797" s="108" t="s">
        <v>18822</v>
      </c>
      <c r="E4797" s="108" t="s">
        <v>2683</v>
      </c>
      <c r="G4797" s="108" t="s">
        <v>18823</v>
      </c>
      <c r="H4797" s="108" t="s">
        <v>6339</v>
      </c>
      <c r="I4797" s="110" t="s">
        <v>2683</v>
      </c>
      <c r="J4797" s="108" t="s">
        <v>3195</v>
      </c>
      <c r="O4797" s="108" t="s">
        <v>2573</v>
      </c>
    </row>
    <row r="4798" spans="1:15" s="108" customFormat="1" ht="12.75" x14ac:dyDescent="0.2">
      <c r="A4798" s="108" t="str">
        <f>EnterpriseData!$B$38</f>
        <v>ProTes300420201Adm</v>
      </c>
      <c r="B4798" s="109" t="s">
        <v>18824</v>
      </c>
      <c r="C4798" s="108" t="s">
        <v>2609</v>
      </c>
      <c r="D4798" s="108" t="s">
        <v>18825</v>
      </c>
      <c r="E4798" s="108" t="s">
        <v>2683</v>
      </c>
      <c r="G4798" s="108" t="s">
        <v>18826</v>
      </c>
      <c r="H4798" s="108" t="s">
        <v>6545</v>
      </c>
      <c r="I4798" s="110" t="s">
        <v>2683</v>
      </c>
      <c r="J4798" s="108" t="s">
        <v>2896</v>
      </c>
      <c r="O4798" s="108" t="s">
        <v>2573</v>
      </c>
    </row>
    <row r="4799" spans="1:15" s="108" customFormat="1" ht="12.75" x14ac:dyDescent="0.2">
      <c r="A4799" s="108" t="str">
        <f>EnterpriseData!$B$38</f>
        <v>ProTes300420201Adm</v>
      </c>
      <c r="B4799" s="109" t="s">
        <v>18827</v>
      </c>
      <c r="C4799" s="108" t="s">
        <v>2609</v>
      </c>
      <c r="D4799" s="108" t="s">
        <v>18828</v>
      </c>
      <c r="E4799" s="108" t="s">
        <v>2683</v>
      </c>
      <c r="G4799" s="108" t="s">
        <v>18829</v>
      </c>
      <c r="H4799" s="108" t="s">
        <v>6198</v>
      </c>
      <c r="I4799" s="110" t="s">
        <v>2683</v>
      </c>
      <c r="J4799" s="108" t="s">
        <v>3825</v>
      </c>
      <c r="O4799" s="108" t="s">
        <v>2573</v>
      </c>
    </row>
    <row r="4800" spans="1:15" s="108" customFormat="1" ht="12.75" x14ac:dyDescent="0.2">
      <c r="A4800" s="108" t="str">
        <f>EnterpriseData!$B$38</f>
        <v>ProTes300420201Adm</v>
      </c>
      <c r="B4800" s="109" t="s">
        <v>18830</v>
      </c>
      <c r="C4800" s="108" t="s">
        <v>2609</v>
      </c>
      <c r="D4800" s="108" t="s">
        <v>18831</v>
      </c>
      <c r="E4800" s="108" t="s">
        <v>2683</v>
      </c>
      <c r="G4800" s="108" t="s">
        <v>18832</v>
      </c>
      <c r="H4800" s="108" t="s">
        <v>6198</v>
      </c>
      <c r="I4800" s="110" t="s">
        <v>2683</v>
      </c>
      <c r="J4800" s="108" t="s">
        <v>3825</v>
      </c>
      <c r="O4800" s="108" t="s">
        <v>2573</v>
      </c>
    </row>
    <row r="4801" spans="1:15" s="108" customFormat="1" ht="12.75" x14ac:dyDescent="0.2">
      <c r="A4801" s="108" t="str">
        <f>EnterpriseData!$B$38</f>
        <v>ProTes300420201Adm</v>
      </c>
      <c r="B4801" s="109" t="s">
        <v>18833</v>
      </c>
      <c r="C4801" s="108" t="s">
        <v>2609</v>
      </c>
      <c r="D4801" s="108" t="s">
        <v>18834</v>
      </c>
      <c r="E4801" s="108" t="s">
        <v>2683</v>
      </c>
      <c r="G4801" s="108" t="s">
        <v>18835</v>
      </c>
      <c r="H4801" s="108" t="s">
        <v>6151</v>
      </c>
      <c r="I4801" s="110" t="s">
        <v>2683</v>
      </c>
      <c r="J4801" s="108" t="s">
        <v>2727</v>
      </c>
      <c r="O4801" s="108" t="s">
        <v>2573</v>
      </c>
    </row>
    <row r="4802" spans="1:15" s="108" customFormat="1" ht="12.75" x14ac:dyDescent="0.2">
      <c r="A4802" s="108" t="str">
        <f>EnterpriseData!$B$38</f>
        <v>ProTes300420201Adm</v>
      </c>
      <c r="B4802" s="109" t="s">
        <v>18836</v>
      </c>
      <c r="C4802" s="108" t="s">
        <v>2609</v>
      </c>
      <c r="D4802" s="108" t="s">
        <v>18837</v>
      </c>
      <c r="E4802" s="108" t="s">
        <v>2683</v>
      </c>
      <c r="G4802" s="108" t="s">
        <v>18838</v>
      </c>
      <c r="H4802" s="108" t="s">
        <v>6415</v>
      </c>
      <c r="I4802" s="110" t="s">
        <v>2683</v>
      </c>
      <c r="J4802" s="108" t="s">
        <v>4651</v>
      </c>
      <c r="O4802" s="108" t="s">
        <v>2573</v>
      </c>
    </row>
    <row r="4803" spans="1:15" s="108" customFormat="1" ht="12.75" x14ac:dyDescent="0.2">
      <c r="A4803" s="108" t="str">
        <f>EnterpriseData!$B$38</f>
        <v>ProTes300420201Adm</v>
      </c>
      <c r="B4803" s="109" t="s">
        <v>18839</v>
      </c>
      <c r="C4803" s="108" t="s">
        <v>2609</v>
      </c>
      <c r="D4803" s="108" t="s">
        <v>18840</v>
      </c>
      <c r="E4803" s="108" t="s">
        <v>2683</v>
      </c>
      <c r="G4803" s="108" t="s">
        <v>18841</v>
      </c>
      <c r="H4803" s="108" t="s">
        <v>9705</v>
      </c>
      <c r="I4803" s="110" t="s">
        <v>2683</v>
      </c>
      <c r="J4803" s="108" t="s">
        <v>5649</v>
      </c>
      <c r="O4803" s="108" t="s">
        <v>2573</v>
      </c>
    </row>
    <row r="4804" spans="1:15" s="108" customFormat="1" ht="12.75" x14ac:dyDescent="0.2">
      <c r="A4804" s="108" t="str">
        <f>EnterpriseData!$B$38</f>
        <v>ProTes300420201Adm</v>
      </c>
      <c r="B4804" s="109" t="s">
        <v>18842</v>
      </c>
      <c r="C4804" s="108" t="s">
        <v>2609</v>
      </c>
      <c r="D4804" s="108" t="s">
        <v>18843</v>
      </c>
      <c r="E4804" s="108" t="s">
        <v>2683</v>
      </c>
      <c r="G4804" s="108" t="s">
        <v>18844</v>
      </c>
      <c r="H4804" s="108" t="s">
        <v>6198</v>
      </c>
      <c r="I4804" s="110" t="s">
        <v>2683</v>
      </c>
      <c r="J4804" s="108" t="s">
        <v>3825</v>
      </c>
      <c r="O4804" s="108" t="s">
        <v>2573</v>
      </c>
    </row>
    <row r="4805" spans="1:15" s="108" customFormat="1" ht="12.75" x14ac:dyDescent="0.2">
      <c r="A4805" s="108" t="str">
        <f>EnterpriseData!$B$38</f>
        <v>ProTes300420201Adm</v>
      </c>
      <c r="B4805" s="109" t="s">
        <v>18845</v>
      </c>
      <c r="C4805" s="108" t="s">
        <v>2609</v>
      </c>
      <c r="D4805" s="108" t="s">
        <v>18846</v>
      </c>
      <c r="E4805" s="108" t="s">
        <v>2683</v>
      </c>
      <c r="G4805" s="108" t="s">
        <v>18847</v>
      </c>
      <c r="H4805" s="108" t="s">
        <v>6143</v>
      </c>
      <c r="I4805" s="110" t="s">
        <v>2683</v>
      </c>
      <c r="J4805" s="108" t="s">
        <v>4901</v>
      </c>
      <c r="O4805" s="108" t="s">
        <v>2573</v>
      </c>
    </row>
    <row r="4806" spans="1:15" s="108" customFormat="1" ht="12.75" x14ac:dyDescent="0.2">
      <c r="A4806" s="108" t="str">
        <f>EnterpriseData!$B$38</f>
        <v>ProTes300420201Adm</v>
      </c>
      <c r="B4806" s="109" t="s">
        <v>18848</v>
      </c>
      <c r="C4806" s="108" t="s">
        <v>2609</v>
      </c>
      <c r="D4806" s="108" t="s">
        <v>18849</v>
      </c>
      <c r="E4806" s="108" t="s">
        <v>2683</v>
      </c>
      <c r="G4806" s="108" t="s">
        <v>18850</v>
      </c>
      <c r="H4806" s="108" t="s">
        <v>7912</v>
      </c>
      <c r="I4806" s="110" t="s">
        <v>2683</v>
      </c>
      <c r="J4806" s="108" t="s">
        <v>3456</v>
      </c>
      <c r="O4806" s="108" t="s">
        <v>2573</v>
      </c>
    </row>
    <row r="4807" spans="1:15" s="108" customFormat="1" ht="12.75" x14ac:dyDescent="0.2">
      <c r="A4807" s="108" t="str">
        <f>EnterpriseData!$B$38</f>
        <v>ProTes300420201Adm</v>
      </c>
      <c r="B4807" s="109" t="s">
        <v>18851</v>
      </c>
      <c r="C4807" s="108" t="s">
        <v>2609</v>
      </c>
      <c r="D4807" s="108" t="s">
        <v>18852</v>
      </c>
      <c r="E4807" s="108" t="s">
        <v>2683</v>
      </c>
      <c r="G4807" s="108" t="s">
        <v>18853</v>
      </c>
      <c r="H4807" s="108" t="s">
        <v>6636</v>
      </c>
      <c r="I4807" s="110" t="s">
        <v>2683</v>
      </c>
      <c r="J4807" s="108" t="s">
        <v>3578</v>
      </c>
      <c r="O4807" s="108" t="s">
        <v>2573</v>
      </c>
    </row>
    <row r="4808" spans="1:15" s="108" customFormat="1" ht="12.75" x14ac:dyDescent="0.2">
      <c r="A4808" s="108" t="str">
        <f>EnterpriseData!$B$38</f>
        <v>ProTes300420201Adm</v>
      </c>
      <c r="B4808" s="109" t="s">
        <v>18854</v>
      </c>
      <c r="C4808" s="108" t="s">
        <v>2609</v>
      </c>
      <c r="D4808" s="108" t="s">
        <v>18855</v>
      </c>
      <c r="E4808" s="108" t="s">
        <v>2683</v>
      </c>
      <c r="G4808" s="108" t="s">
        <v>18856</v>
      </c>
      <c r="H4808" s="108" t="s">
        <v>8351</v>
      </c>
      <c r="I4808" s="110" t="s">
        <v>2683</v>
      </c>
      <c r="J4808" s="108" t="s">
        <v>2930</v>
      </c>
      <c r="O4808" s="108" t="s">
        <v>2573</v>
      </c>
    </row>
    <row r="4809" spans="1:15" s="108" customFormat="1" ht="12.75" x14ac:dyDescent="0.2">
      <c r="A4809" s="108" t="str">
        <f>EnterpriseData!$B$38</f>
        <v>ProTes300420201Adm</v>
      </c>
      <c r="B4809" s="109" t="s">
        <v>18857</v>
      </c>
      <c r="C4809" s="108" t="s">
        <v>2609</v>
      </c>
      <c r="D4809" s="108" t="s">
        <v>18858</v>
      </c>
      <c r="E4809" s="108" t="s">
        <v>2683</v>
      </c>
      <c r="G4809" s="108" t="s">
        <v>18859</v>
      </c>
      <c r="H4809" s="108" t="s">
        <v>6118</v>
      </c>
      <c r="I4809" s="110" t="s">
        <v>2683</v>
      </c>
      <c r="J4809" s="108" t="s">
        <v>2377</v>
      </c>
      <c r="O4809" s="108" t="s">
        <v>2573</v>
      </c>
    </row>
    <row r="4810" spans="1:15" s="108" customFormat="1" ht="12.75" x14ac:dyDescent="0.2">
      <c r="A4810" s="108" t="str">
        <f>EnterpriseData!$B$38</f>
        <v>ProTes300420201Adm</v>
      </c>
      <c r="B4810" s="109" t="s">
        <v>18860</v>
      </c>
      <c r="C4810" s="108" t="s">
        <v>2609</v>
      </c>
      <c r="D4810" s="108" t="s">
        <v>18861</v>
      </c>
      <c r="E4810" s="108" t="s">
        <v>2683</v>
      </c>
      <c r="G4810" s="108" t="s">
        <v>18862</v>
      </c>
      <c r="H4810" s="108" t="s">
        <v>17143</v>
      </c>
      <c r="I4810" s="110" t="s">
        <v>2683</v>
      </c>
      <c r="J4810" s="108" t="s">
        <v>4503</v>
      </c>
      <c r="O4810" s="108" t="s">
        <v>2573</v>
      </c>
    </row>
    <row r="4811" spans="1:15" s="108" customFormat="1" ht="12.75" x14ac:dyDescent="0.2">
      <c r="A4811" s="108" t="str">
        <f>EnterpriseData!$B$38</f>
        <v>ProTes300420201Adm</v>
      </c>
      <c r="B4811" s="109" t="s">
        <v>18863</v>
      </c>
      <c r="C4811" s="108" t="s">
        <v>2609</v>
      </c>
      <c r="D4811" s="108" t="s">
        <v>18864</v>
      </c>
      <c r="E4811" s="108" t="s">
        <v>2683</v>
      </c>
      <c r="G4811" s="108" t="s">
        <v>18865</v>
      </c>
      <c r="H4811" s="108" t="s">
        <v>6151</v>
      </c>
      <c r="I4811" s="110" t="s">
        <v>2683</v>
      </c>
      <c r="J4811" s="108" t="s">
        <v>2727</v>
      </c>
      <c r="O4811" s="108" t="s">
        <v>2573</v>
      </c>
    </row>
    <row r="4812" spans="1:15" s="108" customFormat="1" ht="12.75" x14ac:dyDescent="0.2">
      <c r="A4812" s="108" t="str">
        <f>EnterpriseData!$B$38</f>
        <v>ProTes300420201Adm</v>
      </c>
      <c r="B4812" s="109" t="s">
        <v>18866</v>
      </c>
      <c r="C4812" s="108" t="s">
        <v>2609</v>
      </c>
      <c r="D4812" s="108" t="s">
        <v>18867</v>
      </c>
      <c r="E4812" s="108" t="s">
        <v>2683</v>
      </c>
      <c r="G4812" s="108" t="s">
        <v>18868</v>
      </c>
      <c r="H4812" s="108" t="s">
        <v>6636</v>
      </c>
      <c r="I4812" s="110" t="s">
        <v>2683</v>
      </c>
      <c r="J4812" s="108" t="s">
        <v>3578</v>
      </c>
      <c r="O4812" s="108" t="s">
        <v>2573</v>
      </c>
    </row>
    <row r="4813" spans="1:15" s="108" customFormat="1" ht="12.75" x14ac:dyDescent="0.2">
      <c r="A4813" s="108" t="str">
        <f>EnterpriseData!$B$38</f>
        <v>ProTes300420201Adm</v>
      </c>
      <c r="B4813" s="109" t="s">
        <v>18869</v>
      </c>
      <c r="C4813" s="108" t="s">
        <v>2609</v>
      </c>
      <c r="D4813" s="108" t="s">
        <v>18870</v>
      </c>
      <c r="E4813" s="108" t="s">
        <v>2683</v>
      </c>
      <c r="G4813" s="108" t="s">
        <v>18871</v>
      </c>
      <c r="H4813" s="108" t="s">
        <v>6151</v>
      </c>
      <c r="I4813" s="110" t="s">
        <v>2683</v>
      </c>
      <c r="J4813" s="108" t="s">
        <v>2727</v>
      </c>
      <c r="O4813" s="108" t="s">
        <v>2573</v>
      </c>
    </row>
    <row r="4814" spans="1:15" s="108" customFormat="1" ht="12.75" x14ac:dyDescent="0.2">
      <c r="A4814" s="108" t="str">
        <f>EnterpriseData!$B$38</f>
        <v>ProTes300420201Adm</v>
      </c>
      <c r="B4814" s="109" t="s">
        <v>18872</v>
      </c>
      <c r="C4814" s="108" t="s">
        <v>2609</v>
      </c>
      <c r="D4814" s="108" t="s">
        <v>18873</v>
      </c>
      <c r="E4814" s="108" t="s">
        <v>2683</v>
      </c>
      <c r="G4814" s="108" t="s">
        <v>18874</v>
      </c>
      <c r="H4814" s="108" t="s">
        <v>6133</v>
      </c>
      <c r="I4814" s="110" t="s">
        <v>2683</v>
      </c>
      <c r="J4814" s="108" t="s">
        <v>3681</v>
      </c>
      <c r="O4814" s="108" t="s">
        <v>2573</v>
      </c>
    </row>
    <row r="4815" spans="1:15" s="108" customFormat="1" ht="12.75" x14ac:dyDescent="0.2">
      <c r="A4815" s="108" t="str">
        <f>EnterpriseData!$B$38</f>
        <v>ProTes300420201Adm</v>
      </c>
      <c r="B4815" s="109" t="s">
        <v>18875</v>
      </c>
      <c r="C4815" s="108" t="s">
        <v>2609</v>
      </c>
      <c r="D4815" s="108" t="s">
        <v>18876</v>
      </c>
      <c r="E4815" s="108" t="s">
        <v>2683</v>
      </c>
      <c r="G4815" s="108" t="s">
        <v>18877</v>
      </c>
      <c r="H4815" s="108" t="s">
        <v>6151</v>
      </c>
      <c r="I4815" s="110" t="s">
        <v>2683</v>
      </c>
      <c r="J4815" s="108" t="s">
        <v>2727</v>
      </c>
      <c r="O4815" s="108" t="s">
        <v>2573</v>
      </c>
    </row>
    <row r="4816" spans="1:15" s="108" customFormat="1" ht="12.75" x14ac:dyDescent="0.2">
      <c r="A4816" s="108" t="str">
        <f>EnterpriseData!$B$38</f>
        <v>ProTes300420201Adm</v>
      </c>
      <c r="B4816" s="109" t="s">
        <v>18878</v>
      </c>
      <c r="C4816" s="108" t="s">
        <v>2609</v>
      </c>
      <c r="D4816" s="108" t="s">
        <v>18879</v>
      </c>
      <c r="E4816" s="108" t="s">
        <v>2683</v>
      </c>
      <c r="G4816" s="108" t="s">
        <v>18880</v>
      </c>
      <c r="H4816" s="108" t="s">
        <v>11059</v>
      </c>
      <c r="I4816" s="110" t="s">
        <v>2683</v>
      </c>
      <c r="J4816" s="108" t="s">
        <v>2794</v>
      </c>
      <c r="O4816" s="108" t="s">
        <v>2573</v>
      </c>
    </row>
    <row r="4817" spans="1:15" s="108" customFormat="1" ht="12.75" x14ac:dyDescent="0.2">
      <c r="A4817" s="108" t="str">
        <f>EnterpriseData!$B$38</f>
        <v>ProTes300420201Adm</v>
      </c>
      <c r="B4817" s="109" t="s">
        <v>18881</v>
      </c>
      <c r="C4817" s="108" t="s">
        <v>2609</v>
      </c>
      <c r="D4817" s="108" t="s">
        <v>18882</v>
      </c>
      <c r="E4817" s="108" t="s">
        <v>2683</v>
      </c>
      <c r="G4817" s="108" t="s">
        <v>3229</v>
      </c>
      <c r="H4817" s="108" t="s">
        <v>3229</v>
      </c>
      <c r="I4817" s="110" t="s">
        <v>2683</v>
      </c>
      <c r="J4817" s="108" t="s">
        <v>2940</v>
      </c>
      <c r="O4817" s="108" t="s">
        <v>2573</v>
      </c>
    </row>
    <row r="4818" spans="1:15" s="108" customFormat="1" ht="12.75" x14ac:dyDescent="0.2">
      <c r="A4818" s="108" t="str">
        <f>EnterpriseData!$B$38</f>
        <v>ProTes300420201Adm</v>
      </c>
      <c r="B4818" s="109" t="s">
        <v>18883</v>
      </c>
      <c r="C4818" s="108" t="s">
        <v>2609</v>
      </c>
      <c r="D4818" s="108" t="s">
        <v>18884</v>
      </c>
      <c r="E4818" s="108" t="s">
        <v>2683</v>
      </c>
      <c r="G4818" s="108" t="s">
        <v>18885</v>
      </c>
      <c r="H4818" s="108" t="s">
        <v>6198</v>
      </c>
      <c r="I4818" s="110" t="s">
        <v>2683</v>
      </c>
      <c r="J4818" s="108" t="s">
        <v>3825</v>
      </c>
      <c r="O4818" s="108" t="s">
        <v>2573</v>
      </c>
    </row>
    <row r="4819" spans="1:15" s="108" customFormat="1" ht="12.75" x14ac:dyDescent="0.2">
      <c r="A4819" s="108" t="str">
        <f>EnterpriseData!$B$38</f>
        <v>ProTes300420201Adm</v>
      </c>
      <c r="B4819" s="109" t="s">
        <v>18886</v>
      </c>
      <c r="C4819" s="108" t="s">
        <v>2609</v>
      </c>
      <c r="D4819" s="108" t="s">
        <v>18887</v>
      </c>
      <c r="E4819" s="108" t="s">
        <v>2683</v>
      </c>
      <c r="G4819" s="108" t="s">
        <v>18888</v>
      </c>
      <c r="H4819" s="108" t="s">
        <v>7941</v>
      </c>
      <c r="I4819" s="110" t="s">
        <v>2683</v>
      </c>
      <c r="J4819" s="108" t="s">
        <v>2404</v>
      </c>
      <c r="O4819" s="108" t="s">
        <v>2573</v>
      </c>
    </row>
    <row r="4820" spans="1:15" s="108" customFormat="1" ht="12.75" x14ac:dyDescent="0.2">
      <c r="A4820" s="108" t="str">
        <f>EnterpriseData!$B$38</f>
        <v>ProTes300420201Adm</v>
      </c>
      <c r="B4820" s="109" t="s">
        <v>18889</v>
      </c>
      <c r="C4820" s="108" t="s">
        <v>2609</v>
      </c>
      <c r="D4820" s="108" t="s">
        <v>18890</v>
      </c>
      <c r="E4820" s="108" t="s">
        <v>2683</v>
      </c>
      <c r="G4820" s="108" t="s">
        <v>18891</v>
      </c>
      <c r="H4820" s="108" t="s">
        <v>6151</v>
      </c>
      <c r="I4820" s="110" t="s">
        <v>2683</v>
      </c>
      <c r="J4820" s="108" t="s">
        <v>2727</v>
      </c>
      <c r="O4820" s="108" t="s">
        <v>2573</v>
      </c>
    </row>
    <row r="4821" spans="1:15" s="108" customFormat="1" ht="12.75" x14ac:dyDescent="0.2">
      <c r="A4821" s="108" t="str">
        <f>EnterpriseData!$B$38</f>
        <v>ProTes300420201Adm</v>
      </c>
      <c r="B4821" s="109" t="s">
        <v>18892</v>
      </c>
      <c r="C4821" s="108" t="s">
        <v>2609</v>
      </c>
      <c r="D4821" s="108" t="s">
        <v>18893</v>
      </c>
      <c r="E4821" s="108" t="s">
        <v>2683</v>
      </c>
      <c r="G4821" s="108" t="s">
        <v>18894</v>
      </c>
      <c r="H4821" s="108" t="s">
        <v>7941</v>
      </c>
      <c r="I4821" s="110" t="s">
        <v>2683</v>
      </c>
      <c r="J4821" s="108" t="s">
        <v>2404</v>
      </c>
      <c r="O4821" s="108" t="s">
        <v>2573</v>
      </c>
    </row>
    <row r="4822" spans="1:15" s="108" customFormat="1" ht="12.75" x14ac:dyDescent="0.2">
      <c r="A4822" s="108" t="str">
        <f>EnterpriseData!$B$38</f>
        <v>ProTes300420201Adm</v>
      </c>
      <c r="B4822" s="109" t="s">
        <v>18895</v>
      </c>
      <c r="C4822" s="108" t="s">
        <v>2609</v>
      </c>
      <c r="D4822" s="108" t="s">
        <v>18896</v>
      </c>
      <c r="E4822" s="108" t="s">
        <v>2683</v>
      </c>
      <c r="G4822" s="108" t="s">
        <v>18897</v>
      </c>
      <c r="H4822" s="108" t="s">
        <v>6198</v>
      </c>
      <c r="I4822" s="110" t="s">
        <v>2683</v>
      </c>
      <c r="J4822" s="108" t="s">
        <v>3825</v>
      </c>
      <c r="O4822" s="108" t="s">
        <v>2573</v>
      </c>
    </row>
    <row r="4823" spans="1:15" s="108" customFormat="1" ht="12.75" x14ac:dyDescent="0.2">
      <c r="A4823" s="108" t="str">
        <f>EnterpriseData!$B$38</f>
        <v>ProTes300420201Adm</v>
      </c>
      <c r="B4823" s="109" t="s">
        <v>18898</v>
      </c>
      <c r="C4823" s="108" t="s">
        <v>2609</v>
      </c>
      <c r="D4823" s="108" t="s">
        <v>18899</v>
      </c>
      <c r="E4823" s="108" t="s">
        <v>2683</v>
      </c>
      <c r="G4823" s="108" t="s">
        <v>18900</v>
      </c>
      <c r="H4823" s="108" t="s">
        <v>7206</v>
      </c>
      <c r="I4823" s="110" t="s">
        <v>2683</v>
      </c>
      <c r="J4823" s="108" t="s">
        <v>3047</v>
      </c>
      <c r="O4823" s="108" t="s">
        <v>2573</v>
      </c>
    </row>
    <row r="4824" spans="1:15" s="108" customFormat="1" ht="12.75" x14ac:dyDescent="0.2">
      <c r="A4824" s="108" t="str">
        <f>EnterpriseData!$B$38</f>
        <v>ProTes300420201Adm</v>
      </c>
      <c r="B4824" s="109" t="s">
        <v>18901</v>
      </c>
      <c r="C4824" s="108" t="s">
        <v>2609</v>
      </c>
      <c r="D4824" s="108" t="s">
        <v>18902</v>
      </c>
      <c r="E4824" s="108" t="s">
        <v>2683</v>
      </c>
      <c r="G4824" s="108" t="s">
        <v>18903</v>
      </c>
      <c r="H4824" s="108" t="s">
        <v>6198</v>
      </c>
      <c r="I4824" s="110" t="s">
        <v>2683</v>
      </c>
      <c r="J4824" s="108" t="s">
        <v>3825</v>
      </c>
      <c r="O4824" s="108" t="s">
        <v>2573</v>
      </c>
    </row>
    <row r="4825" spans="1:15" s="108" customFormat="1" ht="12.75" x14ac:dyDescent="0.2">
      <c r="A4825" s="108" t="str">
        <f>EnterpriseData!$B$38</f>
        <v>ProTes300420201Adm</v>
      </c>
      <c r="B4825" s="109" t="s">
        <v>18904</v>
      </c>
      <c r="C4825" s="108" t="s">
        <v>2609</v>
      </c>
      <c r="D4825" s="108" t="s">
        <v>18905</v>
      </c>
      <c r="E4825" s="108" t="s">
        <v>2683</v>
      </c>
      <c r="G4825" s="108" t="s">
        <v>18906</v>
      </c>
      <c r="H4825" s="108" t="s">
        <v>12674</v>
      </c>
      <c r="I4825" s="110" t="s">
        <v>2683</v>
      </c>
      <c r="J4825" s="108" t="s">
        <v>4338</v>
      </c>
      <c r="O4825" s="108" t="s">
        <v>2573</v>
      </c>
    </row>
    <row r="4826" spans="1:15" s="108" customFormat="1" ht="12.75" x14ac:dyDescent="0.2">
      <c r="A4826" s="108" t="str">
        <f>EnterpriseData!$B$38</f>
        <v>ProTes300420201Adm</v>
      </c>
      <c r="B4826" s="109" t="s">
        <v>18907</v>
      </c>
      <c r="C4826" s="108" t="s">
        <v>2609</v>
      </c>
      <c r="D4826" s="108" t="s">
        <v>18908</v>
      </c>
      <c r="E4826" s="108" t="s">
        <v>2683</v>
      </c>
      <c r="G4826" s="108" t="s">
        <v>18909</v>
      </c>
      <c r="H4826" s="108" t="s">
        <v>6267</v>
      </c>
      <c r="I4826" s="110" t="s">
        <v>2683</v>
      </c>
      <c r="J4826" s="108" t="s">
        <v>4104</v>
      </c>
      <c r="O4826" s="108" t="s">
        <v>2573</v>
      </c>
    </row>
    <row r="4827" spans="1:15" s="108" customFormat="1" ht="12.75" x14ac:dyDescent="0.2">
      <c r="A4827" s="108" t="str">
        <f>EnterpriseData!$B$38</f>
        <v>ProTes300420201Adm</v>
      </c>
      <c r="B4827" s="109" t="s">
        <v>18910</v>
      </c>
      <c r="C4827" s="108" t="s">
        <v>2609</v>
      </c>
      <c r="D4827" s="108" t="s">
        <v>18911</v>
      </c>
      <c r="E4827" s="108" t="s">
        <v>2683</v>
      </c>
      <c r="G4827" s="108" t="s">
        <v>18912</v>
      </c>
      <c r="H4827" s="108" t="s">
        <v>6419</v>
      </c>
      <c r="I4827" s="110" t="s">
        <v>2683</v>
      </c>
      <c r="J4827" s="108" t="s">
        <v>5238</v>
      </c>
      <c r="O4827" s="108" t="s">
        <v>2573</v>
      </c>
    </row>
    <row r="4828" spans="1:15" s="108" customFormat="1" ht="12.75" x14ac:dyDescent="0.2">
      <c r="A4828" s="108" t="str">
        <f>EnterpriseData!$B$38</f>
        <v>ProTes300420201Adm</v>
      </c>
      <c r="B4828" s="109" t="s">
        <v>18913</v>
      </c>
      <c r="C4828" s="108" t="s">
        <v>2609</v>
      </c>
      <c r="D4828" s="108" t="s">
        <v>18914</v>
      </c>
      <c r="E4828" s="108" t="s">
        <v>2683</v>
      </c>
      <c r="G4828" s="108" t="s">
        <v>18915</v>
      </c>
      <c r="H4828" s="108" t="s">
        <v>6198</v>
      </c>
      <c r="I4828" s="110" t="s">
        <v>2683</v>
      </c>
      <c r="J4828" s="108" t="s">
        <v>3825</v>
      </c>
      <c r="O4828" s="108" t="s">
        <v>2573</v>
      </c>
    </row>
    <row r="4829" spans="1:15" s="108" customFormat="1" ht="12.75" x14ac:dyDescent="0.2">
      <c r="A4829" s="108" t="str">
        <f>EnterpriseData!$B$38</f>
        <v>ProTes300420201Adm</v>
      </c>
      <c r="B4829" s="109" t="s">
        <v>18916</v>
      </c>
      <c r="C4829" s="108" t="s">
        <v>2609</v>
      </c>
      <c r="D4829" s="108" t="s">
        <v>18917</v>
      </c>
      <c r="E4829" s="108" t="s">
        <v>2683</v>
      </c>
      <c r="G4829" s="108" t="s">
        <v>18918</v>
      </c>
      <c r="H4829" s="108" t="s">
        <v>6181</v>
      </c>
      <c r="I4829" s="110" t="s">
        <v>2683</v>
      </c>
      <c r="J4829" s="108" t="s">
        <v>6044</v>
      </c>
      <c r="O4829" s="108" t="s">
        <v>2573</v>
      </c>
    </row>
    <row r="4830" spans="1:15" s="108" customFormat="1" ht="12.75" x14ac:dyDescent="0.2">
      <c r="A4830" s="108" t="str">
        <f>EnterpriseData!$B$38</f>
        <v>ProTes300420201Adm</v>
      </c>
      <c r="B4830" s="109" t="s">
        <v>18919</v>
      </c>
      <c r="C4830" s="108" t="s">
        <v>2609</v>
      </c>
      <c r="D4830" s="108" t="s">
        <v>18920</v>
      </c>
      <c r="E4830" s="108" t="s">
        <v>2683</v>
      </c>
      <c r="G4830" s="108" t="s">
        <v>18921</v>
      </c>
      <c r="H4830" s="108" t="s">
        <v>8649</v>
      </c>
      <c r="I4830" s="110" t="s">
        <v>2683</v>
      </c>
      <c r="J4830" s="108" t="s">
        <v>2407</v>
      </c>
      <c r="O4830" s="108" t="s">
        <v>2573</v>
      </c>
    </row>
    <row r="4831" spans="1:15" s="108" customFormat="1" ht="12.75" x14ac:dyDescent="0.2">
      <c r="A4831" s="108" t="str">
        <f>EnterpriseData!$B$38</f>
        <v>ProTes300420201Adm</v>
      </c>
      <c r="B4831" s="109" t="s">
        <v>18922</v>
      </c>
      <c r="C4831" s="108" t="s">
        <v>2609</v>
      </c>
      <c r="D4831" s="108" t="s">
        <v>18923</v>
      </c>
      <c r="E4831" s="108" t="s">
        <v>2683</v>
      </c>
      <c r="G4831" s="108" t="s">
        <v>18924</v>
      </c>
      <c r="H4831" s="108" t="s">
        <v>7941</v>
      </c>
      <c r="I4831" s="110" t="s">
        <v>2683</v>
      </c>
      <c r="J4831" s="108" t="s">
        <v>2404</v>
      </c>
      <c r="O4831" s="108" t="s">
        <v>2573</v>
      </c>
    </row>
    <row r="4832" spans="1:15" s="108" customFormat="1" ht="12.75" x14ac:dyDescent="0.2">
      <c r="A4832" s="108" t="str">
        <f>EnterpriseData!$B$38</f>
        <v>ProTes300420201Adm</v>
      </c>
      <c r="B4832" s="109" t="s">
        <v>18925</v>
      </c>
      <c r="C4832" s="108" t="s">
        <v>2609</v>
      </c>
      <c r="D4832" s="108" t="s">
        <v>18926</v>
      </c>
      <c r="E4832" s="108" t="s">
        <v>2683</v>
      </c>
      <c r="G4832" s="108" t="s">
        <v>18927</v>
      </c>
      <c r="H4832" s="108" t="s">
        <v>6151</v>
      </c>
      <c r="I4832" s="110" t="s">
        <v>2683</v>
      </c>
      <c r="J4832" s="108" t="s">
        <v>2727</v>
      </c>
      <c r="O4832" s="108" t="s">
        <v>2573</v>
      </c>
    </row>
    <row r="4833" spans="1:15" s="108" customFormat="1" ht="12.75" x14ac:dyDescent="0.2">
      <c r="A4833" s="108" t="str">
        <f>EnterpriseData!$B$38</f>
        <v>ProTes300420201Adm</v>
      </c>
      <c r="B4833" s="109" t="s">
        <v>18928</v>
      </c>
      <c r="C4833" s="108" t="s">
        <v>2609</v>
      </c>
      <c r="D4833" s="108" t="s">
        <v>18929</v>
      </c>
      <c r="E4833" s="108" t="s">
        <v>2683</v>
      </c>
      <c r="G4833" s="108" t="s">
        <v>18930</v>
      </c>
      <c r="H4833" s="108" t="s">
        <v>6151</v>
      </c>
      <c r="I4833" s="110" t="s">
        <v>2683</v>
      </c>
      <c r="J4833" s="108" t="s">
        <v>2727</v>
      </c>
      <c r="O4833" s="108" t="s">
        <v>2573</v>
      </c>
    </row>
    <row r="4834" spans="1:15" s="108" customFormat="1" ht="12.75" x14ac:dyDescent="0.2">
      <c r="A4834" s="108" t="str">
        <f>EnterpriseData!$B$38</f>
        <v>ProTes300420201Adm</v>
      </c>
      <c r="B4834" s="109" t="s">
        <v>18931</v>
      </c>
      <c r="C4834" s="108" t="s">
        <v>2609</v>
      </c>
      <c r="D4834" s="108" t="s">
        <v>18932</v>
      </c>
      <c r="E4834" s="108" t="s">
        <v>2683</v>
      </c>
      <c r="G4834" s="108" t="s">
        <v>18933</v>
      </c>
      <c r="H4834" s="108" t="s">
        <v>6636</v>
      </c>
      <c r="I4834" s="110" t="s">
        <v>2683</v>
      </c>
      <c r="J4834" s="108" t="s">
        <v>3578</v>
      </c>
      <c r="O4834" s="108" t="s">
        <v>2573</v>
      </c>
    </row>
    <row r="4835" spans="1:15" s="108" customFormat="1" ht="12.75" x14ac:dyDescent="0.2">
      <c r="A4835" s="108" t="str">
        <f>EnterpriseData!$B$38</f>
        <v>ProTes300420201Adm</v>
      </c>
      <c r="B4835" s="109" t="s">
        <v>18934</v>
      </c>
      <c r="C4835" s="108" t="s">
        <v>2609</v>
      </c>
      <c r="D4835" s="108" t="s">
        <v>18935</v>
      </c>
      <c r="E4835" s="108" t="s">
        <v>2683</v>
      </c>
      <c r="G4835" s="108" t="s">
        <v>18936</v>
      </c>
      <c r="H4835" s="108" t="s">
        <v>11059</v>
      </c>
      <c r="I4835" s="110" t="s">
        <v>2683</v>
      </c>
      <c r="J4835" s="108" t="s">
        <v>2794</v>
      </c>
      <c r="O4835" s="108" t="s">
        <v>2573</v>
      </c>
    </row>
    <row r="4836" spans="1:15" s="108" customFormat="1" ht="12.75" x14ac:dyDescent="0.2">
      <c r="A4836" s="108" t="str">
        <f>EnterpriseData!$B$38</f>
        <v>ProTes300420201Adm</v>
      </c>
      <c r="B4836" s="109" t="s">
        <v>18937</v>
      </c>
      <c r="C4836" s="108" t="s">
        <v>2609</v>
      </c>
      <c r="D4836" s="108" t="s">
        <v>18938</v>
      </c>
      <c r="E4836" s="108" t="s">
        <v>2683</v>
      </c>
      <c r="G4836" s="108" t="s">
        <v>18939</v>
      </c>
      <c r="H4836" s="108" t="s">
        <v>6151</v>
      </c>
      <c r="I4836" s="110" t="s">
        <v>2683</v>
      </c>
      <c r="J4836" s="108" t="s">
        <v>2727</v>
      </c>
      <c r="O4836" s="108" t="s">
        <v>2573</v>
      </c>
    </row>
    <row r="4837" spans="1:15" s="108" customFormat="1" ht="12.75" x14ac:dyDescent="0.2">
      <c r="A4837" s="108" t="str">
        <f>EnterpriseData!$B$38</f>
        <v>ProTes300420201Adm</v>
      </c>
      <c r="B4837" s="109" t="s">
        <v>18940</v>
      </c>
      <c r="C4837" s="108" t="s">
        <v>2609</v>
      </c>
      <c r="D4837" s="108" t="s">
        <v>18941</v>
      </c>
      <c r="E4837" s="108" t="s">
        <v>2683</v>
      </c>
      <c r="G4837" s="108" t="s">
        <v>18942</v>
      </c>
      <c r="H4837" s="108" t="s">
        <v>6198</v>
      </c>
      <c r="I4837" s="110" t="s">
        <v>2683</v>
      </c>
      <c r="J4837" s="108" t="s">
        <v>3825</v>
      </c>
      <c r="O4837" s="108" t="s">
        <v>2573</v>
      </c>
    </row>
    <row r="4838" spans="1:15" s="108" customFormat="1" ht="12.75" x14ac:dyDescent="0.2">
      <c r="A4838" s="108" t="str">
        <f>EnterpriseData!$B$38</f>
        <v>ProTes300420201Adm</v>
      </c>
      <c r="B4838" s="109" t="s">
        <v>18943</v>
      </c>
      <c r="C4838" s="108" t="s">
        <v>2609</v>
      </c>
      <c r="D4838" s="108" t="s">
        <v>18944</v>
      </c>
      <c r="E4838" s="108" t="s">
        <v>2683</v>
      </c>
      <c r="G4838" s="108" t="s">
        <v>18945</v>
      </c>
      <c r="H4838" s="108" t="s">
        <v>7315</v>
      </c>
      <c r="I4838" s="110" t="s">
        <v>2683</v>
      </c>
      <c r="J4838" s="108" t="s">
        <v>3016</v>
      </c>
      <c r="O4838" s="108" t="s">
        <v>2573</v>
      </c>
    </row>
    <row r="4839" spans="1:15" s="108" customFormat="1" ht="12.75" x14ac:dyDescent="0.2">
      <c r="A4839" s="108" t="str">
        <f>EnterpriseData!$B$38</f>
        <v>ProTes300420201Adm</v>
      </c>
      <c r="B4839" s="109" t="s">
        <v>18946</v>
      </c>
      <c r="C4839" s="108" t="s">
        <v>2609</v>
      </c>
      <c r="D4839" s="108" t="s">
        <v>18947</v>
      </c>
      <c r="E4839" s="108" t="s">
        <v>2683</v>
      </c>
      <c r="G4839" s="108" t="s">
        <v>18948</v>
      </c>
      <c r="H4839" s="108" t="s">
        <v>6616</v>
      </c>
      <c r="I4839" s="110" t="s">
        <v>2683</v>
      </c>
      <c r="J4839" s="108" t="s">
        <v>5800</v>
      </c>
      <c r="O4839" s="108" t="s">
        <v>2573</v>
      </c>
    </row>
    <row r="4840" spans="1:15" s="108" customFormat="1" ht="12.75" x14ac:dyDescent="0.2">
      <c r="A4840" s="108" t="str">
        <f>EnterpriseData!$B$38</f>
        <v>ProTes300420201Adm</v>
      </c>
      <c r="B4840" s="109" t="s">
        <v>18949</v>
      </c>
      <c r="C4840" s="108" t="s">
        <v>2609</v>
      </c>
      <c r="D4840" s="108" t="s">
        <v>18950</v>
      </c>
      <c r="E4840" s="108" t="s">
        <v>2683</v>
      </c>
      <c r="G4840" s="108" t="s">
        <v>18951</v>
      </c>
      <c r="H4840" s="108" t="s">
        <v>6800</v>
      </c>
      <c r="I4840" s="110" t="s">
        <v>2683</v>
      </c>
      <c r="J4840" s="108" t="s">
        <v>412</v>
      </c>
      <c r="O4840" s="108" t="s">
        <v>2573</v>
      </c>
    </row>
    <row r="4841" spans="1:15" s="108" customFormat="1" ht="12.75" x14ac:dyDescent="0.2">
      <c r="A4841" s="108" t="str">
        <f>EnterpriseData!$B$38</f>
        <v>ProTes300420201Adm</v>
      </c>
      <c r="B4841" s="109" t="s">
        <v>18952</v>
      </c>
      <c r="C4841" s="108" t="s">
        <v>2609</v>
      </c>
      <c r="D4841" s="108" t="s">
        <v>18953</v>
      </c>
      <c r="E4841" s="108" t="s">
        <v>2683</v>
      </c>
      <c r="G4841" s="108" t="s">
        <v>18954</v>
      </c>
      <c r="H4841" s="108" t="s">
        <v>6800</v>
      </c>
      <c r="I4841" s="110" t="s">
        <v>2683</v>
      </c>
      <c r="J4841" s="108" t="s">
        <v>412</v>
      </c>
      <c r="O4841" s="108" t="s">
        <v>2573</v>
      </c>
    </row>
    <row r="4842" spans="1:15" s="108" customFormat="1" ht="12.75" x14ac:dyDescent="0.2">
      <c r="A4842" s="108" t="str">
        <f>EnterpriseData!$B$38</f>
        <v>ProTes300420201Adm</v>
      </c>
      <c r="B4842" s="109" t="s">
        <v>18955</v>
      </c>
      <c r="C4842" s="108" t="s">
        <v>2609</v>
      </c>
      <c r="D4842" s="108" t="s">
        <v>18956</v>
      </c>
      <c r="E4842" s="108" t="s">
        <v>2683</v>
      </c>
      <c r="G4842" s="108" t="s">
        <v>18957</v>
      </c>
      <c r="H4842" s="108" t="s">
        <v>6143</v>
      </c>
      <c r="I4842" s="110" t="s">
        <v>2683</v>
      </c>
      <c r="J4842" s="108" t="s">
        <v>4901</v>
      </c>
      <c r="O4842" s="108" t="s">
        <v>2573</v>
      </c>
    </row>
    <row r="4843" spans="1:15" s="108" customFormat="1" ht="12.75" x14ac:dyDescent="0.2">
      <c r="A4843" s="108" t="str">
        <f>EnterpriseData!$B$38</f>
        <v>ProTes300420201Adm</v>
      </c>
      <c r="B4843" s="109" t="s">
        <v>18958</v>
      </c>
      <c r="C4843" s="108" t="s">
        <v>2609</v>
      </c>
      <c r="D4843" s="108" t="s">
        <v>18959</v>
      </c>
      <c r="E4843" s="108" t="s">
        <v>2683</v>
      </c>
      <c r="G4843" s="108" t="s">
        <v>18960</v>
      </c>
      <c r="H4843" s="108" t="s">
        <v>6198</v>
      </c>
      <c r="I4843" s="110" t="s">
        <v>2683</v>
      </c>
      <c r="J4843" s="108" t="s">
        <v>3825</v>
      </c>
      <c r="O4843" s="108" t="s">
        <v>2573</v>
      </c>
    </row>
    <row r="4844" spans="1:15" s="108" customFormat="1" ht="12.75" x14ac:dyDescent="0.2">
      <c r="A4844" s="108" t="str">
        <f>EnterpriseData!$B$38</f>
        <v>ProTes300420201Adm</v>
      </c>
      <c r="B4844" s="109" t="s">
        <v>18961</v>
      </c>
      <c r="C4844" s="108" t="s">
        <v>2609</v>
      </c>
      <c r="D4844" s="108" t="s">
        <v>18962</v>
      </c>
      <c r="E4844" s="108" t="s">
        <v>2683</v>
      </c>
      <c r="G4844" s="108" t="s">
        <v>18963</v>
      </c>
      <c r="H4844" s="108" t="s">
        <v>6464</v>
      </c>
      <c r="I4844" s="110" t="s">
        <v>2683</v>
      </c>
      <c r="J4844" s="108" t="s">
        <v>3202</v>
      </c>
      <c r="O4844" s="108" t="s">
        <v>2573</v>
      </c>
    </row>
    <row r="4845" spans="1:15" s="108" customFormat="1" ht="12.75" x14ac:dyDescent="0.2">
      <c r="A4845" s="108" t="str">
        <f>EnterpriseData!$B$38</f>
        <v>ProTes300420201Adm</v>
      </c>
      <c r="B4845" s="109" t="s">
        <v>18964</v>
      </c>
      <c r="C4845" s="108" t="s">
        <v>2609</v>
      </c>
      <c r="D4845" s="108" t="s">
        <v>18965</v>
      </c>
      <c r="E4845" s="108" t="s">
        <v>2683</v>
      </c>
      <c r="G4845" s="108" t="s">
        <v>18966</v>
      </c>
      <c r="H4845" s="108" t="s">
        <v>4035</v>
      </c>
      <c r="I4845" s="110" t="s">
        <v>2683</v>
      </c>
      <c r="J4845" s="108" t="s">
        <v>3825</v>
      </c>
      <c r="O4845" s="108" t="s">
        <v>2573</v>
      </c>
    </row>
    <row r="4846" spans="1:15" s="108" customFormat="1" ht="12.75" x14ac:dyDescent="0.2">
      <c r="A4846" s="108" t="str">
        <f>EnterpriseData!$B$38</f>
        <v>ProTes300420201Adm</v>
      </c>
      <c r="B4846" s="109" t="s">
        <v>18967</v>
      </c>
      <c r="C4846" s="108" t="s">
        <v>2609</v>
      </c>
      <c r="D4846" s="108" t="s">
        <v>18968</v>
      </c>
      <c r="E4846" s="108" t="s">
        <v>2683</v>
      </c>
      <c r="G4846" s="108" t="s">
        <v>18969</v>
      </c>
      <c r="H4846" s="108" t="s">
        <v>6545</v>
      </c>
      <c r="I4846" s="110" t="s">
        <v>2683</v>
      </c>
      <c r="J4846" s="108" t="s">
        <v>2896</v>
      </c>
      <c r="O4846" s="108" t="s">
        <v>2573</v>
      </c>
    </row>
    <row r="4847" spans="1:15" s="108" customFormat="1" ht="12.75" x14ac:dyDescent="0.2">
      <c r="A4847" s="108" t="str">
        <f>EnterpriseData!$B$38</f>
        <v>ProTes300420201Adm</v>
      </c>
      <c r="B4847" s="109" t="s">
        <v>18970</v>
      </c>
      <c r="C4847" s="108" t="s">
        <v>2609</v>
      </c>
      <c r="D4847" s="108" t="s">
        <v>18971</v>
      </c>
      <c r="E4847" s="108" t="s">
        <v>2683</v>
      </c>
      <c r="G4847" s="108" t="s">
        <v>18972</v>
      </c>
      <c r="H4847" s="108" t="s">
        <v>15692</v>
      </c>
      <c r="I4847" s="110" t="s">
        <v>2683</v>
      </c>
      <c r="J4847" s="108" t="s">
        <v>5428</v>
      </c>
      <c r="O4847" s="108" t="s">
        <v>2573</v>
      </c>
    </row>
    <row r="4848" spans="1:15" s="108" customFormat="1" ht="12.75" x14ac:dyDescent="0.2">
      <c r="A4848" s="108" t="str">
        <f>EnterpriseData!$B$38</f>
        <v>ProTes300420201Adm</v>
      </c>
      <c r="B4848" s="109" t="s">
        <v>18973</v>
      </c>
      <c r="C4848" s="108" t="s">
        <v>2609</v>
      </c>
      <c r="D4848" s="108" t="s">
        <v>18974</v>
      </c>
      <c r="E4848" s="108" t="s">
        <v>2683</v>
      </c>
      <c r="G4848" s="108" t="s">
        <v>18975</v>
      </c>
      <c r="H4848" s="108" t="s">
        <v>11138</v>
      </c>
      <c r="I4848" s="110" t="s">
        <v>2683</v>
      </c>
      <c r="J4848" s="108" t="s">
        <v>3162</v>
      </c>
      <c r="O4848" s="108" t="s">
        <v>2573</v>
      </c>
    </row>
    <row r="4849" spans="1:15" s="108" customFormat="1" ht="12.75" x14ac:dyDescent="0.2">
      <c r="A4849" s="108" t="str">
        <f>EnterpriseData!$B$38</f>
        <v>ProTes300420201Adm</v>
      </c>
      <c r="B4849" s="109" t="s">
        <v>18976</v>
      </c>
      <c r="C4849" s="108" t="s">
        <v>2609</v>
      </c>
      <c r="D4849" s="108" t="s">
        <v>18977</v>
      </c>
      <c r="E4849" s="108" t="s">
        <v>2683</v>
      </c>
      <c r="G4849" s="108" t="s">
        <v>18978</v>
      </c>
      <c r="H4849" s="108" t="s">
        <v>17418</v>
      </c>
      <c r="I4849" s="110" t="s">
        <v>2683</v>
      </c>
      <c r="J4849" s="108" t="s">
        <v>3202</v>
      </c>
      <c r="O4849" s="108" t="s">
        <v>2573</v>
      </c>
    </row>
    <row r="4850" spans="1:15" s="108" customFormat="1" ht="12.75" x14ac:dyDescent="0.2">
      <c r="A4850" s="108" t="str">
        <f>EnterpriseData!$B$38</f>
        <v>ProTes300420201Adm</v>
      </c>
      <c r="B4850" s="109" t="s">
        <v>18979</v>
      </c>
      <c r="C4850" s="108" t="s">
        <v>2609</v>
      </c>
      <c r="D4850" s="108" t="s">
        <v>18980</v>
      </c>
      <c r="E4850" s="108" t="s">
        <v>2683</v>
      </c>
      <c r="G4850" s="108" t="s">
        <v>18981</v>
      </c>
      <c r="H4850" s="108" t="s">
        <v>6151</v>
      </c>
      <c r="I4850" s="110" t="s">
        <v>2683</v>
      </c>
      <c r="J4850" s="108" t="s">
        <v>2727</v>
      </c>
      <c r="O4850" s="108" t="s">
        <v>2573</v>
      </c>
    </row>
    <row r="4851" spans="1:15" s="108" customFormat="1" ht="12.75" x14ac:dyDescent="0.2">
      <c r="A4851" s="108" t="str">
        <f>EnterpriseData!$B$38</f>
        <v>ProTes300420201Adm</v>
      </c>
      <c r="B4851" s="109" t="s">
        <v>18982</v>
      </c>
      <c r="C4851" s="108" t="s">
        <v>2609</v>
      </c>
      <c r="D4851" s="108" t="s">
        <v>18983</v>
      </c>
      <c r="E4851" s="108" t="s">
        <v>2683</v>
      </c>
      <c r="G4851" s="108" t="s">
        <v>18984</v>
      </c>
      <c r="H4851" s="108" t="s">
        <v>9520</v>
      </c>
      <c r="I4851" s="110" t="s">
        <v>2683</v>
      </c>
      <c r="J4851" s="108" t="s">
        <v>5125</v>
      </c>
      <c r="O4851" s="108" t="s">
        <v>2573</v>
      </c>
    </row>
    <row r="4852" spans="1:15" s="108" customFormat="1" ht="12.75" x14ac:dyDescent="0.2">
      <c r="A4852" s="108" t="str">
        <f>EnterpriseData!$B$38</f>
        <v>ProTes300420201Adm</v>
      </c>
      <c r="B4852" s="109" t="s">
        <v>18985</v>
      </c>
      <c r="C4852" s="108" t="s">
        <v>2609</v>
      </c>
      <c r="D4852" s="108" t="s">
        <v>18986</v>
      </c>
      <c r="E4852" s="108" t="s">
        <v>2683</v>
      </c>
      <c r="G4852" s="108" t="s">
        <v>18987</v>
      </c>
      <c r="H4852" s="108" t="s">
        <v>6616</v>
      </c>
      <c r="I4852" s="110" t="s">
        <v>2683</v>
      </c>
      <c r="J4852" s="108" t="s">
        <v>5800</v>
      </c>
      <c r="O4852" s="108" t="s">
        <v>2573</v>
      </c>
    </row>
    <row r="4853" spans="1:15" s="108" customFormat="1" ht="12.75" x14ac:dyDescent="0.2">
      <c r="A4853" s="108" t="str">
        <f>EnterpriseData!$B$38</f>
        <v>ProTes300420201Adm</v>
      </c>
      <c r="B4853" s="109" t="s">
        <v>18988</v>
      </c>
      <c r="C4853" s="108" t="s">
        <v>2609</v>
      </c>
      <c r="D4853" s="108" t="s">
        <v>18989</v>
      </c>
      <c r="E4853" s="108" t="s">
        <v>2683</v>
      </c>
      <c r="G4853" s="108" t="s">
        <v>18990</v>
      </c>
      <c r="H4853" s="108" t="s">
        <v>7478</v>
      </c>
      <c r="I4853" s="110" t="s">
        <v>2683</v>
      </c>
      <c r="J4853" s="108" t="s">
        <v>6097</v>
      </c>
      <c r="O4853" s="108" t="s">
        <v>2573</v>
      </c>
    </row>
    <row r="4854" spans="1:15" s="108" customFormat="1" ht="12.75" x14ac:dyDescent="0.2">
      <c r="A4854" s="108" t="str">
        <f>EnterpriseData!$B$38</f>
        <v>ProTes300420201Adm</v>
      </c>
      <c r="B4854" s="109" t="s">
        <v>18991</v>
      </c>
      <c r="C4854" s="108" t="s">
        <v>2609</v>
      </c>
      <c r="D4854" s="108" t="s">
        <v>18992</v>
      </c>
      <c r="E4854" s="108" t="s">
        <v>2683</v>
      </c>
      <c r="G4854" s="108" t="s">
        <v>18993</v>
      </c>
      <c r="H4854" s="108" t="s">
        <v>4454</v>
      </c>
      <c r="I4854" s="110" t="s">
        <v>2683</v>
      </c>
      <c r="J4854" s="108" t="s">
        <v>2414</v>
      </c>
      <c r="O4854" s="108" t="s">
        <v>2573</v>
      </c>
    </row>
    <row r="4855" spans="1:15" s="108" customFormat="1" ht="12.75" x14ac:dyDescent="0.2">
      <c r="A4855" s="108" t="str">
        <f>EnterpriseData!$B$38</f>
        <v>ProTes300420201Adm</v>
      </c>
      <c r="B4855" s="109" t="s">
        <v>18994</v>
      </c>
      <c r="C4855" s="108" t="s">
        <v>2609</v>
      </c>
      <c r="D4855" s="108" t="s">
        <v>16120</v>
      </c>
      <c r="E4855" s="108" t="s">
        <v>2683</v>
      </c>
      <c r="G4855" s="108" t="s">
        <v>18995</v>
      </c>
      <c r="H4855" s="108" t="s">
        <v>6616</v>
      </c>
      <c r="I4855" s="110" t="s">
        <v>2683</v>
      </c>
      <c r="J4855" s="108" t="s">
        <v>5800</v>
      </c>
      <c r="O4855" s="108" t="s">
        <v>2573</v>
      </c>
    </row>
    <row r="4856" spans="1:15" s="108" customFormat="1" ht="12.75" x14ac:dyDescent="0.2">
      <c r="A4856" s="108" t="str">
        <f>EnterpriseData!$B$38</f>
        <v>ProTes300420201Adm</v>
      </c>
      <c r="B4856" s="109" t="s">
        <v>18996</v>
      </c>
      <c r="C4856" s="108" t="s">
        <v>2609</v>
      </c>
      <c r="D4856" s="108" t="s">
        <v>18997</v>
      </c>
      <c r="E4856" s="108" t="s">
        <v>2683</v>
      </c>
      <c r="G4856" s="108" t="s">
        <v>18998</v>
      </c>
      <c r="H4856" s="108" t="s">
        <v>6118</v>
      </c>
      <c r="I4856" s="110" t="s">
        <v>2683</v>
      </c>
      <c r="J4856" s="108" t="s">
        <v>2377</v>
      </c>
      <c r="O4856" s="108" t="s">
        <v>2573</v>
      </c>
    </row>
    <row r="4857" spans="1:15" s="108" customFormat="1" ht="12.75" x14ac:dyDescent="0.2">
      <c r="A4857" s="108" t="str">
        <f>EnterpriseData!$B$38</f>
        <v>ProTes300420201Adm</v>
      </c>
      <c r="B4857" s="109" t="s">
        <v>18999</v>
      </c>
      <c r="C4857" s="108" t="s">
        <v>2609</v>
      </c>
      <c r="D4857" s="108" t="s">
        <v>19000</v>
      </c>
      <c r="E4857" s="108" t="s">
        <v>2683</v>
      </c>
      <c r="G4857" s="108" t="s">
        <v>19001</v>
      </c>
      <c r="H4857" s="108" t="s">
        <v>19002</v>
      </c>
      <c r="I4857" s="110" t="s">
        <v>2683</v>
      </c>
      <c r="J4857" s="108" t="s">
        <v>2414</v>
      </c>
      <c r="O4857" s="108" t="s">
        <v>2573</v>
      </c>
    </row>
    <row r="4858" spans="1:15" s="108" customFormat="1" ht="12.75" x14ac:dyDescent="0.2">
      <c r="A4858" s="108" t="str">
        <f>EnterpriseData!$B$38</f>
        <v>ProTes300420201Adm</v>
      </c>
      <c r="B4858" s="109" t="s">
        <v>19003</v>
      </c>
      <c r="C4858" s="108" t="s">
        <v>2609</v>
      </c>
      <c r="D4858" s="108" t="s">
        <v>19004</v>
      </c>
      <c r="E4858" s="108" t="s">
        <v>2683</v>
      </c>
      <c r="G4858" s="108" t="s">
        <v>19005</v>
      </c>
      <c r="H4858" s="108" t="s">
        <v>7572</v>
      </c>
      <c r="I4858" s="110" t="s">
        <v>2683</v>
      </c>
      <c r="J4858" s="108" t="s">
        <v>4509</v>
      </c>
      <c r="O4858" s="108" t="s">
        <v>2573</v>
      </c>
    </row>
    <row r="4859" spans="1:15" s="108" customFormat="1" ht="12.75" x14ac:dyDescent="0.2">
      <c r="A4859" s="108" t="str">
        <f>EnterpriseData!$B$38</f>
        <v>ProTes300420201Adm</v>
      </c>
      <c r="B4859" s="109" t="s">
        <v>19006</v>
      </c>
      <c r="C4859" s="108" t="s">
        <v>2609</v>
      </c>
      <c r="D4859" s="108" t="s">
        <v>19007</v>
      </c>
      <c r="E4859" s="108" t="s">
        <v>2683</v>
      </c>
      <c r="G4859" s="108" t="s">
        <v>19008</v>
      </c>
      <c r="H4859" s="108" t="s">
        <v>6545</v>
      </c>
      <c r="I4859" s="110" t="s">
        <v>2683</v>
      </c>
      <c r="J4859" s="108" t="s">
        <v>2896</v>
      </c>
      <c r="O4859" s="108" t="s">
        <v>2573</v>
      </c>
    </row>
    <row r="4860" spans="1:15" s="108" customFormat="1" ht="12.75" x14ac:dyDescent="0.2">
      <c r="A4860" s="108" t="str">
        <f>EnterpriseData!$B$38</f>
        <v>ProTes300420201Adm</v>
      </c>
      <c r="B4860" s="109" t="s">
        <v>19009</v>
      </c>
      <c r="C4860" s="108" t="s">
        <v>2609</v>
      </c>
      <c r="D4860" s="108" t="s">
        <v>19010</v>
      </c>
      <c r="E4860" s="108" t="s">
        <v>2683</v>
      </c>
      <c r="G4860" s="108" t="s">
        <v>19011</v>
      </c>
      <c r="H4860" s="108" t="s">
        <v>6616</v>
      </c>
      <c r="I4860" s="110" t="s">
        <v>2683</v>
      </c>
      <c r="J4860" s="108" t="s">
        <v>5800</v>
      </c>
      <c r="O4860" s="108" t="s">
        <v>2573</v>
      </c>
    </row>
    <row r="4861" spans="1:15" s="108" customFormat="1" ht="12.75" x14ac:dyDescent="0.2">
      <c r="A4861" s="108" t="str">
        <f>EnterpriseData!$B$38</f>
        <v>ProTes300420201Adm</v>
      </c>
      <c r="B4861" s="109" t="s">
        <v>19012</v>
      </c>
      <c r="C4861" s="108" t="s">
        <v>2609</v>
      </c>
      <c r="D4861" s="108" t="s">
        <v>19013</v>
      </c>
      <c r="E4861" s="108" t="s">
        <v>2683</v>
      </c>
      <c r="G4861" s="108" t="s">
        <v>19014</v>
      </c>
      <c r="H4861" s="108" t="s">
        <v>7887</v>
      </c>
      <c r="I4861" s="110" t="s">
        <v>2683</v>
      </c>
      <c r="J4861" s="108" t="s">
        <v>4536</v>
      </c>
      <c r="O4861" s="108" t="s">
        <v>2573</v>
      </c>
    </row>
    <row r="4862" spans="1:15" s="108" customFormat="1" ht="12.75" x14ac:dyDescent="0.2">
      <c r="A4862" s="108" t="str">
        <f>EnterpriseData!$B$38</f>
        <v>ProTes300420201Adm</v>
      </c>
      <c r="B4862" s="109" t="s">
        <v>19015</v>
      </c>
      <c r="C4862" s="108" t="s">
        <v>2609</v>
      </c>
      <c r="D4862" s="108" t="s">
        <v>19016</v>
      </c>
      <c r="E4862" s="108" t="s">
        <v>2683</v>
      </c>
      <c r="G4862" s="108" t="s">
        <v>19017</v>
      </c>
      <c r="H4862" s="108" t="s">
        <v>6129</v>
      </c>
      <c r="I4862" s="110" t="s">
        <v>2683</v>
      </c>
      <c r="J4862" s="108" t="s">
        <v>2414</v>
      </c>
      <c r="O4862" s="108" t="s">
        <v>2573</v>
      </c>
    </row>
    <row r="4863" spans="1:15" s="108" customFormat="1" ht="12.75" x14ac:dyDescent="0.2">
      <c r="A4863" s="108" t="str">
        <f>EnterpriseData!$B$38</f>
        <v>ProTes300420201Adm</v>
      </c>
      <c r="B4863" s="109" t="s">
        <v>19018</v>
      </c>
      <c r="C4863" s="108" t="s">
        <v>2609</v>
      </c>
      <c r="D4863" s="108" t="s">
        <v>19019</v>
      </c>
      <c r="E4863" s="108" t="s">
        <v>2683</v>
      </c>
      <c r="G4863" s="108" t="s">
        <v>19020</v>
      </c>
      <c r="H4863" s="108" t="s">
        <v>6616</v>
      </c>
      <c r="I4863" s="110" t="s">
        <v>2683</v>
      </c>
      <c r="J4863" s="108" t="s">
        <v>5800</v>
      </c>
      <c r="O4863" s="108" t="s">
        <v>2573</v>
      </c>
    </row>
    <row r="4864" spans="1:15" s="108" customFormat="1" ht="12.75" x14ac:dyDescent="0.2">
      <c r="A4864" s="108" t="str">
        <f>EnterpriseData!$B$38</f>
        <v>ProTes300420201Adm</v>
      </c>
      <c r="B4864" s="109" t="s">
        <v>19021</v>
      </c>
      <c r="C4864" s="108" t="s">
        <v>2609</v>
      </c>
      <c r="D4864" s="108" t="s">
        <v>19022</v>
      </c>
      <c r="E4864" s="108" t="s">
        <v>2683</v>
      </c>
      <c r="G4864" s="108" t="s">
        <v>19023</v>
      </c>
      <c r="H4864" s="108" t="s">
        <v>6403</v>
      </c>
      <c r="I4864" s="110" t="s">
        <v>2683</v>
      </c>
      <c r="J4864" s="108" t="s">
        <v>6404</v>
      </c>
      <c r="O4864" s="108" t="s">
        <v>2573</v>
      </c>
    </row>
    <row r="4865" spans="1:15" s="108" customFormat="1" ht="12.75" x14ac:dyDescent="0.2">
      <c r="A4865" s="108" t="str">
        <f>EnterpriseData!$B$38</f>
        <v>ProTes300420201Adm</v>
      </c>
      <c r="B4865" s="109" t="s">
        <v>19024</v>
      </c>
      <c r="C4865" s="108" t="s">
        <v>2609</v>
      </c>
      <c r="D4865" s="108" t="s">
        <v>19025</v>
      </c>
      <c r="E4865" s="108" t="s">
        <v>2683</v>
      </c>
      <c r="G4865" s="108" t="s">
        <v>19026</v>
      </c>
      <c r="H4865" s="108" t="s">
        <v>6198</v>
      </c>
      <c r="I4865" s="110" t="s">
        <v>2683</v>
      </c>
      <c r="J4865" s="108" t="s">
        <v>3825</v>
      </c>
      <c r="O4865" s="108" t="s">
        <v>2573</v>
      </c>
    </row>
    <row r="4866" spans="1:15" s="108" customFormat="1" ht="12.75" x14ac:dyDescent="0.2">
      <c r="A4866" s="108" t="str">
        <f>EnterpriseData!$B$38</f>
        <v>ProTes300420201Adm</v>
      </c>
      <c r="B4866" s="109" t="s">
        <v>19027</v>
      </c>
      <c r="C4866" s="108" t="s">
        <v>2609</v>
      </c>
      <c r="D4866" s="108" t="s">
        <v>19028</v>
      </c>
      <c r="E4866" s="108" t="s">
        <v>2683</v>
      </c>
      <c r="G4866" s="108" t="s">
        <v>19029</v>
      </c>
      <c r="H4866" s="108" t="s">
        <v>19030</v>
      </c>
      <c r="I4866" s="110" t="s">
        <v>2683</v>
      </c>
      <c r="J4866" s="108" t="s">
        <v>3735</v>
      </c>
      <c r="O4866" s="108" t="s">
        <v>2573</v>
      </c>
    </row>
    <row r="4867" spans="1:15" s="108" customFormat="1" ht="12.75" x14ac:dyDescent="0.2">
      <c r="A4867" s="108" t="str">
        <f>EnterpriseData!$B$38</f>
        <v>ProTes300420201Adm</v>
      </c>
      <c r="B4867" s="109" t="s">
        <v>19031</v>
      </c>
      <c r="C4867" s="108" t="s">
        <v>2609</v>
      </c>
      <c r="D4867" s="108" t="s">
        <v>19032</v>
      </c>
      <c r="E4867" s="108" t="s">
        <v>2683</v>
      </c>
      <c r="G4867" s="108" t="s">
        <v>19033</v>
      </c>
      <c r="H4867" s="108" t="s">
        <v>7478</v>
      </c>
      <c r="I4867" s="110" t="s">
        <v>2683</v>
      </c>
      <c r="J4867" s="108" t="s">
        <v>6097</v>
      </c>
      <c r="O4867" s="108" t="s">
        <v>2573</v>
      </c>
    </row>
    <row r="4868" spans="1:15" s="108" customFormat="1" ht="12.75" x14ac:dyDescent="0.2">
      <c r="A4868" s="108" t="str">
        <f>EnterpriseData!$B$38</f>
        <v>ProTes300420201Adm</v>
      </c>
      <c r="B4868" s="109" t="s">
        <v>19034</v>
      </c>
      <c r="C4868" s="108" t="s">
        <v>2609</v>
      </c>
      <c r="D4868" s="108" t="s">
        <v>19035</v>
      </c>
      <c r="E4868" s="108" t="s">
        <v>2683</v>
      </c>
      <c r="G4868" s="108" t="s">
        <v>8602</v>
      </c>
      <c r="H4868" s="108" t="s">
        <v>6923</v>
      </c>
      <c r="I4868" s="110" t="s">
        <v>2683</v>
      </c>
      <c r="J4868" s="108" t="s">
        <v>2991</v>
      </c>
      <c r="O4868" s="108" t="s">
        <v>2573</v>
      </c>
    </row>
    <row r="4869" spans="1:15" s="108" customFormat="1" ht="12.75" x14ac:dyDescent="0.2">
      <c r="A4869" s="108" t="str">
        <f>EnterpriseData!$B$38</f>
        <v>ProTes300420201Adm</v>
      </c>
      <c r="B4869" s="109" t="s">
        <v>19036</v>
      </c>
      <c r="C4869" s="108" t="s">
        <v>2609</v>
      </c>
      <c r="D4869" s="108" t="s">
        <v>19037</v>
      </c>
      <c r="E4869" s="108" t="s">
        <v>2683</v>
      </c>
      <c r="G4869" s="108" t="s">
        <v>19038</v>
      </c>
      <c r="H4869" s="108" t="s">
        <v>10800</v>
      </c>
      <c r="I4869" s="110" t="s">
        <v>2683</v>
      </c>
      <c r="J4869" s="108" t="s">
        <v>10801</v>
      </c>
      <c r="O4869" s="108" t="s">
        <v>2573</v>
      </c>
    </row>
    <row r="4870" spans="1:15" s="108" customFormat="1" ht="12.75" x14ac:dyDescent="0.2">
      <c r="A4870" s="108" t="str">
        <f>EnterpriseData!$B$38</f>
        <v>ProTes300420201Adm</v>
      </c>
      <c r="B4870" s="109" t="s">
        <v>19039</v>
      </c>
      <c r="C4870" s="108" t="s">
        <v>2609</v>
      </c>
      <c r="D4870" s="108" t="s">
        <v>19040</v>
      </c>
      <c r="E4870" s="108" t="s">
        <v>2683</v>
      </c>
      <c r="G4870" s="108" t="s">
        <v>19041</v>
      </c>
      <c r="H4870" s="108" t="s">
        <v>9092</v>
      </c>
      <c r="I4870" s="110" t="s">
        <v>2683</v>
      </c>
      <c r="J4870" s="108" t="s">
        <v>3003</v>
      </c>
      <c r="O4870" s="108" t="s">
        <v>2573</v>
      </c>
    </row>
    <row r="4871" spans="1:15" s="108" customFormat="1" ht="12.75" x14ac:dyDescent="0.2">
      <c r="A4871" s="108" t="str">
        <f>EnterpriseData!$B$38</f>
        <v>ProTes300420201Adm</v>
      </c>
      <c r="B4871" s="109" t="s">
        <v>19042</v>
      </c>
      <c r="C4871" s="108" t="s">
        <v>2609</v>
      </c>
      <c r="D4871" s="108" t="s">
        <v>19043</v>
      </c>
      <c r="E4871" s="108" t="s">
        <v>2683</v>
      </c>
      <c r="G4871" s="108" t="s">
        <v>19044</v>
      </c>
      <c r="H4871" s="108" t="s">
        <v>13630</v>
      </c>
      <c r="I4871" s="110" t="s">
        <v>2683</v>
      </c>
      <c r="J4871" s="108" t="s">
        <v>2850</v>
      </c>
      <c r="O4871" s="108" t="s">
        <v>2573</v>
      </c>
    </row>
    <row r="4872" spans="1:15" s="108" customFormat="1" ht="12.75" x14ac:dyDescent="0.2">
      <c r="A4872" s="108" t="str">
        <f>EnterpriseData!$B$38</f>
        <v>ProTes300420201Adm</v>
      </c>
      <c r="B4872" s="109" t="s">
        <v>19045</v>
      </c>
      <c r="C4872" s="108" t="s">
        <v>2609</v>
      </c>
      <c r="D4872" s="108" t="s">
        <v>19046</v>
      </c>
      <c r="E4872" s="108" t="s">
        <v>2683</v>
      </c>
      <c r="G4872" s="108" t="s">
        <v>19047</v>
      </c>
      <c r="H4872" s="108" t="s">
        <v>11437</v>
      </c>
      <c r="I4872" s="110" t="s">
        <v>2683</v>
      </c>
      <c r="J4872" s="108" t="s">
        <v>6711</v>
      </c>
      <c r="O4872" s="108" t="s">
        <v>2573</v>
      </c>
    </row>
    <row r="4873" spans="1:15" s="108" customFormat="1" ht="12.75" x14ac:dyDescent="0.2">
      <c r="A4873" s="108" t="str">
        <f>EnterpriseData!$B$38</f>
        <v>ProTes300420201Adm</v>
      </c>
      <c r="B4873" s="109" t="s">
        <v>19048</v>
      </c>
      <c r="C4873" s="108" t="s">
        <v>2609</v>
      </c>
      <c r="D4873" s="108" t="s">
        <v>19049</v>
      </c>
      <c r="E4873" s="108" t="s">
        <v>2683</v>
      </c>
      <c r="G4873" s="108" t="s">
        <v>19050</v>
      </c>
      <c r="H4873" s="108" t="s">
        <v>6198</v>
      </c>
      <c r="I4873" s="110" t="s">
        <v>2683</v>
      </c>
      <c r="J4873" s="108" t="s">
        <v>3825</v>
      </c>
      <c r="O4873" s="108" t="s">
        <v>2573</v>
      </c>
    </row>
    <row r="4874" spans="1:15" s="108" customFormat="1" ht="12.75" x14ac:dyDescent="0.2">
      <c r="A4874" s="108" t="str">
        <f>EnterpriseData!$B$38</f>
        <v>ProTes300420201Adm</v>
      </c>
      <c r="B4874" s="109" t="s">
        <v>19051</v>
      </c>
      <c r="C4874" s="108" t="s">
        <v>2609</v>
      </c>
      <c r="D4874" s="108" t="s">
        <v>19052</v>
      </c>
      <c r="E4874" s="108" t="s">
        <v>2683</v>
      </c>
      <c r="G4874" s="108" t="s">
        <v>19053</v>
      </c>
      <c r="H4874" s="108" t="s">
        <v>6299</v>
      </c>
      <c r="I4874" s="110" t="s">
        <v>2683</v>
      </c>
      <c r="J4874" s="108" t="s">
        <v>3100</v>
      </c>
      <c r="O4874" s="108" t="s">
        <v>2573</v>
      </c>
    </row>
    <row r="4875" spans="1:15" s="108" customFormat="1" ht="12.75" x14ac:dyDescent="0.2">
      <c r="A4875" s="108" t="str">
        <f>EnterpriseData!$B$38</f>
        <v>ProTes300420201Adm</v>
      </c>
      <c r="B4875" s="109" t="s">
        <v>19054</v>
      </c>
      <c r="C4875" s="108" t="s">
        <v>2609</v>
      </c>
      <c r="D4875" s="108" t="s">
        <v>19055</v>
      </c>
      <c r="E4875" s="108" t="s">
        <v>2683</v>
      </c>
      <c r="G4875" s="108" t="s">
        <v>19056</v>
      </c>
      <c r="H4875" s="108" t="s">
        <v>7478</v>
      </c>
      <c r="I4875" s="110" t="s">
        <v>2683</v>
      </c>
      <c r="J4875" s="108" t="s">
        <v>6097</v>
      </c>
      <c r="O4875" s="108" t="s">
        <v>2573</v>
      </c>
    </row>
    <row r="4876" spans="1:15" s="108" customFormat="1" ht="12.75" x14ac:dyDescent="0.2">
      <c r="A4876" s="108" t="str">
        <f>EnterpriseData!$B$38</f>
        <v>ProTes300420201Adm</v>
      </c>
      <c r="B4876" s="109" t="s">
        <v>19057</v>
      </c>
      <c r="C4876" s="108" t="s">
        <v>2609</v>
      </c>
      <c r="D4876" s="108" t="s">
        <v>19058</v>
      </c>
      <c r="E4876" s="108" t="s">
        <v>2683</v>
      </c>
      <c r="G4876" s="108" t="s">
        <v>19059</v>
      </c>
      <c r="H4876" s="108" t="s">
        <v>9092</v>
      </c>
      <c r="I4876" s="110" t="s">
        <v>2683</v>
      </c>
      <c r="J4876" s="108" t="s">
        <v>3003</v>
      </c>
      <c r="O4876" s="108" t="s">
        <v>2573</v>
      </c>
    </row>
    <row r="4877" spans="1:15" s="108" customFormat="1" ht="12.75" x14ac:dyDescent="0.2">
      <c r="A4877" s="108" t="str">
        <f>EnterpriseData!$B$38</f>
        <v>ProTes300420201Adm</v>
      </c>
      <c r="B4877" s="109" t="s">
        <v>19060</v>
      </c>
      <c r="C4877" s="108" t="s">
        <v>2609</v>
      </c>
      <c r="D4877" s="108" t="s">
        <v>19061</v>
      </c>
      <c r="E4877" s="108" t="s">
        <v>2683</v>
      </c>
      <c r="G4877" s="108" t="s">
        <v>19062</v>
      </c>
      <c r="H4877" s="108" t="s">
        <v>7050</v>
      </c>
      <c r="I4877" s="110" t="s">
        <v>2683</v>
      </c>
      <c r="J4877" s="108" t="s">
        <v>5583</v>
      </c>
      <c r="O4877" s="108" t="s">
        <v>2573</v>
      </c>
    </row>
    <row r="4878" spans="1:15" s="108" customFormat="1" ht="12.75" x14ac:dyDescent="0.2">
      <c r="A4878" s="108" t="str">
        <f>EnterpriseData!$B$38</f>
        <v>ProTes300420201Adm</v>
      </c>
      <c r="B4878" s="109" t="s">
        <v>19063</v>
      </c>
      <c r="C4878" s="108" t="s">
        <v>2609</v>
      </c>
      <c r="D4878" s="108" t="s">
        <v>19064</v>
      </c>
      <c r="E4878" s="108" t="s">
        <v>2683</v>
      </c>
      <c r="G4878" s="108" t="s">
        <v>19065</v>
      </c>
      <c r="H4878" s="108" t="s">
        <v>6198</v>
      </c>
      <c r="I4878" s="110" t="s">
        <v>2683</v>
      </c>
      <c r="J4878" s="108" t="s">
        <v>3825</v>
      </c>
      <c r="O4878" s="108" t="s">
        <v>2573</v>
      </c>
    </row>
    <row r="4879" spans="1:15" s="108" customFormat="1" ht="12.75" x14ac:dyDescent="0.2">
      <c r="A4879" s="108" t="str">
        <f>EnterpriseData!$B$38</f>
        <v>ProTes300420201Adm</v>
      </c>
      <c r="B4879" s="109" t="s">
        <v>19066</v>
      </c>
      <c r="C4879" s="108" t="s">
        <v>2609</v>
      </c>
      <c r="D4879" s="108" t="s">
        <v>19067</v>
      </c>
      <c r="E4879" s="108" t="s">
        <v>2683</v>
      </c>
      <c r="G4879" s="108" t="s">
        <v>19068</v>
      </c>
      <c r="H4879" s="108" t="s">
        <v>6664</v>
      </c>
      <c r="I4879" s="110" t="s">
        <v>2683</v>
      </c>
      <c r="J4879" s="108" t="s">
        <v>2440</v>
      </c>
      <c r="O4879" s="108" t="s">
        <v>2573</v>
      </c>
    </row>
    <row r="4880" spans="1:15" s="108" customFormat="1" ht="12.75" x14ac:dyDescent="0.2">
      <c r="A4880" s="108" t="str">
        <f>EnterpriseData!$B$38</f>
        <v>ProTes300420201Adm</v>
      </c>
      <c r="B4880" s="109" t="s">
        <v>19069</v>
      </c>
      <c r="C4880" s="108" t="s">
        <v>2609</v>
      </c>
      <c r="D4880" s="108" t="s">
        <v>19070</v>
      </c>
      <c r="E4880" s="108" t="s">
        <v>2683</v>
      </c>
      <c r="G4880" s="108" t="s">
        <v>19071</v>
      </c>
      <c r="H4880" s="108" t="s">
        <v>6198</v>
      </c>
      <c r="I4880" s="110" t="s">
        <v>2683</v>
      </c>
      <c r="J4880" s="108" t="s">
        <v>3825</v>
      </c>
      <c r="O4880" s="108" t="s">
        <v>2573</v>
      </c>
    </row>
    <row r="4881" spans="1:15" s="108" customFormat="1" ht="12.75" x14ac:dyDescent="0.2">
      <c r="A4881" s="108" t="str">
        <f>EnterpriseData!$B$38</f>
        <v>ProTes300420201Adm</v>
      </c>
      <c r="B4881" s="109" t="s">
        <v>19072</v>
      </c>
      <c r="C4881" s="108" t="s">
        <v>2609</v>
      </c>
      <c r="D4881" s="108" t="s">
        <v>19073</v>
      </c>
      <c r="E4881" s="108" t="s">
        <v>2683</v>
      </c>
      <c r="G4881" s="108" t="s">
        <v>19074</v>
      </c>
      <c r="H4881" s="108" t="s">
        <v>6616</v>
      </c>
      <c r="I4881" s="110" t="s">
        <v>2683</v>
      </c>
      <c r="J4881" s="108" t="s">
        <v>5800</v>
      </c>
      <c r="O4881" s="108" t="s">
        <v>2573</v>
      </c>
    </row>
    <row r="4882" spans="1:15" s="108" customFormat="1" ht="12.75" x14ac:dyDescent="0.2">
      <c r="A4882" s="108" t="str">
        <f>EnterpriseData!$B$38</f>
        <v>ProTes300420201Adm</v>
      </c>
      <c r="B4882" s="109" t="s">
        <v>19075</v>
      </c>
      <c r="C4882" s="108" t="s">
        <v>2609</v>
      </c>
      <c r="D4882" s="108" t="s">
        <v>19076</v>
      </c>
      <c r="E4882" s="108" t="s">
        <v>2683</v>
      </c>
      <c r="G4882" s="108" t="s">
        <v>19077</v>
      </c>
      <c r="H4882" s="108" t="s">
        <v>6534</v>
      </c>
      <c r="I4882" s="110" t="s">
        <v>2683</v>
      </c>
      <c r="J4882" s="108" t="s">
        <v>5602</v>
      </c>
      <c r="O4882" s="108" t="s">
        <v>2573</v>
      </c>
    </row>
    <row r="4883" spans="1:15" s="108" customFormat="1" ht="12.75" x14ac:dyDescent="0.2">
      <c r="A4883" s="108" t="str">
        <f>EnterpriseData!$B$38</f>
        <v>ProTes300420201Adm</v>
      </c>
      <c r="B4883" s="109" t="s">
        <v>19078</v>
      </c>
      <c r="C4883" s="108" t="s">
        <v>2609</v>
      </c>
      <c r="D4883" s="108" t="s">
        <v>19079</v>
      </c>
      <c r="E4883" s="108" t="s">
        <v>2683</v>
      </c>
      <c r="G4883" s="108" t="s">
        <v>19080</v>
      </c>
      <c r="H4883" s="108" t="s">
        <v>7206</v>
      </c>
      <c r="I4883" s="110" t="s">
        <v>2683</v>
      </c>
      <c r="J4883" s="108" t="s">
        <v>3047</v>
      </c>
      <c r="O4883" s="108" t="s">
        <v>2573</v>
      </c>
    </row>
    <row r="4884" spans="1:15" s="108" customFormat="1" ht="12.75" x14ac:dyDescent="0.2">
      <c r="A4884" s="108" t="str">
        <f>EnterpriseData!$B$38</f>
        <v>ProTes300420201Adm</v>
      </c>
      <c r="B4884" s="109" t="s">
        <v>19081</v>
      </c>
      <c r="C4884" s="108" t="s">
        <v>2609</v>
      </c>
      <c r="D4884" s="108" t="s">
        <v>19082</v>
      </c>
      <c r="E4884" s="108" t="s">
        <v>2683</v>
      </c>
      <c r="G4884" s="108" t="s">
        <v>19083</v>
      </c>
      <c r="H4884" s="108" t="s">
        <v>11808</v>
      </c>
      <c r="I4884" s="110" t="s">
        <v>2683</v>
      </c>
      <c r="J4884" s="108" t="s">
        <v>5882</v>
      </c>
      <c r="O4884" s="108" t="s">
        <v>2573</v>
      </c>
    </row>
    <row r="4885" spans="1:15" s="108" customFormat="1" ht="12.75" x14ac:dyDescent="0.2">
      <c r="A4885" s="108" t="str">
        <f>EnterpriseData!$B$38</f>
        <v>ProTes300420201Adm</v>
      </c>
      <c r="B4885" s="109" t="s">
        <v>19084</v>
      </c>
      <c r="C4885" s="108" t="s">
        <v>2609</v>
      </c>
      <c r="D4885" s="108" t="s">
        <v>19085</v>
      </c>
      <c r="E4885" s="108" t="s">
        <v>2683</v>
      </c>
      <c r="G4885" s="108" t="s">
        <v>19086</v>
      </c>
      <c r="H4885" s="108" t="s">
        <v>6616</v>
      </c>
      <c r="I4885" s="110" t="s">
        <v>2683</v>
      </c>
      <c r="J4885" s="108" t="s">
        <v>5800</v>
      </c>
      <c r="O4885" s="108" t="s">
        <v>2573</v>
      </c>
    </row>
    <row r="4886" spans="1:15" s="108" customFormat="1" ht="12.75" x14ac:dyDescent="0.2">
      <c r="A4886" s="108" t="str">
        <f>EnterpriseData!$B$38</f>
        <v>ProTes300420201Adm</v>
      </c>
      <c r="B4886" s="109" t="s">
        <v>19087</v>
      </c>
      <c r="C4886" s="108" t="s">
        <v>2609</v>
      </c>
      <c r="D4886" s="108" t="s">
        <v>19088</v>
      </c>
      <c r="E4886" s="108" t="s">
        <v>2683</v>
      </c>
      <c r="G4886" s="108" t="s">
        <v>19089</v>
      </c>
      <c r="H4886" s="108" t="s">
        <v>6616</v>
      </c>
      <c r="I4886" s="110" t="s">
        <v>2683</v>
      </c>
      <c r="J4886" s="108" t="s">
        <v>5800</v>
      </c>
      <c r="O4886" s="108" t="s">
        <v>2573</v>
      </c>
    </row>
    <row r="4887" spans="1:15" s="108" customFormat="1" ht="12.75" x14ac:dyDescent="0.2">
      <c r="A4887" s="108" t="str">
        <f>EnterpriseData!$B$38</f>
        <v>ProTes300420201Adm</v>
      </c>
      <c r="B4887" s="109" t="s">
        <v>19090</v>
      </c>
      <c r="C4887" s="108" t="s">
        <v>2609</v>
      </c>
      <c r="D4887" s="108" t="s">
        <v>19091</v>
      </c>
      <c r="E4887" s="108" t="s">
        <v>2683</v>
      </c>
      <c r="G4887" s="108" t="s">
        <v>19092</v>
      </c>
      <c r="H4887" s="108" t="s">
        <v>4466</v>
      </c>
      <c r="I4887" s="110" t="s">
        <v>2683</v>
      </c>
      <c r="J4887" s="108" t="s">
        <v>3825</v>
      </c>
      <c r="O4887" s="108" t="s">
        <v>2573</v>
      </c>
    </row>
    <row r="4888" spans="1:15" s="108" customFormat="1" ht="12.75" x14ac:dyDescent="0.2">
      <c r="A4888" s="108" t="str">
        <f>EnterpriseData!$B$38</f>
        <v>ProTes300420201Adm</v>
      </c>
      <c r="B4888" s="109" t="s">
        <v>19093</v>
      </c>
      <c r="C4888" s="108" t="s">
        <v>2609</v>
      </c>
      <c r="D4888" s="108" t="s">
        <v>19094</v>
      </c>
      <c r="E4888" s="108" t="s">
        <v>2683</v>
      </c>
      <c r="G4888" s="108" t="s">
        <v>19095</v>
      </c>
      <c r="H4888" s="108" t="s">
        <v>6616</v>
      </c>
      <c r="I4888" s="110" t="s">
        <v>2683</v>
      </c>
      <c r="J4888" s="108" t="s">
        <v>5800</v>
      </c>
      <c r="O4888" s="108" t="s">
        <v>2573</v>
      </c>
    </row>
    <row r="4889" spans="1:15" s="108" customFormat="1" ht="12.75" x14ac:dyDescent="0.2">
      <c r="A4889" s="108" t="str">
        <f>EnterpriseData!$B$38</f>
        <v>ProTes300420201Adm</v>
      </c>
      <c r="B4889" s="109" t="s">
        <v>19096</v>
      </c>
      <c r="C4889" s="108" t="s">
        <v>2609</v>
      </c>
      <c r="D4889" s="108" t="s">
        <v>19097</v>
      </c>
      <c r="E4889" s="108" t="s">
        <v>2683</v>
      </c>
      <c r="G4889" s="108" t="s">
        <v>19098</v>
      </c>
      <c r="H4889" s="108" t="s">
        <v>11059</v>
      </c>
      <c r="I4889" s="110" t="s">
        <v>2683</v>
      </c>
      <c r="J4889" s="108" t="s">
        <v>2794</v>
      </c>
      <c r="O4889" s="108" t="s">
        <v>2573</v>
      </c>
    </row>
    <row r="4890" spans="1:15" s="108" customFormat="1" ht="12.75" x14ac:dyDescent="0.2">
      <c r="A4890" s="108" t="str">
        <f>EnterpriseData!$B$38</f>
        <v>ProTes300420201Adm</v>
      </c>
      <c r="B4890" s="109" t="s">
        <v>19099</v>
      </c>
      <c r="C4890" s="108" t="s">
        <v>2609</v>
      </c>
      <c r="D4890" s="108" t="s">
        <v>19100</v>
      </c>
      <c r="E4890" s="108" t="s">
        <v>2683</v>
      </c>
      <c r="G4890" s="108" t="s">
        <v>19101</v>
      </c>
      <c r="H4890" s="108" t="s">
        <v>11808</v>
      </c>
      <c r="I4890" s="110" t="s">
        <v>2683</v>
      </c>
      <c r="J4890" s="108" t="s">
        <v>5882</v>
      </c>
      <c r="O4890" s="108" t="s">
        <v>2573</v>
      </c>
    </row>
    <row r="4891" spans="1:15" s="108" customFormat="1" ht="12.75" x14ac:dyDescent="0.2">
      <c r="A4891" s="108" t="str">
        <f>EnterpriseData!$B$38</f>
        <v>ProTes300420201Adm</v>
      </c>
      <c r="B4891" s="109" t="s">
        <v>19102</v>
      </c>
      <c r="C4891" s="108" t="s">
        <v>2609</v>
      </c>
      <c r="D4891" s="108" t="s">
        <v>19103</v>
      </c>
      <c r="E4891" s="108" t="s">
        <v>2683</v>
      </c>
      <c r="G4891" s="108" t="s">
        <v>19104</v>
      </c>
      <c r="H4891" s="108" t="s">
        <v>6155</v>
      </c>
      <c r="I4891" s="110" t="s">
        <v>2683</v>
      </c>
      <c r="J4891" s="108" t="s">
        <v>3358</v>
      </c>
      <c r="O4891" s="108" t="s">
        <v>2573</v>
      </c>
    </row>
    <row r="4892" spans="1:15" s="108" customFormat="1" ht="12.75" x14ac:dyDescent="0.2">
      <c r="A4892" s="108" t="str">
        <f>EnterpriseData!$B$38</f>
        <v>ProTes300420201Adm</v>
      </c>
      <c r="B4892" s="109" t="s">
        <v>19105</v>
      </c>
      <c r="C4892" s="108" t="s">
        <v>2609</v>
      </c>
      <c r="D4892" s="108" t="s">
        <v>19106</v>
      </c>
      <c r="E4892" s="108" t="s">
        <v>2683</v>
      </c>
      <c r="G4892" s="108" t="s">
        <v>19107</v>
      </c>
      <c r="H4892" s="108" t="s">
        <v>6198</v>
      </c>
      <c r="I4892" s="110" t="s">
        <v>2683</v>
      </c>
      <c r="J4892" s="108" t="s">
        <v>3825</v>
      </c>
      <c r="O4892" s="108" t="s">
        <v>2573</v>
      </c>
    </row>
    <row r="4893" spans="1:15" s="108" customFormat="1" ht="12.75" x14ac:dyDescent="0.2">
      <c r="A4893" s="108" t="str">
        <f>EnterpriseData!$B$38</f>
        <v>ProTes300420201Adm</v>
      </c>
      <c r="B4893" s="109" t="s">
        <v>19108</v>
      </c>
      <c r="C4893" s="108" t="s">
        <v>2609</v>
      </c>
      <c r="D4893" s="108" t="s">
        <v>19109</v>
      </c>
      <c r="E4893" s="108" t="s">
        <v>2683</v>
      </c>
      <c r="G4893" s="108" t="s">
        <v>19110</v>
      </c>
      <c r="H4893" s="108" t="s">
        <v>6415</v>
      </c>
      <c r="I4893" s="110" t="s">
        <v>2683</v>
      </c>
      <c r="J4893" s="108" t="s">
        <v>4651</v>
      </c>
      <c r="O4893" s="108" t="s">
        <v>2573</v>
      </c>
    </row>
    <row r="4894" spans="1:15" s="108" customFormat="1" ht="12.75" x14ac:dyDescent="0.2">
      <c r="A4894" s="108" t="str">
        <f>EnterpriseData!$B$38</f>
        <v>ProTes300420201Adm</v>
      </c>
      <c r="B4894" s="109" t="s">
        <v>19111</v>
      </c>
      <c r="C4894" s="108" t="s">
        <v>2609</v>
      </c>
      <c r="D4894" s="108" t="s">
        <v>19112</v>
      </c>
      <c r="E4894" s="108" t="s">
        <v>2683</v>
      </c>
      <c r="G4894" s="108" t="s">
        <v>19113</v>
      </c>
      <c r="H4894" s="108" t="s">
        <v>12369</v>
      </c>
      <c r="I4894" s="110" t="s">
        <v>2683</v>
      </c>
      <c r="J4894" s="108" t="s">
        <v>5872</v>
      </c>
      <c r="O4894" s="108" t="s">
        <v>2573</v>
      </c>
    </row>
    <row r="4895" spans="1:15" s="108" customFormat="1" ht="12.75" x14ac:dyDescent="0.2">
      <c r="A4895" s="108" t="str">
        <f>EnterpriseData!$B$38</f>
        <v>ProTes300420201Adm</v>
      </c>
      <c r="B4895" s="109" t="s">
        <v>19114</v>
      </c>
      <c r="C4895" s="108" t="s">
        <v>2609</v>
      </c>
      <c r="D4895" s="108" t="s">
        <v>19115</v>
      </c>
      <c r="E4895" s="108" t="s">
        <v>2683</v>
      </c>
      <c r="G4895" s="108" t="s">
        <v>19116</v>
      </c>
      <c r="H4895" s="108" t="s">
        <v>7230</v>
      </c>
      <c r="I4895" s="110" t="s">
        <v>2683</v>
      </c>
      <c r="J4895" s="108" t="s">
        <v>4664</v>
      </c>
      <c r="O4895" s="108" t="s">
        <v>2573</v>
      </c>
    </row>
    <row r="4896" spans="1:15" s="108" customFormat="1" ht="12.75" x14ac:dyDescent="0.2">
      <c r="A4896" s="108" t="str">
        <f>EnterpriseData!$B$38</f>
        <v>ProTes300420201Adm</v>
      </c>
      <c r="B4896" s="109" t="s">
        <v>19117</v>
      </c>
      <c r="C4896" s="108" t="s">
        <v>2609</v>
      </c>
      <c r="D4896" s="108" t="s">
        <v>19118</v>
      </c>
      <c r="E4896" s="108" t="s">
        <v>2683</v>
      </c>
      <c r="G4896" s="108" t="s">
        <v>19119</v>
      </c>
      <c r="H4896" s="108" t="s">
        <v>6198</v>
      </c>
      <c r="I4896" s="110" t="s">
        <v>2683</v>
      </c>
      <c r="J4896" s="108" t="s">
        <v>3825</v>
      </c>
      <c r="O4896" s="108" t="s">
        <v>2573</v>
      </c>
    </row>
    <row r="4897" spans="1:15" s="108" customFormat="1" ht="12.75" x14ac:dyDescent="0.2">
      <c r="A4897" s="108" t="str">
        <f>EnterpriseData!$B$38</f>
        <v>ProTes300420201Adm</v>
      </c>
      <c r="B4897" s="109" t="s">
        <v>19120</v>
      </c>
      <c r="C4897" s="108" t="s">
        <v>2609</v>
      </c>
      <c r="D4897" s="108" t="s">
        <v>19121</v>
      </c>
      <c r="E4897" s="108" t="s">
        <v>2683</v>
      </c>
      <c r="G4897" s="108" t="s">
        <v>19122</v>
      </c>
      <c r="H4897" s="108" t="s">
        <v>6299</v>
      </c>
      <c r="I4897" s="110" t="s">
        <v>2683</v>
      </c>
      <c r="J4897" s="108" t="s">
        <v>3100</v>
      </c>
      <c r="O4897" s="108" t="s">
        <v>2573</v>
      </c>
    </row>
    <row r="4898" spans="1:15" s="108" customFormat="1" ht="12.75" x14ac:dyDescent="0.2">
      <c r="A4898" s="108" t="str">
        <f>EnterpriseData!$B$38</f>
        <v>ProTes300420201Adm</v>
      </c>
      <c r="B4898" s="109" t="s">
        <v>19123</v>
      </c>
      <c r="C4898" s="108" t="s">
        <v>2609</v>
      </c>
      <c r="D4898" s="108" t="s">
        <v>19124</v>
      </c>
      <c r="E4898" s="108" t="s">
        <v>2683</v>
      </c>
      <c r="G4898" s="108" t="s">
        <v>19125</v>
      </c>
      <c r="H4898" s="108" t="s">
        <v>6198</v>
      </c>
      <c r="I4898" s="110" t="s">
        <v>2683</v>
      </c>
      <c r="J4898" s="108" t="s">
        <v>3825</v>
      </c>
      <c r="O4898" s="108" t="s">
        <v>2573</v>
      </c>
    </row>
    <row r="4899" spans="1:15" s="108" customFormat="1" ht="12.75" x14ac:dyDescent="0.2">
      <c r="A4899" s="108" t="str">
        <f>EnterpriseData!$B$38</f>
        <v>ProTes300420201Adm</v>
      </c>
      <c r="B4899" s="109" t="s">
        <v>19126</v>
      </c>
      <c r="C4899" s="108" t="s">
        <v>2609</v>
      </c>
      <c r="D4899" s="108" t="s">
        <v>19127</v>
      </c>
      <c r="E4899" s="108" t="s">
        <v>2683</v>
      </c>
      <c r="G4899" s="108" t="s">
        <v>19128</v>
      </c>
      <c r="H4899" s="108" t="s">
        <v>7941</v>
      </c>
      <c r="I4899" s="110" t="s">
        <v>2683</v>
      </c>
      <c r="J4899" s="108" t="s">
        <v>2404</v>
      </c>
      <c r="O4899" s="108" t="s">
        <v>2573</v>
      </c>
    </row>
    <row r="4900" spans="1:15" s="108" customFormat="1" ht="12.75" x14ac:dyDescent="0.2">
      <c r="A4900" s="108" t="str">
        <f>EnterpriseData!$B$38</f>
        <v>ProTes300420201Adm</v>
      </c>
      <c r="B4900" s="109" t="s">
        <v>19129</v>
      </c>
      <c r="C4900" s="108" t="s">
        <v>2609</v>
      </c>
      <c r="D4900" s="108" t="s">
        <v>19130</v>
      </c>
      <c r="E4900" s="108" t="s">
        <v>2683</v>
      </c>
      <c r="G4900" s="108" t="s">
        <v>19131</v>
      </c>
      <c r="H4900" s="108" t="s">
        <v>7941</v>
      </c>
      <c r="I4900" s="110" t="s">
        <v>2683</v>
      </c>
      <c r="J4900" s="108" t="s">
        <v>2404</v>
      </c>
      <c r="O4900" s="108" t="s">
        <v>2573</v>
      </c>
    </row>
    <row r="4901" spans="1:15" s="108" customFormat="1" ht="12.75" x14ac:dyDescent="0.2">
      <c r="A4901" s="108" t="str">
        <f>EnterpriseData!$B$38</f>
        <v>ProTes300420201Adm</v>
      </c>
      <c r="B4901" s="109" t="s">
        <v>19132</v>
      </c>
      <c r="C4901" s="108" t="s">
        <v>2609</v>
      </c>
      <c r="D4901" s="108" t="s">
        <v>19133</v>
      </c>
      <c r="E4901" s="108" t="s">
        <v>2683</v>
      </c>
      <c r="G4901" s="108" t="s">
        <v>19134</v>
      </c>
      <c r="H4901" s="108" t="s">
        <v>6664</v>
      </c>
      <c r="I4901" s="110" t="s">
        <v>2683</v>
      </c>
      <c r="J4901" s="108" t="s">
        <v>2440</v>
      </c>
      <c r="O4901" s="108" t="s">
        <v>2573</v>
      </c>
    </row>
    <row r="4902" spans="1:15" s="108" customFormat="1" ht="12.75" x14ac:dyDescent="0.2">
      <c r="A4902" s="108" t="str">
        <f>EnterpriseData!$B$38</f>
        <v>ProTes300420201Adm</v>
      </c>
      <c r="B4902" s="109" t="s">
        <v>19135</v>
      </c>
      <c r="C4902" s="108" t="s">
        <v>2609</v>
      </c>
      <c r="D4902" s="108" t="s">
        <v>19136</v>
      </c>
      <c r="E4902" s="108" t="s">
        <v>2683</v>
      </c>
      <c r="G4902" s="108" t="s">
        <v>19137</v>
      </c>
      <c r="H4902" s="108" t="s">
        <v>6198</v>
      </c>
      <c r="I4902" s="110" t="s">
        <v>2683</v>
      </c>
      <c r="J4902" s="108" t="s">
        <v>3825</v>
      </c>
      <c r="O4902" s="108" t="s">
        <v>2573</v>
      </c>
    </row>
    <row r="4903" spans="1:15" s="108" customFormat="1" ht="12.75" x14ac:dyDescent="0.2">
      <c r="A4903" s="108" t="str">
        <f>EnterpriseData!$B$38</f>
        <v>ProTes300420201Adm</v>
      </c>
      <c r="B4903" s="109" t="s">
        <v>19138</v>
      </c>
      <c r="C4903" s="108" t="s">
        <v>2609</v>
      </c>
      <c r="D4903" s="108" t="s">
        <v>19139</v>
      </c>
      <c r="E4903" s="108" t="s">
        <v>2683</v>
      </c>
      <c r="G4903" s="108" t="s">
        <v>19140</v>
      </c>
      <c r="H4903" s="108" t="s">
        <v>11138</v>
      </c>
      <c r="I4903" s="110" t="s">
        <v>2683</v>
      </c>
      <c r="J4903" s="108" t="s">
        <v>3162</v>
      </c>
      <c r="O4903" s="108" t="s">
        <v>2573</v>
      </c>
    </row>
    <row r="4904" spans="1:15" s="108" customFormat="1" ht="12.75" x14ac:dyDescent="0.2">
      <c r="A4904" s="108" t="str">
        <f>EnterpriseData!$B$38</f>
        <v>ProTes300420201Adm</v>
      </c>
      <c r="B4904" s="109" t="s">
        <v>19141</v>
      </c>
      <c r="C4904" s="108" t="s">
        <v>2609</v>
      </c>
      <c r="D4904" s="108" t="s">
        <v>19142</v>
      </c>
      <c r="E4904" s="108" t="s">
        <v>2683</v>
      </c>
      <c r="G4904" s="108" t="s">
        <v>19143</v>
      </c>
      <c r="H4904" s="108" t="s">
        <v>6616</v>
      </c>
      <c r="I4904" s="110" t="s">
        <v>2683</v>
      </c>
      <c r="J4904" s="108" t="s">
        <v>5800</v>
      </c>
      <c r="O4904" s="108" t="s">
        <v>2573</v>
      </c>
    </row>
    <row r="4905" spans="1:15" s="108" customFormat="1" ht="12.75" x14ac:dyDescent="0.2">
      <c r="A4905" s="108" t="str">
        <f>EnterpriseData!$B$38</f>
        <v>ProTes300420201Adm</v>
      </c>
      <c r="B4905" s="109" t="s">
        <v>19144</v>
      </c>
      <c r="C4905" s="108" t="s">
        <v>2609</v>
      </c>
      <c r="D4905" s="108" t="s">
        <v>19145</v>
      </c>
      <c r="E4905" s="108" t="s">
        <v>2683</v>
      </c>
      <c r="G4905" s="108" t="s">
        <v>19146</v>
      </c>
      <c r="H4905" s="108" t="s">
        <v>6403</v>
      </c>
      <c r="I4905" s="110" t="s">
        <v>2683</v>
      </c>
      <c r="J4905" s="108" t="s">
        <v>6404</v>
      </c>
      <c r="O4905" s="108" t="s">
        <v>2573</v>
      </c>
    </row>
    <row r="4906" spans="1:15" s="108" customFormat="1" ht="12.75" x14ac:dyDescent="0.2">
      <c r="A4906" s="108" t="str">
        <f>EnterpriseData!$B$38</f>
        <v>ProTes300420201Adm</v>
      </c>
      <c r="B4906" s="109" t="s">
        <v>19147</v>
      </c>
      <c r="C4906" s="108" t="s">
        <v>2609</v>
      </c>
      <c r="D4906" s="108" t="s">
        <v>19148</v>
      </c>
      <c r="E4906" s="108" t="s">
        <v>2683</v>
      </c>
      <c r="G4906" s="108" t="s">
        <v>19149</v>
      </c>
      <c r="H4906" s="108" t="s">
        <v>7439</v>
      </c>
      <c r="I4906" s="110" t="s">
        <v>2683</v>
      </c>
      <c r="J4906" s="108" t="s">
        <v>2413</v>
      </c>
      <c r="O4906" s="108" t="s">
        <v>2573</v>
      </c>
    </row>
    <row r="4907" spans="1:15" s="108" customFormat="1" ht="12.75" x14ac:dyDescent="0.2">
      <c r="A4907" s="108" t="str">
        <f>EnterpriseData!$B$38</f>
        <v>ProTes300420201Adm</v>
      </c>
      <c r="B4907" s="109" t="s">
        <v>19150</v>
      </c>
      <c r="C4907" s="108" t="s">
        <v>2609</v>
      </c>
      <c r="D4907" s="108" t="s">
        <v>19151</v>
      </c>
      <c r="E4907" s="108" t="s">
        <v>2683</v>
      </c>
      <c r="G4907" s="108" t="s">
        <v>19152</v>
      </c>
      <c r="H4907" s="108" t="s">
        <v>7504</v>
      </c>
      <c r="I4907" s="110" t="s">
        <v>2683</v>
      </c>
      <c r="J4907" s="108" t="s">
        <v>7505</v>
      </c>
      <c r="O4907" s="108" t="s">
        <v>2573</v>
      </c>
    </row>
    <row r="4908" spans="1:15" s="108" customFormat="1" ht="12.75" x14ac:dyDescent="0.2">
      <c r="A4908" s="108" t="str">
        <f>EnterpriseData!$B$38</f>
        <v>ProTes300420201Adm</v>
      </c>
      <c r="B4908" s="109" t="s">
        <v>19153</v>
      </c>
      <c r="C4908" s="108" t="s">
        <v>2609</v>
      </c>
      <c r="D4908" s="108" t="s">
        <v>19154</v>
      </c>
      <c r="E4908" s="108" t="s">
        <v>2683</v>
      </c>
      <c r="G4908" s="108" t="s">
        <v>19155</v>
      </c>
      <c r="H4908" s="108" t="s">
        <v>6198</v>
      </c>
      <c r="I4908" s="110" t="s">
        <v>2683</v>
      </c>
      <c r="J4908" s="108" t="s">
        <v>3825</v>
      </c>
      <c r="O4908" s="108" t="s">
        <v>2573</v>
      </c>
    </row>
    <row r="4909" spans="1:15" s="108" customFormat="1" ht="12.75" x14ac:dyDescent="0.2">
      <c r="A4909" s="108" t="str">
        <f>EnterpriseData!$B$38</f>
        <v>ProTes300420201Adm</v>
      </c>
      <c r="B4909" s="109" t="s">
        <v>19156</v>
      </c>
      <c r="C4909" s="108" t="s">
        <v>2609</v>
      </c>
      <c r="D4909" s="108" t="s">
        <v>19157</v>
      </c>
      <c r="E4909" s="108" t="s">
        <v>2683</v>
      </c>
      <c r="G4909" s="108" t="s">
        <v>19158</v>
      </c>
      <c r="H4909" s="108" t="s">
        <v>10559</v>
      </c>
      <c r="I4909" s="110" t="s">
        <v>2683</v>
      </c>
      <c r="J4909" s="108" t="s">
        <v>5414</v>
      </c>
      <c r="O4909" s="108" t="s">
        <v>2573</v>
      </c>
    </row>
    <row r="4910" spans="1:15" s="108" customFormat="1" ht="12.75" x14ac:dyDescent="0.2">
      <c r="A4910" s="108" t="str">
        <f>EnterpriseData!$B$38</f>
        <v>ProTes300420201Adm</v>
      </c>
      <c r="B4910" s="109" t="s">
        <v>19159</v>
      </c>
      <c r="C4910" s="108" t="s">
        <v>2609</v>
      </c>
      <c r="D4910" s="108" t="s">
        <v>19160</v>
      </c>
      <c r="E4910" s="108" t="s">
        <v>2683</v>
      </c>
      <c r="G4910" s="108" t="s">
        <v>19161</v>
      </c>
      <c r="H4910" s="108" t="s">
        <v>7941</v>
      </c>
      <c r="I4910" s="110" t="s">
        <v>2683</v>
      </c>
      <c r="J4910" s="108" t="s">
        <v>2404</v>
      </c>
      <c r="O4910" s="108" t="s">
        <v>2573</v>
      </c>
    </row>
    <row r="4911" spans="1:15" s="108" customFormat="1" ht="12.75" x14ac:dyDescent="0.2">
      <c r="A4911" s="108" t="str">
        <f>EnterpriseData!$B$38</f>
        <v>ProTes300420201Adm</v>
      </c>
      <c r="B4911" s="109" t="s">
        <v>19162</v>
      </c>
      <c r="C4911" s="108" t="s">
        <v>2609</v>
      </c>
      <c r="D4911" s="108" t="s">
        <v>19163</v>
      </c>
      <c r="E4911" s="108" t="s">
        <v>2683</v>
      </c>
      <c r="G4911" s="108" t="s">
        <v>19164</v>
      </c>
      <c r="H4911" s="108" t="s">
        <v>6267</v>
      </c>
      <c r="I4911" s="110" t="s">
        <v>2683</v>
      </c>
      <c r="J4911" s="108" t="s">
        <v>4104</v>
      </c>
      <c r="O4911" s="108" t="s">
        <v>2573</v>
      </c>
    </row>
    <row r="4912" spans="1:15" s="108" customFormat="1" ht="12.75" x14ac:dyDescent="0.2">
      <c r="A4912" s="108" t="str">
        <f>EnterpriseData!$B$38</f>
        <v>ProTes300420201Adm</v>
      </c>
      <c r="B4912" s="109" t="s">
        <v>19165</v>
      </c>
      <c r="C4912" s="108" t="s">
        <v>2609</v>
      </c>
      <c r="D4912" s="108" t="s">
        <v>19166</v>
      </c>
      <c r="E4912" s="108" t="s">
        <v>2683</v>
      </c>
      <c r="G4912" s="108" t="s">
        <v>19167</v>
      </c>
      <c r="H4912" s="108" t="s">
        <v>6245</v>
      </c>
      <c r="I4912" s="110" t="s">
        <v>2683</v>
      </c>
      <c r="J4912" s="108" t="s">
        <v>2412</v>
      </c>
      <c r="O4912" s="108" t="s">
        <v>2573</v>
      </c>
    </row>
    <row r="4913" spans="1:15" s="108" customFormat="1" ht="12.75" x14ac:dyDescent="0.2">
      <c r="A4913" s="108" t="str">
        <f>EnterpriseData!$B$38</f>
        <v>ProTes300420201Adm</v>
      </c>
      <c r="B4913" s="109" t="s">
        <v>19168</v>
      </c>
      <c r="C4913" s="108" t="s">
        <v>2609</v>
      </c>
      <c r="D4913" s="108" t="s">
        <v>19169</v>
      </c>
      <c r="E4913" s="108" t="s">
        <v>2683</v>
      </c>
      <c r="G4913" s="108" t="s">
        <v>19170</v>
      </c>
      <c r="H4913" s="108" t="s">
        <v>6464</v>
      </c>
      <c r="I4913" s="110" t="s">
        <v>2683</v>
      </c>
      <c r="J4913" s="108" t="s">
        <v>3202</v>
      </c>
      <c r="O4913" s="108" t="s">
        <v>2573</v>
      </c>
    </row>
    <row r="4914" spans="1:15" s="108" customFormat="1" ht="12.75" x14ac:dyDescent="0.2">
      <c r="A4914" s="108" t="str">
        <f>EnterpriseData!$B$38</f>
        <v>ProTes300420201Adm</v>
      </c>
      <c r="B4914" s="109" t="s">
        <v>19171</v>
      </c>
      <c r="C4914" s="108" t="s">
        <v>2609</v>
      </c>
      <c r="D4914" s="108" t="s">
        <v>19172</v>
      </c>
      <c r="E4914" s="108" t="s">
        <v>2683</v>
      </c>
      <c r="G4914" s="108" t="s">
        <v>19173</v>
      </c>
      <c r="H4914" s="108" t="s">
        <v>6616</v>
      </c>
      <c r="I4914" s="110" t="s">
        <v>2683</v>
      </c>
      <c r="J4914" s="108" t="s">
        <v>5800</v>
      </c>
      <c r="O4914" s="108" t="s">
        <v>2573</v>
      </c>
    </row>
    <row r="4915" spans="1:15" s="108" customFormat="1" ht="12.75" x14ac:dyDescent="0.2">
      <c r="A4915" s="108" t="str">
        <f>EnterpriseData!$B$38</f>
        <v>ProTes300420201Adm</v>
      </c>
      <c r="B4915" s="109" t="s">
        <v>19174</v>
      </c>
      <c r="C4915" s="108" t="s">
        <v>2609</v>
      </c>
      <c r="D4915" s="108" t="s">
        <v>19175</v>
      </c>
      <c r="E4915" s="108" t="s">
        <v>2683</v>
      </c>
      <c r="G4915" s="108" t="s">
        <v>19176</v>
      </c>
      <c r="H4915" s="108" t="s">
        <v>6198</v>
      </c>
      <c r="I4915" s="110" t="s">
        <v>2683</v>
      </c>
      <c r="J4915" s="108" t="s">
        <v>3825</v>
      </c>
      <c r="O4915" s="108" t="s">
        <v>2573</v>
      </c>
    </row>
    <row r="4916" spans="1:15" s="108" customFormat="1" ht="12.75" x14ac:dyDescent="0.2">
      <c r="A4916" s="108" t="str">
        <f>EnterpriseData!$B$38</f>
        <v>ProTes300420201Adm</v>
      </c>
      <c r="B4916" s="109" t="s">
        <v>19177</v>
      </c>
      <c r="C4916" s="108" t="s">
        <v>2609</v>
      </c>
      <c r="D4916" s="108" t="s">
        <v>19178</v>
      </c>
      <c r="E4916" s="108" t="s">
        <v>2683</v>
      </c>
      <c r="G4916" s="108" t="s">
        <v>19179</v>
      </c>
      <c r="H4916" s="108" t="s">
        <v>6636</v>
      </c>
      <c r="I4916" s="110" t="s">
        <v>2683</v>
      </c>
      <c r="J4916" s="108" t="s">
        <v>3578</v>
      </c>
      <c r="O4916" s="108" t="s">
        <v>2573</v>
      </c>
    </row>
    <row r="4917" spans="1:15" s="108" customFormat="1" ht="12.75" x14ac:dyDescent="0.2">
      <c r="A4917" s="108" t="str">
        <f>EnterpriseData!$B$38</f>
        <v>ProTes300420201Adm</v>
      </c>
      <c r="B4917" s="109" t="s">
        <v>19180</v>
      </c>
      <c r="C4917" s="108" t="s">
        <v>2609</v>
      </c>
      <c r="D4917" s="108" t="s">
        <v>19181</v>
      </c>
      <c r="E4917" s="108" t="s">
        <v>2683</v>
      </c>
      <c r="G4917" s="108" t="s">
        <v>19182</v>
      </c>
      <c r="H4917" s="108" t="s">
        <v>6249</v>
      </c>
      <c r="I4917" s="110" t="s">
        <v>2683</v>
      </c>
      <c r="J4917" s="108" t="s">
        <v>3833</v>
      </c>
      <c r="O4917" s="108" t="s">
        <v>2573</v>
      </c>
    </row>
    <row r="4918" spans="1:15" s="108" customFormat="1" ht="12.75" x14ac:dyDescent="0.2">
      <c r="A4918" s="108" t="str">
        <f>EnterpriseData!$B$38</f>
        <v>ProTes300420201Adm</v>
      </c>
      <c r="B4918" s="109" t="s">
        <v>19183</v>
      </c>
      <c r="C4918" s="108" t="s">
        <v>2609</v>
      </c>
      <c r="D4918" s="108" t="s">
        <v>19184</v>
      </c>
      <c r="E4918" s="108" t="s">
        <v>2683</v>
      </c>
      <c r="G4918" s="108" t="s">
        <v>19185</v>
      </c>
      <c r="H4918" s="108" t="s">
        <v>10850</v>
      </c>
      <c r="I4918" s="110" t="s">
        <v>2683</v>
      </c>
      <c r="J4918" s="108" t="s">
        <v>2865</v>
      </c>
      <c r="O4918" s="108" t="s">
        <v>2573</v>
      </c>
    </row>
    <row r="4919" spans="1:15" s="108" customFormat="1" ht="12.75" x14ac:dyDescent="0.2">
      <c r="A4919" s="108" t="str">
        <f>EnterpriseData!$B$38</f>
        <v>ProTes300420201Adm</v>
      </c>
      <c r="B4919" s="109" t="s">
        <v>19186</v>
      </c>
      <c r="C4919" s="108" t="s">
        <v>2609</v>
      </c>
      <c r="D4919" s="108" t="s">
        <v>19187</v>
      </c>
      <c r="E4919" s="108" t="s">
        <v>2683</v>
      </c>
      <c r="G4919" s="108" t="s">
        <v>19188</v>
      </c>
      <c r="H4919" s="108" t="s">
        <v>6616</v>
      </c>
      <c r="I4919" s="110" t="s">
        <v>2683</v>
      </c>
      <c r="J4919" s="108" t="s">
        <v>5800</v>
      </c>
      <c r="O4919" s="108" t="s">
        <v>2573</v>
      </c>
    </row>
    <row r="4920" spans="1:15" s="108" customFormat="1" ht="12.75" x14ac:dyDescent="0.2">
      <c r="A4920" s="108" t="str">
        <f>EnterpriseData!$B$38</f>
        <v>ProTes300420201Adm</v>
      </c>
      <c r="B4920" s="109" t="s">
        <v>19189</v>
      </c>
      <c r="C4920" s="108" t="s">
        <v>2609</v>
      </c>
      <c r="D4920" s="108" t="s">
        <v>19190</v>
      </c>
      <c r="E4920" s="108" t="s">
        <v>2683</v>
      </c>
      <c r="G4920" s="108" t="s">
        <v>19191</v>
      </c>
      <c r="H4920" s="108" t="s">
        <v>6616</v>
      </c>
      <c r="I4920" s="110" t="s">
        <v>2683</v>
      </c>
      <c r="J4920" s="108" t="s">
        <v>5800</v>
      </c>
      <c r="O4920" s="108" t="s">
        <v>2573</v>
      </c>
    </row>
    <row r="4921" spans="1:15" s="108" customFormat="1" ht="12.75" x14ac:dyDescent="0.2">
      <c r="A4921" s="108" t="str">
        <f>EnterpriseData!$B$38</f>
        <v>ProTes300420201Adm</v>
      </c>
      <c r="B4921" s="109" t="s">
        <v>19192</v>
      </c>
      <c r="C4921" s="108" t="s">
        <v>2609</v>
      </c>
      <c r="D4921" s="108" t="s">
        <v>19193</v>
      </c>
      <c r="E4921" s="108" t="s">
        <v>2683</v>
      </c>
      <c r="G4921" s="108" t="s">
        <v>19194</v>
      </c>
      <c r="H4921" s="108" t="s">
        <v>19195</v>
      </c>
      <c r="I4921" s="110" t="s">
        <v>2683</v>
      </c>
      <c r="J4921" s="108" t="s">
        <v>2422</v>
      </c>
      <c r="O4921" s="108" t="s">
        <v>2573</v>
      </c>
    </row>
    <row r="4922" spans="1:15" s="108" customFormat="1" ht="12.75" x14ac:dyDescent="0.2">
      <c r="A4922" s="108" t="str">
        <f>EnterpriseData!$B$38</f>
        <v>ProTes300420201Adm</v>
      </c>
      <c r="B4922" s="109" t="s">
        <v>19196</v>
      </c>
      <c r="C4922" s="108" t="s">
        <v>2609</v>
      </c>
      <c r="D4922" s="108" t="s">
        <v>19197</v>
      </c>
      <c r="E4922" s="108" t="s">
        <v>2683</v>
      </c>
      <c r="G4922" s="108" t="s">
        <v>19198</v>
      </c>
      <c r="H4922" s="108" t="s">
        <v>6616</v>
      </c>
      <c r="I4922" s="110" t="s">
        <v>2683</v>
      </c>
      <c r="J4922" s="108" t="s">
        <v>5800</v>
      </c>
      <c r="O4922" s="108" t="s">
        <v>2573</v>
      </c>
    </row>
    <row r="4923" spans="1:15" s="108" customFormat="1" ht="12.75" x14ac:dyDescent="0.2">
      <c r="A4923" s="108" t="str">
        <f>EnterpriseData!$B$38</f>
        <v>ProTes300420201Adm</v>
      </c>
      <c r="B4923" s="109" t="s">
        <v>19199</v>
      </c>
      <c r="C4923" s="108" t="s">
        <v>2609</v>
      </c>
      <c r="D4923" s="108" t="s">
        <v>19200</v>
      </c>
      <c r="E4923" s="108" t="s">
        <v>2683</v>
      </c>
      <c r="G4923" s="108" t="s">
        <v>19201</v>
      </c>
      <c r="H4923" s="108" t="s">
        <v>7084</v>
      </c>
      <c r="I4923" s="110" t="s">
        <v>2683</v>
      </c>
      <c r="J4923" s="108" t="s">
        <v>2377</v>
      </c>
      <c r="O4923" s="108" t="s">
        <v>2573</v>
      </c>
    </row>
    <row r="4924" spans="1:15" s="108" customFormat="1" ht="12.75" x14ac:dyDescent="0.2">
      <c r="A4924" s="108" t="str">
        <f>EnterpriseData!$B$38</f>
        <v>ProTes300420201Adm</v>
      </c>
      <c r="B4924" s="109" t="s">
        <v>19202</v>
      </c>
      <c r="C4924" s="108" t="s">
        <v>2609</v>
      </c>
      <c r="D4924" s="108" t="s">
        <v>19203</v>
      </c>
      <c r="E4924" s="108" t="s">
        <v>2683</v>
      </c>
      <c r="G4924" s="108" t="s">
        <v>19204</v>
      </c>
      <c r="H4924" s="108" t="s">
        <v>6118</v>
      </c>
      <c r="I4924" s="110" t="s">
        <v>2683</v>
      </c>
      <c r="J4924" s="108" t="s">
        <v>2377</v>
      </c>
      <c r="O4924" s="108" t="s">
        <v>2573</v>
      </c>
    </row>
    <row r="4925" spans="1:15" s="108" customFormat="1" ht="12.75" x14ac:dyDescent="0.2">
      <c r="A4925" s="108" t="str">
        <f>EnterpriseData!$B$38</f>
        <v>ProTes300420201Adm</v>
      </c>
      <c r="B4925" s="109" t="s">
        <v>19205</v>
      </c>
      <c r="C4925" s="108" t="s">
        <v>2609</v>
      </c>
      <c r="D4925" s="108" t="s">
        <v>19206</v>
      </c>
      <c r="E4925" s="108" t="s">
        <v>2683</v>
      </c>
      <c r="G4925" s="108" t="s">
        <v>6746</v>
      </c>
      <c r="H4925" s="108" t="s">
        <v>6743</v>
      </c>
      <c r="I4925" s="110" t="s">
        <v>2683</v>
      </c>
      <c r="J4925" s="108" t="s">
        <v>2377</v>
      </c>
      <c r="O4925" s="108" t="s">
        <v>2573</v>
      </c>
    </row>
    <row r="4926" spans="1:15" s="108" customFormat="1" ht="12.75" x14ac:dyDescent="0.2">
      <c r="A4926" s="108" t="str">
        <f>EnterpriseData!$B$38</f>
        <v>ProTes300420201Adm</v>
      </c>
      <c r="B4926" s="109" t="s">
        <v>19207</v>
      </c>
      <c r="C4926" s="108" t="s">
        <v>2609</v>
      </c>
      <c r="D4926" s="108" t="s">
        <v>19208</v>
      </c>
      <c r="E4926" s="108" t="s">
        <v>2683</v>
      </c>
      <c r="G4926" s="108" t="s">
        <v>19209</v>
      </c>
      <c r="H4926" s="108" t="s">
        <v>19210</v>
      </c>
      <c r="I4926" s="110" t="s">
        <v>2683</v>
      </c>
      <c r="J4926" s="108" t="s">
        <v>5428</v>
      </c>
      <c r="O4926" s="108" t="s">
        <v>2573</v>
      </c>
    </row>
    <row r="4927" spans="1:15" s="108" customFormat="1" ht="12.75" x14ac:dyDescent="0.2">
      <c r="A4927" s="108" t="str">
        <f>EnterpriseData!$B$38</f>
        <v>ProTes300420201Adm</v>
      </c>
      <c r="B4927" s="109" t="s">
        <v>19211</v>
      </c>
      <c r="C4927" s="108" t="s">
        <v>2609</v>
      </c>
      <c r="D4927" s="108" t="s">
        <v>19212</v>
      </c>
      <c r="E4927" s="108" t="s">
        <v>2683</v>
      </c>
      <c r="G4927" s="108" t="s">
        <v>19213</v>
      </c>
      <c r="H4927" s="108" t="s">
        <v>6616</v>
      </c>
      <c r="I4927" s="110" t="s">
        <v>2683</v>
      </c>
      <c r="J4927" s="108" t="s">
        <v>5800</v>
      </c>
      <c r="O4927" s="108" t="s">
        <v>2573</v>
      </c>
    </row>
    <row r="4928" spans="1:15" s="108" customFormat="1" ht="12.75" x14ac:dyDescent="0.2">
      <c r="A4928" s="108" t="str">
        <f>EnterpriseData!$B$38</f>
        <v>ProTes300420201Adm</v>
      </c>
      <c r="B4928" s="109" t="s">
        <v>19214</v>
      </c>
      <c r="C4928" s="108" t="s">
        <v>2609</v>
      </c>
      <c r="D4928" s="108" t="s">
        <v>19215</v>
      </c>
      <c r="E4928" s="108" t="s">
        <v>2683</v>
      </c>
      <c r="G4928" s="108" t="s">
        <v>19216</v>
      </c>
      <c r="H4928" s="108" t="s">
        <v>7084</v>
      </c>
      <c r="I4928" s="110" t="s">
        <v>2683</v>
      </c>
      <c r="J4928" s="108" t="s">
        <v>2377</v>
      </c>
      <c r="O4928" s="108" t="s">
        <v>2573</v>
      </c>
    </row>
    <row r="4929" spans="1:15" s="108" customFormat="1" ht="12.75" x14ac:dyDescent="0.2">
      <c r="A4929" s="108" t="str">
        <f>EnterpriseData!$B$38</f>
        <v>ProTes300420201Adm</v>
      </c>
      <c r="B4929" s="109" t="s">
        <v>19217</v>
      </c>
      <c r="C4929" s="108" t="s">
        <v>2609</v>
      </c>
      <c r="D4929" s="108" t="s">
        <v>19218</v>
      </c>
      <c r="E4929" s="108" t="s">
        <v>2683</v>
      </c>
      <c r="G4929" s="108" t="s">
        <v>19219</v>
      </c>
      <c r="H4929" s="108" t="s">
        <v>6118</v>
      </c>
      <c r="I4929" s="110" t="s">
        <v>2683</v>
      </c>
      <c r="J4929" s="108" t="s">
        <v>2377</v>
      </c>
      <c r="O4929" s="108" t="s">
        <v>2573</v>
      </c>
    </row>
    <row r="4930" spans="1:15" s="108" customFormat="1" ht="12.75" x14ac:dyDescent="0.2">
      <c r="A4930" s="108" t="str">
        <f>EnterpriseData!$B$38</f>
        <v>ProTes300420201Adm</v>
      </c>
      <c r="B4930" s="109" t="s">
        <v>19220</v>
      </c>
      <c r="C4930" s="108" t="s">
        <v>2609</v>
      </c>
      <c r="D4930" s="108" t="s">
        <v>19221</v>
      </c>
      <c r="E4930" s="108" t="s">
        <v>2683</v>
      </c>
      <c r="G4930" s="108" t="s">
        <v>19222</v>
      </c>
      <c r="H4930" s="108" t="s">
        <v>6325</v>
      </c>
      <c r="I4930" s="110" t="s">
        <v>2683</v>
      </c>
      <c r="J4930" s="108" t="s">
        <v>2377</v>
      </c>
      <c r="O4930" s="108" t="s">
        <v>2573</v>
      </c>
    </row>
    <row r="4931" spans="1:15" s="108" customFormat="1" ht="12.75" x14ac:dyDescent="0.2">
      <c r="A4931" s="108" t="str">
        <f>EnterpriseData!$B$38</f>
        <v>ProTes300420201Adm</v>
      </c>
      <c r="B4931" s="109" t="s">
        <v>19223</v>
      </c>
      <c r="C4931" s="108" t="s">
        <v>2609</v>
      </c>
      <c r="D4931" s="108" t="s">
        <v>19224</v>
      </c>
      <c r="E4931" s="108" t="s">
        <v>2683</v>
      </c>
      <c r="G4931" s="108" t="s">
        <v>19225</v>
      </c>
      <c r="H4931" s="108" t="s">
        <v>6118</v>
      </c>
      <c r="I4931" s="110" t="s">
        <v>2683</v>
      </c>
      <c r="J4931" s="108" t="s">
        <v>2377</v>
      </c>
      <c r="O4931" s="108" t="s">
        <v>2573</v>
      </c>
    </row>
    <row r="4932" spans="1:15" s="108" customFormat="1" ht="12.75" x14ac:dyDescent="0.2">
      <c r="A4932" s="108" t="str">
        <f>EnterpriseData!$B$38</f>
        <v>ProTes300420201Adm</v>
      </c>
      <c r="B4932" s="109" t="s">
        <v>19226</v>
      </c>
      <c r="C4932" s="108" t="s">
        <v>2609</v>
      </c>
      <c r="D4932" s="108" t="s">
        <v>19227</v>
      </c>
      <c r="E4932" s="108" t="s">
        <v>2683</v>
      </c>
      <c r="G4932" s="108" t="s">
        <v>19228</v>
      </c>
      <c r="H4932" s="108" t="s">
        <v>6118</v>
      </c>
      <c r="I4932" s="110" t="s">
        <v>2683</v>
      </c>
      <c r="J4932" s="108" t="s">
        <v>2377</v>
      </c>
      <c r="O4932" s="108" t="s">
        <v>2573</v>
      </c>
    </row>
    <row r="4933" spans="1:15" s="108" customFormat="1" ht="12.75" x14ac:dyDescent="0.2">
      <c r="A4933" s="108" t="str">
        <f>EnterpriseData!$B$38</f>
        <v>ProTes300420201Adm</v>
      </c>
      <c r="B4933" s="109" t="s">
        <v>19229</v>
      </c>
      <c r="C4933" s="108" t="s">
        <v>2609</v>
      </c>
      <c r="D4933" s="108" t="s">
        <v>19230</v>
      </c>
      <c r="E4933" s="108" t="s">
        <v>2683</v>
      </c>
      <c r="G4933" s="108" t="s">
        <v>19231</v>
      </c>
      <c r="H4933" s="108" t="s">
        <v>6870</v>
      </c>
      <c r="I4933" s="110" t="s">
        <v>2683</v>
      </c>
      <c r="J4933" s="108" t="s">
        <v>4581</v>
      </c>
      <c r="O4933" s="108" t="s">
        <v>2573</v>
      </c>
    </row>
    <row r="4934" spans="1:15" s="108" customFormat="1" ht="12.75" x14ac:dyDescent="0.2">
      <c r="A4934" s="108" t="str">
        <f>EnterpriseData!$B$38</f>
        <v>ProTes300420201Adm</v>
      </c>
      <c r="B4934" s="109" t="s">
        <v>19232</v>
      </c>
      <c r="C4934" s="108" t="s">
        <v>2609</v>
      </c>
      <c r="D4934" s="108" t="s">
        <v>19233</v>
      </c>
      <c r="E4934" s="108" t="s">
        <v>2683</v>
      </c>
      <c r="G4934" s="108" t="s">
        <v>19234</v>
      </c>
      <c r="H4934" s="108" t="s">
        <v>6151</v>
      </c>
      <c r="I4934" s="110" t="s">
        <v>2683</v>
      </c>
      <c r="J4934" s="108" t="s">
        <v>2727</v>
      </c>
      <c r="O4934" s="108" t="s">
        <v>2573</v>
      </c>
    </row>
    <row r="4935" spans="1:15" s="108" customFormat="1" ht="12.75" x14ac:dyDescent="0.2">
      <c r="A4935" s="108" t="str">
        <f>EnterpriseData!$B$38</f>
        <v>ProTes300420201Adm</v>
      </c>
      <c r="B4935" s="109" t="s">
        <v>19235</v>
      </c>
      <c r="C4935" s="108" t="s">
        <v>2609</v>
      </c>
      <c r="D4935" s="108" t="s">
        <v>19236</v>
      </c>
      <c r="E4935" s="108" t="s">
        <v>2683</v>
      </c>
      <c r="G4935" s="108" t="s">
        <v>19237</v>
      </c>
      <c r="H4935" s="108" t="s">
        <v>6151</v>
      </c>
      <c r="I4935" s="110" t="s">
        <v>2683</v>
      </c>
      <c r="J4935" s="108" t="s">
        <v>2727</v>
      </c>
      <c r="O4935" s="108" t="s">
        <v>2573</v>
      </c>
    </row>
    <row r="4936" spans="1:15" s="108" customFormat="1" ht="12.75" x14ac:dyDescent="0.2">
      <c r="A4936" s="108" t="str">
        <f>EnterpriseData!$B$38</f>
        <v>ProTes300420201Adm</v>
      </c>
      <c r="B4936" s="109" t="s">
        <v>19238</v>
      </c>
      <c r="C4936" s="108" t="s">
        <v>2609</v>
      </c>
      <c r="D4936" s="108" t="s">
        <v>19239</v>
      </c>
      <c r="E4936" s="108" t="s">
        <v>2683</v>
      </c>
      <c r="G4936" s="108" t="s">
        <v>19240</v>
      </c>
      <c r="H4936" s="108" t="s">
        <v>15692</v>
      </c>
      <c r="I4936" s="110" t="s">
        <v>2683</v>
      </c>
      <c r="J4936" s="108" t="s">
        <v>5428</v>
      </c>
      <c r="O4936" s="108" t="s">
        <v>2573</v>
      </c>
    </row>
    <row r="4937" spans="1:15" s="108" customFormat="1" ht="12.75" x14ac:dyDescent="0.2">
      <c r="A4937" s="108" t="str">
        <f>EnterpriseData!$B$38</f>
        <v>ProTes300420201Adm</v>
      </c>
      <c r="B4937" s="109" t="s">
        <v>19241</v>
      </c>
      <c r="C4937" s="108" t="s">
        <v>2609</v>
      </c>
      <c r="D4937" s="108" t="s">
        <v>19242</v>
      </c>
      <c r="E4937" s="108" t="s">
        <v>2683</v>
      </c>
      <c r="G4937" s="108" t="s">
        <v>19243</v>
      </c>
      <c r="H4937" s="108" t="s">
        <v>6151</v>
      </c>
      <c r="I4937" s="110" t="s">
        <v>2683</v>
      </c>
      <c r="J4937" s="108" t="s">
        <v>2727</v>
      </c>
      <c r="O4937" s="108" t="s">
        <v>2573</v>
      </c>
    </row>
    <row r="4938" spans="1:15" s="108" customFormat="1" ht="12.75" x14ac:dyDescent="0.2">
      <c r="A4938" s="108" t="str">
        <f>EnterpriseData!$B$38</f>
        <v>ProTes300420201Adm</v>
      </c>
      <c r="B4938" s="109" t="s">
        <v>19244</v>
      </c>
      <c r="C4938" s="108" t="s">
        <v>2609</v>
      </c>
      <c r="D4938" s="108" t="s">
        <v>19245</v>
      </c>
      <c r="E4938" s="108" t="s">
        <v>2683</v>
      </c>
      <c r="G4938" s="108" t="s">
        <v>19246</v>
      </c>
      <c r="H4938" s="108" t="s">
        <v>6299</v>
      </c>
      <c r="I4938" s="110" t="s">
        <v>2683</v>
      </c>
      <c r="J4938" s="108" t="s">
        <v>3100</v>
      </c>
      <c r="O4938" s="108" t="s">
        <v>2573</v>
      </c>
    </row>
    <row r="4939" spans="1:15" s="108" customFormat="1" ht="12.75" x14ac:dyDescent="0.2">
      <c r="A4939" s="108" t="str">
        <f>EnterpriseData!$B$38</f>
        <v>ProTes300420201Adm</v>
      </c>
      <c r="B4939" s="109" t="s">
        <v>19247</v>
      </c>
      <c r="C4939" s="108" t="s">
        <v>2609</v>
      </c>
      <c r="D4939" s="108" t="s">
        <v>19248</v>
      </c>
      <c r="E4939" s="108" t="s">
        <v>2683</v>
      </c>
      <c r="G4939" s="108" t="s">
        <v>4465</v>
      </c>
      <c r="H4939" s="108" t="s">
        <v>4466</v>
      </c>
      <c r="I4939" s="110" t="s">
        <v>2683</v>
      </c>
      <c r="J4939" s="108" t="s">
        <v>3825</v>
      </c>
      <c r="O4939" s="108" t="s">
        <v>2573</v>
      </c>
    </row>
    <row r="4940" spans="1:15" s="108" customFormat="1" ht="12.75" x14ac:dyDescent="0.2">
      <c r="A4940" s="108" t="str">
        <f>EnterpriseData!$B$38</f>
        <v>ProTes300420201Adm</v>
      </c>
      <c r="B4940" s="109" t="s">
        <v>19249</v>
      </c>
      <c r="C4940" s="108" t="s">
        <v>2609</v>
      </c>
      <c r="D4940" s="108" t="s">
        <v>19250</v>
      </c>
      <c r="E4940" s="108" t="s">
        <v>2683</v>
      </c>
      <c r="G4940" s="108" t="s">
        <v>19251</v>
      </c>
      <c r="H4940" s="108" t="s">
        <v>7912</v>
      </c>
      <c r="I4940" s="110" t="s">
        <v>2683</v>
      </c>
      <c r="J4940" s="108" t="s">
        <v>3456</v>
      </c>
      <c r="O4940" s="108" t="s">
        <v>2573</v>
      </c>
    </row>
    <row r="4941" spans="1:15" s="108" customFormat="1" ht="12.75" x14ac:dyDescent="0.2">
      <c r="A4941" s="108" t="str">
        <f>EnterpriseData!$B$38</f>
        <v>ProTes300420201Adm</v>
      </c>
      <c r="B4941" s="109" t="s">
        <v>19252</v>
      </c>
      <c r="C4941" s="108" t="s">
        <v>2609</v>
      </c>
      <c r="D4941" s="108" t="s">
        <v>19253</v>
      </c>
      <c r="E4941" s="108" t="s">
        <v>2683</v>
      </c>
      <c r="G4941" s="108" t="s">
        <v>19253</v>
      </c>
      <c r="H4941" s="108" t="s">
        <v>7206</v>
      </c>
      <c r="I4941" s="110" t="s">
        <v>2683</v>
      </c>
      <c r="J4941" s="108" t="s">
        <v>3047</v>
      </c>
      <c r="O4941" s="108" t="s">
        <v>2573</v>
      </c>
    </row>
    <row r="4942" spans="1:15" s="108" customFormat="1" ht="12.75" x14ac:dyDescent="0.2">
      <c r="A4942" s="108" t="str">
        <f>EnterpriseData!$B$38</f>
        <v>ProTes300420201Adm</v>
      </c>
      <c r="B4942" s="109" t="s">
        <v>19254</v>
      </c>
      <c r="C4942" s="108" t="s">
        <v>2609</v>
      </c>
      <c r="D4942" s="108" t="s">
        <v>19255</v>
      </c>
      <c r="E4942" s="108" t="s">
        <v>2683</v>
      </c>
      <c r="G4942" s="108" t="s">
        <v>19256</v>
      </c>
      <c r="H4942" s="108" t="s">
        <v>6360</v>
      </c>
      <c r="I4942" s="110" t="s">
        <v>2683</v>
      </c>
      <c r="J4942" s="108" t="s">
        <v>3047</v>
      </c>
      <c r="O4942" s="108" t="s">
        <v>2573</v>
      </c>
    </row>
    <row r="4943" spans="1:15" s="108" customFormat="1" ht="12.75" x14ac:dyDescent="0.2">
      <c r="A4943" s="108" t="str">
        <f>EnterpriseData!$B$38</f>
        <v>ProTes300420201Adm</v>
      </c>
      <c r="B4943" s="109" t="s">
        <v>19257</v>
      </c>
      <c r="C4943" s="108" t="s">
        <v>2609</v>
      </c>
      <c r="D4943" s="108" t="s">
        <v>19258</v>
      </c>
      <c r="E4943" s="108" t="s">
        <v>2683</v>
      </c>
      <c r="G4943" s="108" t="s">
        <v>19258</v>
      </c>
      <c r="H4943" s="108" t="s">
        <v>7206</v>
      </c>
      <c r="I4943" s="110" t="s">
        <v>2683</v>
      </c>
      <c r="J4943" s="108" t="s">
        <v>3047</v>
      </c>
      <c r="O4943" s="108" t="s">
        <v>2573</v>
      </c>
    </row>
    <row r="4944" spans="1:15" s="108" customFormat="1" ht="12.75" x14ac:dyDescent="0.2">
      <c r="A4944" s="108" t="str">
        <f>EnterpriseData!$B$38</f>
        <v>ProTes300420201Adm</v>
      </c>
      <c r="B4944" s="109" t="s">
        <v>19259</v>
      </c>
      <c r="C4944" s="108" t="s">
        <v>2609</v>
      </c>
      <c r="D4944" s="108" t="s">
        <v>19260</v>
      </c>
      <c r="E4944" s="108" t="s">
        <v>2683</v>
      </c>
      <c r="G4944" s="108" t="s">
        <v>9185</v>
      </c>
      <c r="H4944" s="108" t="s">
        <v>6583</v>
      </c>
      <c r="I4944" s="110" t="s">
        <v>2683</v>
      </c>
      <c r="J4944" s="108" t="s">
        <v>5012</v>
      </c>
      <c r="O4944" s="108" t="s">
        <v>2573</v>
      </c>
    </row>
    <row r="4945" spans="1:15" s="108" customFormat="1" ht="12.75" x14ac:dyDescent="0.2">
      <c r="A4945" s="108" t="str">
        <f>EnterpriseData!$B$38</f>
        <v>ProTes300420201Adm</v>
      </c>
      <c r="B4945" s="109" t="s">
        <v>19261</v>
      </c>
      <c r="C4945" s="108" t="s">
        <v>2609</v>
      </c>
      <c r="D4945" s="108" t="s">
        <v>19262</v>
      </c>
      <c r="E4945" s="108" t="s">
        <v>2683</v>
      </c>
      <c r="G4945" s="108" t="s">
        <v>19263</v>
      </c>
      <c r="H4945" s="108" t="s">
        <v>14777</v>
      </c>
      <c r="I4945" s="110" t="s">
        <v>2683</v>
      </c>
      <c r="J4945" s="108" t="s">
        <v>8390</v>
      </c>
      <c r="O4945" s="108" t="s">
        <v>2573</v>
      </c>
    </row>
    <row r="4946" spans="1:15" s="108" customFormat="1" ht="12.75" x14ac:dyDescent="0.2">
      <c r="A4946" s="108" t="str">
        <f>EnterpriseData!$B$38</f>
        <v>ProTes300420201Adm</v>
      </c>
      <c r="B4946" s="109" t="s">
        <v>19264</v>
      </c>
      <c r="C4946" s="108" t="s">
        <v>2609</v>
      </c>
      <c r="D4946" s="108" t="s">
        <v>19265</v>
      </c>
      <c r="E4946" s="108" t="s">
        <v>2683</v>
      </c>
      <c r="G4946" s="108" t="s">
        <v>19266</v>
      </c>
      <c r="H4946" s="108" t="s">
        <v>7206</v>
      </c>
      <c r="I4946" s="110" t="s">
        <v>2683</v>
      </c>
      <c r="J4946" s="108" t="s">
        <v>3047</v>
      </c>
      <c r="O4946" s="108" t="s">
        <v>2573</v>
      </c>
    </row>
    <row r="4947" spans="1:15" s="108" customFormat="1" ht="12.75" x14ac:dyDescent="0.2">
      <c r="A4947" s="108" t="str">
        <f>EnterpriseData!$B$38</f>
        <v>ProTes300420201Adm</v>
      </c>
      <c r="B4947" s="109" t="s">
        <v>19267</v>
      </c>
      <c r="C4947" s="108" t="s">
        <v>2609</v>
      </c>
      <c r="D4947" s="108" t="s">
        <v>19268</v>
      </c>
      <c r="E4947" s="108" t="s">
        <v>2683</v>
      </c>
      <c r="G4947" s="108" t="s">
        <v>19269</v>
      </c>
      <c r="H4947" s="108" t="s">
        <v>7206</v>
      </c>
      <c r="I4947" s="110" t="s">
        <v>2683</v>
      </c>
      <c r="J4947" s="108" t="s">
        <v>3047</v>
      </c>
      <c r="O4947" s="108" t="s">
        <v>2573</v>
      </c>
    </row>
    <row r="4948" spans="1:15" s="108" customFormat="1" ht="12.75" x14ac:dyDescent="0.2">
      <c r="A4948" s="108" t="str">
        <f>EnterpriseData!$B$38</f>
        <v>ProTes300420201Adm</v>
      </c>
      <c r="B4948" s="109" t="s">
        <v>19270</v>
      </c>
      <c r="C4948" s="108" t="s">
        <v>2609</v>
      </c>
      <c r="D4948" s="108" t="s">
        <v>19271</v>
      </c>
      <c r="E4948" s="108" t="s">
        <v>2683</v>
      </c>
      <c r="G4948" s="108" t="s">
        <v>19272</v>
      </c>
      <c r="H4948" s="108" t="s">
        <v>6886</v>
      </c>
      <c r="I4948" s="110" t="s">
        <v>2683</v>
      </c>
      <c r="J4948" s="108" t="s">
        <v>4503</v>
      </c>
      <c r="O4948" s="108" t="s">
        <v>2573</v>
      </c>
    </row>
    <row r="4949" spans="1:15" s="108" customFormat="1" ht="12.75" x14ac:dyDescent="0.2">
      <c r="A4949" s="108" t="str">
        <f>EnterpriseData!$B$38</f>
        <v>ProTes300420201Adm</v>
      </c>
      <c r="B4949" s="109" t="s">
        <v>19273</v>
      </c>
      <c r="C4949" s="108" t="s">
        <v>2609</v>
      </c>
      <c r="D4949" s="108" t="s">
        <v>19274</v>
      </c>
      <c r="E4949" s="108" t="s">
        <v>2683</v>
      </c>
      <c r="G4949" s="108" t="s">
        <v>19275</v>
      </c>
      <c r="H4949" s="108" t="s">
        <v>6143</v>
      </c>
      <c r="I4949" s="110" t="s">
        <v>2683</v>
      </c>
      <c r="J4949" s="108" t="s">
        <v>4901</v>
      </c>
      <c r="O4949" s="108" t="s">
        <v>2573</v>
      </c>
    </row>
    <row r="4950" spans="1:15" s="108" customFormat="1" ht="12.75" x14ac:dyDescent="0.2">
      <c r="A4950" s="108" t="str">
        <f>EnterpriseData!$B$38</f>
        <v>ProTes300420201Adm</v>
      </c>
      <c r="B4950" s="109" t="s">
        <v>19276</v>
      </c>
      <c r="C4950" s="108" t="s">
        <v>2609</v>
      </c>
      <c r="D4950" s="108" t="s">
        <v>19277</v>
      </c>
      <c r="E4950" s="108" t="s">
        <v>2683</v>
      </c>
      <c r="G4950" s="108" t="s">
        <v>19278</v>
      </c>
      <c r="H4950" s="108" t="s">
        <v>7618</v>
      </c>
      <c r="I4950" s="110" t="s">
        <v>2683</v>
      </c>
      <c r="J4950" s="108" t="s">
        <v>2390</v>
      </c>
      <c r="O4950" s="108" t="s">
        <v>2573</v>
      </c>
    </row>
    <row r="4951" spans="1:15" s="108" customFormat="1" ht="12.75" x14ac:dyDescent="0.2">
      <c r="A4951" s="108" t="str">
        <f>EnterpriseData!$B$38</f>
        <v>ProTes300420201Adm</v>
      </c>
      <c r="B4951" s="109" t="s">
        <v>19279</v>
      </c>
      <c r="C4951" s="108" t="s">
        <v>2609</v>
      </c>
      <c r="D4951" s="108" t="s">
        <v>19280</v>
      </c>
      <c r="E4951" s="108" t="s">
        <v>2683</v>
      </c>
      <c r="G4951" s="108" t="s">
        <v>19281</v>
      </c>
      <c r="H4951" s="108" t="s">
        <v>19282</v>
      </c>
      <c r="I4951" s="110" t="s">
        <v>2683</v>
      </c>
      <c r="J4951" s="108" t="s">
        <v>5012</v>
      </c>
      <c r="O4951" s="108" t="s">
        <v>2573</v>
      </c>
    </row>
    <row r="4952" spans="1:15" s="108" customFormat="1" ht="12.75" x14ac:dyDescent="0.2">
      <c r="A4952" s="108" t="str">
        <f>EnterpriseData!$B$38</f>
        <v>ProTes300420201Adm</v>
      </c>
      <c r="B4952" s="109" t="s">
        <v>19283</v>
      </c>
      <c r="C4952" s="108" t="s">
        <v>2609</v>
      </c>
      <c r="D4952" s="108" t="s">
        <v>19284</v>
      </c>
      <c r="E4952" s="108" t="s">
        <v>2683</v>
      </c>
      <c r="G4952" s="108" t="s">
        <v>19285</v>
      </c>
      <c r="H4952" s="108" t="s">
        <v>6151</v>
      </c>
      <c r="I4952" s="110" t="s">
        <v>2683</v>
      </c>
      <c r="J4952" s="108" t="s">
        <v>2727</v>
      </c>
      <c r="O4952" s="108" t="s">
        <v>2573</v>
      </c>
    </row>
    <row r="4953" spans="1:15" s="108" customFormat="1" ht="12.75" x14ac:dyDescent="0.2">
      <c r="A4953" s="108" t="str">
        <f>EnterpriseData!$B$38</f>
        <v>ProTes300420201Adm</v>
      </c>
      <c r="B4953" s="109" t="s">
        <v>19286</v>
      </c>
      <c r="C4953" s="108" t="s">
        <v>2609</v>
      </c>
      <c r="D4953" s="108" t="s">
        <v>19287</v>
      </c>
      <c r="E4953" s="108" t="s">
        <v>2683</v>
      </c>
      <c r="G4953" s="108" t="s">
        <v>19288</v>
      </c>
      <c r="H4953" s="108" t="s">
        <v>11561</v>
      </c>
      <c r="I4953" s="110" t="s">
        <v>2683</v>
      </c>
      <c r="J4953" s="108" t="s">
        <v>11562</v>
      </c>
      <c r="O4953" s="108" t="s">
        <v>2573</v>
      </c>
    </row>
    <row r="4954" spans="1:15" s="108" customFormat="1" ht="12.75" x14ac:dyDescent="0.2">
      <c r="A4954" s="108" t="str">
        <f>EnterpriseData!$B$38</f>
        <v>ProTes300420201Adm</v>
      </c>
      <c r="B4954" s="109" t="s">
        <v>19289</v>
      </c>
      <c r="C4954" s="108" t="s">
        <v>2609</v>
      </c>
      <c r="D4954" s="108" t="s">
        <v>19290</v>
      </c>
      <c r="E4954" s="108" t="s">
        <v>2683</v>
      </c>
      <c r="G4954" s="108" t="s">
        <v>6582</v>
      </c>
      <c r="H4954" s="108" t="s">
        <v>6583</v>
      </c>
      <c r="I4954" s="110" t="s">
        <v>2683</v>
      </c>
      <c r="J4954" s="108" t="s">
        <v>5012</v>
      </c>
      <c r="O4954" s="108" t="s">
        <v>2573</v>
      </c>
    </row>
    <row r="4955" spans="1:15" s="108" customFormat="1" ht="12.75" x14ac:dyDescent="0.2">
      <c r="A4955" s="108" t="str">
        <f>EnterpriseData!$B$38</f>
        <v>ProTes300420201Adm</v>
      </c>
      <c r="B4955" s="109" t="s">
        <v>19291</v>
      </c>
      <c r="C4955" s="108" t="s">
        <v>2609</v>
      </c>
      <c r="D4955" s="108" t="s">
        <v>19292</v>
      </c>
      <c r="E4955" s="108" t="s">
        <v>2683</v>
      </c>
      <c r="G4955" s="108" t="s">
        <v>19293</v>
      </c>
      <c r="H4955" s="108" t="s">
        <v>6245</v>
      </c>
      <c r="I4955" s="110" t="s">
        <v>2683</v>
      </c>
      <c r="J4955" s="108" t="s">
        <v>2412</v>
      </c>
      <c r="O4955" s="108" t="s">
        <v>2573</v>
      </c>
    </row>
    <row r="4956" spans="1:15" s="108" customFormat="1" ht="12.75" x14ac:dyDescent="0.2">
      <c r="A4956" s="108" t="str">
        <f>EnterpriseData!$B$38</f>
        <v>ProTes300420201Adm</v>
      </c>
      <c r="B4956" s="109" t="s">
        <v>19294</v>
      </c>
      <c r="C4956" s="108" t="s">
        <v>2609</v>
      </c>
      <c r="D4956" s="108" t="s">
        <v>19295</v>
      </c>
      <c r="E4956" s="108" t="s">
        <v>2683</v>
      </c>
      <c r="G4956" s="108" t="s">
        <v>5871</v>
      </c>
      <c r="H4956" s="108" t="s">
        <v>17430</v>
      </c>
      <c r="I4956" s="110" t="s">
        <v>2683</v>
      </c>
      <c r="J4956" s="108" t="s">
        <v>5872</v>
      </c>
      <c r="O4956" s="108" t="s">
        <v>2573</v>
      </c>
    </row>
    <row r="4957" spans="1:15" s="108" customFormat="1" ht="12.75" x14ac:dyDescent="0.2">
      <c r="A4957" s="108" t="str">
        <f>EnterpriseData!$B$38</f>
        <v>ProTes300420201Adm</v>
      </c>
      <c r="B4957" s="109" t="s">
        <v>19296</v>
      </c>
      <c r="C4957" s="108" t="s">
        <v>2609</v>
      </c>
      <c r="D4957" s="108" t="s">
        <v>19297</v>
      </c>
      <c r="E4957" s="108" t="s">
        <v>2683</v>
      </c>
      <c r="G4957" s="108" t="s">
        <v>19298</v>
      </c>
      <c r="H4957" s="108" t="s">
        <v>6151</v>
      </c>
      <c r="I4957" s="110" t="s">
        <v>2683</v>
      </c>
      <c r="J4957" s="108" t="s">
        <v>2727</v>
      </c>
      <c r="O4957" s="108" t="s">
        <v>2573</v>
      </c>
    </row>
    <row r="4958" spans="1:15" s="108" customFormat="1" ht="12.75" x14ac:dyDescent="0.2">
      <c r="A4958" s="108" t="str">
        <f>EnterpriseData!$B$38</f>
        <v>ProTes300420201Adm</v>
      </c>
      <c r="B4958" s="109" t="s">
        <v>19299</v>
      </c>
      <c r="C4958" s="108" t="s">
        <v>2609</v>
      </c>
      <c r="D4958" s="108" t="s">
        <v>19300</v>
      </c>
      <c r="E4958" s="108" t="s">
        <v>2683</v>
      </c>
      <c r="G4958" s="108" t="s">
        <v>19301</v>
      </c>
      <c r="H4958" s="108" t="s">
        <v>6800</v>
      </c>
      <c r="I4958" s="110" t="s">
        <v>2683</v>
      </c>
      <c r="J4958" s="108" t="s">
        <v>412</v>
      </c>
      <c r="O4958" s="108" t="s">
        <v>2573</v>
      </c>
    </row>
    <row r="4959" spans="1:15" s="108" customFormat="1" ht="12.75" x14ac:dyDescent="0.2">
      <c r="A4959" s="108" t="str">
        <f>EnterpriseData!$B$38</f>
        <v>ProTes300420201Adm</v>
      </c>
      <c r="B4959" s="109" t="s">
        <v>19302</v>
      </c>
      <c r="C4959" s="108" t="s">
        <v>2609</v>
      </c>
      <c r="D4959" s="108" t="s">
        <v>19303</v>
      </c>
      <c r="E4959" s="108" t="s">
        <v>2683</v>
      </c>
      <c r="G4959" s="108" t="s">
        <v>19304</v>
      </c>
      <c r="H4959" s="108" t="s">
        <v>6237</v>
      </c>
      <c r="I4959" s="110" t="s">
        <v>2683</v>
      </c>
      <c r="J4959" s="108" t="s">
        <v>6000</v>
      </c>
      <c r="O4959" s="108" t="s">
        <v>2573</v>
      </c>
    </row>
    <row r="4960" spans="1:15" s="108" customFormat="1" ht="12.75" x14ac:dyDescent="0.2">
      <c r="A4960" s="108" t="str">
        <f>EnterpriseData!$B$38</f>
        <v>ProTes300420201Adm</v>
      </c>
      <c r="B4960" s="109" t="s">
        <v>19305</v>
      </c>
      <c r="C4960" s="108" t="s">
        <v>2609</v>
      </c>
      <c r="D4960" s="108" t="s">
        <v>19306</v>
      </c>
      <c r="E4960" s="108" t="s">
        <v>2683</v>
      </c>
      <c r="G4960" s="108" t="s">
        <v>19307</v>
      </c>
      <c r="H4960" s="108" t="s">
        <v>8168</v>
      </c>
      <c r="I4960" s="110" t="s">
        <v>2683</v>
      </c>
      <c r="J4960" s="108" t="s">
        <v>2952</v>
      </c>
      <c r="O4960" s="108" t="s">
        <v>2573</v>
      </c>
    </row>
    <row r="4961" spans="1:15" s="108" customFormat="1" ht="12.75" x14ac:dyDescent="0.2">
      <c r="A4961" s="108" t="str">
        <f>EnterpriseData!$B$38</f>
        <v>ProTes300420201Adm</v>
      </c>
      <c r="B4961" s="109" t="s">
        <v>19308</v>
      </c>
      <c r="C4961" s="108" t="s">
        <v>2609</v>
      </c>
      <c r="D4961" s="108" t="s">
        <v>19309</v>
      </c>
      <c r="E4961" s="108" t="s">
        <v>2683</v>
      </c>
      <c r="G4961" s="108" t="s">
        <v>12091</v>
      </c>
      <c r="H4961" s="108" t="s">
        <v>6753</v>
      </c>
      <c r="I4961" s="110" t="s">
        <v>2683</v>
      </c>
      <c r="J4961" s="108" t="s">
        <v>5526</v>
      </c>
      <c r="O4961" s="108" t="s">
        <v>2573</v>
      </c>
    </row>
    <row r="4962" spans="1:15" s="108" customFormat="1" ht="12.75" x14ac:dyDescent="0.2">
      <c r="A4962" s="108" t="str">
        <f>EnterpriseData!$B$38</f>
        <v>ProTes300420201Adm</v>
      </c>
      <c r="B4962" s="109" t="s">
        <v>19310</v>
      </c>
      <c r="C4962" s="108" t="s">
        <v>2609</v>
      </c>
      <c r="D4962" s="108" t="s">
        <v>19311</v>
      </c>
      <c r="E4962" s="108" t="s">
        <v>2683</v>
      </c>
      <c r="G4962" s="108" t="s">
        <v>19312</v>
      </c>
      <c r="H4962" s="108" t="s">
        <v>14602</v>
      </c>
      <c r="I4962" s="110" t="s">
        <v>2683</v>
      </c>
      <c r="J4962" s="108" t="s">
        <v>14603</v>
      </c>
      <c r="O4962" s="108" t="s">
        <v>2573</v>
      </c>
    </row>
    <row r="4963" spans="1:15" s="108" customFormat="1" ht="12.75" x14ac:dyDescent="0.2">
      <c r="A4963" s="108" t="str">
        <f>EnterpriseData!$B$38</f>
        <v>ProTes300420201Adm</v>
      </c>
      <c r="B4963" s="109" t="s">
        <v>19313</v>
      </c>
      <c r="C4963" s="108" t="s">
        <v>2609</v>
      </c>
      <c r="D4963" s="108" t="s">
        <v>19314</v>
      </c>
      <c r="E4963" s="108" t="s">
        <v>2683</v>
      </c>
      <c r="G4963" s="108" t="s">
        <v>19315</v>
      </c>
      <c r="H4963" s="108" t="s">
        <v>19316</v>
      </c>
      <c r="I4963" s="110" t="s">
        <v>2683</v>
      </c>
      <c r="J4963" s="108" t="s">
        <v>5526</v>
      </c>
      <c r="O4963" s="108" t="s">
        <v>2573</v>
      </c>
    </row>
    <row r="4964" spans="1:15" s="108" customFormat="1" ht="12.75" x14ac:dyDescent="0.2">
      <c r="A4964" s="108" t="str">
        <f>EnterpriseData!$B$38</f>
        <v>ProTes300420201Adm</v>
      </c>
      <c r="B4964" s="109" t="s">
        <v>19317</v>
      </c>
      <c r="C4964" s="108" t="s">
        <v>2609</v>
      </c>
      <c r="D4964" s="108" t="s">
        <v>19311</v>
      </c>
      <c r="E4964" s="108" t="s">
        <v>2683</v>
      </c>
      <c r="G4964" s="108" t="s">
        <v>19318</v>
      </c>
      <c r="H4964" s="108" t="s">
        <v>6616</v>
      </c>
      <c r="I4964" s="110" t="s">
        <v>2683</v>
      </c>
      <c r="J4964" s="108" t="s">
        <v>5800</v>
      </c>
      <c r="O4964" s="108" t="s">
        <v>2573</v>
      </c>
    </row>
    <row r="4965" spans="1:15" s="108" customFormat="1" ht="12.75" x14ac:dyDescent="0.2">
      <c r="A4965" s="108" t="str">
        <f>EnterpriseData!$B$38</f>
        <v>ProTes300420201Adm</v>
      </c>
      <c r="B4965" s="109" t="s">
        <v>19319</v>
      </c>
      <c r="C4965" s="108" t="s">
        <v>2609</v>
      </c>
      <c r="D4965" s="108" t="s">
        <v>19320</v>
      </c>
      <c r="E4965" s="108" t="s">
        <v>2683</v>
      </c>
      <c r="G4965" s="108" t="s">
        <v>19321</v>
      </c>
      <c r="H4965" s="108" t="s">
        <v>14622</v>
      </c>
      <c r="I4965" s="110" t="s">
        <v>2683</v>
      </c>
      <c r="J4965" s="108" t="s">
        <v>14623</v>
      </c>
      <c r="O4965" s="108" t="s">
        <v>2573</v>
      </c>
    </row>
    <row r="4966" spans="1:15" s="108" customFormat="1" ht="12.75" x14ac:dyDescent="0.2">
      <c r="A4966" s="108" t="str">
        <f>EnterpriseData!$B$38</f>
        <v>ProTes300420201Adm</v>
      </c>
      <c r="B4966" s="109" t="s">
        <v>19322</v>
      </c>
      <c r="C4966" s="108" t="s">
        <v>2609</v>
      </c>
      <c r="D4966" s="108" t="s">
        <v>19323</v>
      </c>
      <c r="E4966" s="108" t="s">
        <v>2683</v>
      </c>
      <c r="G4966" s="108" t="s">
        <v>19324</v>
      </c>
      <c r="H4966" s="108" t="s">
        <v>6151</v>
      </c>
      <c r="I4966" s="110" t="s">
        <v>2683</v>
      </c>
      <c r="J4966" s="108" t="s">
        <v>2727</v>
      </c>
      <c r="O4966" s="108" t="s">
        <v>2573</v>
      </c>
    </row>
    <row r="4967" spans="1:15" s="108" customFormat="1" ht="12.75" x14ac:dyDescent="0.2">
      <c r="A4967" s="108" t="str">
        <f>EnterpriseData!$B$38</f>
        <v>ProTes300420201Adm</v>
      </c>
      <c r="B4967" s="109" t="s">
        <v>19325</v>
      </c>
      <c r="C4967" s="108" t="s">
        <v>2609</v>
      </c>
      <c r="D4967" s="108" t="s">
        <v>19326</v>
      </c>
      <c r="E4967" s="108" t="s">
        <v>2683</v>
      </c>
      <c r="G4967" s="108" t="s">
        <v>19327</v>
      </c>
      <c r="H4967" s="108" t="s">
        <v>6335</v>
      </c>
      <c r="I4967" s="110" t="s">
        <v>2683</v>
      </c>
      <c r="J4967" s="108" t="s">
        <v>2407</v>
      </c>
      <c r="O4967" s="108" t="s">
        <v>2573</v>
      </c>
    </row>
    <row r="4968" spans="1:15" s="108" customFormat="1" ht="12.75" x14ac:dyDescent="0.2">
      <c r="A4968" s="108" t="str">
        <f>EnterpriseData!$B$38</f>
        <v>ProTes300420201Adm</v>
      </c>
      <c r="B4968" s="109" t="s">
        <v>19328</v>
      </c>
      <c r="C4968" s="108" t="s">
        <v>2609</v>
      </c>
      <c r="D4968" s="108" t="s">
        <v>19329</v>
      </c>
      <c r="E4968" s="108" t="s">
        <v>2683</v>
      </c>
      <c r="G4968" s="108" t="s">
        <v>19330</v>
      </c>
      <c r="H4968" s="108" t="s">
        <v>6664</v>
      </c>
      <c r="I4968" s="110" t="s">
        <v>2683</v>
      </c>
      <c r="J4968" s="108" t="s">
        <v>2440</v>
      </c>
      <c r="O4968" s="108" t="s">
        <v>2573</v>
      </c>
    </row>
    <row r="4969" spans="1:15" s="108" customFormat="1" ht="12.75" x14ac:dyDescent="0.2">
      <c r="A4969" s="108" t="str">
        <f>EnterpriseData!$B$38</f>
        <v>ProTes300420201Adm</v>
      </c>
      <c r="B4969" s="109" t="s">
        <v>19331</v>
      </c>
      <c r="C4969" s="108" t="s">
        <v>2609</v>
      </c>
      <c r="D4969" s="108" t="s">
        <v>19332</v>
      </c>
      <c r="E4969" s="108" t="s">
        <v>2683</v>
      </c>
      <c r="G4969" s="108" t="s">
        <v>19333</v>
      </c>
      <c r="H4969" s="108" t="s">
        <v>6151</v>
      </c>
      <c r="I4969" s="110" t="s">
        <v>2683</v>
      </c>
      <c r="J4969" s="108" t="s">
        <v>2727</v>
      </c>
      <c r="O4969" s="108" t="s">
        <v>2573</v>
      </c>
    </row>
    <row r="4970" spans="1:15" s="108" customFormat="1" ht="12.75" x14ac:dyDescent="0.2">
      <c r="A4970" s="108" t="str">
        <f>EnterpriseData!$B$38</f>
        <v>ProTes300420201Adm</v>
      </c>
      <c r="B4970" s="109" t="s">
        <v>19334</v>
      </c>
      <c r="C4970" s="108" t="s">
        <v>2609</v>
      </c>
      <c r="D4970" s="108" t="s">
        <v>19335</v>
      </c>
      <c r="E4970" s="108" t="s">
        <v>2683</v>
      </c>
      <c r="G4970" s="108" t="s">
        <v>19336</v>
      </c>
      <c r="H4970" s="108" t="s">
        <v>11412</v>
      </c>
      <c r="I4970" s="110" t="s">
        <v>2683</v>
      </c>
      <c r="J4970" s="108" t="s">
        <v>9295</v>
      </c>
      <c r="O4970" s="108" t="s">
        <v>2573</v>
      </c>
    </row>
    <row r="4971" spans="1:15" s="108" customFormat="1" ht="12.75" x14ac:dyDescent="0.2">
      <c r="A4971" s="108" t="str">
        <f>EnterpriseData!$B$38</f>
        <v>ProTes300420201Adm</v>
      </c>
      <c r="B4971" s="109" t="s">
        <v>19337</v>
      </c>
      <c r="C4971" s="108" t="s">
        <v>2609</v>
      </c>
      <c r="D4971" s="108" t="s">
        <v>19338</v>
      </c>
      <c r="E4971" s="108" t="s">
        <v>2683</v>
      </c>
      <c r="G4971" s="108" t="s">
        <v>19339</v>
      </c>
      <c r="H4971" s="108" t="s">
        <v>6512</v>
      </c>
      <c r="I4971" s="110" t="s">
        <v>2683</v>
      </c>
      <c r="J4971" s="108" t="s">
        <v>5462</v>
      </c>
      <c r="O4971" s="108" t="s">
        <v>2573</v>
      </c>
    </row>
    <row r="4972" spans="1:15" s="108" customFormat="1" ht="12.75" x14ac:dyDescent="0.2">
      <c r="A4972" s="108" t="str">
        <f>EnterpriseData!$B$38</f>
        <v>ProTes300420201Adm</v>
      </c>
      <c r="B4972" s="109" t="s">
        <v>19340</v>
      </c>
      <c r="C4972" s="108" t="s">
        <v>2609</v>
      </c>
      <c r="D4972" s="108" t="s">
        <v>19341</v>
      </c>
      <c r="E4972" s="108" t="s">
        <v>2683</v>
      </c>
      <c r="G4972" s="108" t="s">
        <v>19342</v>
      </c>
      <c r="H4972" s="108" t="s">
        <v>6923</v>
      </c>
      <c r="I4972" s="110" t="s">
        <v>2683</v>
      </c>
      <c r="J4972" s="108" t="s">
        <v>2991</v>
      </c>
      <c r="O4972" s="108" t="s">
        <v>2573</v>
      </c>
    </row>
    <row r="4973" spans="1:15" s="108" customFormat="1" ht="12.75" x14ac:dyDescent="0.2">
      <c r="A4973" s="108" t="str">
        <f>EnterpriseData!$B$38</f>
        <v>ProTes300420201Adm</v>
      </c>
      <c r="B4973" s="109" t="s">
        <v>19343</v>
      </c>
      <c r="C4973" s="108" t="s">
        <v>2609</v>
      </c>
      <c r="D4973" s="108" t="s">
        <v>19344</v>
      </c>
      <c r="E4973" s="108" t="s">
        <v>2683</v>
      </c>
      <c r="G4973" s="108" t="s">
        <v>19345</v>
      </c>
      <c r="H4973" s="108" t="s">
        <v>9212</v>
      </c>
      <c r="I4973" s="110" t="s">
        <v>2683</v>
      </c>
      <c r="J4973" s="108" t="s">
        <v>3100</v>
      </c>
      <c r="O4973" s="108" t="s">
        <v>2573</v>
      </c>
    </row>
    <row r="4974" spans="1:15" s="108" customFormat="1" ht="12.75" x14ac:dyDescent="0.2">
      <c r="A4974" s="108" t="str">
        <f>EnterpriseData!$B$38</f>
        <v>ProTes300420201Adm</v>
      </c>
      <c r="B4974" s="109" t="s">
        <v>19346</v>
      </c>
      <c r="C4974" s="108" t="s">
        <v>2609</v>
      </c>
      <c r="D4974" s="108" t="s">
        <v>19347</v>
      </c>
      <c r="E4974" s="108" t="s">
        <v>2683</v>
      </c>
      <c r="G4974" s="108" t="s">
        <v>2994</v>
      </c>
      <c r="H4974" s="108" t="s">
        <v>6923</v>
      </c>
      <c r="I4974" s="110" t="s">
        <v>2683</v>
      </c>
      <c r="J4974" s="108" t="s">
        <v>2991</v>
      </c>
      <c r="O4974" s="108" t="s">
        <v>2573</v>
      </c>
    </row>
    <row r="4975" spans="1:15" s="108" customFormat="1" ht="12.75" x14ac:dyDescent="0.2">
      <c r="A4975" s="108" t="str">
        <f>EnterpriseData!$B$38</f>
        <v>ProTes300420201Adm</v>
      </c>
      <c r="B4975" s="109" t="s">
        <v>19348</v>
      </c>
      <c r="C4975" s="108" t="s">
        <v>2609</v>
      </c>
      <c r="D4975" s="108" t="s">
        <v>19349</v>
      </c>
      <c r="E4975" s="108" t="s">
        <v>2683</v>
      </c>
      <c r="G4975" s="108" t="s">
        <v>19350</v>
      </c>
      <c r="H4975" s="108" t="s">
        <v>6433</v>
      </c>
      <c r="I4975" s="110" t="s">
        <v>2683</v>
      </c>
      <c r="J4975" s="108" t="s">
        <v>3036</v>
      </c>
      <c r="O4975" s="108" t="s">
        <v>2573</v>
      </c>
    </row>
    <row r="4976" spans="1:15" s="108" customFormat="1" ht="12.75" x14ac:dyDescent="0.2">
      <c r="A4976" s="108" t="str">
        <f>EnterpriseData!$B$38</f>
        <v>ProTes300420201Adm</v>
      </c>
      <c r="B4976" s="109" t="s">
        <v>19351</v>
      </c>
      <c r="C4976" s="108" t="s">
        <v>2609</v>
      </c>
      <c r="D4976" s="108" t="s">
        <v>19352</v>
      </c>
      <c r="E4976" s="108" t="s">
        <v>2683</v>
      </c>
      <c r="G4976" s="108" t="s">
        <v>19353</v>
      </c>
      <c r="H4976" s="108" t="s">
        <v>6188</v>
      </c>
      <c r="I4976" s="110" t="s">
        <v>2683</v>
      </c>
      <c r="J4976" s="108" t="s">
        <v>4115</v>
      </c>
      <c r="O4976" s="108" t="s">
        <v>2573</v>
      </c>
    </row>
    <row r="4977" spans="1:15" s="108" customFormat="1" ht="12.75" x14ac:dyDescent="0.2">
      <c r="A4977" s="108" t="str">
        <f>EnterpriseData!$B$38</f>
        <v>ProTes300420201Adm</v>
      </c>
      <c r="B4977" s="109" t="s">
        <v>19354</v>
      </c>
      <c r="C4977" s="108" t="s">
        <v>2609</v>
      </c>
      <c r="D4977" s="108" t="s">
        <v>19355</v>
      </c>
      <c r="E4977" s="108" t="s">
        <v>2683</v>
      </c>
      <c r="G4977" s="108" t="s">
        <v>19355</v>
      </c>
      <c r="H4977" s="108" t="s">
        <v>6143</v>
      </c>
      <c r="I4977" s="110" t="s">
        <v>2683</v>
      </c>
      <c r="J4977" s="108" t="s">
        <v>4901</v>
      </c>
      <c r="O4977" s="108" t="s">
        <v>2573</v>
      </c>
    </row>
    <row r="4978" spans="1:15" s="108" customFormat="1" ht="12.75" x14ac:dyDescent="0.2">
      <c r="A4978" s="108" t="str">
        <f>EnterpriseData!$B$38</f>
        <v>ProTes300420201Adm</v>
      </c>
      <c r="B4978" s="109" t="s">
        <v>19356</v>
      </c>
      <c r="C4978" s="108" t="s">
        <v>2609</v>
      </c>
      <c r="D4978" s="108" t="s">
        <v>19357</v>
      </c>
      <c r="E4978" s="108" t="s">
        <v>2683</v>
      </c>
      <c r="G4978" s="108" t="s">
        <v>19358</v>
      </c>
      <c r="H4978" s="108" t="s">
        <v>19358</v>
      </c>
      <c r="I4978" s="110" t="s">
        <v>2683</v>
      </c>
      <c r="J4978" s="108" t="s">
        <v>2952</v>
      </c>
      <c r="O4978" s="108" t="s">
        <v>2573</v>
      </c>
    </row>
    <row r="4979" spans="1:15" s="108" customFormat="1" ht="12.75" x14ac:dyDescent="0.2">
      <c r="A4979" s="108" t="str">
        <f>EnterpriseData!$B$38</f>
        <v>ProTes300420201Adm</v>
      </c>
      <c r="B4979" s="109" t="s">
        <v>19359</v>
      </c>
      <c r="C4979" s="108" t="s">
        <v>2609</v>
      </c>
      <c r="D4979" s="108" t="s">
        <v>19360</v>
      </c>
      <c r="E4979" s="108" t="s">
        <v>2683</v>
      </c>
      <c r="G4979" s="108" t="s">
        <v>19361</v>
      </c>
      <c r="H4979" s="108" t="s">
        <v>19362</v>
      </c>
      <c r="I4979" s="110" t="s">
        <v>2683</v>
      </c>
      <c r="J4979" s="108" t="s">
        <v>2952</v>
      </c>
      <c r="O4979" s="108" t="s">
        <v>2573</v>
      </c>
    </row>
    <row r="4980" spans="1:15" s="108" customFormat="1" ht="12.75" x14ac:dyDescent="0.2">
      <c r="A4980" s="108" t="str">
        <f>EnterpriseData!$B$38</f>
        <v>ProTes300420201Adm</v>
      </c>
      <c r="B4980" s="109" t="s">
        <v>19363</v>
      </c>
      <c r="C4980" s="108" t="s">
        <v>2609</v>
      </c>
      <c r="D4980" s="108" t="s">
        <v>19364</v>
      </c>
      <c r="E4980" s="108" t="s">
        <v>2683</v>
      </c>
      <c r="G4980" s="108" t="s">
        <v>19365</v>
      </c>
      <c r="H4980" s="108" t="s">
        <v>7912</v>
      </c>
      <c r="I4980" s="110" t="s">
        <v>2683</v>
      </c>
      <c r="J4980" s="108" t="s">
        <v>3456</v>
      </c>
      <c r="O4980" s="108" t="s">
        <v>2573</v>
      </c>
    </row>
    <row r="4981" spans="1:15" s="108" customFormat="1" ht="12.75" x14ac:dyDescent="0.2">
      <c r="A4981" s="108" t="str">
        <f>EnterpriseData!$B$38</f>
        <v>ProTes300420201Adm</v>
      </c>
      <c r="B4981" s="109" t="s">
        <v>19366</v>
      </c>
      <c r="C4981" s="108" t="s">
        <v>2609</v>
      </c>
      <c r="D4981" s="108" t="s">
        <v>19367</v>
      </c>
      <c r="E4981" s="108" t="s">
        <v>2683</v>
      </c>
      <c r="G4981" s="108" t="s">
        <v>5821</v>
      </c>
      <c r="H4981" s="108" t="s">
        <v>5821</v>
      </c>
      <c r="I4981" s="110" t="s">
        <v>2683</v>
      </c>
      <c r="J4981" s="108" t="s">
        <v>4651</v>
      </c>
      <c r="O4981" s="108" t="s">
        <v>2573</v>
      </c>
    </row>
    <row r="4982" spans="1:15" s="108" customFormat="1" ht="12.75" x14ac:dyDescent="0.2">
      <c r="A4982" s="108" t="str">
        <f>EnterpriseData!$B$38</f>
        <v>ProTes300420201Adm</v>
      </c>
      <c r="B4982" s="109" t="s">
        <v>19368</v>
      </c>
      <c r="C4982" s="108" t="s">
        <v>2609</v>
      </c>
      <c r="D4982" s="108" t="s">
        <v>19369</v>
      </c>
      <c r="E4982" s="108" t="s">
        <v>2683</v>
      </c>
      <c r="G4982" s="108" t="s">
        <v>19370</v>
      </c>
      <c r="H4982" s="108" t="s">
        <v>6151</v>
      </c>
      <c r="I4982" s="110" t="s">
        <v>2683</v>
      </c>
      <c r="J4982" s="108" t="s">
        <v>2727</v>
      </c>
      <c r="O4982" s="108" t="s">
        <v>2573</v>
      </c>
    </row>
    <row r="4983" spans="1:15" s="108" customFormat="1" ht="12.75" x14ac:dyDescent="0.2">
      <c r="A4983" s="108" t="str">
        <f>EnterpriseData!$B$38</f>
        <v>ProTes300420201Adm</v>
      </c>
      <c r="B4983" s="109" t="s">
        <v>19371</v>
      </c>
      <c r="C4983" s="108" t="s">
        <v>2609</v>
      </c>
      <c r="D4983" s="108" t="s">
        <v>19372</v>
      </c>
      <c r="E4983" s="108" t="s">
        <v>2683</v>
      </c>
      <c r="G4983" s="108" t="s">
        <v>19372</v>
      </c>
      <c r="H4983" s="108" t="s">
        <v>8133</v>
      </c>
      <c r="I4983" s="110" t="s">
        <v>2683</v>
      </c>
      <c r="J4983" s="108" t="s">
        <v>2727</v>
      </c>
      <c r="O4983" s="108" t="s">
        <v>2573</v>
      </c>
    </row>
    <row r="4984" spans="1:15" s="108" customFormat="1" ht="12.75" x14ac:dyDescent="0.2">
      <c r="A4984" s="108" t="str">
        <f>EnterpriseData!$B$38</f>
        <v>ProTes300420201Adm</v>
      </c>
      <c r="B4984" s="109" t="s">
        <v>19373</v>
      </c>
      <c r="C4984" s="108" t="s">
        <v>2609</v>
      </c>
      <c r="D4984" s="108" t="s">
        <v>19374</v>
      </c>
      <c r="E4984" s="108" t="s">
        <v>2683</v>
      </c>
      <c r="G4984" s="108" t="s">
        <v>8947</v>
      </c>
      <c r="H4984" s="108" t="s">
        <v>4089</v>
      </c>
      <c r="I4984" s="110" t="s">
        <v>2683</v>
      </c>
      <c r="J4984" s="108" t="s">
        <v>2727</v>
      </c>
      <c r="O4984" s="108" t="s">
        <v>2573</v>
      </c>
    </row>
    <row r="4985" spans="1:15" s="108" customFormat="1" ht="12.75" x14ac:dyDescent="0.2">
      <c r="A4985" s="108" t="str">
        <f>EnterpriseData!$B$38</f>
        <v>ProTes300420201Adm</v>
      </c>
      <c r="B4985" s="109" t="s">
        <v>19375</v>
      </c>
      <c r="C4985" s="108" t="s">
        <v>2609</v>
      </c>
      <c r="D4985" s="108" t="s">
        <v>19376</v>
      </c>
      <c r="E4985" s="108" t="s">
        <v>2683</v>
      </c>
      <c r="G4985" s="108" t="s">
        <v>19376</v>
      </c>
      <c r="H4985" s="108" t="s">
        <v>7792</v>
      </c>
      <c r="I4985" s="110" t="s">
        <v>2683</v>
      </c>
      <c r="J4985" s="108" t="s">
        <v>2940</v>
      </c>
      <c r="O4985" s="108" t="s">
        <v>2573</v>
      </c>
    </row>
    <row r="4986" spans="1:15" s="108" customFormat="1" ht="12.75" x14ac:dyDescent="0.2">
      <c r="A4986" s="108" t="str">
        <f>EnterpriseData!$B$38</f>
        <v>ProTes300420201Adm</v>
      </c>
      <c r="B4986" s="109" t="s">
        <v>19377</v>
      </c>
      <c r="C4986" s="108" t="s">
        <v>2609</v>
      </c>
      <c r="D4986" s="108" t="s">
        <v>19378</v>
      </c>
      <c r="E4986" s="108" t="s">
        <v>2683</v>
      </c>
      <c r="G4986" s="108" t="s">
        <v>19379</v>
      </c>
      <c r="H4986" s="108" t="s">
        <v>19380</v>
      </c>
      <c r="I4986" s="110" t="s">
        <v>2683</v>
      </c>
      <c r="J4986" s="108" t="s">
        <v>2940</v>
      </c>
      <c r="O4986" s="108" t="s">
        <v>2573</v>
      </c>
    </row>
    <row r="4987" spans="1:15" s="108" customFormat="1" ht="12.75" x14ac:dyDescent="0.2">
      <c r="A4987" s="108" t="str">
        <f>EnterpriseData!$B$38</f>
        <v>ProTes300420201Adm</v>
      </c>
      <c r="B4987" s="109" t="s">
        <v>19381</v>
      </c>
      <c r="C4987" s="108" t="s">
        <v>2609</v>
      </c>
      <c r="D4987" s="108" t="s">
        <v>19382</v>
      </c>
      <c r="E4987" s="108" t="s">
        <v>2683</v>
      </c>
      <c r="G4987" s="108" t="s">
        <v>19382</v>
      </c>
      <c r="H4987" s="108" t="s">
        <v>6151</v>
      </c>
      <c r="I4987" s="110" t="s">
        <v>2683</v>
      </c>
      <c r="J4987" s="108" t="s">
        <v>2727</v>
      </c>
      <c r="O4987" s="108" t="s">
        <v>2573</v>
      </c>
    </row>
    <row r="4988" spans="1:15" s="108" customFormat="1" ht="12.75" x14ac:dyDescent="0.2">
      <c r="A4988" s="108" t="str">
        <f>EnterpriseData!$B$38</f>
        <v>ProTes300420201Adm</v>
      </c>
      <c r="B4988" s="109" t="s">
        <v>19383</v>
      </c>
      <c r="C4988" s="108" t="s">
        <v>2609</v>
      </c>
      <c r="D4988" s="108" t="s">
        <v>19384</v>
      </c>
      <c r="E4988" s="108" t="s">
        <v>2683</v>
      </c>
      <c r="G4988" s="108" t="s">
        <v>19385</v>
      </c>
      <c r="H4988" s="108" t="s">
        <v>6151</v>
      </c>
      <c r="I4988" s="110" t="s">
        <v>2683</v>
      </c>
      <c r="J4988" s="108" t="s">
        <v>2727</v>
      </c>
      <c r="O4988" s="108" t="s">
        <v>2573</v>
      </c>
    </row>
    <row r="4989" spans="1:15" s="108" customFormat="1" ht="12.75" x14ac:dyDescent="0.2">
      <c r="A4989" s="108" t="str">
        <f>EnterpriseData!$B$38</f>
        <v>ProTes300420201Adm</v>
      </c>
      <c r="B4989" s="109" t="s">
        <v>19386</v>
      </c>
      <c r="C4989" s="108" t="s">
        <v>2609</v>
      </c>
      <c r="D4989" s="108" t="s">
        <v>17875</v>
      </c>
      <c r="E4989" s="108" t="s">
        <v>2683</v>
      </c>
      <c r="G4989" s="108" t="s">
        <v>17875</v>
      </c>
      <c r="H4989" s="108" t="s">
        <v>6151</v>
      </c>
      <c r="I4989" s="110" t="s">
        <v>2683</v>
      </c>
      <c r="J4989" s="108" t="s">
        <v>2727</v>
      </c>
      <c r="O4989" s="108" t="s">
        <v>2573</v>
      </c>
    </row>
    <row r="4990" spans="1:15" s="108" customFormat="1" ht="12.75" x14ac:dyDescent="0.2">
      <c r="A4990" s="108" t="str">
        <f>EnterpriseData!$B$38</f>
        <v>ProTes300420201Adm</v>
      </c>
      <c r="B4990" s="109" t="s">
        <v>19387</v>
      </c>
      <c r="C4990" s="108" t="s">
        <v>2609</v>
      </c>
      <c r="D4990" s="108" t="s">
        <v>19388</v>
      </c>
      <c r="E4990" s="108" t="s">
        <v>2683</v>
      </c>
      <c r="G4990" s="108" t="s">
        <v>19389</v>
      </c>
      <c r="H4990" s="108" t="s">
        <v>9216</v>
      </c>
      <c r="I4990" s="110" t="s">
        <v>2683</v>
      </c>
      <c r="J4990" s="108" t="s">
        <v>6370</v>
      </c>
      <c r="O4990" s="108" t="s">
        <v>2573</v>
      </c>
    </row>
    <row r="4991" spans="1:15" s="108" customFormat="1" ht="12.75" x14ac:dyDescent="0.2">
      <c r="A4991" s="108" t="str">
        <f>EnterpriseData!$B$38</f>
        <v>ProTes300420201Adm</v>
      </c>
      <c r="B4991" s="109" t="s">
        <v>19390</v>
      </c>
      <c r="C4991" s="108" t="s">
        <v>2609</v>
      </c>
      <c r="D4991" s="108" t="s">
        <v>19391</v>
      </c>
      <c r="E4991" s="108" t="s">
        <v>2683</v>
      </c>
      <c r="G4991" s="108" t="s">
        <v>19392</v>
      </c>
      <c r="H4991" s="108" t="s">
        <v>6151</v>
      </c>
      <c r="I4991" s="110" t="s">
        <v>2683</v>
      </c>
      <c r="J4991" s="108" t="s">
        <v>2727</v>
      </c>
      <c r="O4991" s="108" t="s">
        <v>2573</v>
      </c>
    </row>
    <row r="4992" spans="1:15" s="108" customFormat="1" ht="12.75" x14ac:dyDescent="0.2">
      <c r="A4992" s="108" t="str">
        <f>EnterpriseData!$B$38</f>
        <v>ProTes300420201Adm</v>
      </c>
      <c r="B4992" s="109" t="s">
        <v>19393</v>
      </c>
      <c r="C4992" s="108" t="s">
        <v>2609</v>
      </c>
      <c r="D4992" s="108" t="s">
        <v>19394</v>
      </c>
      <c r="E4992" s="108" t="s">
        <v>2683</v>
      </c>
      <c r="G4992" s="108" t="s">
        <v>19395</v>
      </c>
      <c r="H4992" s="108" t="s">
        <v>6151</v>
      </c>
      <c r="I4992" s="110" t="s">
        <v>2683</v>
      </c>
      <c r="J4992" s="108" t="s">
        <v>2727</v>
      </c>
      <c r="O4992" s="108" t="s">
        <v>2573</v>
      </c>
    </row>
    <row r="4993" spans="1:15" s="108" customFormat="1" ht="12.75" x14ac:dyDescent="0.2">
      <c r="A4993" s="108" t="str">
        <f>EnterpriseData!$B$38</f>
        <v>ProTes300420201Adm</v>
      </c>
      <c r="B4993" s="109" t="s">
        <v>19396</v>
      </c>
      <c r="C4993" s="108" t="s">
        <v>2609</v>
      </c>
      <c r="D4993" s="108" t="s">
        <v>19397</v>
      </c>
      <c r="E4993" s="108" t="s">
        <v>2683</v>
      </c>
      <c r="G4993" s="108" t="s">
        <v>19398</v>
      </c>
      <c r="H4993" s="108" t="s">
        <v>6151</v>
      </c>
      <c r="I4993" s="110" t="s">
        <v>2683</v>
      </c>
      <c r="J4993" s="108" t="s">
        <v>2727</v>
      </c>
      <c r="O4993" s="108" t="s">
        <v>2573</v>
      </c>
    </row>
    <row r="4994" spans="1:15" s="108" customFormat="1" ht="12.75" x14ac:dyDescent="0.2">
      <c r="A4994" s="108" t="str">
        <f>EnterpriseData!$B$38</f>
        <v>ProTes300420201Adm</v>
      </c>
      <c r="B4994" s="109" t="s">
        <v>19399</v>
      </c>
      <c r="C4994" s="108" t="s">
        <v>2609</v>
      </c>
      <c r="D4994" s="108" t="s">
        <v>19400</v>
      </c>
      <c r="E4994" s="108" t="s">
        <v>2683</v>
      </c>
      <c r="G4994" s="108" t="s">
        <v>19401</v>
      </c>
      <c r="H4994" s="108" t="s">
        <v>6616</v>
      </c>
      <c r="I4994" s="110" t="s">
        <v>2683</v>
      </c>
      <c r="J4994" s="108" t="s">
        <v>5800</v>
      </c>
      <c r="O4994" s="108" t="s">
        <v>2573</v>
      </c>
    </row>
    <row r="4995" spans="1:15" s="108" customFormat="1" ht="12.75" x14ac:dyDescent="0.2">
      <c r="A4995" s="108" t="str">
        <f>EnterpriseData!$B$38</f>
        <v>ProTes300420201Adm</v>
      </c>
      <c r="B4995" s="109" t="s">
        <v>19402</v>
      </c>
      <c r="C4995" s="108" t="s">
        <v>2609</v>
      </c>
      <c r="D4995" s="108" t="s">
        <v>19403</v>
      </c>
      <c r="E4995" s="108" t="s">
        <v>2683</v>
      </c>
      <c r="G4995" s="108" t="s">
        <v>19403</v>
      </c>
      <c r="H4995" s="108" t="s">
        <v>6151</v>
      </c>
      <c r="I4995" s="110" t="s">
        <v>2683</v>
      </c>
      <c r="J4995" s="108" t="s">
        <v>2727</v>
      </c>
      <c r="O4995" s="108" t="s">
        <v>2573</v>
      </c>
    </row>
    <row r="4996" spans="1:15" s="108" customFormat="1" ht="12.75" x14ac:dyDescent="0.2">
      <c r="A4996" s="108" t="str">
        <f>EnterpriseData!$B$38</f>
        <v>ProTes300420201Adm</v>
      </c>
      <c r="B4996" s="109" t="s">
        <v>19404</v>
      </c>
      <c r="C4996" s="108" t="s">
        <v>2609</v>
      </c>
      <c r="D4996" s="108" t="s">
        <v>19405</v>
      </c>
      <c r="E4996" s="108" t="s">
        <v>2683</v>
      </c>
      <c r="G4996" s="108" t="s">
        <v>19405</v>
      </c>
      <c r="H4996" s="108" t="s">
        <v>2978</v>
      </c>
      <c r="I4996" s="110" t="s">
        <v>2683</v>
      </c>
      <c r="J4996" s="108" t="s">
        <v>2727</v>
      </c>
      <c r="O4996" s="108" t="s">
        <v>2573</v>
      </c>
    </row>
    <row r="4997" spans="1:15" s="108" customFormat="1" ht="12.75" x14ac:dyDescent="0.2">
      <c r="A4997" s="108" t="str">
        <f>EnterpriseData!$B$38</f>
        <v>ProTes300420201Adm</v>
      </c>
      <c r="B4997" s="109" t="s">
        <v>19406</v>
      </c>
      <c r="C4997" s="108" t="s">
        <v>2609</v>
      </c>
      <c r="D4997" s="108" t="s">
        <v>19407</v>
      </c>
      <c r="E4997" s="108" t="s">
        <v>2683</v>
      </c>
      <c r="G4997" s="108" t="s">
        <v>19407</v>
      </c>
      <c r="H4997" s="108" t="s">
        <v>3091</v>
      </c>
      <c r="I4997" s="110" t="s">
        <v>2683</v>
      </c>
      <c r="J4997" s="108" t="s">
        <v>2727</v>
      </c>
      <c r="O4997" s="108" t="s">
        <v>2573</v>
      </c>
    </row>
    <row r="4998" spans="1:15" s="108" customFormat="1" ht="12.75" x14ac:dyDescent="0.2">
      <c r="A4998" s="108" t="str">
        <f>EnterpriseData!$B$38</f>
        <v>ProTes300420201Adm</v>
      </c>
      <c r="B4998" s="109" t="s">
        <v>19408</v>
      </c>
      <c r="C4998" s="108" t="s">
        <v>2609</v>
      </c>
      <c r="D4998" s="108" t="s">
        <v>19409</v>
      </c>
      <c r="E4998" s="108" t="s">
        <v>2683</v>
      </c>
      <c r="G4998" s="108" t="s">
        <v>19410</v>
      </c>
      <c r="H4998" s="108" t="s">
        <v>7618</v>
      </c>
      <c r="I4998" s="110" t="s">
        <v>2683</v>
      </c>
      <c r="J4998" s="108" t="s">
        <v>2390</v>
      </c>
      <c r="O4998" s="108" t="s">
        <v>2573</v>
      </c>
    </row>
    <row r="4999" spans="1:15" s="108" customFormat="1" ht="12.75" x14ac:dyDescent="0.2">
      <c r="A4999" s="108" t="str">
        <f>EnterpriseData!$B$38</f>
        <v>ProTes300420201Adm</v>
      </c>
      <c r="B4999" s="109" t="s">
        <v>19411</v>
      </c>
      <c r="C4999" s="108" t="s">
        <v>2609</v>
      </c>
      <c r="D4999" s="108" t="s">
        <v>19412</v>
      </c>
      <c r="E4999" s="108" t="s">
        <v>2683</v>
      </c>
      <c r="G4999" s="108" t="s">
        <v>19412</v>
      </c>
      <c r="H4999" s="108" t="s">
        <v>6151</v>
      </c>
      <c r="I4999" s="110" t="s">
        <v>2683</v>
      </c>
      <c r="J4999" s="108" t="s">
        <v>2727</v>
      </c>
      <c r="O4999" s="108" t="s">
        <v>2573</v>
      </c>
    </row>
    <row r="5000" spans="1:15" s="108" customFormat="1" ht="12.75" x14ac:dyDescent="0.2">
      <c r="A5000" s="108" t="str">
        <f>EnterpriseData!$B$38</f>
        <v>ProTes300420201Adm</v>
      </c>
      <c r="B5000" s="109" t="s">
        <v>19413</v>
      </c>
      <c r="C5000" s="108" t="s">
        <v>2609</v>
      </c>
      <c r="D5000" s="108" t="s">
        <v>19414</v>
      </c>
      <c r="E5000" s="108" t="s">
        <v>2683</v>
      </c>
      <c r="G5000" s="108" t="s">
        <v>19414</v>
      </c>
      <c r="H5000" s="108" t="s">
        <v>6151</v>
      </c>
      <c r="I5000" s="110" t="s">
        <v>2683</v>
      </c>
      <c r="J5000" s="108" t="s">
        <v>2727</v>
      </c>
      <c r="O5000" s="108" t="s">
        <v>2573</v>
      </c>
    </row>
    <row r="5001" spans="1:15" s="108" customFormat="1" ht="12.75" x14ac:dyDescent="0.2">
      <c r="A5001" s="108" t="str">
        <f>EnterpriseData!$B$38</f>
        <v>ProTes300420201Adm</v>
      </c>
      <c r="B5001" s="109" t="s">
        <v>19415</v>
      </c>
      <c r="C5001" s="108" t="s">
        <v>2609</v>
      </c>
      <c r="D5001" s="108" t="s">
        <v>19416</v>
      </c>
      <c r="E5001" s="108" t="s">
        <v>2683</v>
      </c>
      <c r="G5001" s="108" t="s">
        <v>19416</v>
      </c>
      <c r="H5001" s="108" t="s">
        <v>6151</v>
      </c>
      <c r="I5001" s="110" t="s">
        <v>2683</v>
      </c>
      <c r="J5001" s="108" t="s">
        <v>2727</v>
      </c>
      <c r="O5001" s="108" t="s">
        <v>2573</v>
      </c>
    </row>
    <row r="5002" spans="1:15" s="108" customFormat="1" ht="12.75" x14ac:dyDescent="0.2">
      <c r="A5002" s="108" t="str">
        <f>EnterpriseData!$B$38</f>
        <v>ProTes300420201Adm</v>
      </c>
      <c r="B5002" s="109" t="s">
        <v>19417</v>
      </c>
      <c r="C5002" s="108" t="s">
        <v>2609</v>
      </c>
      <c r="D5002" s="108" t="s">
        <v>19418</v>
      </c>
      <c r="E5002" s="108" t="s">
        <v>2683</v>
      </c>
      <c r="G5002" s="108" t="s">
        <v>19418</v>
      </c>
      <c r="H5002" s="108" t="s">
        <v>6151</v>
      </c>
      <c r="I5002" s="110" t="s">
        <v>2683</v>
      </c>
      <c r="J5002" s="108" t="s">
        <v>2727</v>
      </c>
      <c r="O5002" s="108" t="s">
        <v>2573</v>
      </c>
    </row>
    <row r="5003" spans="1:15" s="108" customFormat="1" ht="12.75" x14ac:dyDescent="0.2">
      <c r="A5003" s="108" t="str">
        <f>EnterpriseData!$B$38</f>
        <v>ProTes300420201Adm</v>
      </c>
      <c r="B5003" s="109" t="s">
        <v>19419</v>
      </c>
      <c r="C5003" s="108" t="s">
        <v>2609</v>
      </c>
      <c r="D5003" s="108" t="s">
        <v>19420</v>
      </c>
      <c r="E5003" s="108" t="s">
        <v>2683</v>
      </c>
      <c r="G5003" s="108" t="s">
        <v>19420</v>
      </c>
      <c r="H5003" s="108" t="s">
        <v>6151</v>
      </c>
      <c r="I5003" s="110" t="s">
        <v>2683</v>
      </c>
      <c r="J5003" s="108" t="s">
        <v>2727</v>
      </c>
      <c r="O5003" s="108" t="s">
        <v>2573</v>
      </c>
    </row>
    <row r="5004" spans="1:15" s="108" customFormat="1" ht="12.75" x14ac:dyDescent="0.2">
      <c r="A5004" s="108" t="str">
        <f>EnterpriseData!$B$38</f>
        <v>ProTes300420201Adm</v>
      </c>
      <c r="B5004" s="109" t="s">
        <v>19421</v>
      </c>
      <c r="C5004" s="108" t="s">
        <v>2609</v>
      </c>
      <c r="D5004" s="108" t="s">
        <v>19422</v>
      </c>
      <c r="E5004" s="108" t="s">
        <v>2683</v>
      </c>
      <c r="G5004" s="108" t="s">
        <v>19422</v>
      </c>
      <c r="H5004" s="108" t="s">
        <v>6151</v>
      </c>
      <c r="I5004" s="110" t="s">
        <v>2683</v>
      </c>
      <c r="J5004" s="108" t="s">
        <v>2727</v>
      </c>
      <c r="O5004" s="108" t="s">
        <v>2573</v>
      </c>
    </row>
    <row r="5005" spans="1:15" s="108" customFormat="1" ht="12.75" x14ac:dyDescent="0.2">
      <c r="A5005" s="108" t="str">
        <f>EnterpriseData!$B$38</f>
        <v>ProTes300420201Adm</v>
      </c>
      <c r="B5005" s="109" t="s">
        <v>19423</v>
      </c>
      <c r="C5005" s="108" t="s">
        <v>2609</v>
      </c>
      <c r="D5005" s="108" t="s">
        <v>19424</v>
      </c>
      <c r="E5005" s="108" t="s">
        <v>2683</v>
      </c>
      <c r="G5005" s="108" t="s">
        <v>19424</v>
      </c>
      <c r="H5005" s="108" t="s">
        <v>6765</v>
      </c>
      <c r="I5005" s="110" t="s">
        <v>2683</v>
      </c>
      <c r="J5005" s="108" t="s">
        <v>5640</v>
      </c>
      <c r="O5005" s="108" t="s">
        <v>2573</v>
      </c>
    </row>
    <row r="5006" spans="1:15" s="108" customFormat="1" ht="12.75" x14ac:dyDescent="0.2">
      <c r="A5006" s="108" t="str">
        <f>EnterpriseData!$B$38</f>
        <v>ProTes300420201Adm</v>
      </c>
      <c r="B5006" s="109" t="s">
        <v>19425</v>
      </c>
      <c r="C5006" s="108" t="s">
        <v>2609</v>
      </c>
      <c r="D5006" s="108" t="s">
        <v>19426</v>
      </c>
      <c r="E5006" s="108" t="s">
        <v>2683</v>
      </c>
      <c r="G5006" s="108" t="s">
        <v>4964</v>
      </c>
      <c r="H5006" s="108" t="s">
        <v>4964</v>
      </c>
      <c r="I5006" s="110" t="s">
        <v>2683</v>
      </c>
      <c r="J5006" s="108" t="s">
        <v>4966</v>
      </c>
      <c r="O5006" s="108" t="s">
        <v>2573</v>
      </c>
    </row>
    <row r="5007" spans="1:15" s="108" customFormat="1" ht="12.75" x14ac:dyDescent="0.2">
      <c r="A5007" s="108" t="str">
        <f>EnterpriseData!$B$38</f>
        <v>ProTes300420201Adm</v>
      </c>
      <c r="B5007" s="109" t="s">
        <v>19427</v>
      </c>
      <c r="C5007" s="108" t="s">
        <v>2609</v>
      </c>
      <c r="D5007" s="108" t="s">
        <v>19428</v>
      </c>
      <c r="E5007" s="108" t="s">
        <v>2683</v>
      </c>
      <c r="G5007" s="108" t="s">
        <v>19428</v>
      </c>
      <c r="H5007" s="108" t="s">
        <v>6198</v>
      </c>
      <c r="I5007" s="110" t="s">
        <v>2683</v>
      </c>
      <c r="J5007" s="108" t="s">
        <v>3825</v>
      </c>
      <c r="O5007" s="108" t="s">
        <v>2573</v>
      </c>
    </row>
    <row r="5008" spans="1:15" s="108" customFormat="1" ht="12.75" x14ac:dyDescent="0.2">
      <c r="A5008" s="108" t="str">
        <f>EnterpriseData!$B$38</f>
        <v>ProTes300420201Adm</v>
      </c>
      <c r="B5008" s="109" t="s">
        <v>19429</v>
      </c>
      <c r="C5008" s="108" t="s">
        <v>2609</v>
      </c>
      <c r="D5008" s="108" t="s">
        <v>19430</v>
      </c>
      <c r="E5008" s="108" t="s">
        <v>2683</v>
      </c>
      <c r="G5008" s="108" t="s">
        <v>19430</v>
      </c>
      <c r="H5008" s="108" t="s">
        <v>6198</v>
      </c>
      <c r="I5008" s="110" t="s">
        <v>2683</v>
      </c>
      <c r="J5008" s="108" t="s">
        <v>3825</v>
      </c>
      <c r="O5008" s="108" t="s">
        <v>2573</v>
      </c>
    </row>
    <row r="5009" spans="1:15" s="108" customFormat="1" ht="12.75" x14ac:dyDescent="0.2">
      <c r="A5009" s="108" t="str">
        <f>EnterpriseData!$B$38</f>
        <v>ProTes300420201Adm</v>
      </c>
      <c r="B5009" s="109" t="s">
        <v>19431</v>
      </c>
      <c r="C5009" s="108" t="s">
        <v>2609</v>
      </c>
      <c r="D5009" s="108" t="s">
        <v>19432</v>
      </c>
      <c r="E5009" s="108" t="s">
        <v>2683</v>
      </c>
      <c r="G5009" s="108" t="s">
        <v>19433</v>
      </c>
      <c r="H5009" s="108" t="s">
        <v>6151</v>
      </c>
      <c r="I5009" s="110" t="s">
        <v>2683</v>
      </c>
      <c r="J5009" s="108" t="s">
        <v>2727</v>
      </c>
      <c r="O5009" s="108" t="s">
        <v>2573</v>
      </c>
    </row>
    <row r="5010" spans="1:15" s="108" customFormat="1" ht="12.75" x14ac:dyDescent="0.2">
      <c r="A5010" s="108" t="str">
        <f>EnterpriseData!$B$38</f>
        <v>ProTes300420201Adm</v>
      </c>
      <c r="B5010" s="109" t="s">
        <v>19434</v>
      </c>
      <c r="C5010" s="108" t="s">
        <v>2609</v>
      </c>
      <c r="D5010" s="108" t="s">
        <v>19435</v>
      </c>
      <c r="E5010" s="108" t="s">
        <v>2683</v>
      </c>
      <c r="G5010" s="108" t="s">
        <v>19436</v>
      </c>
      <c r="H5010" s="108" t="s">
        <v>6143</v>
      </c>
      <c r="I5010" s="110" t="s">
        <v>2683</v>
      </c>
      <c r="J5010" s="108" t="s">
        <v>4901</v>
      </c>
      <c r="O5010" s="108" t="s">
        <v>2573</v>
      </c>
    </row>
    <row r="5011" spans="1:15" s="108" customFormat="1" ht="12.75" x14ac:dyDescent="0.2">
      <c r="A5011" s="108" t="str">
        <f>EnterpriseData!$B$38</f>
        <v>ProTes300420201Adm</v>
      </c>
      <c r="B5011" s="109" t="s">
        <v>19437</v>
      </c>
      <c r="C5011" s="108" t="s">
        <v>2609</v>
      </c>
      <c r="D5011" s="108" t="s">
        <v>19438</v>
      </c>
      <c r="E5011" s="108" t="s">
        <v>2683</v>
      </c>
      <c r="G5011" s="108" t="s">
        <v>19439</v>
      </c>
      <c r="H5011" s="108" t="s">
        <v>19439</v>
      </c>
      <c r="I5011" s="110" t="s">
        <v>2683</v>
      </c>
      <c r="J5011" s="108" t="s">
        <v>6014</v>
      </c>
      <c r="O5011" s="108" t="s">
        <v>2573</v>
      </c>
    </row>
    <row r="5012" spans="1:15" s="108" customFormat="1" ht="12.75" x14ac:dyDescent="0.2">
      <c r="A5012" s="108" t="str">
        <f>EnterpriseData!$B$38</f>
        <v>ProTes300420201Adm</v>
      </c>
      <c r="B5012" s="109" t="s">
        <v>19440</v>
      </c>
      <c r="C5012" s="108" t="s">
        <v>2609</v>
      </c>
      <c r="D5012" s="108" t="s">
        <v>7517</v>
      </c>
      <c r="E5012" s="108" t="s">
        <v>2683</v>
      </c>
      <c r="G5012" s="108" t="s">
        <v>7518</v>
      </c>
      <c r="H5012" s="108" t="s">
        <v>6118</v>
      </c>
      <c r="I5012" s="110" t="s">
        <v>2683</v>
      </c>
      <c r="J5012" s="108" t="s">
        <v>2377</v>
      </c>
      <c r="O5012" s="108" t="s">
        <v>2573</v>
      </c>
    </row>
    <row r="5013" spans="1:15" s="108" customFormat="1" ht="12.75" x14ac:dyDescent="0.2">
      <c r="A5013" s="108" t="str">
        <f>EnterpriseData!$B$38</f>
        <v>ProTes300420201Adm</v>
      </c>
      <c r="B5013" s="109" t="s">
        <v>19441</v>
      </c>
      <c r="C5013" s="108" t="s">
        <v>2609</v>
      </c>
      <c r="D5013" s="108" t="s">
        <v>19442</v>
      </c>
      <c r="E5013" s="108" t="s">
        <v>2683</v>
      </c>
      <c r="G5013" s="108" t="s">
        <v>19443</v>
      </c>
      <c r="H5013" s="108" t="s">
        <v>6335</v>
      </c>
      <c r="I5013" s="110" t="s">
        <v>2683</v>
      </c>
      <c r="J5013" s="108" t="s">
        <v>2407</v>
      </c>
      <c r="O5013" s="108" t="s">
        <v>2573</v>
      </c>
    </row>
    <row r="5014" spans="1:15" s="108" customFormat="1" ht="12.75" x14ac:dyDescent="0.2">
      <c r="A5014" s="108" t="str">
        <f>EnterpriseData!$B$38</f>
        <v>ProTes300420201Adm</v>
      </c>
      <c r="B5014" s="109" t="s">
        <v>19444</v>
      </c>
      <c r="C5014" s="108" t="s">
        <v>2609</v>
      </c>
      <c r="D5014" s="108" t="s">
        <v>19445</v>
      </c>
      <c r="E5014" s="108" t="s">
        <v>2683</v>
      </c>
      <c r="G5014" s="108" t="s">
        <v>19446</v>
      </c>
      <c r="H5014" s="108" t="s">
        <v>6151</v>
      </c>
      <c r="I5014" s="110" t="s">
        <v>2683</v>
      </c>
      <c r="J5014" s="108" t="s">
        <v>2727</v>
      </c>
      <c r="O5014" s="108" t="s">
        <v>2573</v>
      </c>
    </row>
    <row r="5015" spans="1:15" s="108" customFormat="1" ht="12.75" x14ac:dyDescent="0.2">
      <c r="A5015" s="108" t="str">
        <f>EnterpriseData!$B$38</f>
        <v>ProTes300420201Adm</v>
      </c>
      <c r="B5015" s="109" t="s">
        <v>19447</v>
      </c>
      <c r="C5015" s="108" t="s">
        <v>2609</v>
      </c>
      <c r="D5015" s="108" t="s">
        <v>19448</v>
      </c>
      <c r="E5015" s="108" t="s">
        <v>2683</v>
      </c>
      <c r="G5015" s="108" t="s">
        <v>19449</v>
      </c>
      <c r="H5015" s="108" t="s">
        <v>6267</v>
      </c>
      <c r="I5015" s="110" t="s">
        <v>2683</v>
      </c>
      <c r="J5015" s="108" t="s">
        <v>4104</v>
      </c>
      <c r="O5015" s="108" t="s">
        <v>2573</v>
      </c>
    </row>
    <row r="5016" spans="1:15" s="108" customFormat="1" ht="12.75" x14ac:dyDescent="0.2">
      <c r="A5016" s="108" t="str">
        <f>EnterpriseData!$B$38</f>
        <v>ProTes300420201Adm</v>
      </c>
      <c r="B5016" s="109" t="s">
        <v>19450</v>
      </c>
      <c r="C5016" s="108" t="s">
        <v>2609</v>
      </c>
      <c r="D5016" s="108" t="s">
        <v>19451</v>
      </c>
      <c r="E5016" s="108" t="s">
        <v>2683</v>
      </c>
      <c r="G5016" s="108" t="s">
        <v>19452</v>
      </c>
      <c r="H5016" s="108" t="s">
        <v>6245</v>
      </c>
      <c r="I5016" s="110" t="s">
        <v>2683</v>
      </c>
      <c r="J5016" s="108" t="s">
        <v>2412</v>
      </c>
      <c r="O5016" s="108" t="s">
        <v>2573</v>
      </c>
    </row>
    <row r="5017" spans="1:15" s="108" customFormat="1" ht="12.75" x14ac:dyDescent="0.2">
      <c r="A5017" s="108" t="str">
        <f>EnterpriseData!$B$38</f>
        <v>ProTes300420201Adm</v>
      </c>
      <c r="B5017" s="109" t="s">
        <v>19453</v>
      </c>
      <c r="C5017" s="108" t="s">
        <v>2609</v>
      </c>
      <c r="D5017" s="108" t="s">
        <v>19454</v>
      </c>
      <c r="E5017" s="108" t="s">
        <v>2683</v>
      </c>
      <c r="G5017" s="108" t="s">
        <v>19455</v>
      </c>
      <c r="H5017" s="108" t="s">
        <v>6408</v>
      </c>
      <c r="I5017" s="110" t="s">
        <v>2683</v>
      </c>
      <c r="J5017" s="108" t="s">
        <v>3663</v>
      </c>
      <c r="O5017" s="108" t="s">
        <v>2573</v>
      </c>
    </row>
    <row r="5018" spans="1:15" s="108" customFormat="1" ht="12.75" x14ac:dyDescent="0.2">
      <c r="A5018" s="108" t="str">
        <f>EnterpriseData!$B$38</f>
        <v>ProTes300420201Adm</v>
      </c>
      <c r="B5018" s="109" t="s">
        <v>19456</v>
      </c>
      <c r="C5018" s="108" t="s">
        <v>2609</v>
      </c>
      <c r="D5018" s="108" t="s">
        <v>19457</v>
      </c>
      <c r="E5018" s="108" t="s">
        <v>2683</v>
      </c>
      <c r="G5018" s="108" t="s">
        <v>19458</v>
      </c>
      <c r="H5018" s="108" t="s">
        <v>8995</v>
      </c>
      <c r="I5018" s="110" t="s">
        <v>2683</v>
      </c>
      <c r="J5018" s="108" t="s">
        <v>8039</v>
      </c>
      <c r="O5018" s="108" t="s">
        <v>2573</v>
      </c>
    </row>
    <row r="5019" spans="1:15" s="108" customFormat="1" ht="12.75" x14ac:dyDescent="0.2">
      <c r="A5019" s="108" t="str">
        <f>EnterpriseData!$B$38</f>
        <v>ProTes300420201Adm</v>
      </c>
      <c r="B5019" s="109" t="s">
        <v>19459</v>
      </c>
      <c r="C5019" s="108" t="s">
        <v>2609</v>
      </c>
      <c r="D5019" s="108" t="s">
        <v>19460</v>
      </c>
      <c r="E5019" s="108" t="s">
        <v>2683</v>
      </c>
      <c r="G5019" s="108" t="s">
        <v>19461</v>
      </c>
      <c r="H5019" s="108" t="s">
        <v>7173</v>
      </c>
      <c r="I5019" s="110" t="s">
        <v>2683</v>
      </c>
      <c r="J5019" s="108" t="s">
        <v>3100</v>
      </c>
      <c r="O5019" s="108" t="s">
        <v>2573</v>
      </c>
    </row>
    <row r="5020" spans="1:15" s="108" customFormat="1" ht="12.75" x14ac:dyDescent="0.2">
      <c r="A5020" s="108" t="str">
        <f>EnterpriseData!$B$38</f>
        <v>ProTes300420201Adm</v>
      </c>
      <c r="B5020" s="109" t="s">
        <v>19462</v>
      </c>
      <c r="C5020" s="108" t="s">
        <v>2609</v>
      </c>
      <c r="D5020" s="108" t="s">
        <v>19463</v>
      </c>
      <c r="E5020" s="108" t="s">
        <v>2683</v>
      </c>
      <c r="G5020" s="108" t="s">
        <v>19464</v>
      </c>
      <c r="H5020" s="108" t="s">
        <v>6479</v>
      </c>
      <c r="I5020" s="110" t="s">
        <v>2683</v>
      </c>
      <c r="J5020" s="108" t="s">
        <v>3078</v>
      </c>
      <c r="O5020" s="108" t="s">
        <v>2573</v>
      </c>
    </row>
    <row r="5021" spans="1:15" s="108" customFormat="1" ht="12.75" x14ac:dyDescent="0.2">
      <c r="A5021" s="108" t="str">
        <f>EnterpriseData!$B$38</f>
        <v>ProTes300420201Adm</v>
      </c>
      <c r="B5021" s="109" t="s">
        <v>19465</v>
      </c>
      <c r="C5021" s="108" t="s">
        <v>2609</v>
      </c>
      <c r="D5021" s="108" t="s">
        <v>19466</v>
      </c>
      <c r="E5021" s="108" t="s">
        <v>2683</v>
      </c>
      <c r="G5021" s="108" t="s">
        <v>19467</v>
      </c>
      <c r="H5021" s="108" t="s">
        <v>7530</v>
      </c>
      <c r="I5021" s="110" t="s">
        <v>2683</v>
      </c>
      <c r="J5021" s="108" t="s">
        <v>3799</v>
      </c>
      <c r="O5021" s="108" t="s">
        <v>2573</v>
      </c>
    </row>
    <row r="5022" spans="1:15" s="108" customFormat="1" ht="12.75" x14ac:dyDescent="0.2">
      <c r="A5022" s="108" t="str">
        <f>EnterpriseData!$B$38</f>
        <v>ProTes300420201Adm</v>
      </c>
      <c r="B5022" s="109" t="s">
        <v>19468</v>
      </c>
      <c r="C5022" s="108" t="s">
        <v>2609</v>
      </c>
      <c r="D5022" s="108" t="s">
        <v>19469</v>
      </c>
      <c r="E5022" s="108" t="s">
        <v>2683</v>
      </c>
      <c r="G5022" s="108" t="s">
        <v>19470</v>
      </c>
      <c r="H5022" s="108" t="s">
        <v>19471</v>
      </c>
      <c r="I5022" s="110" t="s">
        <v>2683</v>
      </c>
      <c r="J5022" s="108" t="s">
        <v>3799</v>
      </c>
      <c r="O5022" s="108" t="s">
        <v>2573</v>
      </c>
    </row>
    <row r="5023" spans="1:15" s="108" customFormat="1" ht="12.75" x14ac:dyDescent="0.2">
      <c r="A5023" s="108" t="str">
        <f>EnterpriseData!$B$38</f>
        <v>ProTes300420201Adm</v>
      </c>
      <c r="B5023" s="109" t="s">
        <v>19472</v>
      </c>
      <c r="C5023" s="108" t="s">
        <v>2609</v>
      </c>
      <c r="D5023" s="108" t="s">
        <v>19473</v>
      </c>
      <c r="E5023" s="108" t="s">
        <v>2683</v>
      </c>
      <c r="G5023" s="108" t="s">
        <v>19474</v>
      </c>
      <c r="H5023" s="108" t="s">
        <v>6118</v>
      </c>
      <c r="I5023" s="110" t="s">
        <v>2683</v>
      </c>
      <c r="J5023" s="108" t="s">
        <v>2377</v>
      </c>
      <c r="O5023" s="108" t="s">
        <v>2573</v>
      </c>
    </row>
    <row r="5024" spans="1:15" s="108" customFormat="1" ht="12.75" x14ac:dyDescent="0.2">
      <c r="A5024" s="108" t="str">
        <f>EnterpriseData!$B$38</f>
        <v>ProTes300420201Adm</v>
      </c>
      <c r="B5024" s="109" t="s">
        <v>19475</v>
      </c>
      <c r="C5024" s="108" t="s">
        <v>2609</v>
      </c>
      <c r="D5024" s="108" t="s">
        <v>19476</v>
      </c>
      <c r="E5024" s="108" t="s">
        <v>2683</v>
      </c>
      <c r="G5024" s="108" t="s">
        <v>16513</v>
      </c>
      <c r="H5024" s="108" t="s">
        <v>16513</v>
      </c>
      <c r="I5024" s="110" t="s">
        <v>2683</v>
      </c>
      <c r="J5024" s="108" t="s">
        <v>2422</v>
      </c>
      <c r="O5024" s="108" t="s">
        <v>2573</v>
      </c>
    </row>
    <row r="5025" spans="1:15" s="108" customFormat="1" ht="12.75" x14ac:dyDescent="0.2">
      <c r="A5025" s="108" t="str">
        <f>EnterpriseData!$B$38</f>
        <v>ProTes300420201Adm</v>
      </c>
      <c r="B5025" s="109" t="s">
        <v>19477</v>
      </c>
      <c r="C5025" s="108" t="s">
        <v>2609</v>
      </c>
      <c r="D5025" s="108" t="s">
        <v>19478</v>
      </c>
      <c r="E5025" s="108" t="s">
        <v>2683</v>
      </c>
      <c r="G5025" s="108" t="s">
        <v>19479</v>
      </c>
      <c r="H5025" s="108" t="s">
        <v>6593</v>
      </c>
      <c r="I5025" s="110" t="s">
        <v>2683</v>
      </c>
      <c r="J5025" s="108" t="s">
        <v>4798</v>
      </c>
      <c r="O5025" s="108" t="s">
        <v>2573</v>
      </c>
    </row>
    <row r="5026" spans="1:15" s="108" customFormat="1" ht="12.75" x14ac:dyDescent="0.2">
      <c r="A5026" s="108" t="str">
        <f>EnterpriseData!$B$38</f>
        <v>ProTes300420201Adm</v>
      </c>
      <c r="B5026" s="109" t="s">
        <v>19480</v>
      </c>
      <c r="C5026" s="108" t="s">
        <v>2609</v>
      </c>
      <c r="D5026" s="108" t="s">
        <v>19481</v>
      </c>
      <c r="E5026" s="108" t="s">
        <v>2683</v>
      </c>
      <c r="G5026" s="108" t="s">
        <v>19482</v>
      </c>
      <c r="H5026" s="108" t="s">
        <v>6118</v>
      </c>
      <c r="I5026" s="110" t="s">
        <v>2683</v>
      </c>
      <c r="J5026" s="108" t="s">
        <v>2377</v>
      </c>
      <c r="O5026" s="108" t="s">
        <v>2573</v>
      </c>
    </row>
    <row r="5027" spans="1:15" s="108" customFormat="1" ht="12.75" x14ac:dyDescent="0.2">
      <c r="A5027" s="108" t="str">
        <f>EnterpriseData!$B$38</f>
        <v>ProTes300420201Adm</v>
      </c>
      <c r="B5027" s="109" t="s">
        <v>19483</v>
      </c>
      <c r="C5027" s="108" t="s">
        <v>2609</v>
      </c>
      <c r="D5027" s="108" t="s">
        <v>19484</v>
      </c>
      <c r="E5027" s="108" t="s">
        <v>2683</v>
      </c>
      <c r="G5027" s="108" t="s">
        <v>19484</v>
      </c>
      <c r="H5027" s="108" t="s">
        <v>6800</v>
      </c>
      <c r="I5027" s="110" t="s">
        <v>2683</v>
      </c>
      <c r="J5027" s="108" t="s">
        <v>412</v>
      </c>
      <c r="O5027" s="108" t="s">
        <v>2573</v>
      </c>
    </row>
    <row r="5028" spans="1:15" s="108" customFormat="1" ht="12.75" x14ac:dyDescent="0.2">
      <c r="A5028" s="108" t="str">
        <f>EnterpriseData!$B$38</f>
        <v>ProTes300420201Adm</v>
      </c>
      <c r="B5028" s="109" t="s">
        <v>19485</v>
      </c>
      <c r="C5028" s="108" t="s">
        <v>2609</v>
      </c>
      <c r="D5028" s="108" t="s">
        <v>19486</v>
      </c>
      <c r="E5028" s="108" t="s">
        <v>2683</v>
      </c>
      <c r="G5028" s="108" t="s">
        <v>19486</v>
      </c>
      <c r="H5028" s="108" t="s">
        <v>6151</v>
      </c>
      <c r="I5028" s="110" t="s">
        <v>2683</v>
      </c>
      <c r="J5028" s="108" t="s">
        <v>2727</v>
      </c>
      <c r="O5028" s="108" t="s">
        <v>2573</v>
      </c>
    </row>
    <row r="5029" spans="1:15" s="108" customFormat="1" ht="12.75" x14ac:dyDescent="0.2">
      <c r="A5029" s="108" t="str">
        <f>EnterpriseData!$B$38</f>
        <v>ProTes300420201Adm</v>
      </c>
      <c r="B5029" s="109" t="s">
        <v>19487</v>
      </c>
      <c r="C5029" s="108" t="s">
        <v>2609</v>
      </c>
      <c r="D5029" s="108" t="s">
        <v>19488</v>
      </c>
      <c r="E5029" s="108" t="s">
        <v>2683</v>
      </c>
      <c r="G5029" s="108" t="s">
        <v>19489</v>
      </c>
      <c r="H5029" s="108" t="s">
        <v>7660</v>
      </c>
      <c r="I5029" s="110" t="s">
        <v>2683</v>
      </c>
      <c r="J5029" s="108" t="s">
        <v>2437</v>
      </c>
      <c r="O5029" s="108" t="s">
        <v>2573</v>
      </c>
    </row>
    <row r="5030" spans="1:15" s="108" customFormat="1" ht="12.75" x14ac:dyDescent="0.2">
      <c r="A5030" s="108" t="str">
        <f>EnterpriseData!$B$38</f>
        <v>ProTes300420201Adm</v>
      </c>
      <c r="B5030" s="109" t="s">
        <v>19490</v>
      </c>
      <c r="C5030" s="108" t="s">
        <v>2609</v>
      </c>
      <c r="D5030" s="108" t="s">
        <v>19491</v>
      </c>
      <c r="E5030" s="108" t="s">
        <v>2683</v>
      </c>
      <c r="G5030" s="108" t="s">
        <v>19492</v>
      </c>
      <c r="H5030" s="108" t="s">
        <v>6512</v>
      </c>
      <c r="I5030" s="110" t="s">
        <v>2683</v>
      </c>
      <c r="J5030" s="108" t="s">
        <v>5462</v>
      </c>
      <c r="O5030" s="108" t="s">
        <v>2573</v>
      </c>
    </row>
    <row r="5031" spans="1:15" s="108" customFormat="1" ht="12.75" x14ac:dyDescent="0.2">
      <c r="A5031" s="108" t="str">
        <f>EnterpriseData!$B$38</f>
        <v>ProTes300420201Adm</v>
      </c>
      <c r="B5031" s="109" t="s">
        <v>19493</v>
      </c>
      <c r="C5031" s="108" t="s">
        <v>2609</v>
      </c>
      <c r="D5031" s="108" t="s">
        <v>19494</v>
      </c>
      <c r="E5031" s="108" t="s">
        <v>2683</v>
      </c>
      <c r="G5031" s="108" t="s">
        <v>19495</v>
      </c>
      <c r="H5031" s="108" t="s">
        <v>19496</v>
      </c>
      <c r="I5031" s="110" t="s">
        <v>2683</v>
      </c>
      <c r="J5031" s="108" t="s">
        <v>2413</v>
      </c>
      <c r="O5031" s="108" t="s">
        <v>2573</v>
      </c>
    </row>
    <row r="5032" spans="1:15" s="108" customFormat="1" ht="12.75" x14ac:dyDescent="0.2">
      <c r="A5032" s="108" t="str">
        <f>EnterpriseData!$B$38</f>
        <v>ProTes300420201Adm</v>
      </c>
      <c r="B5032" s="109" t="s">
        <v>19497</v>
      </c>
      <c r="C5032" s="108" t="s">
        <v>2609</v>
      </c>
      <c r="D5032" s="108" t="s">
        <v>10876</v>
      </c>
      <c r="E5032" s="108" t="s">
        <v>2683</v>
      </c>
      <c r="G5032" s="108" t="s">
        <v>10877</v>
      </c>
      <c r="H5032" s="108" t="s">
        <v>7941</v>
      </c>
      <c r="I5032" s="110" t="s">
        <v>2683</v>
      </c>
      <c r="J5032" s="108" t="s">
        <v>2404</v>
      </c>
      <c r="O5032" s="108" t="s">
        <v>2573</v>
      </c>
    </row>
    <row r="5033" spans="1:15" s="108" customFormat="1" ht="12.75" x14ac:dyDescent="0.2">
      <c r="A5033" s="108" t="str">
        <f>EnterpriseData!$B$38</f>
        <v>ProTes300420201Adm</v>
      </c>
      <c r="B5033" s="109" t="s">
        <v>19498</v>
      </c>
      <c r="C5033" s="108" t="s">
        <v>2609</v>
      </c>
      <c r="D5033" s="108" t="s">
        <v>19499</v>
      </c>
      <c r="E5033" s="108" t="s">
        <v>2683</v>
      </c>
      <c r="G5033" s="108" t="s">
        <v>19500</v>
      </c>
      <c r="H5033" s="108" t="s">
        <v>6616</v>
      </c>
      <c r="I5033" s="110" t="s">
        <v>2683</v>
      </c>
      <c r="J5033" s="108" t="s">
        <v>5800</v>
      </c>
      <c r="O5033" s="108" t="s">
        <v>2573</v>
      </c>
    </row>
    <row r="5034" spans="1:15" s="108" customFormat="1" ht="12.75" x14ac:dyDescent="0.2">
      <c r="A5034" s="108" t="str">
        <f>EnterpriseData!$B$38</f>
        <v>ProTes300420201Adm</v>
      </c>
      <c r="B5034" s="109" t="s">
        <v>19501</v>
      </c>
      <c r="C5034" s="108" t="s">
        <v>2609</v>
      </c>
      <c r="D5034" s="108" t="s">
        <v>19502</v>
      </c>
      <c r="E5034" s="108" t="s">
        <v>2683</v>
      </c>
      <c r="G5034" s="108" t="s">
        <v>19503</v>
      </c>
      <c r="H5034" s="108" t="s">
        <v>6118</v>
      </c>
      <c r="I5034" s="110" t="s">
        <v>2683</v>
      </c>
      <c r="J5034" s="108" t="s">
        <v>2377</v>
      </c>
      <c r="O5034" s="108" t="s">
        <v>2573</v>
      </c>
    </row>
    <row r="5035" spans="1:15" s="108" customFormat="1" ht="12.75" x14ac:dyDescent="0.2">
      <c r="A5035" s="108" t="str">
        <f>EnterpriseData!$B$38</f>
        <v>ProTes300420201Adm</v>
      </c>
      <c r="B5035" s="109" t="s">
        <v>19504</v>
      </c>
      <c r="C5035" s="108" t="s">
        <v>2609</v>
      </c>
      <c r="D5035" s="108" t="s">
        <v>19505</v>
      </c>
      <c r="E5035" s="108" t="s">
        <v>2683</v>
      </c>
      <c r="G5035" s="108" t="s">
        <v>19506</v>
      </c>
      <c r="H5035" s="108" t="s">
        <v>6838</v>
      </c>
      <c r="I5035" s="110" t="s">
        <v>2683</v>
      </c>
      <c r="J5035" s="108" t="s">
        <v>2534</v>
      </c>
      <c r="O5035" s="108" t="s">
        <v>2573</v>
      </c>
    </row>
    <row r="5036" spans="1:15" s="108" customFormat="1" ht="12.75" x14ac:dyDescent="0.2">
      <c r="A5036" s="108" t="str">
        <f>EnterpriseData!$B$38</f>
        <v>ProTes300420201Adm</v>
      </c>
      <c r="B5036" s="109" t="s">
        <v>19507</v>
      </c>
      <c r="C5036" s="108" t="s">
        <v>2609</v>
      </c>
      <c r="D5036" s="108" t="s">
        <v>19508</v>
      </c>
      <c r="E5036" s="108" t="s">
        <v>2683</v>
      </c>
      <c r="G5036" s="108" t="s">
        <v>19508</v>
      </c>
      <c r="H5036" s="108" t="s">
        <v>8649</v>
      </c>
      <c r="I5036" s="110" t="s">
        <v>2683</v>
      </c>
      <c r="J5036" s="108" t="s">
        <v>2407</v>
      </c>
      <c r="O5036" s="108" t="s">
        <v>2573</v>
      </c>
    </row>
    <row r="5037" spans="1:15" s="108" customFormat="1" ht="12.75" x14ac:dyDescent="0.2">
      <c r="A5037" s="108" t="str">
        <f>EnterpriseData!$B$38</f>
        <v>ProTes300420201Adm</v>
      </c>
      <c r="B5037" s="109" t="s">
        <v>19509</v>
      </c>
      <c r="C5037" s="108" t="s">
        <v>2609</v>
      </c>
      <c r="D5037" s="108" t="s">
        <v>19510</v>
      </c>
      <c r="E5037" s="108" t="s">
        <v>2683</v>
      </c>
      <c r="G5037" s="108" t="s">
        <v>19510</v>
      </c>
      <c r="H5037" s="108" t="s">
        <v>8649</v>
      </c>
      <c r="I5037" s="110" t="s">
        <v>2683</v>
      </c>
      <c r="J5037" s="108" t="s">
        <v>2407</v>
      </c>
      <c r="O5037" s="108" t="s">
        <v>2573</v>
      </c>
    </row>
    <row r="5038" spans="1:15" s="108" customFormat="1" ht="12.75" x14ac:dyDescent="0.2">
      <c r="A5038" s="108" t="str">
        <f>EnterpriseData!$B$38</f>
        <v>ProTes300420201Adm</v>
      </c>
      <c r="B5038" s="109" t="s">
        <v>19511</v>
      </c>
      <c r="C5038" s="108" t="s">
        <v>2609</v>
      </c>
      <c r="D5038" s="108" t="s">
        <v>19512</v>
      </c>
      <c r="E5038" s="108" t="s">
        <v>2683</v>
      </c>
      <c r="G5038" s="108" t="s">
        <v>19513</v>
      </c>
      <c r="H5038" s="108" t="s">
        <v>6335</v>
      </c>
      <c r="I5038" s="110" t="s">
        <v>2683</v>
      </c>
      <c r="J5038" s="108" t="s">
        <v>2407</v>
      </c>
      <c r="O5038" s="108" t="s">
        <v>2573</v>
      </c>
    </row>
    <row r="5039" spans="1:15" s="108" customFormat="1" ht="12.75" x14ac:dyDescent="0.2">
      <c r="A5039" s="108" t="str">
        <f>EnterpriseData!$B$38</f>
        <v>ProTes300420201Adm</v>
      </c>
      <c r="B5039" s="109" t="s">
        <v>19514</v>
      </c>
      <c r="C5039" s="108" t="s">
        <v>2609</v>
      </c>
      <c r="D5039" s="108" t="s">
        <v>15026</v>
      </c>
      <c r="E5039" s="108" t="s">
        <v>2683</v>
      </c>
      <c r="G5039" s="108" t="s">
        <v>19515</v>
      </c>
      <c r="H5039" s="108" t="s">
        <v>6360</v>
      </c>
      <c r="I5039" s="110" t="s">
        <v>2683</v>
      </c>
      <c r="J5039" s="108" t="s">
        <v>3047</v>
      </c>
      <c r="O5039" s="108" t="s">
        <v>2573</v>
      </c>
    </row>
    <row r="5040" spans="1:15" s="108" customFormat="1" ht="12.75" x14ac:dyDescent="0.2">
      <c r="A5040" s="108" t="str">
        <f>EnterpriseData!$B$38</f>
        <v>ProTes300420201Adm</v>
      </c>
      <c r="B5040" s="109" t="s">
        <v>19516</v>
      </c>
      <c r="C5040" s="108" t="s">
        <v>2609</v>
      </c>
      <c r="D5040" s="108" t="s">
        <v>19517</v>
      </c>
      <c r="E5040" s="108" t="s">
        <v>2683</v>
      </c>
      <c r="G5040" s="108" t="s">
        <v>19518</v>
      </c>
      <c r="H5040" s="108" t="s">
        <v>6408</v>
      </c>
      <c r="I5040" s="110" t="s">
        <v>2683</v>
      </c>
      <c r="J5040" s="108" t="s">
        <v>3663</v>
      </c>
      <c r="O5040" s="108" t="s">
        <v>2573</v>
      </c>
    </row>
    <row r="5041" spans="1:15" s="108" customFormat="1" ht="12.75" x14ac:dyDescent="0.2">
      <c r="A5041" s="108" t="str">
        <f>EnterpriseData!$B$38</f>
        <v>ProTes300420201Adm</v>
      </c>
      <c r="B5041" s="109" t="s">
        <v>19519</v>
      </c>
      <c r="C5041" s="108" t="s">
        <v>2609</v>
      </c>
      <c r="D5041" s="108" t="s">
        <v>19520</v>
      </c>
      <c r="E5041" s="108" t="s">
        <v>2683</v>
      </c>
      <c r="G5041" s="108" t="s">
        <v>19521</v>
      </c>
      <c r="H5041" s="108" t="s">
        <v>8649</v>
      </c>
      <c r="I5041" s="110" t="s">
        <v>2683</v>
      </c>
      <c r="J5041" s="108" t="s">
        <v>2407</v>
      </c>
      <c r="O5041" s="108" t="s">
        <v>2573</v>
      </c>
    </row>
    <row r="5042" spans="1:15" s="108" customFormat="1" ht="12.75" x14ac:dyDescent="0.2">
      <c r="A5042" s="108" t="str">
        <f>EnterpriseData!$B$38</f>
        <v>ProTes300420201Adm</v>
      </c>
      <c r="B5042" s="109" t="s">
        <v>19522</v>
      </c>
      <c r="C5042" s="108" t="s">
        <v>2609</v>
      </c>
      <c r="D5042" s="108" t="s">
        <v>19523</v>
      </c>
      <c r="E5042" s="108" t="s">
        <v>2683</v>
      </c>
      <c r="G5042" s="108" t="s">
        <v>19524</v>
      </c>
      <c r="H5042" s="108" t="s">
        <v>19524</v>
      </c>
      <c r="I5042" s="110" t="s">
        <v>2683</v>
      </c>
      <c r="J5042" s="108" t="s">
        <v>7040</v>
      </c>
      <c r="O5042" s="108" t="s">
        <v>2573</v>
      </c>
    </row>
    <row r="5043" spans="1:15" s="108" customFormat="1" ht="12.75" x14ac:dyDescent="0.2">
      <c r="A5043" s="108" t="str">
        <f>EnterpriseData!$B$38</f>
        <v>ProTes300420201Adm</v>
      </c>
      <c r="B5043" s="109" t="s">
        <v>19525</v>
      </c>
      <c r="C5043" s="108" t="s">
        <v>2609</v>
      </c>
      <c r="D5043" s="108" t="s">
        <v>19526</v>
      </c>
      <c r="E5043" s="108" t="s">
        <v>2683</v>
      </c>
      <c r="G5043" s="108" t="s">
        <v>19527</v>
      </c>
      <c r="H5043" s="108" t="s">
        <v>6616</v>
      </c>
      <c r="I5043" s="110" t="s">
        <v>2683</v>
      </c>
      <c r="J5043" s="108" t="s">
        <v>5800</v>
      </c>
      <c r="O5043" s="108" t="s">
        <v>2573</v>
      </c>
    </row>
    <row r="5044" spans="1:15" s="108" customFormat="1" ht="12.75" x14ac:dyDescent="0.2">
      <c r="A5044" s="108" t="str">
        <f>EnterpriseData!$B$38</f>
        <v>ProTes300420201Adm</v>
      </c>
      <c r="B5044" s="109" t="s">
        <v>19528</v>
      </c>
      <c r="C5044" s="108" t="s">
        <v>2609</v>
      </c>
      <c r="D5044" s="108" t="s">
        <v>19529</v>
      </c>
      <c r="E5044" s="108" t="s">
        <v>2683</v>
      </c>
      <c r="G5044" s="108" t="s">
        <v>19530</v>
      </c>
      <c r="H5044" s="108" t="s">
        <v>6800</v>
      </c>
      <c r="I5044" s="110" t="s">
        <v>2683</v>
      </c>
      <c r="J5044" s="108" t="s">
        <v>412</v>
      </c>
      <c r="O5044" s="108" t="s">
        <v>2573</v>
      </c>
    </row>
    <row r="5045" spans="1:15" s="108" customFormat="1" ht="12.75" x14ac:dyDescent="0.2">
      <c r="A5045" s="108" t="str">
        <f>EnterpriseData!$B$38</f>
        <v>ProTes300420201Adm</v>
      </c>
      <c r="B5045" s="109" t="s">
        <v>19531</v>
      </c>
      <c r="C5045" s="108" t="s">
        <v>2609</v>
      </c>
      <c r="D5045" s="108" t="s">
        <v>19532</v>
      </c>
      <c r="E5045" s="108" t="s">
        <v>2683</v>
      </c>
      <c r="G5045" s="108" t="s">
        <v>6905</v>
      </c>
      <c r="H5045" s="108" t="s">
        <v>6906</v>
      </c>
      <c r="I5045" s="110" t="s">
        <v>2683</v>
      </c>
      <c r="J5045" s="108" t="s">
        <v>3100</v>
      </c>
      <c r="O5045" s="108" t="s">
        <v>2573</v>
      </c>
    </row>
    <row r="5046" spans="1:15" s="108" customFormat="1" ht="12.75" x14ac:dyDescent="0.2">
      <c r="A5046" s="108" t="str">
        <f>EnterpriseData!$B$38</f>
        <v>ProTes300420201Adm</v>
      </c>
      <c r="B5046" s="109" t="s">
        <v>19533</v>
      </c>
      <c r="C5046" s="108" t="s">
        <v>2609</v>
      </c>
      <c r="D5046" s="108" t="s">
        <v>19534</v>
      </c>
      <c r="E5046" s="108" t="s">
        <v>2683</v>
      </c>
      <c r="G5046" s="108" t="s">
        <v>19535</v>
      </c>
      <c r="H5046" s="108" t="s">
        <v>6155</v>
      </c>
      <c r="I5046" s="110" t="s">
        <v>2683</v>
      </c>
      <c r="J5046" s="108" t="s">
        <v>3358</v>
      </c>
      <c r="O5046" s="108" t="s">
        <v>2573</v>
      </c>
    </row>
    <row r="5047" spans="1:15" s="108" customFormat="1" ht="12.75" x14ac:dyDescent="0.2">
      <c r="A5047" s="108" t="str">
        <f>EnterpriseData!$B$38</f>
        <v>ProTes300420201Adm</v>
      </c>
      <c r="B5047" s="109" t="s">
        <v>19536</v>
      </c>
      <c r="C5047" s="108" t="s">
        <v>2609</v>
      </c>
      <c r="D5047" s="108" t="s">
        <v>19169</v>
      </c>
      <c r="E5047" s="108" t="s">
        <v>2683</v>
      </c>
      <c r="G5047" s="108" t="s">
        <v>19537</v>
      </c>
      <c r="H5047" s="108" t="s">
        <v>6464</v>
      </c>
      <c r="I5047" s="110" t="s">
        <v>2683</v>
      </c>
      <c r="J5047" s="108" t="s">
        <v>3202</v>
      </c>
      <c r="O5047" s="108" t="s">
        <v>2573</v>
      </c>
    </row>
    <row r="5048" spans="1:15" s="108" customFormat="1" ht="12.75" x14ac:dyDescent="0.2">
      <c r="A5048" s="108" t="str">
        <f>EnterpriseData!$B$38</f>
        <v>ProTes300420201Adm</v>
      </c>
      <c r="B5048" s="109" t="s">
        <v>19538</v>
      </c>
      <c r="C5048" s="108" t="s">
        <v>2609</v>
      </c>
      <c r="D5048" s="108" t="s">
        <v>19539</v>
      </c>
      <c r="E5048" s="108" t="s">
        <v>2683</v>
      </c>
      <c r="G5048" s="108" t="s">
        <v>19540</v>
      </c>
      <c r="H5048" s="108" t="s">
        <v>10800</v>
      </c>
      <c r="I5048" s="110" t="s">
        <v>2683</v>
      </c>
      <c r="J5048" s="108" t="s">
        <v>10801</v>
      </c>
      <c r="O5048" s="108" t="s">
        <v>2573</v>
      </c>
    </row>
    <row r="5049" spans="1:15" s="108" customFormat="1" ht="12.75" x14ac:dyDescent="0.2">
      <c r="A5049" s="108" t="str">
        <f>EnterpriseData!$B$38</f>
        <v>ProTes300420201Adm</v>
      </c>
      <c r="B5049" s="109" t="s">
        <v>19541</v>
      </c>
      <c r="C5049" s="108" t="s">
        <v>2609</v>
      </c>
      <c r="D5049" s="108" t="s">
        <v>19542</v>
      </c>
      <c r="E5049" s="108" t="s">
        <v>2683</v>
      </c>
      <c r="G5049" s="108" t="s">
        <v>19543</v>
      </c>
      <c r="H5049" s="108" t="s">
        <v>6616</v>
      </c>
      <c r="I5049" s="110" t="s">
        <v>2683</v>
      </c>
      <c r="J5049" s="108" t="s">
        <v>5800</v>
      </c>
      <c r="O5049" s="108" t="s">
        <v>2573</v>
      </c>
    </row>
    <row r="5050" spans="1:15" s="108" customFormat="1" ht="12.75" x14ac:dyDescent="0.2">
      <c r="A5050" s="108" t="str">
        <f>EnterpriseData!$B$38</f>
        <v>ProTes300420201Adm</v>
      </c>
      <c r="B5050" s="109" t="s">
        <v>19544</v>
      </c>
      <c r="C5050" s="108" t="s">
        <v>2609</v>
      </c>
      <c r="D5050" s="108" t="s">
        <v>19545</v>
      </c>
      <c r="E5050" s="108" t="s">
        <v>2683</v>
      </c>
      <c r="G5050" s="108" t="s">
        <v>19546</v>
      </c>
      <c r="H5050" s="108" t="s">
        <v>7478</v>
      </c>
      <c r="I5050" s="110" t="s">
        <v>2683</v>
      </c>
      <c r="J5050" s="108" t="s">
        <v>6097</v>
      </c>
      <c r="O5050" s="108" t="s">
        <v>2573</v>
      </c>
    </row>
    <row r="5051" spans="1:15" s="108" customFormat="1" ht="12.75" x14ac:dyDescent="0.2">
      <c r="A5051" s="108" t="str">
        <f>EnterpriseData!$B$38</f>
        <v>ProTes300420201Adm</v>
      </c>
      <c r="B5051" s="109" t="s">
        <v>19547</v>
      </c>
      <c r="C5051" s="108" t="s">
        <v>2609</v>
      </c>
      <c r="D5051" s="108" t="s">
        <v>19548</v>
      </c>
      <c r="E5051" s="108" t="s">
        <v>2683</v>
      </c>
      <c r="G5051" s="108" t="s">
        <v>19549</v>
      </c>
      <c r="H5051" s="108" t="s">
        <v>4035</v>
      </c>
      <c r="I5051" s="110" t="s">
        <v>2683</v>
      </c>
      <c r="J5051" s="108" t="s">
        <v>3825</v>
      </c>
      <c r="O5051" s="108" t="s">
        <v>2573</v>
      </c>
    </row>
    <row r="5052" spans="1:15" s="108" customFormat="1" ht="12.75" x14ac:dyDescent="0.2">
      <c r="A5052" s="108" t="str">
        <f>EnterpriseData!$B$38</f>
        <v>ProTes300420201Adm</v>
      </c>
      <c r="B5052" s="109" t="s">
        <v>19550</v>
      </c>
      <c r="C5052" s="108" t="s">
        <v>2609</v>
      </c>
      <c r="D5052" s="108" t="s">
        <v>19551</v>
      </c>
      <c r="E5052" s="108" t="s">
        <v>2683</v>
      </c>
      <c r="G5052" s="108" t="s">
        <v>19552</v>
      </c>
      <c r="H5052" s="108" t="s">
        <v>4415</v>
      </c>
      <c r="I5052" s="110" t="s">
        <v>2683</v>
      </c>
      <c r="J5052" s="108" t="s">
        <v>3825</v>
      </c>
      <c r="O5052" s="108" t="s">
        <v>2573</v>
      </c>
    </row>
    <row r="5053" spans="1:15" s="108" customFormat="1" ht="12.75" x14ac:dyDescent="0.2">
      <c r="A5053" s="108" t="str">
        <f>EnterpriseData!$B$38</f>
        <v>ProTes300420201Adm</v>
      </c>
      <c r="B5053" s="109" t="s">
        <v>19553</v>
      </c>
      <c r="C5053" s="108" t="s">
        <v>2609</v>
      </c>
      <c r="D5053" s="108" t="s">
        <v>19554</v>
      </c>
      <c r="E5053" s="108" t="s">
        <v>2683</v>
      </c>
      <c r="G5053" s="108" t="s">
        <v>19555</v>
      </c>
      <c r="H5053" s="108" t="s">
        <v>7660</v>
      </c>
      <c r="I5053" s="110" t="s">
        <v>2683</v>
      </c>
      <c r="J5053" s="108" t="s">
        <v>2437</v>
      </c>
      <c r="O5053" s="108" t="s">
        <v>2573</v>
      </c>
    </row>
    <row r="5054" spans="1:15" s="108" customFormat="1" ht="12.75" x14ac:dyDescent="0.2">
      <c r="A5054" s="108" t="str">
        <f>EnterpriseData!$B$38</f>
        <v>ProTes300420201Adm</v>
      </c>
      <c r="B5054" s="109" t="s">
        <v>19556</v>
      </c>
      <c r="C5054" s="108" t="s">
        <v>2609</v>
      </c>
      <c r="D5054" s="108" t="s">
        <v>19557</v>
      </c>
      <c r="E5054" s="108" t="s">
        <v>2683</v>
      </c>
      <c r="G5054" s="108" t="s">
        <v>19558</v>
      </c>
      <c r="H5054" s="108" t="s">
        <v>6245</v>
      </c>
      <c r="I5054" s="110" t="s">
        <v>2683</v>
      </c>
      <c r="J5054" s="108" t="s">
        <v>2412</v>
      </c>
      <c r="O5054" s="108" t="s">
        <v>2573</v>
      </c>
    </row>
    <row r="5055" spans="1:15" s="108" customFormat="1" ht="12.75" x14ac:dyDescent="0.2">
      <c r="A5055" s="108" t="str">
        <f>EnterpriseData!$B$38</f>
        <v>ProTes300420201Adm</v>
      </c>
      <c r="B5055" s="109" t="s">
        <v>19559</v>
      </c>
      <c r="C5055" s="108" t="s">
        <v>2609</v>
      </c>
      <c r="D5055" s="108" t="s">
        <v>19560</v>
      </c>
      <c r="E5055" s="108" t="s">
        <v>2683</v>
      </c>
      <c r="G5055" s="108" t="s">
        <v>19561</v>
      </c>
      <c r="H5055" s="108" t="s">
        <v>6616</v>
      </c>
      <c r="I5055" s="110" t="s">
        <v>2683</v>
      </c>
      <c r="J5055" s="108" t="s">
        <v>5800</v>
      </c>
      <c r="O5055" s="108" t="s">
        <v>2573</v>
      </c>
    </row>
    <row r="5056" spans="1:15" s="108" customFormat="1" ht="12.75" x14ac:dyDescent="0.2">
      <c r="A5056" s="108" t="str">
        <f>EnterpriseData!$B$38</f>
        <v>ProTes300420201Adm</v>
      </c>
      <c r="B5056" s="109" t="s">
        <v>19562</v>
      </c>
      <c r="C5056" s="108" t="s">
        <v>2609</v>
      </c>
      <c r="D5056" s="108" t="s">
        <v>19563</v>
      </c>
      <c r="E5056" s="108" t="s">
        <v>2683</v>
      </c>
      <c r="G5056" s="108" t="s">
        <v>19564</v>
      </c>
      <c r="H5056" s="108" t="s">
        <v>7660</v>
      </c>
      <c r="I5056" s="110" t="s">
        <v>2683</v>
      </c>
      <c r="J5056" s="108" t="s">
        <v>2437</v>
      </c>
      <c r="O5056" s="108" t="s">
        <v>2573</v>
      </c>
    </row>
    <row r="5057" spans="1:15" s="108" customFormat="1" ht="12.75" x14ac:dyDescent="0.2">
      <c r="A5057" s="108" t="str">
        <f>EnterpriseData!$B$38</f>
        <v>ProTes300420201Adm</v>
      </c>
      <c r="B5057" s="109" t="s">
        <v>19565</v>
      </c>
      <c r="C5057" s="108" t="s">
        <v>2609</v>
      </c>
      <c r="D5057" s="108" t="s">
        <v>19566</v>
      </c>
      <c r="E5057" s="108" t="s">
        <v>2683</v>
      </c>
      <c r="G5057" s="108" t="s">
        <v>19567</v>
      </c>
      <c r="H5057" s="108" t="s">
        <v>8404</v>
      </c>
      <c r="I5057" s="110" t="s">
        <v>2683</v>
      </c>
      <c r="J5057" s="108" t="s">
        <v>2860</v>
      </c>
      <c r="O5057" s="108" t="s">
        <v>2573</v>
      </c>
    </row>
    <row r="5058" spans="1:15" s="108" customFormat="1" ht="12.75" x14ac:dyDescent="0.2">
      <c r="A5058" s="108" t="str">
        <f>EnterpriseData!$B$38</f>
        <v>ProTes300420201Adm</v>
      </c>
      <c r="B5058" s="109" t="s">
        <v>19568</v>
      </c>
      <c r="C5058" s="108" t="s">
        <v>2609</v>
      </c>
      <c r="D5058" s="108" t="s">
        <v>11454</v>
      </c>
      <c r="E5058" s="108" t="s">
        <v>2683</v>
      </c>
      <c r="G5058" s="108" t="s">
        <v>11455</v>
      </c>
      <c r="H5058" s="108" t="s">
        <v>15008</v>
      </c>
      <c r="I5058" s="110" t="s">
        <v>2683</v>
      </c>
      <c r="J5058" s="108" t="s">
        <v>4651</v>
      </c>
      <c r="O5058" s="108" t="s">
        <v>2573</v>
      </c>
    </row>
    <row r="5059" spans="1:15" s="108" customFormat="1" ht="12.75" x14ac:dyDescent="0.2">
      <c r="A5059" s="108" t="str">
        <f>EnterpriseData!$B$38</f>
        <v>ProTes300420201Adm</v>
      </c>
      <c r="B5059" s="109" t="s">
        <v>19569</v>
      </c>
      <c r="C5059" s="108" t="s">
        <v>2609</v>
      </c>
      <c r="D5059" s="108" t="s">
        <v>19570</v>
      </c>
      <c r="E5059" s="108" t="s">
        <v>2683</v>
      </c>
      <c r="G5059" s="108" t="s">
        <v>19570</v>
      </c>
      <c r="H5059" s="108" t="s">
        <v>6151</v>
      </c>
      <c r="I5059" s="110" t="s">
        <v>2683</v>
      </c>
      <c r="J5059" s="108" t="s">
        <v>2727</v>
      </c>
      <c r="O5059" s="108" t="s">
        <v>2573</v>
      </c>
    </row>
    <row r="5060" spans="1:15" s="108" customFormat="1" ht="12.75" x14ac:dyDescent="0.2">
      <c r="A5060" s="108" t="str">
        <f>EnterpriseData!$B$38</f>
        <v>ProTes300420201Adm</v>
      </c>
      <c r="B5060" s="109" t="s">
        <v>19571</v>
      </c>
      <c r="C5060" s="108" t="s">
        <v>2609</v>
      </c>
      <c r="D5060" s="108" t="s">
        <v>19572</v>
      </c>
      <c r="E5060" s="108" t="s">
        <v>2683</v>
      </c>
      <c r="G5060" s="108" t="s">
        <v>19572</v>
      </c>
      <c r="H5060" s="108" t="s">
        <v>6151</v>
      </c>
      <c r="I5060" s="110" t="s">
        <v>2683</v>
      </c>
      <c r="J5060" s="108" t="s">
        <v>2727</v>
      </c>
      <c r="O5060" s="108" t="s">
        <v>2573</v>
      </c>
    </row>
    <row r="5061" spans="1:15" s="108" customFormat="1" ht="12.75" x14ac:dyDescent="0.2">
      <c r="A5061" s="108" t="str">
        <f>EnterpriseData!$B$38</f>
        <v>ProTes300420201Adm</v>
      </c>
      <c r="B5061" s="109" t="s">
        <v>19573</v>
      </c>
      <c r="C5061" s="108" t="s">
        <v>2609</v>
      </c>
      <c r="D5061" s="108" t="s">
        <v>19574</v>
      </c>
      <c r="E5061" s="108" t="s">
        <v>2683</v>
      </c>
      <c r="G5061" s="108" t="s">
        <v>19574</v>
      </c>
      <c r="H5061" s="108" t="s">
        <v>6151</v>
      </c>
      <c r="I5061" s="110" t="s">
        <v>2683</v>
      </c>
      <c r="J5061" s="108" t="s">
        <v>2727</v>
      </c>
      <c r="O5061" s="108" t="s">
        <v>2573</v>
      </c>
    </row>
    <row r="5062" spans="1:15" s="108" customFormat="1" ht="12.75" x14ac:dyDescent="0.2">
      <c r="A5062" s="108" t="str">
        <f>EnterpriseData!$B$38</f>
        <v>ProTes300420201Adm</v>
      </c>
      <c r="B5062" s="109" t="s">
        <v>19575</v>
      </c>
      <c r="C5062" s="108" t="s">
        <v>2609</v>
      </c>
      <c r="D5062" s="108" t="s">
        <v>19576</v>
      </c>
      <c r="E5062" s="108" t="s">
        <v>2683</v>
      </c>
      <c r="G5062" s="108" t="s">
        <v>19576</v>
      </c>
      <c r="H5062" s="108" t="s">
        <v>6151</v>
      </c>
      <c r="I5062" s="110" t="s">
        <v>2683</v>
      </c>
      <c r="J5062" s="108" t="s">
        <v>2727</v>
      </c>
      <c r="O5062" s="108" t="s">
        <v>2573</v>
      </c>
    </row>
    <row r="5063" spans="1:15" s="108" customFormat="1" ht="12.75" x14ac:dyDescent="0.2">
      <c r="A5063" s="108" t="str">
        <f>EnterpriseData!$B$38</f>
        <v>ProTes300420201Adm</v>
      </c>
      <c r="B5063" s="109" t="s">
        <v>19577</v>
      </c>
      <c r="C5063" s="108" t="s">
        <v>2609</v>
      </c>
      <c r="D5063" s="108" t="s">
        <v>19578</v>
      </c>
      <c r="E5063" s="108" t="s">
        <v>2683</v>
      </c>
      <c r="G5063" s="108" t="s">
        <v>19578</v>
      </c>
      <c r="H5063" s="108" t="s">
        <v>6151</v>
      </c>
      <c r="I5063" s="110" t="s">
        <v>2683</v>
      </c>
      <c r="J5063" s="108" t="s">
        <v>2727</v>
      </c>
      <c r="O5063" s="108" t="s">
        <v>2573</v>
      </c>
    </row>
    <row r="5064" spans="1:15" s="108" customFormat="1" ht="12.75" x14ac:dyDescent="0.2">
      <c r="A5064" s="108" t="str">
        <f>EnterpriseData!$B$38</f>
        <v>ProTes300420201Adm</v>
      </c>
      <c r="B5064" s="109" t="s">
        <v>19579</v>
      </c>
      <c r="C5064" s="108" t="s">
        <v>2609</v>
      </c>
      <c r="D5064" s="108" t="s">
        <v>19580</v>
      </c>
      <c r="E5064" s="108" t="s">
        <v>2683</v>
      </c>
      <c r="G5064" s="108" t="s">
        <v>19581</v>
      </c>
      <c r="H5064" s="108" t="s">
        <v>6151</v>
      </c>
      <c r="I5064" s="110" t="s">
        <v>2683</v>
      </c>
      <c r="J5064" s="108" t="s">
        <v>2727</v>
      </c>
      <c r="O5064" s="108" t="s">
        <v>2573</v>
      </c>
    </row>
    <row r="5065" spans="1:15" s="108" customFormat="1" ht="12.75" x14ac:dyDescent="0.2">
      <c r="A5065" s="108" t="str">
        <f>EnterpriseData!$B$38</f>
        <v>ProTes300420201Adm</v>
      </c>
      <c r="B5065" s="109" t="s">
        <v>19582</v>
      </c>
      <c r="C5065" s="108" t="s">
        <v>2609</v>
      </c>
      <c r="D5065" s="108" t="s">
        <v>19583</v>
      </c>
      <c r="E5065" s="108" t="s">
        <v>2683</v>
      </c>
      <c r="G5065" s="108" t="s">
        <v>19583</v>
      </c>
      <c r="H5065" s="108" t="s">
        <v>11142</v>
      </c>
      <c r="I5065" s="110" t="s">
        <v>2683</v>
      </c>
      <c r="J5065" s="108" t="s">
        <v>2727</v>
      </c>
      <c r="O5065" s="108" t="s">
        <v>2573</v>
      </c>
    </row>
    <row r="5066" spans="1:15" s="108" customFormat="1" ht="12.75" x14ac:dyDescent="0.2">
      <c r="A5066" s="108" t="str">
        <f>EnterpriseData!$B$38</f>
        <v>ProTes300420201Adm</v>
      </c>
      <c r="B5066" s="109" t="s">
        <v>19584</v>
      </c>
      <c r="C5066" s="108" t="s">
        <v>2609</v>
      </c>
      <c r="D5066" s="108" t="s">
        <v>19585</v>
      </c>
      <c r="E5066" s="108" t="s">
        <v>2683</v>
      </c>
      <c r="G5066" s="108" t="s">
        <v>19585</v>
      </c>
      <c r="H5066" s="108" t="s">
        <v>3999</v>
      </c>
      <c r="I5066" s="110" t="s">
        <v>2683</v>
      </c>
      <c r="J5066" s="108" t="s">
        <v>2727</v>
      </c>
      <c r="O5066" s="108" t="s">
        <v>2573</v>
      </c>
    </row>
    <row r="5067" spans="1:15" s="108" customFormat="1" ht="12.75" x14ac:dyDescent="0.2">
      <c r="A5067" s="108" t="str">
        <f>EnterpriseData!$B$38</f>
        <v>ProTes300420201Adm</v>
      </c>
      <c r="B5067" s="109" t="s">
        <v>19586</v>
      </c>
      <c r="C5067" s="108" t="s">
        <v>2609</v>
      </c>
      <c r="D5067" s="108" t="s">
        <v>19587</v>
      </c>
      <c r="E5067" s="108" t="s">
        <v>2683</v>
      </c>
      <c r="G5067" s="108" t="s">
        <v>19587</v>
      </c>
      <c r="H5067" s="108" t="s">
        <v>6151</v>
      </c>
      <c r="I5067" s="110" t="s">
        <v>2683</v>
      </c>
      <c r="J5067" s="108" t="s">
        <v>2727</v>
      </c>
      <c r="O5067" s="108" t="s">
        <v>2573</v>
      </c>
    </row>
    <row r="5068" spans="1:15" s="108" customFormat="1" ht="12.75" x14ac:dyDescent="0.2">
      <c r="A5068" s="108" t="str">
        <f>EnterpriseData!$B$38</f>
        <v>ProTes300420201Adm</v>
      </c>
      <c r="B5068" s="109" t="s">
        <v>19588</v>
      </c>
      <c r="C5068" s="108" t="s">
        <v>2609</v>
      </c>
      <c r="D5068" s="108" t="s">
        <v>19589</v>
      </c>
      <c r="E5068" s="108" t="s">
        <v>2683</v>
      </c>
      <c r="G5068" s="108" t="s">
        <v>19589</v>
      </c>
      <c r="H5068" s="108" t="s">
        <v>6151</v>
      </c>
      <c r="I5068" s="110" t="s">
        <v>2683</v>
      </c>
      <c r="J5068" s="108" t="s">
        <v>2727</v>
      </c>
      <c r="O5068" s="108" t="s">
        <v>2573</v>
      </c>
    </row>
    <row r="5069" spans="1:15" s="108" customFormat="1" ht="12.75" x14ac:dyDescent="0.2">
      <c r="A5069" s="108" t="str">
        <f>EnterpriseData!$B$38</f>
        <v>ProTes300420201Adm</v>
      </c>
      <c r="B5069" s="109" t="s">
        <v>19590</v>
      </c>
      <c r="C5069" s="108" t="s">
        <v>2609</v>
      </c>
      <c r="D5069" s="108" t="s">
        <v>19591</v>
      </c>
      <c r="E5069" s="108" t="s">
        <v>2683</v>
      </c>
      <c r="G5069" s="108" t="s">
        <v>19591</v>
      </c>
      <c r="H5069" s="108" t="s">
        <v>6151</v>
      </c>
      <c r="I5069" s="110" t="s">
        <v>2683</v>
      </c>
      <c r="J5069" s="108" t="s">
        <v>2727</v>
      </c>
      <c r="O5069" s="108" t="s">
        <v>2573</v>
      </c>
    </row>
    <row r="5070" spans="1:15" s="108" customFormat="1" ht="12.75" x14ac:dyDescent="0.2">
      <c r="A5070" s="108" t="str">
        <f>EnterpriseData!$B$38</f>
        <v>ProTes300420201Adm</v>
      </c>
      <c r="B5070" s="109" t="s">
        <v>19592</v>
      </c>
      <c r="C5070" s="108" t="s">
        <v>2609</v>
      </c>
      <c r="D5070" s="108" t="s">
        <v>19593</v>
      </c>
      <c r="E5070" s="108" t="s">
        <v>2683</v>
      </c>
      <c r="G5070" s="108" t="s">
        <v>19594</v>
      </c>
      <c r="H5070" s="108" t="s">
        <v>6151</v>
      </c>
      <c r="I5070" s="110" t="s">
        <v>2683</v>
      </c>
      <c r="J5070" s="108" t="s">
        <v>2727</v>
      </c>
      <c r="O5070" s="108" t="s">
        <v>2573</v>
      </c>
    </row>
    <row r="5071" spans="1:15" s="108" customFormat="1" ht="12.75" x14ac:dyDescent="0.2">
      <c r="A5071" s="108" t="str">
        <f>EnterpriseData!$B$38</f>
        <v>ProTes300420201Adm</v>
      </c>
      <c r="B5071" s="109" t="s">
        <v>19595</v>
      </c>
      <c r="C5071" s="108" t="s">
        <v>2609</v>
      </c>
      <c r="D5071" s="108" t="s">
        <v>19596</v>
      </c>
      <c r="E5071" s="108" t="s">
        <v>2683</v>
      </c>
      <c r="G5071" s="108" t="s">
        <v>19596</v>
      </c>
      <c r="H5071" s="108" t="s">
        <v>6151</v>
      </c>
      <c r="I5071" s="110" t="s">
        <v>2683</v>
      </c>
      <c r="J5071" s="108" t="s">
        <v>2727</v>
      </c>
      <c r="O5071" s="108" t="s">
        <v>2573</v>
      </c>
    </row>
    <row r="5072" spans="1:15" s="108" customFormat="1" ht="12.75" x14ac:dyDescent="0.2">
      <c r="A5072" s="108" t="str">
        <f>EnterpriseData!$B$38</f>
        <v>ProTes300420201Adm</v>
      </c>
      <c r="B5072" s="109" t="s">
        <v>19597</v>
      </c>
      <c r="C5072" s="108" t="s">
        <v>2609</v>
      </c>
      <c r="D5072" s="108" t="s">
        <v>19598</v>
      </c>
      <c r="E5072" s="108" t="s">
        <v>2683</v>
      </c>
      <c r="G5072" s="108" t="s">
        <v>19598</v>
      </c>
      <c r="H5072" s="108" t="s">
        <v>6151</v>
      </c>
      <c r="I5072" s="110" t="s">
        <v>2683</v>
      </c>
      <c r="J5072" s="108" t="s">
        <v>2727</v>
      </c>
      <c r="O5072" s="108" t="s">
        <v>2573</v>
      </c>
    </row>
    <row r="5073" spans="1:15" s="108" customFormat="1" ht="12.75" x14ac:dyDescent="0.2">
      <c r="A5073" s="108" t="str">
        <f>EnterpriseData!$B$38</f>
        <v>ProTes300420201Adm</v>
      </c>
      <c r="B5073" s="109" t="s">
        <v>19599</v>
      </c>
      <c r="C5073" s="108" t="s">
        <v>2609</v>
      </c>
      <c r="D5073" s="108" t="s">
        <v>19600</v>
      </c>
      <c r="E5073" s="108" t="s">
        <v>2683</v>
      </c>
      <c r="G5073" s="108" t="s">
        <v>19600</v>
      </c>
      <c r="H5073" s="108" t="s">
        <v>6151</v>
      </c>
      <c r="I5073" s="110" t="s">
        <v>2683</v>
      </c>
      <c r="J5073" s="108" t="s">
        <v>2727</v>
      </c>
      <c r="O5073" s="108" t="s">
        <v>2573</v>
      </c>
    </row>
    <row r="5074" spans="1:15" s="108" customFormat="1" ht="12.75" x14ac:dyDescent="0.2">
      <c r="A5074" s="108" t="str">
        <f>EnterpriseData!$B$38</f>
        <v>ProTes300420201Adm</v>
      </c>
      <c r="B5074" s="109" t="s">
        <v>19601</v>
      </c>
      <c r="C5074" s="108" t="s">
        <v>2609</v>
      </c>
      <c r="D5074" s="108" t="s">
        <v>19602</v>
      </c>
      <c r="E5074" s="108" t="s">
        <v>2683</v>
      </c>
      <c r="G5074" s="108" t="s">
        <v>19602</v>
      </c>
      <c r="H5074" s="108" t="s">
        <v>6151</v>
      </c>
      <c r="I5074" s="110" t="s">
        <v>2683</v>
      </c>
      <c r="J5074" s="108" t="s">
        <v>2727</v>
      </c>
      <c r="O5074" s="108" t="s">
        <v>2573</v>
      </c>
    </row>
    <row r="5075" spans="1:15" s="108" customFormat="1" ht="12.75" x14ac:dyDescent="0.2">
      <c r="A5075" s="108" t="str">
        <f>EnterpriseData!$B$38</f>
        <v>ProTes300420201Adm</v>
      </c>
      <c r="B5075" s="109" t="s">
        <v>19603</v>
      </c>
      <c r="C5075" s="108" t="s">
        <v>2609</v>
      </c>
      <c r="D5075" s="108" t="s">
        <v>9929</v>
      </c>
      <c r="E5075" s="108" t="s">
        <v>2683</v>
      </c>
      <c r="G5075" s="108" t="s">
        <v>9929</v>
      </c>
      <c r="H5075" s="108" t="s">
        <v>4089</v>
      </c>
      <c r="I5075" s="110" t="s">
        <v>2683</v>
      </c>
      <c r="J5075" s="108" t="s">
        <v>2727</v>
      </c>
      <c r="O5075" s="108" t="s">
        <v>2573</v>
      </c>
    </row>
    <row r="5076" spans="1:15" s="108" customFormat="1" ht="12.75" x14ac:dyDescent="0.2">
      <c r="A5076" s="108" t="str">
        <f>EnterpriseData!$B$38</f>
        <v>ProTes300420201Adm</v>
      </c>
      <c r="B5076" s="109" t="s">
        <v>19604</v>
      </c>
      <c r="C5076" s="108" t="s">
        <v>2609</v>
      </c>
      <c r="D5076" s="108" t="s">
        <v>19605</v>
      </c>
      <c r="E5076" s="108" t="s">
        <v>2683</v>
      </c>
      <c r="G5076" s="108" t="s">
        <v>19605</v>
      </c>
      <c r="H5076" s="108" t="s">
        <v>6151</v>
      </c>
      <c r="I5076" s="110" t="s">
        <v>2683</v>
      </c>
      <c r="J5076" s="108" t="s">
        <v>2727</v>
      </c>
      <c r="O5076" s="108" t="s">
        <v>2573</v>
      </c>
    </row>
    <row r="5077" spans="1:15" s="108" customFormat="1" ht="12.75" x14ac:dyDescent="0.2">
      <c r="A5077" s="108" t="str">
        <f>EnterpriseData!$B$38</f>
        <v>ProTes300420201Adm</v>
      </c>
      <c r="B5077" s="109" t="s">
        <v>19606</v>
      </c>
      <c r="C5077" s="108" t="s">
        <v>2609</v>
      </c>
      <c r="D5077" s="108" t="s">
        <v>10516</v>
      </c>
      <c r="E5077" s="108" t="s">
        <v>2683</v>
      </c>
      <c r="G5077" s="108" t="s">
        <v>10516</v>
      </c>
      <c r="H5077" s="108" t="s">
        <v>6151</v>
      </c>
      <c r="I5077" s="110" t="s">
        <v>2683</v>
      </c>
      <c r="J5077" s="108" t="s">
        <v>2727</v>
      </c>
      <c r="O5077" s="108" t="s">
        <v>2573</v>
      </c>
    </row>
    <row r="5078" spans="1:15" s="108" customFormat="1" ht="12.75" x14ac:dyDescent="0.2">
      <c r="A5078" s="108" t="str">
        <f>EnterpriseData!$B$38</f>
        <v>ProTes300420201Adm</v>
      </c>
      <c r="B5078" s="109" t="s">
        <v>19607</v>
      </c>
      <c r="C5078" s="108" t="s">
        <v>2609</v>
      </c>
      <c r="D5078" s="108" t="s">
        <v>19608</v>
      </c>
      <c r="E5078" s="108" t="s">
        <v>2683</v>
      </c>
      <c r="G5078" s="108" t="s">
        <v>19608</v>
      </c>
      <c r="H5078" s="108" t="s">
        <v>6151</v>
      </c>
      <c r="I5078" s="110" t="s">
        <v>2683</v>
      </c>
      <c r="J5078" s="108" t="s">
        <v>2727</v>
      </c>
      <c r="O5078" s="108" t="s">
        <v>2573</v>
      </c>
    </row>
    <row r="5079" spans="1:15" s="108" customFormat="1" ht="12.75" x14ac:dyDescent="0.2">
      <c r="A5079" s="108" t="str">
        <f>EnterpriseData!$B$38</f>
        <v>ProTes300420201Adm</v>
      </c>
      <c r="B5079" s="109" t="s">
        <v>19609</v>
      </c>
      <c r="C5079" s="108" t="s">
        <v>2609</v>
      </c>
      <c r="D5079" s="108" t="s">
        <v>19610</v>
      </c>
      <c r="E5079" s="108" t="s">
        <v>2683</v>
      </c>
      <c r="G5079" s="108" t="s">
        <v>19611</v>
      </c>
      <c r="H5079" s="108" t="s">
        <v>9092</v>
      </c>
      <c r="I5079" s="110" t="s">
        <v>2683</v>
      </c>
      <c r="J5079" s="108" t="s">
        <v>3003</v>
      </c>
      <c r="O5079" s="108" t="s">
        <v>2573</v>
      </c>
    </row>
    <row r="5080" spans="1:15" s="108" customFormat="1" ht="12.75" x14ac:dyDescent="0.2">
      <c r="A5080" s="108" t="str">
        <f>EnterpriseData!$B$38</f>
        <v>ProTes300420201Adm</v>
      </c>
      <c r="B5080" s="109" t="s">
        <v>19612</v>
      </c>
      <c r="C5080" s="108" t="s">
        <v>2609</v>
      </c>
      <c r="D5080" s="108" t="s">
        <v>19613</v>
      </c>
      <c r="E5080" s="108" t="s">
        <v>2683</v>
      </c>
      <c r="G5080" s="108" t="s">
        <v>19614</v>
      </c>
      <c r="H5080" s="108" t="s">
        <v>7941</v>
      </c>
      <c r="I5080" s="110" t="s">
        <v>2683</v>
      </c>
      <c r="J5080" s="108" t="s">
        <v>2404</v>
      </c>
      <c r="O5080" s="108" t="s">
        <v>2573</v>
      </c>
    </row>
    <row r="5081" spans="1:15" s="108" customFormat="1" ht="12.75" x14ac:dyDescent="0.2">
      <c r="A5081" s="108" t="str">
        <f>EnterpriseData!$B$38</f>
        <v>ProTes300420201Adm</v>
      </c>
      <c r="B5081" s="109" t="s">
        <v>19615</v>
      </c>
      <c r="C5081" s="108" t="s">
        <v>2609</v>
      </c>
      <c r="D5081" s="108" t="s">
        <v>19616</v>
      </c>
      <c r="E5081" s="108" t="s">
        <v>2683</v>
      </c>
      <c r="G5081" s="108" t="s">
        <v>19617</v>
      </c>
      <c r="H5081" s="108" t="s">
        <v>14551</v>
      </c>
      <c r="I5081" s="110" t="s">
        <v>2683</v>
      </c>
      <c r="J5081" s="108" t="s">
        <v>3016</v>
      </c>
      <c r="O5081" s="108" t="s">
        <v>2573</v>
      </c>
    </row>
    <row r="5082" spans="1:15" s="108" customFormat="1" ht="12.75" x14ac:dyDescent="0.2">
      <c r="A5082" s="108" t="str">
        <f>EnterpriseData!$B$38</f>
        <v>ProTes300420201Adm</v>
      </c>
      <c r="B5082" s="109" t="s">
        <v>19618</v>
      </c>
      <c r="C5082" s="108" t="s">
        <v>2609</v>
      </c>
      <c r="D5082" s="108" t="s">
        <v>19619</v>
      </c>
      <c r="E5082" s="108" t="s">
        <v>2683</v>
      </c>
      <c r="G5082" s="108" t="s">
        <v>19620</v>
      </c>
      <c r="H5082" s="108" t="s">
        <v>7530</v>
      </c>
      <c r="I5082" s="110" t="s">
        <v>2683</v>
      </c>
      <c r="J5082" s="108" t="s">
        <v>3799</v>
      </c>
      <c r="O5082" s="108" t="s">
        <v>2573</v>
      </c>
    </row>
    <row r="5083" spans="1:15" s="108" customFormat="1" ht="12.75" x14ac:dyDescent="0.2">
      <c r="A5083" s="108" t="str">
        <f>EnterpriseData!$B$38</f>
        <v>ProTes300420201Adm</v>
      </c>
      <c r="B5083" s="109" t="s">
        <v>19621</v>
      </c>
      <c r="C5083" s="108" t="s">
        <v>2609</v>
      </c>
      <c r="D5083" s="108" t="s">
        <v>19622</v>
      </c>
      <c r="E5083" s="108" t="s">
        <v>2683</v>
      </c>
      <c r="G5083" s="108" t="s">
        <v>19623</v>
      </c>
      <c r="H5083" s="108" t="s">
        <v>6198</v>
      </c>
      <c r="I5083" s="110" t="s">
        <v>2683</v>
      </c>
      <c r="J5083" s="108" t="s">
        <v>3825</v>
      </c>
      <c r="O5083" s="108" t="s">
        <v>2573</v>
      </c>
    </row>
    <row r="5084" spans="1:15" s="108" customFormat="1" ht="12.75" x14ac:dyDescent="0.2">
      <c r="A5084" s="108" t="str">
        <f>EnterpriseData!$B$38</f>
        <v>ProTes300420201Adm</v>
      </c>
      <c r="B5084" s="109" t="s">
        <v>19624</v>
      </c>
      <c r="C5084" s="108" t="s">
        <v>2609</v>
      </c>
      <c r="D5084" s="108" t="s">
        <v>19625</v>
      </c>
      <c r="E5084" s="108" t="s">
        <v>2683</v>
      </c>
      <c r="G5084" s="108" t="s">
        <v>19626</v>
      </c>
      <c r="H5084" s="108" t="s">
        <v>7572</v>
      </c>
      <c r="I5084" s="110" t="s">
        <v>2683</v>
      </c>
      <c r="J5084" s="108" t="s">
        <v>4509</v>
      </c>
      <c r="O5084" s="108" t="s">
        <v>2573</v>
      </c>
    </row>
    <row r="5085" spans="1:15" s="108" customFormat="1" ht="12.75" x14ac:dyDescent="0.2">
      <c r="A5085" s="108" t="str">
        <f>EnterpriseData!$B$38</f>
        <v>ProTes300420201Adm</v>
      </c>
      <c r="B5085" s="109" t="s">
        <v>19627</v>
      </c>
      <c r="C5085" s="108" t="s">
        <v>2609</v>
      </c>
      <c r="D5085" s="108" t="s">
        <v>19628</v>
      </c>
      <c r="E5085" s="108" t="s">
        <v>2683</v>
      </c>
      <c r="G5085" s="108" t="s">
        <v>19629</v>
      </c>
      <c r="H5085" s="108" t="s">
        <v>7206</v>
      </c>
      <c r="I5085" s="110" t="s">
        <v>2683</v>
      </c>
      <c r="J5085" s="108" t="s">
        <v>3047</v>
      </c>
      <c r="O5085" s="108" t="s">
        <v>2573</v>
      </c>
    </row>
    <row r="5086" spans="1:15" s="108" customFormat="1" ht="12.75" x14ac:dyDescent="0.2">
      <c r="A5086" s="108" t="str">
        <f>EnterpriseData!$B$38</f>
        <v>ProTes300420201Adm</v>
      </c>
      <c r="B5086" s="109" t="s">
        <v>19630</v>
      </c>
      <c r="C5086" s="108" t="s">
        <v>2609</v>
      </c>
      <c r="D5086" s="108" t="s">
        <v>19631</v>
      </c>
      <c r="E5086" s="108" t="s">
        <v>2683</v>
      </c>
      <c r="G5086" s="108" t="s">
        <v>19632</v>
      </c>
      <c r="H5086" s="108" t="s">
        <v>6267</v>
      </c>
      <c r="I5086" s="110" t="s">
        <v>2683</v>
      </c>
      <c r="J5086" s="108" t="s">
        <v>4104</v>
      </c>
      <c r="O5086" s="108" t="s">
        <v>2573</v>
      </c>
    </row>
    <row r="5087" spans="1:15" s="108" customFormat="1" ht="12.75" x14ac:dyDescent="0.2">
      <c r="A5087" s="108" t="str">
        <f>EnterpriseData!$B$38</f>
        <v>ProTes300420201Adm</v>
      </c>
      <c r="B5087" s="109" t="s">
        <v>19633</v>
      </c>
      <c r="C5087" s="108" t="s">
        <v>2609</v>
      </c>
      <c r="D5087" s="108" t="s">
        <v>19634</v>
      </c>
      <c r="E5087" s="108" t="s">
        <v>2683</v>
      </c>
      <c r="G5087" s="108" t="s">
        <v>19635</v>
      </c>
      <c r="H5087" s="108" t="s">
        <v>7941</v>
      </c>
      <c r="I5087" s="110" t="s">
        <v>2683</v>
      </c>
      <c r="J5087" s="108" t="s">
        <v>2404</v>
      </c>
      <c r="O5087" s="108" t="s">
        <v>2573</v>
      </c>
    </row>
    <row r="5088" spans="1:15" s="108" customFormat="1" ht="12.75" x14ac:dyDescent="0.2">
      <c r="A5088" s="108" t="str">
        <f>EnterpriseData!$B$38</f>
        <v>ProTes300420201Adm</v>
      </c>
      <c r="B5088" s="109" t="s">
        <v>19636</v>
      </c>
      <c r="C5088" s="108" t="s">
        <v>2609</v>
      </c>
      <c r="D5088" s="108" t="s">
        <v>19637</v>
      </c>
      <c r="E5088" s="108" t="s">
        <v>2683</v>
      </c>
      <c r="G5088" s="108" t="s">
        <v>19638</v>
      </c>
      <c r="H5088" s="108" t="s">
        <v>6159</v>
      </c>
      <c r="I5088" s="110" t="s">
        <v>2683</v>
      </c>
      <c r="J5088" s="108" t="s">
        <v>3346</v>
      </c>
      <c r="O5088" s="108" t="s">
        <v>2573</v>
      </c>
    </row>
    <row r="5089" spans="1:15" s="108" customFormat="1" ht="12.75" x14ac:dyDescent="0.2">
      <c r="A5089" s="108" t="str">
        <f>EnterpriseData!$B$38</f>
        <v>ProTes300420201Adm</v>
      </c>
      <c r="B5089" s="109" t="s">
        <v>19639</v>
      </c>
      <c r="C5089" s="108" t="s">
        <v>2609</v>
      </c>
      <c r="D5089" s="108" t="s">
        <v>19640</v>
      </c>
      <c r="E5089" s="108" t="s">
        <v>2683</v>
      </c>
      <c r="G5089" s="108" t="s">
        <v>19641</v>
      </c>
      <c r="H5089" s="108" t="s">
        <v>8649</v>
      </c>
      <c r="I5089" s="110" t="s">
        <v>2683</v>
      </c>
      <c r="J5089" s="108" t="s">
        <v>2407</v>
      </c>
      <c r="O5089" s="108" t="s">
        <v>2573</v>
      </c>
    </row>
    <row r="5090" spans="1:15" s="108" customFormat="1" ht="12.75" x14ac:dyDescent="0.2">
      <c r="A5090" s="108" t="str">
        <f>EnterpriseData!$B$38</f>
        <v>ProTes300420201Adm</v>
      </c>
      <c r="B5090" s="109" t="s">
        <v>19642</v>
      </c>
      <c r="C5090" s="108" t="s">
        <v>2609</v>
      </c>
      <c r="D5090" s="108" t="s">
        <v>19643</v>
      </c>
      <c r="E5090" s="108" t="s">
        <v>2683</v>
      </c>
      <c r="G5090" s="108" t="s">
        <v>19644</v>
      </c>
      <c r="H5090" s="108" t="s">
        <v>6512</v>
      </c>
      <c r="I5090" s="110" t="s">
        <v>2683</v>
      </c>
      <c r="J5090" s="108" t="s">
        <v>5462</v>
      </c>
      <c r="O5090" s="108" t="s">
        <v>2573</v>
      </c>
    </row>
    <row r="5091" spans="1:15" s="108" customFormat="1" ht="12.75" x14ac:dyDescent="0.2">
      <c r="A5091" s="108" t="str">
        <f>EnterpriseData!$B$38</f>
        <v>ProTes300420201Adm</v>
      </c>
      <c r="B5091" s="109" t="s">
        <v>19645</v>
      </c>
      <c r="C5091" s="108" t="s">
        <v>2609</v>
      </c>
      <c r="D5091" s="108" t="s">
        <v>19646</v>
      </c>
      <c r="E5091" s="108" t="s">
        <v>2683</v>
      </c>
      <c r="G5091" s="108" t="s">
        <v>19647</v>
      </c>
      <c r="H5091" s="108" t="s">
        <v>10559</v>
      </c>
      <c r="I5091" s="110" t="s">
        <v>2683</v>
      </c>
      <c r="J5091" s="108" t="s">
        <v>5414</v>
      </c>
      <c r="O5091" s="108" t="s">
        <v>2573</v>
      </c>
    </row>
    <row r="5092" spans="1:15" s="108" customFormat="1" ht="12.75" x14ac:dyDescent="0.2">
      <c r="A5092" s="108" t="str">
        <f>EnterpriseData!$B$38</f>
        <v>ProTes300420201Adm</v>
      </c>
      <c r="B5092" s="109" t="s">
        <v>19648</v>
      </c>
      <c r="C5092" s="108" t="s">
        <v>2609</v>
      </c>
      <c r="D5092" s="108" t="s">
        <v>19649</v>
      </c>
      <c r="E5092" s="108" t="s">
        <v>2683</v>
      </c>
      <c r="G5092" s="108" t="s">
        <v>19650</v>
      </c>
      <c r="H5092" s="108" t="s">
        <v>6151</v>
      </c>
      <c r="I5092" s="110" t="s">
        <v>2683</v>
      </c>
      <c r="J5092" s="108" t="s">
        <v>2727</v>
      </c>
      <c r="O5092" s="108" t="s">
        <v>2573</v>
      </c>
    </row>
    <row r="5093" spans="1:15" s="108" customFormat="1" ht="12.75" x14ac:dyDescent="0.2">
      <c r="A5093" s="108" t="str">
        <f>EnterpriseData!$B$38</f>
        <v>ProTes300420201Adm</v>
      </c>
      <c r="B5093" s="109" t="s">
        <v>19651</v>
      </c>
      <c r="C5093" s="108" t="s">
        <v>2609</v>
      </c>
      <c r="D5093" s="108" t="s">
        <v>19652</v>
      </c>
      <c r="E5093" s="108" t="s">
        <v>2683</v>
      </c>
      <c r="G5093" s="108" t="s">
        <v>19653</v>
      </c>
      <c r="H5093" s="108" t="s">
        <v>11561</v>
      </c>
      <c r="I5093" s="110" t="s">
        <v>2683</v>
      </c>
      <c r="J5093" s="108" t="s">
        <v>11562</v>
      </c>
      <c r="O5093" s="108" t="s">
        <v>2573</v>
      </c>
    </row>
    <row r="5094" spans="1:15" s="108" customFormat="1" ht="12.75" x14ac:dyDescent="0.2">
      <c r="A5094" s="108" t="str">
        <f>EnterpriseData!$B$38</f>
        <v>ProTes300420201Adm</v>
      </c>
      <c r="B5094" s="109" t="s">
        <v>19654</v>
      </c>
      <c r="C5094" s="108" t="s">
        <v>2609</v>
      </c>
      <c r="D5094" s="108" t="s">
        <v>19655</v>
      </c>
      <c r="E5094" s="108" t="s">
        <v>2683</v>
      </c>
      <c r="G5094" s="108" t="s">
        <v>19656</v>
      </c>
      <c r="H5094" s="108" t="s">
        <v>2875</v>
      </c>
      <c r="I5094" s="110" t="s">
        <v>2683</v>
      </c>
      <c r="J5094" s="108" t="s">
        <v>2876</v>
      </c>
      <c r="O5094" s="108" t="s">
        <v>2573</v>
      </c>
    </row>
    <row r="5095" spans="1:15" s="108" customFormat="1" ht="12.75" x14ac:dyDescent="0.2">
      <c r="A5095" s="108" t="str">
        <f>EnterpriseData!$B$38</f>
        <v>ProTes300420201Adm</v>
      </c>
      <c r="B5095" s="109" t="s">
        <v>19657</v>
      </c>
      <c r="C5095" s="108" t="s">
        <v>2609</v>
      </c>
      <c r="D5095" s="108" t="s">
        <v>19658</v>
      </c>
      <c r="E5095" s="108" t="s">
        <v>2683</v>
      </c>
      <c r="G5095" s="108" t="s">
        <v>19659</v>
      </c>
      <c r="H5095" s="108" t="s">
        <v>7660</v>
      </c>
      <c r="I5095" s="110" t="s">
        <v>2683</v>
      </c>
      <c r="J5095" s="108" t="s">
        <v>2437</v>
      </c>
      <c r="O5095" s="108" t="s">
        <v>2573</v>
      </c>
    </row>
    <row r="5096" spans="1:15" s="108" customFormat="1" ht="12.75" x14ac:dyDescent="0.2">
      <c r="A5096" s="108" t="str">
        <f>EnterpriseData!$B$38</f>
        <v>ProTes300420201Adm</v>
      </c>
      <c r="B5096" s="109" t="s">
        <v>19660</v>
      </c>
      <c r="C5096" s="108" t="s">
        <v>2609</v>
      </c>
      <c r="D5096" s="108" t="s">
        <v>19661</v>
      </c>
      <c r="E5096" s="108" t="s">
        <v>2683</v>
      </c>
      <c r="G5096" s="108" t="s">
        <v>19662</v>
      </c>
      <c r="H5096" s="108" t="s">
        <v>6475</v>
      </c>
      <c r="I5096" s="110" t="s">
        <v>2683</v>
      </c>
      <c r="J5096" s="108" t="s">
        <v>5631</v>
      </c>
      <c r="O5096" s="108" t="s">
        <v>2573</v>
      </c>
    </row>
    <row r="5097" spans="1:15" s="108" customFormat="1" ht="12.75" x14ac:dyDescent="0.2">
      <c r="A5097" s="108" t="str">
        <f>EnterpriseData!$B$38</f>
        <v>ProTes300420201Adm</v>
      </c>
      <c r="B5097" s="109" t="s">
        <v>19663</v>
      </c>
      <c r="C5097" s="108" t="s">
        <v>2609</v>
      </c>
      <c r="D5097" s="108" t="s">
        <v>19664</v>
      </c>
      <c r="E5097" s="108" t="s">
        <v>2683</v>
      </c>
      <c r="G5097" s="108" t="s">
        <v>19665</v>
      </c>
      <c r="H5097" s="108" t="s">
        <v>9705</v>
      </c>
      <c r="I5097" s="110" t="s">
        <v>2683</v>
      </c>
      <c r="J5097" s="108" t="s">
        <v>5649</v>
      </c>
      <c r="O5097" s="108" t="s">
        <v>2573</v>
      </c>
    </row>
    <row r="5098" spans="1:15" s="108" customFormat="1" ht="12.75" x14ac:dyDescent="0.2">
      <c r="A5098" s="108" t="str">
        <f>EnterpriseData!$B$38</f>
        <v>ProTes300420201Adm</v>
      </c>
      <c r="B5098" s="109" t="s">
        <v>19666</v>
      </c>
      <c r="C5098" s="108" t="s">
        <v>2609</v>
      </c>
      <c r="D5098" s="108" t="s">
        <v>19667</v>
      </c>
      <c r="E5098" s="108" t="s">
        <v>2683</v>
      </c>
      <c r="G5098" s="108" t="s">
        <v>19668</v>
      </c>
      <c r="H5098" s="108" t="s">
        <v>7054</v>
      </c>
      <c r="I5098" s="110" t="s">
        <v>2683</v>
      </c>
      <c r="J5098" s="108" t="s">
        <v>2414</v>
      </c>
      <c r="O5098" s="108" t="s">
        <v>2573</v>
      </c>
    </row>
    <row r="5099" spans="1:15" s="108" customFormat="1" ht="12.75" x14ac:dyDescent="0.2">
      <c r="A5099" s="108" t="str">
        <f>EnterpriseData!$B$38</f>
        <v>ProTes300420201Adm</v>
      </c>
      <c r="B5099" s="109" t="s">
        <v>19669</v>
      </c>
      <c r="C5099" s="108" t="s">
        <v>2609</v>
      </c>
      <c r="D5099" s="108" t="s">
        <v>19670</v>
      </c>
      <c r="E5099" s="108" t="s">
        <v>2683</v>
      </c>
      <c r="G5099" s="108" t="s">
        <v>19671</v>
      </c>
      <c r="H5099" s="108" t="s">
        <v>6999</v>
      </c>
      <c r="I5099" s="110" t="s">
        <v>2683</v>
      </c>
      <c r="J5099" s="108" t="s">
        <v>4115</v>
      </c>
      <c r="O5099" s="108" t="s">
        <v>2573</v>
      </c>
    </row>
    <row r="5100" spans="1:15" s="108" customFormat="1" ht="12.75" x14ac:dyDescent="0.2">
      <c r="A5100" s="108" t="str">
        <f>EnterpriseData!$B$38</f>
        <v>ProTes300420201Adm</v>
      </c>
      <c r="B5100" s="109" t="s">
        <v>19672</v>
      </c>
      <c r="C5100" s="108" t="s">
        <v>2609</v>
      </c>
      <c r="D5100" s="108" t="s">
        <v>19673</v>
      </c>
      <c r="E5100" s="108" t="s">
        <v>19674</v>
      </c>
      <c r="G5100" s="108" t="s">
        <v>19675</v>
      </c>
      <c r="H5100" s="108" t="s">
        <v>6253</v>
      </c>
      <c r="I5100" s="110" t="s">
        <v>2683</v>
      </c>
      <c r="J5100" s="108" t="s">
        <v>2952</v>
      </c>
      <c r="O5100" s="108" t="s">
        <v>2573</v>
      </c>
    </row>
    <row r="5101" spans="1:15" s="108" customFormat="1" ht="12.75" x14ac:dyDescent="0.2">
      <c r="A5101" s="108" t="str">
        <f>EnterpriseData!$B$38</f>
        <v>ProTes300420201Adm</v>
      </c>
      <c r="B5101" s="109" t="s">
        <v>19676</v>
      </c>
      <c r="C5101" s="108" t="s">
        <v>2609</v>
      </c>
      <c r="D5101" s="108" t="s">
        <v>19677</v>
      </c>
      <c r="E5101" s="108" t="s">
        <v>2683</v>
      </c>
      <c r="G5101" s="108" t="s">
        <v>19678</v>
      </c>
      <c r="H5101" s="108" t="s">
        <v>6512</v>
      </c>
      <c r="I5101" s="110" t="s">
        <v>2683</v>
      </c>
      <c r="J5101" s="108" t="s">
        <v>5462</v>
      </c>
      <c r="O5101" s="108" t="s">
        <v>2573</v>
      </c>
    </row>
    <row r="5102" spans="1:15" s="108" customFormat="1" ht="12.75" x14ac:dyDescent="0.2">
      <c r="A5102" s="108" t="str">
        <f>EnterpriseData!$B$38</f>
        <v>ProTes300420201Adm</v>
      </c>
      <c r="B5102" s="109" t="s">
        <v>19679</v>
      </c>
      <c r="C5102" s="108" t="s">
        <v>2609</v>
      </c>
      <c r="D5102" s="108" t="s">
        <v>19680</v>
      </c>
      <c r="E5102" s="108" t="s">
        <v>2683</v>
      </c>
      <c r="G5102" s="108" t="s">
        <v>19681</v>
      </c>
      <c r="H5102" s="108" t="s">
        <v>6245</v>
      </c>
      <c r="I5102" s="110" t="s">
        <v>2683</v>
      </c>
      <c r="J5102" s="108" t="s">
        <v>2412</v>
      </c>
      <c r="O5102" s="108" t="s">
        <v>2573</v>
      </c>
    </row>
    <row r="5103" spans="1:15" s="108" customFormat="1" ht="12.75" x14ac:dyDescent="0.2">
      <c r="A5103" s="108" t="str">
        <f>EnterpriseData!$B$38</f>
        <v>ProTes300420201Adm</v>
      </c>
      <c r="B5103" s="109" t="s">
        <v>19682</v>
      </c>
      <c r="C5103" s="108" t="s">
        <v>2609</v>
      </c>
      <c r="D5103" s="108" t="s">
        <v>19683</v>
      </c>
      <c r="E5103" s="108" t="s">
        <v>2683</v>
      </c>
      <c r="G5103" s="108" t="s">
        <v>19684</v>
      </c>
      <c r="H5103" s="108" t="s">
        <v>7618</v>
      </c>
      <c r="I5103" s="110" t="s">
        <v>2683</v>
      </c>
      <c r="J5103" s="108" t="s">
        <v>2390</v>
      </c>
      <c r="O5103" s="108" t="s">
        <v>2573</v>
      </c>
    </row>
    <row r="5104" spans="1:15" s="108" customFormat="1" ht="12.75" x14ac:dyDescent="0.2">
      <c r="A5104" s="108" t="str">
        <f>EnterpriseData!$B$38</f>
        <v>ProTes300420201Adm</v>
      </c>
      <c r="B5104" s="109" t="s">
        <v>19685</v>
      </c>
      <c r="C5104" s="108" t="s">
        <v>2609</v>
      </c>
      <c r="D5104" s="108" t="s">
        <v>19686</v>
      </c>
      <c r="E5104" s="108" t="s">
        <v>2683</v>
      </c>
      <c r="G5104" s="108" t="s">
        <v>19687</v>
      </c>
      <c r="H5104" s="108" t="s">
        <v>6267</v>
      </c>
      <c r="I5104" s="110" t="s">
        <v>2683</v>
      </c>
      <c r="J5104" s="108" t="s">
        <v>4104</v>
      </c>
      <c r="O5104" s="108" t="s">
        <v>2573</v>
      </c>
    </row>
    <row r="5105" spans="1:15" s="108" customFormat="1" ht="12.75" x14ac:dyDescent="0.2">
      <c r="A5105" s="108" t="str">
        <f>EnterpriseData!$B$38</f>
        <v>ProTes300420201Adm</v>
      </c>
      <c r="B5105" s="109" t="s">
        <v>19688</v>
      </c>
      <c r="C5105" s="108" t="s">
        <v>2609</v>
      </c>
      <c r="D5105" s="108" t="s">
        <v>19689</v>
      </c>
      <c r="E5105" s="108" t="s">
        <v>2683</v>
      </c>
      <c r="G5105" s="108" t="s">
        <v>19690</v>
      </c>
      <c r="H5105" s="108" t="s">
        <v>9422</v>
      </c>
      <c r="I5105" s="110" t="s">
        <v>2683</v>
      </c>
      <c r="J5105" s="108" t="s">
        <v>3100</v>
      </c>
      <c r="O5105" s="108" t="s">
        <v>2573</v>
      </c>
    </row>
    <row r="5106" spans="1:15" s="108" customFormat="1" ht="12.75" x14ac:dyDescent="0.2">
      <c r="A5106" s="108" t="str">
        <f>EnterpriseData!$B$38</f>
        <v>ProTes300420201Adm</v>
      </c>
      <c r="B5106" s="109" t="s">
        <v>19691</v>
      </c>
      <c r="C5106" s="108" t="s">
        <v>2609</v>
      </c>
      <c r="D5106" s="108" t="s">
        <v>19692</v>
      </c>
      <c r="E5106" s="108" t="s">
        <v>2683</v>
      </c>
      <c r="G5106" s="108" t="s">
        <v>19693</v>
      </c>
      <c r="H5106" s="108" t="s">
        <v>6151</v>
      </c>
      <c r="I5106" s="110" t="s">
        <v>2683</v>
      </c>
      <c r="J5106" s="108" t="s">
        <v>2727</v>
      </c>
      <c r="O5106" s="108" t="s">
        <v>2573</v>
      </c>
    </row>
    <row r="5107" spans="1:15" s="108" customFormat="1" ht="12.75" x14ac:dyDescent="0.2">
      <c r="A5107" s="108" t="str">
        <f>EnterpriseData!$B$38</f>
        <v>ProTes300420201Adm</v>
      </c>
      <c r="B5107" s="109" t="s">
        <v>19694</v>
      </c>
      <c r="C5107" s="108" t="s">
        <v>2609</v>
      </c>
      <c r="D5107" s="108" t="s">
        <v>19695</v>
      </c>
      <c r="E5107" s="108" t="s">
        <v>2683</v>
      </c>
      <c r="G5107" s="108" t="s">
        <v>19696</v>
      </c>
      <c r="H5107" s="108" t="s">
        <v>19697</v>
      </c>
      <c r="I5107" s="110" t="s">
        <v>2683</v>
      </c>
      <c r="J5107" s="108" t="s">
        <v>4581</v>
      </c>
      <c r="O5107" s="108" t="s">
        <v>2573</v>
      </c>
    </row>
    <row r="5108" spans="1:15" s="108" customFormat="1" ht="12.75" x14ac:dyDescent="0.2">
      <c r="A5108" s="108" t="str">
        <f>EnterpriseData!$B$38</f>
        <v>ProTes300420201Adm</v>
      </c>
      <c r="B5108" s="109" t="s">
        <v>19698</v>
      </c>
      <c r="C5108" s="108" t="s">
        <v>2609</v>
      </c>
      <c r="D5108" s="108" t="s">
        <v>19699</v>
      </c>
      <c r="E5108" s="108" t="s">
        <v>2683</v>
      </c>
      <c r="G5108" s="108" t="s">
        <v>19700</v>
      </c>
      <c r="H5108" s="108" t="s">
        <v>6534</v>
      </c>
      <c r="I5108" s="110" t="s">
        <v>2683</v>
      </c>
      <c r="J5108" s="108" t="s">
        <v>5602</v>
      </c>
      <c r="O5108" s="108" t="s">
        <v>2573</v>
      </c>
    </row>
    <row r="5109" spans="1:15" s="108" customFormat="1" ht="12.75" x14ac:dyDescent="0.2">
      <c r="A5109" s="108" t="str">
        <f>EnterpriseData!$B$38</f>
        <v>ProTes300420201Adm</v>
      </c>
      <c r="B5109" s="109" t="s">
        <v>19701</v>
      </c>
      <c r="C5109" s="108" t="s">
        <v>2609</v>
      </c>
      <c r="D5109" s="108" t="s">
        <v>19702</v>
      </c>
      <c r="E5109" s="108" t="s">
        <v>2683</v>
      </c>
      <c r="G5109" s="108" t="s">
        <v>19703</v>
      </c>
      <c r="H5109" s="108" t="s">
        <v>14622</v>
      </c>
      <c r="I5109" s="110" t="s">
        <v>2683</v>
      </c>
      <c r="J5109" s="108" t="s">
        <v>14623</v>
      </c>
      <c r="O5109" s="108" t="s">
        <v>2573</v>
      </c>
    </row>
    <row r="5110" spans="1:15" s="108" customFormat="1" ht="12.75" x14ac:dyDescent="0.2">
      <c r="A5110" s="108" t="str">
        <f>EnterpriseData!$B$38</f>
        <v>ProTes300420201Adm</v>
      </c>
      <c r="B5110" s="109" t="s">
        <v>19704</v>
      </c>
      <c r="C5110" s="108" t="s">
        <v>2609</v>
      </c>
      <c r="D5110" s="108" t="s">
        <v>19705</v>
      </c>
      <c r="E5110" s="108" t="s">
        <v>2683</v>
      </c>
      <c r="G5110" s="108" t="s">
        <v>19706</v>
      </c>
      <c r="H5110" s="108" t="s">
        <v>14622</v>
      </c>
      <c r="I5110" s="110" t="s">
        <v>2683</v>
      </c>
      <c r="J5110" s="108" t="s">
        <v>14623</v>
      </c>
      <c r="O5110" s="108" t="s">
        <v>2573</v>
      </c>
    </row>
    <row r="5111" spans="1:15" s="108" customFormat="1" ht="12.75" x14ac:dyDescent="0.2">
      <c r="A5111" s="108" t="str">
        <f>EnterpriseData!$B$38</f>
        <v>ProTes300420201Adm</v>
      </c>
      <c r="B5111" s="109" t="s">
        <v>19707</v>
      </c>
      <c r="C5111" s="108" t="s">
        <v>2609</v>
      </c>
      <c r="D5111" s="108" t="s">
        <v>19708</v>
      </c>
      <c r="E5111" s="108" t="s">
        <v>2683</v>
      </c>
      <c r="G5111" s="108" t="s">
        <v>19709</v>
      </c>
      <c r="H5111" s="108" t="s">
        <v>6534</v>
      </c>
      <c r="I5111" s="110" t="s">
        <v>2683</v>
      </c>
      <c r="J5111" s="108" t="s">
        <v>5602</v>
      </c>
      <c r="O5111" s="108" t="s">
        <v>2573</v>
      </c>
    </row>
    <row r="5112" spans="1:15" s="108" customFormat="1" ht="12.75" x14ac:dyDescent="0.2">
      <c r="A5112" s="108" t="str">
        <f>EnterpriseData!$B$38</f>
        <v>ProTes300420201Adm</v>
      </c>
      <c r="B5112" s="109" t="s">
        <v>19710</v>
      </c>
      <c r="C5112" s="108" t="s">
        <v>2609</v>
      </c>
      <c r="D5112" s="108" t="s">
        <v>19711</v>
      </c>
      <c r="E5112" s="108" t="s">
        <v>2683</v>
      </c>
      <c r="G5112" s="108" t="s">
        <v>19712</v>
      </c>
      <c r="H5112" s="108" t="s">
        <v>7849</v>
      </c>
      <c r="I5112" s="110" t="s">
        <v>2683</v>
      </c>
      <c r="J5112" s="108" t="s">
        <v>5679</v>
      </c>
      <c r="O5112" s="108" t="s">
        <v>2573</v>
      </c>
    </row>
    <row r="5113" spans="1:15" s="108" customFormat="1" ht="12.75" x14ac:dyDescent="0.2">
      <c r="A5113" s="108" t="str">
        <f>EnterpriseData!$B$38</f>
        <v>ProTes300420201Adm</v>
      </c>
      <c r="B5113" s="109" t="s">
        <v>19713</v>
      </c>
      <c r="C5113" s="108" t="s">
        <v>2609</v>
      </c>
      <c r="D5113" s="108" t="s">
        <v>19714</v>
      </c>
      <c r="E5113" s="108" t="s">
        <v>2683</v>
      </c>
      <c r="G5113" s="108" t="s">
        <v>19715</v>
      </c>
      <c r="H5113" s="108" t="s">
        <v>14622</v>
      </c>
      <c r="I5113" s="110" t="s">
        <v>2683</v>
      </c>
      <c r="J5113" s="108" t="s">
        <v>14623</v>
      </c>
      <c r="O5113" s="108" t="s">
        <v>2573</v>
      </c>
    </row>
    <row r="5114" spans="1:15" s="108" customFormat="1" ht="12.75" x14ac:dyDescent="0.2">
      <c r="A5114" s="108" t="str">
        <f>EnterpriseData!$B$38</f>
        <v>ProTes300420201Adm</v>
      </c>
      <c r="B5114" s="109" t="s">
        <v>19716</v>
      </c>
      <c r="C5114" s="108" t="s">
        <v>2609</v>
      </c>
      <c r="D5114" s="108" t="s">
        <v>19717</v>
      </c>
      <c r="E5114" s="108" t="s">
        <v>2683</v>
      </c>
      <c r="G5114" s="108" t="s">
        <v>19718</v>
      </c>
      <c r="H5114" s="108" t="s">
        <v>6151</v>
      </c>
      <c r="I5114" s="110" t="s">
        <v>2683</v>
      </c>
      <c r="J5114" s="108" t="s">
        <v>2727</v>
      </c>
      <c r="O5114" s="108" t="s">
        <v>2573</v>
      </c>
    </row>
    <row r="5115" spans="1:15" s="108" customFormat="1" ht="12.75" x14ac:dyDescent="0.2">
      <c r="A5115" s="108" t="str">
        <f>EnterpriseData!$B$38</f>
        <v>ProTes300420201Adm</v>
      </c>
      <c r="B5115" s="109" t="s">
        <v>19719</v>
      </c>
      <c r="C5115" s="108" t="s">
        <v>2609</v>
      </c>
      <c r="D5115" s="108" t="s">
        <v>19720</v>
      </c>
      <c r="E5115" s="108" t="s">
        <v>2683</v>
      </c>
      <c r="G5115" s="108" t="s">
        <v>19721</v>
      </c>
      <c r="H5115" s="108" t="s">
        <v>6151</v>
      </c>
      <c r="I5115" s="110" t="s">
        <v>2683</v>
      </c>
      <c r="J5115" s="108" t="s">
        <v>2727</v>
      </c>
      <c r="O5115" s="108" t="s">
        <v>2573</v>
      </c>
    </row>
    <row r="5116" spans="1:15" s="108" customFormat="1" ht="12.75" x14ac:dyDescent="0.2">
      <c r="A5116" s="108" t="str">
        <f>EnterpriseData!$B$38</f>
        <v>ProTes300420201Adm</v>
      </c>
      <c r="B5116" s="109" t="s">
        <v>19722</v>
      </c>
      <c r="C5116" s="108" t="s">
        <v>2609</v>
      </c>
      <c r="D5116" s="108" t="s">
        <v>19723</v>
      </c>
      <c r="E5116" s="108" t="s">
        <v>2683</v>
      </c>
      <c r="G5116" s="108" t="s">
        <v>19724</v>
      </c>
      <c r="H5116" s="108" t="s">
        <v>6151</v>
      </c>
      <c r="I5116" s="110" t="s">
        <v>2683</v>
      </c>
      <c r="J5116" s="108" t="s">
        <v>2727</v>
      </c>
      <c r="O5116" s="108" t="s">
        <v>2573</v>
      </c>
    </row>
    <row r="5117" spans="1:15" s="108" customFormat="1" ht="12.75" x14ac:dyDescent="0.2">
      <c r="A5117" s="108" t="str">
        <f>EnterpriseData!$B$38</f>
        <v>ProTes300420201Adm</v>
      </c>
      <c r="B5117" s="109" t="s">
        <v>19725</v>
      </c>
      <c r="C5117" s="108" t="s">
        <v>2609</v>
      </c>
      <c r="D5117" s="108" t="s">
        <v>19726</v>
      </c>
      <c r="E5117" s="108" t="s">
        <v>2683</v>
      </c>
      <c r="G5117" s="108" t="s">
        <v>19727</v>
      </c>
      <c r="H5117" s="108" t="s">
        <v>6151</v>
      </c>
      <c r="I5117" s="110" t="s">
        <v>2683</v>
      </c>
      <c r="J5117" s="108" t="s">
        <v>2727</v>
      </c>
      <c r="O5117" s="108" t="s">
        <v>2573</v>
      </c>
    </row>
    <row r="5118" spans="1:15" s="108" customFormat="1" ht="12.75" x14ac:dyDescent="0.2">
      <c r="A5118" s="108" t="str">
        <f>EnterpriseData!$B$38</f>
        <v>ProTes300420201Adm</v>
      </c>
      <c r="B5118" s="109" t="s">
        <v>19728</v>
      </c>
      <c r="C5118" s="108" t="s">
        <v>2609</v>
      </c>
      <c r="D5118" s="108" t="s">
        <v>19729</v>
      </c>
      <c r="E5118" s="108" t="s">
        <v>2683</v>
      </c>
      <c r="G5118" s="108" t="s">
        <v>19730</v>
      </c>
      <c r="H5118" s="108" t="s">
        <v>6151</v>
      </c>
      <c r="I5118" s="110" t="s">
        <v>2683</v>
      </c>
      <c r="J5118" s="108" t="s">
        <v>2727</v>
      </c>
      <c r="O5118" s="108" t="s">
        <v>2573</v>
      </c>
    </row>
    <row r="5119" spans="1:15" s="108" customFormat="1" ht="12.75" x14ac:dyDescent="0.2">
      <c r="A5119" s="108" t="str">
        <f>EnterpriseData!$B$38</f>
        <v>ProTes300420201Adm</v>
      </c>
      <c r="B5119" s="109" t="s">
        <v>19731</v>
      </c>
      <c r="C5119" s="108" t="s">
        <v>2609</v>
      </c>
      <c r="D5119" s="108" t="s">
        <v>19732</v>
      </c>
      <c r="E5119" s="108" t="s">
        <v>2683</v>
      </c>
      <c r="G5119" s="108" t="s">
        <v>19733</v>
      </c>
      <c r="H5119" s="108" t="s">
        <v>11059</v>
      </c>
      <c r="I5119" s="110" t="s">
        <v>2683</v>
      </c>
      <c r="J5119" s="108" t="s">
        <v>2794</v>
      </c>
      <c r="O5119" s="108" t="s">
        <v>2573</v>
      </c>
    </row>
    <row r="5120" spans="1:15" s="108" customFormat="1" ht="12.75" x14ac:dyDescent="0.2">
      <c r="A5120" s="108" t="str">
        <f>EnterpriseData!$B$38</f>
        <v>ProTes300420201Adm</v>
      </c>
      <c r="B5120" s="109" t="s">
        <v>19734</v>
      </c>
      <c r="C5120" s="108" t="s">
        <v>2609</v>
      </c>
      <c r="D5120" s="108" t="s">
        <v>19735</v>
      </c>
      <c r="E5120" s="108" t="s">
        <v>2683</v>
      </c>
      <c r="G5120" s="108" t="s">
        <v>19736</v>
      </c>
      <c r="H5120" s="108" t="s">
        <v>19737</v>
      </c>
      <c r="I5120" s="110" t="s">
        <v>2683</v>
      </c>
      <c r="J5120" s="108" t="s">
        <v>5295</v>
      </c>
      <c r="O5120" s="108" t="s">
        <v>2573</v>
      </c>
    </row>
    <row r="5121" spans="1:15" s="108" customFormat="1" ht="12.75" x14ac:dyDescent="0.2">
      <c r="A5121" s="108" t="str">
        <f>EnterpriseData!$B$38</f>
        <v>ProTes300420201Adm</v>
      </c>
      <c r="B5121" s="109" t="s">
        <v>19738</v>
      </c>
      <c r="C5121" s="108" t="s">
        <v>2609</v>
      </c>
      <c r="D5121" s="108" t="s">
        <v>19739</v>
      </c>
      <c r="E5121" s="108" t="s">
        <v>2683</v>
      </c>
      <c r="G5121" s="108" t="s">
        <v>19740</v>
      </c>
      <c r="H5121" s="108" t="s">
        <v>19741</v>
      </c>
      <c r="I5121" s="110" t="s">
        <v>2683</v>
      </c>
      <c r="J5121" s="108" t="s">
        <v>6014</v>
      </c>
      <c r="O5121" s="108" t="s">
        <v>2573</v>
      </c>
    </row>
    <row r="5122" spans="1:15" s="108" customFormat="1" ht="12.75" x14ac:dyDescent="0.2">
      <c r="A5122" s="108" t="str">
        <f>EnterpriseData!$B$38</f>
        <v>ProTes300420201Adm</v>
      </c>
      <c r="B5122" s="109" t="s">
        <v>19742</v>
      </c>
      <c r="C5122" s="108" t="s">
        <v>2609</v>
      </c>
      <c r="D5122" s="108" t="s">
        <v>19743</v>
      </c>
      <c r="E5122" s="108" t="s">
        <v>2683</v>
      </c>
      <c r="G5122" s="108" t="s">
        <v>19744</v>
      </c>
      <c r="H5122" s="108" t="s">
        <v>6534</v>
      </c>
      <c r="I5122" s="110" t="s">
        <v>2683</v>
      </c>
      <c r="J5122" s="108" t="s">
        <v>5602</v>
      </c>
      <c r="O5122" s="108" t="s">
        <v>2573</v>
      </c>
    </row>
    <row r="5123" spans="1:15" s="108" customFormat="1" ht="12.75" x14ac:dyDescent="0.2">
      <c r="A5123" s="108" t="str">
        <f>EnterpriseData!$B$38</f>
        <v>ProTes300420201Adm</v>
      </c>
      <c r="B5123" s="109" t="s">
        <v>19745</v>
      </c>
      <c r="C5123" s="108" t="s">
        <v>2609</v>
      </c>
      <c r="D5123" s="108" t="s">
        <v>19746</v>
      </c>
      <c r="E5123" s="108" t="s">
        <v>2683</v>
      </c>
      <c r="G5123" s="108" t="s">
        <v>19747</v>
      </c>
      <c r="H5123" s="108" t="s">
        <v>14622</v>
      </c>
      <c r="I5123" s="110" t="s">
        <v>2683</v>
      </c>
      <c r="J5123" s="108" t="s">
        <v>14623</v>
      </c>
      <c r="O5123" s="108" t="s">
        <v>2573</v>
      </c>
    </row>
    <row r="5124" spans="1:15" s="108" customFormat="1" ht="12.75" x14ac:dyDescent="0.2">
      <c r="A5124" s="108" t="str">
        <f>EnterpriseData!$B$38</f>
        <v>ProTes300420201Adm</v>
      </c>
      <c r="B5124" s="109" t="s">
        <v>19748</v>
      </c>
      <c r="C5124" s="108" t="s">
        <v>2609</v>
      </c>
      <c r="D5124" s="108" t="s">
        <v>19749</v>
      </c>
      <c r="E5124" s="108" t="s">
        <v>2683</v>
      </c>
      <c r="G5124" s="108" t="s">
        <v>19750</v>
      </c>
      <c r="H5124" s="108" t="s">
        <v>6593</v>
      </c>
      <c r="I5124" s="110" t="s">
        <v>2683</v>
      </c>
      <c r="J5124" s="108" t="s">
        <v>4798</v>
      </c>
      <c r="O5124" s="108" t="s">
        <v>2573</v>
      </c>
    </row>
    <row r="5125" spans="1:15" s="108" customFormat="1" ht="12.75" x14ac:dyDescent="0.2">
      <c r="A5125" s="108" t="str">
        <f>EnterpriseData!$B$38</f>
        <v>ProTes300420201Adm</v>
      </c>
      <c r="B5125" s="109" t="s">
        <v>19751</v>
      </c>
      <c r="C5125" s="108" t="s">
        <v>2609</v>
      </c>
      <c r="D5125" s="108" t="s">
        <v>19752</v>
      </c>
      <c r="E5125" s="108" t="s">
        <v>2683</v>
      </c>
      <c r="G5125" s="108" t="s">
        <v>19753</v>
      </c>
      <c r="H5125" s="108" t="s">
        <v>16674</v>
      </c>
      <c r="I5125" s="110" t="s">
        <v>2683</v>
      </c>
      <c r="J5125" s="108" t="s">
        <v>3100</v>
      </c>
      <c r="O5125" s="108" t="s">
        <v>2573</v>
      </c>
    </row>
    <row r="5126" spans="1:15" s="108" customFormat="1" ht="12.75" x14ac:dyDescent="0.2">
      <c r="A5126" s="108" t="str">
        <f>EnterpriseData!$B$38</f>
        <v>ProTes300420201Adm</v>
      </c>
      <c r="B5126" s="109" t="s">
        <v>19754</v>
      </c>
      <c r="C5126" s="108" t="s">
        <v>2609</v>
      </c>
      <c r="D5126" s="108" t="s">
        <v>19755</v>
      </c>
      <c r="E5126" s="108" t="s">
        <v>2683</v>
      </c>
      <c r="G5126" s="108" t="s">
        <v>19756</v>
      </c>
      <c r="H5126" s="108" t="s">
        <v>7169</v>
      </c>
      <c r="I5126" s="110" t="s">
        <v>2683</v>
      </c>
      <c r="J5126" s="108" t="s">
        <v>5250</v>
      </c>
      <c r="O5126" s="108" t="s">
        <v>2573</v>
      </c>
    </row>
    <row r="5127" spans="1:15" s="108" customFormat="1" ht="12.75" x14ac:dyDescent="0.2">
      <c r="A5127" s="108" t="str">
        <f>EnterpriseData!$B$38</f>
        <v>ProTes300420201Adm</v>
      </c>
      <c r="B5127" s="109" t="s">
        <v>19757</v>
      </c>
      <c r="C5127" s="108" t="s">
        <v>2609</v>
      </c>
      <c r="D5127" s="108" t="s">
        <v>19758</v>
      </c>
      <c r="E5127" s="108" t="s">
        <v>2683</v>
      </c>
      <c r="G5127" s="108" t="s">
        <v>19759</v>
      </c>
      <c r="H5127" s="108" t="s">
        <v>8653</v>
      </c>
      <c r="I5127" s="110" t="s">
        <v>2683</v>
      </c>
      <c r="J5127" s="108" t="s">
        <v>2422</v>
      </c>
      <c r="O5127" s="108" t="s">
        <v>2573</v>
      </c>
    </row>
    <row r="5128" spans="1:15" s="108" customFormat="1" ht="12.75" x14ac:dyDescent="0.2">
      <c r="A5128" s="108" t="str">
        <f>EnterpriseData!$B$38</f>
        <v>ProTes300420201Adm</v>
      </c>
      <c r="B5128" s="109" t="s">
        <v>19760</v>
      </c>
      <c r="C5128" s="108" t="s">
        <v>2609</v>
      </c>
      <c r="D5128" s="108" t="s">
        <v>19761</v>
      </c>
      <c r="E5128" s="108" t="s">
        <v>2683</v>
      </c>
      <c r="G5128" s="108" t="s">
        <v>19762</v>
      </c>
      <c r="H5128" s="108" t="s">
        <v>6403</v>
      </c>
      <c r="I5128" s="110" t="s">
        <v>2683</v>
      </c>
      <c r="J5128" s="108" t="s">
        <v>6404</v>
      </c>
      <c r="O5128" s="108" t="s">
        <v>2573</v>
      </c>
    </row>
    <row r="5129" spans="1:15" s="108" customFormat="1" ht="12.75" x14ac:dyDescent="0.2">
      <c r="A5129" s="108" t="str">
        <f>EnterpriseData!$B$38</f>
        <v>ProTes300420201Adm</v>
      </c>
      <c r="B5129" s="109" t="s">
        <v>19763</v>
      </c>
      <c r="C5129" s="108" t="s">
        <v>2609</v>
      </c>
      <c r="D5129" s="108" t="s">
        <v>19764</v>
      </c>
      <c r="E5129" s="108" t="s">
        <v>2683</v>
      </c>
      <c r="G5129" s="108" t="s">
        <v>19765</v>
      </c>
      <c r="H5129" s="108" t="s">
        <v>8479</v>
      </c>
      <c r="I5129" s="110" t="s">
        <v>2683</v>
      </c>
      <c r="J5129" s="108" t="s">
        <v>3016</v>
      </c>
      <c r="O5129" s="108" t="s">
        <v>2573</v>
      </c>
    </row>
    <row r="5130" spans="1:15" s="108" customFormat="1" ht="12.75" x14ac:dyDescent="0.2">
      <c r="A5130" s="108" t="str">
        <f>EnterpriseData!$B$38</f>
        <v>ProTes300420201Adm</v>
      </c>
      <c r="B5130" s="109" t="s">
        <v>19766</v>
      </c>
      <c r="C5130" s="108" t="s">
        <v>2609</v>
      </c>
      <c r="D5130" s="108" t="s">
        <v>19767</v>
      </c>
      <c r="E5130" s="108" t="s">
        <v>2683</v>
      </c>
      <c r="G5130" s="108" t="s">
        <v>2707</v>
      </c>
      <c r="H5130" s="108" t="s">
        <v>8106</v>
      </c>
      <c r="I5130" s="110" t="s">
        <v>2683</v>
      </c>
      <c r="J5130" s="108" t="s">
        <v>2399</v>
      </c>
      <c r="O5130" s="108" t="s">
        <v>2573</v>
      </c>
    </row>
    <row r="5131" spans="1:15" s="108" customFormat="1" ht="12.75" x14ac:dyDescent="0.2">
      <c r="A5131" s="108" t="str">
        <f>EnterpriseData!$B$38</f>
        <v>ProTes300420201Adm</v>
      </c>
      <c r="B5131" s="109" t="s">
        <v>19768</v>
      </c>
      <c r="C5131" s="108" t="s">
        <v>2609</v>
      </c>
      <c r="D5131" s="108" t="s">
        <v>19769</v>
      </c>
      <c r="E5131" s="108" t="s">
        <v>2683</v>
      </c>
      <c r="G5131" s="108" t="s">
        <v>19770</v>
      </c>
      <c r="H5131" s="108" t="s">
        <v>11059</v>
      </c>
      <c r="I5131" s="110" t="s">
        <v>2683</v>
      </c>
      <c r="J5131" s="108" t="s">
        <v>2794</v>
      </c>
      <c r="O5131" s="108" t="s">
        <v>2573</v>
      </c>
    </row>
    <row r="5132" spans="1:15" s="108" customFormat="1" ht="12.75" x14ac:dyDescent="0.2">
      <c r="A5132" s="108" t="str">
        <f>EnterpriseData!$B$38</f>
        <v>ProTes300420201Adm</v>
      </c>
      <c r="B5132" s="109" t="s">
        <v>19771</v>
      </c>
      <c r="C5132" s="108" t="s">
        <v>2609</v>
      </c>
      <c r="D5132" s="108" t="s">
        <v>19772</v>
      </c>
      <c r="E5132" s="108" t="s">
        <v>2683</v>
      </c>
      <c r="G5132" s="108" t="s">
        <v>19773</v>
      </c>
      <c r="H5132" s="108" t="s">
        <v>6616</v>
      </c>
      <c r="I5132" s="110" t="s">
        <v>2683</v>
      </c>
      <c r="J5132" s="108" t="s">
        <v>5800</v>
      </c>
      <c r="O5132" s="108" t="s">
        <v>2573</v>
      </c>
    </row>
    <row r="5133" spans="1:15" s="108" customFormat="1" ht="12.75" x14ac:dyDescent="0.2">
      <c r="A5133" s="108" t="str">
        <f>EnterpriseData!$B$38</f>
        <v>ProTes300420201Adm</v>
      </c>
      <c r="B5133" s="109" t="s">
        <v>19774</v>
      </c>
      <c r="C5133" s="108" t="s">
        <v>2609</v>
      </c>
      <c r="D5133" s="108" t="s">
        <v>19775</v>
      </c>
      <c r="E5133" s="108" t="s">
        <v>2683</v>
      </c>
      <c r="G5133" s="108" t="s">
        <v>19776</v>
      </c>
      <c r="H5133" s="108" t="s">
        <v>6299</v>
      </c>
      <c r="I5133" s="110" t="s">
        <v>2683</v>
      </c>
      <c r="J5133" s="108" t="s">
        <v>3100</v>
      </c>
      <c r="O5133" s="108" t="s">
        <v>2573</v>
      </c>
    </row>
    <row r="5134" spans="1:15" s="108" customFormat="1" ht="12.75" x14ac:dyDescent="0.2">
      <c r="A5134" s="108" t="str">
        <f>EnterpriseData!$B$38</f>
        <v>ProTes300420201Adm</v>
      </c>
      <c r="B5134" s="109" t="s">
        <v>19777</v>
      </c>
      <c r="C5134" s="108" t="s">
        <v>2609</v>
      </c>
      <c r="D5134" s="108" t="s">
        <v>19778</v>
      </c>
      <c r="E5134" s="108" t="s">
        <v>2683</v>
      </c>
      <c r="G5134" s="108" t="s">
        <v>2688</v>
      </c>
      <c r="H5134" s="108" t="s">
        <v>6419</v>
      </c>
      <c r="I5134" s="110" t="s">
        <v>2683</v>
      </c>
      <c r="J5134" s="108" t="s">
        <v>5238</v>
      </c>
      <c r="O5134" s="108" t="s">
        <v>2573</v>
      </c>
    </row>
    <row r="5135" spans="1:15" s="108" customFormat="1" ht="12.75" x14ac:dyDescent="0.2">
      <c r="A5135" s="108" t="str">
        <f>EnterpriseData!$B$38</f>
        <v>ProTes300420201Adm</v>
      </c>
      <c r="B5135" s="109" t="s">
        <v>19779</v>
      </c>
      <c r="C5135" s="108" t="s">
        <v>2609</v>
      </c>
      <c r="D5135" s="108" t="s">
        <v>19780</v>
      </c>
      <c r="E5135" s="108" t="s">
        <v>2683</v>
      </c>
      <c r="G5135" s="108" t="s">
        <v>19781</v>
      </c>
      <c r="H5135" s="108" t="s">
        <v>6923</v>
      </c>
      <c r="I5135" s="110" t="s">
        <v>2683</v>
      </c>
      <c r="J5135" s="108" t="s">
        <v>2991</v>
      </c>
      <c r="O5135" s="108" t="s">
        <v>2573</v>
      </c>
    </row>
    <row r="5136" spans="1:15" s="108" customFormat="1" ht="12.75" x14ac:dyDescent="0.2">
      <c r="A5136" s="108" t="str">
        <f>EnterpriseData!$B$38</f>
        <v>ProTes300420201Adm</v>
      </c>
      <c r="B5136" s="109" t="s">
        <v>19782</v>
      </c>
      <c r="C5136" s="108" t="s">
        <v>2609</v>
      </c>
      <c r="D5136" s="108" t="s">
        <v>19783</v>
      </c>
      <c r="E5136" s="108" t="s">
        <v>2683</v>
      </c>
      <c r="G5136" s="108" t="s">
        <v>19784</v>
      </c>
      <c r="H5136" s="108" t="s">
        <v>6151</v>
      </c>
      <c r="I5136" s="110" t="s">
        <v>2683</v>
      </c>
      <c r="J5136" s="108" t="s">
        <v>2727</v>
      </c>
      <c r="O5136" s="108" t="s">
        <v>2573</v>
      </c>
    </row>
    <row r="5137" spans="1:15" s="108" customFormat="1" ht="12.75" x14ac:dyDescent="0.2">
      <c r="A5137" s="108" t="str">
        <f>EnterpriseData!$B$38</f>
        <v>ProTes300420201Adm</v>
      </c>
      <c r="B5137" s="109" t="s">
        <v>19785</v>
      </c>
      <c r="C5137" s="108" t="s">
        <v>2609</v>
      </c>
      <c r="D5137" s="108" t="s">
        <v>19786</v>
      </c>
      <c r="E5137" s="108" t="s">
        <v>2683</v>
      </c>
      <c r="G5137" s="108" t="s">
        <v>19787</v>
      </c>
      <c r="H5137" s="108" t="s">
        <v>8649</v>
      </c>
      <c r="I5137" s="110" t="s">
        <v>2683</v>
      </c>
      <c r="J5137" s="108" t="s">
        <v>2407</v>
      </c>
      <c r="O5137" s="108" t="s">
        <v>2573</v>
      </c>
    </row>
    <row r="5138" spans="1:15" s="108" customFormat="1" ht="12.75" x14ac:dyDescent="0.2">
      <c r="A5138" s="108" t="str">
        <f>EnterpriseData!$B$38</f>
        <v>ProTes300420201Adm</v>
      </c>
      <c r="B5138" s="109" t="s">
        <v>3008</v>
      </c>
      <c r="C5138" s="108" t="s">
        <v>2609</v>
      </c>
      <c r="D5138" s="108" t="s">
        <v>19788</v>
      </c>
      <c r="E5138" s="108" t="s">
        <v>2683</v>
      </c>
      <c r="G5138" s="108" t="s">
        <v>19789</v>
      </c>
      <c r="H5138" s="108" t="s">
        <v>11393</v>
      </c>
      <c r="I5138" s="110" t="s">
        <v>2683</v>
      </c>
      <c r="J5138" s="108" t="s">
        <v>4322</v>
      </c>
      <c r="O5138" s="108" t="s">
        <v>2573</v>
      </c>
    </row>
    <row r="5139" spans="1:15" s="108" customFormat="1" ht="12.75" x14ac:dyDescent="0.2">
      <c r="A5139" s="108" t="str">
        <f>EnterpriseData!$B$38</f>
        <v>ProTes300420201Adm</v>
      </c>
      <c r="B5139" s="109" t="s">
        <v>19790</v>
      </c>
      <c r="C5139" s="108" t="s">
        <v>2609</v>
      </c>
      <c r="D5139" s="108" t="s">
        <v>19791</v>
      </c>
      <c r="E5139" s="108" t="s">
        <v>2683</v>
      </c>
      <c r="G5139" s="108" t="s">
        <v>19792</v>
      </c>
      <c r="H5139" s="108" t="s">
        <v>6512</v>
      </c>
      <c r="I5139" s="110" t="s">
        <v>2683</v>
      </c>
      <c r="J5139" s="108" t="s">
        <v>5462</v>
      </c>
      <c r="O5139" s="108" t="s">
        <v>2573</v>
      </c>
    </row>
    <row r="5140" spans="1:15" s="108" customFormat="1" ht="12.75" x14ac:dyDescent="0.2">
      <c r="A5140" s="108" t="str">
        <f>EnterpriseData!$B$38</f>
        <v>ProTes300420201Adm</v>
      </c>
      <c r="B5140" s="109" t="s">
        <v>19793</v>
      </c>
      <c r="C5140" s="108" t="s">
        <v>2609</v>
      </c>
      <c r="D5140" s="108" t="s">
        <v>19794</v>
      </c>
      <c r="E5140" s="108" t="s">
        <v>2683</v>
      </c>
      <c r="G5140" s="108" t="s">
        <v>19795</v>
      </c>
      <c r="H5140" s="108" t="s">
        <v>9092</v>
      </c>
      <c r="I5140" s="110" t="s">
        <v>2683</v>
      </c>
      <c r="J5140" s="108" t="s">
        <v>3003</v>
      </c>
      <c r="O5140" s="108" t="s">
        <v>2573</v>
      </c>
    </row>
    <row r="5141" spans="1:15" s="108" customFormat="1" ht="12.75" x14ac:dyDescent="0.2">
      <c r="A5141" s="108" t="str">
        <f>EnterpriseData!$B$38</f>
        <v>ProTes300420201Adm</v>
      </c>
      <c r="B5141" s="109" t="s">
        <v>19796</v>
      </c>
      <c r="C5141" s="108" t="s">
        <v>2609</v>
      </c>
      <c r="D5141" s="108" t="s">
        <v>19797</v>
      </c>
      <c r="E5141" s="108" t="s">
        <v>2683</v>
      </c>
      <c r="G5141" s="108" t="s">
        <v>19798</v>
      </c>
      <c r="H5141" s="108" t="s">
        <v>11561</v>
      </c>
      <c r="I5141" s="110" t="s">
        <v>2683</v>
      </c>
      <c r="J5141" s="108" t="s">
        <v>11562</v>
      </c>
      <c r="O5141" s="108" t="s">
        <v>2573</v>
      </c>
    </row>
    <row r="5142" spans="1:15" s="108" customFormat="1" ht="12.75" x14ac:dyDescent="0.2">
      <c r="A5142" s="108" t="str">
        <f>EnterpriseData!$B$38</f>
        <v>ProTes300420201Adm</v>
      </c>
      <c r="B5142" s="109" t="s">
        <v>19799</v>
      </c>
      <c r="C5142" s="108" t="s">
        <v>2609</v>
      </c>
      <c r="D5142" s="108" t="s">
        <v>19800</v>
      </c>
      <c r="E5142" s="108" t="s">
        <v>2683</v>
      </c>
      <c r="G5142" s="108" t="s">
        <v>19801</v>
      </c>
      <c r="H5142" s="108" t="s">
        <v>12492</v>
      </c>
      <c r="I5142" s="110" t="s">
        <v>2683</v>
      </c>
      <c r="J5142" s="108" t="s">
        <v>12493</v>
      </c>
      <c r="O5142" s="108" t="s">
        <v>2573</v>
      </c>
    </row>
    <row r="5143" spans="1:15" s="108" customFormat="1" ht="12.75" x14ac:dyDescent="0.2">
      <c r="A5143" s="108" t="str">
        <f>EnterpriseData!$B$38</f>
        <v>ProTes300420201Adm</v>
      </c>
      <c r="B5143" s="109" t="s">
        <v>19802</v>
      </c>
      <c r="C5143" s="108" t="s">
        <v>2609</v>
      </c>
      <c r="D5143" s="108" t="s">
        <v>19803</v>
      </c>
      <c r="E5143" s="108" t="s">
        <v>2683</v>
      </c>
      <c r="G5143" s="108" t="s">
        <v>19804</v>
      </c>
      <c r="H5143" s="108" t="s">
        <v>19805</v>
      </c>
      <c r="I5143" s="110" t="s">
        <v>2683</v>
      </c>
      <c r="J5143" s="108" t="s">
        <v>2727</v>
      </c>
      <c r="O5143" s="108" t="s">
        <v>2573</v>
      </c>
    </row>
    <row r="5144" spans="1:15" s="108" customFormat="1" ht="12.75" x14ac:dyDescent="0.2">
      <c r="A5144" s="108" t="str">
        <f>EnterpriseData!$B$38</f>
        <v>ProTes300420201Adm</v>
      </c>
      <c r="B5144" s="109" t="s">
        <v>19806</v>
      </c>
      <c r="C5144" s="108" t="s">
        <v>2609</v>
      </c>
      <c r="D5144" s="108" t="s">
        <v>19807</v>
      </c>
      <c r="E5144" s="108" t="s">
        <v>2683</v>
      </c>
      <c r="G5144" s="108" t="s">
        <v>19808</v>
      </c>
      <c r="H5144" s="108" t="s">
        <v>17750</v>
      </c>
      <c r="I5144" s="110" t="s">
        <v>2683</v>
      </c>
      <c r="J5144" s="108" t="s">
        <v>2439</v>
      </c>
      <c r="O5144" s="108" t="s">
        <v>2573</v>
      </c>
    </row>
    <row r="5145" spans="1:15" s="108" customFormat="1" ht="12.75" x14ac:dyDescent="0.2">
      <c r="A5145" s="108" t="str">
        <f>EnterpriseData!$B$38</f>
        <v>ProTes300420201Adm</v>
      </c>
      <c r="B5145" s="109" t="s">
        <v>19809</v>
      </c>
      <c r="C5145" s="108" t="s">
        <v>2609</v>
      </c>
      <c r="D5145" s="108" t="s">
        <v>19810</v>
      </c>
      <c r="E5145" s="108" t="s">
        <v>2683</v>
      </c>
      <c r="G5145" s="108" t="s">
        <v>19811</v>
      </c>
      <c r="H5145" s="108" t="s">
        <v>6437</v>
      </c>
      <c r="I5145" s="110" t="s">
        <v>2683</v>
      </c>
      <c r="J5145" s="108" t="s">
        <v>3723</v>
      </c>
      <c r="O5145" s="108" t="s">
        <v>2573</v>
      </c>
    </row>
    <row r="5146" spans="1:15" s="108" customFormat="1" ht="12.75" x14ac:dyDescent="0.2">
      <c r="A5146" s="108" t="str">
        <f>EnterpriseData!$B$38</f>
        <v>ProTes300420201Adm</v>
      </c>
      <c r="B5146" s="109" t="s">
        <v>19812</v>
      </c>
      <c r="C5146" s="108" t="s">
        <v>2609</v>
      </c>
      <c r="D5146" s="108" t="s">
        <v>19813</v>
      </c>
      <c r="E5146" s="108" t="s">
        <v>2683</v>
      </c>
      <c r="G5146" s="108" t="s">
        <v>19814</v>
      </c>
      <c r="H5146" s="108" t="s">
        <v>6159</v>
      </c>
      <c r="I5146" s="110" t="s">
        <v>2683</v>
      </c>
      <c r="J5146" s="108" t="s">
        <v>3346</v>
      </c>
      <c r="O5146" s="108" t="s">
        <v>2573</v>
      </c>
    </row>
    <row r="5147" spans="1:15" s="108" customFormat="1" ht="12.75" x14ac:dyDescent="0.2">
      <c r="A5147" s="108" t="str">
        <f>EnterpriseData!$B$38</f>
        <v>ProTes300420201Adm</v>
      </c>
      <c r="B5147" s="109" t="s">
        <v>19815</v>
      </c>
      <c r="C5147" s="108" t="s">
        <v>2609</v>
      </c>
      <c r="D5147" s="108" t="s">
        <v>19816</v>
      </c>
      <c r="E5147" s="108" t="s">
        <v>2683</v>
      </c>
      <c r="G5147" s="108" t="s">
        <v>19817</v>
      </c>
      <c r="H5147" s="108" t="s">
        <v>6616</v>
      </c>
      <c r="I5147" s="110" t="s">
        <v>2683</v>
      </c>
      <c r="J5147" s="108" t="s">
        <v>5800</v>
      </c>
      <c r="O5147" s="108" t="s">
        <v>2573</v>
      </c>
    </row>
    <row r="5148" spans="1:15" s="108" customFormat="1" ht="12.75" x14ac:dyDescent="0.2">
      <c r="A5148" s="108" t="str">
        <f>EnterpriseData!$B$38</f>
        <v>ProTes300420201Adm</v>
      </c>
      <c r="B5148" s="109" t="s">
        <v>19818</v>
      </c>
      <c r="C5148" s="108" t="s">
        <v>2609</v>
      </c>
      <c r="D5148" s="108" t="s">
        <v>19819</v>
      </c>
      <c r="E5148" s="108" t="s">
        <v>2683</v>
      </c>
      <c r="G5148" s="108" t="s">
        <v>19820</v>
      </c>
      <c r="H5148" s="108" t="s">
        <v>6198</v>
      </c>
      <c r="I5148" s="110" t="s">
        <v>2683</v>
      </c>
      <c r="J5148" s="108" t="s">
        <v>3825</v>
      </c>
      <c r="O5148" s="108" t="s">
        <v>2573</v>
      </c>
    </row>
    <row r="5149" spans="1:15" s="108" customFormat="1" ht="12.75" x14ac:dyDescent="0.2">
      <c r="A5149" s="108" t="str">
        <f>EnterpriseData!$B$38</f>
        <v>ProTes300420201Adm</v>
      </c>
      <c r="B5149" s="109" t="s">
        <v>19821</v>
      </c>
      <c r="C5149" s="108" t="s">
        <v>2609</v>
      </c>
      <c r="D5149" s="108" t="s">
        <v>19822</v>
      </c>
      <c r="E5149" s="108" t="s">
        <v>2683</v>
      </c>
      <c r="G5149" s="108" t="s">
        <v>19823</v>
      </c>
      <c r="H5149" s="108" t="s">
        <v>6403</v>
      </c>
      <c r="I5149" s="110" t="s">
        <v>2683</v>
      </c>
      <c r="J5149" s="108" t="s">
        <v>6404</v>
      </c>
      <c r="O5149" s="108" t="s">
        <v>2573</v>
      </c>
    </row>
    <row r="5150" spans="1:15" s="108" customFormat="1" ht="12.75" x14ac:dyDescent="0.2">
      <c r="A5150" s="108" t="str">
        <f>EnterpriseData!$B$38</f>
        <v>ProTes300420201Adm</v>
      </c>
      <c r="B5150" s="109" t="s">
        <v>19824</v>
      </c>
      <c r="C5150" s="108" t="s">
        <v>2609</v>
      </c>
      <c r="D5150" s="108" t="s">
        <v>19825</v>
      </c>
      <c r="E5150" s="108" t="s">
        <v>2683</v>
      </c>
      <c r="G5150" s="108" t="s">
        <v>19826</v>
      </c>
      <c r="H5150" s="108" t="s">
        <v>6129</v>
      </c>
      <c r="I5150" s="110" t="s">
        <v>2683</v>
      </c>
      <c r="J5150" s="108" t="s">
        <v>2414</v>
      </c>
      <c r="O5150" s="108" t="s">
        <v>2573</v>
      </c>
    </row>
    <row r="5151" spans="1:15" s="108" customFormat="1" ht="12.75" x14ac:dyDescent="0.2">
      <c r="A5151" s="108" t="str">
        <f>EnterpriseData!$B$38</f>
        <v>ProTes300420201Adm</v>
      </c>
      <c r="B5151" s="109" t="s">
        <v>19827</v>
      </c>
      <c r="C5151" s="108" t="s">
        <v>2609</v>
      </c>
      <c r="D5151" s="108" t="s">
        <v>19828</v>
      </c>
      <c r="E5151" s="108" t="s">
        <v>2683</v>
      </c>
      <c r="G5151" s="108" t="s">
        <v>19829</v>
      </c>
      <c r="H5151" s="108" t="s">
        <v>7206</v>
      </c>
      <c r="I5151" s="110" t="s">
        <v>2683</v>
      </c>
      <c r="J5151" s="108" t="s">
        <v>3047</v>
      </c>
      <c r="O5151" s="108" t="s">
        <v>2573</v>
      </c>
    </row>
    <row r="5152" spans="1:15" s="108" customFormat="1" ht="12.75" x14ac:dyDescent="0.2">
      <c r="A5152" s="108" t="str">
        <f>EnterpriseData!$B$38</f>
        <v>ProTes300420201Adm</v>
      </c>
      <c r="B5152" s="109" t="s">
        <v>19830</v>
      </c>
      <c r="C5152" s="108" t="s">
        <v>2609</v>
      </c>
      <c r="D5152" s="108" t="s">
        <v>19831</v>
      </c>
      <c r="E5152" s="108" t="s">
        <v>2683</v>
      </c>
      <c r="G5152" s="108" t="s">
        <v>19832</v>
      </c>
      <c r="H5152" s="108" t="s">
        <v>7439</v>
      </c>
      <c r="I5152" s="110" t="s">
        <v>2683</v>
      </c>
      <c r="J5152" s="108" t="s">
        <v>2413</v>
      </c>
      <c r="O5152" s="108" t="s">
        <v>2573</v>
      </c>
    </row>
    <row r="5153" spans="1:15" s="108" customFormat="1" ht="12.75" x14ac:dyDescent="0.2">
      <c r="A5153" s="108" t="str">
        <f>EnterpriseData!$B$38</f>
        <v>ProTes300420201Adm</v>
      </c>
      <c r="B5153" s="109" t="s">
        <v>19833</v>
      </c>
      <c r="C5153" s="108" t="s">
        <v>2609</v>
      </c>
      <c r="D5153" s="108" t="s">
        <v>19834</v>
      </c>
      <c r="E5153" s="108" t="s">
        <v>2683</v>
      </c>
      <c r="G5153" s="108" t="s">
        <v>19835</v>
      </c>
      <c r="H5153" s="108" t="s">
        <v>11412</v>
      </c>
      <c r="I5153" s="110" t="s">
        <v>2683</v>
      </c>
      <c r="J5153" s="108" t="s">
        <v>9295</v>
      </c>
      <c r="O5153" s="108" t="s">
        <v>2573</v>
      </c>
    </row>
    <row r="5154" spans="1:15" s="108" customFormat="1" ht="12.75" x14ac:dyDescent="0.2">
      <c r="A5154" s="108" t="str">
        <f>EnterpriseData!$B$38</f>
        <v>ProTes300420201Adm</v>
      </c>
      <c r="B5154" s="109" t="s">
        <v>19836</v>
      </c>
      <c r="C5154" s="108" t="s">
        <v>2609</v>
      </c>
      <c r="D5154" s="108" t="s">
        <v>19837</v>
      </c>
      <c r="E5154" s="108" t="s">
        <v>2683</v>
      </c>
      <c r="G5154" s="108" t="s">
        <v>19838</v>
      </c>
      <c r="H5154" s="108" t="s">
        <v>7749</v>
      </c>
      <c r="I5154" s="110" t="s">
        <v>2683</v>
      </c>
      <c r="J5154" s="108" t="s">
        <v>6991</v>
      </c>
      <c r="O5154" s="108" t="s">
        <v>2573</v>
      </c>
    </row>
    <row r="5155" spans="1:15" s="108" customFormat="1" ht="12.75" x14ac:dyDescent="0.2">
      <c r="A5155" s="108" t="str">
        <f>EnterpriseData!$B$38</f>
        <v>ProTes300420201Adm</v>
      </c>
      <c r="B5155" s="109" t="s">
        <v>19839</v>
      </c>
      <c r="C5155" s="108" t="s">
        <v>2609</v>
      </c>
      <c r="D5155" s="108" t="s">
        <v>19840</v>
      </c>
      <c r="E5155" s="108" t="s">
        <v>2683</v>
      </c>
      <c r="G5155" s="108" t="s">
        <v>19841</v>
      </c>
      <c r="H5155" s="108" t="s">
        <v>6566</v>
      </c>
      <c r="I5155" s="110" t="s">
        <v>2683</v>
      </c>
      <c r="J5155" s="108" t="s">
        <v>2409</v>
      </c>
      <c r="O5155" s="108" t="s">
        <v>2573</v>
      </c>
    </row>
    <row r="5156" spans="1:15" s="108" customFormat="1" ht="12.75" x14ac:dyDescent="0.2">
      <c r="A5156" s="108" t="str">
        <f>EnterpriseData!$B$38</f>
        <v>ProTes300420201Adm</v>
      </c>
      <c r="B5156" s="109" t="s">
        <v>19842</v>
      </c>
      <c r="C5156" s="108" t="s">
        <v>2609</v>
      </c>
      <c r="D5156" s="108" t="s">
        <v>19843</v>
      </c>
      <c r="E5156" s="108" t="s">
        <v>2683</v>
      </c>
      <c r="G5156" s="108" t="s">
        <v>19844</v>
      </c>
      <c r="H5156" s="108" t="s">
        <v>9705</v>
      </c>
      <c r="I5156" s="110" t="s">
        <v>2683</v>
      </c>
      <c r="J5156" s="108" t="s">
        <v>5649</v>
      </c>
      <c r="O5156" s="108" t="s">
        <v>2573</v>
      </c>
    </row>
    <row r="5157" spans="1:15" s="108" customFormat="1" ht="12.75" x14ac:dyDescent="0.2">
      <c r="A5157" s="108" t="str">
        <f>EnterpriseData!$B$38</f>
        <v>ProTes300420201Adm</v>
      </c>
      <c r="B5157" s="109" t="s">
        <v>19845</v>
      </c>
      <c r="C5157" s="108" t="s">
        <v>2609</v>
      </c>
      <c r="D5157" s="108" t="s">
        <v>19846</v>
      </c>
      <c r="E5157" s="108" t="s">
        <v>2683</v>
      </c>
      <c r="G5157" s="108" t="s">
        <v>19847</v>
      </c>
      <c r="H5157" s="108" t="s">
        <v>6122</v>
      </c>
      <c r="I5157" s="110" t="s">
        <v>2683</v>
      </c>
      <c r="J5157" s="108" t="s">
        <v>6123</v>
      </c>
      <c r="O5157" s="108" t="s">
        <v>2573</v>
      </c>
    </row>
    <row r="5158" spans="1:15" s="108" customFormat="1" ht="12.75" x14ac:dyDescent="0.2">
      <c r="A5158" s="108" t="str">
        <f>EnterpriseData!$B$38</f>
        <v>ProTes300420201Adm</v>
      </c>
      <c r="B5158" s="109" t="s">
        <v>19848</v>
      </c>
      <c r="C5158" s="108" t="s">
        <v>2609</v>
      </c>
      <c r="D5158" s="108" t="s">
        <v>19849</v>
      </c>
      <c r="E5158" s="108" t="s">
        <v>2683</v>
      </c>
      <c r="G5158" s="108" t="s">
        <v>19850</v>
      </c>
      <c r="H5158" s="108" t="s">
        <v>8649</v>
      </c>
      <c r="I5158" s="110" t="s">
        <v>2683</v>
      </c>
      <c r="J5158" s="108" t="s">
        <v>2407</v>
      </c>
      <c r="O5158" s="108" t="s">
        <v>2573</v>
      </c>
    </row>
    <row r="5159" spans="1:15" s="108" customFormat="1" ht="12.75" x14ac:dyDescent="0.2">
      <c r="A5159" s="108" t="str">
        <f>EnterpriseData!$B$38</f>
        <v>ProTes300420201Adm</v>
      </c>
      <c r="B5159" s="109" t="s">
        <v>19851</v>
      </c>
      <c r="C5159" s="108" t="s">
        <v>2609</v>
      </c>
      <c r="D5159" s="108" t="s">
        <v>19852</v>
      </c>
      <c r="E5159" s="108" t="s">
        <v>2683</v>
      </c>
      <c r="G5159" s="108" t="s">
        <v>19853</v>
      </c>
      <c r="H5159" s="108" t="s">
        <v>9092</v>
      </c>
      <c r="I5159" s="110" t="s">
        <v>2683</v>
      </c>
      <c r="J5159" s="108" t="s">
        <v>3003</v>
      </c>
      <c r="O5159" s="108" t="s">
        <v>2573</v>
      </c>
    </row>
    <row r="5160" spans="1:15" s="108" customFormat="1" ht="12.75" x14ac:dyDescent="0.2">
      <c r="A5160" s="108" t="str">
        <f>EnterpriseData!$B$38</f>
        <v>ProTes300420201Adm</v>
      </c>
      <c r="B5160" s="109" t="s">
        <v>19854</v>
      </c>
      <c r="C5160" s="108" t="s">
        <v>2609</v>
      </c>
      <c r="D5160" s="108" t="s">
        <v>19855</v>
      </c>
      <c r="E5160" s="108" t="s">
        <v>2683</v>
      </c>
      <c r="G5160" s="108" t="s">
        <v>19856</v>
      </c>
      <c r="H5160" s="108" t="s">
        <v>11561</v>
      </c>
      <c r="I5160" s="110" t="s">
        <v>2683</v>
      </c>
      <c r="J5160" s="108" t="s">
        <v>11562</v>
      </c>
      <c r="O5160" s="108" t="s">
        <v>2573</v>
      </c>
    </row>
    <row r="5161" spans="1:15" s="108" customFormat="1" ht="12.75" x14ac:dyDescent="0.2">
      <c r="A5161" s="108" t="str">
        <f>EnterpriseData!$B$38</f>
        <v>ProTes300420201Adm</v>
      </c>
      <c r="B5161" s="109" t="s">
        <v>19857</v>
      </c>
      <c r="C5161" s="108" t="s">
        <v>2609</v>
      </c>
      <c r="D5161" s="108" t="s">
        <v>19858</v>
      </c>
      <c r="E5161" s="108" t="s">
        <v>2683</v>
      </c>
      <c r="G5161" s="108" t="s">
        <v>19859</v>
      </c>
      <c r="H5161" s="108" t="s">
        <v>6151</v>
      </c>
      <c r="I5161" s="110" t="s">
        <v>2683</v>
      </c>
      <c r="J5161" s="108" t="s">
        <v>2727</v>
      </c>
      <c r="O5161" s="108" t="s">
        <v>2573</v>
      </c>
    </row>
    <row r="5162" spans="1:15" s="108" customFormat="1" ht="12.75" x14ac:dyDescent="0.2">
      <c r="A5162" s="108" t="str">
        <f>EnterpriseData!$B$38</f>
        <v>ProTes300420201Adm</v>
      </c>
      <c r="B5162" s="109" t="s">
        <v>19860</v>
      </c>
      <c r="C5162" s="108" t="s">
        <v>2609</v>
      </c>
      <c r="D5162" s="108" t="s">
        <v>19861</v>
      </c>
      <c r="E5162" s="108" t="s">
        <v>2683</v>
      </c>
      <c r="G5162" s="108" t="s">
        <v>19862</v>
      </c>
      <c r="H5162" s="108" t="s">
        <v>19862</v>
      </c>
      <c r="I5162" s="110" t="s">
        <v>2683</v>
      </c>
      <c r="J5162" s="108" t="s">
        <v>3723</v>
      </c>
      <c r="O5162" s="108" t="s">
        <v>2573</v>
      </c>
    </row>
    <row r="5163" spans="1:15" s="108" customFormat="1" ht="12.75" x14ac:dyDescent="0.2">
      <c r="A5163" s="108" t="str">
        <f>EnterpriseData!$B$38</f>
        <v>ProTes300420201Adm</v>
      </c>
      <c r="B5163" s="109" t="s">
        <v>19863</v>
      </c>
      <c r="C5163" s="108" t="s">
        <v>2609</v>
      </c>
      <c r="D5163" s="108" t="s">
        <v>19864</v>
      </c>
      <c r="E5163" s="108" t="s">
        <v>2683</v>
      </c>
      <c r="G5163" s="108" t="s">
        <v>19865</v>
      </c>
      <c r="H5163" s="108" t="s">
        <v>15864</v>
      </c>
      <c r="I5163" s="110" t="s">
        <v>2683</v>
      </c>
      <c r="J5163" s="108" t="s">
        <v>5295</v>
      </c>
      <c r="O5163" s="108" t="s">
        <v>2573</v>
      </c>
    </row>
    <row r="5164" spans="1:15" s="108" customFormat="1" ht="12.75" x14ac:dyDescent="0.2">
      <c r="A5164" s="108" t="str">
        <f>EnterpriseData!$B$38</f>
        <v>ProTes300420201Adm</v>
      </c>
      <c r="B5164" s="109" t="s">
        <v>19866</v>
      </c>
      <c r="C5164" s="108" t="s">
        <v>2609</v>
      </c>
      <c r="D5164" s="108" t="s">
        <v>19867</v>
      </c>
      <c r="E5164" s="108" t="s">
        <v>2683</v>
      </c>
      <c r="G5164" s="108" t="s">
        <v>19868</v>
      </c>
      <c r="H5164" s="108" t="s">
        <v>7478</v>
      </c>
      <c r="I5164" s="110" t="s">
        <v>2683</v>
      </c>
      <c r="J5164" s="108" t="s">
        <v>6097</v>
      </c>
      <c r="O5164" s="108" t="s">
        <v>2573</v>
      </c>
    </row>
    <row r="5165" spans="1:15" s="108" customFormat="1" ht="12.75" x14ac:dyDescent="0.2">
      <c r="A5165" s="108" t="str">
        <f>EnterpriseData!$B$38</f>
        <v>ProTes300420201Adm</v>
      </c>
      <c r="B5165" s="109" t="s">
        <v>19869</v>
      </c>
      <c r="C5165" s="108" t="s">
        <v>2609</v>
      </c>
      <c r="D5165" s="108" t="s">
        <v>19870</v>
      </c>
      <c r="E5165" s="108" t="s">
        <v>2683</v>
      </c>
      <c r="G5165" s="108" t="s">
        <v>19871</v>
      </c>
      <c r="H5165" s="108" t="s">
        <v>7650</v>
      </c>
      <c r="I5165" s="110" t="s">
        <v>2683</v>
      </c>
      <c r="J5165" s="108" t="s">
        <v>6370</v>
      </c>
      <c r="O5165" s="108" t="s">
        <v>2573</v>
      </c>
    </row>
    <row r="5166" spans="1:15" s="108" customFormat="1" ht="12.75" x14ac:dyDescent="0.2">
      <c r="A5166" s="108" t="str">
        <f>EnterpriseData!$B$38</f>
        <v>ProTes300420201Adm</v>
      </c>
      <c r="B5166" s="109" t="s">
        <v>19872</v>
      </c>
      <c r="C5166" s="108" t="s">
        <v>2609</v>
      </c>
      <c r="D5166" s="108" t="s">
        <v>19873</v>
      </c>
      <c r="E5166" s="108" t="s">
        <v>2683</v>
      </c>
      <c r="G5166" s="108" t="s">
        <v>19874</v>
      </c>
      <c r="H5166" s="108" t="s">
        <v>14622</v>
      </c>
      <c r="I5166" s="110" t="s">
        <v>2683</v>
      </c>
      <c r="J5166" s="108" t="s">
        <v>14623</v>
      </c>
      <c r="O5166" s="108" t="s">
        <v>2573</v>
      </c>
    </row>
    <row r="5167" spans="1:15" s="108" customFormat="1" ht="12.75" x14ac:dyDescent="0.2">
      <c r="A5167" s="108" t="str">
        <f>EnterpriseData!$B$38</f>
        <v>ProTes300420201Adm</v>
      </c>
      <c r="B5167" s="109" t="s">
        <v>19875</v>
      </c>
      <c r="C5167" s="108" t="s">
        <v>2609</v>
      </c>
      <c r="D5167" s="108" t="s">
        <v>19876</v>
      </c>
      <c r="E5167" s="108" t="s">
        <v>2683</v>
      </c>
      <c r="G5167" s="108" t="s">
        <v>19877</v>
      </c>
      <c r="H5167" s="108" t="s">
        <v>11437</v>
      </c>
      <c r="I5167" s="110" t="s">
        <v>2683</v>
      </c>
      <c r="J5167" s="108" t="s">
        <v>6711</v>
      </c>
      <c r="O5167" s="108" t="s">
        <v>2573</v>
      </c>
    </row>
    <row r="5168" spans="1:15" s="108" customFormat="1" ht="12.75" x14ac:dyDescent="0.2">
      <c r="A5168" s="108" t="str">
        <f>EnterpriseData!$B$38</f>
        <v>ProTes300420201Adm</v>
      </c>
      <c r="B5168" s="109" t="s">
        <v>19878</v>
      </c>
      <c r="C5168" s="108" t="s">
        <v>2609</v>
      </c>
      <c r="D5168" s="108" t="s">
        <v>19879</v>
      </c>
      <c r="E5168" s="108" t="s">
        <v>2683</v>
      </c>
      <c r="G5168" s="108" t="s">
        <v>19880</v>
      </c>
      <c r="H5168" s="108" t="s">
        <v>7618</v>
      </c>
      <c r="I5168" s="110" t="s">
        <v>2683</v>
      </c>
      <c r="J5168" s="108" t="s">
        <v>2390</v>
      </c>
      <c r="O5168" s="108" t="s">
        <v>2573</v>
      </c>
    </row>
    <row r="5169" spans="1:15" s="108" customFormat="1" ht="12.75" x14ac:dyDescent="0.2">
      <c r="A5169" s="108" t="str">
        <f>EnterpriseData!$B$38</f>
        <v>ProTes300420201Adm</v>
      </c>
      <c r="B5169" s="109" t="s">
        <v>19881</v>
      </c>
      <c r="C5169" s="108" t="s">
        <v>2609</v>
      </c>
      <c r="D5169" s="108" t="s">
        <v>19882</v>
      </c>
      <c r="E5169" s="108" t="s">
        <v>2683</v>
      </c>
      <c r="G5169" s="108" t="s">
        <v>19883</v>
      </c>
      <c r="H5169" s="108" t="s">
        <v>6923</v>
      </c>
      <c r="I5169" s="110" t="s">
        <v>2683</v>
      </c>
      <c r="J5169" s="108" t="s">
        <v>2991</v>
      </c>
      <c r="O5169" s="108" t="s">
        <v>2573</v>
      </c>
    </row>
    <row r="5170" spans="1:15" s="108" customFormat="1" ht="12.75" x14ac:dyDescent="0.2">
      <c r="A5170" s="108" t="str">
        <f>EnterpriseData!$B$38</f>
        <v>ProTes300420201Adm</v>
      </c>
      <c r="B5170" s="109" t="s">
        <v>19884</v>
      </c>
      <c r="C5170" s="108" t="s">
        <v>2609</v>
      </c>
      <c r="D5170" s="108" t="s">
        <v>19885</v>
      </c>
      <c r="E5170" s="108" t="s">
        <v>2683</v>
      </c>
      <c r="G5170" s="108" t="s">
        <v>19886</v>
      </c>
      <c r="H5170" s="108" t="s">
        <v>11561</v>
      </c>
      <c r="I5170" s="110" t="s">
        <v>2683</v>
      </c>
      <c r="J5170" s="108" t="s">
        <v>11562</v>
      </c>
      <c r="O5170" s="108" t="s">
        <v>2573</v>
      </c>
    </row>
    <row r="5171" spans="1:15" s="108" customFormat="1" ht="12.75" x14ac:dyDescent="0.2">
      <c r="A5171" s="108" t="str">
        <f>EnterpriseData!$B$38</f>
        <v>ProTes300420201Adm</v>
      </c>
      <c r="B5171" s="109" t="s">
        <v>19887</v>
      </c>
      <c r="C5171" s="108" t="s">
        <v>2609</v>
      </c>
      <c r="D5171" s="108" t="s">
        <v>19888</v>
      </c>
      <c r="E5171" s="108" t="s">
        <v>2683</v>
      </c>
      <c r="G5171" s="108" t="s">
        <v>19889</v>
      </c>
      <c r="H5171" s="108" t="s">
        <v>6566</v>
      </c>
      <c r="I5171" s="110" t="s">
        <v>2683</v>
      </c>
      <c r="J5171" s="108" t="s">
        <v>2409</v>
      </c>
      <c r="O5171" s="108" t="s">
        <v>2573</v>
      </c>
    </row>
    <row r="5172" spans="1:15" s="108" customFormat="1" ht="12.75" x14ac:dyDescent="0.2">
      <c r="A5172" s="108" t="str">
        <f>EnterpriseData!$B$38</f>
        <v>ProTes300420201Adm</v>
      </c>
      <c r="B5172" s="109" t="s">
        <v>19890</v>
      </c>
      <c r="C5172" s="108" t="s">
        <v>2609</v>
      </c>
      <c r="D5172" s="108" t="s">
        <v>19891</v>
      </c>
      <c r="E5172" s="108" t="s">
        <v>2683</v>
      </c>
      <c r="G5172" s="108" t="s">
        <v>19892</v>
      </c>
      <c r="H5172" s="108" t="s">
        <v>8649</v>
      </c>
      <c r="I5172" s="110" t="s">
        <v>2683</v>
      </c>
      <c r="J5172" s="108" t="s">
        <v>2407</v>
      </c>
      <c r="O5172" s="108" t="s">
        <v>2573</v>
      </c>
    </row>
    <row r="5173" spans="1:15" s="108" customFormat="1" ht="12.75" x14ac:dyDescent="0.2">
      <c r="A5173" s="108" t="str">
        <f>EnterpriseData!$B$38</f>
        <v>ProTes300420201Adm</v>
      </c>
      <c r="B5173" s="109" t="s">
        <v>19893</v>
      </c>
      <c r="C5173" s="108" t="s">
        <v>2609</v>
      </c>
      <c r="D5173" s="108" t="s">
        <v>19894</v>
      </c>
      <c r="E5173" s="108" t="s">
        <v>2683</v>
      </c>
      <c r="G5173" s="108" t="s">
        <v>19895</v>
      </c>
      <c r="H5173" s="108" t="s">
        <v>6923</v>
      </c>
      <c r="I5173" s="110" t="s">
        <v>2683</v>
      </c>
      <c r="J5173" s="108" t="s">
        <v>2991</v>
      </c>
      <c r="O5173" s="108" t="s">
        <v>2573</v>
      </c>
    </row>
    <row r="5174" spans="1:15" s="108" customFormat="1" ht="12.75" x14ac:dyDescent="0.2">
      <c r="A5174" s="108" t="str">
        <f>EnterpriseData!$B$38</f>
        <v>ProTes300420201Adm</v>
      </c>
      <c r="B5174" s="109" t="s">
        <v>19896</v>
      </c>
      <c r="C5174" s="108" t="s">
        <v>2609</v>
      </c>
      <c r="D5174" s="108" t="s">
        <v>19897</v>
      </c>
      <c r="E5174" s="108" t="s">
        <v>2683</v>
      </c>
      <c r="G5174" s="108" t="s">
        <v>19898</v>
      </c>
      <c r="H5174" s="108" t="s">
        <v>6143</v>
      </c>
      <c r="I5174" s="110" t="s">
        <v>2683</v>
      </c>
      <c r="J5174" s="108" t="s">
        <v>4901</v>
      </c>
      <c r="O5174" s="108" t="s">
        <v>2573</v>
      </c>
    </row>
    <row r="5175" spans="1:15" s="108" customFormat="1" ht="12.75" x14ac:dyDescent="0.2">
      <c r="A5175" s="108" t="str">
        <f>EnterpriseData!$B$38</f>
        <v>ProTes300420201Adm</v>
      </c>
      <c r="B5175" s="109" t="s">
        <v>19899</v>
      </c>
      <c r="C5175" s="108" t="s">
        <v>2609</v>
      </c>
      <c r="D5175" s="108" t="s">
        <v>19900</v>
      </c>
      <c r="E5175" s="108" t="s">
        <v>2683</v>
      </c>
      <c r="G5175" s="108" t="s">
        <v>19901</v>
      </c>
      <c r="H5175" s="108" t="s">
        <v>10800</v>
      </c>
      <c r="I5175" s="110" t="s">
        <v>2683</v>
      </c>
      <c r="J5175" s="108" t="s">
        <v>10801</v>
      </c>
      <c r="O5175" s="108" t="s">
        <v>2573</v>
      </c>
    </row>
    <row r="5176" spans="1:15" s="108" customFormat="1" ht="12.75" x14ac:dyDescent="0.2">
      <c r="A5176" s="108" t="str">
        <f>EnterpriseData!$B$38</f>
        <v>ProTes300420201Adm</v>
      </c>
      <c r="B5176" s="109" t="s">
        <v>19902</v>
      </c>
      <c r="C5176" s="108" t="s">
        <v>2609</v>
      </c>
      <c r="D5176" s="108" t="s">
        <v>19903</v>
      </c>
      <c r="E5176" s="108" t="s">
        <v>2683</v>
      </c>
      <c r="G5176" s="108" t="s">
        <v>19904</v>
      </c>
      <c r="H5176" s="108" t="s">
        <v>6151</v>
      </c>
      <c r="I5176" s="110" t="s">
        <v>2683</v>
      </c>
      <c r="J5176" s="108" t="s">
        <v>2727</v>
      </c>
      <c r="O5176" s="108" t="s">
        <v>2573</v>
      </c>
    </row>
    <row r="5177" spans="1:15" s="108" customFormat="1" ht="12.75" x14ac:dyDescent="0.2">
      <c r="A5177" s="108" t="str">
        <f>EnterpriseData!$B$38</f>
        <v>ProTes300420201Adm</v>
      </c>
      <c r="B5177" s="109" t="s">
        <v>19905</v>
      </c>
      <c r="C5177" s="108" t="s">
        <v>2609</v>
      </c>
      <c r="D5177" s="108" t="s">
        <v>19906</v>
      </c>
      <c r="E5177" s="108" t="s">
        <v>2683</v>
      </c>
      <c r="G5177" s="108" t="s">
        <v>19907</v>
      </c>
      <c r="H5177" s="108" t="s">
        <v>10850</v>
      </c>
      <c r="I5177" s="110" t="s">
        <v>2683</v>
      </c>
      <c r="J5177" s="108" t="s">
        <v>2865</v>
      </c>
      <c r="O5177" s="108" t="s">
        <v>2573</v>
      </c>
    </row>
    <row r="5178" spans="1:15" s="108" customFormat="1" ht="12.75" x14ac:dyDescent="0.2">
      <c r="A5178" s="108" t="str">
        <f>EnterpriseData!$B$38</f>
        <v>ProTes300420201Adm</v>
      </c>
      <c r="B5178" s="109" t="s">
        <v>19908</v>
      </c>
      <c r="C5178" s="108" t="s">
        <v>2609</v>
      </c>
      <c r="D5178" s="108" t="s">
        <v>19909</v>
      </c>
      <c r="E5178" s="108" t="s">
        <v>2683</v>
      </c>
      <c r="G5178" s="108" t="s">
        <v>19910</v>
      </c>
      <c r="H5178" s="108" t="s">
        <v>11561</v>
      </c>
      <c r="I5178" s="110" t="s">
        <v>2683</v>
      </c>
      <c r="J5178" s="108" t="s">
        <v>11562</v>
      </c>
      <c r="O5178" s="108" t="s">
        <v>2573</v>
      </c>
    </row>
    <row r="5179" spans="1:15" s="108" customFormat="1" ht="12.75" x14ac:dyDescent="0.2">
      <c r="A5179" s="108" t="str">
        <f>EnterpriseData!$B$38</f>
        <v>ProTes300420201Adm</v>
      </c>
      <c r="B5179" s="109" t="s">
        <v>19911</v>
      </c>
      <c r="C5179" s="108" t="s">
        <v>2609</v>
      </c>
      <c r="D5179" s="108" t="s">
        <v>19912</v>
      </c>
      <c r="E5179" s="108" t="s">
        <v>2683</v>
      </c>
      <c r="G5179" s="108" t="s">
        <v>19913</v>
      </c>
      <c r="H5179" s="108" t="s">
        <v>15600</v>
      </c>
      <c r="I5179" s="110" t="s">
        <v>2683</v>
      </c>
      <c r="J5179" s="108" t="s">
        <v>3100</v>
      </c>
      <c r="O5179" s="108" t="s">
        <v>2573</v>
      </c>
    </row>
    <row r="5180" spans="1:15" s="108" customFormat="1" ht="12.75" x14ac:dyDescent="0.2">
      <c r="A5180" s="108" t="str">
        <f>EnterpriseData!$B$38</f>
        <v>ProTes300420201Adm</v>
      </c>
      <c r="B5180" s="109" t="s">
        <v>19914</v>
      </c>
      <c r="C5180" s="108" t="s">
        <v>2609</v>
      </c>
      <c r="D5180" s="108" t="s">
        <v>19915</v>
      </c>
      <c r="E5180" s="108" t="s">
        <v>2683</v>
      </c>
      <c r="G5180" s="108" t="s">
        <v>19916</v>
      </c>
      <c r="H5180" s="108" t="s">
        <v>6198</v>
      </c>
      <c r="I5180" s="110" t="s">
        <v>2683</v>
      </c>
      <c r="J5180" s="108" t="s">
        <v>3825</v>
      </c>
      <c r="O5180" s="108" t="s">
        <v>2573</v>
      </c>
    </row>
    <row r="5181" spans="1:15" s="108" customFormat="1" ht="12.75" x14ac:dyDescent="0.2">
      <c r="A5181" s="108" t="str">
        <f>EnterpriseData!$B$38</f>
        <v>ProTes300420201Adm</v>
      </c>
      <c r="B5181" s="109" t="s">
        <v>19917</v>
      </c>
      <c r="C5181" s="108" t="s">
        <v>2609</v>
      </c>
      <c r="D5181" s="108" t="s">
        <v>19918</v>
      </c>
      <c r="E5181" s="108" t="s">
        <v>2683</v>
      </c>
      <c r="G5181" s="108" t="s">
        <v>19919</v>
      </c>
      <c r="H5181" s="108" t="s">
        <v>11561</v>
      </c>
      <c r="I5181" s="110" t="s">
        <v>2683</v>
      </c>
      <c r="J5181" s="108" t="s">
        <v>11562</v>
      </c>
      <c r="O5181" s="108" t="s">
        <v>2573</v>
      </c>
    </row>
    <row r="5182" spans="1:15" s="108" customFormat="1" ht="12.75" x14ac:dyDescent="0.2">
      <c r="A5182" s="108" t="str">
        <f>EnterpriseData!$B$38</f>
        <v>ProTes300420201Adm</v>
      </c>
      <c r="B5182" s="109" t="s">
        <v>19920</v>
      </c>
      <c r="C5182" s="108" t="s">
        <v>2609</v>
      </c>
      <c r="D5182" s="108" t="s">
        <v>19921</v>
      </c>
      <c r="E5182" s="108" t="s">
        <v>2683</v>
      </c>
      <c r="G5182" s="108" t="s">
        <v>19922</v>
      </c>
      <c r="H5182" s="108" t="s">
        <v>6468</v>
      </c>
      <c r="I5182" s="110" t="s">
        <v>2683</v>
      </c>
      <c r="J5182" s="108" t="s">
        <v>3730</v>
      </c>
      <c r="O5182" s="108" t="s">
        <v>2573</v>
      </c>
    </row>
    <row r="5183" spans="1:15" s="108" customFormat="1" ht="12.75" x14ac:dyDescent="0.2">
      <c r="A5183" s="108" t="str">
        <f>EnterpriseData!$B$38</f>
        <v>ProTes300420201Adm</v>
      </c>
      <c r="B5183" s="109" t="s">
        <v>19923</v>
      </c>
      <c r="C5183" s="108" t="s">
        <v>2609</v>
      </c>
      <c r="D5183" s="108" t="s">
        <v>19924</v>
      </c>
      <c r="E5183" s="108" t="s">
        <v>2683</v>
      </c>
      <c r="G5183" s="108" t="s">
        <v>19925</v>
      </c>
      <c r="H5183" s="108" t="s">
        <v>6151</v>
      </c>
      <c r="I5183" s="110" t="s">
        <v>2683</v>
      </c>
      <c r="J5183" s="108" t="s">
        <v>2727</v>
      </c>
      <c r="O5183" s="108" t="s">
        <v>2573</v>
      </c>
    </row>
    <row r="5184" spans="1:15" s="108" customFormat="1" ht="12.75" x14ac:dyDescent="0.2">
      <c r="A5184" s="108" t="str">
        <f>EnterpriseData!$B$38</f>
        <v>ProTes300420201Adm</v>
      </c>
      <c r="B5184" s="109" t="s">
        <v>19926</v>
      </c>
      <c r="C5184" s="108" t="s">
        <v>2609</v>
      </c>
      <c r="D5184" s="108" t="s">
        <v>19927</v>
      </c>
      <c r="E5184" s="108" t="s">
        <v>2683</v>
      </c>
      <c r="G5184" s="108" t="s">
        <v>19928</v>
      </c>
      <c r="H5184" s="108" t="s">
        <v>6415</v>
      </c>
      <c r="I5184" s="110" t="s">
        <v>2683</v>
      </c>
      <c r="J5184" s="108" t="s">
        <v>4651</v>
      </c>
      <c r="O5184" s="108" t="s">
        <v>2573</v>
      </c>
    </row>
    <row r="5185" spans="1:15" s="108" customFormat="1" ht="12.75" x14ac:dyDescent="0.2">
      <c r="A5185" s="108" t="str">
        <f>EnterpriseData!$B$38</f>
        <v>ProTes300420201Adm</v>
      </c>
      <c r="B5185" s="109" t="s">
        <v>19929</v>
      </c>
      <c r="C5185" s="108" t="s">
        <v>2609</v>
      </c>
      <c r="D5185" s="108" t="s">
        <v>19930</v>
      </c>
      <c r="E5185" s="108" t="s">
        <v>2683</v>
      </c>
      <c r="G5185" s="108" t="s">
        <v>6359</v>
      </c>
      <c r="H5185" s="108" t="s">
        <v>6360</v>
      </c>
      <c r="I5185" s="110" t="s">
        <v>2683</v>
      </c>
      <c r="J5185" s="108" t="s">
        <v>3047</v>
      </c>
      <c r="O5185" s="108" t="s">
        <v>2573</v>
      </c>
    </row>
    <row r="5186" spans="1:15" s="108" customFormat="1" ht="12.75" x14ac:dyDescent="0.2">
      <c r="A5186" s="108" t="str">
        <f>EnterpriseData!$B$38</f>
        <v>ProTes300420201Adm</v>
      </c>
      <c r="B5186" s="109" t="s">
        <v>19931</v>
      </c>
      <c r="C5186" s="108" t="s">
        <v>2609</v>
      </c>
      <c r="D5186" s="108" t="s">
        <v>19932</v>
      </c>
      <c r="E5186" s="108" t="s">
        <v>2683</v>
      </c>
      <c r="G5186" s="108" t="s">
        <v>19933</v>
      </c>
      <c r="H5186" s="108" t="s">
        <v>9092</v>
      </c>
      <c r="I5186" s="110" t="s">
        <v>2683</v>
      </c>
      <c r="J5186" s="108" t="s">
        <v>3003</v>
      </c>
      <c r="O5186" s="108" t="s">
        <v>2573</v>
      </c>
    </row>
    <row r="5187" spans="1:15" s="108" customFormat="1" ht="12.75" x14ac:dyDescent="0.2">
      <c r="A5187" s="108" t="str">
        <f>EnterpriseData!$B$38</f>
        <v>ProTes300420201Adm</v>
      </c>
      <c r="B5187" s="109" t="s">
        <v>19934</v>
      </c>
      <c r="C5187" s="108" t="s">
        <v>2609</v>
      </c>
      <c r="D5187" s="108" t="s">
        <v>19935</v>
      </c>
      <c r="E5187" s="108" t="s">
        <v>2683</v>
      </c>
      <c r="G5187" s="108" t="s">
        <v>19936</v>
      </c>
      <c r="H5187" s="108" t="s">
        <v>8117</v>
      </c>
      <c r="I5187" s="110" t="s">
        <v>2683</v>
      </c>
      <c r="J5187" s="108" t="s">
        <v>409</v>
      </c>
      <c r="O5187" s="108" t="s">
        <v>2573</v>
      </c>
    </row>
    <row r="5188" spans="1:15" s="108" customFormat="1" ht="12.75" x14ac:dyDescent="0.2">
      <c r="A5188" s="108" t="str">
        <f>EnterpriseData!$B$38</f>
        <v>ProTes300420201Adm</v>
      </c>
      <c r="B5188" s="109" t="s">
        <v>19937</v>
      </c>
      <c r="C5188" s="108" t="s">
        <v>2609</v>
      </c>
      <c r="D5188" s="108" t="s">
        <v>19938</v>
      </c>
      <c r="E5188" s="108" t="s">
        <v>2683</v>
      </c>
      <c r="G5188" s="108" t="s">
        <v>19939</v>
      </c>
      <c r="H5188" s="108" t="s">
        <v>6151</v>
      </c>
      <c r="I5188" s="110" t="s">
        <v>2683</v>
      </c>
      <c r="J5188" s="108" t="s">
        <v>2727</v>
      </c>
      <c r="O5188" s="108" t="s">
        <v>2573</v>
      </c>
    </row>
    <row r="5189" spans="1:15" s="108" customFormat="1" ht="12.75" x14ac:dyDescent="0.2">
      <c r="A5189" s="108" t="str">
        <f>EnterpriseData!$B$38</f>
        <v>ProTes300420201Adm</v>
      </c>
      <c r="B5189" s="109" t="s">
        <v>19940</v>
      </c>
      <c r="C5189" s="108" t="s">
        <v>2609</v>
      </c>
      <c r="D5189" s="108" t="s">
        <v>19941</v>
      </c>
      <c r="E5189" s="108" t="s">
        <v>2683</v>
      </c>
      <c r="G5189" s="108" t="s">
        <v>19942</v>
      </c>
      <c r="H5189" s="108" t="s">
        <v>6923</v>
      </c>
      <c r="I5189" s="110" t="s">
        <v>2683</v>
      </c>
      <c r="J5189" s="108" t="s">
        <v>2991</v>
      </c>
      <c r="O5189" s="108" t="s">
        <v>2573</v>
      </c>
    </row>
    <row r="5190" spans="1:15" s="108" customFormat="1" ht="12.75" x14ac:dyDescent="0.2">
      <c r="A5190" s="108" t="str">
        <f>EnterpriseData!$B$38</f>
        <v>ProTes300420201Adm</v>
      </c>
      <c r="B5190" s="109" t="s">
        <v>19943</v>
      </c>
      <c r="C5190" s="108" t="s">
        <v>2609</v>
      </c>
      <c r="D5190" s="108" t="s">
        <v>19944</v>
      </c>
      <c r="E5190" s="108" t="s">
        <v>2683</v>
      </c>
      <c r="G5190" s="108" t="s">
        <v>19945</v>
      </c>
      <c r="H5190" s="108" t="s">
        <v>6468</v>
      </c>
      <c r="I5190" s="110" t="s">
        <v>2683</v>
      </c>
      <c r="J5190" s="108" t="s">
        <v>3730</v>
      </c>
      <c r="O5190" s="108" t="s">
        <v>2573</v>
      </c>
    </row>
    <row r="5191" spans="1:15" s="108" customFormat="1" ht="12.75" x14ac:dyDescent="0.2">
      <c r="A5191" s="108" t="str">
        <f>EnterpriseData!$B$38</f>
        <v>ProTes300420201Adm</v>
      </c>
      <c r="B5191" s="109" t="s">
        <v>19946</v>
      </c>
      <c r="C5191" s="108" t="s">
        <v>2609</v>
      </c>
      <c r="D5191" s="108" t="s">
        <v>19947</v>
      </c>
      <c r="E5191" s="108" t="s">
        <v>2683</v>
      </c>
      <c r="G5191" s="108" t="s">
        <v>19948</v>
      </c>
      <c r="H5191" s="108" t="s">
        <v>10850</v>
      </c>
      <c r="I5191" s="110" t="s">
        <v>2683</v>
      </c>
      <c r="J5191" s="108" t="s">
        <v>2865</v>
      </c>
      <c r="O5191" s="108" t="s">
        <v>2573</v>
      </c>
    </row>
    <row r="5192" spans="1:15" s="108" customFormat="1" ht="12.75" x14ac:dyDescent="0.2">
      <c r="A5192" s="108" t="str">
        <f>EnterpriseData!$B$38</f>
        <v>ProTes300420201Adm</v>
      </c>
      <c r="B5192" s="109" t="s">
        <v>19949</v>
      </c>
      <c r="C5192" s="108" t="s">
        <v>2609</v>
      </c>
      <c r="D5192" s="108" t="s">
        <v>19950</v>
      </c>
      <c r="E5192" s="108" t="s">
        <v>2683</v>
      </c>
      <c r="G5192" s="108" t="s">
        <v>19951</v>
      </c>
      <c r="H5192" s="108" t="s">
        <v>7572</v>
      </c>
      <c r="I5192" s="110" t="s">
        <v>2683</v>
      </c>
      <c r="J5192" s="108" t="s">
        <v>4509</v>
      </c>
      <c r="O5192" s="108" t="s">
        <v>2573</v>
      </c>
    </row>
    <row r="5193" spans="1:15" s="108" customFormat="1" ht="12.75" x14ac:dyDescent="0.2">
      <c r="A5193" s="108" t="str">
        <f>EnterpriseData!$B$38</f>
        <v>ProTes300420201Adm</v>
      </c>
      <c r="B5193" s="109" t="s">
        <v>19952</v>
      </c>
      <c r="C5193" s="108" t="s">
        <v>2609</v>
      </c>
      <c r="D5193" s="108" t="s">
        <v>19953</v>
      </c>
      <c r="E5193" s="108" t="s">
        <v>2683</v>
      </c>
      <c r="G5193" s="108" t="s">
        <v>19954</v>
      </c>
      <c r="H5193" s="108" t="s">
        <v>12369</v>
      </c>
      <c r="I5193" s="110" t="s">
        <v>2683</v>
      </c>
      <c r="J5193" s="108" t="s">
        <v>5872</v>
      </c>
      <c r="O5193" s="108" t="s">
        <v>2573</v>
      </c>
    </row>
    <row r="5194" spans="1:15" s="108" customFormat="1" ht="12.75" x14ac:dyDescent="0.2">
      <c r="A5194" s="108" t="str">
        <f>EnterpriseData!$B$38</f>
        <v>ProTes300420201Adm</v>
      </c>
      <c r="B5194" s="109" t="s">
        <v>19955</v>
      </c>
      <c r="C5194" s="108" t="s">
        <v>2609</v>
      </c>
      <c r="D5194" s="108" t="s">
        <v>19956</v>
      </c>
      <c r="E5194" s="108" t="s">
        <v>2683</v>
      </c>
      <c r="G5194" s="108" t="s">
        <v>19957</v>
      </c>
      <c r="H5194" s="108" t="s">
        <v>11561</v>
      </c>
      <c r="I5194" s="110" t="s">
        <v>2683</v>
      </c>
      <c r="J5194" s="108" t="s">
        <v>11562</v>
      </c>
      <c r="O5194" s="108" t="s">
        <v>2573</v>
      </c>
    </row>
    <row r="5195" spans="1:15" s="108" customFormat="1" ht="12.75" x14ac:dyDescent="0.2">
      <c r="A5195" s="108" t="str">
        <f>EnterpriseData!$B$38</f>
        <v>ProTes300420201Adm</v>
      </c>
      <c r="B5195" s="109" t="s">
        <v>19958</v>
      </c>
      <c r="C5195" s="108" t="s">
        <v>2609</v>
      </c>
      <c r="D5195" s="108" t="s">
        <v>19959</v>
      </c>
      <c r="E5195" s="108" t="s">
        <v>2683</v>
      </c>
      <c r="G5195" s="108" t="s">
        <v>19960</v>
      </c>
      <c r="H5195" s="108" t="s">
        <v>7091</v>
      </c>
      <c r="I5195" s="110" t="s">
        <v>2683</v>
      </c>
      <c r="J5195" s="108" t="s">
        <v>7092</v>
      </c>
      <c r="O5195" s="108" t="s">
        <v>2573</v>
      </c>
    </row>
    <row r="5196" spans="1:15" s="108" customFormat="1" ht="12.75" x14ac:dyDescent="0.2">
      <c r="A5196" s="108" t="str">
        <f>EnterpriseData!$B$38</f>
        <v>ProTes300420201Adm</v>
      </c>
      <c r="B5196" s="109" t="s">
        <v>19961</v>
      </c>
      <c r="C5196" s="108" t="s">
        <v>2609</v>
      </c>
      <c r="D5196" s="108" t="s">
        <v>19962</v>
      </c>
      <c r="E5196" s="108" t="s">
        <v>2683</v>
      </c>
      <c r="G5196" s="108" t="s">
        <v>19963</v>
      </c>
      <c r="H5196" s="108" t="s">
        <v>6433</v>
      </c>
      <c r="I5196" s="110" t="s">
        <v>2683</v>
      </c>
      <c r="J5196" s="108" t="s">
        <v>3036</v>
      </c>
      <c r="O5196" s="108" t="s">
        <v>2573</v>
      </c>
    </row>
    <row r="5197" spans="1:15" s="108" customFormat="1" ht="12.75" x14ac:dyDescent="0.2">
      <c r="A5197" s="108" t="str">
        <f>EnterpriseData!$B$38</f>
        <v>ProTes300420201Adm</v>
      </c>
      <c r="B5197" s="109" t="s">
        <v>19964</v>
      </c>
      <c r="C5197" s="108" t="s">
        <v>2609</v>
      </c>
      <c r="D5197" s="108" t="s">
        <v>19965</v>
      </c>
      <c r="E5197" s="108" t="s">
        <v>2683</v>
      </c>
      <c r="G5197" s="108" t="s">
        <v>19966</v>
      </c>
      <c r="H5197" s="108" t="s">
        <v>7478</v>
      </c>
      <c r="I5197" s="110" t="s">
        <v>2683</v>
      </c>
      <c r="J5197" s="108" t="s">
        <v>6097</v>
      </c>
      <c r="O5197" s="108" t="s">
        <v>2573</v>
      </c>
    </row>
    <row r="5198" spans="1:15" s="108" customFormat="1" ht="12.75" x14ac:dyDescent="0.2">
      <c r="A5198" s="108" t="str">
        <f>EnterpriseData!$B$38</f>
        <v>ProTes300420201Adm</v>
      </c>
      <c r="B5198" s="109" t="s">
        <v>19967</v>
      </c>
      <c r="C5198" s="108" t="s">
        <v>2609</v>
      </c>
      <c r="D5198" s="108" t="s">
        <v>19968</v>
      </c>
      <c r="E5198" s="108" t="s">
        <v>2683</v>
      </c>
      <c r="G5198" s="108" t="s">
        <v>19969</v>
      </c>
      <c r="H5198" s="108" t="s">
        <v>4466</v>
      </c>
      <c r="I5198" s="110" t="s">
        <v>2683</v>
      </c>
      <c r="J5198" s="108" t="s">
        <v>3825</v>
      </c>
      <c r="O5198" s="108" t="s">
        <v>2573</v>
      </c>
    </row>
    <row r="5199" spans="1:15" s="108" customFormat="1" ht="12.75" x14ac:dyDescent="0.2">
      <c r="A5199" s="108" t="str">
        <f>EnterpriseData!$B$38</f>
        <v>ProTes300420201Adm</v>
      </c>
      <c r="B5199" s="109" t="s">
        <v>19970</v>
      </c>
      <c r="C5199" s="108" t="s">
        <v>2609</v>
      </c>
      <c r="D5199" s="108" t="s">
        <v>19971</v>
      </c>
      <c r="E5199" s="108" t="s">
        <v>2683</v>
      </c>
      <c r="G5199" s="108" t="s">
        <v>19972</v>
      </c>
      <c r="H5199" s="108" t="s">
        <v>6151</v>
      </c>
      <c r="I5199" s="110" t="s">
        <v>2683</v>
      </c>
      <c r="J5199" s="108" t="s">
        <v>2727</v>
      </c>
      <c r="O5199" s="108" t="s">
        <v>2573</v>
      </c>
    </row>
    <row r="5200" spans="1:15" s="108" customFormat="1" ht="12.75" x14ac:dyDescent="0.2">
      <c r="A5200" s="108" t="str">
        <f>EnterpriseData!$B$38</f>
        <v>ProTes300420201Adm</v>
      </c>
      <c r="B5200" s="109" t="s">
        <v>19973</v>
      </c>
      <c r="C5200" s="108" t="s">
        <v>2609</v>
      </c>
      <c r="D5200" s="108" t="s">
        <v>19974</v>
      </c>
      <c r="E5200" s="108" t="s">
        <v>2683</v>
      </c>
      <c r="G5200" s="108" t="s">
        <v>19975</v>
      </c>
      <c r="H5200" s="108" t="s">
        <v>6151</v>
      </c>
      <c r="I5200" s="110" t="s">
        <v>2683</v>
      </c>
      <c r="J5200" s="108" t="s">
        <v>2727</v>
      </c>
      <c r="O5200" s="108" t="s">
        <v>2573</v>
      </c>
    </row>
    <row r="5201" spans="1:15" s="108" customFormat="1" ht="12.75" x14ac:dyDescent="0.2">
      <c r="A5201" s="108" t="str">
        <f>EnterpriseData!$B$38</f>
        <v>ProTes300420201Adm</v>
      </c>
      <c r="B5201" s="109" t="s">
        <v>19976</v>
      </c>
      <c r="C5201" s="108" t="s">
        <v>2609</v>
      </c>
      <c r="D5201" s="108" t="s">
        <v>19977</v>
      </c>
      <c r="E5201" s="108" t="s">
        <v>2683</v>
      </c>
      <c r="G5201" s="108" t="s">
        <v>19978</v>
      </c>
      <c r="H5201" s="108" t="s">
        <v>6198</v>
      </c>
      <c r="I5201" s="110" t="s">
        <v>2683</v>
      </c>
      <c r="J5201" s="108" t="s">
        <v>3825</v>
      </c>
      <c r="O5201" s="108" t="s">
        <v>2573</v>
      </c>
    </row>
    <row r="5202" spans="1:15" s="108" customFormat="1" ht="12.75" x14ac:dyDescent="0.2">
      <c r="A5202" s="108" t="str">
        <f>EnterpriseData!$B$38</f>
        <v>ProTes300420201Adm</v>
      </c>
      <c r="B5202" s="109" t="s">
        <v>19979</v>
      </c>
      <c r="C5202" s="108" t="s">
        <v>2609</v>
      </c>
      <c r="D5202" s="108" t="s">
        <v>19980</v>
      </c>
      <c r="E5202" s="108" t="s">
        <v>2683</v>
      </c>
      <c r="G5202" s="108" t="s">
        <v>19981</v>
      </c>
      <c r="H5202" s="108" t="s">
        <v>6360</v>
      </c>
      <c r="I5202" s="110" t="s">
        <v>2683</v>
      </c>
      <c r="J5202" s="108" t="s">
        <v>3047</v>
      </c>
      <c r="O5202" s="108" t="s">
        <v>2573</v>
      </c>
    </row>
    <row r="5203" spans="1:15" s="108" customFormat="1" ht="12.75" x14ac:dyDescent="0.2">
      <c r="A5203" s="108" t="str">
        <f>EnterpriseData!$B$38</f>
        <v>ProTes300420201Adm</v>
      </c>
      <c r="B5203" s="109" t="s">
        <v>19982</v>
      </c>
      <c r="C5203" s="108" t="s">
        <v>2609</v>
      </c>
      <c r="D5203" s="108" t="s">
        <v>16611</v>
      </c>
      <c r="E5203" s="108" t="s">
        <v>2683</v>
      </c>
      <c r="G5203" s="108" t="s">
        <v>16612</v>
      </c>
      <c r="H5203" s="108" t="s">
        <v>8615</v>
      </c>
      <c r="I5203" s="110" t="s">
        <v>2683</v>
      </c>
      <c r="J5203" s="108" t="s">
        <v>3614</v>
      </c>
      <c r="O5203" s="108" t="s">
        <v>2573</v>
      </c>
    </row>
    <row r="5204" spans="1:15" s="108" customFormat="1" ht="12.75" x14ac:dyDescent="0.2">
      <c r="A5204" s="108" t="str">
        <f>EnterpriseData!$B$38</f>
        <v>ProTes300420201Adm</v>
      </c>
      <c r="B5204" s="109" t="s">
        <v>19983</v>
      </c>
      <c r="C5204" s="108" t="s">
        <v>2609</v>
      </c>
      <c r="D5204" s="108" t="s">
        <v>19984</v>
      </c>
      <c r="E5204" s="108" t="s">
        <v>2683</v>
      </c>
      <c r="G5204" s="108" t="s">
        <v>19985</v>
      </c>
      <c r="H5204" s="108" t="s">
        <v>11220</v>
      </c>
      <c r="I5204" s="110" t="s">
        <v>2683</v>
      </c>
      <c r="J5204" s="108" t="s">
        <v>434</v>
      </c>
      <c r="O5204" s="108" t="s">
        <v>2573</v>
      </c>
    </row>
    <row r="5205" spans="1:15" s="108" customFormat="1" ht="12.75" x14ac:dyDescent="0.2">
      <c r="A5205" s="108" t="str">
        <f>EnterpriseData!$B$38</f>
        <v>ProTes300420201Adm</v>
      </c>
      <c r="B5205" s="109" t="s">
        <v>19986</v>
      </c>
      <c r="C5205" s="108" t="s">
        <v>2609</v>
      </c>
      <c r="D5205" s="108" t="s">
        <v>19987</v>
      </c>
      <c r="E5205" s="108" t="s">
        <v>2683</v>
      </c>
      <c r="G5205" s="108" t="s">
        <v>19988</v>
      </c>
      <c r="H5205" s="108" t="s">
        <v>7504</v>
      </c>
      <c r="I5205" s="110" t="s">
        <v>2683</v>
      </c>
      <c r="J5205" s="108" t="s">
        <v>7505</v>
      </c>
      <c r="O5205" s="108" t="s">
        <v>2573</v>
      </c>
    </row>
    <row r="5206" spans="1:15" s="108" customFormat="1" ht="12.75" x14ac:dyDescent="0.2">
      <c r="A5206" s="108" t="str">
        <f>EnterpriseData!$B$38</f>
        <v>ProTes300420201Adm</v>
      </c>
      <c r="B5206" s="109" t="s">
        <v>19989</v>
      </c>
      <c r="C5206" s="108" t="s">
        <v>2609</v>
      </c>
      <c r="D5206" s="108" t="s">
        <v>19990</v>
      </c>
      <c r="E5206" s="108" t="s">
        <v>2683</v>
      </c>
      <c r="G5206" s="108" t="s">
        <v>15232</v>
      </c>
      <c r="H5206" s="108" t="s">
        <v>15232</v>
      </c>
      <c r="I5206" s="110" t="s">
        <v>2683</v>
      </c>
      <c r="J5206" s="108" t="s">
        <v>3346</v>
      </c>
      <c r="O5206" s="108" t="s">
        <v>2573</v>
      </c>
    </row>
    <row r="5207" spans="1:15" s="108" customFormat="1" ht="12.75" x14ac:dyDescent="0.2">
      <c r="A5207" s="108" t="str">
        <f>EnterpriseData!$B$38</f>
        <v>ProTes300420201Adm</v>
      </c>
      <c r="B5207" s="109" t="s">
        <v>19991</v>
      </c>
      <c r="C5207" s="108" t="s">
        <v>2609</v>
      </c>
      <c r="D5207" s="108" t="s">
        <v>19992</v>
      </c>
      <c r="E5207" s="108" t="s">
        <v>2683</v>
      </c>
      <c r="G5207" s="108" t="s">
        <v>19993</v>
      </c>
      <c r="H5207" s="108" t="s">
        <v>11138</v>
      </c>
      <c r="I5207" s="110" t="s">
        <v>2683</v>
      </c>
      <c r="J5207" s="108" t="s">
        <v>3162</v>
      </c>
      <c r="O5207" s="108" t="s">
        <v>2573</v>
      </c>
    </row>
    <row r="5208" spans="1:15" s="108" customFormat="1" ht="12.75" x14ac:dyDescent="0.2">
      <c r="A5208" s="108" t="str">
        <f>EnterpriseData!$B$38</f>
        <v>ProTes300420201Adm</v>
      </c>
      <c r="B5208" s="109" t="s">
        <v>19994</v>
      </c>
      <c r="C5208" s="108" t="s">
        <v>2609</v>
      </c>
      <c r="D5208" s="108" t="s">
        <v>19995</v>
      </c>
      <c r="E5208" s="108" t="s">
        <v>2683</v>
      </c>
      <c r="G5208" s="108" t="s">
        <v>19996</v>
      </c>
      <c r="H5208" s="108" t="s">
        <v>6863</v>
      </c>
      <c r="I5208" s="110" t="s">
        <v>2683</v>
      </c>
      <c r="J5208" s="108" t="s">
        <v>6370</v>
      </c>
      <c r="O5208" s="108" t="s">
        <v>2573</v>
      </c>
    </row>
    <row r="5209" spans="1:15" s="108" customFormat="1" ht="12.75" x14ac:dyDescent="0.2">
      <c r="A5209" s="108" t="str">
        <f>EnterpriseData!$B$38</f>
        <v>ProTes300420201Adm</v>
      </c>
      <c r="B5209" s="109" t="s">
        <v>19997</v>
      </c>
      <c r="C5209" s="108" t="s">
        <v>2609</v>
      </c>
      <c r="D5209" s="108" t="s">
        <v>19998</v>
      </c>
      <c r="E5209" s="108" t="s">
        <v>2683</v>
      </c>
      <c r="G5209" s="108" t="s">
        <v>19999</v>
      </c>
      <c r="H5209" s="108" t="s">
        <v>7941</v>
      </c>
      <c r="I5209" s="110" t="s">
        <v>2683</v>
      </c>
      <c r="J5209" s="108" t="s">
        <v>2404</v>
      </c>
      <c r="O5209" s="108" t="s">
        <v>2573</v>
      </c>
    </row>
    <row r="5210" spans="1:15" s="108" customFormat="1" ht="12.75" x14ac:dyDescent="0.2">
      <c r="A5210" s="108" t="str">
        <f>EnterpriseData!$B$38</f>
        <v>ProTes300420201Adm</v>
      </c>
      <c r="B5210" s="109" t="s">
        <v>20000</v>
      </c>
      <c r="C5210" s="108" t="s">
        <v>2609</v>
      </c>
      <c r="D5210" s="108" t="s">
        <v>20001</v>
      </c>
      <c r="E5210" s="108" t="s">
        <v>2683</v>
      </c>
      <c r="G5210" s="108" t="s">
        <v>20002</v>
      </c>
      <c r="H5210" s="108" t="s">
        <v>6151</v>
      </c>
      <c r="I5210" s="110" t="s">
        <v>2683</v>
      </c>
      <c r="J5210" s="108" t="s">
        <v>2727</v>
      </c>
      <c r="O5210" s="108" t="s">
        <v>2573</v>
      </c>
    </row>
    <row r="5211" spans="1:15" s="108" customFormat="1" ht="12.75" x14ac:dyDescent="0.2">
      <c r="A5211" s="108" t="str">
        <f>EnterpriseData!$B$38</f>
        <v>ProTes300420201Adm</v>
      </c>
      <c r="B5211" s="109" t="s">
        <v>20003</v>
      </c>
      <c r="C5211" s="108" t="s">
        <v>2609</v>
      </c>
      <c r="D5211" s="108" t="s">
        <v>20004</v>
      </c>
      <c r="E5211" s="108" t="s">
        <v>2683</v>
      </c>
      <c r="G5211" s="108" t="s">
        <v>20005</v>
      </c>
      <c r="H5211" s="108" t="s">
        <v>6129</v>
      </c>
      <c r="I5211" s="110" t="s">
        <v>2683</v>
      </c>
      <c r="J5211" s="108" t="s">
        <v>2414</v>
      </c>
      <c r="O5211" s="108" t="s">
        <v>2573</v>
      </c>
    </row>
    <row r="5212" spans="1:15" s="108" customFormat="1" ht="12.75" x14ac:dyDescent="0.2">
      <c r="A5212" s="108" t="str">
        <f>EnterpriseData!$B$38</f>
        <v>ProTes300420201Adm</v>
      </c>
      <c r="B5212" s="109" t="s">
        <v>20006</v>
      </c>
      <c r="C5212" s="108" t="s">
        <v>2609</v>
      </c>
      <c r="D5212" s="108" t="s">
        <v>20007</v>
      </c>
      <c r="E5212" s="108" t="s">
        <v>2683</v>
      </c>
      <c r="G5212" s="108" t="s">
        <v>20008</v>
      </c>
      <c r="H5212" s="108" t="s">
        <v>6360</v>
      </c>
      <c r="I5212" s="110" t="s">
        <v>2683</v>
      </c>
      <c r="J5212" s="108" t="s">
        <v>3047</v>
      </c>
      <c r="O5212" s="108" t="s">
        <v>2573</v>
      </c>
    </row>
    <row r="5213" spans="1:15" s="108" customFormat="1" ht="12.75" x14ac:dyDescent="0.2">
      <c r="A5213" s="108" t="str">
        <f>EnterpriseData!$B$38</f>
        <v>ProTes300420201Adm</v>
      </c>
      <c r="B5213" s="109" t="s">
        <v>20009</v>
      </c>
      <c r="C5213" s="108" t="s">
        <v>2609</v>
      </c>
      <c r="D5213" s="108" t="s">
        <v>20010</v>
      </c>
      <c r="E5213" s="108" t="s">
        <v>2683</v>
      </c>
      <c r="G5213" s="108" t="s">
        <v>20011</v>
      </c>
      <c r="H5213" s="108" t="s">
        <v>11096</v>
      </c>
      <c r="I5213" s="110" t="s">
        <v>2683</v>
      </c>
      <c r="J5213" s="108" t="s">
        <v>5282</v>
      </c>
      <c r="O5213" s="108" t="s">
        <v>2573</v>
      </c>
    </row>
    <row r="5214" spans="1:15" s="108" customFormat="1" ht="12.75" x14ac:dyDescent="0.2">
      <c r="A5214" s="108" t="str">
        <f>EnterpriseData!$B$38</f>
        <v>ProTes300420201Adm</v>
      </c>
      <c r="B5214" s="109" t="s">
        <v>20012</v>
      </c>
      <c r="C5214" s="108" t="s">
        <v>2609</v>
      </c>
      <c r="D5214" s="108" t="s">
        <v>20013</v>
      </c>
      <c r="E5214" s="108" t="s">
        <v>2683</v>
      </c>
      <c r="G5214" s="108" t="s">
        <v>20014</v>
      </c>
      <c r="H5214" s="108" t="s">
        <v>6464</v>
      </c>
      <c r="I5214" s="110" t="s">
        <v>2683</v>
      </c>
      <c r="J5214" s="108" t="s">
        <v>3202</v>
      </c>
      <c r="O5214" s="108" t="s">
        <v>2573</v>
      </c>
    </row>
    <row r="5215" spans="1:15" s="108" customFormat="1" ht="12.75" x14ac:dyDescent="0.2">
      <c r="A5215" s="108" t="str">
        <f>EnterpriseData!$B$38</f>
        <v>ProTes300420201Adm</v>
      </c>
      <c r="B5215" s="109" t="s">
        <v>20015</v>
      </c>
      <c r="C5215" s="108" t="s">
        <v>2609</v>
      </c>
      <c r="D5215" s="108" t="s">
        <v>20016</v>
      </c>
      <c r="E5215" s="108" t="s">
        <v>2683</v>
      </c>
      <c r="G5215" s="108" t="s">
        <v>20017</v>
      </c>
      <c r="H5215" s="108" t="s">
        <v>20017</v>
      </c>
      <c r="I5215" s="110" t="s">
        <v>2683</v>
      </c>
      <c r="J5215" s="108" t="s">
        <v>3723</v>
      </c>
      <c r="O5215" s="108" t="s">
        <v>2573</v>
      </c>
    </row>
    <row r="5216" spans="1:15" s="108" customFormat="1" ht="12.75" x14ac:dyDescent="0.2">
      <c r="A5216" s="108" t="str">
        <f>EnterpriseData!$B$38</f>
        <v>ProTes300420201Adm</v>
      </c>
      <c r="B5216" s="109" t="s">
        <v>20018</v>
      </c>
      <c r="C5216" s="108" t="s">
        <v>2609</v>
      </c>
      <c r="D5216" s="108" t="s">
        <v>20019</v>
      </c>
      <c r="E5216" s="108" t="s">
        <v>2683</v>
      </c>
      <c r="G5216" s="108" t="s">
        <v>20020</v>
      </c>
      <c r="H5216" s="108" t="s">
        <v>6464</v>
      </c>
      <c r="I5216" s="110" t="s">
        <v>2683</v>
      </c>
      <c r="J5216" s="108" t="s">
        <v>3202</v>
      </c>
      <c r="O5216" s="108" t="s">
        <v>2573</v>
      </c>
    </row>
    <row r="5217" spans="1:15" s="108" customFormat="1" ht="12.75" x14ac:dyDescent="0.2">
      <c r="A5217" s="108" t="str">
        <f>EnterpriseData!$B$38</f>
        <v>ProTes300420201Adm</v>
      </c>
      <c r="B5217" s="109" t="s">
        <v>20021</v>
      </c>
      <c r="C5217" s="108" t="s">
        <v>2609</v>
      </c>
      <c r="D5217" s="108" t="s">
        <v>20022</v>
      </c>
      <c r="E5217" s="108" t="s">
        <v>2683</v>
      </c>
      <c r="G5217" s="108" t="s">
        <v>20023</v>
      </c>
      <c r="H5217" s="108" t="s">
        <v>15911</v>
      </c>
      <c r="I5217" s="110" t="s">
        <v>2683</v>
      </c>
      <c r="J5217" s="108" t="s">
        <v>2407</v>
      </c>
      <c r="O5217" s="108" t="s">
        <v>2573</v>
      </c>
    </row>
    <row r="5218" spans="1:15" s="108" customFormat="1" ht="12.75" x14ac:dyDescent="0.2">
      <c r="A5218" s="108" t="str">
        <f>EnterpriseData!$B$38</f>
        <v>ProTes300420201Adm</v>
      </c>
      <c r="B5218" s="109" t="s">
        <v>20024</v>
      </c>
      <c r="C5218" s="108" t="s">
        <v>2609</v>
      </c>
      <c r="D5218" s="108" t="s">
        <v>20025</v>
      </c>
      <c r="E5218" s="108" t="s">
        <v>2683</v>
      </c>
      <c r="G5218" s="108" t="s">
        <v>20026</v>
      </c>
      <c r="H5218" s="108" t="s">
        <v>7792</v>
      </c>
      <c r="I5218" s="110" t="s">
        <v>2683</v>
      </c>
      <c r="J5218" s="108" t="s">
        <v>2940</v>
      </c>
      <c r="O5218" s="108" t="s">
        <v>2573</v>
      </c>
    </row>
    <row r="5219" spans="1:15" s="108" customFormat="1" ht="12.75" x14ac:dyDescent="0.2">
      <c r="A5219" s="108" t="str">
        <f>EnterpriseData!$B$38</f>
        <v>ProTes300420201Adm</v>
      </c>
      <c r="B5219" s="109" t="s">
        <v>20027</v>
      </c>
      <c r="C5219" s="108" t="s">
        <v>2609</v>
      </c>
      <c r="D5219" s="108" t="s">
        <v>20028</v>
      </c>
      <c r="E5219" s="108" t="s">
        <v>2683</v>
      </c>
      <c r="G5219" s="108" t="s">
        <v>20029</v>
      </c>
      <c r="H5219" s="108" t="s">
        <v>6151</v>
      </c>
      <c r="I5219" s="110" t="s">
        <v>2683</v>
      </c>
      <c r="J5219" s="108" t="s">
        <v>2727</v>
      </c>
      <c r="O5219" s="108" t="s">
        <v>2573</v>
      </c>
    </row>
    <row r="5220" spans="1:15" s="108" customFormat="1" ht="12.75" x14ac:dyDescent="0.2">
      <c r="A5220" s="108" t="str">
        <f>EnterpriseData!$B$38</f>
        <v>ProTes300420201Adm</v>
      </c>
      <c r="B5220" s="109" t="s">
        <v>20030</v>
      </c>
      <c r="C5220" s="108" t="s">
        <v>2609</v>
      </c>
      <c r="D5220" s="108" t="s">
        <v>20031</v>
      </c>
      <c r="E5220" s="108" t="s">
        <v>2683</v>
      </c>
      <c r="G5220" s="108" t="s">
        <v>20032</v>
      </c>
      <c r="H5220" s="108" t="s">
        <v>6800</v>
      </c>
      <c r="I5220" s="110" t="s">
        <v>2683</v>
      </c>
      <c r="J5220" s="108" t="s">
        <v>412</v>
      </c>
      <c r="O5220" s="108" t="s">
        <v>2573</v>
      </c>
    </row>
    <row r="5221" spans="1:15" s="108" customFormat="1" ht="12.75" x14ac:dyDescent="0.2">
      <c r="A5221" s="108" t="str">
        <f>EnterpriseData!$B$38</f>
        <v>ProTes300420201Adm</v>
      </c>
      <c r="B5221" s="109" t="s">
        <v>20033</v>
      </c>
      <c r="C5221" s="108" t="s">
        <v>2609</v>
      </c>
      <c r="D5221" s="108" t="s">
        <v>20034</v>
      </c>
      <c r="E5221" s="108" t="s">
        <v>2683</v>
      </c>
      <c r="G5221" s="108" t="s">
        <v>20035</v>
      </c>
      <c r="H5221" s="108" t="s">
        <v>6198</v>
      </c>
      <c r="I5221" s="110" t="s">
        <v>2683</v>
      </c>
      <c r="J5221" s="108" t="s">
        <v>3825</v>
      </c>
      <c r="O5221" s="108" t="s">
        <v>2573</v>
      </c>
    </row>
    <row r="5222" spans="1:15" s="108" customFormat="1" ht="12.75" x14ac:dyDescent="0.2">
      <c r="A5222" s="108" t="str">
        <f>EnterpriseData!$B$38</f>
        <v>ProTes300420201Adm</v>
      </c>
      <c r="B5222" s="109" t="s">
        <v>20036</v>
      </c>
      <c r="C5222" s="108" t="s">
        <v>2609</v>
      </c>
      <c r="D5222" s="108" t="s">
        <v>20037</v>
      </c>
      <c r="E5222" s="108" t="s">
        <v>2683</v>
      </c>
      <c r="G5222" s="108" t="s">
        <v>20038</v>
      </c>
      <c r="H5222" s="108" t="s">
        <v>6616</v>
      </c>
      <c r="I5222" s="110" t="s">
        <v>2683</v>
      </c>
      <c r="J5222" s="108" t="s">
        <v>5800</v>
      </c>
      <c r="O5222" s="108" t="s">
        <v>2573</v>
      </c>
    </row>
    <row r="5223" spans="1:15" s="108" customFormat="1" ht="12.75" x14ac:dyDescent="0.2">
      <c r="A5223" s="108" t="str">
        <f>EnterpriseData!$B$38</f>
        <v>ProTes300420201Adm</v>
      </c>
      <c r="B5223" s="109" t="s">
        <v>20039</v>
      </c>
      <c r="C5223" s="108" t="s">
        <v>2609</v>
      </c>
      <c r="D5223" s="108" t="s">
        <v>20040</v>
      </c>
      <c r="E5223" s="108" t="s">
        <v>2683</v>
      </c>
      <c r="G5223" s="108" t="s">
        <v>20041</v>
      </c>
      <c r="H5223" s="108" t="s">
        <v>6151</v>
      </c>
      <c r="I5223" s="110" t="s">
        <v>2683</v>
      </c>
      <c r="J5223" s="108" t="s">
        <v>2727</v>
      </c>
      <c r="O5223" s="108" t="s">
        <v>2573</v>
      </c>
    </row>
    <row r="5224" spans="1:15" s="108" customFormat="1" ht="12.75" x14ac:dyDescent="0.2">
      <c r="A5224" s="108" t="str">
        <f>EnterpriseData!$B$38</f>
        <v>ProTes300420201Adm</v>
      </c>
      <c r="B5224" s="109" t="s">
        <v>20042</v>
      </c>
      <c r="C5224" s="108" t="s">
        <v>2609</v>
      </c>
      <c r="D5224" s="108" t="s">
        <v>20043</v>
      </c>
      <c r="E5224" s="108" t="s">
        <v>2683</v>
      </c>
      <c r="G5224" s="108" t="s">
        <v>20044</v>
      </c>
      <c r="H5224" s="108" t="s">
        <v>6198</v>
      </c>
      <c r="I5224" s="110" t="s">
        <v>2683</v>
      </c>
      <c r="J5224" s="108" t="s">
        <v>3825</v>
      </c>
      <c r="O5224" s="108" t="s">
        <v>2573</v>
      </c>
    </row>
    <row r="5225" spans="1:15" s="108" customFormat="1" ht="12.75" x14ac:dyDescent="0.2">
      <c r="A5225" s="108" t="str">
        <f>EnterpriseData!$B$38</f>
        <v>ProTes300420201Adm</v>
      </c>
      <c r="B5225" s="109" t="s">
        <v>20045</v>
      </c>
      <c r="C5225" s="108" t="s">
        <v>2609</v>
      </c>
      <c r="D5225" s="108" t="s">
        <v>20046</v>
      </c>
      <c r="E5225" s="108" t="s">
        <v>2683</v>
      </c>
      <c r="G5225" s="108" t="s">
        <v>3173</v>
      </c>
      <c r="H5225" s="108" t="s">
        <v>6863</v>
      </c>
      <c r="I5225" s="110" t="s">
        <v>2683</v>
      </c>
      <c r="J5225" s="108" t="s">
        <v>6370</v>
      </c>
      <c r="O5225" s="108" t="s">
        <v>2573</v>
      </c>
    </row>
    <row r="5226" spans="1:15" s="108" customFormat="1" ht="12.75" x14ac:dyDescent="0.2">
      <c r="A5226" s="108" t="str">
        <f>EnterpriseData!$B$38</f>
        <v>ProTes300420201Adm</v>
      </c>
      <c r="B5226" s="109" t="s">
        <v>20047</v>
      </c>
      <c r="C5226" s="108" t="s">
        <v>2609</v>
      </c>
      <c r="D5226" s="108" t="s">
        <v>20048</v>
      </c>
      <c r="E5226" s="108" t="s">
        <v>2683</v>
      </c>
      <c r="G5226" s="108" t="s">
        <v>20049</v>
      </c>
      <c r="H5226" s="108" t="s">
        <v>6299</v>
      </c>
      <c r="I5226" s="110" t="s">
        <v>2683</v>
      </c>
      <c r="J5226" s="108" t="s">
        <v>3100</v>
      </c>
      <c r="O5226" s="108" t="s">
        <v>2573</v>
      </c>
    </row>
    <row r="5227" spans="1:15" s="108" customFormat="1" ht="12.75" x14ac:dyDescent="0.2">
      <c r="A5227" s="108" t="str">
        <f>EnterpriseData!$B$38</f>
        <v>ProTes300420201Adm</v>
      </c>
      <c r="B5227" s="109" t="s">
        <v>20050</v>
      </c>
      <c r="C5227" s="108" t="s">
        <v>2609</v>
      </c>
      <c r="D5227" s="108" t="s">
        <v>20051</v>
      </c>
      <c r="E5227" s="108" t="s">
        <v>2683</v>
      </c>
      <c r="G5227" s="108" t="s">
        <v>20052</v>
      </c>
      <c r="H5227" s="108" t="s">
        <v>6743</v>
      </c>
      <c r="I5227" s="110" t="s">
        <v>2683</v>
      </c>
      <c r="J5227" s="108" t="s">
        <v>2377</v>
      </c>
      <c r="O5227" s="108" t="s">
        <v>2573</v>
      </c>
    </row>
    <row r="5228" spans="1:15" s="108" customFormat="1" ht="12.75" x14ac:dyDescent="0.2">
      <c r="A5228" s="108" t="str">
        <f>EnterpriseData!$B$38</f>
        <v>ProTes300420201Adm</v>
      </c>
      <c r="B5228" s="109" t="s">
        <v>20053</v>
      </c>
      <c r="C5228" s="108" t="s">
        <v>2609</v>
      </c>
      <c r="D5228" s="108" t="s">
        <v>20054</v>
      </c>
      <c r="E5228" s="108" t="s">
        <v>2683</v>
      </c>
      <c r="G5228" s="108" t="s">
        <v>20055</v>
      </c>
      <c r="H5228" s="108" t="s">
        <v>6616</v>
      </c>
      <c r="I5228" s="110" t="s">
        <v>2683</v>
      </c>
      <c r="J5228" s="108" t="s">
        <v>5800</v>
      </c>
      <c r="O5228" s="108" t="s">
        <v>2573</v>
      </c>
    </row>
    <row r="5229" spans="1:15" s="108" customFormat="1" ht="12.75" x14ac:dyDescent="0.2">
      <c r="A5229" s="108" t="str">
        <f>EnterpriseData!$B$38</f>
        <v>ProTes300420201Adm</v>
      </c>
      <c r="B5229" s="109" t="s">
        <v>20056</v>
      </c>
      <c r="C5229" s="108" t="s">
        <v>2609</v>
      </c>
      <c r="D5229" s="108" t="s">
        <v>20057</v>
      </c>
      <c r="E5229" s="108" t="s">
        <v>2683</v>
      </c>
      <c r="G5229" s="108" t="s">
        <v>20058</v>
      </c>
      <c r="H5229" s="108" t="s">
        <v>7912</v>
      </c>
      <c r="I5229" s="110" t="s">
        <v>2683</v>
      </c>
      <c r="J5229" s="108" t="s">
        <v>3456</v>
      </c>
      <c r="O5229" s="108" t="s">
        <v>2573</v>
      </c>
    </row>
    <row r="5230" spans="1:15" s="108" customFormat="1" ht="12.75" x14ac:dyDescent="0.2">
      <c r="A5230" s="108" t="str">
        <f>EnterpriseData!$B$38</f>
        <v>ProTes300420201Adm</v>
      </c>
      <c r="B5230" s="109" t="s">
        <v>20059</v>
      </c>
      <c r="C5230" s="108" t="s">
        <v>2609</v>
      </c>
      <c r="D5230" s="108" t="s">
        <v>20060</v>
      </c>
      <c r="E5230" s="108" t="s">
        <v>2683</v>
      </c>
      <c r="G5230" s="108" t="s">
        <v>20061</v>
      </c>
      <c r="H5230" s="108" t="s">
        <v>7618</v>
      </c>
      <c r="I5230" s="110" t="s">
        <v>2683</v>
      </c>
      <c r="J5230" s="108" t="s">
        <v>2390</v>
      </c>
      <c r="O5230" s="108" t="s">
        <v>2573</v>
      </c>
    </row>
    <row r="5231" spans="1:15" s="108" customFormat="1" ht="12.75" x14ac:dyDescent="0.2">
      <c r="A5231" s="108" t="str">
        <f>EnterpriseData!$B$38</f>
        <v>ProTes300420201Adm</v>
      </c>
      <c r="B5231" s="109" t="s">
        <v>20062</v>
      </c>
      <c r="C5231" s="108" t="s">
        <v>2609</v>
      </c>
      <c r="D5231" s="108" t="s">
        <v>20063</v>
      </c>
      <c r="E5231" s="108" t="s">
        <v>2683</v>
      </c>
      <c r="G5231" s="108" t="s">
        <v>20064</v>
      </c>
      <c r="H5231" s="108" t="s">
        <v>6437</v>
      </c>
      <c r="I5231" s="110" t="s">
        <v>2683</v>
      </c>
      <c r="J5231" s="108" t="s">
        <v>3723</v>
      </c>
      <c r="O5231" s="108" t="s">
        <v>2573</v>
      </c>
    </row>
    <row r="5232" spans="1:15" s="108" customFormat="1" ht="12.75" x14ac:dyDescent="0.2">
      <c r="A5232" s="108" t="str">
        <f>EnterpriseData!$B$38</f>
        <v>ProTes300420201Adm</v>
      </c>
      <c r="B5232" s="109" t="s">
        <v>20065</v>
      </c>
      <c r="C5232" s="108" t="s">
        <v>2609</v>
      </c>
      <c r="D5232" s="108" t="s">
        <v>20066</v>
      </c>
      <c r="E5232" s="108" t="s">
        <v>2683</v>
      </c>
      <c r="G5232" s="108" t="s">
        <v>20067</v>
      </c>
      <c r="H5232" s="108" t="s">
        <v>11106</v>
      </c>
      <c r="I5232" s="110" t="s">
        <v>2683</v>
      </c>
      <c r="J5232" s="108" t="s">
        <v>3016</v>
      </c>
      <c r="O5232" s="108" t="s">
        <v>2573</v>
      </c>
    </row>
    <row r="5233" spans="1:15" s="108" customFormat="1" ht="12.75" x14ac:dyDescent="0.2">
      <c r="A5233" s="108" t="str">
        <f>EnterpriseData!$B$38</f>
        <v>ProTes300420201Adm</v>
      </c>
      <c r="B5233" s="109" t="s">
        <v>20068</v>
      </c>
      <c r="C5233" s="108" t="s">
        <v>2609</v>
      </c>
      <c r="D5233" s="108" t="s">
        <v>20069</v>
      </c>
      <c r="E5233" s="108" t="s">
        <v>2683</v>
      </c>
      <c r="G5233" s="108" t="s">
        <v>20070</v>
      </c>
      <c r="H5233" s="108" t="s">
        <v>7941</v>
      </c>
      <c r="I5233" s="110" t="s">
        <v>2683</v>
      </c>
      <c r="J5233" s="108" t="s">
        <v>2404</v>
      </c>
      <c r="O5233" s="108" t="s">
        <v>2573</v>
      </c>
    </row>
    <row r="5234" spans="1:15" s="108" customFormat="1" ht="12.75" x14ac:dyDescent="0.2">
      <c r="A5234" s="108" t="str">
        <f>EnterpriseData!$B$38</f>
        <v>ProTes300420201Adm</v>
      </c>
      <c r="B5234" s="109" t="s">
        <v>20071</v>
      </c>
      <c r="C5234" s="108" t="s">
        <v>2609</v>
      </c>
      <c r="D5234" s="108" t="s">
        <v>20072</v>
      </c>
      <c r="E5234" s="108" t="s">
        <v>2683</v>
      </c>
      <c r="G5234" s="108" t="s">
        <v>20073</v>
      </c>
      <c r="H5234" s="108" t="s">
        <v>11393</v>
      </c>
      <c r="I5234" s="110" t="s">
        <v>2683</v>
      </c>
      <c r="J5234" s="108" t="s">
        <v>4322</v>
      </c>
      <c r="O5234" s="108" t="s">
        <v>2573</v>
      </c>
    </row>
    <row r="5235" spans="1:15" s="108" customFormat="1" ht="12.75" x14ac:dyDescent="0.2">
      <c r="A5235" s="108" t="str">
        <f>EnterpriseData!$B$38</f>
        <v>ProTes300420201Adm</v>
      </c>
      <c r="B5235" s="109" t="s">
        <v>20074</v>
      </c>
      <c r="C5235" s="108" t="s">
        <v>2609</v>
      </c>
      <c r="D5235" s="108" t="s">
        <v>20075</v>
      </c>
      <c r="E5235" s="108" t="s">
        <v>2683</v>
      </c>
      <c r="G5235" s="108" t="s">
        <v>20076</v>
      </c>
      <c r="H5235" s="108" t="s">
        <v>20077</v>
      </c>
      <c r="I5235" s="110" t="s">
        <v>2683</v>
      </c>
      <c r="J5235" s="108" t="s">
        <v>3195</v>
      </c>
      <c r="O5235" s="108" t="s">
        <v>2573</v>
      </c>
    </row>
    <row r="5236" spans="1:15" s="108" customFormat="1" ht="12.75" x14ac:dyDescent="0.2">
      <c r="A5236" s="108" t="str">
        <f>EnterpriseData!$B$38</f>
        <v>ProTes300420201Adm</v>
      </c>
      <c r="B5236" s="109" t="s">
        <v>20078</v>
      </c>
      <c r="C5236" s="108" t="s">
        <v>2609</v>
      </c>
      <c r="D5236" s="108" t="s">
        <v>20079</v>
      </c>
      <c r="E5236" s="108" t="s">
        <v>2683</v>
      </c>
      <c r="G5236" s="108" t="s">
        <v>20080</v>
      </c>
      <c r="H5236" s="108" t="s">
        <v>6198</v>
      </c>
      <c r="I5236" s="110" t="s">
        <v>2683</v>
      </c>
      <c r="J5236" s="108" t="s">
        <v>3825</v>
      </c>
      <c r="O5236" s="108" t="s">
        <v>2573</v>
      </c>
    </row>
    <row r="5237" spans="1:15" s="108" customFormat="1" ht="12.75" x14ac:dyDescent="0.2">
      <c r="A5237" s="108" t="str">
        <f>EnterpriseData!$B$38</f>
        <v>ProTes300420201Adm</v>
      </c>
      <c r="B5237" s="109" t="s">
        <v>20081</v>
      </c>
      <c r="C5237" s="108" t="s">
        <v>2609</v>
      </c>
      <c r="D5237" s="108" t="s">
        <v>20082</v>
      </c>
      <c r="E5237" s="108" t="s">
        <v>2683</v>
      </c>
      <c r="G5237" s="108" t="s">
        <v>20083</v>
      </c>
      <c r="H5237" s="108" t="s">
        <v>6151</v>
      </c>
      <c r="I5237" s="110" t="s">
        <v>2683</v>
      </c>
      <c r="J5237" s="108" t="s">
        <v>2727</v>
      </c>
      <c r="O5237" s="108" t="s">
        <v>2573</v>
      </c>
    </row>
    <row r="5238" spans="1:15" s="108" customFormat="1" ht="12.75" x14ac:dyDescent="0.2">
      <c r="A5238" s="108" t="str">
        <f>EnterpriseData!$B$38</f>
        <v>ProTes300420201Adm</v>
      </c>
      <c r="B5238" s="109" t="s">
        <v>20084</v>
      </c>
      <c r="C5238" s="108" t="s">
        <v>2609</v>
      </c>
      <c r="D5238" s="108" t="s">
        <v>20085</v>
      </c>
      <c r="E5238" s="108" t="s">
        <v>2683</v>
      </c>
      <c r="G5238" s="108" t="s">
        <v>20086</v>
      </c>
      <c r="H5238" s="108" t="s">
        <v>6151</v>
      </c>
      <c r="I5238" s="110" t="s">
        <v>2683</v>
      </c>
      <c r="J5238" s="108" t="s">
        <v>2727</v>
      </c>
      <c r="O5238" s="108" t="s">
        <v>2573</v>
      </c>
    </row>
    <row r="5239" spans="1:15" s="108" customFormat="1" ht="12.75" x14ac:dyDescent="0.2">
      <c r="A5239" s="108" t="str">
        <f>EnterpriseData!$B$38</f>
        <v>ProTes300420201Adm</v>
      </c>
      <c r="B5239" s="109" t="s">
        <v>20087</v>
      </c>
      <c r="C5239" s="108" t="s">
        <v>2609</v>
      </c>
      <c r="D5239" s="108" t="s">
        <v>20088</v>
      </c>
      <c r="E5239" s="108" t="s">
        <v>2683</v>
      </c>
      <c r="G5239" s="108" t="s">
        <v>20089</v>
      </c>
      <c r="H5239" s="108" t="s">
        <v>6800</v>
      </c>
      <c r="I5239" s="110" t="s">
        <v>2683</v>
      </c>
      <c r="J5239" s="108" t="s">
        <v>412</v>
      </c>
      <c r="O5239" s="108" t="s">
        <v>2573</v>
      </c>
    </row>
    <row r="5240" spans="1:15" s="108" customFormat="1" ht="12.75" x14ac:dyDescent="0.2">
      <c r="A5240" s="108" t="str">
        <f>EnterpriseData!$B$38</f>
        <v>ProTes300420201Adm</v>
      </c>
      <c r="B5240" s="109" t="s">
        <v>20090</v>
      </c>
      <c r="C5240" s="108" t="s">
        <v>2609</v>
      </c>
      <c r="D5240" s="108" t="s">
        <v>20091</v>
      </c>
      <c r="E5240" s="108" t="s">
        <v>2683</v>
      </c>
      <c r="G5240" s="108" t="s">
        <v>20092</v>
      </c>
      <c r="H5240" s="108" t="s">
        <v>16664</v>
      </c>
      <c r="I5240" s="110" t="s">
        <v>2683</v>
      </c>
      <c r="J5240" s="108" t="s">
        <v>3202</v>
      </c>
      <c r="O5240" s="108" t="s">
        <v>2573</v>
      </c>
    </row>
    <row r="5241" spans="1:15" s="108" customFormat="1" ht="12.75" x14ac:dyDescent="0.2">
      <c r="A5241" s="108" t="str">
        <f>EnterpriseData!$B$38</f>
        <v>ProTes300420201Adm</v>
      </c>
      <c r="B5241" s="109" t="s">
        <v>20093</v>
      </c>
      <c r="C5241" s="108" t="s">
        <v>2609</v>
      </c>
      <c r="D5241" s="108" t="s">
        <v>20094</v>
      </c>
      <c r="E5241" s="108" t="s">
        <v>2683</v>
      </c>
      <c r="G5241" s="108" t="s">
        <v>20095</v>
      </c>
      <c r="H5241" s="108" t="s">
        <v>11116</v>
      </c>
      <c r="I5241" s="110" t="s">
        <v>2683</v>
      </c>
      <c r="J5241" s="108" t="s">
        <v>7486</v>
      </c>
      <c r="O5241" s="108" t="s">
        <v>2573</v>
      </c>
    </row>
    <row r="5242" spans="1:15" s="108" customFormat="1" ht="12.75" x14ac:dyDescent="0.2">
      <c r="A5242" s="108" t="str">
        <f>EnterpriseData!$B$38</f>
        <v>ProTes300420201Adm</v>
      </c>
      <c r="B5242" s="109" t="s">
        <v>20096</v>
      </c>
      <c r="C5242" s="108" t="s">
        <v>2609</v>
      </c>
      <c r="D5242" s="108" t="s">
        <v>20097</v>
      </c>
      <c r="E5242" s="108" t="s">
        <v>2683</v>
      </c>
      <c r="G5242" s="108" t="s">
        <v>20098</v>
      </c>
      <c r="H5242" s="108" t="s">
        <v>8117</v>
      </c>
      <c r="I5242" s="110" t="s">
        <v>2683</v>
      </c>
      <c r="J5242" s="108" t="s">
        <v>409</v>
      </c>
      <c r="O5242" s="108" t="s">
        <v>2573</v>
      </c>
    </row>
    <row r="5243" spans="1:15" s="108" customFormat="1" ht="12.75" x14ac:dyDescent="0.2">
      <c r="A5243" s="108" t="str">
        <f>EnterpriseData!$B$38</f>
        <v>ProTes300420201Adm</v>
      </c>
      <c r="B5243" s="109" t="s">
        <v>20099</v>
      </c>
      <c r="C5243" s="108" t="s">
        <v>2609</v>
      </c>
      <c r="D5243" s="108" t="s">
        <v>20100</v>
      </c>
      <c r="E5243" s="108" t="s">
        <v>2683</v>
      </c>
      <c r="G5243" s="108" t="s">
        <v>20101</v>
      </c>
      <c r="H5243" s="108" t="s">
        <v>6151</v>
      </c>
      <c r="I5243" s="110" t="s">
        <v>2683</v>
      </c>
      <c r="J5243" s="108" t="s">
        <v>2727</v>
      </c>
      <c r="O5243" s="108" t="s">
        <v>2573</v>
      </c>
    </row>
    <row r="5244" spans="1:15" s="108" customFormat="1" ht="12.75" x14ac:dyDescent="0.2">
      <c r="A5244" s="108" t="str">
        <f>EnterpriseData!$B$38</f>
        <v>ProTes300420201Adm</v>
      </c>
      <c r="B5244" s="109" t="s">
        <v>20102</v>
      </c>
      <c r="C5244" s="108" t="s">
        <v>2609</v>
      </c>
      <c r="D5244" s="108" t="s">
        <v>20103</v>
      </c>
      <c r="E5244" s="108" t="s">
        <v>2683</v>
      </c>
      <c r="G5244" s="108" t="s">
        <v>20104</v>
      </c>
      <c r="H5244" s="108" t="s">
        <v>7792</v>
      </c>
      <c r="I5244" s="110" t="s">
        <v>2683</v>
      </c>
      <c r="J5244" s="108" t="s">
        <v>2940</v>
      </c>
      <c r="O5244" s="108" t="s">
        <v>2573</v>
      </c>
    </row>
    <row r="5245" spans="1:15" s="108" customFormat="1" ht="12.75" x14ac:dyDescent="0.2">
      <c r="A5245" s="108" t="str">
        <f>EnterpriseData!$B$38</f>
        <v>ProTes300420201Adm</v>
      </c>
      <c r="B5245" s="109" t="s">
        <v>20105</v>
      </c>
      <c r="C5245" s="108" t="s">
        <v>2609</v>
      </c>
      <c r="D5245" s="108" t="s">
        <v>20106</v>
      </c>
      <c r="E5245" s="108" t="s">
        <v>2683</v>
      </c>
      <c r="G5245" s="108" t="s">
        <v>20107</v>
      </c>
      <c r="H5245" s="108" t="s">
        <v>6800</v>
      </c>
      <c r="I5245" s="110" t="s">
        <v>2683</v>
      </c>
      <c r="J5245" s="108" t="s">
        <v>412</v>
      </c>
      <c r="O5245" s="108" t="s">
        <v>2573</v>
      </c>
    </row>
    <row r="5246" spans="1:15" s="108" customFormat="1" ht="12.75" x14ac:dyDescent="0.2">
      <c r="A5246" s="108" t="str">
        <f>EnterpriseData!$B$38</f>
        <v>ProTes300420201Adm</v>
      </c>
      <c r="B5246" s="109" t="s">
        <v>20108</v>
      </c>
      <c r="C5246" s="108" t="s">
        <v>2609</v>
      </c>
      <c r="D5246" s="108" t="s">
        <v>20109</v>
      </c>
      <c r="E5246" s="108" t="s">
        <v>2683</v>
      </c>
      <c r="G5246" s="108" t="s">
        <v>20110</v>
      </c>
      <c r="H5246" s="108" t="s">
        <v>7941</v>
      </c>
      <c r="I5246" s="110" t="s">
        <v>2683</v>
      </c>
      <c r="J5246" s="108" t="s">
        <v>2404</v>
      </c>
      <c r="O5246" s="108" t="s">
        <v>2573</v>
      </c>
    </row>
    <row r="5247" spans="1:15" s="108" customFormat="1" ht="12.75" x14ac:dyDescent="0.2">
      <c r="A5247" s="108" t="str">
        <f>EnterpriseData!$B$38</f>
        <v>ProTes300420201Adm</v>
      </c>
      <c r="B5247" s="109" t="s">
        <v>20111</v>
      </c>
      <c r="C5247" s="108" t="s">
        <v>2609</v>
      </c>
      <c r="D5247" s="108" t="s">
        <v>20112</v>
      </c>
      <c r="E5247" s="108" t="s">
        <v>2683</v>
      </c>
      <c r="G5247" s="108" t="s">
        <v>20113</v>
      </c>
      <c r="H5247" s="108" t="s">
        <v>6437</v>
      </c>
      <c r="I5247" s="110" t="s">
        <v>2683</v>
      </c>
      <c r="J5247" s="108" t="s">
        <v>3723</v>
      </c>
      <c r="O5247" s="108" t="s">
        <v>2573</v>
      </c>
    </row>
    <row r="5248" spans="1:15" s="108" customFormat="1" ht="12.75" x14ac:dyDescent="0.2">
      <c r="A5248" s="108" t="str">
        <f>EnterpriseData!$B$38</f>
        <v>ProTes300420201Adm</v>
      </c>
      <c r="B5248" s="109" t="s">
        <v>20114</v>
      </c>
      <c r="C5248" s="108" t="s">
        <v>2609</v>
      </c>
      <c r="D5248" s="108" t="s">
        <v>20115</v>
      </c>
      <c r="E5248" s="108" t="s">
        <v>2683</v>
      </c>
      <c r="G5248" s="108" t="s">
        <v>20116</v>
      </c>
      <c r="H5248" s="108" t="s">
        <v>6545</v>
      </c>
      <c r="I5248" s="110" t="s">
        <v>2683</v>
      </c>
      <c r="J5248" s="108" t="s">
        <v>2896</v>
      </c>
      <c r="O5248" s="108" t="s">
        <v>2573</v>
      </c>
    </row>
    <row r="5249" spans="1:15" s="108" customFormat="1" ht="12.75" x14ac:dyDescent="0.2">
      <c r="A5249" s="108" t="str">
        <f>EnterpriseData!$B$38</f>
        <v>ProTes300420201Adm</v>
      </c>
      <c r="B5249" s="109" t="s">
        <v>20117</v>
      </c>
      <c r="C5249" s="108" t="s">
        <v>2609</v>
      </c>
      <c r="D5249" s="108" t="s">
        <v>20118</v>
      </c>
      <c r="E5249" s="108" t="s">
        <v>2683</v>
      </c>
      <c r="G5249" s="108" t="s">
        <v>20119</v>
      </c>
      <c r="H5249" s="108" t="s">
        <v>11096</v>
      </c>
      <c r="I5249" s="110" t="s">
        <v>2683</v>
      </c>
      <c r="J5249" s="108" t="s">
        <v>5282</v>
      </c>
      <c r="O5249" s="108" t="s">
        <v>2573</v>
      </c>
    </row>
    <row r="5250" spans="1:15" s="108" customFormat="1" ht="12.75" x14ac:dyDescent="0.2">
      <c r="A5250" s="108" t="str">
        <f>EnterpriseData!$B$38</f>
        <v>ProTes300420201Adm</v>
      </c>
      <c r="B5250" s="109" t="s">
        <v>20120</v>
      </c>
      <c r="C5250" s="108" t="s">
        <v>2609</v>
      </c>
      <c r="D5250" s="108" t="s">
        <v>20121</v>
      </c>
      <c r="E5250" s="108" t="s">
        <v>2683</v>
      </c>
      <c r="G5250" s="108" t="s">
        <v>20122</v>
      </c>
      <c r="H5250" s="108" t="s">
        <v>6800</v>
      </c>
      <c r="I5250" s="110" t="s">
        <v>2683</v>
      </c>
      <c r="J5250" s="108" t="s">
        <v>412</v>
      </c>
      <c r="O5250" s="108" t="s">
        <v>2573</v>
      </c>
    </row>
    <row r="5251" spans="1:15" s="108" customFormat="1" ht="12.75" x14ac:dyDescent="0.2">
      <c r="A5251" s="108" t="str">
        <f>EnterpriseData!$B$38</f>
        <v>ProTes300420201Adm</v>
      </c>
      <c r="B5251" s="109" t="s">
        <v>20123</v>
      </c>
      <c r="C5251" s="108" t="s">
        <v>2609</v>
      </c>
      <c r="D5251" s="108" t="s">
        <v>20124</v>
      </c>
      <c r="E5251" s="108" t="s">
        <v>2683</v>
      </c>
      <c r="G5251" s="108" t="s">
        <v>20125</v>
      </c>
      <c r="H5251" s="108" t="s">
        <v>7941</v>
      </c>
      <c r="I5251" s="110" t="s">
        <v>2683</v>
      </c>
      <c r="J5251" s="108" t="s">
        <v>2404</v>
      </c>
      <c r="O5251" s="108" t="s">
        <v>2573</v>
      </c>
    </row>
    <row r="5252" spans="1:15" s="108" customFormat="1" ht="12.75" x14ac:dyDescent="0.2">
      <c r="A5252" s="108" t="str">
        <f>EnterpriseData!$B$38</f>
        <v>ProTes300420201Adm</v>
      </c>
      <c r="B5252" s="109" t="s">
        <v>20126</v>
      </c>
      <c r="C5252" s="108" t="s">
        <v>2609</v>
      </c>
      <c r="D5252" s="108" t="s">
        <v>20127</v>
      </c>
      <c r="E5252" s="108" t="s">
        <v>2683</v>
      </c>
      <c r="G5252" s="108" t="s">
        <v>20128</v>
      </c>
      <c r="H5252" s="108" t="s">
        <v>6616</v>
      </c>
      <c r="I5252" s="110" t="s">
        <v>2683</v>
      </c>
      <c r="J5252" s="108" t="s">
        <v>5800</v>
      </c>
      <c r="O5252" s="108" t="s">
        <v>2573</v>
      </c>
    </row>
    <row r="5253" spans="1:15" s="108" customFormat="1" ht="12.75" x14ac:dyDescent="0.2">
      <c r="A5253" s="108" t="str">
        <f>EnterpriseData!$B$38</f>
        <v>ProTes300420201Adm</v>
      </c>
      <c r="B5253" s="109" t="s">
        <v>20129</v>
      </c>
      <c r="C5253" s="108" t="s">
        <v>2609</v>
      </c>
      <c r="D5253" s="108" t="s">
        <v>20130</v>
      </c>
      <c r="E5253" s="108" t="s">
        <v>2683</v>
      </c>
      <c r="G5253" s="108" t="s">
        <v>20131</v>
      </c>
      <c r="H5253" s="108" t="s">
        <v>6151</v>
      </c>
      <c r="I5253" s="110" t="s">
        <v>2683</v>
      </c>
      <c r="J5253" s="108" t="s">
        <v>2727</v>
      </c>
      <c r="O5253" s="108" t="s">
        <v>2573</v>
      </c>
    </row>
    <row r="5254" spans="1:15" s="108" customFormat="1" ht="12.75" x14ac:dyDescent="0.2">
      <c r="A5254" s="108" t="str">
        <f>EnterpriseData!$B$38</f>
        <v>ProTes300420201Adm</v>
      </c>
      <c r="B5254" s="109" t="s">
        <v>20132</v>
      </c>
      <c r="C5254" s="108" t="s">
        <v>2609</v>
      </c>
      <c r="D5254" s="108" t="s">
        <v>20133</v>
      </c>
      <c r="E5254" s="108" t="s">
        <v>2683</v>
      </c>
      <c r="G5254" s="108" t="s">
        <v>20134</v>
      </c>
      <c r="H5254" s="108" t="s">
        <v>8113</v>
      </c>
      <c r="I5254" s="110" t="s">
        <v>2683</v>
      </c>
      <c r="J5254" s="108" t="s">
        <v>3100</v>
      </c>
      <c r="O5254" s="108" t="s">
        <v>2573</v>
      </c>
    </row>
    <row r="5255" spans="1:15" s="108" customFormat="1" ht="12.75" x14ac:dyDescent="0.2">
      <c r="A5255" s="108" t="str">
        <f>EnterpriseData!$B$38</f>
        <v>ProTes300420201Adm</v>
      </c>
      <c r="B5255" s="109" t="s">
        <v>20135</v>
      </c>
      <c r="C5255" s="108" t="s">
        <v>2609</v>
      </c>
      <c r="D5255" s="108" t="s">
        <v>20136</v>
      </c>
      <c r="E5255" s="108" t="s">
        <v>2683</v>
      </c>
      <c r="G5255" s="108" t="s">
        <v>20137</v>
      </c>
      <c r="H5255" s="108" t="s">
        <v>6151</v>
      </c>
      <c r="I5255" s="110" t="s">
        <v>2683</v>
      </c>
      <c r="J5255" s="108" t="s">
        <v>2727</v>
      </c>
      <c r="O5255" s="108" t="s">
        <v>2573</v>
      </c>
    </row>
    <row r="5256" spans="1:15" s="108" customFormat="1" ht="12.75" x14ac:dyDescent="0.2">
      <c r="A5256" s="108" t="str">
        <f>EnterpriseData!$B$38</f>
        <v>ProTes300420201Adm</v>
      </c>
      <c r="B5256" s="109" t="s">
        <v>20138</v>
      </c>
      <c r="C5256" s="108" t="s">
        <v>2609</v>
      </c>
      <c r="D5256" s="108" t="s">
        <v>20028</v>
      </c>
      <c r="E5256" s="108" t="s">
        <v>2683</v>
      </c>
      <c r="G5256" s="108" t="s">
        <v>20029</v>
      </c>
      <c r="H5256" s="108" t="s">
        <v>17863</v>
      </c>
      <c r="I5256" s="110" t="s">
        <v>2683</v>
      </c>
      <c r="J5256" s="108" t="s">
        <v>412</v>
      </c>
      <c r="O5256" s="108" t="s">
        <v>2573</v>
      </c>
    </row>
    <row r="5257" spans="1:15" s="108" customFormat="1" ht="12.75" x14ac:dyDescent="0.2">
      <c r="A5257" s="108" t="str">
        <f>EnterpriseData!$B$38</f>
        <v>ProTes300420201Adm</v>
      </c>
      <c r="B5257" s="109" t="s">
        <v>20139</v>
      </c>
      <c r="C5257" s="108" t="s">
        <v>2609</v>
      </c>
      <c r="D5257" s="108" t="s">
        <v>20140</v>
      </c>
      <c r="E5257" s="108" t="s">
        <v>2683</v>
      </c>
      <c r="G5257" s="108" t="s">
        <v>20141</v>
      </c>
      <c r="H5257" s="108" t="s">
        <v>6846</v>
      </c>
      <c r="I5257" s="110" t="s">
        <v>2683</v>
      </c>
      <c r="J5257" s="108" t="s">
        <v>2727</v>
      </c>
      <c r="O5257" s="108" t="s">
        <v>2573</v>
      </c>
    </row>
    <row r="5258" spans="1:15" s="108" customFormat="1" ht="12.75" x14ac:dyDescent="0.2">
      <c r="A5258" s="108" t="str">
        <f>EnterpriseData!$B$38</f>
        <v>ProTes300420201Adm</v>
      </c>
      <c r="B5258" s="109" t="s">
        <v>20142</v>
      </c>
      <c r="C5258" s="108" t="s">
        <v>2609</v>
      </c>
      <c r="D5258" s="108" t="s">
        <v>20143</v>
      </c>
      <c r="E5258" s="108" t="s">
        <v>2683</v>
      </c>
      <c r="G5258" s="108" t="s">
        <v>20144</v>
      </c>
      <c r="H5258" s="108" t="s">
        <v>9752</v>
      </c>
      <c r="I5258" s="110" t="s">
        <v>2683</v>
      </c>
      <c r="J5258" s="108" t="s">
        <v>412</v>
      </c>
      <c r="O5258" s="108" t="s">
        <v>2573</v>
      </c>
    </row>
    <row r="5259" spans="1:15" s="108" customFormat="1" ht="12.75" x14ac:dyDescent="0.2">
      <c r="A5259" s="108" t="str">
        <f>EnterpriseData!$B$38</f>
        <v>ProTes300420201Adm</v>
      </c>
      <c r="B5259" s="109" t="s">
        <v>20145</v>
      </c>
      <c r="C5259" s="108" t="s">
        <v>2609</v>
      </c>
      <c r="D5259" s="108" t="s">
        <v>20146</v>
      </c>
      <c r="E5259" s="108" t="s">
        <v>2683</v>
      </c>
      <c r="G5259" s="108" t="s">
        <v>20147</v>
      </c>
      <c r="H5259" s="108" t="s">
        <v>7230</v>
      </c>
      <c r="I5259" s="110" t="s">
        <v>2683</v>
      </c>
      <c r="J5259" s="108" t="s">
        <v>4664</v>
      </c>
      <c r="O5259" s="108" t="s">
        <v>2573</v>
      </c>
    </row>
    <row r="5260" spans="1:15" s="108" customFormat="1" ht="12.75" x14ac:dyDescent="0.2">
      <c r="A5260" s="108" t="str">
        <f>EnterpriseData!$B$38</f>
        <v>ProTes300420201Adm</v>
      </c>
      <c r="B5260" s="109" t="s">
        <v>20148</v>
      </c>
      <c r="C5260" s="108" t="s">
        <v>2609</v>
      </c>
      <c r="D5260" s="108" t="s">
        <v>20149</v>
      </c>
      <c r="E5260" s="108" t="s">
        <v>2683</v>
      </c>
      <c r="G5260" s="108" t="s">
        <v>20150</v>
      </c>
      <c r="H5260" s="108" t="s">
        <v>6299</v>
      </c>
      <c r="I5260" s="110" t="s">
        <v>2683</v>
      </c>
      <c r="J5260" s="108" t="s">
        <v>3100</v>
      </c>
      <c r="O5260" s="108" t="s">
        <v>2573</v>
      </c>
    </row>
    <row r="5261" spans="1:15" s="108" customFormat="1" ht="12.75" x14ac:dyDescent="0.2">
      <c r="A5261" s="108" t="str">
        <f>EnterpriseData!$B$38</f>
        <v>ProTes300420201Adm</v>
      </c>
      <c r="B5261" s="109" t="s">
        <v>20151</v>
      </c>
      <c r="C5261" s="108" t="s">
        <v>2609</v>
      </c>
      <c r="D5261" s="108" t="s">
        <v>20152</v>
      </c>
      <c r="E5261" s="108" t="s">
        <v>2683</v>
      </c>
      <c r="G5261" s="108" t="s">
        <v>20153</v>
      </c>
      <c r="H5261" s="108" t="s">
        <v>4089</v>
      </c>
      <c r="I5261" s="110" t="s">
        <v>2683</v>
      </c>
      <c r="J5261" s="108" t="s">
        <v>2727</v>
      </c>
      <c r="O5261" s="108" t="s">
        <v>2573</v>
      </c>
    </row>
    <row r="5262" spans="1:15" s="108" customFormat="1" ht="12.75" x14ac:dyDescent="0.2">
      <c r="A5262" s="108" t="str">
        <f>EnterpriseData!$B$38</f>
        <v>ProTes300420201Adm</v>
      </c>
      <c r="B5262" s="109" t="s">
        <v>20154</v>
      </c>
      <c r="C5262" s="108" t="s">
        <v>2609</v>
      </c>
      <c r="D5262" s="108" t="s">
        <v>20155</v>
      </c>
      <c r="E5262" s="108" t="s">
        <v>2683</v>
      </c>
      <c r="G5262" s="108" t="s">
        <v>20156</v>
      </c>
      <c r="H5262" s="108" t="s">
        <v>6151</v>
      </c>
      <c r="I5262" s="110" t="s">
        <v>2683</v>
      </c>
      <c r="J5262" s="108" t="s">
        <v>2727</v>
      </c>
      <c r="O5262" s="108" t="s">
        <v>2573</v>
      </c>
    </row>
    <row r="5263" spans="1:15" s="108" customFormat="1" ht="12.75" x14ac:dyDescent="0.2">
      <c r="A5263" s="108" t="str">
        <f>EnterpriseData!$B$38</f>
        <v>ProTes300420201Adm</v>
      </c>
      <c r="B5263" s="109" t="s">
        <v>20157</v>
      </c>
      <c r="C5263" s="108" t="s">
        <v>2609</v>
      </c>
      <c r="D5263" s="108" t="s">
        <v>20158</v>
      </c>
      <c r="E5263" s="108" t="s">
        <v>2683</v>
      </c>
      <c r="G5263" s="108" t="s">
        <v>20159</v>
      </c>
      <c r="H5263" s="108" t="s">
        <v>6299</v>
      </c>
      <c r="I5263" s="110" t="s">
        <v>2683</v>
      </c>
      <c r="J5263" s="108" t="s">
        <v>3100</v>
      </c>
      <c r="O5263" s="108" t="s">
        <v>2573</v>
      </c>
    </row>
    <row r="5264" spans="1:15" s="108" customFormat="1" ht="12.75" x14ac:dyDescent="0.2">
      <c r="A5264" s="108" t="str">
        <f>EnterpriseData!$B$38</f>
        <v>ProTes300420201Adm</v>
      </c>
      <c r="B5264" s="109" t="s">
        <v>20160</v>
      </c>
      <c r="C5264" s="108" t="s">
        <v>2609</v>
      </c>
      <c r="D5264" s="108" t="s">
        <v>20161</v>
      </c>
      <c r="E5264" s="108" t="s">
        <v>2683</v>
      </c>
      <c r="G5264" s="108" t="s">
        <v>20162</v>
      </c>
      <c r="H5264" s="108" t="s">
        <v>7941</v>
      </c>
      <c r="I5264" s="110" t="s">
        <v>2683</v>
      </c>
      <c r="J5264" s="108" t="s">
        <v>2404</v>
      </c>
      <c r="O5264" s="108" t="s">
        <v>2573</v>
      </c>
    </row>
    <row r="5265" spans="1:15" s="108" customFormat="1" ht="12.75" x14ac:dyDescent="0.2">
      <c r="A5265" s="108" t="str">
        <f>EnterpriseData!$B$38</f>
        <v>ProTes300420201Adm</v>
      </c>
      <c r="B5265" s="109" t="s">
        <v>20163</v>
      </c>
      <c r="C5265" s="108" t="s">
        <v>2609</v>
      </c>
      <c r="D5265" s="108" t="s">
        <v>20164</v>
      </c>
      <c r="E5265" s="108" t="s">
        <v>2683</v>
      </c>
      <c r="G5265" s="108" t="s">
        <v>20165</v>
      </c>
      <c r="H5265" s="108" t="s">
        <v>6415</v>
      </c>
      <c r="I5265" s="110" t="s">
        <v>2683</v>
      </c>
      <c r="J5265" s="108" t="s">
        <v>4651</v>
      </c>
      <c r="O5265" s="108" t="s">
        <v>2573</v>
      </c>
    </row>
    <row r="5266" spans="1:15" s="108" customFormat="1" ht="12.75" x14ac:dyDescent="0.2">
      <c r="A5266" s="108" t="str">
        <f>EnterpriseData!$B$38</f>
        <v>ProTes300420201Adm</v>
      </c>
      <c r="B5266" s="109" t="s">
        <v>20166</v>
      </c>
      <c r="C5266" s="108" t="s">
        <v>2609</v>
      </c>
      <c r="D5266" s="108" t="s">
        <v>20167</v>
      </c>
      <c r="E5266" s="108" t="s">
        <v>2683</v>
      </c>
      <c r="G5266" s="108" t="s">
        <v>20168</v>
      </c>
      <c r="H5266" s="108" t="s">
        <v>7941</v>
      </c>
      <c r="I5266" s="110" t="s">
        <v>2683</v>
      </c>
      <c r="J5266" s="108" t="s">
        <v>2404</v>
      </c>
      <c r="O5266" s="108" t="s">
        <v>2573</v>
      </c>
    </row>
    <row r="5267" spans="1:15" s="108" customFormat="1" ht="12.75" x14ac:dyDescent="0.2">
      <c r="A5267" s="108" t="str">
        <f>EnterpriseData!$B$38</f>
        <v>ProTes300420201Adm</v>
      </c>
      <c r="B5267" s="109" t="s">
        <v>20169</v>
      </c>
      <c r="C5267" s="108" t="s">
        <v>2609</v>
      </c>
      <c r="D5267" s="108" t="s">
        <v>20170</v>
      </c>
      <c r="E5267" s="108" t="s">
        <v>2683</v>
      </c>
      <c r="G5267" s="108" t="s">
        <v>20171</v>
      </c>
      <c r="H5267" s="108" t="s">
        <v>6464</v>
      </c>
      <c r="I5267" s="110" t="s">
        <v>2683</v>
      </c>
      <c r="J5267" s="108" t="s">
        <v>3202</v>
      </c>
      <c r="O5267" s="108" t="s">
        <v>2573</v>
      </c>
    </row>
    <row r="5268" spans="1:15" s="108" customFormat="1" ht="12.75" x14ac:dyDescent="0.2">
      <c r="A5268" s="108" t="str">
        <f>EnterpriseData!$B$38</f>
        <v>ProTes300420201Adm</v>
      </c>
      <c r="B5268" s="109" t="s">
        <v>20172</v>
      </c>
      <c r="C5268" s="108" t="s">
        <v>2609</v>
      </c>
      <c r="D5268" s="108" t="s">
        <v>20173</v>
      </c>
      <c r="E5268" s="108" t="s">
        <v>2683</v>
      </c>
      <c r="G5268" s="108" t="s">
        <v>20174</v>
      </c>
      <c r="H5268" s="108" t="s">
        <v>6198</v>
      </c>
      <c r="I5268" s="110" t="s">
        <v>2683</v>
      </c>
      <c r="J5268" s="108" t="s">
        <v>3825</v>
      </c>
      <c r="O5268" s="108" t="s">
        <v>2573</v>
      </c>
    </row>
    <row r="5269" spans="1:15" s="108" customFormat="1" ht="12.75" x14ac:dyDescent="0.2">
      <c r="A5269" s="108" t="str">
        <f>EnterpriseData!$B$38</f>
        <v>ProTes300420201Adm</v>
      </c>
      <c r="B5269" s="109" t="s">
        <v>20175</v>
      </c>
      <c r="C5269" s="108" t="s">
        <v>2609</v>
      </c>
      <c r="D5269" s="108" t="s">
        <v>20176</v>
      </c>
      <c r="E5269" s="108" t="s">
        <v>2683</v>
      </c>
      <c r="G5269" s="108" t="s">
        <v>20177</v>
      </c>
      <c r="H5269" s="108" t="s">
        <v>7941</v>
      </c>
      <c r="I5269" s="110" t="s">
        <v>2683</v>
      </c>
      <c r="J5269" s="108" t="s">
        <v>2404</v>
      </c>
      <c r="O5269" s="108" t="s">
        <v>2573</v>
      </c>
    </row>
    <row r="5270" spans="1:15" s="108" customFormat="1" ht="12.75" x14ac:dyDescent="0.2">
      <c r="A5270" s="108" t="str">
        <f>EnterpriseData!$B$38</f>
        <v>ProTes300420201Adm</v>
      </c>
      <c r="B5270" s="109" t="s">
        <v>20178</v>
      </c>
      <c r="C5270" s="108" t="s">
        <v>2609</v>
      </c>
      <c r="D5270" s="108" t="s">
        <v>20179</v>
      </c>
      <c r="E5270" s="108" t="s">
        <v>2683</v>
      </c>
      <c r="G5270" s="108" t="s">
        <v>20180</v>
      </c>
      <c r="H5270" s="108" t="s">
        <v>7173</v>
      </c>
      <c r="I5270" s="110" t="s">
        <v>2683</v>
      </c>
      <c r="J5270" s="108" t="s">
        <v>3100</v>
      </c>
      <c r="O5270" s="108" t="s">
        <v>2573</v>
      </c>
    </row>
    <row r="5271" spans="1:15" s="108" customFormat="1" ht="12.75" x14ac:dyDescent="0.2">
      <c r="A5271" s="108" t="str">
        <f>EnterpriseData!$B$38</f>
        <v>ProTes300420201Adm</v>
      </c>
      <c r="B5271" s="109" t="s">
        <v>20181</v>
      </c>
      <c r="C5271" s="108" t="s">
        <v>2609</v>
      </c>
      <c r="D5271" s="108" t="s">
        <v>20182</v>
      </c>
      <c r="E5271" s="108" t="s">
        <v>2683</v>
      </c>
      <c r="G5271" s="108" t="s">
        <v>20183</v>
      </c>
      <c r="H5271" s="108" t="s">
        <v>8117</v>
      </c>
      <c r="I5271" s="110" t="s">
        <v>2683</v>
      </c>
      <c r="J5271" s="108" t="s">
        <v>409</v>
      </c>
      <c r="O5271" s="108" t="s">
        <v>2573</v>
      </c>
    </row>
    <row r="5272" spans="1:15" s="108" customFormat="1" ht="12.75" x14ac:dyDescent="0.2">
      <c r="A5272" s="108" t="str">
        <f>EnterpriseData!$B$38</f>
        <v>ProTes300420201Adm</v>
      </c>
      <c r="B5272" s="109" t="s">
        <v>20184</v>
      </c>
      <c r="C5272" s="108" t="s">
        <v>2609</v>
      </c>
      <c r="D5272" s="108" t="s">
        <v>20185</v>
      </c>
      <c r="E5272" s="108" t="s">
        <v>2683</v>
      </c>
      <c r="G5272" s="108" t="s">
        <v>20186</v>
      </c>
      <c r="H5272" s="108" t="s">
        <v>6245</v>
      </c>
      <c r="I5272" s="110" t="s">
        <v>2683</v>
      </c>
      <c r="J5272" s="108" t="s">
        <v>2412</v>
      </c>
      <c r="O5272" s="108" t="s">
        <v>2573</v>
      </c>
    </row>
    <row r="5273" spans="1:15" s="108" customFormat="1" ht="12.75" x14ac:dyDescent="0.2">
      <c r="A5273" s="108" t="str">
        <f>EnterpriseData!$B$38</f>
        <v>ProTes300420201Adm</v>
      </c>
      <c r="B5273" s="109" t="s">
        <v>20187</v>
      </c>
      <c r="C5273" s="108" t="s">
        <v>2609</v>
      </c>
      <c r="D5273" s="108" t="s">
        <v>20188</v>
      </c>
      <c r="E5273" s="108" t="s">
        <v>2683</v>
      </c>
      <c r="G5273" s="108" t="s">
        <v>20189</v>
      </c>
      <c r="H5273" s="108" t="s">
        <v>7315</v>
      </c>
      <c r="I5273" s="110" t="s">
        <v>2683</v>
      </c>
      <c r="J5273" s="108" t="s">
        <v>3016</v>
      </c>
      <c r="O5273" s="108" t="s">
        <v>2573</v>
      </c>
    </row>
    <row r="5274" spans="1:15" s="108" customFormat="1" ht="12.75" x14ac:dyDescent="0.2">
      <c r="A5274" s="108" t="str">
        <f>EnterpriseData!$B$38</f>
        <v>ProTes300420201Adm</v>
      </c>
      <c r="B5274" s="109" t="s">
        <v>20190</v>
      </c>
      <c r="C5274" s="108" t="s">
        <v>2609</v>
      </c>
      <c r="D5274" s="108" t="s">
        <v>8173</v>
      </c>
      <c r="E5274" s="108" t="s">
        <v>2683</v>
      </c>
      <c r="G5274" s="108" t="s">
        <v>20191</v>
      </c>
      <c r="H5274" s="108" t="s">
        <v>6593</v>
      </c>
      <c r="I5274" s="110" t="s">
        <v>2683</v>
      </c>
      <c r="J5274" s="108" t="s">
        <v>4798</v>
      </c>
      <c r="O5274" s="108" t="s">
        <v>2573</v>
      </c>
    </row>
    <row r="5275" spans="1:15" s="108" customFormat="1" ht="12.75" x14ac:dyDescent="0.2">
      <c r="A5275" s="108" t="str">
        <f>EnterpriseData!$B$38</f>
        <v>ProTes300420201Adm</v>
      </c>
      <c r="B5275" s="109" t="s">
        <v>20192</v>
      </c>
      <c r="C5275" s="108" t="s">
        <v>2609</v>
      </c>
      <c r="D5275" s="108" t="s">
        <v>20193</v>
      </c>
      <c r="E5275" s="108" t="s">
        <v>2683</v>
      </c>
      <c r="G5275" s="108" t="s">
        <v>20194</v>
      </c>
      <c r="H5275" s="108" t="s">
        <v>6122</v>
      </c>
      <c r="I5275" s="110" t="s">
        <v>2683</v>
      </c>
      <c r="J5275" s="108" t="s">
        <v>6123</v>
      </c>
      <c r="O5275" s="108" t="s">
        <v>2573</v>
      </c>
    </row>
    <row r="5276" spans="1:15" s="108" customFormat="1" ht="12.75" x14ac:dyDescent="0.2">
      <c r="A5276" s="108" t="str">
        <f>EnterpriseData!$B$38</f>
        <v>ProTes300420201Adm</v>
      </c>
      <c r="B5276" s="109" t="s">
        <v>20195</v>
      </c>
      <c r="C5276" s="108" t="s">
        <v>2609</v>
      </c>
      <c r="D5276" s="108" t="s">
        <v>20196</v>
      </c>
      <c r="E5276" s="108" t="s">
        <v>2683</v>
      </c>
      <c r="G5276" s="108" t="s">
        <v>20197</v>
      </c>
      <c r="H5276" s="108" t="s">
        <v>6284</v>
      </c>
      <c r="I5276" s="110" t="s">
        <v>2683</v>
      </c>
      <c r="J5276" s="108" t="s">
        <v>6285</v>
      </c>
      <c r="O5276" s="108" t="s">
        <v>2573</v>
      </c>
    </row>
    <row r="5277" spans="1:15" s="108" customFormat="1" ht="12.75" x14ac:dyDescent="0.2">
      <c r="A5277" s="108" t="str">
        <f>EnterpriseData!$B$38</f>
        <v>ProTes300420201Adm</v>
      </c>
      <c r="B5277" s="109" t="s">
        <v>20198</v>
      </c>
      <c r="C5277" s="108" t="s">
        <v>2609</v>
      </c>
      <c r="D5277" s="108" t="s">
        <v>20199</v>
      </c>
      <c r="E5277" s="108" t="s">
        <v>2683</v>
      </c>
      <c r="G5277" s="108" t="s">
        <v>20200</v>
      </c>
      <c r="H5277" s="108" t="s">
        <v>6403</v>
      </c>
      <c r="I5277" s="110" t="s">
        <v>2683</v>
      </c>
      <c r="J5277" s="108" t="s">
        <v>6404</v>
      </c>
      <c r="O5277" s="108" t="s">
        <v>2573</v>
      </c>
    </row>
    <row r="5278" spans="1:15" s="108" customFormat="1" ht="12.75" x14ac:dyDescent="0.2">
      <c r="A5278" s="108" t="str">
        <f>EnterpriseData!$B$38</f>
        <v>ProTes300420201Adm</v>
      </c>
      <c r="B5278" s="109" t="s">
        <v>20201</v>
      </c>
      <c r="C5278" s="108" t="s">
        <v>2609</v>
      </c>
      <c r="D5278" s="108" t="s">
        <v>20202</v>
      </c>
      <c r="E5278" s="108" t="s">
        <v>2683</v>
      </c>
      <c r="G5278" s="108" t="s">
        <v>20203</v>
      </c>
      <c r="H5278" s="108" t="s">
        <v>6403</v>
      </c>
      <c r="I5278" s="110" t="s">
        <v>2683</v>
      </c>
      <c r="J5278" s="108" t="s">
        <v>6404</v>
      </c>
      <c r="O5278" s="108" t="s">
        <v>2573</v>
      </c>
    </row>
    <row r="5279" spans="1:15" s="108" customFormat="1" ht="12.75" x14ac:dyDescent="0.2">
      <c r="A5279" s="108" t="str">
        <f>EnterpriseData!$B$38</f>
        <v>ProTes300420201Adm</v>
      </c>
      <c r="B5279" s="109" t="s">
        <v>20204</v>
      </c>
      <c r="C5279" s="108" t="s">
        <v>2609</v>
      </c>
      <c r="D5279" s="108" t="s">
        <v>20205</v>
      </c>
      <c r="E5279" s="108" t="s">
        <v>2683</v>
      </c>
      <c r="G5279" s="108" t="s">
        <v>20206</v>
      </c>
      <c r="H5279" s="108" t="s">
        <v>6403</v>
      </c>
      <c r="I5279" s="110" t="s">
        <v>2683</v>
      </c>
      <c r="J5279" s="108" t="s">
        <v>6404</v>
      </c>
      <c r="O5279" s="108" t="s">
        <v>2573</v>
      </c>
    </row>
    <row r="5280" spans="1:15" s="108" customFormat="1" ht="12.75" x14ac:dyDescent="0.2">
      <c r="A5280" s="108" t="str">
        <f>EnterpriseData!$B$38</f>
        <v>ProTes300420201Adm</v>
      </c>
      <c r="B5280" s="109" t="s">
        <v>20207</v>
      </c>
      <c r="C5280" s="108" t="s">
        <v>2609</v>
      </c>
      <c r="D5280" s="108" t="s">
        <v>20208</v>
      </c>
      <c r="E5280" s="108" t="s">
        <v>2683</v>
      </c>
      <c r="G5280" s="108" t="s">
        <v>20209</v>
      </c>
      <c r="H5280" s="108" t="s">
        <v>17750</v>
      </c>
      <c r="I5280" s="110" t="s">
        <v>2683</v>
      </c>
      <c r="J5280" s="108" t="s">
        <v>2439</v>
      </c>
      <c r="O5280" s="108" t="s">
        <v>2573</v>
      </c>
    </row>
    <row r="5281" spans="1:15" s="108" customFormat="1" ht="12.75" x14ac:dyDescent="0.2">
      <c r="A5281" s="108" t="str">
        <f>EnterpriseData!$B$38</f>
        <v>ProTes300420201Adm</v>
      </c>
      <c r="B5281" s="109" t="s">
        <v>20210</v>
      </c>
      <c r="C5281" s="108" t="s">
        <v>2609</v>
      </c>
      <c r="D5281" s="108" t="s">
        <v>20211</v>
      </c>
      <c r="E5281" s="108" t="s">
        <v>2683</v>
      </c>
      <c r="G5281" s="108" t="s">
        <v>20212</v>
      </c>
      <c r="H5281" s="108" t="s">
        <v>6118</v>
      </c>
      <c r="I5281" s="110" t="s">
        <v>2683</v>
      </c>
      <c r="J5281" s="108" t="s">
        <v>2377</v>
      </c>
      <c r="O5281" s="108" t="s">
        <v>2573</v>
      </c>
    </row>
    <row r="5282" spans="1:15" s="108" customFormat="1" ht="12.75" x14ac:dyDescent="0.2">
      <c r="A5282" s="108" t="str">
        <f>EnterpriseData!$B$38</f>
        <v>ProTes300420201Adm</v>
      </c>
      <c r="B5282" s="109" t="s">
        <v>20213</v>
      </c>
      <c r="C5282" s="108" t="s">
        <v>2609</v>
      </c>
      <c r="D5282" s="108" t="s">
        <v>20214</v>
      </c>
      <c r="E5282" s="108" t="s">
        <v>2683</v>
      </c>
      <c r="G5282" s="108" t="s">
        <v>20215</v>
      </c>
      <c r="H5282" s="108" t="s">
        <v>6870</v>
      </c>
      <c r="I5282" s="110" t="s">
        <v>2683</v>
      </c>
      <c r="J5282" s="108" t="s">
        <v>4581</v>
      </c>
      <c r="O5282" s="108" t="s">
        <v>2573</v>
      </c>
    </row>
    <row r="5283" spans="1:15" s="108" customFormat="1" ht="12.75" x14ac:dyDescent="0.2">
      <c r="A5283" s="108" t="str">
        <f>EnterpriseData!$B$38</f>
        <v>ProTes300420201Adm</v>
      </c>
      <c r="B5283" s="109" t="s">
        <v>20216</v>
      </c>
      <c r="C5283" s="108" t="s">
        <v>2609</v>
      </c>
      <c r="D5283" s="108" t="s">
        <v>20217</v>
      </c>
      <c r="E5283" s="108" t="s">
        <v>2683</v>
      </c>
      <c r="G5283" s="108" t="s">
        <v>20218</v>
      </c>
      <c r="H5283" s="108" t="s">
        <v>10363</v>
      </c>
      <c r="I5283" s="110" t="s">
        <v>2683</v>
      </c>
      <c r="J5283" s="108" t="s">
        <v>2385</v>
      </c>
      <c r="O5283" s="108" t="s">
        <v>2573</v>
      </c>
    </row>
    <row r="5284" spans="1:15" s="108" customFormat="1" ht="12.75" x14ac:dyDescent="0.2">
      <c r="A5284" s="108" t="str">
        <f>EnterpriseData!$B$38</f>
        <v>ProTes300420201Adm</v>
      </c>
      <c r="B5284" s="109" t="s">
        <v>20219</v>
      </c>
      <c r="C5284" s="108" t="s">
        <v>2609</v>
      </c>
      <c r="D5284" s="108" t="s">
        <v>20220</v>
      </c>
      <c r="E5284" s="108" t="s">
        <v>2683</v>
      </c>
      <c r="G5284" s="108" t="s">
        <v>20221</v>
      </c>
      <c r="H5284" s="108" t="s">
        <v>9092</v>
      </c>
      <c r="I5284" s="110" t="s">
        <v>2683</v>
      </c>
      <c r="J5284" s="108" t="s">
        <v>3003</v>
      </c>
      <c r="O5284" s="108" t="s">
        <v>2573</v>
      </c>
    </row>
    <row r="5285" spans="1:15" s="108" customFormat="1" ht="12.75" x14ac:dyDescent="0.2">
      <c r="A5285" s="108" t="str">
        <f>EnterpriseData!$B$38</f>
        <v>ProTes300420201Adm</v>
      </c>
      <c r="B5285" s="109" t="s">
        <v>20222</v>
      </c>
      <c r="C5285" s="108" t="s">
        <v>2609</v>
      </c>
      <c r="D5285" s="108" t="s">
        <v>20223</v>
      </c>
      <c r="E5285" s="108" t="s">
        <v>2683</v>
      </c>
      <c r="G5285" s="108" t="s">
        <v>20224</v>
      </c>
      <c r="H5285" s="108" t="s">
        <v>6151</v>
      </c>
      <c r="I5285" s="110" t="s">
        <v>2683</v>
      </c>
      <c r="J5285" s="108" t="s">
        <v>2727</v>
      </c>
      <c r="O5285" s="108" t="s">
        <v>2573</v>
      </c>
    </row>
    <row r="5286" spans="1:15" s="108" customFormat="1" ht="12.75" x14ac:dyDescent="0.2">
      <c r="A5286" s="108" t="str">
        <f>EnterpriseData!$B$38</f>
        <v>ProTes300420201Adm</v>
      </c>
      <c r="B5286" s="109" t="s">
        <v>20225</v>
      </c>
      <c r="C5286" s="108" t="s">
        <v>2609</v>
      </c>
      <c r="D5286" s="108" t="s">
        <v>20226</v>
      </c>
      <c r="E5286" s="108" t="s">
        <v>2683</v>
      </c>
      <c r="G5286" s="108" t="s">
        <v>20227</v>
      </c>
      <c r="H5286" s="108" t="s">
        <v>10850</v>
      </c>
      <c r="I5286" s="110" t="s">
        <v>2683</v>
      </c>
      <c r="J5286" s="108" t="s">
        <v>2865</v>
      </c>
      <c r="O5286" s="108" t="s">
        <v>2573</v>
      </c>
    </row>
    <row r="5287" spans="1:15" s="108" customFormat="1" ht="12.75" x14ac:dyDescent="0.2">
      <c r="A5287" s="108" t="str">
        <f>EnterpriseData!$B$38</f>
        <v>ProTes300420201Adm</v>
      </c>
      <c r="B5287" s="109" t="s">
        <v>20228</v>
      </c>
      <c r="C5287" s="108" t="s">
        <v>2609</v>
      </c>
      <c r="D5287" s="108" t="s">
        <v>20229</v>
      </c>
      <c r="E5287" s="108" t="s">
        <v>2683</v>
      </c>
      <c r="G5287" s="108" t="s">
        <v>20230</v>
      </c>
      <c r="H5287" s="108" t="s">
        <v>9092</v>
      </c>
      <c r="I5287" s="110" t="s">
        <v>2683</v>
      </c>
      <c r="J5287" s="108" t="s">
        <v>3003</v>
      </c>
      <c r="O5287" s="108" t="s">
        <v>2573</v>
      </c>
    </row>
    <row r="5288" spans="1:15" s="108" customFormat="1" ht="12.75" x14ac:dyDescent="0.2">
      <c r="A5288" s="108" t="str">
        <f>EnterpriseData!$B$38</f>
        <v>ProTes300420201Adm</v>
      </c>
      <c r="B5288" s="109" t="s">
        <v>20231</v>
      </c>
      <c r="C5288" s="108" t="s">
        <v>2609</v>
      </c>
      <c r="D5288" s="108" t="s">
        <v>20232</v>
      </c>
      <c r="E5288" s="108" t="s">
        <v>2683</v>
      </c>
      <c r="G5288" s="108" t="s">
        <v>20233</v>
      </c>
      <c r="H5288" s="108" t="s">
        <v>6198</v>
      </c>
      <c r="I5288" s="110" t="s">
        <v>2683</v>
      </c>
      <c r="J5288" s="108" t="s">
        <v>3825</v>
      </c>
      <c r="O5288" s="108" t="s">
        <v>2573</v>
      </c>
    </row>
    <row r="5289" spans="1:15" s="108" customFormat="1" ht="12.75" x14ac:dyDescent="0.2">
      <c r="A5289" s="108" t="str">
        <f>EnterpriseData!$B$38</f>
        <v>ProTes300420201Adm</v>
      </c>
      <c r="B5289" s="109" t="s">
        <v>20234</v>
      </c>
      <c r="C5289" s="108" t="s">
        <v>2609</v>
      </c>
      <c r="D5289" s="108" t="s">
        <v>20235</v>
      </c>
      <c r="E5289" s="108" t="s">
        <v>2683</v>
      </c>
      <c r="G5289" s="108" t="s">
        <v>20236</v>
      </c>
      <c r="H5289" s="108" t="s">
        <v>7953</v>
      </c>
      <c r="I5289" s="110" t="s">
        <v>2683</v>
      </c>
      <c r="J5289" s="108" t="s">
        <v>4543</v>
      </c>
      <c r="O5289" s="108" t="s">
        <v>2573</v>
      </c>
    </row>
    <row r="5290" spans="1:15" s="108" customFormat="1" ht="12.75" x14ac:dyDescent="0.2">
      <c r="A5290" s="108" t="str">
        <f>EnterpriseData!$B$38</f>
        <v>ProTes300420201Adm</v>
      </c>
      <c r="B5290" s="109" t="s">
        <v>20237</v>
      </c>
      <c r="C5290" s="108" t="s">
        <v>2609</v>
      </c>
      <c r="D5290" s="108" t="s">
        <v>20238</v>
      </c>
      <c r="E5290" s="108" t="s">
        <v>2683</v>
      </c>
      <c r="G5290" s="108" t="s">
        <v>20239</v>
      </c>
      <c r="H5290" s="108" t="s">
        <v>6198</v>
      </c>
      <c r="I5290" s="110" t="s">
        <v>2683</v>
      </c>
      <c r="J5290" s="108" t="s">
        <v>3825</v>
      </c>
      <c r="O5290" s="108" t="s">
        <v>2573</v>
      </c>
    </row>
    <row r="5291" spans="1:15" s="108" customFormat="1" ht="12.75" x14ac:dyDescent="0.2">
      <c r="A5291" s="108" t="str">
        <f>EnterpriseData!$B$38</f>
        <v>ProTes300420201Adm</v>
      </c>
      <c r="B5291" s="109" t="s">
        <v>20240</v>
      </c>
      <c r="C5291" s="108" t="s">
        <v>2609</v>
      </c>
      <c r="D5291" s="108" t="s">
        <v>20241</v>
      </c>
      <c r="E5291" s="108" t="s">
        <v>2683</v>
      </c>
      <c r="G5291" s="108" t="s">
        <v>20242</v>
      </c>
      <c r="H5291" s="108" t="s">
        <v>6151</v>
      </c>
      <c r="I5291" s="110" t="s">
        <v>2683</v>
      </c>
      <c r="J5291" s="108" t="s">
        <v>2727</v>
      </c>
      <c r="O5291" s="108" t="s">
        <v>2573</v>
      </c>
    </row>
    <row r="5292" spans="1:15" s="108" customFormat="1" ht="12.75" x14ac:dyDescent="0.2">
      <c r="A5292" s="108" t="str">
        <f>EnterpriseData!$B$38</f>
        <v>ProTes300420201Adm</v>
      </c>
      <c r="B5292" s="109" t="s">
        <v>20243</v>
      </c>
      <c r="C5292" s="108" t="s">
        <v>2609</v>
      </c>
      <c r="D5292" s="108" t="s">
        <v>20244</v>
      </c>
      <c r="E5292" s="108" t="s">
        <v>2683</v>
      </c>
      <c r="G5292" s="108" t="s">
        <v>20245</v>
      </c>
      <c r="H5292" s="108" t="s">
        <v>6151</v>
      </c>
      <c r="I5292" s="110" t="s">
        <v>2683</v>
      </c>
      <c r="J5292" s="108" t="s">
        <v>2727</v>
      </c>
      <c r="O5292" s="108" t="s">
        <v>2573</v>
      </c>
    </row>
    <row r="5293" spans="1:15" s="108" customFormat="1" ht="12.75" x14ac:dyDescent="0.2">
      <c r="A5293" s="108" t="str">
        <f>EnterpriseData!$B$38</f>
        <v>ProTes300420201Adm</v>
      </c>
      <c r="B5293" s="109" t="s">
        <v>20246</v>
      </c>
      <c r="C5293" s="108" t="s">
        <v>2609</v>
      </c>
      <c r="D5293" s="108" t="s">
        <v>20247</v>
      </c>
      <c r="E5293" s="108" t="s">
        <v>2683</v>
      </c>
      <c r="G5293" s="108" t="s">
        <v>20248</v>
      </c>
      <c r="H5293" s="108" t="s">
        <v>6122</v>
      </c>
      <c r="I5293" s="110" t="s">
        <v>2683</v>
      </c>
      <c r="J5293" s="108" t="s">
        <v>6123</v>
      </c>
      <c r="O5293" s="108" t="s">
        <v>2573</v>
      </c>
    </row>
    <row r="5294" spans="1:15" s="108" customFormat="1" ht="12.75" x14ac:dyDescent="0.2">
      <c r="A5294" s="108" t="str">
        <f>EnterpriseData!$B$38</f>
        <v>ProTes300420201Adm</v>
      </c>
      <c r="B5294" s="109" t="s">
        <v>20249</v>
      </c>
      <c r="C5294" s="108" t="s">
        <v>2609</v>
      </c>
      <c r="D5294" s="108" t="s">
        <v>20250</v>
      </c>
      <c r="E5294" s="108" t="s">
        <v>2683</v>
      </c>
      <c r="G5294" s="108" t="s">
        <v>20251</v>
      </c>
      <c r="H5294" s="108" t="s">
        <v>7944</v>
      </c>
      <c r="I5294" s="110" t="s">
        <v>2683</v>
      </c>
      <c r="J5294" s="108" t="s">
        <v>3078</v>
      </c>
      <c r="O5294" s="108" t="s">
        <v>2573</v>
      </c>
    </row>
    <row r="5295" spans="1:15" s="108" customFormat="1" ht="12.75" x14ac:dyDescent="0.2">
      <c r="A5295" s="108" t="str">
        <f>EnterpriseData!$B$38</f>
        <v>ProTes300420201Adm</v>
      </c>
      <c r="B5295" s="109" t="s">
        <v>20252</v>
      </c>
      <c r="C5295" s="108" t="s">
        <v>2609</v>
      </c>
      <c r="D5295" s="108" t="s">
        <v>20253</v>
      </c>
      <c r="E5295" s="108" t="s">
        <v>2683</v>
      </c>
      <c r="G5295" s="108" t="s">
        <v>20254</v>
      </c>
      <c r="H5295" s="108" t="s">
        <v>6664</v>
      </c>
      <c r="I5295" s="110" t="s">
        <v>2683</v>
      </c>
      <c r="J5295" s="108" t="s">
        <v>2440</v>
      </c>
      <c r="O5295" s="108" t="s">
        <v>2573</v>
      </c>
    </row>
    <row r="5296" spans="1:15" s="108" customFormat="1" ht="12.75" x14ac:dyDescent="0.2">
      <c r="A5296" s="108" t="str">
        <f>EnterpriseData!$B$38</f>
        <v>ProTes300420201Adm</v>
      </c>
      <c r="B5296" s="109" t="s">
        <v>20255</v>
      </c>
      <c r="C5296" s="108" t="s">
        <v>2609</v>
      </c>
      <c r="D5296" s="108" t="s">
        <v>20256</v>
      </c>
      <c r="E5296" s="108" t="s">
        <v>2683</v>
      </c>
      <c r="G5296" s="108" t="s">
        <v>20257</v>
      </c>
      <c r="H5296" s="108" t="s">
        <v>20257</v>
      </c>
      <c r="I5296" s="110" t="s">
        <v>2683</v>
      </c>
      <c r="J5296" s="108" t="s">
        <v>4664</v>
      </c>
      <c r="O5296" s="108" t="s">
        <v>2573</v>
      </c>
    </row>
    <row r="5297" spans="1:15" s="108" customFormat="1" ht="12.75" x14ac:dyDescent="0.2">
      <c r="A5297" s="108" t="str">
        <f>EnterpriseData!$B$38</f>
        <v>ProTes300420201Adm</v>
      </c>
      <c r="B5297" s="109" t="s">
        <v>20258</v>
      </c>
      <c r="C5297" s="108" t="s">
        <v>2609</v>
      </c>
      <c r="D5297" s="108" t="s">
        <v>20259</v>
      </c>
      <c r="E5297" s="108" t="s">
        <v>2683</v>
      </c>
      <c r="G5297" s="108" t="s">
        <v>20260</v>
      </c>
      <c r="H5297" s="108" t="s">
        <v>10800</v>
      </c>
      <c r="I5297" s="110" t="s">
        <v>2683</v>
      </c>
      <c r="J5297" s="108" t="s">
        <v>10801</v>
      </c>
      <c r="O5297" s="108" t="s">
        <v>2573</v>
      </c>
    </row>
    <row r="5298" spans="1:15" s="108" customFormat="1" ht="12.75" x14ac:dyDescent="0.2">
      <c r="A5298" s="108" t="str">
        <f>EnterpriseData!$B$38</f>
        <v>ProTes300420201Adm</v>
      </c>
      <c r="B5298" s="109" t="s">
        <v>20261</v>
      </c>
      <c r="C5298" s="108" t="s">
        <v>2609</v>
      </c>
      <c r="D5298" s="108" t="s">
        <v>20262</v>
      </c>
      <c r="E5298" s="108" t="s">
        <v>2683</v>
      </c>
      <c r="G5298" s="108" t="s">
        <v>20263</v>
      </c>
      <c r="H5298" s="108" t="s">
        <v>6299</v>
      </c>
      <c r="I5298" s="110" t="s">
        <v>2683</v>
      </c>
      <c r="J5298" s="108" t="s">
        <v>3100</v>
      </c>
      <c r="O5298" s="108" t="s">
        <v>2573</v>
      </c>
    </row>
    <row r="5299" spans="1:15" s="108" customFormat="1" ht="12.75" x14ac:dyDescent="0.2">
      <c r="A5299" s="108" t="str">
        <f>EnterpriseData!$B$38</f>
        <v>ProTes300420201Adm</v>
      </c>
      <c r="B5299" s="109" t="s">
        <v>20264</v>
      </c>
      <c r="C5299" s="108" t="s">
        <v>2609</v>
      </c>
      <c r="D5299" s="108" t="s">
        <v>20265</v>
      </c>
      <c r="E5299" s="108" t="s">
        <v>2683</v>
      </c>
      <c r="G5299" s="108" t="s">
        <v>20266</v>
      </c>
      <c r="H5299" s="108" t="s">
        <v>4466</v>
      </c>
      <c r="I5299" s="110" t="s">
        <v>2683</v>
      </c>
      <c r="J5299" s="108" t="s">
        <v>3825</v>
      </c>
      <c r="O5299" s="108" t="s">
        <v>2573</v>
      </c>
    </row>
    <row r="5300" spans="1:15" s="108" customFormat="1" ht="12.75" x14ac:dyDescent="0.2">
      <c r="A5300" s="108" t="str">
        <f>EnterpriseData!$B$38</f>
        <v>ProTes300420201Adm</v>
      </c>
      <c r="B5300" s="109" t="s">
        <v>20267</v>
      </c>
      <c r="C5300" s="108" t="s">
        <v>2609</v>
      </c>
      <c r="D5300" s="108" t="s">
        <v>20268</v>
      </c>
      <c r="E5300" s="108" t="s">
        <v>2683</v>
      </c>
      <c r="G5300" s="108" t="s">
        <v>20269</v>
      </c>
      <c r="H5300" s="108" t="s">
        <v>6267</v>
      </c>
      <c r="I5300" s="110" t="s">
        <v>2683</v>
      </c>
      <c r="J5300" s="108" t="s">
        <v>4104</v>
      </c>
      <c r="O5300" s="108" t="s">
        <v>2573</v>
      </c>
    </row>
    <row r="5301" spans="1:15" s="108" customFormat="1" ht="12.75" x14ac:dyDescent="0.2">
      <c r="A5301" s="108" t="str">
        <f>EnterpriseData!$B$38</f>
        <v>ProTes300420201Adm</v>
      </c>
      <c r="B5301" s="109" t="s">
        <v>20270</v>
      </c>
      <c r="C5301" s="108" t="s">
        <v>2609</v>
      </c>
      <c r="D5301" s="108" t="s">
        <v>20271</v>
      </c>
      <c r="E5301" s="108" t="s">
        <v>2683</v>
      </c>
      <c r="G5301" s="108" t="s">
        <v>18172</v>
      </c>
      <c r="H5301" s="108" t="s">
        <v>18172</v>
      </c>
      <c r="I5301" s="110" t="s">
        <v>2683</v>
      </c>
      <c r="J5301" s="108" t="s">
        <v>2952</v>
      </c>
      <c r="O5301" s="108" t="s">
        <v>2573</v>
      </c>
    </row>
    <row r="5302" spans="1:15" s="108" customFormat="1" ht="12.75" x14ac:dyDescent="0.2">
      <c r="A5302" s="108" t="str">
        <f>EnterpriseData!$B$38</f>
        <v>ProTes300420201Adm</v>
      </c>
      <c r="B5302" s="109" t="s">
        <v>20272</v>
      </c>
      <c r="C5302" s="108" t="s">
        <v>2609</v>
      </c>
      <c r="D5302" s="108" t="s">
        <v>20273</v>
      </c>
      <c r="E5302" s="108" t="s">
        <v>2683</v>
      </c>
      <c r="G5302" s="108" t="s">
        <v>20274</v>
      </c>
      <c r="H5302" s="108" t="s">
        <v>11116</v>
      </c>
      <c r="I5302" s="110" t="s">
        <v>2683</v>
      </c>
      <c r="J5302" s="108" t="s">
        <v>7486</v>
      </c>
      <c r="O5302" s="108" t="s">
        <v>2573</v>
      </c>
    </row>
    <row r="5303" spans="1:15" s="108" customFormat="1" ht="12.75" x14ac:dyDescent="0.2">
      <c r="A5303" s="108" t="str">
        <f>EnterpriseData!$B$38</f>
        <v>ProTes300420201Adm</v>
      </c>
      <c r="B5303" s="109" t="s">
        <v>20275</v>
      </c>
      <c r="C5303" s="108" t="s">
        <v>2609</v>
      </c>
      <c r="D5303" s="108" t="s">
        <v>20276</v>
      </c>
      <c r="E5303" s="108" t="s">
        <v>2683</v>
      </c>
      <c r="G5303" s="108" t="s">
        <v>20277</v>
      </c>
      <c r="H5303" s="108" t="s">
        <v>20277</v>
      </c>
      <c r="I5303" s="110" t="s">
        <v>2683</v>
      </c>
      <c r="J5303" s="108" t="s">
        <v>6014</v>
      </c>
      <c r="O5303" s="108" t="s">
        <v>2573</v>
      </c>
    </row>
    <row r="5304" spans="1:15" s="108" customFormat="1" ht="12.75" x14ac:dyDescent="0.2">
      <c r="A5304" s="108" t="str">
        <f>EnterpriseData!$B$38</f>
        <v>ProTes300420201Adm</v>
      </c>
      <c r="B5304" s="109" t="s">
        <v>20278</v>
      </c>
      <c r="C5304" s="108" t="s">
        <v>2609</v>
      </c>
      <c r="D5304" s="108" t="s">
        <v>20279</v>
      </c>
      <c r="E5304" s="108" t="s">
        <v>2683</v>
      </c>
      <c r="G5304" s="108" t="s">
        <v>20280</v>
      </c>
      <c r="H5304" s="108" t="s">
        <v>7478</v>
      </c>
      <c r="I5304" s="110" t="s">
        <v>2683</v>
      </c>
      <c r="J5304" s="108" t="s">
        <v>6097</v>
      </c>
      <c r="O5304" s="108" t="s">
        <v>2573</v>
      </c>
    </row>
    <row r="5305" spans="1:15" s="108" customFormat="1" ht="12.75" x14ac:dyDescent="0.2">
      <c r="A5305" s="108" t="str">
        <f>EnterpriseData!$B$38</f>
        <v>ProTes300420201Adm</v>
      </c>
      <c r="B5305" s="109" t="s">
        <v>20281</v>
      </c>
      <c r="C5305" s="108" t="s">
        <v>2609</v>
      </c>
      <c r="D5305" s="108" t="s">
        <v>20282</v>
      </c>
      <c r="E5305" s="108" t="s">
        <v>2683</v>
      </c>
      <c r="G5305" s="108" t="s">
        <v>20283</v>
      </c>
      <c r="H5305" s="108" t="s">
        <v>7941</v>
      </c>
      <c r="I5305" s="110" t="s">
        <v>2683</v>
      </c>
      <c r="J5305" s="108" t="s">
        <v>2404</v>
      </c>
      <c r="O5305" s="108" t="s">
        <v>2573</v>
      </c>
    </row>
    <row r="5306" spans="1:15" s="108" customFormat="1" ht="12.75" x14ac:dyDescent="0.2">
      <c r="A5306" s="108" t="str">
        <f>EnterpriseData!$B$38</f>
        <v>ProTes300420201Adm</v>
      </c>
      <c r="B5306" s="109" t="s">
        <v>20284</v>
      </c>
      <c r="C5306" s="108" t="s">
        <v>2609</v>
      </c>
      <c r="D5306" s="108" t="s">
        <v>20285</v>
      </c>
      <c r="E5306" s="108" t="s">
        <v>2683</v>
      </c>
      <c r="G5306" s="108" t="s">
        <v>20286</v>
      </c>
      <c r="H5306" s="108" t="s">
        <v>6450</v>
      </c>
      <c r="I5306" s="110" t="s">
        <v>2683</v>
      </c>
      <c r="J5306" s="108" t="s">
        <v>2441</v>
      </c>
      <c r="O5306" s="108" t="s">
        <v>2573</v>
      </c>
    </row>
    <row r="5307" spans="1:15" s="108" customFormat="1" ht="12.75" x14ac:dyDescent="0.2">
      <c r="A5307" s="108" t="str">
        <f>EnterpriseData!$B$38</f>
        <v>ProTes300420201Adm</v>
      </c>
      <c r="B5307" s="109" t="s">
        <v>20287</v>
      </c>
      <c r="C5307" s="108" t="s">
        <v>2609</v>
      </c>
      <c r="D5307" s="108" t="s">
        <v>20288</v>
      </c>
      <c r="E5307" s="108" t="s">
        <v>2683</v>
      </c>
      <c r="G5307" s="108" t="s">
        <v>20289</v>
      </c>
      <c r="H5307" s="108" t="s">
        <v>6468</v>
      </c>
      <c r="I5307" s="110" t="s">
        <v>2683</v>
      </c>
      <c r="J5307" s="108" t="s">
        <v>3730</v>
      </c>
      <c r="O5307" s="108" t="s">
        <v>2573</v>
      </c>
    </row>
    <row r="5308" spans="1:15" s="108" customFormat="1" ht="12.75" x14ac:dyDescent="0.2">
      <c r="A5308" s="108" t="str">
        <f>EnterpriseData!$B$38</f>
        <v>ProTes300420201Adm</v>
      </c>
      <c r="B5308" s="109" t="s">
        <v>20290</v>
      </c>
      <c r="C5308" s="108" t="s">
        <v>2609</v>
      </c>
      <c r="D5308" s="108" t="s">
        <v>20291</v>
      </c>
      <c r="E5308" s="108" t="s">
        <v>2683</v>
      </c>
      <c r="G5308" s="108" t="s">
        <v>20292</v>
      </c>
      <c r="H5308" s="108" t="s">
        <v>6299</v>
      </c>
      <c r="I5308" s="110" t="s">
        <v>2683</v>
      </c>
      <c r="J5308" s="108" t="s">
        <v>3100</v>
      </c>
      <c r="O5308" s="108" t="s">
        <v>2573</v>
      </c>
    </row>
    <row r="5309" spans="1:15" s="108" customFormat="1" ht="12.75" x14ac:dyDescent="0.2">
      <c r="A5309" s="108" t="str">
        <f>EnterpriseData!$B$38</f>
        <v>ProTes300420201Adm</v>
      </c>
      <c r="B5309" s="109" t="s">
        <v>20293</v>
      </c>
      <c r="C5309" s="108" t="s">
        <v>2609</v>
      </c>
      <c r="D5309" s="108" t="s">
        <v>20294</v>
      </c>
      <c r="E5309" s="108" t="s">
        <v>2683</v>
      </c>
      <c r="G5309" s="108" t="s">
        <v>20295</v>
      </c>
      <c r="H5309" s="108" t="s">
        <v>20296</v>
      </c>
      <c r="I5309" s="110" t="s">
        <v>2683</v>
      </c>
      <c r="J5309" s="108" t="s">
        <v>5012</v>
      </c>
      <c r="O5309" s="108" t="s">
        <v>2573</v>
      </c>
    </row>
    <row r="5310" spans="1:15" s="108" customFormat="1" ht="12.75" x14ac:dyDescent="0.2">
      <c r="A5310" s="108" t="str">
        <f>EnterpriseData!$B$38</f>
        <v>ProTes300420201Adm</v>
      </c>
      <c r="B5310" s="109" t="s">
        <v>20297</v>
      </c>
      <c r="C5310" s="108" t="s">
        <v>2609</v>
      </c>
      <c r="D5310" s="108" t="s">
        <v>20298</v>
      </c>
      <c r="E5310" s="108" t="s">
        <v>2683</v>
      </c>
      <c r="G5310" s="108" t="s">
        <v>20299</v>
      </c>
      <c r="H5310" s="108" t="s">
        <v>7941</v>
      </c>
      <c r="I5310" s="110" t="s">
        <v>2683</v>
      </c>
      <c r="J5310" s="108" t="s">
        <v>2404</v>
      </c>
      <c r="O5310" s="108" t="s">
        <v>2573</v>
      </c>
    </row>
    <row r="5311" spans="1:15" s="108" customFormat="1" ht="12.75" x14ac:dyDescent="0.2">
      <c r="A5311" s="108" t="str">
        <f>EnterpriseData!$B$38</f>
        <v>ProTes300420201Adm</v>
      </c>
      <c r="B5311" s="109" t="s">
        <v>20300</v>
      </c>
      <c r="C5311" s="108" t="s">
        <v>2609</v>
      </c>
      <c r="D5311" s="108" t="s">
        <v>20301</v>
      </c>
      <c r="E5311" s="108" t="s">
        <v>2683</v>
      </c>
      <c r="G5311" s="108" t="s">
        <v>20302</v>
      </c>
      <c r="H5311" s="108" t="s">
        <v>6800</v>
      </c>
      <c r="I5311" s="110" t="s">
        <v>2683</v>
      </c>
      <c r="J5311" s="108" t="s">
        <v>412</v>
      </c>
      <c r="O5311" s="108" t="s">
        <v>2573</v>
      </c>
    </row>
    <row r="5312" spans="1:15" s="108" customFormat="1" ht="12.75" x14ac:dyDescent="0.2">
      <c r="A5312" s="108" t="str">
        <f>EnterpriseData!$B$38</f>
        <v>ProTes300420201Adm</v>
      </c>
      <c r="B5312" s="109" t="s">
        <v>20303</v>
      </c>
      <c r="C5312" s="108" t="s">
        <v>2609</v>
      </c>
      <c r="D5312" s="108" t="s">
        <v>20304</v>
      </c>
      <c r="E5312" s="108" t="s">
        <v>2683</v>
      </c>
      <c r="G5312" s="108" t="s">
        <v>20305</v>
      </c>
      <c r="H5312" s="108" t="s">
        <v>11412</v>
      </c>
      <c r="I5312" s="110" t="s">
        <v>2683</v>
      </c>
      <c r="J5312" s="108" t="s">
        <v>9295</v>
      </c>
      <c r="O5312" s="108" t="s">
        <v>2573</v>
      </c>
    </row>
    <row r="5313" spans="1:15" s="108" customFormat="1" ht="12.75" x14ac:dyDescent="0.2">
      <c r="A5313" s="108" t="str">
        <f>EnterpriseData!$B$38</f>
        <v>ProTes300420201Adm</v>
      </c>
      <c r="B5313" s="109" t="s">
        <v>20306</v>
      </c>
      <c r="C5313" s="108" t="s">
        <v>2609</v>
      </c>
      <c r="D5313" s="108" t="s">
        <v>20307</v>
      </c>
      <c r="E5313" s="108" t="s">
        <v>2683</v>
      </c>
      <c r="G5313" s="108" t="s">
        <v>20308</v>
      </c>
      <c r="H5313" s="108" t="s">
        <v>6475</v>
      </c>
      <c r="I5313" s="110" t="s">
        <v>2683</v>
      </c>
      <c r="J5313" s="108" t="s">
        <v>5631</v>
      </c>
      <c r="O5313" s="108" t="s">
        <v>2573</v>
      </c>
    </row>
    <row r="5314" spans="1:15" s="108" customFormat="1" ht="12.75" x14ac:dyDescent="0.2">
      <c r="A5314" s="108" t="str">
        <f>EnterpriseData!$B$38</f>
        <v>ProTes300420201Adm</v>
      </c>
      <c r="B5314" s="109" t="s">
        <v>20309</v>
      </c>
      <c r="C5314" s="108" t="s">
        <v>2609</v>
      </c>
      <c r="D5314" s="108" t="s">
        <v>20310</v>
      </c>
      <c r="E5314" s="108" t="s">
        <v>2683</v>
      </c>
      <c r="G5314" s="108" t="s">
        <v>20311</v>
      </c>
      <c r="H5314" s="108" t="s">
        <v>6198</v>
      </c>
      <c r="I5314" s="110" t="s">
        <v>2683</v>
      </c>
      <c r="J5314" s="108" t="s">
        <v>3825</v>
      </c>
      <c r="O5314" s="108" t="s">
        <v>2573</v>
      </c>
    </row>
    <row r="5315" spans="1:15" s="108" customFormat="1" ht="12.75" x14ac:dyDescent="0.2">
      <c r="A5315" s="108" t="str">
        <f>EnterpriseData!$B$38</f>
        <v>ProTes300420201Adm</v>
      </c>
      <c r="B5315" s="109" t="s">
        <v>20312</v>
      </c>
      <c r="C5315" s="108" t="s">
        <v>2609</v>
      </c>
      <c r="D5315" s="108" t="s">
        <v>20313</v>
      </c>
      <c r="E5315" s="108" t="s">
        <v>2683</v>
      </c>
      <c r="G5315" s="108" t="s">
        <v>20314</v>
      </c>
      <c r="H5315" s="108" t="s">
        <v>6464</v>
      </c>
      <c r="I5315" s="110" t="s">
        <v>2683</v>
      </c>
      <c r="J5315" s="108" t="s">
        <v>3202</v>
      </c>
      <c r="O5315" s="108" t="s">
        <v>2573</v>
      </c>
    </row>
    <row r="5316" spans="1:15" s="108" customFormat="1" ht="12.75" x14ac:dyDescent="0.2">
      <c r="A5316" s="108" t="str">
        <f>EnterpriseData!$B$38</f>
        <v>ProTes300420201Adm</v>
      </c>
      <c r="B5316" s="109" t="s">
        <v>20315</v>
      </c>
      <c r="C5316" s="108" t="s">
        <v>2609</v>
      </c>
      <c r="D5316" s="108" t="s">
        <v>20316</v>
      </c>
      <c r="E5316" s="108" t="s">
        <v>2683</v>
      </c>
      <c r="G5316" s="108" t="s">
        <v>20317</v>
      </c>
      <c r="H5316" s="108" t="s">
        <v>8117</v>
      </c>
      <c r="I5316" s="110" t="s">
        <v>2683</v>
      </c>
      <c r="J5316" s="108" t="s">
        <v>409</v>
      </c>
      <c r="O5316" s="108" t="s">
        <v>2573</v>
      </c>
    </row>
    <row r="5317" spans="1:15" s="108" customFormat="1" ht="12.75" x14ac:dyDescent="0.2">
      <c r="A5317" s="108" t="str">
        <f>EnterpriseData!$B$38</f>
        <v>ProTes300420201Adm</v>
      </c>
      <c r="B5317" s="109" t="s">
        <v>20318</v>
      </c>
      <c r="C5317" s="108" t="s">
        <v>2609</v>
      </c>
      <c r="D5317" s="108" t="s">
        <v>20319</v>
      </c>
      <c r="E5317" s="108" t="s">
        <v>2683</v>
      </c>
      <c r="G5317" s="108" t="s">
        <v>20320</v>
      </c>
      <c r="H5317" s="108" t="s">
        <v>6198</v>
      </c>
      <c r="I5317" s="110" t="s">
        <v>2683</v>
      </c>
      <c r="J5317" s="108" t="s">
        <v>3825</v>
      </c>
      <c r="O5317" s="108" t="s">
        <v>2573</v>
      </c>
    </row>
    <row r="5318" spans="1:15" s="108" customFormat="1" ht="12.75" x14ac:dyDescent="0.2">
      <c r="A5318" s="108" t="str">
        <f>EnterpriseData!$B$38</f>
        <v>ProTes300420201Adm</v>
      </c>
      <c r="B5318" s="109" t="s">
        <v>20321</v>
      </c>
      <c r="C5318" s="108" t="s">
        <v>2609</v>
      </c>
      <c r="D5318" s="108" t="s">
        <v>20322</v>
      </c>
      <c r="E5318" s="108" t="s">
        <v>2683</v>
      </c>
      <c r="G5318" s="108" t="s">
        <v>3014</v>
      </c>
      <c r="H5318" s="108" t="s">
        <v>8457</v>
      </c>
      <c r="I5318" s="110" t="s">
        <v>2683</v>
      </c>
      <c r="J5318" s="108" t="s">
        <v>3016</v>
      </c>
      <c r="O5318" s="108" t="s">
        <v>2573</v>
      </c>
    </row>
    <row r="5319" spans="1:15" s="108" customFormat="1" ht="12.75" x14ac:dyDescent="0.2">
      <c r="A5319" s="108" t="str">
        <f>EnterpriseData!$B$38</f>
        <v>ProTes300420201Adm</v>
      </c>
      <c r="B5319" s="109" t="s">
        <v>20323</v>
      </c>
      <c r="C5319" s="108" t="s">
        <v>2609</v>
      </c>
      <c r="D5319" s="108" t="s">
        <v>20324</v>
      </c>
      <c r="E5319" s="108" t="s">
        <v>2683</v>
      </c>
      <c r="G5319" s="108" t="s">
        <v>20325</v>
      </c>
      <c r="H5319" s="108" t="s">
        <v>6299</v>
      </c>
      <c r="I5319" s="110" t="s">
        <v>2683</v>
      </c>
      <c r="J5319" s="108" t="s">
        <v>3100</v>
      </c>
      <c r="O5319" s="108" t="s">
        <v>2573</v>
      </c>
    </row>
    <row r="5320" spans="1:15" s="108" customFormat="1" ht="12.75" x14ac:dyDescent="0.2">
      <c r="A5320" s="108" t="str">
        <f>EnterpriseData!$B$38</f>
        <v>ProTes300420201Adm</v>
      </c>
      <c r="B5320" s="109" t="s">
        <v>20326</v>
      </c>
      <c r="C5320" s="108" t="s">
        <v>2609</v>
      </c>
      <c r="D5320" s="108" t="s">
        <v>20327</v>
      </c>
      <c r="E5320" s="108" t="s">
        <v>2683</v>
      </c>
      <c r="G5320" s="108" t="s">
        <v>20328</v>
      </c>
      <c r="H5320" s="108" t="s">
        <v>6403</v>
      </c>
      <c r="I5320" s="110" t="s">
        <v>2683</v>
      </c>
      <c r="J5320" s="108" t="s">
        <v>6404</v>
      </c>
      <c r="O5320" s="108" t="s">
        <v>2573</v>
      </c>
    </row>
    <row r="5321" spans="1:15" s="108" customFormat="1" ht="12.75" x14ac:dyDescent="0.2">
      <c r="A5321" s="108" t="str">
        <f>EnterpriseData!$B$38</f>
        <v>ProTes300420201Adm</v>
      </c>
      <c r="B5321" s="109" t="s">
        <v>20329</v>
      </c>
      <c r="C5321" s="108" t="s">
        <v>2609</v>
      </c>
      <c r="D5321" s="108" t="s">
        <v>20330</v>
      </c>
      <c r="E5321" s="108" t="s">
        <v>2683</v>
      </c>
      <c r="G5321" s="108" t="s">
        <v>20331</v>
      </c>
      <c r="H5321" s="108" t="s">
        <v>14777</v>
      </c>
      <c r="I5321" s="110" t="s">
        <v>2683</v>
      </c>
      <c r="J5321" s="108" t="s">
        <v>8390</v>
      </c>
      <c r="O5321" s="108" t="s">
        <v>2573</v>
      </c>
    </row>
    <row r="5322" spans="1:15" s="108" customFormat="1" ht="12.75" x14ac:dyDescent="0.2">
      <c r="A5322" s="108" t="str">
        <f>EnterpriseData!$B$38</f>
        <v>ProTes300420201Adm</v>
      </c>
      <c r="B5322" s="109" t="s">
        <v>20332</v>
      </c>
      <c r="C5322" s="108" t="s">
        <v>2609</v>
      </c>
      <c r="D5322" s="108" t="s">
        <v>20333</v>
      </c>
      <c r="E5322" s="108" t="s">
        <v>2683</v>
      </c>
      <c r="G5322" s="108" t="s">
        <v>20334</v>
      </c>
      <c r="H5322" s="108" t="s">
        <v>6753</v>
      </c>
      <c r="I5322" s="110" t="s">
        <v>2683</v>
      </c>
      <c r="J5322" s="108" t="s">
        <v>5526</v>
      </c>
      <c r="O5322" s="108" t="s">
        <v>2573</v>
      </c>
    </row>
    <row r="5323" spans="1:15" s="108" customFormat="1" ht="12.75" x14ac:dyDescent="0.2">
      <c r="A5323" s="108" t="str">
        <f>EnterpriseData!$B$38</f>
        <v>ProTes300420201Adm</v>
      </c>
      <c r="B5323" s="109" t="s">
        <v>20335</v>
      </c>
      <c r="C5323" s="108" t="s">
        <v>2609</v>
      </c>
      <c r="D5323" s="108" t="s">
        <v>20336</v>
      </c>
      <c r="E5323" s="108" t="s">
        <v>2683</v>
      </c>
      <c r="G5323" s="108" t="s">
        <v>20337</v>
      </c>
      <c r="H5323" s="108" t="s">
        <v>10903</v>
      </c>
      <c r="I5323" s="110" t="s">
        <v>2683</v>
      </c>
      <c r="J5323" s="108" t="s">
        <v>5384</v>
      </c>
      <c r="O5323" s="108" t="s">
        <v>2573</v>
      </c>
    </row>
    <row r="5324" spans="1:15" s="108" customFormat="1" ht="12.75" x14ac:dyDescent="0.2">
      <c r="A5324" s="108" t="str">
        <f>EnterpriseData!$B$38</f>
        <v>ProTes300420201Adm</v>
      </c>
      <c r="B5324" s="109" t="s">
        <v>20338</v>
      </c>
      <c r="C5324" s="108" t="s">
        <v>2609</v>
      </c>
      <c r="D5324" s="108" t="s">
        <v>20339</v>
      </c>
      <c r="E5324" s="108" t="s">
        <v>2683</v>
      </c>
      <c r="G5324" s="108" t="s">
        <v>8499</v>
      </c>
      <c r="H5324" s="108" t="s">
        <v>8499</v>
      </c>
      <c r="I5324" s="110" t="s">
        <v>2683</v>
      </c>
      <c r="J5324" s="108" t="s">
        <v>3346</v>
      </c>
      <c r="O5324" s="108" t="s">
        <v>2573</v>
      </c>
    </row>
    <row r="5325" spans="1:15" s="108" customFormat="1" ht="12.75" x14ac:dyDescent="0.2">
      <c r="A5325" s="108" t="str">
        <f>EnterpriseData!$B$38</f>
        <v>ProTes300420201Adm</v>
      </c>
      <c r="B5325" s="109" t="s">
        <v>20340</v>
      </c>
      <c r="C5325" s="108" t="s">
        <v>2609</v>
      </c>
      <c r="D5325" s="108" t="s">
        <v>20341</v>
      </c>
      <c r="E5325" s="108" t="s">
        <v>2683</v>
      </c>
      <c r="G5325" s="108" t="s">
        <v>20342</v>
      </c>
      <c r="H5325" s="108" t="s">
        <v>6151</v>
      </c>
      <c r="I5325" s="110" t="s">
        <v>2683</v>
      </c>
      <c r="J5325" s="108" t="s">
        <v>2727</v>
      </c>
      <c r="O5325" s="108" t="s">
        <v>2573</v>
      </c>
    </row>
    <row r="5326" spans="1:15" s="108" customFormat="1" ht="12.75" x14ac:dyDescent="0.2">
      <c r="A5326" s="108" t="str">
        <f>EnterpriseData!$B$38</f>
        <v>ProTes300420201Adm</v>
      </c>
      <c r="B5326" s="109" t="s">
        <v>20343</v>
      </c>
      <c r="C5326" s="108" t="s">
        <v>2609</v>
      </c>
      <c r="D5326" s="108" t="s">
        <v>20344</v>
      </c>
      <c r="E5326" s="108" t="s">
        <v>2683</v>
      </c>
      <c r="G5326" s="108" t="s">
        <v>20345</v>
      </c>
      <c r="H5326" s="108" t="s">
        <v>6267</v>
      </c>
      <c r="I5326" s="110" t="s">
        <v>2683</v>
      </c>
      <c r="J5326" s="108" t="s">
        <v>4104</v>
      </c>
      <c r="O5326" s="108" t="s">
        <v>2573</v>
      </c>
    </row>
    <row r="5327" spans="1:15" s="108" customFormat="1" ht="12.75" x14ac:dyDescent="0.2">
      <c r="A5327" s="108" t="str">
        <f>EnterpriseData!$B$38</f>
        <v>ProTes300420201Adm</v>
      </c>
      <c r="B5327" s="109" t="s">
        <v>20346</v>
      </c>
      <c r="C5327" s="108" t="s">
        <v>2609</v>
      </c>
      <c r="D5327" s="108" t="s">
        <v>20347</v>
      </c>
      <c r="E5327" s="108" t="s">
        <v>2683</v>
      </c>
      <c r="G5327" s="108" t="s">
        <v>20348</v>
      </c>
      <c r="H5327" s="108" t="s">
        <v>6923</v>
      </c>
      <c r="I5327" s="110" t="s">
        <v>2683</v>
      </c>
      <c r="J5327" s="108" t="s">
        <v>2991</v>
      </c>
      <c r="O5327" s="108" t="s">
        <v>2573</v>
      </c>
    </row>
    <row r="5328" spans="1:15" s="108" customFormat="1" ht="12.75" x14ac:dyDescent="0.2">
      <c r="A5328" s="108" t="str">
        <f>EnterpriseData!$B$38</f>
        <v>ProTes300420201Adm</v>
      </c>
      <c r="B5328" s="109" t="s">
        <v>20349</v>
      </c>
      <c r="C5328" s="108" t="s">
        <v>2609</v>
      </c>
      <c r="D5328" s="108" t="s">
        <v>20350</v>
      </c>
      <c r="E5328" s="108" t="s">
        <v>2683</v>
      </c>
      <c r="G5328" s="108" t="s">
        <v>20351</v>
      </c>
      <c r="H5328" s="108" t="s">
        <v>6122</v>
      </c>
      <c r="I5328" s="110" t="s">
        <v>2683</v>
      </c>
      <c r="J5328" s="108" t="s">
        <v>6123</v>
      </c>
      <c r="O5328" s="108" t="s">
        <v>2573</v>
      </c>
    </row>
    <row r="5329" spans="1:15" s="108" customFormat="1" ht="12.75" x14ac:dyDescent="0.2">
      <c r="A5329" s="108" t="str">
        <f>EnterpriseData!$B$38</f>
        <v>ProTes300420201Adm</v>
      </c>
      <c r="B5329" s="109" t="s">
        <v>20352</v>
      </c>
      <c r="C5329" s="108" t="s">
        <v>2609</v>
      </c>
      <c r="D5329" s="108" t="s">
        <v>20353</v>
      </c>
      <c r="E5329" s="108" t="s">
        <v>2683</v>
      </c>
      <c r="G5329" s="108" t="s">
        <v>20354</v>
      </c>
      <c r="H5329" s="108" t="s">
        <v>6151</v>
      </c>
      <c r="I5329" s="110" t="s">
        <v>2683</v>
      </c>
      <c r="J5329" s="108" t="s">
        <v>2727</v>
      </c>
      <c r="O5329" s="108" t="s">
        <v>2573</v>
      </c>
    </row>
    <row r="5330" spans="1:15" s="108" customFormat="1" ht="12.75" x14ac:dyDescent="0.2">
      <c r="A5330" s="108" t="str">
        <f>EnterpriseData!$B$38</f>
        <v>ProTes300420201Adm</v>
      </c>
      <c r="B5330" s="109" t="s">
        <v>20355</v>
      </c>
      <c r="C5330" s="108" t="s">
        <v>2609</v>
      </c>
      <c r="D5330" s="108" t="s">
        <v>20356</v>
      </c>
      <c r="E5330" s="108" t="s">
        <v>2683</v>
      </c>
      <c r="G5330" s="108" t="s">
        <v>20357</v>
      </c>
      <c r="H5330" s="108" t="s">
        <v>9092</v>
      </c>
      <c r="I5330" s="110" t="s">
        <v>2683</v>
      </c>
      <c r="J5330" s="108" t="s">
        <v>3003</v>
      </c>
      <c r="O5330" s="108" t="s">
        <v>2573</v>
      </c>
    </row>
    <row r="5331" spans="1:15" s="108" customFormat="1" ht="12.75" x14ac:dyDescent="0.2">
      <c r="A5331" s="108" t="str">
        <f>EnterpriseData!$B$38</f>
        <v>ProTes300420201Adm</v>
      </c>
      <c r="B5331" s="109" t="s">
        <v>20358</v>
      </c>
      <c r="C5331" s="108" t="s">
        <v>2609</v>
      </c>
      <c r="D5331" s="108" t="s">
        <v>20359</v>
      </c>
      <c r="E5331" s="108" t="s">
        <v>2683</v>
      </c>
      <c r="G5331" s="108" t="s">
        <v>20360</v>
      </c>
      <c r="H5331" s="108" t="s">
        <v>8649</v>
      </c>
      <c r="I5331" s="110" t="s">
        <v>2683</v>
      </c>
      <c r="J5331" s="108" t="s">
        <v>2407</v>
      </c>
      <c r="O5331" s="108" t="s">
        <v>2573</v>
      </c>
    </row>
    <row r="5332" spans="1:15" s="108" customFormat="1" ht="12.75" x14ac:dyDescent="0.2">
      <c r="A5332" s="108" t="str">
        <f>EnterpriseData!$B$38</f>
        <v>ProTes300420201Adm</v>
      </c>
      <c r="B5332" s="109" t="s">
        <v>20361</v>
      </c>
      <c r="C5332" s="108" t="s">
        <v>2609</v>
      </c>
      <c r="D5332" s="108" t="s">
        <v>20362</v>
      </c>
      <c r="E5332" s="108" t="s">
        <v>2683</v>
      </c>
      <c r="G5332" s="108" t="s">
        <v>20363</v>
      </c>
      <c r="H5332" s="108" t="s">
        <v>7792</v>
      </c>
      <c r="I5332" s="110" t="s">
        <v>2683</v>
      </c>
      <c r="J5332" s="108" t="s">
        <v>2940</v>
      </c>
      <c r="O5332" s="108" t="s">
        <v>2573</v>
      </c>
    </row>
    <row r="5333" spans="1:15" s="108" customFormat="1" ht="12.75" x14ac:dyDescent="0.2">
      <c r="A5333" s="108" t="str">
        <f>EnterpriseData!$B$38</f>
        <v>ProTes300420201Adm</v>
      </c>
      <c r="B5333" s="109" t="s">
        <v>20364</v>
      </c>
      <c r="C5333" s="108" t="s">
        <v>2609</v>
      </c>
      <c r="D5333" s="108" t="s">
        <v>20365</v>
      </c>
      <c r="E5333" s="108" t="s">
        <v>2683</v>
      </c>
      <c r="G5333" s="108" t="s">
        <v>20366</v>
      </c>
      <c r="H5333" s="108" t="s">
        <v>9705</v>
      </c>
      <c r="I5333" s="110" t="s">
        <v>2683</v>
      </c>
      <c r="J5333" s="108" t="s">
        <v>5649</v>
      </c>
      <c r="O5333" s="108" t="s">
        <v>2573</v>
      </c>
    </row>
    <row r="5334" spans="1:15" s="108" customFormat="1" ht="12.75" x14ac:dyDescent="0.2">
      <c r="A5334" s="108" t="str">
        <f>EnterpriseData!$B$38</f>
        <v>ProTes300420201Adm</v>
      </c>
      <c r="B5334" s="109" t="s">
        <v>20367</v>
      </c>
      <c r="C5334" s="108" t="s">
        <v>2609</v>
      </c>
      <c r="D5334" s="108" t="s">
        <v>20368</v>
      </c>
      <c r="E5334" s="108" t="s">
        <v>2683</v>
      </c>
      <c r="G5334" s="108" t="s">
        <v>20369</v>
      </c>
      <c r="H5334" s="108" t="s">
        <v>6616</v>
      </c>
      <c r="I5334" s="110" t="s">
        <v>2683</v>
      </c>
      <c r="J5334" s="108" t="s">
        <v>5800</v>
      </c>
      <c r="O5334" s="108" t="s">
        <v>2573</v>
      </c>
    </row>
    <row r="5335" spans="1:15" s="108" customFormat="1" ht="12.75" x14ac:dyDescent="0.2">
      <c r="A5335" s="108" t="str">
        <f>EnterpriseData!$B$38</f>
        <v>ProTes300420201Adm</v>
      </c>
      <c r="B5335" s="109" t="s">
        <v>20370</v>
      </c>
      <c r="C5335" s="108" t="s">
        <v>2609</v>
      </c>
      <c r="D5335" s="108" t="s">
        <v>20371</v>
      </c>
      <c r="E5335" s="108" t="s">
        <v>2683</v>
      </c>
      <c r="G5335" s="108" t="s">
        <v>20372</v>
      </c>
      <c r="H5335" s="108" t="s">
        <v>4466</v>
      </c>
      <c r="I5335" s="110" t="s">
        <v>2683</v>
      </c>
      <c r="J5335" s="108" t="s">
        <v>3825</v>
      </c>
      <c r="O5335" s="108" t="s">
        <v>2573</v>
      </c>
    </row>
    <row r="5336" spans="1:15" s="108" customFormat="1" ht="12.75" x14ac:dyDescent="0.2">
      <c r="A5336" s="108" t="str">
        <f>EnterpriseData!$B$38</f>
        <v>ProTes300420201Adm</v>
      </c>
      <c r="B5336" s="109" t="s">
        <v>20373</v>
      </c>
      <c r="C5336" s="108" t="s">
        <v>2609</v>
      </c>
      <c r="D5336" s="108" t="s">
        <v>20374</v>
      </c>
      <c r="E5336" s="108" t="s">
        <v>2683</v>
      </c>
      <c r="G5336" s="108" t="s">
        <v>20375</v>
      </c>
      <c r="H5336" s="108" t="s">
        <v>6151</v>
      </c>
      <c r="I5336" s="110" t="s">
        <v>2683</v>
      </c>
      <c r="J5336" s="108" t="s">
        <v>2727</v>
      </c>
      <c r="O5336" s="108" t="s">
        <v>2573</v>
      </c>
    </row>
    <row r="5337" spans="1:15" s="108" customFormat="1" ht="12.75" x14ac:dyDescent="0.2">
      <c r="A5337" s="108" t="str">
        <f>EnterpriseData!$B$38</f>
        <v>ProTes300420201Adm</v>
      </c>
      <c r="B5337" s="109" t="s">
        <v>20376</v>
      </c>
      <c r="C5337" s="108" t="s">
        <v>2609</v>
      </c>
      <c r="D5337" s="108" t="s">
        <v>20377</v>
      </c>
      <c r="E5337" s="108" t="s">
        <v>2683</v>
      </c>
      <c r="G5337" s="108" t="s">
        <v>20378</v>
      </c>
      <c r="H5337" s="108" t="s">
        <v>6859</v>
      </c>
      <c r="I5337" s="110" t="s">
        <v>2683</v>
      </c>
      <c r="J5337" s="108" t="s">
        <v>3047</v>
      </c>
      <c r="O5337" s="108" t="s">
        <v>2573</v>
      </c>
    </row>
    <row r="5338" spans="1:15" s="108" customFormat="1" ht="12.75" x14ac:dyDescent="0.2">
      <c r="A5338" s="108" t="str">
        <f>EnterpriseData!$B$38</f>
        <v>ProTes300420201Adm</v>
      </c>
      <c r="B5338" s="109" t="s">
        <v>20379</v>
      </c>
      <c r="C5338" s="108" t="s">
        <v>2609</v>
      </c>
      <c r="D5338" s="108" t="s">
        <v>20380</v>
      </c>
      <c r="E5338" s="108" t="s">
        <v>2683</v>
      </c>
      <c r="G5338" s="108" t="s">
        <v>20381</v>
      </c>
      <c r="H5338" s="108" t="s">
        <v>20382</v>
      </c>
      <c r="I5338" s="110" t="s">
        <v>2683</v>
      </c>
      <c r="J5338" s="108" t="s">
        <v>2407</v>
      </c>
      <c r="O5338" s="108" t="s">
        <v>2573</v>
      </c>
    </row>
    <row r="5339" spans="1:15" s="108" customFormat="1" ht="12.75" x14ac:dyDescent="0.2">
      <c r="A5339" s="108" t="str">
        <f>EnterpriseData!$B$38</f>
        <v>ProTes300420201Adm</v>
      </c>
      <c r="B5339" s="109" t="s">
        <v>20383</v>
      </c>
      <c r="C5339" s="108" t="s">
        <v>2609</v>
      </c>
      <c r="D5339" s="108" t="s">
        <v>20384</v>
      </c>
      <c r="E5339" s="108" t="s">
        <v>2683</v>
      </c>
      <c r="G5339" s="108" t="s">
        <v>20385</v>
      </c>
      <c r="H5339" s="108" t="s">
        <v>6426</v>
      </c>
      <c r="I5339" s="110" t="s">
        <v>2683</v>
      </c>
      <c r="J5339" s="108" t="s">
        <v>2407</v>
      </c>
      <c r="O5339" s="108" t="s">
        <v>2573</v>
      </c>
    </row>
    <row r="5340" spans="1:15" s="108" customFormat="1" ht="12.75" x14ac:dyDescent="0.2">
      <c r="A5340" s="108" t="str">
        <f>EnterpriseData!$B$38</f>
        <v>ProTes300420201Adm</v>
      </c>
      <c r="B5340" s="109" t="s">
        <v>20386</v>
      </c>
      <c r="C5340" s="108" t="s">
        <v>2609</v>
      </c>
      <c r="D5340" s="108" t="s">
        <v>20387</v>
      </c>
      <c r="E5340" s="108" t="s">
        <v>2683</v>
      </c>
      <c r="G5340" s="108" t="s">
        <v>20388</v>
      </c>
      <c r="H5340" s="108" t="s">
        <v>10800</v>
      </c>
      <c r="I5340" s="110" t="s">
        <v>2683</v>
      </c>
      <c r="J5340" s="108" t="s">
        <v>10801</v>
      </c>
      <c r="O5340" s="108" t="s">
        <v>2573</v>
      </c>
    </row>
    <row r="5341" spans="1:15" s="108" customFormat="1" ht="12.75" x14ac:dyDescent="0.2">
      <c r="A5341" s="108" t="str">
        <f>EnterpriseData!$B$38</f>
        <v>ProTes300420201Adm</v>
      </c>
      <c r="B5341" s="109" t="s">
        <v>20389</v>
      </c>
      <c r="C5341" s="108" t="s">
        <v>2609</v>
      </c>
      <c r="D5341" s="108" t="s">
        <v>20390</v>
      </c>
      <c r="E5341" s="108" t="s">
        <v>2683</v>
      </c>
      <c r="G5341" s="108" t="s">
        <v>20391</v>
      </c>
      <c r="H5341" s="108" t="s">
        <v>8649</v>
      </c>
      <c r="I5341" s="110" t="s">
        <v>2683</v>
      </c>
      <c r="J5341" s="108" t="s">
        <v>2407</v>
      </c>
      <c r="O5341" s="108" t="s">
        <v>2573</v>
      </c>
    </row>
    <row r="5342" spans="1:15" s="108" customFormat="1" ht="12.75" x14ac:dyDescent="0.2">
      <c r="A5342" s="108" t="str">
        <f>EnterpriseData!$B$38</f>
        <v>ProTes300420201Adm</v>
      </c>
      <c r="B5342" s="109" t="s">
        <v>20392</v>
      </c>
      <c r="C5342" s="108" t="s">
        <v>2609</v>
      </c>
      <c r="D5342" s="108" t="s">
        <v>20393</v>
      </c>
      <c r="E5342" s="108" t="s">
        <v>2683</v>
      </c>
      <c r="G5342" s="108" t="s">
        <v>20394</v>
      </c>
      <c r="H5342" s="108" t="s">
        <v>10850</v>
      </c>
      <c r="I5342" s="110" t="s">
        <v>2683</v>
      </c>
      <c r="J5342" s="108" t="s">
        <v>2865</v>
      </c>
      <c r="O5342" s="108" t="s">
        <v>2573</v>
      </c>
    </row>
    <row r="5343" spans="1:15" s="108" customFormat="1" ht="12.75" x14ac:dyDescent="0.2">
      <c r="A5343" s="108" t="str">
        <f>EnterpriseData!$B$38</f>
        <v>ProTes300420201Adm</v>
      </c>
      <c r="B5343" s="109" t="s">
        <v>20395</v>
      </c>
      <c r="C5343" s="108" t="s">
        <v>2609</v>
      </c>
      <c r="D5343" s="108" t="s">
        <v>20396</v>
      </c>
      <c r="E5343" s="108" t="s">
        <v>2683</v>
      </c>
      <c r="G5343" s="108" t="s">
        <v>20397</v>
      </c>
      <c r="H5343" s="108" t="s">
        <v>6299</v>
      </c>
      <c r="I5343" s="110" t="s">
        <v>2683</v>
      </c>
      <c r="J5343" s="108" t="s">
        <v>3100</v>
      </c>
      <c r="O5343" s="108" t="s">
        <v>2573</v>
      </c>
    </row>
    <row r="5344" spans="1:15" s="108" customFormat="1" ht="12.75" x14ac:dyDescent="0.2">
      <c r="A5344" s="108" t="str">
        <f>EnterpriseData!$B$38</f>
        <v>ProTes300420201Adm</v>
      </c>
      <c r="B5344" s="109" t="s">
        <v>20398</v>
      </c>
      <c r="C5344" s="108" t="s">
        <v>2609</v>
      </c>
      <c r="D5344" s="108" t="s">
        <v>20399</v>
      </c>
      <c r="E5344" s="108" t="s">
        <v>2683</v>
      </c>
      <c r="G5344" s="108" t="s">
        <v>20400</v>
      </c>
      <c r="H5344" s="108" t="s">
        <v>20401</v>
      </c>
      <c r="I5344" s="110" t="s">
        <v>2683</v>
      </c>
      <c r="J5344" s="108" t="s">
        <v>5713</v>
      </c>
      <c r="O5344" s="108" t="s">
        <v>2573</v>
      </c>
    </row>
    <row r="5345" spans="1:15" s="108" customFormat="1" ht="12.75" x14ac:dyDescent="0.2">
      <c r="A5345" s="108" t="str">
        <f>EnterpriseData!$B$38</f>
        <v>ProTes300420201Adm</v>
      </c>
      <c r="B5345" s="109" t="s">
        <v>20402</v>
      </c>
      <c r="C5345" s="108" t="s">
        <v>2609</v>
      </c>
      <c r="D5345" s="108" t="s">
        <v>20403</v>
      </c>
      <c r="E5345" s="108" t="s">
        <v>2683</v>
      </c>
      <c r="G5345" s="108" t="s">
        <v>20404</v>
      </c>
      <c r="H5345" s="108" t="s">
        <v>6118</v>
      </c>
      <c r="I5345" s="110" t="s">
        <v>2683</v>
      </c>
      <c r="J5345" s="108" t="s">
        <v>2377</v>
      </c>
      <c r="O5345" s="108" t="s">
        <v>2573</v>
      </c>
    </row>
    <row r="5346" spans="1:15" s="108" customFormat="1" ht="12.75" x14ac:dyDescent="0.2">
      <c r="A5346" s="108" t="str">
        <f>EnterpriseData!$B$38</f>
        <v>ProTes300420201Adm</v>
      </c>
      <c r="B5346" s="109" t="s">
        <v>20405</v>
      </c>
      <c r="C5346" s="108" t="s">
        <v>2609</v>
      </c>
      <c r="D5346" s="108" t="s">
        <v>20406</v>
      </c>
      <c r="E5346" s="108" t="s">
        <v>2683</v>
      </c>
      <c r="G5346" s="108" t="s">
        <v>20407</v>
      </c>
      <c r="H5346" s="108" t="s">
        <v>6151</v>
      </c>
      <c r="I5346" s="110" t="s">
        <v>2683</v>
      </c>
      <c r="J5346" s="108" t="s">
        <v>2727</v>
      </c>
      <c r="O5346" s="108" t="s">
        <v>2573</v>
      </c>
    </row>
    <row r="5347" spans="1:15" s="108" customFormat="1" ht="12.75" x14ac:dyDescent="0.2">
      <c r="A5347" s="108" t="str">
        <f>EnterpriseData!$B$38</f>
        <v>ProTes300420201Adm</v>
      </c>
      <c r="B5347" s="109" t="s">
        <v>20408</v>
      </c>
      <c r="C5347" s="108" t="s">
        <v>2609</v>
      </c>
      <c r="D5347" s="108" t="s">
        <v>20409</v>
      </c>
      <c r="E5347" s="108" t="s">
        <v>2683</v>
      </c>
      <c r="G5347" s="108" t="s">
        <v>20410</v>
      </c>
      <c r="H5347" s="108" t="s">
        <v>6942</v>
      </c>
      <c r="I5347" s="110" t="s">
        <v>2683</v>
      </c>
      <c r="J5347" s="108" t="s">
        <v>3047</v>
      </c>
      <c r="O5347" s="108" t="s">
        <v>2573</v>
      </c>
    </row>
    <row r="5348" spans="1:15" s="108" customFormat="1" ht="12.75" x14ac:dyDescent="0.2">
      <c r="A5348" s="108" t="str">
        <f>EnterpriseData!$B$38</f>
        <v>ProTes300420201Adm</v>
      </c>
      <c r="B5348" s="109" t="s">
        <v>20411</v>
      </c>
      <c r="C5348" s="108" t="s">
        <v>2609</v>
      </c>
      <c r="D5348" s="108" t="s">
        <v>20412</v>
      </c>
      <c r="E5348" s="108" t="s">
        <v>2683</v>
      </c>
      <c r="G5348" s="108" t="s">
        <v>20413</v>
      </c>
      <c r="H5348" s="108" t="s">
        <v>14622</v>
      </c>
      <c r="I5348" s="110" t="s">
        <v>2683</v>
      </c>
      <c r="J5348" s="108" t="s">
        <v>14623</v>
      </c>
      <c r="O5348" s="108" t="s">
        <v>2573</v>
      </c>
    </row>
    <row r="5349" spans="1:15" s="108" customFormat="1" ht="12.75" x14ac:dyDescent="0.2">
      <c r="A5349" s="108" t="str">
        <f>EnterpriseData!$B$38</f>
        <v>ProTes300420201Adm</v>
      </c>
      <c r="B5349" s="109" t="s">
        <v>20414</v>
      </c>
      <c r="C5349" s="108" t="s">
        <v>2609</v>
      </c>
      <c r="D5349" s="108" t="s">
        <v>20415</v>
      </c>
      <c r="E5349" s="108" t="s">
        <v>20416</v>
      </c>
      <c r="G5349" s="108" t="s">
        <v>20417</v>
      </c>
      <c r="H5349" s="108" t="s">
        <v>20417</v>
      </c>
      <c r="I5349" s="110" t="s">
        <v>2683</v>
      </c>
      <c r="J5349" s="108" t="s">
        <v>2952</v>
      </c>
      <c r="O5349" s="108" t="s">
        <v>2573</v>
      </c>
    </row>
    <row r="5350" spans="1:15" s="108" customFormat="1" ht="12.75" x14ac:dyDescent="0.2">
      <c r="A5350" s="108" t="str">
        <f>EnterpriseData!$B$38</f>
        <v>ProTes300420201Adm</v>
      </c>
      <c r="B5350" s="109" t="s">
        <v>20418</v>
      </c>
      <c r="C5350" s="108" t="s">
        <v>2609</v>
      </c>
      <c r="D5350" s="108" t="s">
        <v>20419</v>
      </c>
      <c r="E5350" s="108" t="s">
        <v>2683</v>
      </c>
      <c r="G5350" s="108" t="s">
        <v>20420</v>
      </c>
      <c r="H5350" s="108" t="s">
        <v>6408</v>
      </c>
      <c r="I5350" s="110" t="s">
        <v>2683</v>
      </c>
      <c r="J5350" s="108" t="s">
        <v>3663</v>
      </c>
      <c r="O5350" s="108" t="s">
        <v>2573</v>
      </c>
    </row>
    <row r="5351" spans="1:15" s="108" customFormat="1" ht="12.75" x14ac:dyDescent="0.2">
      <c r="A5351" s="108" t="str">
        <f>EnterpriseData!$B$38</f>
        <v>ProTes300420201Adm</v>
      </c>
      <c r="B5351" s="109" t="s">
        <v>20421</v>
      </c>
      <c r="C5351" s="108" t="s">
        <v>2609</v>
      </c>
      <c r="D5351" s="108" t="s">
        <v>20422</v>
      </c>
      <c r="E5351" s="108" t="s">
        <v>2683</v>
      </c>
      <c r="G5351" s="108" t="s">
        <v>20423</v>
      </c>
      <c r="H5351" s="108" t="s">
        <v>9088</v>
      </c>
      <c r="I5351" s="110" t="s">
        <v>2683</v>
      </c>
      <c r="J5351" s="108" t="s">
        <v>2417</v>
      </c>
      <c r="O5351" s="108" t="s">
        <v>2573</v>
      </c>
    </row>
    <row r="5352" spans="1:15" s="108" customFormat="1" ht="12.75" x14ac:dyDescent="0.2">
      <c r="A5352" s="108" t="str">
        <f>EnterpriseData!$B$38</f>
        <v>ProTes300420201Adm</v>
      </c>
      <c r="B5352" s="109" t="s">
        <v>20424</v>
      </c>
      <c r="C5352" s="108" t="s">
        <v>2609</v>
      </c>
      <c r="D5352" s="108" t="s">
        <v>20425</v>
      </c>
      <c r="E5352" s="108" t="s">
        <v>2683</v>
      </c>
      <c r="G5352" s="108" t="s">
        <v>20426</v>
      </c>
      <c r="H5352" s="108" t="s">
        <v>6573</v>
      </c>
      <c r="I5352" s="110" t="s">
        <v>2683</v>
      </c>
      <c r="J5352" s="108" t="s">
        <v>3799</v>
      </c>
      <c r="O5352" s="108" t="s">
        <v>2573</v>
      </c>
    </row>
    <row r="5353" spans="1:15" s="108" customFormat="1" ht="12.75" x14ac:dyDescent="0.2">
      <c r="A5353" s="108" t="str">
        <f>EnterpriseData!$B$38</f>
        <v>ProTes300420201Adm</v>
      </c>
      <c r="B5353" s="109" t="s">
        <v>20427</v>
      </c>
      <c r="C5353" s="108" t="s">
        <v>2609</v>
      </c>
      <c r="D5353" s="108" t="s">
        <v>20428</v>
      </c>
      <c r="E5353" s="108" t="s">
        <v>2683</v>
      </c>
      <c r="G5353" s="108" t="s">
        <v>20429</v>
      </c>
      <c r="H5353" s="108" t="s">
        <v>6263</v>
      </c>
      <c r="I5353" s="110" t="s">
        <v>2683</v>
      </c>
      <c r="J5353" s="108" t="s">
        <v>3016</v>
      </c>
      <c r="O5353" s="108" t="s">
        <v>2573</v>
      </c>
    </row>
    <row r="5354" spans="1:15" s="108" customFormat="1" ht="12.75" x14ac:dyDescent="0.2">
      <c r="A5354" s="108" t="str">
        <f>EnterpriseData!$B$38</f>
        <v>ProTes300420201Adm</v>
      </c>
      <c r="B5354" s="109" t="s">
        <v>20430</v>
      </c>
      <c r="C5354" s="108" t="s">
        <v>2609</v>
      </c>
      <c r="D5354" s="108" t="s">
        <v>20431</v>
      </c>
      <c r="E5354" s="108" t="s">
        <v>2683</v>
      </c>
      <c r="G5354" s="108" t="s">
        <v>20432</v>
      </c>
      <c r="H5354" s="108" t="s">
        <v>6198</v>
      </c>
      <c r="I5354" s="110" t="s">
        <v>2683</v>
      </c>
      <c r="J5354" s="108" t="s">
        <v>3825</v>
      </c>
      <c r="O5354" s="108" t="s">
        <v>2573</v>
      </c>
    </row>
    <row r="5355" spans="1:15" s="108" customFormat="1" ht="12.75" x14ac:dyDescent="0.2">
      <c r="A5355" s="108" t="str">
        <f>EnterpriseData!$B$38</f>
        <v>ProTes300420201Adm</v>
      </c>
      <c r="B5355" s="109" t="s">
        <v>20433</v>
      </c>
      <c r="C5355" s="108" t="s">
        <v>2609</v>
      </c>
      <c r="D5355" s="108" t="s">
        <v>20434</v>
      </c>
      <c r="E5355" s="108" t="s">
        <v>2683</v>
      </c>
      <c r="G5355" s="108" t="s">
        <v>20435</v>
      </c>
      <c r="H5355" s="108" t="s">
        <v>4035</v>
      </c>
      <c r="I5355" s="110" t="s">
        <v>2683</v>
      </c>
      <c r="J5355" s="108" t="s">
        <v>3825</v>
      </c>
      <c r="O5355" s="108" t="s">
        <v>2573</v>
      </c>
    </row>
    <row r="5356" spans="1:15" s="108" customFormat="1" ht="12.75" x14ac:dyDescent="0.2">
      <c r="A5356" s="108" t="str">
        <f>EnterpriseData!$B$38</f>
        <v>ProTes300420201Adm</v>
      </c>
      <c r="B5356" s="109" t="s">
        <v>20436</v>
      </c>
      <c r="C5356" s="108" t="s">
        <v>2609</v>
      </c>
      <c r="D5356" s="108" t="s">
        <v>20437</v>
      </c>
      <c r="E5356" s="108" t="s">
        <v>2683</v>
      </c>
      <c r="G5356" s="108" t="s">
        <v>20438</v>
      </c>
      <c r="H5356" s="108" t="s">
        <v>4035</v>
      </c>
      <c r="I5356" s="110" t="s">
        <v>2683</v>
      </c>
      <c r="J5356" s="108" t="s">
        <v>3825</v>
      </c>
      <c r="O5356" s="108" t="s">
        <v>2573</v>
      </c>
    </row>
    <row r="5357" spans="1:15" s="108" customFormat="1" ht="12.75" x14ac:dyDescent="0.2">
      <c r="A5357" s="108" t="str">
        <f>EnterpriseData!$B$38</f>
        <v>ProTes300420201Adm</v>
      </c>
      <c r="B5357" s="109" t="s">
        <v>20439</v>
      </c>
      <c r="C5357" s="108" t="s">
        <v>2609</v>
      </c>
      <c r="D5357" s="108" t="s">
        <v>20440</v>
      </c>
      <c r="E5357" s="108" t="s">
        <v>2683</v>
      </c>
      <c r="G5357" s="108" t="s">
        <v>20441</v>
      </c>
      <c r="H5357" s="108" t="s">
        <v>4035</v>
      </c>
      <c r="I5357" s="110" t="s">
        <v>2683</v>
      </c>
      <c r="J5357" s="108" t="s">
        <v>3825</v>
      </c>
      <c r="O5357" s="108" t="s">
        <v>2573</v>
      </c>
    </row>
    <row r="5358" spans="1:15" s="108" customFormat="1" ht="12.75" x14ac:dyDescent="0.2">
      <c r="A5358" s="108" t="str">
        <f>EnterpriseData!$B$38</f>
        <v>ProTes300420201Adm</v>
      </c>
      <c r="B5358" s="109" t="s">
        <v>20442</v>
      </c>
      <c r="C5358" s="108" t="s">
        <v>2609</v>
      </c>
      <c r="D5358" s="108" t="s">
        <v>20443</v>
      </c>
      <c r="E5358" s="108" t="s">
        <v>2683</v>
      </c>
      <c r="G5358" s="108" t="s">
        <v>20444</v>
      </c>
      <c r="H5358" s="108" t="s">
        <v>6198</v>
      </c>
      <c r="I5358" s="110" t="s">
        <v>2683</v>
      </c>
      <c r="J5358" s="108" t="s">
        <v>3825</v>
      </c>
      <c r="O5358" s="108" t="s">
        <v>2573</v>
      </c>
    </row>
    <row r="5359" spans="1:15" s="108" customFormat="1" ht="12.75" x14ac:dyDescent="0.2">
      <c r="A5359" s="108" t="str">
        <f>EnterpriseData!$B$38</f>
        <v>ProTes300420201Adm</v>
      </c>
      <c r="B5359" s="109" t="s">
        <v>20445</v>
      </c>
      <c r="C5359" s="108" t="s">
        <v>2609</v>
      </c>
      <c r="D5359" s="108" t="s">
        <v>20446</v>
      </c>
      <c r="E5359" s="108" t="s">
        <v>2683</v>
      </c>
      <c r="G5359" s="108" t="s">
        <v>20447</v>
      </c>
      <c r="H5359" s="108" t="s">
        <v>6198</v>
      </c>
      <c r="I5359" s="110" t="s">
        <v>2683</v>
      </c>
      <c r="J5359" s="108" t="s">
        <v>3825</v>
      </c>
      <c r="O5359" s="108" t="s">
        <v>2573</v>
      </c>
    </row>
    <row r="5360" spans="1:15" s="108" customFormat="1" ht="12.75" x14ac:dyDescent="0.2">
      <c r="A5360" s="108" t="str">
        <f>EnterpriseData!$B$38</f>
        <v>ProTes300420201Adm</v>
      </c>
      <c r="B5360" s="109" t="s">
        <v>20448</v>
      </c>
      <c r="C5360" s="108" t="s">
        <v>2609</v>
      </c>
      <c r="D5360" s="108" t="s">
        <v>20449</v>
      </c>
      <c r="E5360" s="108" t="s">
        <v>2683</v>
      </c>
      <c r="G5360" s="108" t="s">
        <v>20450</v>
      </c>
      <c r="H5360" s="108" t="s">
        <v>6198</v>
      </c>
      <c r="I5360" s="110" t="s">
        <v>2683</v>
      </c>
      <c r="J5360" s="108" t="s">
        <v>3825</v>
      </c>
      <c r="O5360" s="108" t="s">
        <v>2573</v>
      </c>
    </row>
    <row r="5361" spans="1:15" s="108" customFormat="1" ht="12.75" x14ac:dyDescent="0.2">
      <c r="A5361" s="108" t="str">
        <f>EnterpriseData!$B$38</f>
        <v>ProTes300420201Adm</v>
      </c>
      <c r="B5361" s="109" t="s">
        <v>20451</v>
      </c>
      <c r="C5361" s="108" t="s">
        <v>2609</v>
      </c>
      <c r="D5361" s="108" t="s">
        <v>14526</v>
      </c>
      <c r="E5361" s="108" t="s">
        <v>2683</v>
      </c>
      <c r="G5361" s="108" t="s">
        <v>14527</v>
      </c>
      <c r="H5361" s="108" t="s">
        <v>6198</v>
      </c>
      <c r="I5361" s="110" t="s">
        <v>2683</v>
      </c>
      <c r="J5361" s="108" t="s">
        <v>3825</v>
      </c>
      <c r="O5361" s="108" t="s">
        <v>2573</v>
      </c>
    </row>
    <row r="5362" spans="1:15" s="108" customFormat="1" ht="12.75" x14ac:dyDescent="0.2">
      <c r="A5362" s="108" t="str">
        <f>EnterpriseData!$B$38</f>
        <v>ProTes300420201Adm</v>
      </c>
      <c r="B5362" s="109" t="s">
        <v>20452</v>
      </c>
      <c r="C5362" s="108" t="s">
        <v>2609</v>
      </c>
      <c r="D5362" s="108" t="s">
        <v>20453</v>
      </c>
      <c r="E5362" s="108" t="s">
        <v>2683</v>
      </c>
      <c r="G5362" s="108" t="s">
        <v>20454</v>
      </c>
      <c r="H5362" s="108" t="s">
        <v>6198</v>
      </c>
      <c r="I5362" s="110" t="s">
        <v>2683</v>
      </c>
      <c r="J5362" s="108" t="s">
        <v>3825</v>
      </c>
      <c r="O5362" s="108" t="s">
        <v>2573</v>
      </c>
    </row>
    <row r="5363" spans="1:15" s="108" customFormat="1" ht="12.75" x14ac:dyDescent="0.2">
      <c r="A5363" s="108" t="str">
        <f>EnterpriseData!$B$38</f>
        <v>ProTes300420201Adm</v>
      </c>
      <c r="B5363" s="109" t="s">
        <v>20455</v>
      </c>
      <c r="C5363" s="108" t="s">
        <v>2609</v>
      </c>
      <c r="D5363" s="108" t="s">
        <v>20456</v>
      </c>
      <c r="E5363" s="108" t="s">
        <v>2683</v>
      </c>
      <c r="G5363" s="108" t="s">
        <v>20457</v>
      </c>
      <c r="H5363" s="108" t="s">
        <v>4035</v>
      </c>
      <c r="I5363" s="110" t="s">
        <v>2683</v>
      </c>
      <c r="J5363" s="108" t="s">
        <v>3825</v>
      </c>
      <c r="O5363" s="108" t="s">
        <v>2573</v>
      </c>
    </row>
    <row r="5364" spans="1:15" s="108" customFormat="1" ht="12.75" x14ac:dyDescent="0.2">
      <c r="A5364" s="108" t="str">
        <f>EnterpriseData!$B$38</f>
        <v>ProTes300420201Adm</v>
      </c>
      <c r="B5364" s="109" t="s">
        <v>20458</v>
      </c>
      <c r="C5364" s="108" t="s">
        <v>2609</v>
      </c>
      <c r="D5364" s="108" t="s">
        <v>20459</v>
      </c>
      <c r="E5364" s="108" t="s">
        <v>2683</v>
      </c>
      <c r="G5364" s="108" t="s">
        <v>20460</v>
      </c>
      <c r="H5364" s="108" t="s">
        <v>4035</v>
      </c>
      <c r="I5364" s="110" t="s">
        <v>2683</v>
      </c>
      <c r="J5364" s="108" t="s">
        <v>3825</v>
      </c>
      <c r="O5364" s="108" t="s">
        <v>2573</v>
      </c>
    </row>
    <row r="5365" spans="1:15" s="108" customFormat="1" ht="12.75" x14ac:dyDescent="0.2">
      <c r="A5365" s="108" t="str">
        <f>EnterpriseData!$B$38</f>
        <v>ProTes300420201Adm</v>
      </c>
      <c r="B5365" s="109" t="s">
        <v>20461</v>
      </c>
      <c r="C5365" s="108" t="s">
        <v>2609</v>
      </c>
      <c r="D5365" s="108" t="s">
        <v>20462</v>
      </c>
      <c r="E5365" s="108" t="s">
        <v>2683</v>
      </c>
      <c r="G5365" s="108" t="s">
        <v>20463</v>
      </c>
      <c r="H5365" s="108" t="s">
        <v>4035</v>
      </c>
      <c r="I5365" s="110" t="s">
        <v>2683</v>
      </c>
      <c r="J5365" s="108" t="s">
        <v>3825</v>
      </c>
      <c r="O5365" s="108" t="s">
        <v>2573</v>
      </c>
    </row>
    <row r="5366" spans="1:15" s="108" customFormat="1" ht="12.75" x14ac:dyDescent="0.2">
      <c r="A5366" s="108" t="str">
        <f>EnterpriseData!$B$38</f>
        <v>ProTes300420201Adm</v>
      </c>
      <c r="B5366" s="109" t="s">
        <v>20464</v>
      </c>
      <c r="C5366" s="108" t="s">
        <v>2609</v>
      </c>
      <c r="D5366" s="108" t="s">
        <v>20465</v>
      </c>
      <c r="E5366" s="108" t="s">
        <v>2683</v>
      </c>
      <c r="G5366" s="108" t="s">
        <v>20466</v>
      </c>
      <c r="H5366" s="108" t="s">
        <v>6198</v>
      </c>
      <c r="I5366" s="110" t="s">
        <v>2683</v>
      </c>
      <c r="J5366" s="108" t="s">
        <v>3825</v>
      </c>
      <c r="O5366" s="108" t="s">
        <v>2573</v>
      </c>
    </row>
    <row r="5367" spans="1:15" s="108" customFormat="1" ht="12.75" x14ac:dyDescent="0.2">
      <c r="A5367" s="108" t="str">
        <f>EnterpriseData!$B$38</f>
        <v>ProTes300420201Adm</v>
      </c>
      <c r="B5367" s="109" t="s">
        <v>20467</v>
      </c>
      <c r="C5367" s="108" t="s">
        <v>2609</v>
      </c>
      <c r="D5367" s="108" t="s">
        <v>20468</v>
      </c>
      <c r="E5367" s="108" t="s">
        <v>2683</v>
      </c>
      <c r="G5367" s="108" t="s">
        <v>20469</v>
      </c>
      <c r="H5367" s="108" t="s">
        <v>4035</v>
      </c>
      <c r="I5367" s="110" t="s">
        <v>2683</v>
      </c>
      <c r="J5367" s="108" t="s">
        <v>3825</v>
      </c>
      <c r="O5367" s="108" t="s">
        <v>2573</v>
      </c>
    </row>
    <row r="5368" spans="1:15" s="108" customFormat="1" ht="12.75" x14ac:dyDescent="0.2">
      <c r="A5368" s="108" t="str">
        <f>EnterpriseData!$B$38</f>
        <v>ProTes300420201Adm</v>
      </c>
      <c r="B5368" s="109" t="s">
        <v>20470</v>
      </c>
      <c r="C5368" s="108" t="s">
        <v>2609</v>
      </c>
      <c r="D5368" s="108" t="s">
        <v>20471</v>
      </c>
      <c r="E5368" s="108" t="s">
        <v>2683</v>
      </c>
      <c r="G5368" s="108" t="s">
        <v>20472</v>
      </c>
      <c r="H5368" s="108" t="s">
        <v>4035</v>
      </c>
      <c r="I5368" s="110" t="s">
        <v>2683</v>
      </c>
      <c r="J5368" s="108" t="s">
        <v>3825</v>
      </c>
      <c r="O5368" s="108" t="s">
        <v>2573</v>
      </c>
    </row>
    <row r="5369" spans="1:15" s="108" customFormat="1" ht="12.75" x14ac:dyDescent="0.2">
      <c r="A5369" s="108" t="str">
        <f>EnterpriseData!$B$38</f>
        <v>ProTes300420201Adm</v>
      </c>
      <c r="B5369" s="109" t="s">
        <v>20473</v>
      </c>
      <c r="C5369" s="108" t="s">
        <v>2609</v>
      </c>
      <c r="D5369" s="108" t="s">
        <v>20474</v>
      </c>
      <c r="E5369" s="108" t="s">
        <v>2683</v>
      </c>
      <c r="G5369" s="108" t="s">
        <v>20475</v>
      </c>
      <c r="H5369" s="108" t="s">
        <v>6198</v>
      </c>
      <c r="I5369" s="110" t="s">
        <v>2683</v>
      </c>
      <c r="J5369" s="108" t="s">
        <v>3825</v>
      </c>
      <c r="O5369" s="108" t="s">
        <v>2573</v>
      </c>
    </row>
    <row r="5370" spans="1:15" s="108" customFormat="1" ht="12.75" x14ac:dyDescent="0.2">
      <c r="A5370" s="108" t="str">
        <f>EnterpriseData!$B$38</f>
        <v>ProTes300420201Adm</v>
      </c>
      <c r="B5370" s="109" t="s">
        <v>20476</v>
      </c>
      <c r="C5370" s="108" t="s">
        <v>2609</v>
      </c>
      <c r="D5370" s="108" t="s">
        <v>20477</v>
      </c>
      <c r="E5370" s="108" t="s">
        <v>2683</v>
      </c>
      <c r="G5370" s="108" t="s">
        <v>20478</v>
      </c>
      <c r="H5370" s="108" t="s">
        <v>6198</v>
      </c>
      <c r="I5370" s="110" t="s">
        <v>2683</v>
      </c>
      <c r="J5370" s="108" t="s">
        <v>3825</v>
      </c>
      <c r="O5370" s="108" t="s">
        <v>2573</v>
      </c>
    </row>
    <row r="5371" spans="1:15" s="108" customFormat="1" ht="12.75" x14ac:dyDescent="0.2">
      <c r="A5371" s="108" t="str">
        <f>EnterpriseData!$B$38</f>
        <v>ProTes300420201Adm</v>
      </c>
      <c r="B5371" s="109" t="s">
        <v>20479</v>
      </c>
      <c r="C5371" s="108" t="s">
        <v>2609</v>
      </c>
      <c r="D5371" s="108" t="s">
        <v>20480</v>
      </c>
      <c r="E5371" s="108" t="s">
        <v>2683</v>
      </c>
      <c r="G5371" s="108" t="s">
        <v>20481</v>
      </c>
      <c r="H5371" s="108" t="s">
        <v>6198</v>
      </c>
      <c r="I5371" s="110" t="s">
        <v>2683</v>
      </c>
      <c r="J5371" s="108" t="s">
        <v>3825</v>
      </c>
      <c r="O5371" s="108" t="s">
        <v>2573</v>
      </c>
    </row>
    <row r="5372" spans="1:15" s="108" customFormat="1" ht="12.75" x14ac:dyDescent="0.2">
      <c r="A5372" s="108" t="str">
        <f>EnterpriseData!$B$38</f>
        <v>ProTes300420201Adm</v>
      </c>
      <c r="B5372" s="109" t="s">
        <v>20482</v>
      </c>
      <c r="C5372" s="108" t="s">
        <v>2609</v>
      </c>
      <c r="D5372" s="108" t="s">
        <v>20483</v>
      </c>
      <c r="E5372" s="108" t="s">
        <v>2683</v>
      </c>
      <c r="G5372" s="108" t="s">
        <v>20484</v>
      </c>
      <c r="H5372" s="108" t="s">
        <v>6198</v>
      </c>
      <c r="I5372" s="110" t="s">
        <v>2683</v>
      </c>
      <c r="J5372" s="108" t="s">
        <v>3825</v>
      </c>
      <c r="O5372" s="108" t="s">
        <v>2573</v>
      </c>
    </row>
    <row r="5373" spans="1:15" s="108" customFormat="1" ht="12.75" x14ac:dyDescent="0.2">
      <c r="A5373" s="108" t="str">
        <f>EnterpriseData!$B$38</f>
        <v>ProTes300420201Adm</v>
      </c>
      <c r="B5373" s="109" t="s">
        <v>20485</v>
      </c>
      <c r="C5373" s="108" t="s">
        <v>2609</v>
      </c>
      <c r="D5373" s="108" t="s">
        <v>20486</v>
      </c>
      <c r="E5373" s="108" t="s">
        <v>2683</v>
      </c>
      <c r="G5373" s="108" t="s">
        <v>20487</v>
      </c>
      <c r="H5373" s="108" t="s">
        <v>6198</v>
      </c>
      <c r="I5373" s="110" t="s">
        <v>2683</v>
      </c>
      <c r="J5373" s="108" t="s">
        <v>3825</v>
      </c>
      <c r="O5373" s="108" t="s">
        <v>2573</v>
      </c>
    </row>
    <row r="5374" spans="1:15" s="108" customFormat="1" ht="12.75" x14ac:dyDescent="0.2">
      <c r="A5374" s="108" t="str">
        <f>EnterpriseData!$B$38</f>
        <v>ProTes300420201Adm</v>
      </c>
      <c r="B5374" s="109" t="s">
        <v>20488</v>
      </c>
      <c r="C5374" s="108" t="s">
        <v>2609</v>
      </c>
      <c r="D5374" s="108" t="s">
        <v>20489</v>
      </c>
      <c r="E5374" s="108" t="s">
        <v>2683</v>
      </c>
      <c r="G5374" s="108" t="s">
        <v>20490</v>
      </c>
      <c r="H5374" s="108" t="s">
        <v>4035</v>
      </c>
      <c r="I5374" s="110" t="s">
        <v>2683</v>
      </c>
      <c r="J5374" s="108" t="s">
        <v>3825</v>
      </c>
      <c r="O5374" s="108" t="s">
        <v>2573</v>
      </c>
    </row>
    <row r="5375" spans="1:15" s="108" customFormat="1" ht="12.75" x14ac:dyDescent="0.2">
      <c r="A5375" s="108" t="str">
        <f>EnterpriseData!$B$38</f>
        <v>ProTes300420201Adm</v>
      </c>
      <c r="B5375" s="109" t="s">
        <v>20491</v>
      </c>
      <c r="C5375" s="108" t="s">
        <v>2609</v>
      </c>
      <c r="D5375" s="108" t="s">
        <v>20492</v>
      </c>
      <c r="E5375" s="108" t="s">
        <v>2683</v>
      </c>
      <c r="G5375" s="108" t="s">
        <v>20493</v>
      </c>
      <c r="H5375" s="108" t="s">
        <v>6198</v>
      </c>
      <c r="I5375" s="110" t="s">
        <v>2683</v>
      </c>
      <c r="J5375" s="108" t="s">
        <v>3825</v>
      </c>
      <c r="O5375" s="108" t="s">
        <v>2573</v>
      </c>
    </row>
    <row r="5376" spans="1:15" s="108" customFormat="1" ht="12.75" x14ac:dyDescent="0.2">
      <c r="A5376" s="108" t="str">
        <f>EnterpriseData!$B$38</f>
        <v>ProTes300420201Adm</v>
      </c>
      <c r="B5376" s="109" t="s">
        <v>20494</v>
      </c>
      <c r="C5376" s="108" t="s">
        <v>2609</v>
      </c>
      <c r="D5376" s="108" t="s">
        <v>20495</v>
      </c>
      <c r="E5376" s="108" t="s">
        <v>2683</v>
      </c>
      <c r="G5376" s="108" t="s">
        <v>18169</v>
      </c>
      <c r="H5376" s="108" t="s">
        <v>6198</v>
      </c>
      <c r="I5376" s="110" t="s">
        <v>2683</v>
      </c>
      <c r="J5376" s="108" t="s">
        <v>3825</v>
      </c>
      <c r="O5376" s="108" t="s">
        <v>2573</v>
      </c>
    </row>
    <row r="5377" spans="1:15" s="108" customFormat="1" ht="12.75" x14ac:dyDescent="0.2">
      <c r="A5377" s="108" t="str">
        <f>EnterpriseData!$B$38</f>
        <v>ProTes300420201Adm</v>
      </c>
      <c r="B5377" s="109" t="s">
        <v>20496</v>
      </c>
      <c r="C5377" s="108" t="s">
        <v>2609</v>
      </c>
      <c r="D5377" s="108" t="s">
        <v>20497</v>
      </c>
      <c r="E5377" s="108" t="s">
        <v>2683</v>
      </c>
      <c r="G5377" s="108" t="s">
        <v>20498</v>
      </c>
      <c r="H5377" s="108" t="s">
        <v>6198</v>
      </c>
      <c r="I5377" s="110" t="s">
        <v>2683</v>
      </c>
      <c r="J5377" s="108" t="s">
        <v>3825</v>
      </c>
      <c r="O5377" s="108" t="s">
        <v>2573</v>
      </c>
    </row>
    <row r="5378" spans="1:15" s="108" customFormat="1" ht="12.75" x14ac:dyDescent="0.2">
      <c r="A5378" s="108" t="str">
        <f>EnterpriseData!$B$38</f>
        <v>ProTes300420201Adm</v>
      </c>
      <c r="B5378" s="109" t="s">
        <v>20499</v>
      </c>
      <c r="C5378" s="108" t="s">
        <v>2609</v>
      </c>
      <c r="D5378" s="108" t="s">
        <v>20500</v>
      </c>
      <c r="E5378" s="108" t="s">
        <v>2683</v>
      </c>
      <c r="G5378" s="108" t="s">
        <v>20501</v>
      </c>
      <c r="H5378" s="108" t="s">
        <v>4035</v>
      </c>
      <c r="I5378" s="110" t="s">
        <v>2683</v>
      </c>
      <c r="J5378" s="108" t="s">
        <v>3825</v>
      </c>
      <c r="O5378" s="108" t="s">
        <v>2573</v>
      </c>
    </row>
    <row r="5379" spans="1:15" s="108" customFormat="1" ht="12.75" x14ac:dyDescent="0.2">
      <c r="A5379" s="108" t="str">
        <f>EnterpriseData!$B$38</f>
        <v>ProTes300420201Adm</v>
      </c>
      <c r="B5379" s="109" t="s">
        <v>20502</v>
      </c>
      <c r="C5379" s="108" t="s">
        <v>2609</v>
      </c>
      <c r="D5379" s="108" t="s">
        <v>20503</v>
      </c>
      <c r="E5379" s="108" t="s">
        <v>2683</v>
      </c>
      <c r="G5379" s="108" t="s">
        <v>20504</v>
      </c>
      <c r="H5379" s="108" t="s">
        <v>6198</v>
      </c>
      <c r="I5379" s="110" t="s">
        <v>2683</v>
      </c>
      <c r="J5379" s="108" t="s">
        <v>3825</v>
      </c>
      <c r="O5379" s="108" t="s">
        <v>2573</v>
      </c>
    </row>
    <row r="5380" spans="1:15" s="108" customFormat="1" ht="12.75" x14ac:dyDescent="0.2">
      <c r="A5380" s="108" t="str">
        <f>EnterpriseData!$B$38</f>
        <v>ProTes300420201Adm</v>
      </c>
      <c r="B5380" s="109" t="s">
        <v>20505</v>
      </c>
      <c r="C5380" s="108" t="s">
        <v>2609</v>
      </c>
      <c r="D5380" s="108" t="s">
        <v>20506</v>
      </c>
      <c r="E5380" s="108" t="s">
        <v>2683</v>
      </c>
      <c r="G5380" s="108" t="s">
        <v>20507</v>
      </c>
      <c r="H5380" s="108" t="s">
        <v>6198</v>
      </c>
      <c r="I5380" s="110" t="s">
        <v>2683</v>
      </c>
      <c r="J5380" s="108" t="s">
        <v>3825</v>
      </c>
      <c r="O5380" s="108" t="s">
        <v>2573</v>
      </c>
    </row>
    <row r="5381" spans="1:15" s="108" customFormat="1" ht="12.75" x14ac:dyDescent="0.2">
      <c r="A5381" s="108" t="str">
        <f>EnterpriseData!$B$38</f>
        <v>ProTes300420201Adm</v>
      </c>
      <c r="B5381" s="109" t="s">
        <v>20508</v>
      </c>
      <c r="C5381" s="108" t="s">
        <v>2609</v>
      </c>
      <c r="D5381" s="108" t="s">
        <v>20509</v>
      </c>
      <c r="E5381" s="108" t="s">
        <v>2683</v>
      </c>
      <c r="G5381" s="108" t="s">
        <v>20510</v>
      </c>
      <c r="H5381" s="108" t="s">
        <v>6198</v>
      </c>
      <c r="I5381" s="110" t="s">
        <v>2683</v>
      </c>
      <c r="J5381" s="108" t="s">
        <v>3825</v>
      </c>
      <c r="O5381" s="108" t="s">
        <v>2573</v>
      </c>
    </row>
    <row r="5382" spans="1:15" s="108" customFormat="1" ht="12.75" x14ac:dyDescent="0.2">
      <c r="A5382" s="108" t="str">
        <f>EnterpriseData!$B$38</f>
        <v>ProTes300420201Adm</v>
      </c>
      <c r="B5382" s="109" t="s">
        <v>20511</v>
      </c>
      <c r="C5382" s="108" t="s">
        <v>2609</v>
      </c>
      <c r="D5382" s="108" t="s">
        <v>20512</v>
      </c>
      <c r="E5382" s="108" t="s">
        <v>2683</v>
      </c>
      <c r="G5382" s="108" t="s">
        <v>20513</v>
      </c>
      <c r="H5382" s="108" t="s">
        <v>6198</v>
      </c>
      <c r="I5382" s="110" t="s">
        <v>2683</v>
      </c>
      <c r="J5382" s="108" t="s">
        <v>3825</v>
      </c>
      <c r="O5382" s="108" t="s">
        <v>2573</v>
      </c>
    </row>
    <row r="5383" spans="1:15" s="108" customFormat="1" ht="12.75" x14ac:dyDescent="0.2">
      <c r="A5383" s="108" t="str">
        <f>EnterpriseData!$B$38</f>
        <v>ProTes300420201Adm</v>
      </c>
      <c r="B5383" s="109" t="s">
        <v>20514</v>
      </c>
      <c r="C5383" s="108" t="s">
        <v>2609</v>
      </c>
      <c r="D5383" s="108" t="s">
        <v>20515</v>
      </c>
      <c r="E5383" s="108" t="s">
        <v>2683</v>
      </c>
      <c r="G5383" s="108" t="s">
        <v>20516</v>
      </c>
      <c r="H5383" s="108" t="s">
        <v>6198</v>
      </c>
      <c r="I5383" s="110" t="s">
        <v>2683</v>
      </c>
      <c r="J5383" s="108" t="s">
        <v>3825</v>
      </c>
      <c r="O5383" s="108" t="s">
        <v>2573</v>
      </c>
    </row>
    <row r="5384" spans="1:15" s="108" customFormat="1" ht="12.75" x14ac:dyDescent="0.2">
      <c r="A5384" s="108" t="str">
        <f>EnterpriseData!$B$38</f>
        <v>ProTes300420201Adm</v>
      </c>
      <c r="B5384" s="109" t="s">
        <v>20517</v>
      </c>
      <c r="C5384" s="108" t="s">
        <v>2609</v>
      </c>
      <c r="D5384" s="108" t="s">
        <v>20518</v>
      </c>
      <c r="E5384" s="108" t="s">
        <v>2683</v>
      </c>
      <c r="G5384" s="108" t="s">
        <v>20519</v>
      </c>
      <c r="H5384" s="108" t="s">
        <v>6198</v>
      </c>
      <c r="I5384" s="110" t="s">
        <v>2683</v>
      </c>
      <c r="J5384" s="108" t="s">
        <v>3825</v>
      </c>
      <c r="O5384" s="108" t="s">
        <v>2573</v>
      </c>
    </row>
    <row r="5385" spans="1:15" s="108" customFormat="1" ht="12.75" x14ac:dyDescent="0.2">
      <c r="A5385" s="108" t="str">
        <f>EnterpriseData!$B$38</f>
        <v>ProTes300420201Adm</v>
      </c>
      <c r="B5385" s="109" t="s">
        <v>20520</v>
      </c>
      <c r="C5385" s="108" t="s">
        <v>2609</v>
      </c>
      <c r="D5385" s="108" t="s">
        <v>20521</v>
      </c>
      <c r="E5385" s="108" t="s">
        <v>2683</v>
      </c>
      <c r="G5385" s="108" t="s">
        <v>20522</v>
      </c>
      <c r="H5385" s="108" t="s">
        <v>6198</v>
      </c>
      <c r="I5385" s="110" t="s">
        <v>2683</v>
      </c>
      <c r="J5385" s="108" t="s">
        <v>3825</v>
      </c>
      <c r="O5385" s="108" t="s">
        <v>2573</v>
      </c>
    </row>
    <row r="5386" spans="1:15" s="108" customFormat="1" ht="12.75" x14ac:dyDescent="0.2">
      <c r="A5386" s="108" t="str">
        <f>EnterpriseData!$B$38</f>
        <v>ProTes300420201Adm</v>
      </c>
      <c r="B5386" s="109" t="s">
        <v>20523</v>
      </c>
      <c r="C5386" s="108" t="s">
        <v>2609</v>
      </c>
      <c r="D5386" s="108" t="s">
        <v>20524</v>
      </c>
      <c r="E5386" s="108" t="s">
        <v>2683</v>
      </c>
      <c r="G5386" s="108" t="s">
        <v>20525</v>
      </c>
      <c r="H5386" s="108" t="s">
        <v>6198</v>
      </c>
      <c r="I5386" s="110" t="s">
        <v>2683</v>
      </c>
      <c r="J5386" s="108" t="s">
        <v>3825</v>
      </c>
      <c r="O5386" s="108" t="s">
        <v>2573</v>
      </c>
    </row>
    <row r="5387" spans="1:15" s="108" customFormat="1" ht="12.75" x14ac:dyDescent="0.2">
      <c r="A5387" s="108" t="str">
        <f>EnterpriseData!$B$38</f>
        <v>ProTes300420201Adm</v>
      </c>
      <c r="B5387" s="109" t="s">
        <v>20526</v>
      </c>
      <c r="C5387" s="108" t="s">
        <v>2609</v>
      </c>
      <c r="D5387" s="108" t="s">
        <v>20527</v>
      </c>
      <c r="E5387" s="108" t="s">
        <v>2683</v>
      </c>
      <c r="G5387" s="108" t="s">
        <v>20528</v>
      </c>
      <c r="H5387" s="108" t="s">
        <v>6198</v>
      </c>
      <c r="I5387" s="110" t="s">
        <v>2683</v>
      </c>
      <c r="J5387" s="108" t="s">
        <v>3825</v>
      </c>
      <c r="O5387" s="108" t="s">
        <v>2573</v>
      </c>
    </row>
    <row r="5388" spans="1:15" s="108" customFormat="1" ht="12.75" x14ac:dyDescent="0.2">
      <c r="A5388" s="108" t="str">
        <f>EnterpriseData!$B$38</f>
        <v>ProTes300420201Adm</v>
      </c>
      <c r="B5388" s="109" t="s">
        <v>20529</v>
      </c>
      <c r="C5388" s="108" t="s">
        <v>2609</v>
      </c>
      <c r="D5388" s="108" t="s">
        <v>20530</v>
      </c>
      <c r="E5388" s="108" t="s">
        <v>2683</v>
      </c>
      <c r="G5388" s="108" t="s">
        <v>20531</v>
      </c>
      <c r="H5388" s="108" t="s">
        <v>6198</v>
      </c>
      <c r="I5388" s="110" t="s">
        <v>2683</v>
      </c>
      <c r="J5388" s="108" t="s">
        <v>3825</v>
      </c>
      <c r="O5388" s="108" t="s">
        <v>2573</v>
      </c>
    </row>
    <row r="5389" spans="1:15" s="108" customFormat="1" ht="12.75" x14ac:dyDescent="0.2">
      <c r="A5389" s="108" t="str">
        <f>EnterpriseData!$B$38</f>
        <v>ProTes300420201Adm</v>
      </c>
      <c r="B5389" s="109" t="s">
        <v>20532</v>
      </c>
      <c r="C5389" s="108" t="s">
        <v>2609</v>
      </c>
      <c r="D5389" s="108" t="s">
        <v>20533</v>
      </c>
      <c r="E5389" s="108" t="s">
        <v>2683</v>
      </c>
      <c r="G5389" s="108" t="s">
        <v>20534</v>
      </c>
      <c r="H5389" s="108" t="s">
        <v>6198</v>
      </c>
      <c r="I5389" s="110" t="s">
        <v>2683</v>
      </c>
      <c r="J5389" s="108" t="s">
        <v>3825</v>
      </c>
      <c r="O5389" s="108" t="s">
        <v>2573</v>
      </c>
    </row>
    <row r="5390" spans="1:15" s="108" customFormat="1" ht="12.75" x14ac:dyDescent="0.2">
      <c r="A5390" s="108" t="str">
        <f>EnterpriseData!$B$38</f>
        <v>ProTes300420201Adm</v>
      </c>
      <c r="B5390" s="109" t="s">
        <v>20535</v>
      </c>
      <c r="C5390" s="108" t="s">
        <v>2609</v>
      </c>
      <c r="D5390" s="108" t="s">
        <v>20536</v>
      </c>
      <c r="E5390" s="108" t="s">
        <v>2683</v>
      </c>
      <c r="G5390" s="108" t="s">
        <v>20537</v>
      </c>
      <c r="H5390" s="108" t="s">
        <v>4035</v>
      </c>
      <c r="I5390" s="110" t="s">
        <v>2683</v>
      </c>
      <c r="J5390" s="108" t="s">
        <v>3825</v>
      </c>
      <c r="O5390" s="108" t="s">
        <v>2573</v>
      </c>
    </row>
    <row r="5391" spans="1:15" s="108" customFormat="1" ht="12.75" x14ac:dyDescent="0.2">
      <c r="A5391" s="108" t="str">
        <f>EnterpriseData!$B$38</f>
        <v>ProTes300420201Adm</v>
      </c>
      <c r="B5391" s="109" t="s">
        <v>20538</v>
      </c>
      <c r="C5391" s="108" t="s">
        <v>2609</v>
      </c>
      <c r="D5391" s="108" t="s">
        <v>20539</v>
      </c>
      <c r="E5391" s="108" t="s">
        <v>2683</v>
      </c>
      <c r="G5391" s="108" t="s">
        <v>20540</v>
      </c>
      <c r="H5391" s="108" t="s">
        <v>6198</v>
      </c>
      <c r="I5391" s="110" t="s">
        <v>2683</v>
      </c>
      <c r="J5391" s="108" t="s">
        <v>3825</v>
      </c>
      <c r="O5391" s="108" t="s">
        <v>2573</v>
      </c>
    </row>
    <row r="5392" spans="1:15" s="108" customFormat="1" ht="12.75" x14ac:dyDescent="0.2">
      <c r="A5392" s="108" t="str">
        <f>EnterpriseData!$B$38</f>
        <v>ProTes300420201Adm</v>
      </c>
      <c r="B5392" s="109" t="s">
        <v>20541</v>
      </c>
      <c r="C5392" s="108" t="s">
        <v>2609</v>
      </c>
      <c r="D5392" s="108" t="s">
        <v>20542</v>
      </c>
      <c r="E5392" s="108" t="s">
        <v>2683</v>
      </c>
      <c r="G5392" s="108" t="s">
        <v>20543</v>
      </c>
      <c r="H5392" s="108" t="s">
        <v>4035</v>
      </c>
      <c r="I5392" s="110" t="s">
        <v>2683</v>
      </c>
      <c r="J5392" s="108" t="s">
        <v>3825</v>
      </c>
      <c r="O5392" s="108" t="s">
        <v>2573</v>
      </c>
    </row>
    <row r="5393" spans="1:15" s="108" customFormat="1" ht="12.75" x14ac:dyDescent="0.2">
      <c r="A5393" s="108" t="str">
        <f>EnterpriseData!$B$38</f>
        <v>ProTes300420201Adm</v>
      </c>
      <c r="B5393" s="109" t="s">
        <v>20544</v>
      </c>
      <c r="C5393" s="108" t="s">
        <v>2609</v>
      </c>
      <c r="D5393" s="108" t="s">
        <v>20545</v>
      </c>
      <c r="E5393" s="108" t="s">
        <v>2683</v>
      </c>
      <c r="G5393" s="108" t="s">
        <v>20546</v>
      </c>
      <c r="H5393" s="108" t="s">
        <v>4035</v>
      </c>
      <c r="I5393" s="110" t="s">
        <v>2683</v>
      </c>
      <c r="J5393" s="108" t="s">
        <v>3825</v>
      </c>
      <c r="O5393" s="108" t="s">
        <v>2573</v>
      </c>
    </row>
    <row r="5394" spans="1:15" s="108" customFormat="1" ht="12.75" x14ac:dyDescent="0.2">
      <c r="A5394" s="108" t="str">
        <f>EnterpriseData!$B$38</f>
        <v>ProTes300420201Adm</v>
      </c>
      <c r="B5394" s="109" t="s">
        <v>20547</v>
      </c>
      <c r="C5394" s="108" t="s">
        <v>2609</v>
      </c>
      <c r="D5394" s="108" t="s">
        <v>20548</v>
      </c>
      <c r="E5394" s="108" t="s">
        <v>2683</v>
      </c>
      <c r="G5394" s="108" t="s">
        <v>20549</v>
      </c>
      <c r="H5394" s="108" t="s">
        <v>6198</v>
      </c>
      <c r="I5394" s="110" t="s">
        <v>2683</v>
      </c>
      <c r="J5394" s="108" t="s">
        <v>3825</v>
      </c>
      <c r="O5394" s="108" t="s">
        <v>2573</v>
      </c>
    </row>
    <row r="5395" spans="1:15" s="108" customFormat="1" ht="12.75" x14ac:dyDescent="0.2">
      <c r="A5395" s="108" t="str">
        <f>EnterpriseData!$B$38</f>
        <v>ProTes300420201Adm</v>
      </c>
      <c r="B5395" s="109" t="s">
        <v>20550</v>
      </c>
      <c r="C5395" s="108" t="s">
        <v>2609</v>
      </c>
      <c r="D5395" s="108" t="s">
        <v>20551</v>
      </c>
      <c r="E5395" s="108" t="s">
        <v>2683</v>
      </c>
      <c r="G5395" s="108" t="s">
        <v>20552</v>
      </c>
      <c r="H5395" s="108" t="s">
        <v>6198</v>
      </c>
      <c r="I5395" s="110" t="s">
        <v>2683</v>
      </c>
      <c r="J5395" s="108" t="s">
        <v>3825</v>
      </c>
      <c r="O5395" s="108" t="s">
        <v>2573</v>
      </c>
    </row>
    <row r="5396" spans="1:15" s="108" customFormat="1" ht="12.75" x14ac:dyDescent="0.2">
      <c r="A5396" s="108" t="str">
        <f>EnterpriseData!$B$38</f>
        <v>ProTes300420201Adm</v>
      </c>
      <c r="B5396" s="109" t="s">
        <v>20553</v>
      </c>
      <c r="C5396" s="108" t="s">
        <v>2609</v>
      </c>
      <c r="D5396" s="108" t="s">
        <v>20554</v>
      </c>
      <c r="E5396" s="108" t="s">
        <v>2683</v>
      </c>
      <c r="G5396" s="108" t="s">
        <v>20555</v>
      </c>
      <c r="H5396" s="108" t="s">
        <v>6198</v>
      </c>
      <c r="I5396" s="110" t="s">
        <v>2683</v>
      </c>
      <c r="J5396" s="108" t="s">
        <v>3825</v>
      </c>
      <c r="O5396" s="108" t="s">
        <v>2573</v>
      </c>
    </row>
    <row r="5397" spans="1:15" s="108" customFormat="1" ht="12.75" x14ac:dyDescent="0.2">
      <c r="A5397" s="108" t="str">
        <f>EnterpriseData!$B$38</f>
        <v>ProTes300420201Adm</v>
      </c>
      <c r="B5397" s="109" t="s">
        <v>20556</v>
      </c>
      <c r="C5397" s="108" t="s">
        <v>2609</v>
      </c>
      <c r="D5397" s="108" t="s">
        <v>20557</v>
      </c>
      <c r="E5397" s="108" t="s">
        <v>2683</v>
      </c>
      <c r="G5397" s="108" t="s">
        <v>20558</v>
      </c>
      <c r="H5397" s="108" t="s">
        <v>6198</v>
      </c>
      <c r="I5397" s="110" t="s">
        <v>2683</v>
      </c>
      <c r="J5397" s="108" t="s">
        <v>3825</v>
      </c>
      <c r="O5397" s="108" t="s">
        <v>2573</v>
      </c>
    </row>
    <row r="5398" spans="1:15" s="108" customFormat="1" ht="12.75" x14ac:dyDescent="0.2">
      <c r="A5398" s="108" t="str">
        <f>EnterpriseData!$B$38</f>
        <v>ProTes300420201Adm</v>
      </c>
      <c r="B5398" s="109" t="s">
        <v>20559</v>
      </c>
      <c r="C5398" s="108" t="s">
        <v>2609</v>
      </c>
      <c r="D5398" s="108" t="s">
        <v>20560</v>
      </c>
      <c r="E5398" s="108" t="s">
        <v>2683</v>
      </c>
      <c r="G5398" s="108" t="s">
        <v>20561</v>
      </c>
      <c r="H5398" s="108" t="s">
        <v>6198</v>
      </c>
      <c r="I5398" s="110" t="s">
        <v>2683</v>
      </c>
      <c r="J5398" s="108" t="s">
        <v>3825</v>
      </c>
      <c r="O5398" s="108" t="s">
        <v>2573</v>
      </c>
    </row>
    <row r="5399" spans="1:15" s="108" customFormat="1" ht="12.75" x14ac:dyDescent="0.2">
      <c r="A5399" s="108" t="str">
        <f>EnterpriseData!$B$38</f>
        <v>ProTes300420201Adm</v>
      </c>
      <c r="B5399" s="109" t="s">
        <v>20562</v>
      </c>
      <c r="C5399" s="108" t="s">
        <v>2609</v>
      </c>
      <c r="D5399" s="108" t="s">
        <v>20563</v>
      </c>
      <c r="E5399" s="108" t="s">
        <v>2683</v>
      </c>
      <c r="G5399" s="108" t="s">
        <v>20564</v>
      </c>
      <c r="H5399" s="108" t="s">
        <v>4035</v>
      </c>
      <c r="I5399" s="110" t="s">
        <v>2683</v>
      </c>
      <c r="J5399" s="108" t="s">
        <v>3825</v>
      </c>
      <c r="O5399" s="108" t="s">
        <v>2573</v>
      </c>
    </row>
    <row r="5400" spans="1:15" s="108" customFormat="1" ht="12.75" x14ac:dyDescent="0.2">
      <c r="A5400" s="108" t="str">
        <f>EnterpriseData!$B$38</f>
        <v>ProTes300420201Adm</v>
      </c>
      <c r="B5400" s="109" t="s">
        <v>20565</v>
      </c>
      <c r="C5400" s="108" t="s">
        <v>2609</v>
      </c>
      <c r="D5400" s="108" t="s">
        <v>20566</v>
      </c>
      <c r="E5400" s="108" t="s">
        <v>2683</v>
      </c>
      <c r="G5400" s="108" t="s">
        <v>20567</v>
      </c>
      <c r="H5400" s="108" t="s">
        <v>6198</v>
      </c>
      <c r="I5400" s="110" t="s">
        <v>2683</v>
      </c>
      <c r="J5400" s="108" t="s">
        <v>3825</v>
      </c>
      <c r="O5400" s="108" t="s">
        <v>2573</v>
      </c>
    </row>
    <row r="5401" spans="1:15" s="108" customFormat="1" ht="12.75" x14ac:dyDescent="0.2">
      <c r="A5401" s="108" t="str">
        <f>EnterpriseData!$B$38</f>
        <v>ProTes300420201Adm</v>
      </c>
      <c r="B5401" s="109" t="s">
        <v>20568</v>
      </c>
      <c r="C5401" s="108" t="s">
        <v>2609</v>
      </c>
      <c r="D5401" s="108" t="s">
        <v>20569</v>
      </c>
      <c r="E5401" s="108" t="s">
        <v>2683</v>
      </c>
      <c r="G5401" s="108" t="s">
        <v>20570</v>
      </c>
      <c r="H5401" s="108" t="s">
        <v>6198</v>
      </c>
      <c r="I5401" s="110" t="s">
        <v>2683</v>
      </c>
      <c r="J5401" s="108" t="s">
        <v>3825</v>
      </c>
      <c r="O5401" s="108" t="s">
        <v>2573</v>
      </c>
    </row>
    <row r="5402" spans="1:15" s="108" customFormat="1" ht="12.75" x14ac:dyDescent="0.2">
      <c r="A5402" s="108" t="str">
        <f>EnterpriseData!$B$38</f>
        <v>ProTes300420201Adm</v>
      </c>
      <c r="B5402" s="109" t="s">
        <v>20571</v>
      </c>
      <c r="C5402" s="108" t="s">
        <v>2609</v>
      </c>
      <c r="D5402" s="108" t="s">
        <v>20572</v>
      </c>
      <c r="E5402" s="108" t="s">
        <v>2683</v>
      </c>
      <c r="G5402" s="108" t="s">
        <v>20573</v>
      </c>
      <c r="H5402" s="108" t="s">
        <v>4035</v>
      </c>
      <c r="I5402" s="110" t="s">
        <v>2683</v>
      </c>
      <c r="J5402" s="108" t="s">
        <v>3825</v>
      </c>
      <c r="O5402" s="108" t="s">
        <v>2573</v>
      </c>
    </row>
    <row r="5403" spans="1:15" s="108" customFormat="1" ht="12.75" x14ac:dyDescent="0.2">
      <c r="A5403" s="108" t="str">
        <f>EnterpriseData!$B$38</f>
        <v>ProTes300420201Adm</v>
      </c>
      <c r="B5403" s="109" t="s">
        <v>20574</v>
      </c>
      <c r="C5403" s="108" t="s">
        <v>2609</v>
      </c>
      <c r="D5403" s="108" t="s">
        <v>20575</v>
      </c>
      <c r="E5403" s="108" t="s">
        <v>2683</v>
      </c>
      <c r="G5403" s="108" t="s">
        <v>20576</v>
      </c>
      <c r="H5403" s="108" t="s">
        <v>6198</v>
      </c>
      <c r="I5403" s="110" t="s">
        <v>2683</v>
      </c>
      <c r="J5403" s="108" t="s">
        <v>3825</v>
      </c>
      <c r="O5403" s="108" t="s">
        <v>2573</v>
      </c>
    </row>
    <row r="5404" spans="1:15" s="108" customFormat="1" ht="12.75" x14ac:dyDescent="0.2">
      <c r="A5404" s="108" t="str">
        <f>EnterpriseData!$B$38</f>
        <v>ProTes300420201Adm</v>
      </c>
      <c r="B5404" s="109" t="s">
        <v>20577</v>
      </c>
      <c r="C5404" s="108" t="s">
        <v>2609</v>
      </c>
      <c r="D5404" s="108" t="s">
        <v>20578</v>
      </c>
      <c r="E5404" s="108" t="s">
        <v>2683</v>
      </c>
      <c r="G5404" s="108" t="s">
        <v>20579</v>
      </c>
      <c r="H5404" s="108" t="s">
        <v>4035</v>
      </c>
      <c r="I5404" s="110" t="s">
        <v>2683</v>
      </c>
      <c r="J5404" s="108" t="s">
        <v>3825</v>
      </c>
      <c r="O5404" s="108" t="s">
        <v>2573</v>
      </c>
    </row>
    <row r="5405" spans="1:15" s="108" customFormat="1" ht="12.75" x14ac:dyDescent="0.2">
      <c r="A5405" s="108" t="str">
        <f>EnterpriseData!$B$38</f>
        <v>ProTes300420201Adm</v>
      </c>
      <c r="B5405" s="109" t="s">
        <v>20580</v>
      </c>
      <c r="C5405" s="108" t="s">
        <v>2609</v>
      </c>
      <c r="D5405" s="108" t="s">
        <v>20581</v>
      </c>
      <c r="E5405" s="108" t="s">
        <v>2683</v>
      </c>
      <c r="G5405" s="108" t="s">
        <v>20582</v>
      </c>
      <c r="H5405" s="108" t="s">
        <v>6198</v>
      </c>
      <c r="I5405" s="110" t="s">
        <v>2683</v>
      </c>
      <c r="J5405" s="108" t="s">
        <v>3825</v>
      </c>
      <c r="O5405" s="108" t="s">
        <v>2573</v>
      </c>
    </row>
    <row r="5406" spans="1:15" s="108" customFormat="1" ht="12.75" x14ac:dyDescent="0.2">
      <c r="A5406" s="108" t="str">
        <f>EnterpriseData!$B$38</f>
        <v>ProTes300420201Adm</v>
      </c>
      <c r="B5406" s="109" t="s">
        <v>20583</v>
      </c>
      <c r="C5406" s="108" t="s">
        <v>2609</v>
      </c>
      <c r="D5406" s="108" t="s">
        <v>20584</v>
      </c>
      <c r="E5406" s="108" t="s">
        <v>2683</v>
      </c>
      <c r="G5406" s="108" t="s">
        <v>20585</v>
      </c>
      <c r="H5406" s="108" t="s">
        <v>6198</v>
      </c>
      <c r="I5406" s="110" t="s">
        <v>2683</v>
      </c>
      <c r="J5406" s="108" t="s">
        <v>3825</v>
      </c>
      <c r="O5406" s="108" t="s">
        <v>2573</v>
      </c>
    </row>
    <row r="5407" spans="1:15" s="108" customFormat="1" ht="12.75" x14ac:dyDescent="0.2">
      <c r="A5407" s="108" t="str">
        <f>EnterpriseData!$B$38</f>
        <v>ProTes300420201Adm</v>
      </c>
      <c r="B5407" s="109" t="s">
        <v>20586</v>
      </c>
      <c r="C5407" s="108" t="s">
        <v>2609</v>
      </c>
      <c r="D5407" s="108" t="s">
        <v>20587</v>
      </c>
      <c r="E5407" s="108" t="s">
        <v>2683</v>
      </c>
      <c r="G5407" s="108" t="s">
        <v>20588</v>
      </c>
      <c r="H5407" s="108" t="s">
        <v>6198</v>
      </c>
      <c r="I5407" s="110" t="s">
        <v>2683</v>
      </c>
      <c r="J5407" s="108" t="s">
        <v>3825</v>
      </c>
      <c r="O5407" s="108" t="s">
        <v>2573</v>
      </c>
    </row>
    <row r="5408" spans="1:15" s="108" customFormat="1" ht="12.75" x14ac:dyDescent="0.2">
      <c r="A5408" s="108" t="str">
        <f>EnterpriseData!$B$38</f>
        <v>ProTes300420201Adm</v>
      </c>
      <c r="B5408" s="109" t="s">
        <v>20589</v>
      </c>
      <c r="C5408" s="108" t="s">
        <v>2609</v>
      </c>
      <c r="D5408" s="108" t="s">
        <v>20590</v>
      </c>
      <c r="E5408" s="108" t="s">
        <v>2683</v>
      </c>
      <c r="G5408" s="108" t="s">
        <v>20591</v>
      </c>
      <c r="H5408" s="108" t="s">
        <v>4035</v>
      </c>
      <c r="I5408" s="110" t="s">
        <v>2683</v>
      </c>
      <c r="J5408" s="108" t="s">
        <v>3825</v>
      </c>
      <c r="O5408" s="108" t="s">
        <v>2573</v>
      </c>
    </row>
    <row r="5409" spans="1:15" s="108" customFormat="1" ht="12.75" x14ac:dyDescent="0.2">
      <c r="A5409" s="108" t="str">
        <f>EnterpriseData!$B$38</f>
        <v>ProTes300420201Adm</v>
      </c>
      <c r="B5409" s="109" t="s">
        <v>20592</v>
      </c>
      <c r="C5409" s="108" t="s">
        <v>2609</v>
      </c>
      <c r="D5409" s="108" t="s">
        <v>20593</v>
      </c>
      <c r="E5409" s="108" t="s">
        <v>2683</v>
      </c>
      <c r="G5409" s="108" t="s">
        <v>20594</v>
      </c>
      <c r="H5409" s="108" t="s">
        <v>6198</v>
      </c>
      <c r="I5409" s="110" t="s">
        <v>2683</v>
      </c>
      <c r="J5409" s="108" t="s">
        <v>3825</v>
      </c>
      <c r="O5409" s="108" t="s">
        <v>2573</v>
      </c>
    </row>
    <row r="5410" spans="1:15" s="108" customFormat="1" ht="12.75" x14ac:dyDescent="0.2">
      <c r="A5410" s="108" t="str">
        <f>EnterpriseData!$B$38</f>
        <v>ProTes300420201Adm</v>
      </c>
      <c r="B5410" s="109" t="s">
        <v>20595</v>
      </c>
      <c r="C5410" s="108" t="s">
        <v>2609</v>
      </c>
      <c r="D5410" s="108" t="s">
        <v>20596</v>
      </c>
      <c r="E5410" s="108" t="s">
        <v>2683</v>
      </c>
      <c r="G5410" s="108" t="s">
        <v>20597</v>
      </c>
      <c r="H5410" s="108" t="s">
        <v>4035</v>
      </c>
      <c r="I5410" s="110" t="s">
        <v>2683</v>
      </c>
      <c r="J5410" s="108" t="s">
        <v>3825</v>
      </c>
      <c r="O5410" s="108" t="s">
        <v>2573</v>
      </c>
    </row>
    <row r="5411" spans="1:15" s="108" customFormat="1" ht="12.75" x14ac:dyDescent="0.2">
      <c r="A5411" s="108" t="str">
        <f>EnterpriseData!$B$38</f>
        <v>ProTes300420201Adm</v>
      </c>
      <c r="B5411" s="109" t="s">
        <v>20598</v>
      </c>
      <c r="C5411" s="108" t="s">
        <v>2609</v>
      </c>
      <c r="D5411" s="108" t="s">
        <v>20599</v>
      </c>
      <c r="E5411" s="108" t="s">
        <v>2683</v>
      </c>
      <c r="G5411" s="108" t="s">
        <v>20600</v>
      </c>
      <c r="H5411" s="108" t="s">
        <v>6198</v>
      </c>
      <c r="I5411" s="110" t="s">
        <v>2683</v>
      </c>
      <c r="J5411" s="108" t="s">
        <v>3825</v>
      </c>
      <c r="O5411" s="108" t="s">
        <v>2573</v>
      </c>
    </row>
    <row r="5412" spans="1:15" s="108" customFormat="1" ht="12.75" x14ac:dyDescent="0.2">
      <c r="A5412" s="108" t="str">
        <f>EnterpriseData!$B$38</f>
        <v>ProTes300420201Adm</v>
      </c>
      <c r="B5412" s="109" t="s">
        <v>20601</v>
      </c>
      <c r="C5412" s="108" t="s">
        <v>2609</v>
      </c>
      <c r="D5412" s="108" t="s">
        <v>20602</v>
      </c>
      <c r="E5412" s="108" t="s">
        <v>2683</v>
      </c>
      <c r="G5412" s="108" t="s">
        <v>20603</v>
      </c>
      <c r="H5412" s="108" t="s">
        <v>6198</v>
      </c>
      <c r="I5412" s="110" t="s">
        <v>2683</v>
      </c>
      <c r="J5412" s="108" t="s">
        <v>3825</v>
      </c>
      <c r="O5412" s="108" t="s">
        <v>2573</v>
      </c>
    </row>
    <row r="5413" spans="1:15" s="108" customFormat="1" ht="12.75" x14ac:dyDescent="0.2">
      <c r="A5413" s="108" t="str">
        <f>EnterpriseData!$B$38</f>
        <v>ProTes300420201Adm</v>
      </c>
      <c r="B5413" s="109" t="s">
        <v>20604</v>
      </c>
      <c r="C5413" s="108" t="s">
        <v>2609</v>
      </c>
      <c r="D5413" s="108" t="s">
        <v>20605</v>
      </c>
      <c r="E5413" s="108" t="s">
        <v>2683</v>
      </c>
      <c r="G5413" s="108" t="s">
        <v>20606</v>
      </c>
      <c r="H5413" s="108" t="s">
        <v>4035</v>
      </c>
      <c r="I5413" s="110" t="s">
        <v>2683</v>
      </c>
      <c r="J5413" s="108" t="s">
        <v>3825</v>
      </c>
      <c r="O5413" s="108" t="s">
        <v>2573</v>
      </c>
    </row>
    <row r="5414" spans="1:15" s="108" customFormat="1" ht="12.75" x14ac:dyDescent="0.2">
      <c r="A5414" s="108" t="str">
        <f>EnterpriseData!$B$38</f>
        <v>ProTes300420201Adm</v>
      </c>
      <c r="B5414" s="109" t="s">
        <v>20607</v>
      </c>
      <c r="C5414" s="108" t="s">
        <v>2609</v>
      </c>
      <c r="D5414" s="108" t="s">
        <v>20608</v>
      </c>
      <c r="E5414" s="108" t="s">
        <v>2683</v>
      </c>
      <c r="G5414" s="108" t="s">
        <v>20609</v>
      </c>
      <c r="H5414" s="108" t="s">
        <v>6198</v>
      </c>
      <c r="I5414" s="110" t="s">
        <v>2683</v>
      </c>
      <c r="J5414" s="108" t="s">
        <v>3825</v>
      </c>
      <c r="O5414" s="108" t="s">
        <v>2573</v>
      </c>
    </row>
    <row r="5415" spans="1:15" s="108" customFormat="1" ht="12.75" x14ac:dyDescent="0.2">
      <c r="A5415" s="108" t="str">
        <f>EnterpriseData!$B$38</f>
        <v>ProTes300420201Adm</v>
      </c>
      <c r="B5415" s="109" t="s">
        <v>20610</v>
      </c>
      <c r="C5415" s="108" t="s">
        <v>2609</v>
      </c>
      <c r="D5415" s="108" t="s">
        <v>20611</v>
      </c>
      <c r="E5415" s="108" t="s">
        <v>2683</v>
      </c>
      <c r="G5415" s="108" t="s">
        <v>20612</v>
      </c>
      <c r="H5415" s="108" t="s">
        <v>6198</v>
      </c>
      <c r="I5415" s="110" t="s">
        <v>2683</v>
      </c>
      <c r="J5415" s="108" t="s">
        <v>3825</v>
      </c>
      <c r="O5415" s="108" t="s">
        <v>2573</v>
      </c>
    </row>
    <row r="5416" spans="1:15" s="108" customFormat="1" ht="12.75" x14ac:dyDescent="0.2">
      <c r="A5416" s="108" t="str">
        <f>EnterpriseData!$B$38</f>
        <v>ProTes300420201Adm</v>
      </c>
      <c r="B5416" s="109" t="s">
        <v>20613</v>
      </c>
      <c r="C5416" s="108" t="s">
        <v>2609</v>
      </c>
      <c r="D5416" s="108" t="s">
        <v>20614</v>
      </c>
      <c r="E5416" s="108" t="s">
        <v>2683</v>
      </c>
      <c r="G5416" s="108" t="s">
        <v>20615</v>
      </c>
      <c r="H5416" s="108" t="s">
        <v>6198</v>
      </c>
      <c r="I5416" s="110" t="s">
        <v>2683</v>
      </c>
      <c r="J5416" s="108" t="s">
        <v>3825</v>
      </c>
      <c r="O5416" s="108" t="s">
        <v>2573</v>
      </c>
    </row>
    <row r="5417" spans="1:15" s="108" customFormat="1" ht="12.75" x14ac:dyDescent="0.2">
      <c r="A5417" s="108" t="str">
        <f>EnterpriseData!$B$38</f>
        <v>ProTes300420201Adm</v>
      </c>
      <c r="B5417" s="109" t="s">
        <v>20616</v>
      </c>
      <c r="C5417" s="108" t="s">
        <v>2609</v>
      </c>
      <c r="D5417" s="108" t="s">
        <v>20617</v>
      </c>
      <c r="E5417" s="108" t="s">
        <v>2683</v>
      </c>
      <c r="G5417" s="108" t="s">
        <v>20618</v>
      </c>
      <c r="H5417" s="108" t="s">
        <v>6198</v>
      </c>
      <c r="I5417" s="110" t="s">
        <v>2683</v>
      </c>
      <c r="J5417" s="108" t="s">
        <v>3825</v>
      </c>
      <c r="O5417" s="108" t="s">
        <v>2573</v>
      </c>
    </row>
    <row r="5418" spans="1:15" s="108" customFormat="1" ht="12.75" x14ac:dyDescent="0.2">
      <c r="A5418" s="108" t="str">
        <f>EnterpriseData!$B$38</f>
        <v>ProTes300420201Adm</v>
      </c>
      <c r="B5418" s="109" t="s">
        <v>20619</v>
      </c>
      <c r="C5418" s="108" t="s">
        <v>2609</v>
      </c>
      <c r="D5418" s="108" t="s">
        <v>20620</v>
      </c>
      <c r="E5418" s="108" t="s">
        <v>2683</v>
      </c>
      <c r="G5418" s="108" t="s">
        <v>20621</v>
      </c>
      <c r="H5418" s="108" t="s">
        <v>6198</v>
      </c>
      <c r="I5418" s="110" t="s">
        <v>2683</v>
      </c>
      <c r="J5418" s="108" t="s">
        <v>3825</v>
      </c>
      <c r="O5418" s="108" t="s">
        <v>2573</v>
      </c>
    </row>
    <row r="5419" spans="1:15" s="108" customFormat="1" ht="12.75" x14ac:dyDescent="0.2">
      <c r="A5419" s="108" t="str">
        <f>EnterpriseData!$B$38</f>
        <v>ProTes300420201Adm</v>
      </c>
      <c r="B5419" s="109" t="s">
        <v>20622</v>
      </c>
      <c r="C5419" s="108" t="s">
        <v>2609</v>
      </c>
      <c r="D5419" s="108" t="s">
        <v>20623</v>
      </c>
      <c r="E5419" s="108" t="s">
        <v>2683</v>
      </c>
      <c r="G5419" s="108" t="s">
        <v>20624</v>
      </c>
      <c r="H5419" s="108" t="s">
        <v>6198</v>
      </c>
      <c r="I5419" s="110" t="s">
        <v>2683</v>
      </c>
      <c r="J5419" s="108" t="s">
        <v>3825</v>
      </c>
      <c r="O5419" s="108" t="s">
        <v>2573</v>
      </c>
    </row>
    <row r="5420" spans="1:15" s="108" customFormat="1" ht="12.75" x14ac:dyDescent="0.2">
      <c r="A5420" s="108" t="str">
        <f>EnterpriseData!$B$38</f>
        <v>ProTes300420201Adm</v>
      </c>
      <c r="B5420" s="109" t="s">
        <v>20625</v>
      </c>
      <c r="C5420" s="108" t="s">
        <v>2609</v>
      </c>
      <c r="D5420" s="108" t="s">
        <v>20626</v>
      </c>
      <c r="E5420" s="108" t="s">
        <v>2683</v>
      </c>
      <c r="G5420" s="108" t="s">
        <v>20627</v>
      </c>
      <c r="H5420" s="108" t="s">
        <v>6198</v>
      </c>
      <c r="I5420" s="110" t="s">
        <v>2683</v>
      </c>
      <c r="J5420" s="108" t="s">
        <v>3825</v>
      </c>
      <c r="O5420" s="108" t="s">
        <v>2573</v>
      </c>
    </row>
    <row r="5421" spans="1:15" s="108" customFormat="1" ht="12.75" x14ac:dyDescent="0.2">
      <c r="A5421" s="108" t="str">
        <f>EnterpriseData!$B$38</f>
        <v>ProTes300420201Adm</v>
      </c>
      <c r="B5421" s="109" t="s">
        <v>20628</v>
      </c>
      <c r="C5421" s="108" t="s">
        <v>2609</v>
      </c>
      <c r="D5421" s="108" t="s">
        <v>20629</v>
      </c>
      <c r="E5421" s="108" t="s">
        <v>2683</v>
      </c>
      <c r="G5421" s="108" t="s">
        <v>20630</v>
      </c>
      <c r="H5421" s="108" t="s">
        <v>6198</v>
      </c>
      <c r="I5421" s="110" t="s">
        <v>2683</v>
      </c>
      <c r="J5421" s="108" t="s">
        <v>3825</v>
      </c>
      <c r="O5421" s="108" t="s">
        <v>2573</v>
      </c>
    </row>
    <row r="5422" spans="1:15" s="108" customFormat="1" ht="12.75" x14ac:dyDescent="0.2">
      <c r="A5422" s="108" t="str">
        <f>EnterpriseData!$B$38</f>
        <v>ProTes300420201Adm</v>
      </c>
      <c r="B5422" s="109" t="s">
        <v>20631</v>
      </c>
      <c r="C5422" s="108" t="s">
        <v>2609</v>
      </c>
      <c r="D5422" s="108" t="s">
        <v>20632</v>
      </c>
      <c r="E5422" s="108" t="s">
        <v>2683</v>
      </c>
      <c r="G5422" s="108" t="s">
        <v>20633</v>
      </c>
      <c r="H5422" s="108" t="s">
        <v>6198</v>
      </c>
      <c r="I5422" s="110" t="s">
        <v>2683</v>
      </c>
      <c r="J5422" s="108" t="s">
        <v>3825</v>
      </c>
      <c r="O5422" s="108" t="s">
        <v>2573</v>
      </c>
    </row>
    <row r="5423" spans="1:15" s="108" customFormat="1" ht="12.75" x14ac:dyDescent="0.2">
      <c r="A5423" s="108" t="str">
        <f>EnterpriseData!$B$38</f>
        <v>ProTes300420201Adm</v>
      </c>
      <c r="B5423" s="109" t="s">
        <v>20634</v>
      </c>
      <c r="C5423" s="108" t="s">
        <v>2609</v>
      </c>
      <c r="D5423" s="108" t="s">
        <v>20635</v>
      </c>
      <c r="E5423" s="108" t="s">
        <v>2683</v>
      </c>
      <c r="G5423" s="108" t="s">
        <v>20636</v>
      </c>
      <c r="H5423" s="108" t="s">
        <v>6198</v>
      </c>
      <c r="I5423" s="110" t="s">
        <v>2683</v>
      </c>
      <c r="J5423" s="108" t="s">
        <v>3825</v>
      </c>
      <c r="O5423" s="108" t="s">
        <v>2573</v>
      </c>
    </row>
    <row r="5424" spans="1:15" s="108" customFormat="1" ht="12.75" x14ac:dyDescent="0.2">
      <c r="A5424" s="108" t="str">
        <f>EnterpriseData!$B$38</f>
        <v>ProTes300420201Adm</v>
      </c>
      <c r="B5424" s="109" t="s">
        <v>20637</v>
      </c>
      <c r="C5424" s="108" t="s">
        <v>2609</v>
      </c>
      <c r="D5424" s="108" t="s">
        <v>20638</v>
      </c>
      <c r="E5424" s="108" t="s">
        <v>2683</v>
      </c>
      <c r="G5424" s="108" t="s">
        <v>20639</v>
      </c>
      <c r="H5424" s="108" t="s">
        <v>6198</v>
      </c>
      <c r="I5424" s="110" t="s">
        <v>2683</v>
      </c>
      <c r="J5424" s="108" t="s">
        <v>3825</v>
      </c>
      <c r="O5424" s="108" t="s">
        <v>2573</v>
      </c>
    </row>
    <row r="5425" spans="1:15" s="108" customFormat="1" ht="12.75" x14ac:dyDescent="0.2">
      <c r="A5425" s="108" t="str">
        <f>EnterpriseData!$B$38</f>
        <v>ProTes300420201Adm</v>
      </c>
      <c r="B5425" s="109" t="s">
        <v>20640</v>
      </c>
      <c r="C5425" s="108" t="s">
        <v>2609</v>
      </c>
      <c r="D5425" s="108" t="s">
        <v>20641</v>
      </c>
      <c r="E5425" s="108" t="s">
        <v>2683</v>
      </c>
      <c r="G5425" s="108" t="s">
        <v>20642</v>
      </c>
      <c r="H5425" s="108" t="s">
        <v>6198</v>
      </c>
      <c r="I5425" s="110" t="s">
        <v>2683</v>
      </c>
      <c r="J5425" s="108" t="s">
        <v>3825</v>
      </c>
      <c r="O5425" s="108" t="s">
        <v>2573</v>
      </c>
    </row>
    <row r="5426" spans="1:15" s="108" customFormat="1" ht="12.75" x14ac:dyDescent="0.2">
      <c r="A5426" s="108" t="str">
        <f>EnterpriseData!$B$38</f>
        <v>ProTes300420201Adm</v>
      </c>
      <c r="B5426" s="109" t="s">
        <v>20643</v>
      </c>
      <c r="C5426" s="108" t="s">
        <v>2609</v>
      </c>
      <c r="D5426" s="108" t="s">
        <v>20644</v>
      </c>
      <c r="E5426" s="108" t="s">
        <v>2683</v>
      </c>
      <c r="G5426" s="108" t="s">
        <v>20645</v>
      </c>
      <c r="H5426" s="108" t="s">
        <v>6198</v>
      </c>
      <c r="I5426" s="110" t="s">
        <v>2683</v>
      </c>
      <c r="J5426" s="108" t="s">
        <v>3825</v>
      </c>
      <c r="O5426" s="108" t="s">
        <v>2573</v>
      </c>
    </row>
    <row r="5427" spans="1:15" s="108" customFormat="1" ht="12.75" x14ac:dyDescent="0.2">
      <c r="A5427" s="108" t="str">
        <f>EnterpriseData!$B$38</f>
        <v>ProTes300420201Adm</v>
      </c>
      <c r="B5427" s="109" t="s">
        <v>20646</v>
      </c>
      <c r="C5427" s="108" t="s">
        <v>2609</v>
      </c>
      <c r="D5427" s="108" t="s">
        <v>20647</v>
      </c>
      <c r="E5427" s="108" t="s">
        <v>2683</v>
      </c>
      <c r="G5427" s="108" t="s">
        <v>20648</v>
      </c>
      <c r="H5427" s="108" t="s">
        <v>6198</v>
      </c>
      <c r="I5427" s="110" t="s">
        <v>2683</v>
      </c>
      <c r="J5427" s="108" t="s">
        <v>3825</v>
      </c>
      <c r="O5427" s="108" t="s">
        <v>2573</v>
      </c>
    </row>
    <row r="5428" spans="1:15" s="108" customFormat="1" ht="12.75" x14ac:dyDescent="0.2">
      <c r="A5428" s="108" t="str">
        <f>EnterpriseData!$B$38</f>
        <v>ProTes300420201Adm</v>
      </c>
      <c r="B5428" s="109" t="s">
        <v>20649</v>
      </c>
      <c r="C5428" s="108" t="s">
        <v>2609</v>
      </c>
      <c r="D5428" s="108" t="s">
        <v>20650</v>
      </c>
      <c r="E5428" s="108" t="s">
        <v>2683</v>
      </c>
      <c r="G5428" s="108" t="s">
        <v>20651</v>
      </c>
      <c r="H5428" s="108" t="s">
        <v>4035</v>
      </c>
      <c r="I5428" s="110" t="s">
        <v>2683</v>
      </c>
      <c r="J5428" s="108" t="s">
        <v>3825</v>
      </c>
      <c r="O5428" s="108" t="s">
        <v>2573</v>
      </c>
    </row>
    <row r="5429" spans="1:15" s="108" customFormat="1" ht="12.75" x14ac:dyDescent="0.2">
      <c r="A5429" s="108" t="str">
        <f>EnterpriseData!$B$38</f>
        <v>ProTes300420201Adm</v>
      </c>
      <c r="B5429" s="109" t="s">
        <v>20652</v>
      </c>
      <c r="C5429" s="108" t="s">
        <v>2609</v>
      </c>
      <c r="D5429" s="108" t="s">
        <v>20653</v>
      </c>
      <c r="E5429" s="108" t="s">
        <v>2683</v>
      </c>
      <c r="G5429" s="108" t="s">
        <v>20654</v>
      </c>
      <c r="H5429" s="108" t="s">
        <v>4035</v>
      </c>
      <c r="I5429" s="110" t="s">
        <v>2683</v>
      </c>
      <c r="J5429" s="108" t="s">
        <v>3825</v>
      </c>
      <c r="O5429" s="108" t="s">
        <v>2573</v>
      </c>
    </row>
    <row r="5430" spans="1:15" s="108" customFormat="1" ht="12.75" x14ac:dyDescent="0.2">
      <c r="A5430" s="108" t="str">
        <f>EnterpriseData!$B$38</f>
        <v>ProTes300420201Adm</v>
      </c>
      <c r="B5430" s="109" t="s">
        <v>20655</v>
      </c>
      <c r="C5430" s="108" t="s">
        <v>2609</v>
      </c>
      <c r="D5430" s="108" t="s">
        <v>20656</v>
      </c>
      <c r="E5430" s="108" t="s">
        <v>2683</v>
      </c>
      <c r="G5430" s="108" t="s">
        <v>20657</v>
      </c>
      <c r="H5430" s="108" t="s">
        <v>4035</v>
      </c>
      <c r="I5430" s="110" t="s">
        <v>2683</v>
      </c>
      <c r="J5430" s="108" t="s">
        <v>3825</v>
      </c>
      <c r="O5430" s="108" t="s">
        <v>2573</v>
      </c>
    </row>
    <row r="5431" spans="1:15" s="108" customFormat="1" ht="12.75" x14ac:dyDescent="0.2">
      <c r="A5431" s="108" t="str">
        <f>EnterpriseData!$B$38</f>
        <v>ProTes300420201Adm</v>
      </c>
      <c r="B5431" s="109" t="s">
        <v>20658</v>
      </c>
      <c r="C5431" s="108" t="s">
        <v>2609</v>
      </c>
      <c r="D5431" s="108" t="s">
        <v>20659</v>
      </c>
      <c r="E5431" s="108" t="s">
        <v>2683</v>
      </c>
      <c r="G5431" s="108" t="s">
        <v>20660</v>
      </c>
      <c r="H5431" s="108" t="s">
        <v>4035</v>
      </c>
      <c r="I5431" s="110" t="s">
        <v>2683</v>
      </c>
      <c r="J5431" s="108" t="s">
        <v>3825</v>
      </c>
      <c r="O5431" s="108" t="s">
        <v>2573</v>
      </c>
    </row>
    <row r="5432" spans="1:15" s="108" customFormat="1" ht="12.75" x14ac:dyDescent="0.2">
      <c r="A5432" s="108" t="str">
        <f>EnterpriseData!$B$38</f>
        <v>ProTes300420201Adm</v>
      </c>
      <c r="B5432" s="109" t="s">
        <v>20661</v>
      </c>
      <c r="C5432" s="108" t="s">
        <v>2609</v>
      </c>
      <c r="D5432" s="108" t="s">
        <v>20662</v>
      </c>
      <c r="E5432" s="108" t="s">
        <v>2683</v>
      </c>
      <c r="G5432" s="108" t="s">
        <v>20663</v>
      </c>
      <c r="H5432" s="108" t="s">
        <v>4035</v>
      </c>
      <c r="I5432" s="110" t="s">
        <v>2683</v>
      </c>
      <c r="J5432" s="108" t="s">
        <v>3825</v>
      </c>
      <c r="O5432" s="108" t="s">
        <v>2573</v>
      </c>
    </row>
    <row r="5433" spans="1:15" s="108" customFormat="1" ht="12.75" x14ac:dyDescent="0.2">
      <c r="A5433" s="108" t="str">
        <f>EnterpriseData!$B$38</f>
        <v>ProTes300420201Adm</v>
      </c>
      <c r="B5433" s="109" t="s">
        <v>20664</v>
      </c>
      <c r="C5433" s="108" t="s">
        <v>2609</v>
      </c>
      <c r="D5433" s="108" t="s">
        <v>20665</v>
      </c>
      <c r="E5433" s="108" t="s">
        <v>2683</v>
      </c>
      <c r="G5433" s="108" t="s">
        <v>20666</v>
      </c>
      <c r="H5433" s="108" t="s">
        <v>4035</v>
      </c>
      <c r="I5433" s="110" t="s">
        <v>2683</v>
      </c>
      <c r="J5433" s="108" t="s">
        <v>3825</v>
      </c>
      <c r="O5433" s="108" t="s">
        <v>2573</v>
      </c>
    </row>
    <row r="5434" spans="1:15" s="108" customFormat="1" ht="12.75" x14ac:dyDescent="0.2">
      <c r="A5434" s="108" t="str">
        <f>EnterpriseData!$B$38</f>
        <v>ProTes300420201Adm</v>
      </c>
      <c r="B5434" s="109" t="s">
        <v>20667</v>
      </c>
      <c r="C5434" s="108" t="s">
        <v>2609</v>
      </c>
      <c r="D5434" s="108" t="s">
        <v>20668</v>
      </c>
      <c r="E5434" s="108" t="s">
        <v>2683</v>
      </c>
      <c r="G5434" s="108" t="s">
        <v>20669</v>
      </c>
      <c r="H5434" s="108" t="s">
        <v>6198</v>
      </c>
      <c r="I5434" s="110" t="s">
        <v>2683</v>
      </c>
      <c r="J5434" s="108" t="s">
        <v>3825</v>
      </c>
      <c r="O5434" s="108" t="s">
        <v>2573</v>
      </c>
    </row>
    <row r="5435" spans="1:15" s="108" customFormat="1" ht="12.75" x14ac:dyDescent="0.2">
      <c r="A5435" s="108" t="str">
        <f>EnterpriseData!$B$38</f>
        <v>ProTes300420201Adm</v>
      </c>
      <c r="B5435" s="109" t="s">
        <v>20670</v>
      </c>
      <c r="C5435" s="108" t="s">
        <v>2609</v>
      </c>
      <c r="D5435" s="108" t="s">
        <v>20671</v>
      </c>
      <c r="E5435" s="108" t="s">
        <v>2683</v>
      </c>
      <c r="G5435" s="108" t="s">
        <v>20671</v>
      </c>
      <c r="H5435" s="108" t="s">
        <v>6198</v>
      </c>
      <c r="I5435" s="110" t="s">
        <v>2683</v>
      </c>
      <c r="J5435" s="108" t="s">
        <v>3825</v>
      </c>
      <c r="O5435" s="108" t="s">
        <v>2573</v>
      </c>
    </row>
    <row r="5436" spans="1:15" s="108" customFormat="1" ht="12.75" x14ac:dyDescent="0.2">
      <c r="A5436" s="108" t="str">
        <f>EnterpriseData!$B$38</f>
        <v>ProTes300420201Adm</v>
      </c>
      <c r="B5436" s="109" t="s">
        <v>20672</v>
      </c>
      <c r="C5436" s="108" t="s">
        <v>2609</v>
      </c>
      <c r="D5436" s="108" t="s">
        <v>20673</v>
      </c>
      <c r="E5436" s="108" t="s">
        <v>2683</v>
      </c>
      <c r="G5436" s="108" t="s">
        <v>20674</v>
      </c>
      <c r="H5436" s="108" t="s">
        <v>4035</v>
      </c>
      <c r="I5436" s="110" t="s">
        <v>2683</v>
      </c>
      <c r="J5436" s="108" t="s">
        <v>3825</v>
      </c>
      <c r="O5436" s="108" t="s">
        <v>2573</v>
      </c>
    </row>
    <row r="5437" spans="1:15" s="108" customFormat="1" ht="12.75" x14ac:dyDescent="0.2">
      <c r="A5437" s="108" t="str">
        <f>EnterpriseData!$B$38</f>
        <v>ProTes300420201Adm</v>
      </c>
      <c r="B5437" s="109" t="s">
        <v>20675</v>
      </c>
      <c r="C5437" s="108" t="s">
        <v>2609</v>
      </c>
      <c r="D5437" s="108" t="s">
        <v>20676</v>
      </c>
      <c r="E5437" s="108" t="s">
        <v>2683</v>
      </c>
      <c r="G5437" s="108" t="s">
        <v>20677</v>
      </c>
      <c r="H5437" s="108" t="s">
        <v>6198</v>
      </c>
      <c r="I5437" s="110" t="s">
        <v>2683</v>
      </c>
      <c r="J5437" s="108" t="s">
        <v>3825</v>
      </c>
      <c r="O5437" s="108" t="s">
        <v>2573</v>
      </c>
    </row>
    <row r="5438" spans="1:15" s="108" customFormat="1" ht="12.75" x14ac:dyDescent="0.2">
      <c r="A5438" s="108" t="str">
        <f>EnterpriseData!$B$38</f>
        <v>ProTes300420201Adm</v>
      </c>
      <c r="B5438" s="109" t="s">
        <v>20678</v>
      </c>
      <c r="C5438" s="108" t="s">
        <v>2609</v>
      </c>
      <c r="D5438" s="108" t="s">
        <v>20679</v>
      </c>
      <c r="E5438" s="108" t="s">
        <v>2683</v>
      </c>
      <c r="G5438" s="108" t="s">
        <v>20680</v>
      </c>
      <c r="H5438" s="108" t="s">
        <v>6198</v>
      </c>
      <c r="I5438" s="110" t="s">
        <v>2683</v>
      </c>
      <c r="J5438" s="108" t="s">
        <v>3825</v>
      </c>
      <c r="O5438" s="108" t="s">
        <v>2573</v>
      </c>
    </row>
    <row r="5439" spans="1:15" s="108" customFormat="1" ht="12.75" x14ac:dyDescent="0.2">
      <c r="A5439" s="108" t="str">
        <f>EnterpriseData!$B$38</f>
        <v>ProTes300420201Adm</v>
      </c>
      <c r="B5439" s="109" t="s">
        <v>20681</v>
      </c>
      <c r="C5439" s="108" t="s">
        <v>2609</v>
      </c>
      <c r="D5439" s="108" t="s">
        <v>20682</v>
      </c>
      <c r="E5439" s="108" t="s">
        <v>2683</v>
      </c>
      <c r="G5439" s="108" t="s">
        <v>20683</v>
      </c>
      <c r="H5439" s="108" t="s">
        <v>6198</v>
      </c>
      <c r="I5439" s="110" t="s">
        <v>2683</v>
      </c>
      <c r="J5439" s="108" t="s">
        <v>3825</v>
      </c>
      <c r="O5439" s="108" t="s">
        <v>2573</v>
      </c>
    </row>
    <row r="5440" spans="1:15" s="108" customFormat="1" ht="12.75" x14ac:dyDescent="0.2">
      <c r="A5440" s="108" t="str">
        <f>EnterpriseData!$B$38</f>
        <v>ProTes300420201Adm</v>
      </c>
      <c r="B5440" s="109" t="s">
        <v>20684</v>
      </c>
      <c r="C5440" s="108" t="s">
        <v>2609</v>
      </c>
      <c r="D5440" s="108" t="s">
        <v>20685</v>
      </c>
      <c r="E5440" s="108" t="s">
        <v>2683</v>
      </c>
      <c r="G5440" s="108" t="s">
        <v>20686</v>
      </c>
      <c r="H5440" s="108" t="s">
        <v>6198</v>
      </c>
      <c r="I5440" s="110" t="s">
        <v>2683</v>
      </c>
      <c r="J5440" s="108" t="s">
        <v>3825</v>
      </c>
      <c r="O5440" s="108" t="s">
        <v>2573</v>
      </c>
    </row>
    <row r="5441" spans="1:15" s="108" customFormat="1" ht="12.75" x14ac:dyDescent="0.2">
      <c r="A5441" s="108" t="str">
        <f>EnterpriseData!$B$38</f>
        <v>ProTes300420201Adm</v>
      </c>
      <c r="B5441" s="109" t="s">
        <v>20687</v>
      </c>
      <c r="C5441" s="108" t="s">
        <v>2609</v>
      </c>
      <c r="D5441" s="108" t="s">
        <v>20688</v>
      </c>
      <c r="E5441" s="108" t="s">
        <v>2683</v>
      </c>
      <c r="G5441" s="108" t="s">
        <v>20689</v>
      </c>
      <c r="H5441" s="108" t="s">
        <v>6198</v>
      </c>
      <c r="I5441" s="110" t="s">
        <v>2683</v>
      </c>
      <c r="J5441" s="108" t="s">
        <v>3825</v>
      </c>
      <c r="O5441" s="108" t="s">
        <v>2573</v>
      </c>
    </row>
    <row r="5442" spans="1:15" s="108" customFormat="1" ht="12.75" x14ac:dyDescent="0.2">
      <c r="A5442" s="108" t="str">
        <f>EnterpriseData!$B$38</f>
        <v>ProTes300420201Adm</v>
      </c>
      <c r="B5442" s="109" t="s">
        <v>20690</v>
      </c>
      <c r="C5442" s="108" t="s">
        <v>2609</v>
      </c>
      <c r="D5442" s="108" t="s">
        <v>20691</v>
      </c>
      <c r="E5442" s="108" t="s">
        <v>2683</v>
      </c>
      <c r="G5442" s="108" t="s">
        <v>20692</v>
      </c>
      <c r="H5442" s="108" t="s">
        <v>6198</v>
      </c>
      <c r="I5442" s="110" t="s">
        <v>2683</v>
      </c>
      <c r="J5442" s="108" t="s">
        <v>3825</v>
      </c>
      <c r="O5442" s="108" t="s">
        <v>2573</v>
      </c>
    </row>
    <row r="5443" spans="1:15" s="108" customFormat="1" ht="12.75" x14ac:dyDescent="0.2">
      <c r="A5443" s="108" t="str">
        <f>EnterpriseData!$B$38</f>
        <v>ProTes300420201Adm</v>
      </c>
      <c r="B5443" s="109" t="s">
        <v>20693</v>
      </c>
      <c r="C5443" s="108" t="s">
        <v>2609</v>
      </c>
      <c r="D5443" s="108" t="s">
        <v>20694</v>
      </c>
      <c r="E5443" s="108" t="s">
        <v>2683</v>
      </c>
      <c r="G5443" s="108" t="s">
        <v>20695</v>
      </c>
      <c r="H5443" s="108" t="s">
        <v>4035</v>
      </c>
      <c r="I5443" s="110" t="s">
        <v>2683</v>
      </c>
      <c r="J5443" s="108" t="s">
        <v>3825</v>
      </c>
      <c r="O5443" s="108" t="s">
        <v>2573</v>
      </c>
    </row>
    <row r="5444" spans="1:15" s="108" customFormat="1" ht="12.75" x14ac:dyDescent="0.2">
      <c r="A5444" s="108" t="str">
        <f>EnterpriseData!$B$38</f>
        <v>ProTes300420201Adm</v>
      </c>
      <c r="B5444" s="109" t="s">
        <v>20696</v>
      </c>
      <c r="C5444" s="108" t="s">
        <v>2609</v>
      </c>
      <c r="D5444" s="108" t="s">
        <v>20697</v>
      </c>
      <c r="E5444" s="108" t="s">
        <v>2683</v>
      </c>
      <c r="G5444" s="108" t="s">
        <v>20698</v>
      </c>
      <c r="H5444" s="108" t="s">
        <v>6198</v>
      </c>
      <c r="I5444" s="110" t="s">
        <v>2683</v>
      </c>
      <c r="J5444" s="108" t="s">
        <v>3825</v>
      </c>
      <c r="O5444" s="108" t="s">
        <v>2573</v>
      </c>
    </row>
    <row r="5445" spans="1:15" s="108" customFormat="1" ht="12.75" x14ac:dyDescent="0.2">
      <c r="A5445" s="108" t="str">
        <f>EnterpriseData!$B$38</f>
        <v>ProTes300420201Adm</v>
      </c>
      <c r="B5445" s="109" t="s">
        <v>20699</v>
      </c>
      <c r="C5445" s="108" t="s">
        <v>2609</v>
      </c>
      <c r="D5445" s="108" t="s">
        <v>20700</v>
      </c>
      <c r="E5445" s="108" t="s">
        <v>2683</v>
      </c>
      <c r="G5445" s="108" t="s">
        <v>20701</v>
      </c>
      <c r="H5445" s="108" t="s">
        <v>4035</v>
      </c>
      <c r="I5445" s="110" t="s">
        <v>2683</v>
      </c>
      <c r="J5445" s="108" t="s">
        <v>3825</v>
      </c>
      <c r="O5445" s="108" t="s">
        <v>2573</v>
      </c>
    </row>
    <row r="5446" spans="1:15" s="108" customFormat="1" ht="12.75" x14ac:dyDescent="0.2">
      <c r="A5446" s="108" t="str">
        <f>EnterpriseData!$B$38</f>
        <v>ProTes300420201Adm</v>
      </c>
      <c r="B5446" s="109" t="s">
        <v>20702</v>
      </c>
      <c r="C5446" s="108" t="s">
        <v>2609</v>
      </c>
      <c r="D5446" s="108" t="s">
        <v>20703</v>
      </c>
      <c r="E5446" s="108" t="s">
        <v>2683</v>
      </c>
      <c r="G5446" s="108" t="s">
        <v>20704</v>
      </c>
      <c r="H5446" s="108" t="s">
        <v>6198</v>
      </c>
      <c r="I5446" s="110" t="s">
        <v>2683</v>
      </c>
      <c r="J5446" s="108" t="s">
        <v>3825</v>
      </c>
      <c r="O5446" s="108" t="s">
        <v>2573</v>
      </c>
    </row>
    <row r="5447" spans="1:15" s="108" customFormat="1" ht="12.75" x14ac:dyDescent="0.2">
      <c r="A5447" s="108" t="str">
        <f>EnterpriseData!$B$38</f>
        <v>ProTes300420201Adm</v>
      </c>
      <c r="B5447" s="109" t="s">
        <v>20705</v>
      </c>
      <c r="C5447" s="108" t="s">
        <v>2609</v>
      </c>
      <c r="D5447" s="108" t="s">
        <v>20706</v>
      </c>
      <c r="E5447" s="108" t="s">
        <v>2683</v>
      </c>
      <c r="G5447" s="108" t="s">
        <v>20707</v>
      </c>
      <c r="H5447" s="108" t="s">
        <v>4035</v>
      </c>
      <c r="I5447" s="110" t="s">
        <v>2683</v>
      </c>
      <c r="J5447" s="108" t="s">
        <v>3825</v>
      </c>
      <c r="O5447" s="108" t="s">
        <v>2573</v>
      </c>
    </row>
    <row r="5448" spans="1:15" s="108" customFormat="1" ht="12.75" x14ac:dyDescent="0.2">
      <c r="A5448" s="108" t="str">
        <f>EnterpriseData!$B$38</f>
        <v>ProTes300420201Adm</v>
      </c>
      <c r="B5448" s="109" t="s">
        <v>20708</v>
      </c>
      <c r="C5448" s="108" t="s">
        <v>2609</v>
      </c>
      <c r="D5448" s="108" t="s">
        <v>20709</v>
      </c>
      <c r="E5448" s="108" t="s">
        <v>2683</v>
      </c>
      <c r="G5448" s="108" t="s">
        <v>20710</v>
      </c>
      <c r="H5448" s="108" t="s">
        <v>4035</v>
      </c>
      <c r="I5448" s="110" t="s">
        <v>2683</v>
      </c>
      <c r="J5448" s="108" t="s">
        <v>3825</v>
      </c>
      <c r="O5448" s="108" t="s">
        <v>2573</v>
      </c>
    </row>
    <row r="5449" spans="1:15" s="108" customFormat="1" ht="12.75" x14ac:dyDescent="0.2">
      <c r="A5449" s="108" t="str">
        <f>EnterpriseData!$B$38</f>
        <v>ProTes300420201Adm</v>
      </c>
      <c r="B5449" s="109" t="s">
        <v>20711</v>
      </c>
      <c r="C5449" s="108" t="s">
        <v>2609</v>
      </c>
      <c r="D5449" s="108" t="s">
        <v>20712</v>
      </c>
      <c r="E5449" s="108" t="s">
        <v>2683</v>
      </c>
      <c r="G5449" s="108" t="s">
        <v>20713</v>
      </c>
      <c r="H5449" s="108" t="s">
        <v>4035</v>
      </c>
      <c r="I5449" s="110" t="s">
        <v>2683</v>
      </c>
      <c r="J5449" s="108" t="s">
        <v>3825</v>
      </c>
      <c r="O5449" s="108" t="s">
        <v>2573</v>
      </c>
    </row>
    <row r="5450" spans="1:15" s="108" customFormat="1" ht="12.75" x14ac:dyDescent="0.2">
      <c r="A5450" s="108" t="str">
        <f>EnterpriseData!$B$38</f>
        <v>ProTes300420201Adm</v>
      </c>
      <c r="B5450" s="109" t="s">
        <v>20714</v>
      </c>
      <c r="C5450" s="108" t="s">
        <v>2609</v>
      </c>
      <c r="D5450" s="108" t="s">
        <v>20715</v>
      </c>
      <c r="E5450" s="108" t="s">
        <v>2683</v>
      </c>
      <c r="G5450" s="108" t="s">
        <v>20716</v>
      </c>
      <c r="H5450" s="108" t="s">
        <v>4035</v>
      </c>
      <c r="I5450" s="110" t="s">
        <v>2683</v>
      </c>
      <c r="J5450" s="108" t="s">
        <v>3825</v>
      </c>
      <c r="O5450" s="108" t="s">
        <v>2573</v>
      </c>
    </row>
    <row r="5451" spans="1:15" s="108" customFormat="1" ht="12.75" x14ac:dyDescent="0.2">
      <c r="A5451" s="108" t="str">
        <f>EnterpriseData!$B$38</f>
        <v>ProTes300420201Adm</v>
      </c>
      <c r="B5451" s="109" t="s">
        <v>20717</v>
      </c>
      <c r="C5451" s="108" t="s">
        <v>2609</v>
      </c>
      <c r="D5451" s="108" t="s">
        <v>20718</v>
      </c>
      <c r="E5451" s="108" t="s">
        <v>2683</v>
      </c>
      <c r="G5451" s="108" t="s">
        <v>20719</v>
      </c>
      <c r="H5451" s="108" t="s">
        <v>6198</v>
      </c>
      <c r="I5451" s="110" t="s">
        <v>2683</v>
      </c>
      <c r="J5451" s="108" t="s">
        <v>3825</v>
      </c>
      <c r="O5451" s="108" t="s">
        <v>2573</v>
      </c>
    </row>
    <row r="5452" spans="1:15" s="108" customFormat="1" ht="12.75" x14ac:dyDescent="0.2">
      <c r="A5452" s="108" t="str">
        <f>EnterpriseData!$B$38</f>
        <v>ProTes300420201Adm</v>
      </c>
      <c r="B5452" s="109" t="s">
        <v>20720</v>
      </c>
      <c r="C5452" s="108" t="s">
        <v>2609</v>
      </c>
      <c r="D5452" s="108" t="s">
        <v>20721</v>
      </c>
      <c r="E5452" s="108" t="s">
        <v>2683</v>
      </c>
      <c r="G5452" s="108" t="s">
        <v>20722</v>
      </c>
      <c r="H5452" s="108" t="s">
        <v>4035</v>
      </c>
      <c r="I5452" s="110" t="s">
        <v>2683</v>
      </c>
      <c r="J5452" s="108" t="s">
        <v>3825</v>
      </c>
      <c r="O5452" s="108" t="s">
        <v>2573</v>
      </c>
    </row>
    <row r="5453" spans="1:15" s="108" customFormat="1" ht="12.75" x14ac:dyDescent="0.2">
      <c r="A5453" s="108" t="str">
        <f>EnterpriseData!$B$38</f>
        <v>ProTes300420201Adm</v>
      </c>
      <c r="B5453" s="109" t="s">
        <v>20723</v>
      </c>
      <c r="C5453" s="108" t="s">
        <v>2609</v>
      </c>
      <c r="D5453" s="108" t="s">
        <v>20724</v>
      </c>
      <c r="E5453" s="108" t="s">
        <v>2683</v>
      </c>
      <c r="G5453" s="108" t="s">
        <v>20725</v>
      </c>
      <c r="H5453" s="108" t="s">
        <v>4035</v>
      </c>
      <c r="I5453" s="110" t="s">
        <v>2683</v>
      </c>
      <c r="J5453" s="108" t="s">
        <v>3825</v>
      </c>
      <c r="O5453" s="108" t="s">
        <v>2573</v>
      </c>
    </row>
    <row r="5454" spans="1:15" s="108" customFormat="1" ht="12.75" x14ac:dyDescent="0.2">
      <c r="A5454" s="108" t="str">
        <f>EnterpriseData!$B$38</f>
        <v>ProTes300420201Adm</v>
      </c>
      <c r="B5454" s="109" t="s">
        <v>20726</v>
      </c>
      <c r="C5454" s="108" t="s">
        <v>2609</v>
      </c>
      <c r="D5454" s="108" t="s">
        <v>20727</v>
      </c>
      <c r="E5454" s="108" t="s">
        <v>2683</v>
      </c>
      <c r="G5454" s="108" t="s">
        <v>20728</v>
      </c>
      <c r="H5454" s="108" t="s">
        <v>6198</v>
      </c>
      <c r="I5454" s="110" t="s">
        <v>2683</v>
      </c>
      <c r="J5454" s="108" t="s">
        <v>3825</v>
      </c>
      <c r="O5454" s="108" t="s">
        <v>2573</v>
      </c>
    </row>
    <row r="5455" spans="1:15" s="108" customFormat="1" ht="12.75" x14ac:dyDescent="0.2">
      <c r="A5455" s="108" t="str">
        <f>EnterpriseData!$B$38</f>
        <v>ProTes300420201Adm</v>
      </c>
      <c r="B5455" s="109" t="s">
        <v>20729</v>
      </c>
      <c r="C5455" s="108" t="s">
        <v>2609</v>
      </c>
      <c r="D5455" s="108" t="s">
        <v>20730</v>
      </c>
      <c r="E5455" s="108" t="s">
        <v>2683</v>
      </c>
      <c r="G5455" s="108" t="s">
        <v>20731</v>
      </c>
      <c r="H5455" s="108" t="s">
        <v>4035</v>
      </c>
      <c r="I5455" s="110" t="s">
        <v>2683</v>
      </c>
      <c r="J5455" s="108" t="s">
        <v>3825</v>
      </c>
      <c r="O5455" s="108" t="s">
        <v>2573</v>
      </c>
    </row>
    <row r="5456" spans="1:15" s="108" customFormat="1" ht="12.75" x14ac:dyDescent="0.2">
      <c r="A5456" s="108" t="str">
        <f>EnterpriseData!$B$38</f>
        <v>ProTes300420201Adm</v>
      </c>
      <c r="B5456" s="109" t="s">
        <v>20732</v>
      </c>
      <c r="C5456" s="108" t="s">
        <v>2609</v>
      </c>
      <c r="D5456" s="108" t="s">
        <v>20733</v>
      </c>
      <c r="E5456" s="108" t="s">
        <v>2683</v>
      </c>
      <c r="G5456" s="108" t="s">
        <v>20734</v>
      </c>
      <c r="H5456" s="108" t="s">
        <v>4035</v>
      </c>
      <c r="I5456" s="110" t="s">
        <v>2683</v>
      </c>
      <c r="J5456" s="108" t="s">
        <v>3825</v>
      </c>
      <c r="O5456" s="108" t="s">
        <v>2573</v>
      </c>
    </row>
    <row r="5457" spans="1:15" s="108" customFormat="1" ht="12.75" x14ac:dyDescent="0.2">
      <c r="A5457" s="108" t="str">
        <f>EnterpriseData!$B$38</f>
        <v>ProTes300420201Adm</v>
      </c>
      <c r="B5457" s="109" t="s">
        <v>20735</v>
      </c>
      <c r="C5457" s="108" t="s">
        <v>2609</v>
      </c>
      <c r="D5457" s="108" t="s">
        <v>20736</v>
      </c>
      <c r="E5457" s="108" t="s">
        <v>2683</v>
      </c>
      <c r="G5457" s="108" t="s">
        <v>20737</v>
      </c>
      <c r="H5457" s="108" t="s">
        <v>4035</v>
      </c>
      <c r="I5457" s="110" t="s">
        <v>2683</v>
      </c>
      <c r="J5457" s="108" t="s">
        <v>3825</v>
      </c>
      <c r="O5457" s="108" t="s">
        <v>2573</v>
      </c>
    </row>
    <row r="5458" spans="1:15" s="108" customFormat="1" ht="12.75" x14ac:dyDescent="0.2">
      <c r="A5458" s="108" t="str">
        <f>EnterpriseData!$B$38</f>
        <v>ProTes300420201Adm</v>
      </c>
      <c r="B5458" s="109" t="s">
        <v>20738</v>
      </c>
      <c r="C5458" s="108" t="s">
        <v>2609</v>
      </c>
      <c r="D5458" s="108" t="s">
        <v>20739</v>
      </c>
      <c r="E5458" s="108" t="s">
        <v>2683</v>
      </c>
      <c r="G5458" s="108" t="s">
        <v>20740</v>
      </c>
      <c r="H5458" s="108" t="s">
        <v>6198</v>
      </c>
      <c r="I5458" s="110" t="s">
        <v>2683</v>
      </c>
      <c r="J5458" s="108" t="s">
        <v>3825</v>
      </c>
      <c r="O5458" s="108" t="s">
        <v>2573</v>
      </c>
    </row>
    <row r="5459" spans="1:15" s="108" customFormat="1" ht="12.75" x14ac:dyDescent="0.2">
      <c r="A5459" s="108" t="str">
        <f>EnterpriseData!$B$38</f>
        <v>ProTes300420201Adm</v>
      </c>
      <c r="B5459" s="109" t="s">
        <v>20741</v>
      </c>
      <c r="C5459" s="108" t="s">
        <v>2609</v>
      </c>
      <c r="D5459" s="108" t="s">
        <v>20742</v>
      </c>
      <c r="E5459" s="108" t="s">
        <v>2683</v>
      </c>
      <c r="G5459" s="108" t="s">
        <v>20743</v>
      </c>
      <c r="H5459" s="108" t="s">
        <v>4035</v>
      </c>
      <c r="I5459" s="110" t="s">
        <v>2683</v>
      </c>
      <c r="J5459" s="108" t="s">
        <v>3825</v>
      </c>
      <c r="O5459" s="108" t="s">
        <v>2573</v>
      </c>
    </row>
    <row r="5460" spans="1:15" s="108" customFormat="1" ht="12.75" x14ac:dyDescent="0.2">
      <c r="A5460" s="108" t="str">
        <f>EnterpriseData!$B$38</f>
        <v>ProTes300420201Adm</v>
      </c>
      <c r="B5460" s="109" t="s">
        <v>20744</v>
      </c>
      <c r="C5460" s="108" t="s">
        <v>2609</v>
      </c>
      <c r="D5460" s="108" t="s">
        <v>20745</v>
      </c>
      <c r="E5460" s="108" t="s">
        <v>2683</v>
      </c>
      <c r="G5460" s="108" t="s">
        <v>20746</v>
      </c>
      <c r="H5460" s="108" t="s">
        <v>4035</v>
      </c>
      <c r="I5460" s="110" t="s">
        <v>2683</v>
      </c>
      <c r="J5460" s="108" t="s">
        <v>3825</v>
      </c>
      <c r="O5460" s="108" t="s">
        <v>2573</v>
      </c>
    </row>
    <row r="5461" spans="1:15" s="108" customFormat="1" ht="12.75" x14ac:dyDescent="0.2">
      <c r="A5461" s="108" t="str">
        <f>EnterpriseData!$B$38</f>
        <v>ProTes300420201Adm</v>
      </c>
      <c r="B5461" s="109" t="s">
        <v>20747</v>
      </c>
      <c r="C5461" s="108" t="s">
        <v>2609</v>
      </c>
      <c r="D5461" s="108" t="s">
        <v>20748</v>
      </c>
      <c r="E5461" s="108" t="s">
        <v>2683</v>
      </c>
      <c r="G5461" s="108" t="s">
        <v>20749</v>
      </c>
      <c r="H5461" s="108" t="s">
        <v>6198</v>
      </c>
      <c r="I5461" s="110" t="s">
        <v>2683</v>
      </c>
      <c r="J5461" s="108" t="s">
        <v>3825</v>
      </c>
      <c r="O5461" s="108" t="s">
        <v>2573</v>
      </c>
    </row>
    <row r="5462" spans="1:15" s="108" customFormat="1" ht="12.75" x14ac:dyDescent="0.2">
      <c r="A5462" s="108" t="str">
        <f>EnterpriseData!$B$38</f>
        <v>ProTes300420201Adm</v>
      </c>
      <c r="B5462" s="109" t="s">
        <v>20750</v>
      </c>
      <c r="C5462" s="108" t="s">
        <v>2609</v>
      </c>
      <c r="D5462" s="108" t="s">
        <v>20751</v>
      </c>
      <c r="E5462" s="108" t="s">
        <v>2683</v>
      </c>
      <c r="G5462" s="108" t="s">
        <v>20752</v>
      </c>
      <c r="H5462" s="108" t="s">
        <v>6198</v>
      </c>
      <c r="I5462" s="110" t="s">
        <v>2683</v>
      </c>
      <c r="J5462" s="108" t="s">
        <v>3825</v>
      </c>
      <c r="O5462" s="108" t="s">
        <v>2573</v>
      </c>
    </row>
    <row r="5463" spans="1:15" s="108" customFormat="1" ht="12.75" x14ac:dyDescent="0.2">
      <c r="A5463" s="108" t="str">
        <f>EnterpriseData!$B$38</f>
        <v>ProTes300420201Adm</v>
      </c>
      <c r="B5463" s="109" t="s">
        <v>20753</v>
      </c>
      <c r="C5463" s="108" t="s">
        <v>2609</v>
      </c>
      <c r="D5463" s="108" t="s">
        <v>20754</v>
      </c>
      <c r="E5463" s="108" t="s">
        <v>2683</v>
      </c>
      <c r="G5463" s="108" t="s">
        <v>20755</v>
      </c>
      <c r="H5463" s="108" t="s">
        <v>6198</v>
      </c>
      <c r="I5463" s="110" t="s">
        <v>2683</v>
      </c>
      <c r="J5463" s="108" t="s">
        <v>3825</v>
      </c>
      <c r="O5463" s="108" t="s">
        <v>2573</v>
      </c>
    </row>
    <row r="5464" spans="1:15" s="108" customFormat="1" ht="12.75" x14ac:dyDescent="0.2">
      <c r="A5464" s="108" t="str">
        <f>EnterpriseData!$B$38</f>
        <v>ProTes300420201Adm</v>
      </c>
      <c r="B5464" s="109" t="s">
        <v>20756</v>
      </c>
      <c r="C5464" s="108" t="s">
        <v>2609</v>
      </c>
      <c r="D5464" s="108" t="s">
        <v>20757</v>
      </c>
      <c r="E5464" s="108" t="s">
        <v>2683</v>
      </c>
      <c r="G5464" s="108" t="s">
        <v>20758</v>
      </c>
      <c r="H5464" s="108" t="s">
        <v>6198</v>
      </c>
      <c r="I5464" s="110" t="s">
        <v>2683</v>
      </c>
      <c r="J5464" s="108" t="s">
        <v>3825</v>
      </c>
      <c r="O5464" s="108" t="s">
        <v>2573</v>
      </c>
    </row>
    <row r="5465" spans="1:15" s="108" customFormat="1" ht="12.75" x14ac:dyDescent="0.2">
      <c r="A5465" s="108" t="str">
        <f>EnterpriseData!$B$38</f>
        <v>ProTes300420201Adm</v>
      </c>
      <c r="B5465" s="109" t="s">
        <v>20759</v>
      </c>
      <c r="C5465" s="108" t="s">
        <v>2609</v>
      </c>
      <c r="D5465" s="108" t="s">
        <v>20760</v>
      </c>
      <c r="E5465" s="108" t="s">
        <v>2683</v>
      </c>
      <c r="G5465" s="108" t="s">
        <v>3822</v>
      </c>
      <c r="H5465" s="108" t="s">
        <v>3823</v>
      </c>
      <c r="I5465" s="110" t="s">
        <v>2683</v>
      </c>
      <c r="J5465" s="108" t="s">
        <v>3825</v>
      </c>
      <c r="O5465" s="108" t="s">
        <v>2573</v>
      </c>
    </row>
    <row r="5466" spans="1:15" s="108" customFormat="1" ht="12.75" x14ac:dyDescent="0.2">
      <c r="A5466" s="108" t="str">
        <f>EnterpriseData!$B$38</f>
        <v>ProTes300420201Adm</v>
      </c>
      <c r="B5466" s="109" t="s">
        <v>20761</v>
      </c>
      <c r="C5466" s="108" t="s">
        <v>2609</v>
      </c>
      <c r="D5466" s="108" t="s">
        <v>20762</v>
      </c>
      <c r="E5466" s="108" t="s">
        <v>2683</v>
      </c>
      <c r="G5466" s="108" t="s">
        <v>20763</v>
      </c>
      <c r="H5466" s="108" t="s">
        <v>6198</v>
      </c>
      <c r="I5466" s="110" t="s">
        <v>2683</v>
      </c>
      <c r="J5466" s="108" t="s">
        <v>3825</v>
      </c>
      <c r="O5466" s="108" t="s">
        <v>2573</v>
      </c>
    </row>
    <row r="5467" spans="1:15" s="108" customFormat="1" ht="12.75" x14ac:dyDescent="0.2">
      <c r="A5467" s="108" t="str">
        <f>EnterpriseData!$B$38</f>
        <v>ProTes300420201Adm</v>
      </c>
      <c r="B5467" s="109" t="s">
        <v>20764</v>
      </c>
      <c r="C5467" s="108" t="s">
        <v>2609</v>
      </c>
      <c r="D5467" s="108" t="s">
        <v>20765</v>
      </c>
      <c r="E5467" s="108" t="s">
        <v>2683</v>
      </c>
      <c r="G5467" s="108" t="s">
        <v>20766</v>
      </c>
      <c r="H5467" s="108" t="s">
        <v>6198</v>
      </c>
      <c r="I5467" s="110" t="s">
        <v>2683</v>
      </c>
      <c r="J5467" s="108" t="s">
        <v>3825</v>
      </c>
      <c r="O5467" s="108" t="s">
        <v>2573</v>
      </c>
    </row>
    <row r="5468" spans="1:15" s="108" customFormat="1" ht="12.75" x14ac:dyDescent="0.2">
      <c r="A5468" s="108" t="str">
        <f>EnterpriseData!$B$38</f>
        <v>ProTes300420201Adm</v>
      </c>
      <c r="B5468" s="109" t="s">
        <v>20767</v>
      </c>
      <c r="C5468" s="108" t="s">
        <v>2609</v>
      </c>
      <c r="D5468" s="108" t="s">
        <v>20768</v>
      </c>
      <c r="E5468" s="108" t="s">
        <v>2683</v>
      </c>
      <c r="G5468" s="108" t="s">
        <v>20769</v>
      </c>
      <c r="H5468" s="108" t="s">
        <v>6198</v>
      </c>
      <c r="I5468" s="110" t="s">
        <v>2683</v>
      </c>
      <c r="J5468" s="108" t="s">
        <v>3825</v>
      </c>
      <c r="O5468" s="108" t="s">
        <v>2573</v>
      </c>
    </row>
    <row r="5469" spans="1:15" s="108" customFormat="1" ht="12.75" x14ac:dyDescent="0.2">
      <c r="A5469" s="108" t="str">
        <f>EnterpriseData!$B$38</f>
        <v>ProTes300420201Adm</v>
      </c>
      <c r="B5469" s="109" t="s">
        <v>20770</v>
      </c>
      <c r="C5469" s="108" t="s">
        <v>2609</v>
      </c>
      <c r="D5469" s="108" t="s">
        <v>20771</v>
      </c>
      <c r="E5469" s="108" t="s">
        <v>2683</v>
      </c>
      <c r="G5469" s="108" t="s">
        <v>20772</v>
      </c>
      <c r="H5469" s="108" t="s">
        <v>6198</v>
      </c>
      <c r="I5469" s="110" t="s">
        <v>2683</v>
      </c>
      <c r="J5469" s="108" t="s">
        <v>3825</v>
      </c>
      <c r="O5469" s="108" t="s">
        <v>2573</v>
      </c>
    </row>
    <row r="5470" spans="1:15" s="108" customFormat="1" ht="12.75" x14ac:dyDescent="0.2">
      <c r="A5470" s="108" t="str">
        <f>EnterpriseData!$B$38</f>
        <v>ProTes300420201Adm</v>
      </c>
      <c r="B5470" s="109" t="s">
        <v>20773</v>
      </c>
      <c r="C5470" s="108" t="s">
        <v>2609</v>
      </c>
      <c r="D5470" s="108" t="s">
        <v>20774</v>
      </c>
      <c r="E5470" s="108" t="s">
        <v>2683</v>
      </c>
      <c r="G5470" s="108" t="s">
        <v>20775</v>
      </c>
      <c r="H5470" s="108" t="s">
        <v>6198</v>
      </c>
      <c r="I5470" s="110" t="s">
        <v>2683</v>
      </c>
      <c r="J5470" s="108" t="s">
        <v>3825</v>
      </c>
      <c r="O5470" s="108" t="s">
        <v>2573</v>
      </c>
    </row>
    <row r="5471" spans="1:15" s="108" customFormat="1" ht="12.75" x14ac:dyDescent="0.2">
      <c r="A5471" s="108" t="str">
        <f>EnterpriseData!$B$38</f>
        <v>ProTes300420201Adm</v>
      </c>
      <c r="B5471" s="109" t="s">
        <v>20776</v>
      </c>
      <c r="C5471" s="108" t="s">
        <v>2609</v>
      </c>
      <c r="D5471" s="108" t="s">
        <v>20777</v>
      </c>
      <c r="E5471" s="108" t="s">
        <v>2683</v>
      </c>
      <c r="G5471" s="108" t="s">
        <v>20778</v>
      </c>
      <c r="H5471" s="108" t="s">
        <v>6198</v>
      </c>
      <c r="I5471" s="110" t="s">
        <v>2683</v>
      </c>
      <c r="J5471" s="108" t="s">
        <v>3825</v>
      </c>
      <c r="O5471" s="108" t="s">
        <v>2573</v>
      </c>
    </row>
    <row r="5472" spans="1:15" s="108" customFormat="1" ht="12.75" x14ac:dyDescent="0.2">
      <c r="A5472" s="108" t="str">
        <f>EnterpriseData!$B$38</f>
        <v>ProTes300420201Adm</v>
      </c>
      <c r="B5472" s="109" t="s">
        <v>20779</v>
      </c>
      <c r="C5472" s="108" t="s">
        <v>2609</v>
      </c>
      <c r="D5472" s="108" t="s">
        <v>20780</v>
      </c>
      <c r="E5472" s="108" t="s">
        <v>2683</v>
      </c>
      <c r="G5472" s="108" t="s">
        <v>20781</v>
      </c>
      <c r="H5472" s="108" t="s">
        <v>6198</v>
      </c>
      <c r="I5472" s="110" t="s">
        <v>2683</v>
      </c>
      <c r="J5472" s="108" t="s">
        <v>3825</v>
      </c>
      <c r="O5472" s="108" t="s">
        <v>2573</v>
      </c>
    </row>
    <row r="5473" spans="1:15" s="108" customFormat="1" ht="12.75" x14ac:dyDescent="0.2">
      <c r="A5473" s="108" t="str">
        <f>EnterpriseData!$B$38</f>
        <v>ProTes300420201Adm</v>
      </c>
      <c r="B5473" s="109" t="s">
        <v>20782</v>
      </c>
      <c r="C5473" s="108" t="s">
        <v>2609</v>
      </c>
      <c r="D5473" s="108" t="s">
        <v>20783</v>
      </c>
      <c r="E5473" s="108" t="s">
        <v>2683</v>
      </c>
      <c r="G5473" s="108" t="s">
        <v>20784</v>
      </c>
      <c r="H5473" s="108" t="s">
        <v>6198</v>
      </c>
      <c r="I5473" s="110" t="s">
        <v>2683</v>
      </c>
      <c r="J5473" s="108" t="s">
        <v>3825</v>
      </c>
      <c r="O5473" s="108" t="s">
        <v>2573</v>
      </c>
    </row>
    <row r="5474" spans="1:15" s="108" customFormat="1" ht="12.75" x14ac:dyDescent="0.2">
      <c r="A5474" s="108" t="str">
        <f>EnterpriseData!$B$38</f>
        <v>ProTes300420201Adm</v>
      </c>
      <c r="B5474" s="109" t="s">
        <v>20785</v>
      </c>
      <c r="C5474" s="108" t="s">
        <v>2609</v>
      </c>
      <c r="D5474" s="108" t="s">
        <v>20786</v>
      </c>
      <c r="E5474" s="108" t="s">
        <v>2683</v>
      </c>
      <c r="G5474" s="108" t="s">
        <v>20787</v>
      </c>
      <c r="H5474" s="108" t="s">
        <v>3823</v>
      </c>
      <c r="I5474" s="110" t="s">
        <v>2683</v>
      </c>
      <c r="J5474" s="108" t="s">
        <v>3825</v>
      </c>
      <c r="O5474" s="108" t="s">
        <v>2573</v>
      </c>
    </row>
    <row r="5475" spans="1:15" s="108" customFormat="1" ht="12.75" x14ac:dyDescent="0.2">
      <c r="A5475" s="108" t="str">
        <f>EnterpriseData!$B$38</f>
        <v>ProTes300420201Adm</v>
      </c>
      <c r="B5475" s="109" t="s">
        <v>20788</v>
      </c>
      <c r="C5475" s="108" t="s">
        <v>2609</v>
      </c>
      <c r="D5475" s="108" t="s">
        <v>20789</v>
      </c>
      <c r="E5475" s="108" t="s">
        <v>2683</v>
      </c>
      <c r="G5475" s="108" t="s">
        <v>20790</v>
      </c>
      <c r="H5475" s="108" t="s">
        <v>3823</v>
      </c>
      <c r="I5475" s="110" t="s">
        <v>2683</v>
      </c>
      <c r="J5475" s="108" t="s">
        <v>3825</v>
      </c>
      <c r="O5475" s="108" t="s">
        <v>2573</v>
      </c>
    </row>
    <row r="5476" spans="1:15" s="108" customFormat="1" ht="12.75" x14ac:dyDescent="0.2">
      <c r="A5476" s="108" t="str">
        <f>EnterpriseData!$B$38</f>
        <v>ProTes300420201Adm</v>
      </c>
      <c r="B5476" s="109" t="s">
        <v>20791</v>
      </c>
      <c r="C5476" s="108" t="s">
        <v>2609</v>
      </c>
      <c r="D5476" s="108" t="s">
        <v>20792</v>
      </c>
      <c r="E5476" s="108" t="s">
        <v>2683</v>
      </c>
      <c r="G5476" s="108" t="s">
        <v>20793</v>
      </c>
      <c r="H5476" s="108" t="s">
        <v>6198</v>
      </c>
      <c r="I5476" s="110" t="s">
        <v>2683</v>
      </c>
      <c r="J5476" s="108" t="s">
        <v>3825</v>
      </c>
      <c r="O5476" s="108" t="s">
        <v>2573</v>
      </c>
    </row>
    <row r="5477" spans="1:15" s="108" customFormat="1" ht="12.75" x14ac:dyDescent="0.2">
      <c r="A5477" s="108" t="str">
        <f>EnterpriseData!$B$38</f>
        <v>ProTes300420201Adm</v>
      </c>
      <c r="B5477" s="109" t="s">
        <v>20794</v>
      </c>
      <c r="C5477" s="108" t="s">
        <v>2609</v>
      </c>
      <c r="D5477" s="108" t="s">
        <v>20795</v>
      </c>
      <c r="E5477" s="108" t="s">
        <v>2683</v>
      </c>
      <c r="G5477" s="108" t="s">
        <v>20796</v>
      </c>
      <c r="H5477" s="108" t="s">
        <v>3823</v>
      </c>
      <c r="I5477" s="110" t="s">
        <v>2683</v>
      </c>
      <c r="J5477" s="108" t="s">
        <v>3825</v>
      </c>
      <c r="O5477" s="108" t="s">
        <v>2573</v>
      </c>
    </row>
    <row r="5478" spans="1:15" s="108" customFormat="1" ht="12.75" x14ac:dyDescent="0.2">
      <c r="A5478" s="108" t="str">
        <f>EnterpriseData!$B$38</f>
        <v>ProTes300420201Adm</v>
      </c>
      <c r="B5478" s="109" t="s">
        <v>20797</v>
      </c>
      <c r="C5478" s="108" t="s">
        <v>2609</v>
      </c>
      <c r="D5478" s="108" t="s">
        <v>20798</v>
      </c>
      <c r="E5478" s="108" t="s">
        <v>2683</v>
      </c>
      <c r="G5478" s="108" t="s">
        <v>20799</v>
      </c>
      <c r="H5478" s="108" t="s">
        <v>6198</v>
      </c>
      <c r="I5478" s="110" t="s">
        <v>2683</v>
      </c>
      <c r="J5478" s="108" t="s">
        <v>3825</v>
      </c>
      <c r="O5478" s="108" t="s">
        <v>2573</v>
      </c>
    </row>
    <row r="5479" spans="1:15" s="108" customFormat="1" ht="12.75" x14ac:dyDescent="0.2">
      <c r="A5479" s="108" t="str">
        <f>EnterpriseData!$B$38</f>
        <v>ProTes300420201Adm</v>
      </c>
      <c r="B5479" s="109" t="s">
        <v>20800</v>
      </c>
      <c r="C5479" s="108" t="s">
        <v>2609</v>
      </c>
      <c r="D5479" s="108" t="s">
        <v>20801</v>
      </c>
      <c r="E5479" s="108" t="s">
        <v>2683</v>
      </c>
      <c r="G5479" s="108" t="s">
        <v>20802</v>
      </c>
      <c r="H5479" s="108" t="s">
        <v>6143</v>
      </c>
      <c r="I5479" s="110" t="s">
        <v>2683</v>
      </c>
      <c r="J5479" s="108" t="s">
        <v>4901</v>
      </c>
      <c r="O5479" s="108" t="s">
        <v>2573</v>
      </c>
    </row>
    <row r="5480" spans="1:15" s="108" customFormat="1" ht="12.75" x14ac:dyDescent="0.2">
      <c r="A5480" s="108" t="str">
        <f>EnterpriseData!$B$38</f>
        <v>ProTes300420201Adm</v>
      </c>
      <c r="B5480" s="109" t="s">
        <v>20803</v>
      </c>
      <c r="C5480" s="108" t="s">
        <v>2609</v>
      </c>
      <c r="D5480" s="108" t="s">
        <v>20804</v>
      </c>
      <c r="E5480" s="108" t="s">
        <v>2683</v>
      </c>
      <c r="G5480" s="108" t="s">
        <v>20805</v>
      </c>
      <c r="H5480" s="108" t="s">
        <v>6198</v>
      </c>
      <c r="I5480" s="110" t="s">
        <v>2683</v>
      </c>
      <c r="J5480" s="108" t="s">
        <v>3825</v>
      </c>
      <c r="O5480" s="108" t="s">
        <v>2573</v>
      </c>
    </row>
    <row r="5481" spans="1:15" s="108" customFormat="1" ht="12.75" x14ac:dyDescent="0.2">
      <c r="A5481" s="108" t="str">
        <f>EnterpriseData!$B$38</f>
        <v>ProTes300420201Adm</v>
      </c>
      <c r="B5481" s="109" t="s">
        <v>20806</v>
      </c>
      <c r="C5481" s="108" t="s">
        <v>2609</v>
      </c>
      <c r="D5481" s="108" t="s">
        <v>20807</v>
      </c>
      <c r="E5481" s="108" t="s">
        <v>2683</v>
      </c>
      <c r="G5481" s="108" t="s">
        <v>20808</v>
      </c>
      <c r="H5481" s="108" t="s">
        <v>6198</v>
      </c>
      <c r="I5481" s="110" t="s">
        <v>2683</v>
      </c>
      <c r="J5481" s="108" t="s">
        <v>3825</v>
      </c>
      <c r="O5481" s="108" t="s">
        <v>2573</v>
      </c>
    </row>
    <row r="5482" spans="1:15" s="108" customFormat="1" ht="12.75" x14ac:dyDescent="0.2">
      <c r="A5482" s="108" t="str">
        <f>EnterpriseData!$B$38</f>
        <v>ProTes300420201Adm</v>
      </c>
      <c r="B5482" s="109" t="s">
        <v>20809</v>
      </c>
      <c r="C5482" s="108" t="s">
        <v>2609</v>
      </c>
      <c r="D5482" s="108" t="s">
        <v>20810</v>
      </c>
      <c r="E5482" s="108" t="s">
        <v>2683</v>
      </c>
      <c r="G5482" s="108" t="s">
        <v>20811</v>
      </c>
      <c r="H5482" s="108" t="s">
        <v>6198</v>
      </c>
      <c r="I5482" s="110" t="s">
        <v>2683</v>
      </c>
      <c r="J5482" s="108" t="s">
        <v>3825</v>
      </c>
      <c r="O5482" s="108" t="s">
        <v>2573</v>
      </c>
    </row>
    <row r="5483" spans="1:15" s="108" customFormat="1" ht="12.75" x14ac:dyDescent="0.2">
      <c r="A5483" s="108" t="str">
        <f>EnterpriseData!$B$38</f>
        <v>ProTes300420201Adm</v>
      </c>
      <c r="B5483" s="109" t="s">
        <v>20812</v>
      </c>
      <c r="C5483" s="108" t="s">
        <v>2609</v>
      </c>
      <c r="D5483" s="108" t="s">
        <v>20813</v>
      </c>
      <c r="E5483" s="108" t="s">
        <v>2683</v>
      </c>
      <c r="G5483" s="108" t="s">
        <v>20814</v>
      </c>
      <c r="H5483" s="108" t="s">
        <v>6198</v>
      </c>
      <c r="I5483" s="110" t="s">
        <v>2683</v>
      </c>
      <c r="J5483" s="108" t="s">
        <v>3825</v>
      </c>
      <c r="O5483" s="108" t="s">
        <v>2573</v>
      </c>
    </row>
    <row r="5484" spans="1:15" s="108" customFormat="1" ht="12.75" x14ac:dyDescent="0.2">
      <c r="A5484" s="108" t="str">
        <f>EnterpriseData!$B$38</f>
        <v>ProTes300420201Adm</v>
      </c>
      <c r="B5484" s="109" t="s">
        <v>20815</v>
      </c>
      <c r="C5484" s="108" t="s">
        <v>2609</v>
      </c>
      <c r="D5484" s="108" t="s">
        <v>20816</v>
      </c>
      <c r="E5484" s="108" t="s">
        <v>2683</v>
      </c>
      <c r="G5484" s="108" t="s">
        <v>20817</v>
      </c>
      <c r="H5484" s="108" t="s">
        <v>6198</v>
      </c>
      <c r="I5484" s="110" t="s">
        <v>2683</v>
      </c>
      <c r="J5484" s="108" t="s">
        <v>3825</v>
      </c>
      <c r="O5484" s="108" t="s">
        <v>2573</v>
      </c>
    </row>
    <row r="5485" spans="1:15" s="108" customFormat="1" ht="12.75" x14ac:dyDescent="0.2">
      <c r="A5485" s="108" t="str">
        <f>EnterpriseData!$B$38</f>
        <v>ProTes300420201Adm</v>
      </c>
      <c r="B5485" s="109" t="s">
        <v>20818</v>
      </c>
      <c r="C5485" s="108" t="s">
        <v>2609</v>
      </c>
      <c r="D5485" s="108" t="s">
        <v>20819</v>
      </c>
      <c r="E5485" s="108" t="s">
        <v>2683</v>
      </c>
      <c r="G5485" s="108" t="s">
        <v>20820</v>
      </c>
      <c r="H5485" s="108" t="s">
        <v>6198</v>
      </c>
      <c r="I5485" s="110" t="s">
        <v>2683</v>
      </c>
      <c r="J5485" s="108" t="s">
        <v>3825</v>
      </c>
      <c r="O5485" s="108" t="s">
        <v>2573</v>
      </c>
    </row>
    <row r="5486" spans="1:15" s="108" customFormat="1" ht="12.75" x14ac:dyDescent="0.2">
      <c r="A5486" s="108" t="str">
        <f>EnterpriseData!$B$38</f>
        <v>ProTes300420201Adm</v>
      </c>
      <c r="B5486" s="109" t="s">
        <v>20821</v>
      </c>
      <c r="C5486" s="108" t="s">
        <v>2609</v>
      </c>
      <c r="D5486" s="108" t="s">
        <v>20822</v>
      </c>
      <c r="E5486" s="108" t="s">
        <v>2683</v>
      </c>
      <c r="G5486" s="108" t="s">
        <v>20823</v>
      </c>
      <c r="H5486" s="108" t="s">
        <v>6198</v>
      </c>
      <c r="I5486" s="110" t="s">
        <v>2683</v>
      </c>
      <c r="J5486" s="108" t="s">
        <v>3825</v>
      </c>
      <c r="O5486" s="108" t="s">
        <v>2573</v>
      </c>
    </row>
    <row r="5487" spans="1:15" s="108" customFormat="1" ht="12.75" x14ac:dyDescent="0.2">
      <c r="A5487" s="108" t="str">
        <f>EnterpriseData!$B$38</f>
        <v>ProTes300420201Adm</v>
      </c>
      <c r="B5487" s="109" t="s">
        <v>20824</v>
      </c>
      <c r="C5487" s="108" t="s">
        <v>2609</v>
      </c>
      <c r="D5487" s="108" t="s">
        <v>20825</v>
      </c>
      <c r="E5487" s="108" t="s">
        <v>2683</v>
      </c>
      <c r="G5487" s="108" t="s">
        <v>20826</v>
      </c>
      <c r="H5487" s="108" t="s">
        <v>6198</v>
      </c>
      <c r="I5487" s="110" t="s">
        <v>2683</v>
      </c>
      <c r="J5487" s="108" t="s">
        <v>3825</v>
      </c>
      <c r="O5487" s="108" t="s">
        <v>2573</v>
      </c>
    </row>
    <row r="5488" spans="1:15" s="108" customFormat="1" ht="12.75" x14ac:dyDescent="0.2">
      <c r="A5488" s="108" t="str">
        <f>EnterpriseData!$B$38</f>
        <v>ProTes300420201Adm</v>
      </c>
      <c r="B5488" s="109" t="s">
        <v>20827</v>
      </c>
      <c r="C5488" s="108" t="s">
        <v>2609</v>
      </c>
      <c r="D5488" s="108" t="s">
        <v>20828</v>
      </c>
      <c r="E5488" s="108" t="s">
        <v>2683</v>
      </c>
      <c r="G5488" s="108" t="s">
        <v>20829</v>
      </c>
      <c r="H5488" s="108" t="s">
        <v>6198</v>
      </c>
      <c r="I5488" s="110" t="s">
        <v>2683</v>
      </c>
      <c r="J5488" s="108" t="s">
        <v>3825</v>
      </c>
      <c r="O5488" s="108" t="s">
        <v>2573</v>
      </c>
    </row>
    <row r="5489" spans="1:15" s="108" customFormat="1" ht="12.75" x14ac:dyDescent="0.2">
      <c r="A5489" s="108" t="str">
        <f>EnterpriseData!$B$38</f>
        <v>ProTes300420201Adm</v>
      </c>
      <c r="B5489" s="109" t="s">
        <v>20830</v>
      </c>
      <c r="C5489" s="108" t="s">
        <v>2609</v>
      </c>
      <c r="D5489" s="108" t="s">
        <v>16626</v>
      </c>
      <c r="E5489" s="108" t="s">
        <v>2683</v>
      </c>
      <c r="G5489" s="108" t="s">
        <v>16627</v>
      </c>
      <c r="H5489" s="108" t="s">
        <v>6198</v>
      </c>
      <c r="I5489" s="110" t="s">
        <v>2683</v>
      </c>
      <c r="J5489" s="108" t="s">
        <v>3825</v>
      </c>
      <c r="O5489" s="108" t="s">
        <v>2573</v>
      </c>
    </row>
    <row r="5490" spans="1:15" s="108" customFormat="1" ht="12.75" x14ac:dyDescent="0.2">
      <c r="A5490" s="108" t="str">
        <f>EnterpriseData!$B$38</f>
        <v>ProTes300420201Adm</v>
      </c>
      <c r="B5490" s="109" t="s">
        <v>20831</v>
      </c>
      <c r="C5490" s="108" t="s">
        <v>2609</v>
      </c>
      <c r="D5490" s="108" t="s">
        <v>20832</v>
      </c>
      <c r="E5490" s="108" t="s">
        <v>2683</v>
      </c>
      <c r="G5490" s="108" t="s">
        <v>20833</v>
      </c>
      <c r="H5490" s="108" t="s">
        <v>4415</v>
      </c>
      <c r="I5490" s="110" t="s">
        <v>2683</v>
      </c>
      <c r="J5490" s="108" t="s">
        <v>3825</v>
      </c>
      <c r="O5490" s="108" t="s">
        <v>2573</v>
      </c>
    </row>
    <row r="5491" spans="1:15" s="108" customFormat="1" ht="12.75" x14ac:dyDescent="0.2">
      <c r="A5491" s="108" t="str">
        <f>EnterpriseData!$B$38</f>
        <v>ProTes300420201Adm</v>
      </c>
      <c r="B5491" s="109" t="s">
        <v>20831</v>
      </c>
      <c r="C5491" s="108" t="s">
        <v>2609</v>
      </c>
      <c r="D5491" s="108" t="s">
        <v>20832</v>
      </c>
      <c r="E5491" s="108" t="s">
        <v>2683</v>
      </c>
      <c r="G5491" s="108" t="s">
        <v>20833</v>
      </c>
      <c r="H5491" s="108" t="s">
        <v>4035</v>
      </c>
      <c r="I5491" s="110" t="s">
        <v>2683</v>
      </c>
      <c r="J5491" s="108" t="s">
        <v>3825</v>
      </c>
      <c r="O5491" s="108" t="s">
        <v>2573</v>
      </c>
    </row>
    <row r="5492" spans="1:15" s="108" customFormat="1" ht="12.75" x14ac:dyDescent="0.2">
      <c r="A5492" s="108" t="str">
        <f>EnterpriseData!$B$38</f>
        <v>ProTes300420201Adm</v>
      </c>
      <c r="B5492" s="109" t="s">
        <v>20834</v>
      </c>
      <c r="C5492" s="108" t="s">
        <v>2609</v>
      </c>
      <c r="D5492" s="108" t="s">
        <v>20835</v>
      </c>
      <c r="E5492" s="108" t="s">
        <v>2683</v>
      </c>
      <c r="G5492" s="108" t="s">
        <v>8715</v>
      </c>
      <c r="H5492" s="108" t="s">
        <v>6812</v>
      </c>
      <c r="I5492" s="110" t="s">
        <v>2683</v>
      </c>
      <c r="J5492" s="108" t="s">
        <v>3825</v>
      </c>
      <c r="O5492" s="108" t="s">
        <v>2573</v>
      </c>
    </row>
    <row r="5493" spans="1:15" s="108" customFormat="1" ht="12.75" x14ac:dyDescent="0.2">
      <c r="A5493" s="108" t="str">
        <f>EnterpriseData!$B$38</f>
        <v>ProTes300420201Adm</v>
      </c>
      <c r="B5493" s="109" t="s">
        <v>20836</v>
      </c>
      <c r="C5493" s="108" t="s">
        <v>2609</v>
      </c>
      <c r="D5493" s="108" t="s">
        <v>20837</v>
      </c>
      <c r="E5493" s="108" t="s">
        <v>2683</v>
      </c>
      <c r="G5493" s="108" t="s">
        <v>20838</v>
      </c>
      <c r="H5493" s="108" t="s">
        <v>6198</v>
      </c>
      <c r="I5493" s="110" t="s">
        <v>2683</v>
      </c>
      <c r="J5493" s="108" t="s">
        <v>3825</v>
      </c>
      <c r="O5493" s="108" t="s">
        <v>2573</v>
      </c>
    </row>
    <row r="5494" spans="1:15" s="108" customFormat="1" ht="12.75" x14ac:dyDescent="0.2">
      <c r="A5494" s="108" t="str">
        <f>EnterpriseData!$B$38</f>
        <v>ProTes300420201Adm</v>
      </c>
      <c r="B5494" s="109" t="s">
        <v>20839</v>
      </c>
      <c r="C5494" s="108" t="s">
        <v>2609</v>
      </c>
      <c r="D5494" s="108" t="s">
        <v>20840</v>
      </c>
      <c r="E5494" s="108" t="s">
        <v>2683</v>
      </c>
      <c r="G5494" s="108" t="s">
        <v>20841</v>
      </c>
      <c r="H5494" s="108" t="s">
        <v>4415</v>
      </c>
      <c r="I5494" s="110" t="s">
        <v>2683</v>
      </c>
      <c r="J5494" s="108" t="s">
        <v>3825</v>
      </c>
      <c r="O5494" s="108" t="s">
        <v>2573</v>
      </c>
    </row>
    <row r="5495" spans="1:15" s="108" customFormat="1" ht="12.75" x14ac:dyDescent="0.2">
      <c r="A5495" s="108" t="str">
        <f>EnterpriseData!$B$38</f>
        <v>ProTes300420201Adm</v>
      </c>
      <c r="B5495" s="109" t="s">
        <v>20842</v>
      </c>
      <c r="C5495" s="108" t="s">
        <v>2609</v>
      </c>
      <c r="D5495" s="108" t="s">
        <v>20843</v>
      </c>
      <c r="E5495" s="108" t="s">
        <v>2683</v>
      </c>
      <c r="G5495" s="108" t="s">
        <v>20844</v>
      </c>
      <c r="H5495" s="108" t="s">
        <v>6198</v>
      </c>
      <c r="I5495" s="110" t="s">
        <v>2683</v>
      </c>
      <c r="J5495" s="108" t="s">
        <v>3825</v>
      </c>
      <c r="O5495" s="108" t="s">
        <v>2573</v>
      </c>
    </row>
    <row r="5496" spans="1:15" s="108" customFormat="1" ht="12.75" x14ac:dyDescent="0.2">
      <c r="A5496" s="108" t="str">
        <f>EnterpriseData!$B$38</f>
        <v>ProTes300420201Adm</v>
      </c>
      <c r="B5496" s="109" t="s">
        <v>20845</v>
      </c>
      <c r="C5496" s="108" t="s">
        <v>2609</v>
      </c>
      <c r="D5496" s="108" t="s">
        <v>20846</v>
      </c>
      <c r="E5496" s="108" t="s">
        <v>2683</v>
      </c>
      <c r="G5496" s="108" t="s">
        <v>4414</v>
      </c>
      <c r="H5496" s="108" t="s">
        <v>4415</v>
      </c>
      <c r="I5496" s="110" t="s">
        <v>2683</v>
      </c>
      <c r="J5496" s="108" t="s">
        <v>3825</v>
      </c>
      <c r="O5496" s="108" t="s">
        <v>2573</v>
      </c>
    </row>
    <row r="5497" spans="1:15" s="108" customFormat="1" ht="12.75" x14ac:dyDescent="0.2">
      <c r="A5497" s="108" t="str">
        <f>EnterpriseData!$B$38</f>
        <v>ProTes300420201Adm</v>
      </c>
      <c r="B5497" s="109" t="s">
        <v>20847</v>
      </c>
      <c r="C5497" s="108" t="s">
        <v>2609</v>
      </c>
      <c r="D5497" s="108" t="s">
        <v>20848</v>
      </c>
      <c r="E5497" s="108" t="s">
        <v>2683</v>
      </c>
      <c r="G5497" s="108" t="s">
        <v>20849</v>
      </c>
      <c r="H5497" s="108" t="s">
        <v>6198</v>
      </c>
      <c r="I5497" s="110" t="s">
        <v>2683</v>
      </c>
      <c r="J5497" s="108" t="s">
        <v>3825</v>
      </c>
      <c r="O5497" s="108" t="s">
        <v>2573</v>
      </c>
    </row>
    <row r="5498" spans="1:15" s="108" customFormat="1" ht="12.75" x14ac:dyDescent="0.2">
      <c r="A5498" s="108" t="str">
        <f>EnterpriseData!$B$38</f>
        <v>ProTes300420201Adm</v>
      </c>
      <c r="B5498" s="109" t="s">
        <v>20850</v>
      </c>
      <c r="C5498" s="108" t="s">
        <v>2609</v>
      </c>
      <c r="D5498" s="108" t="s">
        <v>20851</v>
      </c>
      <c r="E5498" s="108" t="s">
        <v>2683</v>
      </c>
      <c r="G5498" s="108" t="s">
        <v>20852</v>
      </c>
      <c r="H5498" s="108" t="s">
        <v>6198</v>
      </c>
      <c r="I5498" s="110" t="s">
        <v>2683</v>
      </c>
      <c r="J5498" s="108" t="s">
        <v>3825</v>
      </c>
      <c r="O5498" s="108" t="s">
        <v>2573</v>
      </c>
    </row>
    <row r="5499" spans="1:15" s="108" customFormat="1" ht="12.75" x14ac:dyDescent="0.2">
      <c r="A5499" s="108" t="str">
        <f>EnterpriseData!$B$38</f>
        <v>ProTes300420201Adm</v>
      </c>
      <c r="B5499" s="109" t="s">
        <v>20853</v>
      </c>
      <c r="C5499" s="108" t="s">
        <v>2609</v>
      </c>
      <c r="D5499" s="108" t="s">
        <v>20854</v>
      </c>
      <c r="E5499" s="108" t="s">
        <v>2683</v>
      </c>
      <c r="G5499" s="108" t="s">
        <v>20855</v>
      </c>
      <c r="H5499" s="108" t="s">
        <v>4415</v>
      </c>
      <c r="I5499" s="110" t="s">
        <v>2683</v>
      </c>
      <c r="J5499" s="108" t="s">
        <v>3825</v>
      </c>
      <c r="O5499" s="108" t="s">
        <v>2573</v>
      </c>
    </row>
    <row r="5500" spans="1:15" s="108" customFormat="1" ht="12.75" x14ac:dyDescent="0.2">
      <c r="A5500" s="108" t="str">
        <f>EnterpriseData!$B$38</f>
        <v>ProTes300420201Adm</v>
      </c>
      <c r="B5500" s="109" t="s">
        <v>20856</v>
      </c>
      <c r="C5500" s="108" t="s">
        <v>2609</v>
      </c>
      <c r="D5500" s="108" t="s">
        <v>20857</v>
      </c>
      <c r="E5500" s="108" t="s">
        <v>2683</v>
      </c>
      <c r="G5500" s="108" t="s">
        <v>20858</v>
      </c>
      <c r="H5500" s="108" t="s">
        <v>6198</v>
      </c>
      <c r="I5500" s="110" t="s">
        <v>2683</v>
      </c>
      <c r="J5500" s="108" t="s">
        <v>3825</v>
      </c>
      <c r="O5500" s="108" t="s">
        <v>2573</v>
      </c>
    </row>
    <row r="5501" spans="1:15" s="108" customFormat="1" ht="12.75" x14ac:dyDescent="0.2">
      <c r="A5501" s="108" t="str">
        <f>EnterpriseData!$B$38</f>
        <v>ProTes300420201Adm</v>
      </c>
      <c r="B5501" s="109" t="s">
        <v>20859</v>
      </c>
      <c r="C5501" s="108" t="s">
        <v>2609</v>
      </c>
      <c r="D5501" s="108" t="s">
        <v>20860</v>
      </c>
      <c r="E5501" s="108" t="s">
        <v>2683</v>
      </c>
      <c r="G5501" s="108" t="s">
        <v>20861</v>
      </c>
      <c r="H5501" s="108" t="s">
        <v>4415</v>
      </c>
      <c r="I5501" s="110" t="s">
        <v>2683</v>
      </c>
      <c r="J5501" s="108" t="s">
        <v>3825</v>
      </c>
      <c r="O5501" s="108" t="s">
        <v>2573</v>
      </c>
    </row>
    <row r="5502" spans="1:15" s="108" customFormat="1" ht="12.75" x14ac:dyDescent="0.2">
      <c r="A5502" s="108" t="str">
        <f>EnterpriseData!$B$38</f>
        <v>ProTes300420201Adm</v>
      </c>
      <c r="B5502" s="109" t="s">
        <v>20862</v>
      </c>
      <c r="C5502" s="108" t="s">
        <v>2609</v>
      </c>
      <c r="D5502" s="108" t="s">
        <v>20863</v>
      </c>
      <c r="E5502" s="108" t="s">
        <v>2683</v>
      </c>
      <c r="G5502" s="108" t="s">
        <v>20864</v>
      </c>
      <c r="H5502" s="108" t="s">
        <v>6198</v>
      </c>
      <c r="I5502" s="110" t="s">
        <v>2683</v>
      </c>
      <c r="J5502" s="108" t="s">
        <v>3825</v>
      </c>
      <c r="O5502" s="108" t="s">
        <v>2573</v>
      </c>
    </row>
    <row r="5503" spans="1:15" s="108" customFormat="1" ht="12.75" x14ac:dyDescent="0.2">
      <c r="A5503" s="108" t="str">
        <f>EnterpriseData!$B$38</f>
        <v>ProTes300420201Adm</v>
      </c>
      <c r="B5503" s="109" t="s">
        <v>20865</v>
      </c>
      <c r="C5503" s="108" t="s">
        <v>2609</v>
      </c>
      <c r="D5503" s="108" t="s">
        <v>20866</v>
      </c>
      <c r="E5503" s="108" t="s">
        <v>2683</v>
      </c>
      <c r="G5503" s="108" t="s">
        <v>20867</v>
      </c>
      <c r="H5503" s="108" t="s">
        <v>4415</v>
      </c>
      <c r="I5503" s="110" t="s">
        <v>2683</v>
      </c>
      <c r="J5503" s="108" t="s">
        <v>3825</v>
      </c>
      <c r="O5503" s="108" t="s">
        <v>2573</v>
      </c>
    </row>
    <row r="5504" spans="1:15" s="108" customFormat="1" ht="12.75" x14ac:dyDescent="0.2">
      <c r="A5504" s="108" t="str">
        <f>EnterpriseData!$B$38</f>
        <v>ProTes300420201Adm</v>
      </c>
      <c r="B5504" s="109" t="s">
        <v>20868</v>
      </c>
      <c r="C5504" s="108" t="s">
        <v>2609</v>
      </c>
      <c r="D5504" s="108" t="s">
        <v>20869</v>
      </c>
      <c r="E5504" s="108" t="s">
        <v>2683</v>
      </c>
      <c r="G5504" s="108" t="s">
        <v>20870</v>
      </c>
      <c r="H5504" s="108" t="s">
        <v>4415</v>
      </c>
      <c r="I5504" s="110" t="s">
        <v>2683</v>
      </c>
      <c r="J5504" s="108" t="s">
        <v>3825</v>
      </c>
      <c r="O5504" s="108" t="s">
        <v>2573</v>
      </c>
    </row>
    <row r="5505" spans="1:15" s="108" customFormat="1" ht="12.75" x14ac:dyDescent="0.2">
      <c r="A5505" s="108" t="str">
        <f>EnterpriseData!$B$38</f>
        <v>ProTes300420201Adm</v>
      </c>
      <c r="B5505" s="109" t="s">
        <v>20871</v>
      </c>
      <c r="C5505" s="108" t="s">
        <v>2609</v>
      </c>
      <c r="D5505" s="108" t="s">
        <v>20872</v>
      </c>
      <c r="E5505" s="108" t="s">
        <v>2683</v>
      </c>
      <c r="G5505" s="108" t="s">
        <v>20873</v>
      </c>
      <c r="H5505" s="108" t="s">
        <v>4415</v>
      </c>
      <c r="I5505" s="110" t="s">
        <v>2683</v>
      </c>
      <c r="J5505" s="108" t="s">
        <v>3825</v>
      </c>
      <c r="O5505" s="108" t="s">
        <v>2573</v>
      </c>
    </row>
    <row r="5506" spans="1:15" s="108" customFormat="1" ht="12.75" x14ac:dyDescent="0.2">
      <c r="A5506" s="108" t="str">
        <f>EnterpriseData!$B$38</f>
        <v>ProTes300420201Adm</v>
      </c>
      <c r="B5506" s="109" t="s">
        <v>20874</v>
      </c>
      <c r="C5506" s="108" t="s">
        <v>2609</v>
      </c>
      <c r="D5506" s="108" t="s">
        <v>20875</v>
      </c>
      <c r="E5506" s="108" t="s">
        <v>2683</v>
      </c>
      <c r="G5506" s="108" t="s">
        <v>20876</v>
      </c>
      <c r="H5506" s="108" t="s">
        <v>6198</v>
      </c>
      <c r="I5506" s="110" t="s">
        <v>2683</v>
      </c>
      <c r="J5506" s="108" t="s">
        <v>3825</v>
      </c>
      <c r="O5506" s="108" t="s">
        <v>2573</v>
      </c>
    </row>
    <row r="5507" spans="1:15" s="108" customFormat="1" ht="12.75" x14ac:dyDescent="0.2">
      <c r="A5507" s="108" t="str">
        <f>EnterpriseData!$B$38</f>
        <v>ProTes300420201Adm</v>
      </c>
      <c r="B5507" s="109" t="s">
        <v>20877</v>
      </c>
      <c r="C5507" s="108" t="s">
        <v>2609</v>
      </c>
      <c r="D5507" s="108" t="s">
        <v>20878</v>
      </c>
      <c r="E5507" s="108" t="s">
        <v>2683</v>
      </c>
      <c r="G5507" s="108" t="s">
        <v>20879</v>
      </c>
      <c r="H5507" s="108" t="s">
        <v>6198</v>
      </c>
      <c r="I5507" s="110" t="s">
        <v>2683</v>
      </c>
      <c r="J5507" s="108" t="s">
        <v>3825</v>
      </c>
      <c r="O5507" s="108" t="s">
        <v>2573</v>
      </c>
    </row>
    <row r="5508" spans="1:15" s="108" customFormat="1" ht="12.75" x14ac:dyDescent="0.2">
      <c r="A5508" s="108" t="str">
        <f>EnterpriseData!$B$38</f>
        <v>ProTes300420201Adm</v>
      </c>
      <c r="B5508" s="109" t="s">
        <v>20880</v>
      </c>
      <c r="C5508" s="108" t="s">
        <v>2609</v>
      </c>
      <c r="D5508" s="108" t="s">
        <v>20881</v>
      </c>
      <c r="E5508" s="108" t="s">
        <v>2683</v>
      </c>
      <c r="G5508" s="108" t="s">
        <v>20882</v>
      </c>
      <c r="H5508" s="108" t="s">
        <v>6198</v>
      </c>
      <c r="I5508" s="110" t="s">
        <v>2683</v>
      </c>
      <c r="J5508" s="108" t="s">
        <v>3825</v>
      </c>
      <c r="O5508" s="108" t="s">
        <v>2573</v>
      </c>
    </row>
    <row r="5509" spans="1:15" s="108" customFormat="1" ht="12.75" x14ac:dyDescent="0.2">
      <c r="A5509" s="108" t="str">
        <f>EnterpriseData!$B$38</f>
        <v>ProTes300420201Adm</v>
      </c>
      <c r="B5509" s="109" t="s">
        <v>20883</v>
      </c>
      <c r="C5509" s="108" t="s">
        <v>2609</v>
      </c>
      <c r="D5509" s="108" t="s">
        <v>20884</v>
      </c>
      <c r="E5509" s="108" t="s">
        <v>2683</v>
      </c>
      <c r="G5509" s="108" t="s">
        <v>20885</v>
      </c>
      <c r="H5509" s="108" t="s">
        <v>6198</v>
      </c>
      <c r="I5509" s="110" t="s">
        <v>2683</v>
      </c>
      <c r="J5509" s="108" t="s">
        <v>3825</v>
      </c>
      <c r="O5509" s="108" t="s">
        <v>2573</v>
      </c>
    </row>
    <row r="5510" spans="1:15" s="108" customFormat="1" ht="12.75" x14ac:dyDescent="0.2">
      <c r="A5510" s="108" t="str">
        <f>EnterpriseData!$B$38</f>
        <v>ProTes300420201Adm</v>
      </c>
      <c r="B5510" s="109" t="s">
        <v>20886</v>
      </c>
      <c r="C5510" s="108" t="s">
        <v>2609</v>
      </c>
      <c r="D5510" s="108" t="s">
        <v>20887</v>
      </c>
      <c r="E5510" s="108" t="s">
        <v>2683</v>
      </c>
      <c r="G5510" s="108" t="s">
        <v>20888</v>
      </c>
      <c r="H5510" s="108" t="s">
        <v>6198</v>
      </c>
      <c r="I5510" s="110" t="s">
        <v>2683</v>
      </c>
      <c r="J5510" s="108" t="s">
        <v>3825</v>
      </c>
      <c r="O5510" s="108" t="s">
        <v>2573</v>
      </c>
    </row>
    <row r="5511" spans="1:15" s="108" customFormat="1" ht="12.75" x14ac:dyDescent="0.2">
      <c r="A5511" s="108" t="str">
        <f>EnterpriseData!$B$38</f>
        <v>ProTes300420201Adm</v>
      </c>
      <c r="B5511" s="109" t="s">
        <v>20889</v>
      </c>
      <c r="C5511" s="108" t="s">
        <v>2609</v>
      </c>
      <c r="D5511" s="108" t="s">
        <v>20890</v>
      </c>
      <c r="E5511" s="108" t="s">
        <v>2683</v>
      </c>
      <c r="G5511" s="108" t="s">
        <v>20891</v>
      </c>
      <c r="H5511" s="108" t="s">
        <v>4415</v>
      </c>
      <c r="I5511" s="110" t="s">
        <v>2683</v>
      </c>
      <c r="J5511" s="108" t="s">
        <v>3825</v>
      </c>
      <c r="O5511" s="108" t="s">
        <v>2573</v>
      </c>
    </row>
    <row r="5512" spans="1:15" s="108" customFormat="1" ht="12.75" x14ac:dyDescent="0.2">
      <c r="A5512" s="108" t="str">
        <f>EnterpriseData!$B$38</f>
        <v>ProTes300420201Adm</v>
      </c>
      <c r="B5512" s="109" t="s">
        <v>20892</v>
      </c>
      <c r="C5512" s="108" t="s">
        <v>2609</v>
      </c>
      <c r="D5512" s="108" t="s">
        <v>20893</v>
      </c>
      <c r="E5512" s="108" t="s">
        <v>2683</v>
      </c>
      <c r="G5512" s="108" t="s">
        <v>20894</v>
      </c>
      <c r="H5512" s="108" t="s">
        <v>6198</v>
      </c>
      <c r="I5512" s="110" t="s">
        <v>2683</v>
      </c>
      <c r="J5512" s="108" t="s">
        <v>3825</v>
      </c>
      <c r="O5512" s="108" t="s">
        <v>2573</v>
      </c>
    </row>
    <row r="5513" spans="1:15" s="108" customFormat="1" ht="12.75" x14ac:dyDescent="0.2">
      <c r="A5513" s="108" t="str">
        <f>EnterpriseData!$B$38</f>
        <v>ProTes300420201Adm</v>
      </c>
      <c r="B5513" s="109" t="s">
        <v>20895</v>
      </c>
      <c r="C5513" s="108" t="s">
        <v>2609</v>
      </c>
      <c r="D5513" s="108" t="s">
        <v>20896</v>
      </c>
      <c r="E5513" s="108" t="s">
        <v>2683</v>
      </c>
      <c r="G5513" s="108" t="s">
        <v>20897</v>
      </c>
      <c r="H5513" s="108" t="s">
        <v>6198</v>
      </c>
      <c r="I5513" s="110" t="s">
        <v>2683</v>
      </c>
      <c r="J5513" s="108" t="s">
        <v>3825</v>
      </c>
      <c r="O5513" s="108" t="s">
        <v>2573</v>
      </c>
    </row>
    <row r="5514" spans="1:15" s="108" customFormat="1" ht="12.75" x14ac:dyDescent="0.2">
      <c r="A5514" s="108" t="str">
        <f>EnterpriseData!$B$38</f>
        <v>ProTes300420201Adm</v>
      </c>
      <c r="B5514" s="109" t="s">
        <v>20898</v>
      </c>
      <c r="C5514" s="108" t="s">
        <v>2609</v>
      </c>
      <c r="D5514" s="108" t="s">
        <v>20899</v>
      </c>
      <c r="E5514" s="108" t="s">
        <v>2683</v>
      </c>
      <c r="G5514" s="108" t="s">
        <v>20900</v>
      </c>
      <c r="H5514" s="108" t="s">
        <v>4415</v>
      </c>
      <c r="I5514" s="110" t="s">
        <v>2683</v>
      </c>
      <c r="J5514" s="108" t="s">
        <v>3825</v>
      </c>
      <c r="O5514" s="108" t="s">
        <v>2573</v>
      </c>
    </row>
    <row r="5515" spans="1:15" s="108" customFormat="1" ht="12.75" x14ac:dyDescent="0.2">
      <c r="A5515" s="108" t="str">
        <f>EnterpriseData!$B$38</f>
        <v>ProTes300420201Adm</v>
      </c>
      <c r="B5515" s="109" t="s">
        <v>20901</v>
      </c>
      <c r="C5515" s="108" t="s">
        <v>2609</v>
      </c>
      <c r="D5515" s="108" t="s">
        <v>20902</v>
      </c>
      <c r="E5515" s="108" t="s">
        <v>2683</v>
      </c>
      <c r="G5515" s="108" t="s">
        <v>20903</v>
      </c>
      <c r="H5515" s="108" t="s">
        <v>4415</v>
      </c>
      <c r="I5515" s="110" t="s">
        <v>2683</v>
      </c>
      <c r="J5515" s="108" t="s">
        <v>3825</v>
      </c>
      <c r="O5515" s="108" t="s">
        <v>2573</v>
      </c>
    </row>
    <row r="5516" spans="1:15" s="108" customFormat="1" ht="12.75" x14ac:dyDescent="0.2">
      <c r="A5516" s="108" t="str">
        <f>EnterpriseData!$B$38</f>
        <v>ProTes300420201Adm</v>
      </c>
      <c r="B5516" s="109" t="s">
        <v>20904</v>
      </c>
      <c r="C5516" s="108" t="s">
        <v>2609</v>
      </c>
      <c r="D5516" s="108" t="s">
        <v>20905</v>
      </c>
      <c r="E5516" s="108" t="s">
        <v>2683</v>
      </c>
      <c r="G5516" s="108" t="s">
        <v>20906</v>
      </c>
      <c r="H5516" s="108" t="s">
        <v>6129</v>
      </c>
      <c r="I5516" s="110" t="s">
        <v>2683</v>
      </c>
      <c r="J5516" s="108" t="s">
        <v>2414</v>
      </c>
      <c r="O5516" s="108" t="s">
        <v>2573</v>
      </c>
    </row>
    <row r="5517" spans="1:15" s="108" customFormat="1" ht="12.75" x14ac:dyDescent="0.2">
      <c r="A5517" s="108" t="str">
        <f>EnterpriseData!$B$38</f>
        <v>ProTes300420201Adm</v>
      </c>
      <c r="B5517" s="109" t="s">
        <v>20907</v>
      </c>
      <c r="C5517" s="108" t="s">
        <v>2609</v>
      </c>
      <c r="D5517" s="108" t="s">
        <v>20908</v>
      </c>
      <c r="E5517" s="108" t="s">
        <v>2683</v>
      </c>
      <c r="G5517" s="108" t="s">
        <v>20909</v>
      </c>
      <c r="H5517" s="108" t="s">
        <v>9100</v>
      </c>
      <c r="I5517" s="110" t="s">
        <v>2683</v>
      </c>
      <c r="J5517" s="108" t="s">
        <v>4104</v>
      </c>
      <c r="O5517" s="108" t="s">
        <v>2573</v>
      </c>
    </row>
    <row r="5518" spans="1:15" s="108" customFormat="1" ht="12.75" x14ac:dyDescent="0.2">
      <c r="A5518" s="108" t="str">
        <f>EnterpriseData!$B$38</f>
        <v>ProTes300420201Adm</v>
      </c>
      <c r="B5518" s="109" t="s">
        <v>20910</v>
      </c>
      <c r="C5518" s="108" t="s">
        <v>2609</v>
      </c>
      <c r="D5518" s="108" t="s">
        <v>20911</v>
      </c>
      <c r="E5518" s="108" t="s">
        <v>2683</v>
      </c>
      <c r="G5518" s="108" t="s">
        <v>20912</v>
      </c>
      <c r="H5518" s="108" t="s">
        <v>11008</v>
      </c>
      <c r="I5518" s="110" t="s">
        <v>2683</v>
      </c>
      <c r="J5518" s="108" t="s">
        <v>3100</v>
      </c>
      <c r="O5518" s="108" t="s">
        <v>2573</v>
      </c>
    </row>
    <row r="5519" spans="1:15" s="108" customFormat="1" ht="12.75" x14ac:dyDescent="0.2">
      <c r="A5519" s="108" t="str">
        <f>EnterpriseData!$B$38</f>
        <v>ProTes300420201Adm</v>
      </c>
      <c r="B5519" s="109" t="s">
        <v>20913</v>
      </c>
      <c r="C5519" s="108" t="s">
        <v>2609</v>
      </c>
      <c r="D5519" s="108" t="s">
        <v>15026</v>
      </c>
      <c r="E5519" s="108" t="s">
        <v>2683</v>
      </c>
      <c r="G5519" s="108" t="s">
        <v>20914</v>
      </c>
      <c r="H5519" s="108" t="s">
        <v>7206</v>
      </c>
      <c r="I5519" s="110" t="s">
        <v>2683</v>
      </c>
      <c r="J5519" s="108" t="s">
        <v>3047</v>
      </c>
      <c r="O5519" s="108" t="s">
        <v>2573</v>
      </c>
    </row>
    <row r="5520" spans="1:15" s="108" customFormat="1" ht="12.75" x14ac:dyDescent="0.2">
      <c r="A5520" s="108" t="str">
        <f>EnterpriseData!$B$38</f>
        <v>ProTes300420201Adm</v>
      </c>
      <c r="B5520" s="109" t="s">
        <v>20915</v>
      </c>
      <c r="C5520" s="108" t="s">
        <v>2609</v>
      </c>
      <c r="D5520" s="108" t="s">
        <v>20916</v>
      </c>
      <c r="E5520" s="108" t="s">
        <v>2683</v>
      </c>
      <c r="G5520" s="108" t="s">
        <v>20917</v>
      </c>
      <c r="H5520" s="108" t="s">
        <v>6566</v>
      </c>
      <c r="I5520" s="110" t="s">
        <v>2683</v>
      </c>
      <c r="J5520" s="108" t="s">
        <v>2409</v>
      </c>
      <c r="O5520" s="108" t="s">
        <v>2573</v>
      </c>
    </row>
    <row r="5521" spans="1:15" s="108" customFormat="1" ht="12.75" x14ac:dyDescent="0.2">
      <c r="A5521" s="108" t="str">
        <f>EnterpriseData!$B$38</f>
        <v>ProTes300420201Adm</v>
      </c>
      <c r="B5521" s="109" t="s">
        <v>20918</v>
      </c>
      <c r="C5521" s="108" t="s">
        <v>2609</v>
      </c>
      <c r="D5521" s="108" t="s">
        <v>20919</v>
      </c>
      <c r="E5521" s="108" t="s">
        <v>2683</v>
      </c>
      <c r="G5521" s="108" t="s">
        <v>20920</v>
      </c>
      <c r="H5521" s="108" t="s">
        <v>10559</v>
      </c>
      <c r="I5521" s="110" t="s">
        <v>2683</v>
      </c>
      <c r="J5521" s="108" t="s">
        <v>5414</v>
      </c>
      <c r="O5521" s="108" t="s">
        <v>2573</v>
      </c>
    </row>
    <row r="5522" spans="1:15" s="108" customFormat="1" ht="12.75" x14ac:dyDescent="0.2">
      <c r="A5522" s="108" t="str">
        <f>EnterpriseData!$B$38</f>
        <v>ProTes300420201Adm</v>
      </c>
      <c r="B5522" s="109" t="s">
        <v>20921</v>
      </c>
      <c r="C5522" s="108" t="s">
        <v>2609</v>
      </c>
      <c r="D5522" s="108" t="s">
        <v>20922</v>
      </c>
      <c r="E5522" s="108" t="s">
        <v>2683</v>
      </c>
      <c r="G5522" s="108" t="s">
        <v>20923</v>
      </c>
      <c r="H5522" s="108" t="s">
        <v>10559</v>
      </c>
      <c r="I5522" s="110" t="s">
        <v>2683</v>
      </c>
      <c r="J5522" s="108" t="s">
        <v>5414</v>
      </c>
      <c r="O5522" s="108" t="s">
        <v>2573</v>
      </c>
    </row>
    <row r="5523" spans="1:15" s="108" customFormat="1" ht="12.75" x14ac:dyDescent="0.2">
      <c r="A5523" s="108" t="str">
        <f>EnterpriseData!$B$38</f>
        <v>ProTes300420201Adm</v>
      </c>
      <c r="B5523" s="109" t="s">
        <v>20924</v>
      </c>
      <c r="C5523" s="108" t="s">
        <v>2609</v>
      </c>
      <c r="D5523" s="108" t="s">
        <v>20925</v>
      </c>
      <c r="E5523" s="108" t="s">
        <v>2683</v>
      </c>
      <c r="G5523" s="108" t="s">
        <v>20926</v>
      </c>
      <c r="H5523" s="108" t="s">
        <v>6522</v>
      </c>
      <c r="I5523" s="110" t="s">
        <v>2683</v>
      </c>
      <c r="J5523" s="108" t="s">
        <v>5325</v>
      </c>
      <c r="O5523" s="108" t="s">
        <v>2573</v>
      </c>
    </row>
    <row r="5524" spans="1:15" s="108" customFormat="1" ht="12.75" x14ac:dyDescent="0.2">
      <c r="A5524" s="108" t="str">
        <f>EnterpriseData!$B$38</f>
        <v>ProTes300420201Adm</v>
      </c>
      <c r="B5524" s="109" t="s">
        <v>20927</v>
      </c>
      <c r="C5524" s="108" t="s">
        <v>2609</v>
      </c>
      <c r="D5524" s="108" t="s">
        <v>20928</v>
      </c>
      <c r="E5524" s="108" t="s">
        <v>2683</v>
      </c>
      <c r="G5524" s="108" t="s">
        <v>20929</v>
      </c>
      <c r="H5524" s="108" t="s">
        <v>6538</v>
      </c>
      <c r="I5524" s="110" t="s">
        <v>2683</v>
      </c>
      <c r="J5524" s="108" t="s">
        <v>2392</v>
      </c>
      <c r="O5524" s="108" t="s">
        <v>2573</v>
      </c>
    </row>
    <row r="5525" spans="1:15" s="108" customFormat="1" ht="12.75" x14ac:dyDescent="0.2">
      <c r="A5525" s="108" t="str">
        <f>EnterpriseData!$B$38</f>
        <v>ProTes300420201Adm</v>
      </c>
      <c r="B5525" s="109" t="s">
        <v>20930</v>
      </c>
      <c r="C5525" s="108" t="s">
        <v>2609</v>
      </c>
      <c r="D5525" s="108" t="s">
        <v>20931</v>
      </c>
      <c r="E5525" s="108" t="s">
        <v>2683</v>
      </c>
      <c r="G5525" s="108" t="s">
        <v>20932</v>
      </c>
      <c r="H5525" s="108" t="s">
        <v>7039</v>
      </c>
      <c r="I5525" s="110" t="s">
        <v>2683</v>
      </c>
      <c r="J5525" s="108" t="s">
        <v>7040</v>
      </c>
      <c r="O5525" s="108" t="s">
        <v>2573</v>
      </c>
    </row>
    <row r="5526" spans="1:15" s="108" customFormat="1" ht="12.75" x14ac:dyDescent="0.2">
      <c r="A5526" s="108" t="str">
        <f>EnterpriseData!$B$38</f>
        <v>ProTes300420201Adm</v>
      </c>
      <c r="B5526" s="109" t="s">
        <v>20933</v>
      </c>
      <c r="C5526" s="108" t="s">
        <v>2609</v>
      </c>
      <c r="D5526" s="108" t="s">
        <v>20934</v>
      </c>
      <c r="E5526" s="108" t="s">
        <v>2683</v>
      </c>
      <c r="G5526" s="108" t="s">
        <v>20935</v>
      </c>
      <c r="H5526" s="108" t="s">
        <v>10903</v>
      </c>
      <c r="I5526" s="110" t="s">
        <v>2683</v>
      </c>
      <c r="J5526" s="108" t="s">
        <v>5384</v>
      </c>
      <c r="O5526" s="108" t="s">
        <v>2573</v>
      </c>
    </row>
    <row r="5527" spans="1:15" s="108" customFormat="1" ht="12.75" x14ac:dyDescent="0.2">
      <c r="A5527" s="108" t="str">
        <f>EnterpriseData!$B$38</f>
        <v>ProTes300420201Adm</v>
      </c>
      <c r="B5527" s="109" t="s">
        <v>20936</v>
      </c>
      <c r="C5527" s="108" t="s">
        <v>2609</v>
      </c>
      <c r="D5527" s="108" t="s">
        <v>20937</v>
      </c>
      <c r="E5527" s="108" t="s">
        <v>2683</v>
      </c>
      <c r="G5527" s="108" t="s">
        <v>20938</v>
      </c>
      <c r="H5527" s="108" t="s">
        <v>20939</v>
      </c>
      <c r="I5527" s="110" t="s">
        <v>2683</v>
      </c>
      <c r="J5527" s="108" t="s">
        <v>5295</v>
      </c>
      <c r="O5527" s="108" t="s">
        <v>2573</v>
      </c>
    </row>
    <row r="5528" spans="1:15" s="108" customFormat="1" ht="12.75" x14ac:dyDescent="0.2">
      <c r="A5528" s="108" t="str">
        <f>EnterpriseData!$B$38</f>
        <v>ProTes300420201Adm</v>
      </c>
      <c r="B5528" s="109" t="s">
        <v>20940</v>
      </c>
      <c r="C5528" s="108" t="s">
        <v>2609</v>
      </c>
      <c r="D5528" s="108" t="s">
        <v>20941</v>
      </c>
      <c r="E5528" s="108" t="s">
        <v>2683</v>
      </c>
      <c r="G5528" s="108" t="s">
        <v>20942</v>
      </c>
      <c r="H5528" s="108" t="s">
        <v>6198</v>
      </c>
      <c r="I5528" s="110" t="s">
        <v>2683</v>
      </c>
      <c r="J5528" s="108" t="s">
        <v>3825</v>
      </c>
      <c r="O5528" s="108" t="s">
        <v>2573</v>
      </c>
    </row>
    <row r="5529" spans="1:15" s="108" customFormat="1" ht="12.75" x14ac:dyDescent="0.2">
      <c r="A5529" s="108" t="str">
        <f>EnterpriseData!$B$38</f>
        <v>ProTes300420201Adm</v>
      </c>
      <c r="B5529" s="109" t="s">
        <v>20943</v>
      </c>
      <c r="C5529" s="108" t="s">
        <v>2609</v>
      </c>
      <c r="D5529" s="108" t="s">
        <v>20944</v>
      </c>
      <c r="E5529" s="108" t="s">
        <v>2683</v>
      </c>
      <c r="G5529" s="108" t="s">
        <v>20945</v>
      </c>
      <c r="H5529" s="108" t="s">
        <v>6863</v>
      </c>
      <c r="I5529" s="110" t="s">
        <v>2683</v>
      </c>
      <c r="J5529" s="108" t="s">
        <v>6370</v>
      </c>
      <c r="O5529" s="108" t="s">
        <v>2573</v>
      </c>
    </row>
    <row r="5530" spans="1:15" s="108" customFormat="1" ht="12.75" x14ac:dyDescent="0.2">
      <c r="A5530" s="108" t="str">
        <f>EnterpriseData!$B$38</f>
        <v>ProTes300420201Adm</v>
      </c>
      <c r="B5530" s="109" t="s">
        <v>20946</v>
      </c>
      <c r="C5530" s="108" t="s">
        <v>2609</v>
      </c>
      <c r="D5530" s="108" t="s">
        <v>20947</v>
      </c>
      <c r="E5530" s="108" t="s">
        <v>2683</v>
      </c>
      <c r="G5530" s="108" t="s">
        <v>5684</v>
      </c>
      <c r="H5530" s="108" t="s">
        <v>7849</v>
      </c>
      <c r="I5530" s="110" t="s">
        <v>2683</v>
      </c>
      <c r="J5530" s="108" t="s">
        <v>5679</v>
      </c>
      <c r="O5530" s="108" t="s">
        <v>2573</v>
      </c>
    </row>
    <row r="5531" spans="1:15" s="108" customFormat="1" ht="12.75" x14ac:dyDescent="0.2">
      <c r="A5531" s="108" t="str">
        <f>EnterpriseData!$B$38</f>
        <v>ProTes300420201Adm</v>
      </c>
      <c r="B5531" s="109" t="s">
        <v>20948</v>
      </c>
      <c r="C5531" s="108" t="s">
        <v>2609</v>
      </c>
      <c r="D5531" s="108" t="s">
        <v>20949</v>
      </c>
      <c r="E5531" s="108" t="s">
        <v>2683</v>
      </c>
      <c r="G5531" s="108" t="s">
        <v>20950</v>
      </c>
      <c r="H5531" s="108" t="s">
        <v>7572</v>
      </c>
      <c r="I5531" s="110" t="s">
        <v>2683</v>
      </c>
      <c r="J5531" s="108" t="s">
        <v>4509</v>
      </c>
      <c r="O5531" s="108" t="s">
        <v>2573</v>
      </c>
    </row>
    <row r="5532" spans="1:15" s="108" customFormat="1" ht="12.75" x14ac:dyDescent="0.2">
      <c r="A5532" s="108" t="str">
        <f>EnterpriseData!$B$38</f>
        <v>ProTes300420201Adm</v>
      </c>
      <c r="B5532" s="109" t="s">
        <v>20951</v>
      </c>
      <c r="C5532" s="108" t="s">
        <v>2609</v>
      </c>
      <c r="D5532" s="108" t="s">
        <v>20952</v>
      </c>
      <c r="E5532" s="108" t="s">
        <v>2683</v>
      </c>
      <c r="G5532" s="108" t="s">
        <v>20953</v>
      </c>
      <c r="H5532" s="108" t="s">
        <v>6923</v>
      </c>
      <c r="I5532" s="110" t="s">
        <v>2683</v>
      </c>
      <c r="J5532" s="108" t="s">
        <v>2991</v>
      </c>
      <c r="O5532" s="108" t="s">
        <v>2573</v>
      </c>
    </row>
    <row r="5533" spans="1:15" s="108" customFormat="1" ht="12.75" x14ac:dyDescent="0.2">
      <c r="A5533" s="108" t="str">
        <f>EnterpriseData!$B$38</f>
        <v>ProTes300420201Adm</v>
      </c>
      <c r="B5533" s="109" t="s">
        <v>20954</v>
      </c>
      <c r="C5533" s="108" t="s">
        <v>2609</v>
      </c>
      <c r="D5533" s="108" t="s">
        <v>20955</v>
      </c>
      <c r="E5533" s="108" t="s">
        <v>2683</v>
      </c>
      <c r="G5533" s="108" t="s">
        <v>20956</v>
      </c>
      <c r="H5533" s="108" t="s">
        <v>12492</v>
      </c>
      <c r="I5533" s="110" t="s">
        <v>2683</v>
      </c>
      <c r="J5533" s="108" t="s">
        <v>12493</v>
      </c>
      <c r="O5533" s="108" t="s">
        <v>2573</v>
      </c>
    </row>
    <row r="5534" spans="1:15" s="108" customFormat="1" ht="12.75" x14ac:dyDescent="0.2">
      <c r="A5534" s="108" t="str">
        <f>EnterpriseData!$B$38</f>
        <v>ProTes300420201Adm</v>
      </c>
      <c r="B5534" s="109" t="s">
        <v>20957</v>
      </c>
      <c r="C5534" s="108" t="s">
        <v>2609</v>
      </c>
      <c r="D5534" s="108" t="s">
        <v>20958</v>
      </c>
      <c r="E5534" s="108" t="s">
        <v>2683</v>
      </c>
      <c r="G5534" s="108" t="s">
        <v>20959</v>
      </c>
      <c r="H5534" s="108" t="s">
        <v>6184</v>
      </c>
      <c r="I5534" s="110" t="s">
        <v>2683</v>
      </c>
      <c r="J5534" s="108" t="s">
        <v>4104</v>
      </c>
      <c r="O5534" s="108" t="s">
        <v>2573</v>
      </c>
    </row>
    <row r="5535" spans="1:15" s="108" customFormat="1" ht="12.75" x14ac:dyDescent="0.2">
      <c r="A5535" s="108" t="str">
        <f>EnterpriseData!$B$38</f>
        <v>ProTes300420201Adm</v>
      </c>
      <c r="B5535" s="109" t="s">
        <v>20960</v>
      </c>
      <c r="C5535" s="108" t="s">
        <v>2609</v>
      </c>
      <c r="D5535" s="108" t="s">
        <v>20961</v>
      </c>
      <c r="E5535" s="108" t="s">
        <v>2683</v>
      </c>
      <c r="G5535" s="108" t="s">
        <v>20962</v>
      </c>
      <c r="H5535" s="108" t="s">
        <v>6870</v>
      </c>
      <c r="I5535" s="110" t="s">
        <v>2683</v>
      </c>
      <c r="J5535" s="108" t="s">
        <v>4581</v>
      </c>
      <c r="O5535" s="108" t="s">
        <v>2573</v>
      </c>
    </row>
    <row r="5536" spans="1:15" s="108" customFormat="1" ht="12.75" x14ac:dyDescent="0.2">
      <c r="A5536" s="108" t="str">
        <f>EnterpriseData!$B$38</f>
        <v>ProTes300420201Adm</v>
      </c>
      <c r="B5536" s="109" t="s">
        <v>20963</v>
      </c>
      <c r="C5536" s="108" t="s">
        <v>2609</v>
      </c>
      <c r="D5536" s="108" t="s">
        <v>20964</v>
      </c>
      <c r="E5536" s="108" t="s">
        <v>2683</v>
      </c>
      <c r="G5536" s="108" t="s">
        <v>20965</v>
      </c>
      <c r="H5536" s="108" t="s">
        <v>6151</v>
      </c>
      <c r="I5536" s="110" t="s">
        <v>2683</v>
      </c>
      <c r="J5536" s="108" t="s">
        <v>2727</v>
      </c>
      <c r="O5536" s="108" t="s">
        <v>2573</v>
      </c>
    </row>
    <row r="5537" spans="1:15" s="108" customFormat="1" ht="12.75" x14ac:dyDescent="0.2">
      <c r="A5537" s="108" t="str">
        <f>EnterpriseData!$B$38</f>
        <v>ProTes300420201Adm</v>
      </c>
      <c r="B5537" s="109" t="s">
        <v>20966</v>
      </c>
      <c r="C5537" s="108" t="s">
        <v>2609</v>
      </c>
      <c r="D5537" s="108" t="s">
        <v>20967</v>
      </c>
      <c r="E5537" s="108" t="s">
        <v>2683</v>
      </c>
      <c r="G5537" s="108" t="s">
        <v>20968</v>
      </c>
      <c r="H5537" s="108" t="s">
        <v>7478</v>
      </c>
      <c r="I5537" s="110" t="s">
        <v>2683</v>
      </c>
      <c r="J5537" s="108" t="s">
        <v>6097</v>
      </c>
      <c r="O5537" s="108" t="s">
        <v>2573</v>
      </c>
    </row>
    <row r="5538" spans="1:15" s="108" customFormat="1" ht="12.75" x14ac:dyDescent="0.2">
      <c r="A5538" s="108" t="str">
        <f>EnterpriseData!$B$38</f>
        <v>ProTes300420201Adm</v>
      </c>
      <c r="B5538" s="109" t="s">
        <v>20969</v>
      </c>
      <c r="C5538" s="108" t="s">
        <v>2609</v>
      </c>
      <c r="D5538" s="108" t="s">
        <v>20970</v>
      </c>
      <c r="E5538" s="108" t="s">
        <v>2683</v>
      </c>
      <c r="G5538" s="108" t="s">
        <v>20971</v>
      </c>
      <c r="H5538" s="108" t="s">
        <v>6616</v>
      </c>
      <c r="I5538" s="110" t="s">
        <v>2683</v>
      </c>
      <c r="J5538" s="108" t="s">
        <v>5800</v>
      </c>
      <c r="O5538" s="108" t="s">
        <v>2573</v>
      </c>
    </row>
    <row r="5539" spans="1:15" s="108" customFormat="1" ht="12.75" x14ac:dyDescent="0.2">
      <c r="A5539" s="108" t="str">
        <f>EnterpriseData!$B$38</f>
        <v>ProTes300420201Adm</v>
      </c>
      <c r="B5539" s="109" t="s">
        <v>20972</v>
      </c>
      <c r="C5539" s="108" t="s">
        <v>2609</v>
      </c>
      <c r="D5539" s="108" t="s">
        <v>20973</v>
      </c>
      <c r="E5539" s="108" t="s">
        <v>2683</v>
      </c>
      <c r="G5539" s="108" t="s">
        <v>20974</v>
      </c>
      <c r="H5539" s="108" t="s">
        <v>11116</v>
      </c>
      <c r="I5539" s="110" t="s">
        <v>2683</v>
      </c>
      <c r="J5539" s="108" t="s">
        <v>7486</v>
      </c>
      <c r="O5539" s="108" t="s">
        <v>2573</v>
      </c>
    </row>
    <row r="5540" spans="1:15" s="108" customFormat="1" ht="12.75" x14ac:dyDescent="0.2">
      <c r="A5540" s="108" t="str">
        <f>EnterpriseData!$B$38</f>
        <v>ProTes300420201Adm</v>
      </c>
      <c r="B5540" s="109" t="s">
        <v>20975</v>
      </c>
      <c r="C5540" s="108" t="s">
        <v>2609</v>
      </c>
      <c r="D5540" s="108" t="s">
        <v>20976</v>
      </c>
      <c r="E5540" s="108" t="s">
        <v>2683</v>
      </c>
      <c r="G5540" s="108" t="s">
        <v>20977</v>
      </c>
      <c r="H5540" s="108" t="s">
        <v>8924</v>
      </c>
      <c r="I5540" s="110" t="s">
        <v>2683</v>
      </c>
      <c r="J5540" s="108" t="s">
        <v>4350</v>
      </c>
      <c r="O5540" s="108" t="s">
        <v>2573</v>
      </c>
    </row>
    <row r="5541" spans="1:15" s="108" customFormat="1" ht="12.75" x14ac:dyDescent="0.2">
      <c r="A5541" s="108" t="str">
        <f>EnterpriseData!$B$38</f>
        <v>ProTes300420201Adm</v>
      </c>
      <c r="B5541" s="109" t="s">
        <v>20978</v>
      </c>
      <c r="C5541" s="108" t="s">
        <v>2609</v>
      </c>
      <c r="D5541" s="108" t="s">
        <v>20979</v>
      </c>
      <c r="E5541" s="108" t="s">
        <v>2683</v>
      </c>
      <c r="G5541" s="108" t="s">
        <v>20980</v>
      </c>
      <c r="H5541" s="108" t="s">
        <v>6267</v>
      </c>
      <c r="I5541" s="110" t="s">
        <v>2683</v>
      </c>
      <c r="J5541" s="108" t="s">
        <v>4104</v>
      </c>
      <c r="O5541" s="108" t="s">
        <v>2573</v>
      </c>
    </row>
    <row r="5542" spans="1:15" s="108" customFormat="1" ht="12.75" x14ac:dyDescent="0.2">
      <c r="A5542" s="108" t="str">
        <f>EnterpriseData!$B$38</f>
        <v>ProTes300420201Adm</v>
      </c>
      <c r="B5542" s="109" t="s">
        <v>20981</v>
      </c>
      <c r="C5542" s="108" t="s">
        <v>2609</v>
      </c>
      <c r="D5542" s="108" t="s">
        <v>20982</v>
      </c>
      <c r="E5542" s="108" t="s">
        <v>2683</v>
      </c>
      <c r="G5542" s="108" t="s">
        <v>20983</v>
      </c>
      <c r="H5542" s="108" t="s">
        <v>19316</v>
      </c>
      <c r="I5542" s="110" t="s">
        <v>2683</v>
      </c>
      <c r="J5542" s="108" t="s">
        <v>5526</v>
      </c>
      <c r="O5542" s="108" t="s">
        <v>2573</v>
      </c>
    </row>
    <row r="5543" spans="1:15" s="108" customFormat="1" ht="12.75" x14ac:dyDescent="0.2">
      <c r="A5543" s="108" t="str">
        <f>EnterpriseData!$B$38</f>
        <v>ProTes300420201Adm</v>
      </c>
      <c r="B5543" s="109" t="s">
        <v>20984</v>
      </c>
      <c r="C5543" s="108" t="s">
        <v>2609</v>
      </c>
      <c r="D5543" s="108" t="s">
        <v>20985</v>
      </c>
      <c r="E5543" s="108" t="s">
        <v>2683</v>
      </c>
      <c r="G5543" s="108" t="s">
        <v>20986</v>
      </c>
      <c r="H5543" s="108" t="s">
        <v>6151</v>
      </c>
      <c r="I5543" s="110" t="s">
        <v>2683</v>
      </c>
      <c r="J5543" s="108" t="s">
        <v>2727</v>
      </c>
      <c r="O5543" s="108" t="s">
        <v>2573</v>
      </c>
    </row>
    <row r="5544" spans="1:15" s="108" customFormat="1" ht="12.75" x14ac:dyDescent="0.2">
      <c r="A5544" s="108" t="str">
        <f>EnterpriseData!$B$38</f>
        <v>ProTes300420201Adm</v>
      </c>
      <c r="B5544" s="109" t="s">
        <v>20987</v>
      </c>
      <c r="C5544" s="108" t="s">
        <v>2609</v>
      </c>
      <c r="D5544" s="108" t="s">
        <v>20988</v>
      </c>
      <c r="E5544" s="108" t="s">
        <v>2683</v>
      </c>
      <c r="G5544" s="108" t="s">
        <v>20989</v>
      </c>
      <c r="H5544" s="108" t="s">
        <v>6566</v>
      </c>
      <c r="I5544" s="110" t="s">
        <v>2683</v>
      </c>
      <c r="J5544" s="108" t="s">
        <v>2409</v>
      </c>
      <c r="O5544" s="108" t="s">
        <v>2573</v>
      </c>
    </row>
    <row r="5545" spans="1:15" s="108" customFormat="1" ht="12.75" x14ac:dyDescent="0.2">
      <c r="A5545" s="108" t="str">
        <f>EnterpriseData!$B$38</f>
        <v>ProTes300420201Adm</v>
      </c>
      <c r="B5545" s="109" t="s">
        <v>20990</v>
      </c>
      <c r="C5545" s="108" t="s">
        <v>2609</v>
      </c>
      <c r="D5545" s="108" t="s">
        <v>20991</v>
      </c>
      <c r="E5545" s="108" t="s">
        <v>2683</v>
      </c>
      <c r="G5545" s="108" t="s">
        <v>20992</v>
      </c>
      <c r="H5545" s="108" t="s">
        <v>12579</v>
      </c>
      <c r="I5545" s="110" t="s">
        <v>2683</v>
      </c>
      <c r="J5545" s="108" t="s">
        <v>4515</v>
      </c>
      <c r="O5545" s="108" t="s">
        <v>2573</v>
      </c>
    </row>
    <row r="5546" spans="1:15" s="108" customFormat="1" ht="12.75" x14ac:dyDescent="0.2">
      <c r="A5546" s="108" t="str">
        <f>EnterpriseData!$B$38</f>
        <v>ProTes300420201Adm</v>
      </c>
      <c r="B5546" s="109" t="s">
        <v>20993</v>
      </c>
      <c r="C5546" s="108" t="s">
        <v>2609</v>
      </c>
      <c r="D5546" s="108" t="s">
        <v>20994</v>
      </c>
      <c r="E5546" s="108" t="s">
        <v>2683</v>
      </c>
      <c r="G5546" s="108" t="s">
        <v>20995</v>
      </c>
      <c r="H5546" s="108" t="s">
        <v>6534</v>
      </c>
      <c r="I5546" s="110" t="s">
        <v>2683</v>
      </c>
      <c r="J5546" s="108" t="s">
        <v>5602</v>
      </c>
      <c r="O5546" s="108" t="s">
        <v>2573</v>
      </c>
    </row>
    <row r="5547" spans="1:15" s="108" customFormat="1" ht="12.75" x14ac:dyDescent="0.2">
      <c r="A5547" s="108" t="str">
        <f>EnterpriseData!$B$38</f>
        <v>ProTes300420201Adm</v>
      </c>
      <c r="B5547" s="109" t="s">
        <v>20996</v>
      </c>
      <c r="C5547" s="108" t="s">
        <v>2609</v>
      </c>
      <c r="D5547" s="108" t="s">
        <v>20997</v>
      </c>
      <c r="E5547" s="108" t="s">
        <v>2683</v>
      </c>
      <c r="G5547" s="108" t="s">
        <v>20998</v>
      </c>
      <c r="H5547" s="108" t="s">
        <v>6800</v>
      </c>
      <c r="I5547" s="110" t="s">
        <v>2683</v>
      </c>
      <c r="J5547" s="108" t="s">
        <v>412</v>
      </c>
      <c r="O5547" s="108" t="s">
        <v>2573</v>
      </c>
    </row>
    <row r="5548" spans="1:15" s="108" customFormat="1" ht="12.75" x14ac:dyDescent="0.2">
      <c r="A5548" s="108" t="str">
        <f>EnterpriseData!$B$38</f>
        <v>ProTes300420201Adm</v>
      </c>
      <c r="B5548" s="109" t="s">
        <v>20999</v>
      </c>
      <c r="C5548" s="108" t="s">
        <v>2609</v>
      </c>
      <c r="D5548" s="108" t="s">
        <v>21000</v>
      </c>
      <c r="E5548" s="108" t="s">
        <v>2683</v>
      </c>
      <c r="G5548" s="108" t="s">
        <v>21001</v>
      </c>
      <c r="H5548" s="108" t="s">
        <v>21001</v>
      </c>
      <c r="I5548" s="110" t="s">
        <v>2683</v>
      </c>
      <c r="J5548" s="108" t="s">
        <v>6014</v>
      </c>
      <c r="O5548" s="108" t="s">
        <v>2573</v>
      </c>
    </row>
    <row r="5549" spans="1:15" s="108" customFormat="1" ht="12.75" x14ac:dyDescent="0.2">
      <c r="A5549" s="108" t="str">
        <f>EnterpriseData!$B$38</f>
        <v>ProTes300420201Adm</v>
      </c>
      <c r="B5549" s="109" t="s">
        <v>21002</v>
      </c>
      <c r="C5549" s="108" t="s">
        <v>2609</v>
      </c>
      <c r="D5549" s="108" t="s">
        <v>21003</v>
      </c>
      <c r="E5549" s="108" t="s">
        <v>2683</v>
      </c>
      <c r="G5549" s="108" t="s">
        <v>21004</v>
      </c>
      <c r="H5549" s="108" t="s">
        <v>6464</v>
      </c>
      <c r="I5549" s="110" t="s">
        <v>2683</v>
      </c>
      <c r="J5549" s="108" t="s">
        <v>3202</v>
      </c>
      <c r="O5549" s="108" t="s">
        <v>2573</v>
      </c>
    </row>
    <row r="5550" spans="1:15" s="108" customFormat="1" ht="12.75" x14ac:dyDescent="0.2">
      <c r="A5550" s="108" t="str">
        <f>EnterpriseData!$B$38</f>
        <v>ProTes300420201Adm</v>
      </c>
      <c r="B5550" s="109" t="s">
        <v>21005</v>
      </c>
      <c r="C5550" s="108" t="s">
        <v>2609</v>
      </c>
      <c r="D5550" s="108" t="s">
        <v>21006</v>
      </c>
      <c r="E5550" s="108" t="s">
        <v>2683</v>
      </c>
      <c r="G5550" s="108" t="s">
        <v>21007</v>
      </c>
      <c r="H5550" s="108" t="s">
        <v>6800</v>
      </c>
      <c r="I5550" s="110" t="s">
        <v>2683</v>
      </c>
      <c r="J5550" s="108" t="s">
        <v>412</v>
      </c>
      <c r="O5550" s="108" t="s">
        <v>2573</v>
      </c>
    </row>
    <row r="5551" spans="1:15" s="108" customFormat="1" ht="12.75" x14ac:dyDescent="0.2">
      <c r="A5551" s="108" t="str">
        <f>EnterpriseData!$B$38</f>
        <v>ProTes300420201Adm</v>
      </c>
      <c r="B5551" s="109" t="s">
        <v>21008</v>
      </c>
      <c r="C5551" s="108" t="s">
        <v>2609</v>
      </c>
      <c r="D5551" s="108" t="s">
        <v>21009</v>
      </c>
      <c r="E5551" s="108" t="s">
        <v>2683</v>
      </c>
      <c r="G5551" s="108" t="s">
        <v>21010</v>
      </c>
      <c r="H5551" s="108" t="s">
        <v>6923</v>
      </c>
      <c r="I5551" s="110" t="s">
        <v>2683</v>
      </c>
      <c r="J5551" s="108" t="s">
        <v>2991</v>
      </c>
      <c r="O5551" s="108" t="s">
        <v>2573</v>
      </c>
    </row>
    <row r="5552" spans="1:15" s="108" customFormat="1" ht="12.75" x14ac:dyDescent="0.2">
      <c r="A5552" s="108" t="str">
        <f>EnterpriseData!$B$38</f>
        <v>ProTes300420201Adm</v>
      </c>
      <c r="B5552" s="109" t="s">
        <v>21011</v>
      </c>
      <c r="C5552" s="108" t="s">
        <v>2609</v>
      </c>
      <c r="D5552" s="108" t="s">
        <v>21012</v>
      </c>
      <c r="E5552" s="108" t="s">
        <v>2683</v>
      </c>
      <c r="G5552" s="108" t="s">
        <v>21013</v>
      </c>
      <c r="H5552" s="108" t="s">
        <v>6151</v>
      </c>
      <c r="I5552" s="110" t="s">
        <v>2683</v>
      </c>
      <c r="J5552" s="108" t="s">
        <v>2727</v>
      </c>
      <c r="O5552" s="108" t="s">
        <v>2573</v>
      </c>
    </row>
    <row r="5553" spans="1:15" s="108" customFormat="1" ht="12.75" x14ac:dyDescent="0.2">
      <c r="A5553" s="108" t="str">
        <f>EnterpriseData!$B$38</f>
        <v>ProTes300420201Adm</v>
      </c>
      <c r="B5553" s="109" t="s">
        <v>21014</v>
      </c>
      <c r="C5553" s="108" t="s">
        <v>2609</v>
      </c>
      <c r="D5553" s="108" t="s">
        <v>21015</v>
      </c>
      <c r="E5553" s="108" t="s">
        <v>2683</v>
      </c>
      <c r="G5553" s="108" t="s">
        <v>21016</v>
      </c>
      <c r="H5553" s="108" t="s">
        <v>6630</v>
      </c>
      <c r="I5553" s="110" t="s">
        <v>2683</v>
      </c>
      <c r="J5553" s="108" t="s">
        <v>5900</v>
      </c>
      <c r="O5553" s="108" t="s">
        <v>2573</v>
      </c>
    </row>
    <row r="5554" spans="1:15" s="108" customFormat="1" ht="12.75" x14ac:dyDescent="0.2">
      <c r="A5554" s="108" t="str">
        <f>EnterpriseData!$B$38</f>
        <v>ProTes300420201Adm</v>
      </c>
      <c r="B5554" s="109" t="s">
        <v>21017</v>
      </c>
      <c r="C5554" s="108" t="s">
        <v>2609</v>
      </c>
      <c r="D5554" s="108" t="s">
        <v>21018</v>
      </c>
      <c r="E5554" s="108" t="s">
        <v>2683</v>
      </c>
      <c r="G5554" s="108" t="s">
        <v>21019</v>
      </c>
      <c r="H5554" s="108" t="s">
        <v>6151</v>
      </c>
      <c r="I5554" s="110" t="s">
        <v>2683</v>
      </c>
      <c r="J5554" s="108" t="s">
        <v>2727</v>
      </c>
      <c r="O5554" s="108" t="s">
        <v>2573</v>
      </c>
    </row>
    <row r="5555" spans="1:15" s="108" customFormat="1" ht="12.75" x14ac:dyDescent="0.2">
      <c r="A5555" s="108" t="str">
        <f>EnterpriseData!$B$38</f>
        <v>ProTes300420201Adm</v>
      </c>
      <c r="B5555" s="109" t="s">
        <v>21020</v>
      </c>
      <c r="C5555" s="108" t="s">
        <v>2609</v>
      </c>
      <c r="D5555" s="108" t="s">
        <v>21021</v>
      </c>
      <c r="E5555" s="108" t="s">
        <v>2683</v>
      </c>
      <c r="G5555" s="108" t="s">
        <v>4349</v>
      </c>
      <c r="H5555" s="108" t="s">
        <v>8924</v>
      </c>
      <c r="I5555" s="110" t="s">
        <v>2683</v>
      </c>
      <c r="J5555" s="108" t="s">
        <v>4350</v>
      </c>
      <c r="O5555" s="108" t="s">
        <v>2573</v>
      </c>
    </row>
    <row r="5556" spans="1:15" s="108" customFormat="1" ht="12.75" x14ac:dyDescent="0.2">
      <c r="A5556" s="108" t="str">
        <f>EnterpriseData!$B$38</f>
        <v>ProTes300420201Adm</v>
      </c>
      <c r="B5556" s="109" t="s">
        <v>21022</v>
      </c>
      <c r="C5556" s="108" t="s">
        <v>2609</v>
      </c>
      <c r="D5556" s="108" t="s">
        <v>21023</v>
      </c>
      <c r="E5556" s="108" t="s">
        <v>2683</v>
      </c>
      <c r="G5556" s="108" t="s">
        <v>21024</v>
      </c>
      <c r="H5556" s="108" t="s">
        <v>6593</v>
      </c>
      <c r="I5556" s="110" t="s">
        <v>2683</v>
      </c>
      <c r="J5556" s="108" t="s">
        <v>4798</v>
      </c>
      <c r="O5556" s="108" t="s">
        <v>2573</v>
      </c>
    </row>
    <row r="5557" spans="1:15" s="108" customFormat="1" ht="12.75" x14ac:dyDescent="0.2">
      <c r="A5557" s="108" t="str">
        <f>EnterpriseData!$B$38</f>
        <v>ProTes300420201Adm</v>
      </c>
      <c r="B5557" s="109" t="s">
        <v>21025</v>
      </c>
      <c r="C5557" s="108" t="s">
        <v>2609</v>
      </c>
      <c r="D5557" s="108" t="s">
        <v>21026</v>
      </c>
      <c r="E5557" s="108" t="s">
        <v>2683</v>
      </c>
      <c r="G5557" s="108" t="s">
        <v>21027</v>
      </c>
      <c r="H5557" s="108" t="s">
        <v>8184</v>
      </c>
      <c r="I5557" s="110" t="s">
        <v>2683</v>
      </c>
      <c r="J5557" s="108" t="s">
        <v>4104</v>
      </c>
      <c r="O5557" s="108" t="s">
        <v>2573</v>
      </c>
    </row>
    <row r="5558" spans="1:15" s="108" customFormat="1" ht="12.75" x14ac:dyDescent="0.2">
      <c r="A5558" s="108" t="str">
        <f>EnterpriseData!$B$38</f>
        <v>ProTes300420201Adm</v>
      </c>
      <c r="B5558" s="109" t="s">
        <v>21028</v>
      </c>
      <c r="C5558" s="108" t="s">
        <v>2609</v>
      </c>
      <c r="D5558" s="108" t="s">
        <v>21029</v>
      </c>
      <c r="E5558" s="108" t="s">
        <v>2683</v>
      </c>
      <c r="G5558" s="108" t="s">
        <v>21030</v>
      </c>
      <c r="H5558" s="108" t="s">
        <v>6198</v>
      </c>
      <c r="I5558" s="110" t="s">
        <v>2683</v>
      </c>
      <c r="J5558" s="108" t="s">
        <v>3825</v>
      </c>
      <c r="O5558" s="108" t="s">
        <v>2573</v>
      </c>
    </row>
    <row r="5559" spans="1:15" s="108" customFormat="1" ht="12.75" x14ac:dyDescent="0.2">
      <c r="A5559" s="108" t="str">
        <f>EnterpriseData!$B$38</f>
        <v>ProTes300420201Adm</v>
      </c>
      <c r="B5559" s="109" t="s">
        <v>21031</v>
      </c>
      <c r="C5559" s="108" t="s">
        <v>2609</v>
      </c>
      <c r="D5559" s="108" t="s">
        <v>17363</v>
      </c>
      <c r="E5559" s="108" t="s">
        <v>2683</v>
      </c>
      <c r="G5559" s="108" t="s">
        <v>17364</v>
      </c>
      <c r="H5559" s="108" t="s">
        <v>7439</v>
      </c>
      <c r="I5559" s="110" t="s">
        <v>2683</v>
      </c>
      <c r="J5559" s="108" t="s">
        <v>2413</v>
      </c>
      <c r="O5559" s="108" t="s">
        <v>2573</v>
      </c>
    </row>
    <row r="5560" spans="1:15" s="108" customFormat="1" ht="12.75" x14ac:dyDescent="0.2">
      <c r="A5560" s="108" t="str">
        <f>EnterpriseData!$B$38</f>
        <v>ProTes300420201Adm</v>
      </c>
      <c r="B5560" s="109" t="s">
        <v>21032</v>
      </c>
      <c r="C5560" s="108" t="s">
        <v>2609</v>
      </c>
      <c r="D5560" s="108" t="s">
        <v>21033</v>
      </c>
      <c r="E5560" s="108" t="s">
        <v>2683</v>
      </c>
      <c r="G5560" s="108" t="s">
        <v>21034</v>
      </c>
      <c r="H5560" s="108" t="s">
        <v>6538</v>
      </c>
      <c r="I5560" s="110" t="s">
        <v>2683</v>
      </c>
      <c r="J5560" s="108" t="s">
        <v>2392</v>
      </c>
      <c r="O5560" s="108" t="s">
        <v>2573</v>
      </c>
    </row>
    <row r="5561" spans="1:15" s="108" customFormat="1" ht="12.75" x14ac:dyDescent="0.2">
      <c r="A5561" s="108" t="str">
        <f>EnterpriseData!$B$38</f>
        <v>ProTes300420201Adm</v>
      </c>
      <c r="B5561" s="109" t="s">
        <v>21035</v>
      </c>
      <c r="C5561" s="108" t="s">
        <v>2609</v>
      </c>
      <c r="D5561" s="108" t="s">
        <v>21036</v>
      </c>
      <c r="E5561" s="108" t="s">
        <v>2683</v>
      </c>
      <c r="G5561" s="108" t="s">
        <v>6905</v>
      </c>
      <c r="H5561" s="108" t="s">
        <v>6906</v>
      </c>
      <c r="I5561" s="110" t="s">
        <v>2683</v>
      </c>
      <c r="J5561" s="108" t="s">
        <v>3100</v>
      </c>
      <c r="O5561" s="108" t="s">
        <v>2573</v>
      </c>
    </row>
    <row r="5562" spans="1:15" s="108" customFormat="1" ht="12.75" x14ac:dyDescent="0.2">
      <c r="A5562" s="108" t="str">
        <f>EnterpriseData!$B$38</f>
        <v>ProTes300420201Adm</v>
      </c>
      <c r="B5562" s="109" t="s">
        <v>21037</v>
      </c>
      <c r="C5562" s="108" t="s">
        <v>2609</v>
      </c>
      <c r="D5562" s="108" t="s">
        <v>21038</v>
      </c>
      <c r="E5562" s="108" t="s">
        <v>2683</v>
      </c>
      <c r="G5562" s="108" t="s">
        <v>21039</v>
      </c>
      <c r="H5562" s="108" t="s">
        <v>6863</v>
      </c>
      <c r="I5562" s="110" t="s">
        <v>2683</v>
      </c>
      <c r="J5562" s="108" t="s">
        <v>6370</v>
      </c>
      <c r="O5562" s="108" t="s">
        <v>2573</v>
      </c>
    </row>
    <row r="5563" spans="1:15" s="108" customFormat="1" ht="12.75" x14ac:dyDescent="0.2">
      <c r="A5563" s="108" t="str">
        <f>EnterpriseData!$B$38</f>
        <v>ProTes300420201Adm</v>
      </c>
      <c r="B5563" s="109" t="s">
        <v>21040</v>
      </c>
      <c r="C5563" s="108" t="s">
        <v>2609</v>
      </c>
      <c r="D5563" s="108" t="s">
        <v>21041</v>
      </c>
      <c r="E5563" s="108" t="s">
        <v>2683</v>
      </c>
      <c r="G5563" s="108" t="s">
        <v>21042</v>
      </c>
      <c r="H5563" s="108" t="s">
        <v>14622</v>
      </c>
      <c r="I5563" s="110" t="s">
        <v>2683</v>
      </c>
      <c r="J5563" s="108" t="s">
        <v>14623</v>
      </c>
      <c r="O5563" s="108" t="s">
        <v>2573</v>
      </c>
    </row>
    <row r="5564" spans="1:15" s="108" customFormat="1" ht="12.75" x14ac:dyDescent="0.2">
      <c r="A5564" s="108" t="str">
        <f>EnterpriseData!$B$38</f>
        <v>ProTes300420201Adm</v>
      </c>
      <c r="B5564" s="109" t="s">
        <v>21043</v>
      </c>
      <c r="C5564" s="108" t="s">
        <v>2609</v>
      </c>
      <c r="D5564" s="108" t="s">
        <v>21044</v>
      </c>
      <c r="E5564" s="108" t="s">
        <v>2683</v>
      </c>
      <c r="G5564" s="108" t="s">
        <v>21045</v>
      </c>
      <c r="H5564" s="108" t="s">
        <v>6151</v>
      </c>
      <c r="I5564" s="110" t="s">
        <v>2683</v>
      </c>
      <c r="J5564" s="108" t="s">
        <v>2727</v>
      </c>
      <c r="O5564" s="108" t="s">
        <v>2573</v>
      </c>
    </row>
    <row r="5565" spans="1:15" s="108" customFormat="1" ht="12.75" x14ac:dyDescent="0.2">
      <c r="A5565" s="108" t="str">
        <f>EnterpriseData!$B$38</f>
        <v>ProTes300420201Adm</v>
      </c>
      <c r="B5565" s="109" t="s">
        <v>21046</v>
      </c>
      <c r="C5565" s="108" t="s">
        <v>2609</v>
      </c>
      <c r="D5565" s="108" t="s">
        <v>21047</v>
      </c>
      <c r="E5565" s="108" t="s">
        <v>21048</v>
      </c>
      <c r="G5565" s="108" t="s">
        <v>21049</v>
      </c>
      <c r="H5565" s="108" t="s">
        <v>6253</v>
      </c>
      <c r="I5565" s="110" t="s">
        <v>2683</v>
      </c>
      <c r="J5565" s="108" t="s">
        <v>2952</v>
      </c>
      <c r="O5565" s="108" t="s">
        <v>2573</v>
      </c>
    </row>
    <row r="5566" spans="1:15" s="108" customFormat="1" ht="12.75" x14ac:dyDescent="0.2">
      <c r="A5566" s="108" t="str">
        <f>EnterpriseData!$B$38</f>
        <v>ProTes300420201Adm</v>
      </c>
      <c r="B5566" s="109" t="s">
        <v>21050</v>
      </c>
      <c r="C5566" s="108" t="s">
        <v>2609</v>
      </c>
      <c r="D5566" s="108" t="s">
        <v>21051</v>
      </c>
      <c r="E5566" s="108" t="s">
        <v>2683</v>
      </c>
      <c r="G5566" s="108" t="s">
        <v>21052</v>
      </c>
      <c r="H5566" s="108" t="s">
        <v>8691</v>
      </c>
      <c r="I5566" s="110" t="s">
        <v>2683</v>
      </c>
      <c r="J5566" s="108" t="s">
        <v>3629</v>
      </c>
      <c r="O5566" s="108" t="s">
        <v>2573</v>
      </c>
    </row>
    <row r="5567" spans="1:15" s="108" customFormat="1" ht="12.75" x14ac:dyDescent="0.2">
      <c r="A5567" s="108" t="str">
        <f>EnterpriseData!$B$38</f>
        <v>ProTes300420201Adm</v>
      </c>
      <c r="B5567" s="109" t="s">
        <v>21053</v>
      </c>
      <c r="C5567" s="108" t="s">
        <v>2609</v>
      </c>
      <c r="D5567" s="108" t="s">
        <v>21054</v>
      </c>
      <c r="E5567" s="108" t="s">
        <v>2683</v>
      </c>
      <c r="G5567" s="108" t="s">
        <v>21055</v>
      </c>
      <c r="H5567" s="108" t="s">
        <v>6198</v>
      </c>
      <c r="I5567" s="110" t="s">
        <v>2683</v>
      </c>
      <c r="J5567" s="108" t="s">
        <v>3825</v>
      </c>
      <c r="O5567" s="108" t="s">
        <v>2573</v>
      </c>
    </row>
    <row r="5568" spans="1:15" s="108" customFormat="1" ht="12.75" x14ac:dyDescent="0.2">
      <c r="A5568" s="108" t="str">
        <f>EnterpriseData!$B$38</f>
        <v>ProTes300420201Adm</v>
      </c>
      <c r="B5568" s="109" t="s">
        <v>21056</v>
      </c>
      <c r="C5568" s="108" t="s">
        <v>2609</v>
      </c>
      <c r="D5568" s="108" t="s">
        <v>21057</v>
      </c>
      <c r="E5568" s="108" t="s">
        <v>2683</v>
      </c>
      <c r="G5568" s="108" t="s">
        <v>21058</v>
      </c>
      <c r="H5568" s="108" t="s">
        <v>10800</v>
      </c>
      <c r="I5568" s="110" t="s">
        <v>2683</v>
      </c>
      <c r="J5568" s="108" t="s">
        <v>10801</v>
      </c>
      <c r="O5568" s="108" t="s">
        <v>2573</v>
      </c>
    </row>
    <row r="5569" spans="1:15" s="108" customFormat="1" ht="12.75" x14ac:dyDescent="0.2">
      <c r="A5569" s="108" t="str">
        <f>EnterpriseData!$B$38</f>
        <v>ProTes300420201Adm</v>
      </c>
      <c r="B5569" s="109" t="s">
        <v>21059</v>
      </c>
      <c r="C5569" s="108" t="s">
        <v>2609</v>
      </c>
      <c r="D5569" s="108" t="s">
        <v>21060</v>
      </c>
      <c r="E5569" s="108" t="s">
        <v>2683</v>
      </c>
      <c r="G5569" s="108" t="s">
        <v>21061</v>
      </c>
      <c r="H5569" s="108" t="s">
        <v>21062</v>
      </c>
      <c r="I5569" s="110" t="s">
        <v>2683</v>
      </c>
      <c r="J5569" s="108" t="s">
        <v>21063</v>
      </c>
      <c r="O5569" s="108" t="s">
        <v>2573</v>
      </c>
    </row>
    <row r="5570" spans="1:15" s="108" customFormat="1" ht="12.75" x14ac:dyDescent="0.2">
      <c r="A5570" s="108" t="str">
        <f>EnterpriseData!$B$38</f>
        <v>ProTes300420201Adm</v>
      </c>
      <c r="B5570" s="109" t="s">
        <v>21064</v>
      </c>
      <c r="C5570" s="108" t="s">
        <v>2609</v>
      </c>
      <c r="D5570" s="108" t="s">
        <v>21065</v>
      </c>
      <c r="E5570" s="108" t="s">
        <v>2683</v>
      </c>
      <c r="G5570" s="108" t="s">
        <v>21066</v>
      </c>
      <c r="H5570" s="108" t="s">
        <v>11437</v>
      </c>
      <c r="I5570" s="110" t="s">
        <v>2683</v>
      </c>
      <c r="J5570" s="108" t="s">
        <v>6711</v>
      </c>
      <c r="O5570" s="108" t="s">
        <v>2573</v>
      </c>
    </row>
    <row r="5571" spans="1:15" s="108" customFormat="1" ht="12.75" x14ac:dyDescent="0.2">
      <c r="A5571" s="108" t="str">
        <f>EnterpriseData!$B$38</f>
        <v>ProTes300420201Adm</v>
      </c>
      <c r="B5571" s="109" t="s">
        <v>21067</v>
      </c>
      <c r="C5571" s="108" t="s">
        <v>2609</v>
      </c>
      <c r="D5571" s="108" t="s">
        <v>21068</v>
      </c>
      <c r="E5571" s="108" t="s">
        <v>2683</v>
      </c>
      <c r="G5571" s="108" t="s">
        <v>21069</v>
      </c>
      <c r="H5571" s="108" t="s">
        <v>6616</v>
      </c>
      <c r="I5571" s="110" t="s">
        <v>2683</v>
      </c>
      <c r="J5571" s="108" t="s">
        <v>5800</v>
      </c>
      <c r="O5571" s="108" t="s">
        <v>2573</v>
      </c>
    </row>
    <row r="5572" spans="1:15" s="108" customFormat="1" ht="12.75" x14ac:dyDescent="0.2">
      <c r="A5572" s="108" t="str">
        <f>EnterpriseData!$B$38</f>
        <v>ProTes300420201Adm</v>
      </c>
      <c r="B5572" s="109" t="s">
        <v>21070</v>
      </c>
      <c r="C5572" s="108" t="s">
        <v>2609</v>
      </c>
      <c r="D5572" s="108" t="s">
        <v>21071</v>
      </c>
      <c r="E5572" s="108" t="s">
        <v>2683</v>
      </c>
      <c r="G5572" s="108" t="s">
        <v>21072</v>
      </c>
      <c r="H5572" s="108" t="s">
        <v>7618</v>
      </c>
      <c r="I5572" s="110" t="s">
        <v>2683</v>
      </c>
      <c r="J5572" s="108" t="s">
        <v>2390</v>
      </c>
      <c r="O5572" s="108" t="s">
        <v>2573</v>
      </c>
    </row>
    <row r="5573" spans="1:15" s="108" customFormat="1" ht="12.75" x14ac:dyDescent="0.2">
      <c r="A5573" s="108" t="str">
        <f>EnterpriseData!$B$38</f>
        <v>ProTes300420201Adm</v>
      </c>
      <c r="B5573" s="109" t="s">
        <v>21073</v>
      </c>
      <c r="C5573" s="108" t="s">
        <v>2609</v>
      </c>
      <c r="D5573" s="108" t="s">
        <v>21074</v>
      </c>
      <c r="E5573" s="108" t="s">
        <v>2683</v>
      </c>
      <c r="G5573" s="108" t="s">
        <v>21075</v>
      </c>
      <c r="H5573" s="108" t="s">
        <v>8995</v>
      </c>
      <c r="I5573" s="110" t="s">
        <v>2683</v>
      </c>
      <c r="J5573" s="108" t="s">
        <v>8039</v>
      </c>
      <c r="O5573" s="108" t="s">
        <v>2573</v>
      </c>
    </row>
    <row r="5574" spans="1:15" s="108" customFormat="1" ht="12.75" x14ac:dyDescent="0.2">
      <c r="A5574" s="108" t="str">
        <f>EnterpriseData!$B$38</f>
        <v>ProTes300420201Adm</v>
      </c>
      <c r="B5574" s="109" t="s">
        <v>21076</v>
      </c>
      <c r="C5574" s="108" t="s">
        <v>2609</v>
      </c>
      <c r="D5574" s="108" t="s">
        <v>21077</v>
      </c>
      <c r="E5574" s="108" t="s">
        <v>2683</v>
      </c>
      <c r="G5574" s="108" t="s">
        <v>21078</v>
      </c>
      <c r="H5574" s="108" t="s">
        <v>6838</v>
      </c>
      <c r="I5574" s="110" t="s">
        <v>2683</v>
      </c>
      <c r="J5574" s="108" t="s">
        <v>2534</v>
      </c>
      <c r="O5574" s="108" t="s">
        <v>2573</v>
      </c>
    </row>
    <row r="5575" spans="1:15" s="108" customFormat="1" ht="12.75" x14ac:dyDescent="0.2">
      <c r="A5575" s="108" t="str">
        <f>EnterpriseData!$B$38</f>
        <v>ProTes300420201Adm</v>
      </c>
      <c r="B5575" s="109" t="s">
        <v>21079</v>
      </c>
      <c r="C5575" s="108" t="s">
        <v>2609</v>
      </c>
      <c r="D5575" s="108" t="s">
        <v>21080</v>
      </c>
      <c r="E5575" s="108" t="s">
        <v>2683</v>
      </c>
      <c r="G5575" s="108" t="s">
        <v>21081</v>
      </c>
      <c r="H5575" s="108" t="s">
        <v>6245</v>
      </c>
      <c r="I5575" s="110" t="s">
        <v>2683</v>
      </c>
      <c r="J5575" s="108" t="s">
        <v>2412</v>
      </c>
      <c r="O5575" s="108" t="s">
        <v>2573</v>
      </c>
    </row>
    <row r="5576" spans="1:15" s="108" customFormat="1" ht="12.75" x14ac:dyDescent="0.2">
      <c r="A5576" s="108" t="str">
        <f>EnterpriseData!$B$38</f>
        <v>ProTes300420201Adm</v>
      </c>
      <c r="B5576" s="109" t="s">
        <v>21082</v>
      </c>
      <c r="C5576" s="108" t="s">
        <v>2609</v>
      </c>
      <c r="D5576" s="108" t="s">
        <v>21083</v>
      </c>
      <c r="E5576" s="108" t="s">
        <v>2683</v>
      </c>
      <c r="G5576" s="108" t="s">
        <v>21084</v>
      </c>
      <c r="H5576" s="108" t="s">
        <v>17763</v>
      </c>
      <c r="I5576" s="110" t="s">
        <v>2683</v>
      </c>
      <c r="J5576" s="108" t="s">
        <v>3614</v>
      </c>
      <c r="O5576" s="108" t="s">
        <v>2573</v>
      </c>
    </row>
    <row r="5577" spans="1:15" s="108" customFormat="1" ht="12.75" x14ac:dyDescent="0.2">
      <c r="A5577" s="108" t="str">
        <f>EnterpriseData!$B$38</f>
        <v>ProTes300420201Adm</v>
      </c>
      <c r="B5577" s="109" t="s">
        <v>21085</v>
      </c>
      <c r="C5577" s="108" t="s">
        <v>2609</v>
      </c>
      <c r="D5577" s="108" t="s">
        <v>21086</v>
      </c>
      <c r="E5577" s="108" t="s">
        <v>2683</v>
      </c>
      <c r="G5577" s="108" t="s">
        <v>21087</v>
      </c>
      <c r="H5577" s="108" t="s">
        <v>7028</v>
      </c>
      <c r="I5577" s="110" t="s">
        <v>2683</v>
      </c>
      <c r="J5577" s="108" t="s">
        <v>5295</v>
      </c>
      <c r="O5577" s="108" t="s">
        <v>2573</v>
      </c>
    </row>
    <row r="5578" spans="1:15" s="108" customFormat="1" ht="12.75" x14ac:dyDescent="0.2">
      <c r="A5578" s="108" t="str">
        <f>EnterpriseData!$B$38</f>
        <v>ProTes300420201Adm</v>
      </c>
      <c r="B5578" s="109" t="s">
        <v>21088</v>
      </c>
      <c r="C5578" s="108" t="s">
        <v>2609</v>
      </c>
      <c r="D5578" s="108" t="s">
        <v>21089</v>
      </c>
      <c r="E5578" s="108" t="s">
        <v>2683</v>
      </c>
      <c r="G5578" s="108" t="s">
        <v>21090</v>
      </c>
      <c r="H5578" s="108" t="s">
        <v>7941</v>
      </c>
      <c r="I5578" s="110" t="s">
        <v>2683</v>
      </c>
      <c r="J5578" s="108" t="s">
        <v>2404</v>
      </c>
      <c r="O5578" s="108" t="s">
        <v>2573</v>
      </c>
    </row>
    <row r="5579" spans="1:15" s="108" customFormat="1" ht="12.75" x14ac:dyDescent="0.2">
      <c r="A5579" s="108" t="str">
        <f>EnterpriseData!$B$38</f>
        <v>ProTes300420201Adm</v>
      </c>
      <c r="B5579" s="109" t="s">
        <v>21091</v>
      </c>
      <c r="C5579" s="108" t="s">
        <v>2609</v>
      </c>
      <c r="D5579" s="108" t="s">
        <v>21092</v>
      </c>
      <c r="E5579" s="108" t="s">
        <v>2683</v>
      </c>
      <c r="G5579" s="108" t="s">
        <v>21093</v>
      </c>
      <c r="H5579" s="108" t="s">
        <v>7039</v>
      </c>
      <c r="I5579" s="110" t="s">
        <v>2683</v>
      </c>
      <c r="J5579" s="108" t="s">
        <v>7040</v>
      </c>
      <c r="O5579" s="108" t="s">
        <v>2573</v>
      </c>
    </row>
    <row r="5580" spans="1:15" s="108" customFormat="1" ht="12.75" x14ac:dyDescent="0.2">
      <c r="A5580" s="108" t="str">
        <f>EnterpriseData!$B$38</f>
        <v>ProTes300420201Adm</v>
      </c>
      <c r="B5580" s="109" t="s">
        <v>21094</v>
      </c>
      <c r="C5580" s="108" t="s">
        <v>2609</v>
      </c>
      <c r="D5580" s="108" t="s">
        <v>21095</v>
      </c>
      <c r="E5580" s="108" t="s">
        <v>2683</v>
      </c>
      <c r="G5580" s="108" t="s">
        <v>21096</v>
      </c>
      <c r="H5580" s="108" t="s">
        <v>6464</v>
      </c>
      <c r="I5580" s="110" t="s">
        <v>2683</v>
      </c>
      <c r="J5580" s="108" t="s">
        <v>3202</v>
      </c>
      <c r="O5580" s="108" t="s">
        <v>2573</v>
      </c>
    </row>
    <row r="5581" spans="1:15" s="108" customFormat="1" ht="12.75" x14ac:dyDescent="0.2">
      <c r="A5581" s="108" t="str">
        <f>EnterpriseData!$B$38</f>
        <v>ProTes300420201Adm</v>
      </c>
      <c r="B5581" s="109" t="s">
        <v>21097</v>
      </c>
      <c r="C5581" s="108" t="s">
        <v>2609</v>
      </c>
      <c r="D5581" s="108" t="s">
        <v>21098</v>
      </c>
      <c r="E5581" s="108" t="s">
        <v>2683</v>
      </c>
      <c r="G5581" s="108" t="s">
        <v>4601</v>
      </c>
      <c r="H5581" s="108" t="s">
        <v>6184</v>
      </c>
      <c r="I5581" s="110" t="s">
        <v>2683</v>
      </c>
      <c r="J5581" s="108" t="s">
        <v>4104</v>
      </c>
      <c r="O5581" s="108" t="s">
        <v>2573</v>
      </c>
    </row>
    <row r="5582" spans="1:15" s="108" customFormat="1" ht="12.75" x14ac:dyDescent="0.2">
      <c r="A5582" s="108" t="str">
        <f>EnterpriseData!$B$38</f>
        <v>ProTes300420201Adm</v>
      </c>
      <c r="B5582" s="109" t="s">
        <v>21099</v>
      </c>
      <c r="C5582" s="108" t="s">
        <v>2609</v>
      </c>
      <c r="D5582" s="108" t="s">
        <v>21100</v>
      </c>
      <c r="E5582" s="108" t="s">
        <v>2683</v>
      </c>
      <c r="G5582" s="108" t="s">
        <v>21101</v>
      </c>
      <c r="H5582" s="108" t="s">
        <v>6616</v>
      </c>
      <c r="I5582" s="110" t="s">
        <v>2683</v>
      </c>
      <c r="J5582" s="108" t="s">
        <v>5800</v>
      </c>
      <c r="O5582" s="108" t="s">
        <v>2573</v>
      </c>
    </row>
    <row r="5583" spans="1:15" s="108" customFormat="1" ht="12.75" x14ac:dyDescent="0.2">
      <c r="A5583" s="108" t="str">
        <f>EnterpriseData!$B$38</f>
        <v>ProTes300420201Adm</v>
      </c>
      <c r="B5583" s="109" t="s">
        <v>21102</v>
      </c>
      <c r="C5583" s="108" t="s">
        <v>2609</v>
      </c>
      <c r="D5583" s="108" t="s">
        <v>21103</v>
      </c>
      <c r="E5583" s="108" t="s">
        <v>2683</v>
      </c>
      <c r="G5583" s="108" t="s">
        <v>21104</v>
      </c>
      <c r="H5583" s="108" t="s">
        <v>6534</v>
      </c>
      <c r="I5583" s="110" t="s">
        <v>2683</v>
      </c>
      <c r="J5583" s="108" t="s">
        <v>5602</v>
      </c>
      <c r="O5583" s="108" t="s">
        <v>2573</v>
      </c>
    </row>
    <row r="5584" spans="1:15" s="108" customFormat="1" ht="12.75" x14ac:dyDescent="0.2">
      <c r="A5584" s="108" t="str">
        <f>EnterpriseData!$B$38</f>
        <v>ProTes300420201Adm</v>
      </c>
      <c r="B5584" s="109" t="s">
        <v>21105</v>
      </c>
      <c r="C5584" s="108" t="s">
        <v>2609</v>
      </c>
      <c r="D5584" s="108" t="s">
        <v>21106</v>
      </c>
      <c r="E5584" s="108" t="s">
        <v>2683</v>
      </c>
      <c r="G5584" s="108" t="s">
        <v>21107</v>
      </c>
      <c r="H5584" s="108" t="s">
        <v>6534</v>
      </c>
      <c r="I5584" s="110" t="s">
        <v>2683</v>
      </c>
      <c r="J5584" s="108" t="s">
        <v>5602</v>
      </c>
      <c r="O5584" s="108" t="s">
        <v>2573</v>
      </c>
    </row>
    <row r="5585" spans="1:15" s="108" customFormat="1" ht="12.75" x14ac:dyDescent="0.2">
      <c r="A5585" s="108" t="str">
        <f>EnterpriseData!$B$38</f>
        <v>ProTes300420201Adm</v>
      </c>
      <c r="B5585" s="109" t="s">
        <v>21108</v>
      </c>
      <c r="C5585" s="108" t="s">
        <v>2609</v>
      </c>
      <c r="D5585" s="108" t="s">
        <v>21109</v>
      </c>
      <c r="E5585" s="108" t="s">
        <v>2683</v>
      </c>
      <c r="G5585" s="108" t="s">
        <v>21110</v>
      </c>
      <c r="H5585" s="108" t="s">
        <v>6198</v>
      </c>
      <c r="I5585" s="110" t="s">
        <v>2683</v>
      </c>
      <c r="J5585" s="108" t="s">
        <v>3825</v>
      </c>
      <c r="O5585" s="108" t="s">
        <v>2573</v>
      </c>
    </row>
    <row r="5586" spans="1:15" s="108" customFormat="1" ht="12.75" x14ac:dyDescent="0.2">
      <c r="A5586" s="108" t="str">
        <f>EnterpriseData!$B$38</f>
        <v>ProTes300420201Adm</v>
      </c>
      <c r="B5586" s="109" t="s">
        <v>21111</v>
      </c>
      <c r="C5586" s="108" t="s">
        <v>2609</v>
      </c>
      <c r="D5586" s="108" t="s">
        <v>21112</v>
      </c>
      <c r="E5586" s="108" t="s">
        <v>2683</v>
      </c>
      <c r="G5586" s="108" t="s">
        <v>21113</v>
      </c>
      <c r="H5586" s="108" t="s">
        <v>10800</v>
      </c>
      <c r="I5586" s="110" t="s">
        <v>2683</v>
      </c>
      <c r="J5586" s="108" t="s">
        <v>10801</v>
      </c>
      <c r="O5586" s="108" t="s">
        <v>2573</v>
      </c>
    </row>
    <row r="5587" spans="1:15" s="108" customFormat="1" ht="12.75" x14ac:dyDescent="0.2">
      <c r="A5587" s="108" t="str">
        <f>EnterpriseData!$B$38</f>
        <v>ProTes300420201Adm</v>
      </c>
      <c r="B5587" s="109" t="s">
        <v>21114</v>
      </c>
      <c r="C5587" s="108" t="s">
        <v>2609</v>
      </c>
      <c r="D5587" s="108" t="s">
        <v>21115</v>
      </c>
      <c r="E5587" s="108" t="s">
        <v>2683</v>
      </c>
      <c r="G5587" s="108" t="s">
        <v>21116</v>
      </c>
      <c r="H5587" s="108" t="s">
        <v>10800</v>
      </c>
      <c r="I5587" s="110" t="s">
        <v>2683</v>
      </c>
      <c r="J5587" s="108" t="s">
        <v>10801</v>
      </c>
      <c r="O5587" s="108" t="s">
        <v>2573</v>
      </c>
    </row>
    <row r="5588" spans="1:15" s="108" customFormat="1" ht="12.75" x14ac:dyDescent="0.2">
      <c r="A5588" s="108" t="str">
        <f>EnterpriseData!$B$38</f>
        <v>ProTes300420201Adm</v>
      </c>
      <c r="B5588" s="109" t="s">
        <v>21117</v>
      </c>
      <c r="C5588" s="108" t="s">
        <v>2609</v>
      </c>
      <c r="D5588" s="108" t="s">
        <v>21118</v>
      </c>
      <c r="E5588" s="108" t="s">
        <v>2683</v>
      </c>
      <c r="G5588" s="108" t="s">
        <v>21119</v>
      </c>
      <c r="H5588" s="108" t="s">
        <v>6275</v>
      </c>
      <c r="I5588" s="110" t="s">
        <v>2683</v>
      </c>
      <c r="J5588" s="108" t="s">
        <v>6276</v>
      </c>
      <c r="O5588" s="108" t="s">
        <v>2573</v>
      </c>
    </row>
    <row r="5589" spans="1:15" s="108" customFormat="1" ht="12.75" x14ac:dyDescent="0.2">
      <c r="A5589" s="108" t="str">
        <f>EnterpriseData!$B$38</f>
        <v>ProTes300420201Adm</v>
      </c>
      <c r="B5589" s="109" t="s">
        <v>21120</v>
      </c>
      <c r="C5589" s="108" t="s">
        <v>2609</v>
      </c>
      <c r="D5589" s="108" t="s">
        <v>21121</v>
      </c>
      <c r="E5589" s="108" t="s">
        <v>2683</v>
      </c>
      <c r="G5589" s="108" t="s">
        <v>21122</v>
      </c>
      <c r="H5589" s="108" t="s">
        <v>6275</v>
      </c>
      <c r="I5589" s="110" t="s">
        <v>2683</v>
      </c>
      <c r="J5589" s="108" t="s">
        <v>6276</v>
      </c>
      <c r="O5589" s="108" t="s">
        <v>2573</v>
      </c>
    </row>
    <row r="5590" spans="1:15" s="108" customFormat="1" ht="12.75" x14ac:dyDescent="0.2">
      <c r="A5590" s="108" t="str">
        <f>EnterpriseData!$B$38</f>
        <v>ProTes300420201Adm</v>
      </c>
      <c r="B5590" s="109" t="s">
        <v>21123</v>
      </c>
      <c r="C5590" s="108" t="s">
        <v>2609</v>
      </c>
      <c r="D5590" s="108" t="s">
        <v>21124</v>
      </c>
      <c r="E5590" s="108" t="s">
        <v>2683</v>
      </c>
      <c r="G5590" s="108" t="s">
        <v>21125</v>
      </c>
      <c r="H5590" s="108" t="s">
        <v>6118</v>
      </c>
      <c r="I5590" s="110" t="s">
        <v>2683</v>
      </c>
      <c r="J5590" s="108" t="s">
        <v>2377</v>
      </c>
      <c r="O5590" s="108" t="s">
        <v>2573</v>
      </c>
    </row>
    <row r="5591" spans="1:15" s="108" customFormat="1" ht="12.75" x14ac:dyDescent="0.2">
      <c r="A5591" s="108" t="str">
        <f>EnterpriseData!$B$38</f>
        <v>ProTes300420201Adm</v>
      </c>
      <c r="B5591" s="109" t="s">
        <v>21126</v>
      </c>
      <c r="C5591" s="108" t="s">
        <v>2609</v>
      </c>
      <c r="D5591" s="108" t="s">
        <v>21127</v>
      </c>
      <c r="E5591" s="108" t="s">
        <v>2683</v>
      </c>
      <c r="G5591" s="108" t="s">
        <v>21128</v>
      </c>
      <c r="H5591" s="108" t="s">
        <v>6118</v>
      </c>
      <c r="I5591" s="110" t="s">
        <v>2683</v>
      </c>
      <c r="J5591" s="108" t="s">
        <v>2377</v>
      </c>
      <c r="O5591" s="108" t="s">
        <v>2573</v>
      </c>
    </row>
    <row r="5592" spans="1:15" s="108" customFormat="1" ht="12.75" x14ac:dyDescent="0.2">
      <c r="A5592" s="108" t="str">
        <f>EnterpriseData!$B$38</f>
        <v>ProTes300420201Adm</v>
      </c>
      <c r="B5592" s="109" t="s">
        <v>21129</v>
      </c>
      <c r="C5592" s="108" t="s">
        <v>2609</v>
      </c>
      <c r="D5592" s="108" t="s">
        <v>21130</v>
      </c>
      <c r="E5592" s="108" t="s">
        <v>2683</v>
      </c>
      <c r="G5592" s="108" t="s">
        <v>21131</v>
      </c>
      <c r="H5592" s="108" t="s">
        <v>6118</v>
      </c>
      <c r="I5592" s="110" t="s">
        <v>2683</v>
      </c>
      <c r="J5592" s="108" t="s">
        <v>2377</v>
      </c>
      <c r="O5592" s="108" t="s">
        <v>2573</v>
      </c>
    </row>
    <row r="5593" spans="1:15" s="108" customFormat="1" ht="12.75" x14ac:dyDescent="0.2">
      <c r="A5593" s="108" t="str">
        <f>EnterpriseData!$B$38</f>
        <v>ProTes300420201Adm</v>
      </c>
      <c r="B5593" s="109" t="s">
        <v>21132</v>
      </c>
      <c r="C5593" s="108" t="s">
        <v>2609</v>
      </c>
      <c r="D5593" s="108" t="s">
        <v>21133</v>
      </c>
      <c r="E5593" s="108" t="s">
        <v>2683</v>
      </c>
      <c r="G5593" s="108" t="s">
        <v>21134</v>
      </c>
      <c r="H5593" s="108" t="s">
        <v>6743</v>
      </c>
      <c r="I5593" s="110" t="s">
        <v>2683</v>
      </c>
      <c r="J5593" s="108" t="s">
        <v>2377</v>
      </c>
      <c r="O5593" s="108" t="s">
        <v>2573</v>
      </c>
    </row>
    <row r="5594" spans="1:15" s="108" customFormat="1" ht="12.75" x14ac:dyDescent="0.2">
      <c r="A5594" s="108" t="str">
        <f>EnterpriseData!$B$38</f>
        <v>ProTes300420201Adm</v>
      </c>
      <c r="B5594" s="109" t="s">
        <v>21135</v>
      </c>
      <c r="C5594" s="108" t="s">
        <v>2609</v>
      </c>
      <c r="D5594" s="108" t="s">
        <v>21136</v>
      </c>
      <c r="E5594" s="108" t="s">
        <v>2683</v>
      </c>
      <c r="G5594" s="108" t="s">
        <v>21137</v>
      </c>
      <c r="H5594" s="108" t="s">
        <v>7084</v>
      </c>
      <c r="I5594" s="110" t="s">
        <v>2683</v>
      </c>
      <c r="J5594" s="108" t="s">
        <v>2377</v>
      </c>
      <c r="O5594" s="108" t="s">
        <v>2573</v>
      </c>
    </row>
    <row r="5595" spans="1:15" s="108" customFormat="1" ht="12.75" x14ac:dyDescent="0.2">
      <c r="A5595" s="108" t="str">
        <f>EnterpriseData!$B$38</f>
        <v>ProTes300420201Adm</v>
      </c>
      <c r="B5595" s="109" t="s">
        <v>21138</v>
      </c>
      <c r="C5595" s="108" t="s">
        <v>2609</v>
      </c>
      <c r="D5595" s="108" t="s">
        <v>21139</v>
      </c>
      <c r="E5595" s="108" t="s">
        <v>2683</v>
      </c>
      <c r="G5595" s="108" t="s">
        <v>21140</v>
      </c>
      <c r="H5595" s="108" t="s">
        <v>6118</v>
      </c>
      <c r="I5595" s="110" t="s">
        <v>2683</v>
      </c>
      <c r="J5595" s="108" t="s">
        <v>2377</v>
      </c>
      <c r="O5595" s="108" t="s">
        <v>2573</v>
      </c>
    </row>
    <row r="5596" spans="1:15" s="108" customFormat="1" ht="12.75" x14ac:dyDescent="0.2">
      <c r="A5596" s="108" t="str">
        <f>EnterpriseData!$B$38</f>
        <v>ProTes300420201Adm</v>
      </c>
      <c r="B5596" s="109" t="s">
        <v>21141</v>
      </c>
      <c r="C5596" s="108" t="s">
        <v>2609</v>
      </c>
      <c r="D5596" s="108" t="s">
        <v>21142</v>
      </c>
      <c r="E5596" s="108" t="s">
        <v>2683</v>
      </c>
      <c r="G5596" s="108" t="s">
        <v>21143</v>
      </c>
      <c r="H5596" s="108" t="s">
        <v>7084</v>
      </c>
      <c r="I5596" s="110" t="s">
        <v>2683</v>
      </c>
      <c r="J5596" s="108" t="s">
        <v>2377</v>
      </c>
      <c r="O5596" s="108" t="s">
        <v>2573</v>
      </c>
    </row>
    <row r="5597" spans="1:15" s="108" customFormat="1" ht="12.75" x14ac:dyDescent="0.2">
      <c r="A5597" s="108" t="str">
        <f>EnterpriseData!$B$38</f>
        <v>ProTes300420201Adm</v>
      </c>
      <c r="B5597" s="109" t="s">
        <v>21144</v>
      </c>
      <c r="C5597" s="108" t="s">
        <v>2609</v>
      </c>
      <c r="D5597" s="108" t="s">
        <v>21145</v>
      </c>
      <c r="E5597" s="108" t="s">
        <v>2683</v>
      </c>
      <c r="G5597" s="108" t="s">
        <v>21146</v>
      </c>
      <c r="H5597" s="108" t="s">
        <v>6743</v>
      </c>
      <c r="I5597" s="110" t="s">
        <v>2683</v>
      </c>
      <c r="J5597" s="108" t="s">
        <v>2377</v>
      </c>
      <c r="O5597" s="108" t="s">
        <v>2573</v>
      </c>
    </row>
    <row r="5598" spans="1:15" s="108" customFormat="1" ht="12.75" x14ac:dyDescent="0.2">
      <c r="A5598" s="108" t="str">
        <f>EnterpriseData!$B$38</f>
        <v>ProTes300420201Adm</v>
      </c>
      <c r="B5598" s="109" t="s">
        <v>21147</v>
      </c>
      <c r="C5598" s="108" t="s">
        <v>2609</v>
      </c>
      <c r="D5598" s="108" t="s">
        <v>21148</v>
      </c>
      <c r="E5598" s="108" t="s">
        <v>2683</v>
      </c>
      <c r="G5598" s="108" t="s">
        <v>21149</v>
      </c>
      <c r="H5598" s="108" t="s">
        <v>6118</v>
      </c>
      <c r="I5598" s="110" t="s">
        <v>2683</v>
      </c>
      <c r="J5598" s="108" t="s">
        <v>2377</v>
      </c>
      <c r="O5598" s="108" t="s">
        <v>2573</v>
      </c>
    </row>
    <row r="5599" spans="1:15" s="108" customFormat="1" ht="12.75" x14ac:dyDescent="0.2">
      <c r="A5599" s="108" t="str">
        <f>EnterpriseData!$B$38</f>
        <v>ProTes300420201Adm</v>
      </c>
      <c r="B5599" s="109" t="s">
        <v>21150</v>
      </c>
      <c r="C5599" s="108" t="s">
        <v>2609</v>
      </c>
      <c r="D5599" s="108" t="s">
        <v>21151</v>
      </c>
      <c r="E5599" s="108" t="s">
        <v>2683</v>
      </c>
      <c r="G5599" s="108" t="s">
        <v>21152</v>
      </c>
      <c r="H5599" s="108" t="s">
        <v>6118</v>
      </c>
      <c r="I5599" s="110" t="s">
        <v>2683</v>
      </c>
      <c r="J5599" s="108" t="s">
        <v>2377</v>
      </c>
      <c r="O5599" s="108" t="s">
        <v>2573</v>
      </c>
    </row>
    <row r="5600" spans="1:15" s="108" customFormat="1" ht="12.75" x14ac:dyDescent="0.2">
      <c r="A5600" s="108" t="str">
        <f>EnterpriseData!$B$38</f>
        <v>ProTes300420201Adm</v>
      </c>
      <c r="B5600" s="109" t="s">
        <v>21153</v>
      </c>
      <c r="C5600" s="108" t="s">
        <v>2609</v>
      </c>
      <c r="D5600" s="108" t="s">
        <v>21154</v>
      </c>
      <c r="E5600" s="108" t="s">
        <v>2683</v>
      </c>
      <c r="G5600" s="108" t="s">
        <v>21155</v>
      </c>
      <c r="H5600" s="108" t="s">
        <v>6743</v>
      </c>
      <c r="I5600" s="110" t="s">
        <v>2683</v>
      </c>
      <c r="J5600" s="108" t="s">
        <v>2377</v>
      </c>
      <c r="O5600" s="108" t="s">
        <v>2573</v>
      </c>
    </row>
    <row r="5601" spans="1:15" s="108" customFormat="1" ht="12.75" x14ac:dyDescent="0.2">
      <c r="A5601" s="108" t="str">
        <f>EnterpriseData!$B$38</f>
        <v>ProTes300420201Adm</v>
      </c>
      <c r="B5601" s="109" t="s">
        <v>21156</v>
      </c>
      <c r="C5601" s="108" t="s">
        <v>2609</v>
      </c>
      <c r="D5601" s="108" t="s">
        <v>21157</v>
      </c>
      <c r="E5601" s="108" t="s">
        <v>2683</v>
      </c>
      <c r="G5601" s="108" t="s">
        <v>21158</v>
      </c>
      <c r="H5601" s="108" t="s">
        <v>6151</v>
      </c>
      <c r="I5601" s="110" t="s">
        <v>2683</v>
      </c>
      <c r="J5601" s="108" t="s">
        <v>2727</v>
      </c>
      <c r="O5601" s="108" t="s">
        <v>2573</v>
      </c>
    </row>
    <row r="5602" spans="1:15" s="108" customFormat="1" ht="12.75" x14ac:dyDescent="0.2">
      <c r="A5602" s="108" t="str">
        <f>EnterpriseData!$B$38</f>
        <v>ProTes300420201Adm</v>
      </c>
      <c r="B5602" s="109" t="s">
        <v>21159</v>
      </c>
      <c r="C5602" s="108" t="s">
        <v>2609</v>
      </c>
      <c r="D5602" s="108" t="s">
        <v>21160</v>
      </c>
      <c r="E5602" s="108" t="s">
        <v>2683</v>
      </c>
      <c r="G5602" s="108" t="s">
        <v>21161</v>
      </c>
      <c r="H5602" s="108" t="s">
        <v>6800</v>
      </c>
      <c r="I5602" s="110" t="s">
        <v>2683</v>
      </c>
      <c r="J5602" s="108" t="s">
        <v>412</v>
      </c>
      <c r="O5602" s="108" t="s">
        <v>2573</v>
      </c>
    </row>
    <row r="5603" spans="1:15" s="108" customFormat="1" ht="12.75" x14ac:dyDescent="0.2">
      <c r="A5603" s="108" t="str">
        <f>EnterpriseData!$B$38</f>
        <v>ProTes300420201Adm</v>
      </c>
      <c r="B5603" s="109" t="s">
        <v>21162</v>
      </c>
      <c r="C5603" s="108" t="s">
        <v>2609</v>
      </c>
      <c r="D5603" s="108" t="s">
        <v>21163</v>
      </c>
      <c r="E5603" s="108" t="s">
        <v>2683</v>
      </c>
      <c r="G5603" s="108" t="s">
        <v>21164</v>
      </c>
      <c r="H5603" s="108" t="s">
        <v>6181</v>
      </c>
      <c r="I5603" s="110" t="s">
        <v>2683</v>
      </c>
      <c r="J5603" s="108" t="s">
        <v>6044</v>
      </c>
      <c r="O5603" s="108" t="s">
        <v>2573</v>
      </c>
    </row>
    <row r="5604" spans="1:15" s="108" customFormat="1" ht="12.75" x14ac:dyDescent="0.2">
      <c r="A5604" s="108" t="str">
        <f>EnterpriseData!$B$38</f>
        <v>ProTes300420201Adm</v>
      </c>
      <c r="B5604" s="109" t="s">
        <v>21165</v>
      </c>
      <c r="C5604" s="108" t="s">
        <v>2609</v>
      </c>
      <c r="D5604" s="108" t="s">
        <v>21166</v>
      </c>
      <c r="E5604" s="108" t="s">
        <v>2683</v>
      </c>
      <c r="G5604" s="108" t="s">
        <v>21167</v>
      </c>
      <c r="H5604" s="108" t="s">
        <v>11059</v>
      </c>
      <c r="I5604" s="110" t="s">
        <v>2683</v>
      </c>
      <c r="J5604" s="108" t="s">
        <v>2794</v>
      </c>
      <c r="O5604" s="108" t="s">
        <v>2573</v>
      </c>
    </row>
    <row r="5605" spans="1:15" s="108" customFormat="1" ht="12.75" x14ac:dyDescent="0.2">
      <c r="A5605" s="108" t="str">
        <f>EnterpriseData!$B$38</f>
        <v>ProTes300420201Adm</v>
      </c>
      <c r="B5605" s="109" t="s">
        <v>21168</v>
      </c>
      <c r="C5605" s="108" t="s">
        <v>2609</v>
      </c>
      <c r="D5605" s="108" t="s">
        <v>21169</v>
      </c>
      <c r="E5605" s="108" t="s">
        <v>2683</v>
      </c>
      <c r="G5605" s="108" t="s">
        <v>21170</v>
      </c>
      <c r="H5605" s="108" t="s">
        <v>6464</v>
      </c>
      <c r="I5605" s="110" t="s">
        <v>2683</v>
      </c>
      <c r="J5605" s="108" t="s">
        <v>3202</v>
      </c>
      <c r="O5605" s="108" t="s">
        <v>2573</v>
      </c>
    </row>
    <row r="5606" spans="1:15" s="108" customFormat="1" ht="12.75" x14ac:dyDescent="0.2">
      <c r="A5606" s="108" t="str">
        <f>EnterpriseData!$B$38</f>
        <v>ProTes300420201Adm</v>
      </c>
      <c r="B5606" s="109" t="s">
        <v>21171</v>
      </c>
      <c r="C5606" s="108" t="s">
        <v>2609</v>
      </c>
      <c r="D5606" s="108" t="s">
        <v>9346</v>
      </c>
      <c r="E5606" s="108" t="s">
        <v>2683</v>
      </c>
      <c r="G5606" s="108" t="s">
        <v>4534</v>
      </c>
      <c r="H5606" s="108" t="s">
        <v>21172</v>
      </c>
      <c r="I5606" s="110" t="s">
        <v>2683</v>
      </c>
      <c r="J5606" s="108" t="s">
        <v>5282</v>
      </c>
      <c r="O5606" s="108" t="s">
        <v>2573</v>
      </c>
    </row>
    <row r="5607" spans="1:15" s="108" customFormat="1" ht="12.75" x14ac:dyDescent="0.2">
      <c r="A5607" s="108" t="str">
        <f>EnterpriseData!$B$38</f>
        <v>ProTes300420201Adm</v>
      </c>
      <c r="B5607" s="109" t="s">
        <v>21173</v>
      </c>
      <c r="C5607" s="108" t="s">
        <v>2609</v>
      </c>
      <c r="D5607" s="108" t="s">
        <v>21174</v>
      </c>
      <c r="E5607" s="108" t="s">
        <v>2683</v>
      </c>
      <c r="G5607" s="108" t="s">
        <v>21175</v>
      </c>
      <c r="H5607" s="108" t="s">
        <v>6616</v>
      </c>
      <c r="I5607" s="110" t="s">
        <v>2683</v>
      </c>
      <c r="J5607" s="108" t="s">
        <v>5800</v>
      </c>
      <c r="O5607" s="108" t="s">
        <v>2573</v>
      </c>
    </row>
    <row r="5608" spans="1:15" s="108" customFormat="1" ht="12.75" x14ac:dyDescent="0.2">
      <c r="A5608" s="108" t="str">
        <f>EnterpriseData!$B$38</f>
        <v>ProTes300420201Adm</v>
      </c>
      <c r="B5608" s="109" t="s">
        <v>21176</v>
      </c>
      <c r="C5608" s="108" t="s">
        <v>2609</v>
      </c>
      <c r="D5608" s="108" t="s">
        <v>21177</v>
      </c>
      <c r="E5608" s="108" t="s">
        <v>2683</v>
      </c>
      <c r="G5608" s="108" t="s">
        <v>21178</v>
      </c>
      <c r="H5608" s="108" t="s">
        <v>6566</v>
      </c>
      <c r="I5608" s="110" t="s">
        <v>2683</v>
      </c>
      <c r="J5608" s="108" t="s">
        <v>2409</v>
      </c>
      <c r="O5608" s="108" t="s">
        <v>2573</v>
      </c>
    </row>
    <row r="5609" spans="1:15" s="108" customFormat="1" ht="12.75" x14ac:dyDescent="0.2">
      <c r="A5609" s="108" t="str">
        <f>EnterpriseData!$B$38</f>
        <v>ProTes300420201Adm</v>
      </c>
      <c r="B5609" s="109" t="s">
        <v>21179</v>
      </c>
      <c r="C5609" s="108" t="s">
        <v>2609</v>
      </c>
      <c r="D5609" s="108" t="s">
        <v>21180</v>
      </c>
      <c r="E5609" s="108" t="s">
        <v>2683</v>
      </c>
      <c r="G5609" s="108" t="s">
        <v>21181</v>
      </c>
      <c r="H5609" s="108" t="s">
        <v>10850</v>
      </c>
      <c r="I5609" s="110" t="s">
        <v>2683</v>
      </c>
      <c r="J5609" s="108" t="s">
        <v>2865</v>
      </c>
      <c r="O5609" s="108" t="s">
        <v>2573</v>
      </c>
    </row>
    <row r="5610" spans="1:15" s="108" customFormat="1" ht="12.75" x14ac:dyDescent="0.2">
      <c r="A5610" s="108" t="str">
        <f>EnterpriseData!$B$38</f>
        <v>ProTes300420201Adm</v>
      </c>
      <c r="B5610" s="109" t="s">
        <v>21182</v>
      </c>
      <c r="C5610" s="108" t="s">
        <v>2609</v>
      </c>
      <c r="D5610" s="108" t="s">
        <v>21183</v>
      </c>
      <c r="E5610" s="108" t="s">
        <v>2683</v>
      </c>
      <c r="G5610" s="108" t="s">
        <v>21184</v>
      </c>
      <c r="H5610" s="108" t="s">
        <v>4420</v>
      </c>
      <c r="I5610" s="110" t="s">
        <v>2683</v>
      </c>
      <c r="J5610" s="108" t="s">
        <v>2425</v>
      </c>
      <c r="O5610" s="108" t="s">
        <v>2573</v>
      </c>
    </row>
    <row r="5611" spans="1:15" s="108" customFormat="1" ht="12.75" x14ac:dyDescent="0.2">
      <c r="A5611" s="108" t="str">
        <f>EnterpriseData!$B$38</f>
        <v>ProTes300420201Adm</v>
      </c>
      <c r="B5611" s="109" t="s">
        <v>21185</v>
      </c>
      <c r="C5611" s="108" t="s">
        <v>2609</v>
      </c>
      <c r="D5611" s="108" t="s">
        <v>21186</v>
      </c>
      <c r="E5611" s="108" t="s">
        <v>2683</v>
      </c>
      <c r="G5611" s="108" t="s">
        <v>21187</v>
      </c>
      <c r="H5611" s="108" t="s">
        <v>6616</v>
      </c>
      <c r="I5611" s="110" t="s">
        <v>2683</v>
      </c>
      <c r="J5611" s="108" t="s">
        <v>5800</v>
      </c>
      <c r="O5611" s="108" t="s">
        <v>2573</v>
      </c>
    </row>
    <row r="5612" spans="1:15" s="108" customFormat="1" ht="12.75" x14ac:dyDescent="0.2">
      <c r="A5612" s="108" t="str">
        <f>EnterpriseData!$B$38</f>
        <v>ProTes300420201Adm</v>
      </c>
      <c r="B5612" s="109" t="s">
        <v>21188</v>
      </c>
      <c r="C5612" s="108" t="s">
        <v>2609</v>
      </c>
      <c r="D5612" s="108" t="s">
        <v>21189</v>
      </c>
      <c r="E5612" s="108" t="s">
        <v>2683</v>
      </c>
      <c r="G5612" s="108" t="s">
        <v>21190</v>
      </c>
      <c r="H5612" s="108" t="s">
        <v>6616</v>
      </c>
      <c r="I5612" s="110" t="s">
        <v>2683</v>
      </c>
      <c r="J5612" s="108" t="s">
        <v>5800</v>
      </c>
      <c r="O5612" s="108" t="s">
        <v>2573</v>
      </c>
    </row>
    <row r="5613" spans="1:15" s="108" customFormat="1" ht="12.75" x14ac:dyDescent="0.2">
      <c r="A5613" s="108" t="str">
        <f>EnterpriseData!$B$38</f>
        <v>ProTes300420201Adm</v>
      </c>
      <c r="B5613" s="109" t="s">
        <v>21191</v>
      </c>
      <c r="C5613" s="108" t="s">
        <v>2609</v>
      </c>
      <c r="D5613" s="108" t="s">
        <v>21192</v>
      </c>
      <c r="E5613" s="108" t="s">
        <v>2683</v>
      </c>
      <c r="G5613" s="108" t="s">
        <v>21193</v>
      </c>
      <c r="H5613" s="108" t="s">
        <v>6198</v>
      </c>
      <c r="I5613" s="110" t="s">
        <v>2683</v>
      </c>
      <c r="J5613" s="108" t="s">
        <v>3825</v>
      </c>
      <c r="O5613" s="108" t="s">
        <v>2573</v>
      </c>
    </row>
    <row r="5614" spans="1:15" s="108" customFormat="1" ht="12.75" x14ac:dyDescent="0.2">
      <c r="A5614" s="108" t="str">
        <f>EnterpriseData!$B$38</f>
        <v>ProTes300420201Adm</v>
      </c>
      <c r="B5614" s="109" t="s">
        <v>21194</v>
      </c>
      <c r="C5614" s="108" t="s">
        <v>2609</v>
      </c>
      <c r="D5614" s="108" t="s">
        <v>21195</v>
      </c>
      <c r="E5614" s="108" t="s">
        <v>2683</v>
      </c>
      <c r="G5614" s="108" t="s">
        <v>21196</v>
      </c>
      <c r="H5614" s="108" t="s">
        <v>7941</v>
      </c>
      <c r="I5614" s="110" t="s">
        <v>2683</v>
      </c>
      <c r="J5614" s="108" t="s">
        <v>2404</v>
      </c>
      <c r="O5614" s="108" t="s">
        <v>2573</v>
      </c>
    </row>
    <row r="5615" spans="1:15" s="108" customFormat="1" ht="12.75" x14ac:dyDescent="0.2">
      <c r="A5615" s="108" t="str">
        <f>EnterpriseData!$B$38</f>
        <v>ProTes300420201Adm</v>
      </c>
      <c r="B5615" s="109" t="s">
        <v>21197</v>
      </c>
      <c r="C5615" s="108" t="s">
        <v>2609</v>
      </c>
      <c r="D5615" s="108" t="s">
        <v>21198</v>
      </c>
      <c r="E5615" s="108" t="s">
        <v>2683</v>
      </c>
      <c r="G5615" s="108" t="s">
        <v>21199</v>
      </c>
      <c r="H5615" s="108" t="s">
        <v>6522</v>
      </c>
      <c r="I5615" s="110" t="s">
        <v>2683</v>
      </c>
      <c r="J5615" s="108" t="s">
        <v>5325</v>
      </c>
      <c r="O5615" s="108" t="s">
        <v>2573</v>
      </c>
    </row>
    <row r="5616" spans="1:15" s="108" customFormat="1" ht="12.75" x14ac:dyDescent="0.2">
      <c r="A5616" s="108" t="str">
        <f>EnterpriseData!$B$38</f>
        <v>ProTes300420201Adm</v>
      </c>
      <c r="B5616" s="109" t="s">
        <v>21200</v>
      </c>
      <c r="C5616" s="108" t="s">
        <v>2609</v>
      </c>
      <c r="D5616" s="108" t="s">
        <v>21201</v>
      </c>
      <c r="E5616" s="108" t="s">
        <v>2683</v>
      </c>
      <c r="G5616" s="108" t="s">
        <v>21202</v>
      </c>
      <c r="H5616" s="108" t="s">
        <v>7849</v>
      </c>
      <c r="I5616" s="110" t="s">
        <v>2683</v>
      </c>
      <c r="J5616" s="108" t="s">
        <v>5679</v>
      </c>
      <c r="O5616" s="108" t="s">
        <v>2573</v>
      </c>
    </row>
    <row r="5617" spans="1:15" s="108" customFormat="1" ht="12.75" x14ac:dyDescent="0.2">
      <c r="A5617" s="108" t="str">
        <f>EnterpriseData!$B$38</f>
        <v>ProTes300420201Adm</v>
      </c>
      <c r="B5617" s="109" t="s">
        <v>21203</v>
      </c>
      <c r="C5617" s="108" t="s">
        <v>2609</v>
      </c>
      <c r="D5617" s="108" t="s">
        <v>21204</v>
      </c>
      <c r="E5617" s="108" t="s">
        <v>2683</v>
      </c>
      <c r="G5617" s="108" t="s">
        <v>21205</v>
      </c>
      <c r="H5617" s="108" t="s">
        <v>6403</v>
      </c>
      <c r="I5617" s="110" t="s">
        <v>2683</v>
      </c>
      <c r="J5617" s="108" t="s">
        <v>6404</v>
      </c>
      <c r="O5617" s="108" t="s">
        <v>2573</v>
      </c>
    </row>
    <row r="5618" spans="1:15" s="108" customFormat="1" ht="12.75" x14ac:dyDescent="0.2">
      <c r="A5618" s="108" t="str">
        <f>EnterpriseData!$B$38</f>
        <v>ProTes300420201Adm</v>
      </c>
      <c r="B5618" s="109" t="s">
        <v>21206</v>
      </c>
      <c r="C5618" s="108" t="s">
        <v>2609</v>
      </c>
      <c r="D5618" s="108" t="s">
        <v>21207</v>
      </c>
      <c r="E5618" s="108" t="s">
        <v>2683</v>
      </c>
      <c r="G5618" s="108" t="s">
        <v>21208</v>
      </c>
      <c r="H5618" s="108" t="s">
        <v>13540</v>
      </c>
      <c r="I5618" s="110" t="s">
        <v>2683</v>
      </c>
      <c r="J5618" s="108" t="s">
        <v>412</v>
      </c>
      <c r="O5618" s="108" t="s">
        <v>2573</v>
      </c>
    </row>
    <row r="5619" spans="1:15" s="108" customFormat="1" ht="12.75" x14ac:dyDescent="0.2">
      <c r="A5619" s="108" t="str">
        <f>EnterpriseData!$B$38</f>
        <v>ProTes300420201Adm</v>
      </c>
      <c r="B5619" s="109" t="s">
        <v>21209</v>
      </c>
      <c r="C5619" s="108" t="s">
        <v>2609</v>
      </c>
      <c r="D5619" s="108" t="s">
        <v>21210</v>
      </c>
      <c r="E5619" s="108" t="s">
        <v>2683</v>
      </c>
      <c r="G5619" s="108" t="s">
        <v>21211</v>
      </c>
      <c r="H5619" s="108" t="s">
        <v>9752</v>
      </c>
      <c r="I5619" s="110" t="s">
        <v>2683</v>
      </c>
      <c r="J5619" s="108" t="s">
        <v>412</v>
      </c>
      <c r="O5619" s="108" t="s">
        <v>2573</v>
      </c>
    </row>
    <row r="5620" spans="1:15" s="108" customFormat="1" ht="12.75" x14ac:dyDescent="0.2">
      <c r="A5620" s="108" t="str">
        <f>EnterpriseData!$B$38</f>
        <v>ProTes300420201Adm</v>
      </c>
      <c r="B5620" s="109" t="s">
        <v>21212</v>
      </c>
      <c r="C5620" s="108" t="s">
        <v>2609</v>
      </c>
      <c r="D5620" s="108" t="s">
        <v>21213</v>
      </c>
      <c r="E5620" s="108" t="s">
        <v>2683</v>
      </c>
      <c r="G5620" s="108" t="s">
        <v>21214</v>
      </c>
      <c r="H5620" s="108" t="s">
        <v>6800</v>
      </c>
      <c r="I5620" s="110" t="s">
        <v>2683</v>
      </c>
      <c r="J5620" s="108" t="s">
        <v>412</v>
      </c>
      <c r="O5620" s="108" t="s">
        <v>2573</v>
      </c>
    </row>
    <row r="5621" spans="1:15" s="108" customFormat="1" ht="12.75" x14ac:dyDescent="0.2">
      <c r="A5621" s="108" t="str">
        <f>EnterpriseData!$B$38</f>
        <v>ProTes300420201Adm</v>
      </c>
      <c r="B5621" s="109" t="s">
        <v>21215</v>
      </c>
      <c r="C5621" s="108" t="s">
        <v>2609</v>
      </c>
      <c r="D5621" s="108" t="s">
        <v>21216</v>
      </c>
      <c r="E5621" s="108" t="s">
        <v>2683</v>
      </c>
      <c r="G5621" s="108" t="s">
        <v>21217</v>
      </c>
      <c r="H5621" s="108" t="s">
        <v>6616</v>
      </c>
      <c r="I5621" s="110" t="s">
        <v>2683</v>
      </c>
      <c r="J5621" s="108" t="s">
        <v>5800</v>
      </c>
      <c r="O5621" s="108" t="s">
        <v>2573</v>
      </c>
    </row>
    <row r="5622" spans="1:15" s="108" customFormat="1" ht="12.75" x14ac:dyDescent="0.2">
      <c r="A5622" s="108" t="str">
        <f>EnterpriseData!$B$38</f>
        <v>ProTes300420201Adm</v>
      </c>
      <c r="B5622" s="109" t="s">
        <v>21218</v>
      </c>
      <c r="C5622" s="108" t="s">
        <v>2609</v>
      </c>
      <c r="D5622" s="108" t="s">
        <v>21219</v>
      </c>
      <c r="E5622" s="108" t="s">
        <v>2683</v>
      </c>
      <c r="G5622" s="108" t="s">
        <v>21220</v>
      </c>
      <c r="H5622" s="108" t="s">
        <v>11106</v>
      </c>
      <c r="I5622" s="110" t="s">
        <v>2683</v>
      </c>
      <c r="J5622" s="108" t="s">
        <v>3016</v>
      </c>
      <c r="O5622" s="108" t="s">
        <v>2573</v>
      </c>
    </row>
    <row r="5623" spans="1:15" s="108" customFormat="1" ht="12.75" x14ac:dyDescent="0.2">
      <c r="A5623" s="108" t="str">
        <f>EnterpriseData!$B$38</f>
        <v>ProTes300420201Adm</v>
      </c>
      <c r="B5623" s="109" t="s">
        <v>21221</v>
      </c>
      <c r="C5623" s="108" t="s">
        <v>2609</v>
      </c>
      <c r="D5623" s="108" t="s">
        <v>21222</v>
      </c>
      <c r="E5623" s="108" t="s">
        <v>2683</v>
      </c>
      <c r="G5623" s="108" t="s">
        <v>21223</v>
      </c>
      <c r="H5623" s="108" t="s">
        <v>6245</v>
      </c>
      <c r="I5623" s="110" t="s">
        <v>2683</v>
      </c>
      <c r="J5623" s="108" t="s">
        <v>2412</v>
      </c>
      <c r="O5623" s="108" t="s">
        <v>2573</v>
      </c>
    </row>
    <row r="5624" spans="1:15" s="108" customFormat="1" ht="12.75" x14ac:dyDescent="0.2">
      <c r="A5624" s="108" t="str">
        <f>EnterpriseData!$B$38</f>
        <v>ProTes300420201Adm</v>
      </c>
      <c r="B5624" s="109" t="s">
        <v>21224</v>
      </c>
      <c r="C5624" s="108" t="s">
        <v>2609</v>
      </c>
      <c r="D5624" s="108" t="s">
        <v>21225</v>
      </c>
      <c r="E5624" s="108" t="s">
        <v>2683</v>
      </c>
      <c r="G5624" s="108" t="s">
        <v>21226</v>
      </c>
      <c r="H5624" s="108" t="s">
        <v>11142</v>
      </c>
      <c r="I5624" s="110" t="s">
        <v>2683</v>
      </c>
      <c r="J5624" s="108" t="s">
        <v>2727</v>
      </c>
      <c r="O5624" s="108" t="s">
        <v>2573</v>
      </c>
    </row>
    <row r="5625" spans="1:15" s="108" customFormat="1" ht="12.75" x14ac:dyDescent="0.2">
      <c r="A5625" s="108" t="str">
        <f>EnterpriseData!$B$38</f>
        <v>ProTes300420201Adm</v>
      </c>
      <c r="B5625" s="109" t="s">
        <v>21227</v>
      </c>
      <c r="C5625" s="108" t="s">
        <v>2609</v>
      </c>
      <c r="D5625" s="108" t="s">
        <v>21228</v>
      </c>
      <c r="E5625" s="108" t="s">
        <v>2683</v>
      </c>
      <c r="G5625" s="108" t="s">
        <v>21229</v>
      </c>
      <c r="H5625" s="108" t="s">
        <v>11138</v>
      </c>
      <c r="I5625" s="110" t="s">
        <v>2683</v>
      </c>
      <c r="J5625" s="108" t="s">
        <v>3162</v>
      </c>
      <c r="O5625" s="108" t="s">
        <v>2573</v>
      </c>
    </row>
    <row r="5626" spans="1:15" s="108" customFormat="1" ht="12.75" x14ac:dyDescent="0.2">
      <c r="A5626" s="108" t="str">
        <f>EnterpriseData!$B$38</f>
        <v>ProTes300420201Adm</v>
      </c>
      <c r="B5626" s="109" t="s">
        <v>21230</v>
      </c>
      <c r="C5626" s="108" t="s">
        <v>2609</v>
      </c>
      <c r="D5626" s="108" t="s">
        <v>21231</v>
      </c>
      <c r="E5626" s="108" t="s">
        <v>2683</v>
      </c>
      <c r="G5626" s="108" t="s">
        <v>21232</v>
      </c>
      <c r="H5626" s="108" t="s">
        <v>9092</v>
      </c>
      <c r="I5626" s="110" t="s">
        <v>2683</v>
      </c>
      <c r="J5626" s="108" t="s">
        <v>3003</v>
      </c>
      <c r="O5626" s="108" t="s">
        <v>2573</v>
      </c>
    </row>
    <row r="5627" spans="1:15" s="108" customFormat="1" ht="12.75" x14ac:dyDescent="0.2">
      <c r="A5627" s="108" t="str">
        <f>EnterpriseData!$B$38</f>
        <v>ProTes300420201Adm</v>
      </c>
      <c r="B5627" s="109" t="s">
        <v>21233</v>
      </c>
      <c r="C5627" s="108" t="s">
        <v>2609</v>
      </c>
      <c r="D5627" s="108" t="s">
        <v>21234</v>
      </c>
      <c r="E5627" s="108" t="s">
        <v>2683</v>
      </c>
      <c r="G5627" s="108" t="s">
        <v>21235</v>
      </c>
      <c r="H5627" s="108" t="s">
        <v>6122</v>
      </c>
      <c r="I5627" s="110" t="s">
        <v>2683</v>
      </c>
      <c r="J5627" s="108" t="s">
        <v>6123</v>
      </c>
      <c r="O5627" s="108" t="s">
        <v>2573</v>
      </c>
    </row>
    <row r="5628" spans="1:15" s="108" customFormat="1" ht="12.75" x14ac:dyDescent="0.2">
      <c r="A5628" s="108" t="str">
        <f>EnterpriseData!$B$38</f>
        <v>ProTes300420201Adm</v>
      </c>
      <c r="B5628" s="109" t="s">
        <v>21236</v>
      </c>
      <c r="C5628" s="108" t="s">
        <v>2609</v>
      </c>
      <c r="D5628" s="108" t="s">
        <v>21237</v>
      </c>
      <c r="E5628" s="108" t="s">
        <v>2683</v>
      </c>
      <c r="G5628" s="108" t="s">
        <v>21238</v>
      </c>
      <c r="H5628" s="108" t="s">
        <v>8995</v>
      </c>
      <c r="I5628" s="110" t="s">
        <v>2683</v>
      </c>
      <c r="J5628" s="108" t="s">
        <v>8039</v>
      </c>
      <c r="O5628" s="108" t="s">
        <v>2573</v>
      </c>
    </row>
    <row r="5629" spans="1:15" s="108" customFormat="1" ht="12.75" x14ac:dyDescent="0.2">
      <c r="A5629" s="108" t="str">
        <f>EnterpriseData!$B$38</f>
        <v>ProTes300420201Adm</v>
      </c>
      <c r="B5629" s="109" t="s">
        <v>21239</v>
      </c>
      <c r="C5629" s="108" t="s">
        <v>2609</v>
      </c>
      <c r="D5629" s="108" t="s">
        <v>21240</v>
      </c>
      <c r="E5629" s="108" t="s">
        <v>2683</v>
      </c>
      <c r="G5629" s="108" t="s">
        <v>21241</v>
      </c>
      <c r="H5629" s="108" t="s">
        <v>7618</v>
      </c>
      <c r="I5629" s="110" t="s">
        <v>2683</v>
      </c>
      <c r="J5629" s="108" t="s">
        <v>2390</v>
      </c>
      <c r="O5629" s="108" t="s">
        <v>2573</v>
      </c>
    </row>
    <row r="5630" spans="1:15" s="108" customFormat="1" ht="12.75" x14ac:dyDescent="0.2">
      <c r="A5630" s="108" t="str">
        <f>EnterpriseData!$B$38</f>
        <v>ProTes300420201Adm</v>
      </c>
      <c r="B5630" s="109" t="s">
        <v>21242</v>
      </c>
      <c r="C5630" s="108" t="s">
        <v>2609</v>
      </c>
      <c r="D5630" s="108" t="s">
        <v>21243</v>
      </c>
      <c r="E5630" s="108" t="s">
        <v>2683</v>
      </c>
      <c r="G5630" s="108" t="s">
        <v>21244</v>
      </c>
      <c r="H5630" s="108" t="s">
        <v>9705</v>
      </c>
      <c r="I5630" s="110" t="s">
        <v>2683</v>
      </c>
      <c r="J5630" s="108" t="s">
        <v>5649</v>
      </c>
      <c r="O5630" s="108" t="s">
        <v>2573</v>
      </c>
    </row>
    <row r="5631" spans="1:15" s="108" customFormat="1" ht="12.75" x14ac:dyDescent="0.2">
      <c r="A5631" s="108" t="str">
        <f>EnterpriseData!$B$38</f>
        <v>ProTes300420201Adm</v>
      </c>
      <c r="B5631" s="109" t="s">
        <v>21245</v>
      </c>
      <c r="C5631" s="108" t="s">
        <v>2609</v>
      </c>
      <c r="D5631" s="108" t="s">
        <v>21246</v>
      </c>
      <c r="E5631" s="108" t="s">
        <v>2683</v>
      </c>
      <c r="G5631" s="108" t="s">
        <v>21247</v>
      </c>
      <c r="H5631" s="108" t="s">
        <v>21248</v>
      </c>
      <c r="I5631" s="110" t="s">
        <v>2683</v>
      </c>
      <c r="J5631" s="108" t="s">
        <v>2385</v>
      </c>
      <c r="O5631" s="108" t="s">
        <v>2573</v>
      </c>
    </row>
    <row r="5632" spans="1:15" s="108" customFormat="1" ht="12.75" x14ac:dyDescent="0.2">
      <c r="A5632" s="108" t="str">
        <f>EnterpriseData!$B$38</f>
        <v>ProTes300420201Adm</v>
      </c>
      <c r="B5632" s="109" t="s">
        <v>21249</v>
      </c>
      <c r="C5632" s="108" t="s">
        <v>2609</v>
      </c>
      <c r="D5632" s="108" t="s">
        <v>21250</v>
      </c>
      <c r="E5632" s="108" t="s">
        <v>2683</v>
      </c>
      <c r="G5632" s="108" t="s">
        <v>21251</v>
      </c>
      <c r="H5632" s="108" t="s">
        <v>6475</v>
      </c>
      <c r="I5632" s="110" t="s">
        <v>2683</v>
      </c>
      <c r="J5632" s="108" t="s">
        <v>5631</v>
      </c>
      <c r="O5632" s="108" t="s">
        <v>2573</v>
      </c>
    </row>
    <row r="5633" spans="1:15" s="108" customFormat="1" ht="12.75" x14ac:dyDescent="0.2">
      <c r="A5633" s="108" t="str">
        <f>EnterpriseData!$B$38</f>
        <v>ProTes300420201Adm</v>
      </c>
      <c r="B5633" s="109" t="s">
        <v>21252</v>
      </c>
      <c r="C5633" s="108" t="s">
        <v>2609</v>
      </c>
      <c r="D5633" s="108" t="s">
        <v>21253</v>
      </c>
      <c r="E5633" s="108" t="s">
        <v>2683</v>
      </c>
      <c r="G5633" s="108" t="s">
        <v>21254</v>
      </c>
      <c r="H5633" s="108" t="s">
        <v>21255</v>
      </c>
      <c r="I5633" s="110" t="s">
        <v>2683</v>
      </c>
      <c r="J5633" s="108" t="s">
        <v>3663</v>
      </c>
      <c r="O5633" s="108" t="s">
        <v>2573</v>
      </c>
    </row>
    <row r="5634" spans="1:15" s="108" customFormat="1" ht="12.75" x14ac:dyDescent="0.2">
      <c r="A5634" s="108" t="str">
        <f>EnterpriseData!$B$38</f>
        <v>ProTes300420201Adm</v>
      </c>
      <c r="B5634" s="109" t="s">
        <v>21256</v>
      </c>
      <c r="C5634" s="108" t="s">
        <v>2609</v>
      </c>
      <c r="D5634" s="108" t="s">
        <v>21257</v>
      </c>
      <c r="E5634" s="108" t="s">
        <v>2683</v>
      </c>
      <c r="G5634" s="108" t="s">
        <v>21258</v>
      </c>
      <c r="H5634" s="108" t="s">
        <v>6676</v>
      </c>
      <c r="I5634" s="110" t="s">
        <v>2683</v>
      </c>
      <c r="J5634" s="108" t="s">
        <v>3151</v>
      </c>
      <c r="O5634" s="108" t="s">
        <v>2573</v>
      </c>
    </row>
    <row r="5635" spans="1:15" s="108" customFormat="1" ht="12.75" x14ac:dyDescent="0.2">
      <c r="A5635" s="108" t="str">
        <f>EnterpriseData!$B$38</f>
        <v>ProTes300420201Adm</v>
      </c>
      <c r="B5635" s="109" t="s">
        <v>21259</v>
      </c>
      <c r="C5635" s="108" t="s">
        <v>2609</v>
      </c>
      <c r="D5635" s="108" t="s">
        <v>21260</v>
      </c>
      <c r="E5635" s="108" t="s">
        <v>2683</v>
      </c>
      <c r="G5635" s="108" t="s">
        <v>21261</v>
      </c>
      <c r="H5635" s="108" t="s">
        <v>6616</v>
      </c>
      <c r="I5635" s="110" t="s">
        <v>2683</v>
      </c>
      <c r="J5635" s="108" t="s">
        <v>5800</v>
      </c>
      <c r="O5635" s="108" t="s">
        <v>2573</v>
      </c>
    </row>
    <row r="5636" spans="1:15" s="108" customFormat="1" ht="12.75" x14ac:dyDescent="0.2">
      <c r="A5636" s="108" t="str">
        <f>EnterpriseData!$B$38</f>
        <v>ProTes300420201Adm</v>
      </c>
      <c r="B5636" s="109" t="s">
        <v>21262</v>
      </c>
      <c r="C5636" s="108" t="s">
        <v>2609</v>
      </c>
      <c r="D5636" s="108" t="s">
        <v>21263</v>
      </c>
      <c r="E5636" s="108" t="s">
        <v>2683</v>
      </c>
      <c r="G5636" s="108" t="s">
        <v>21264</v>
      </c>
      <c r="H5636" s="108" t="s">
        <v>6245</v>
      </c>
      <c r="I5636" s="110" t="s">
        <v>2683</v>
      </c>
      <c r="J5636" s="108" t="s">
        <v>2412</v>
      </c>
      <c r="O5636" s="108" t="s">
        <v>2573</v>
      </c>
    </row>
    <row r="5637" spans="1:15" s="108" customFormat="1" ht="12.75" x14ac:dyDescent="0.2">
      <c r="A5637" s="108" t="str">
        <f>EnterpriseData!$B$38</f>
        <v>ProTes300420201Adm</v>
      </c>
      <c r="B5637" s="109" t="s">
        <v>21265</v>
      </c>
      <c r="C5637" s="108" t="s">
        <v>2609</v>
      </c>
      <c r="D5637" s="108" t="s">
        <v>21266</v>
      </c>
      <c r="E5637" s="108" t="s">
        <v>2683</v>
      </c>
      <c r="G5637" s="108" t="s">
        <v>21267</v>
      </c>
      <c r="H5637" s="108" t="s">
        <v>6616</v>
      </c>
      <c r="I5637" s="110" t="s">
        <v>2683</v>
      </c>
      <c r="J5637" s="108" t="s">
        <v>5800</v>
      </c>
      <c r="O5637" s="108" t="s">
        <v>2573</v>
      </c>
    </row>
    <row r="5638" spans="1:15" s="108" customFormat="1" ht="12.75" x14ac:dyDescent="0.2">
      <c r="A5638" s="108" t="str">
        <f>EnterpriseData!$B$38</f>
        <v>ProTes300420201Adm</v>
      </c>
      <c r="B5638" s="109" t="s">
        <v>21268</v>
      </c>
      <c r="C5638" s="108" t="s">
        <v>2609</v>
      </c>
      <c r="D5638" s="108" t="s">
        <v>21269</v>
      </c>
      <c r="E5638" s="108" t="s">
        <v>2683</v>
      </c>
      <c r="G5638" s="108" t="s">
        <v>21270</v>
      </c>
      <c r="H5638" s="108" t="s">
        <v>7941</v>
      </c>
      <c r="I5638" s="110" t="s">
        <v>2683</v>
      </c>
      <c r="J5638" s="108" t="s">
        <v>2404</v>
      </c>
      <c r="O5638" s="108" t="s">
        <v>2573</v>
      </c>
    </row>
    <row r="5639" spans="1:15" s="108" customFormat="1" ht="12.75" x14ac:dyDescent="0.2">
      <c r="A5639" s="108" t="str">
        <f>EnterpriseData!$B$38</f>
        <v>ProTes300420201Adm</v>
      </c>
      <c r="B5639" s="109" t="s">
        <v>21271</v>
      </c>
      <c r="C5639" s="108" t="s">
        <v>2609</v>
      </c>
      <c r="D5639" s="108" t="s">
        <v>21272</v>
      </c>
      <c r="E5639" s="108" t="s">
        <v>2683</v>
      </c>
      <c r="G5639" s="108" t="s">
        <v>21273</v>
      </c>
      <c r="H5639" s="108" t="s">
        <v>18619</v>
      </c>
      <c r="I5639" s="110" t="s">
        <v>2683</v>
      </c>
      <c r="J5639" s="108" t="s">
        <v>2428</v>
      </c>
      <c r="O5639" s="108" t="s">
        <v>2573</v>
      </c>
    </row>
    <row r="5640" spans="1:15" s="108" customFormat="1" ht="12.75" x14ac:dyDescent="0.2">
      <c r="A5640" s="108" t="str">
        <f>EnterpriseData!$B$38</f>
        <v>ProTes300420201Adm</v>
      </c>
      <c r="B5640" s="109" t="s">
        <v>21274</v>
      </c>
      <c r="C5640" s="108" t="s">
        <v>2609</v>
      </c>
      <c r="D5640" s="108" t="s">
        <v>21275</v>
      </c>
      <c r="E5640" s="108" t="s">
        <v>2683</v>
      </c>
      <c r="G5640" s="108" t="s">
        <v>21276</v>
      </c>
      <c r="H5640" s="108" t="s">
        <v>6800</v>
      </c>
      <c r="I5640" s="110" t="s">
        <v>2683</v>
      </c>
      <c r="J5640" s="108" t="s">
        <v>412</v>
      </c>
      <c r="O5640" s="108" t="s">
        <v>2573</v>
      </c>
    </row>
    <row r="5641" spans="1:15" s="108" customFormat="1" ht="12.75" x14ac:dyDescent="0.2">
      <c r="A5641" s="108" t="str">
        <f>EnterpriseData!$B$38</f>
        <v>ProTes300420201Adm</v>
      </c>
      <c r="B5641" s="109" t="s">
        <v>21277</v>
      </c>
      <c r="C5641" s="108" t="s">
        <v>2609</v>
      </c>
      <c r="D5641" s="108" t="s">
        <v>21278</v>
      </c>
      <c r="E5641" s="108" t="s">
        <v>2683</v>
      </c>
      <c r="G5641" s="108" t="s">
        <v>21279</v>
      </c>
      <c r="H5641" s="108" t="s">
        <v>6616</v>
      </c>
      <c r="I5641" s="110" t="s">
        <v>2683</v>
      </c>
      <c r="J5641" s="108" t="s">
        <v>5800</v>
      </c>
      <c r="O5641" s="108" t="s">
        <v>2573</v>
      </c>
    </row>
    <row r="5642" spans="1:15" s="108" customFormat="1" ht="12.75" x14ac:dyDescent="0.2">
      <c r="A5642" s="108" t="str">
        <f>EnterpriseData!$B$38</f>
        <v>ProTes300420201Adm</v>
      </c>
      <c r="B5642" s="109" t="s">
        <v>21280</v>
      </c>
      <c r="C5642" s="108" t="s">
        <v>2609</v>
      </c>
      <c r="D5642" s="108" t="s">
        <v>21281</v>
      </c>
      <c r="E5642" s="108" t="s">
        <v>2683</v>
      </c>
      <c r="G5642" s="108" t="s">
        <v>21282</v>
      </c>
      <c r="H5642" s="108" t="s">
        <v>6512</v>
      </c>
      <c r="I5642" s="110" t="s">
        <v>2683</v>
      </c>
      <c r="J5642" s="108" t="s">
        <v>5462</v>
      </c>
      <c r="O5642" s="108" t="s">
        <v>2573</v>
      </c>
    </row>
    <row r="5643" spans="1:15" s="108" customFormat="1" ht="12.75" x14ac:dyDescent="0.2">
      <c r="A5643" s="108" t="str">
        <f>EnterpriseData!$B$38</f>
        <v>ProTes300420201Adm</v>
      </c>
      <c r="B5643" s="109" t="s">
        <v>21283</v>
      </c>
      <c r="C5643" s="108" t="s">
        <v>2609</v>
      </c>
      <c r="D5643" s="108" t="s">
        <v>21284</v>
      </c>
      <c r="E5643" s="108" t="s">
        <v>2683</v>
      </c>
      <c r="G5643" s="108" t="s">
        <v>21285</v>
      </c>
      <c r="H5643" s="108" t="s">
        <v>6616</v>
      </c>
      <c r="I5643" s="110" t="s">
        <v>2683</v>
      </c>
      <c r="J5643" s="108" t="s">
        <v>5800</v>
      </c>
      <c r="O5643" s="108" t="s">
        <v>2573</v>
      </c>
    </row>
    <row r="5644" spans="1:15" s="108" customFormat="1" ht="12.75" x14ac:dyDescent="0.2">
      <c r="A5644" s="108" t="str">
        <f>EnterpriseData!$B$38</f>
        <v>ProTes300420201Adm</v>
      </c>
      <c r="B5644" s="109" t="s">
        <v>21286</v>
      </c>
      <c r="C5644" s="108" t="s">
        <v>2609</v>
      </c>
      <c r="D5644" s="108" t="s">
        <v>21287</v>
      </c>
      <c r="E5644" s="108" t="s">
        <v>2683</v>
      </c>
      <c r="G5644" s="108" t="s">
        <v>21288</v>
      </c>
      <c r="H5644" s="108" t="s">
        <v>6133</v>
      </c>
      <c r="I5644" s="110" t="s">
        <v>2683</v>
      </c>
      <c r="J5644" s="108" t="s">
        <v>3681</v>
      </c>
      <c r="O5644" s="108" t="s">
        <v>2573</v>
      </c>
    </row>
    <row r="5645" spans="1:15" s="108" customFormat="1" ht="12.75" x14ac:dyDescent="0.2">
      <c r="A5645" s="108" t="str">
        <f>EnterpriseData!$B$38</f>
        <v>ProTes300420201Adm</v>
      </c>
      <c r="B5645" s="109" t="s">
        <v>21289</v>
      </c>
      <c r="C5645" s="108" t="s">
        <v>2609</v>
      </c>
      <c r="D5645" s="108" t="s">
        <v>21290</v>
      </c>
      <c r="E5645" s="108" t="s">
        <v>2683</v>
      </c>
      <c r="G5645" s="108" t="s">
        <v>21291</v>
      </c>
      <c r="H5645" s="108" t="s">
        <v>16935</v>
      </c>
      <c r="I5645" s="110" t="s">
        <v>2683</v>
      </c>
      <c r="J5645" s="108" t="s">
        <v>3100</v>
      </c>
      <c r="O5645" s="108" t="s">
        <v>2573</v>
      </c>
    </row>
    <row r="5646" spans="1:15" s="108" customFormat="1" ht="12.75" x14ac:dyDescent="0.2">
      <c r="A5646" s="108" t="str">
        <f>EnterpriseData!$B$38</f>
        <v>ProTes300420201Adm</v>
      </c>
      <c r="B5646" s="109" t="s">
        <v>21292</v>
      </c>
      <c r="C5646" s="108" t="s">
        <v>2609</v>
      </c>
      <c r="D5646" s="108" t="s">
        <v>21293</v>
      </c>
      <c r="E5646" s="108" t="s">
        <v>2683</v>
      </c>
      <c r="G5646" s="108" t="s">
        <v>21294</v>
      </c>
      <c r="H5646" s="108" t="s">
        <v>6299</v>
      </c>
      <c r="I5646" s="110" t="s">
        <v>2683</v>
      </c>
      <c r="J5646" s="108" t="s">
        <v>3100</v>
      </c>
      <c r="O5646" s="108" t="s">
        <v>2573</v>
      </c>
    </row>
    <row r="5647" spans="1:15" s="108" customFormat="1" ht="12.75" x14ac:dyDescent="0.2">
      <c r="A5647" s="108" t="str">
        <f>EnterpriseData!$B$38</f>
        <v>ProTes300420201Adm</v>
      </c>
      <c r="B5647" s="109" t="s">
        <v>21295</v>
      </c>
      <c r="C5647" s="108" t="s">
        <v>2609</v>
      </c>
      <c r="D5647" s="108" t="s">
        <v>21296</v>
      </c>
      <c r="E5647" s="108" t="s">
        <v>2683</v>
      </c>
      <c r="G5647" s="108" t="s">
        <v>21297</v>
      </c>
      <c r="H5647" s="108" t="s">
        <v>6616</v>
      </c>
      <c r="I5647" s="110" t="s">
        <v>2683</v>
      </c>
      <c r="J5647" s="108" t="s">
        <v>5800</v>
      </c>
      <c r="O5647" s="108" t="s">
        <v>2573</v>
      </c>
    </row>
    <row r="5648" spans="1:15" s="108" customFormat="1" ht="12.75" x14ac:dyDescent="0.2">
      <c r="A5648" s="108" t="str">
        <f>EnterpriseData!$B$38</f>
        <v>ProTes300420201Adm</v>
      </c>
      <c r="B5648" s="109" t="s">
        <v>21298</v>
      </c>
      <c r="C5648" s="108" t="s">
        <v>2609</v>
      </c>
      <c r="D5648" s="108" t="s">
        <v>21299</v>
      </c>
      <c r="E5648" s="108" t="s">
        <v>2683</v>
      </c>
      <c r="G5648" s="108" t="s">
        <v>18074</v>
      </c>
      <c r="H5648" s="108" t="s">
        <v>6616</v>
      </c>
      <c r="I5648" s="110" t="s">
        <v>2683</v>
      </c>
      <c r="J5648" s="108" t="s">
        <v>5800</v>
      </c>
      <c r="O5648" s="108" t="s">
        <v>2573</v>
      </c>
    </row>
    <row r="5649" spans="1:15" s="108" customFormat="1" ht="12.75" x14ac:dyDescent="0.2">
      <c r="A5649" s="108" t="str">
        <f>EnterpriseData!$B$38</f>
        <v>ProTes300420201Adm</v>
      </c>
      <c r="B5649" s="109" t="s">
        <v>21300</v>
      </c>
      <c r="C5649" s="108" t="s">
        <v>2609</v>
      </c>
      <c r="D5649" s="108" t="s">
        <v>21301</v>
      </c>
      <c r="E5649" s="108" t="s">
        <v>2683</v>
      </c>
      <c r="G5649" s="108" t="s">
        <v>21302</v>
      </c>
      <c r="H5649" s="108" t="s">
        <v>6475</v>
      </c>
      <c r="I5649" s="110" t="s">
        <v>2683</v>
      </c>
      <c r="J5649" s="108" t="s">
        <v>5631</v>
      </c>
      <c r="O5649" s="108" t="s">
        <v>2573</v>
      </c>
    </row>
    <row r="5650" spans="1:15" s="108" customFormat="1" ht="12.75" x14ac:dyDescent="0.2">
      <c r="A5650" s="108" t="str">
        <f>EnterpriseData!$B$38</f>
        <v>ProTes300420201Adm</v>
      </c>
      <c r="B5650" s="109" t="s">
        <v>21303</v>
      </c>
      <c r="C5650" s="108" t="s">
        <v>2609</v>
      </c>
      <c r="D5650" s="108" t="s">
        <v>21304</v>
      </c>
      <c r="E5650" s="108" t="s">
        <v>2683</v>
      </c>
      <c r="G5650" s="108" t="s">
        <v>21305</v>
      </c>
      <c r="H5650" s="108" t="s">
        <v>6616</v>
      </c>
      <c r="I5650" s="110" t="s">
        <v>2683</v>
      </c>
      <c r="J5650" s="108" t="s">
        <v>5800</v>
      </c>
      <c r="O5650" s="108" t="s">
        <v>2573</v>
      </c>
    </row>
    <row r="5651" spans="1:15" s="108" customFormat="1" ht="12.75" x14ac:dyDescent="0.2">
      <c r="A5651" s="108" t="str">
        <f>EnterpriseData!$B$38</f>
        <v>ProTes300420201Adm</v>
      </c>
      <c r="B5651" s="109" t="s">
        <v>21306</v>
      </c>
      <c r="C5651" s="108" t="s">
        <v>2609</v>
      </c>
      <c r="D5651" s="108" t="s">
        <v>21307</v>
      </c>
      <c r="E5651" s="108" t="s">
        <v>2683</v>
      </c>
      <c r="G5651" s="108" t="s">
        <v>21308</v>
      </c>
      <c r="H5651" s="108" t="s">
        <v>6616</v>
      </c>
      <c r="I5651" s="110" t="s">
        <v>2683</v>
      </c>
      <c r="J5651" s="108" t="s">
        <v>5800</v>
      </c>
      <c r="O5651" s="108" t="s">
        <v>2573</v>
      </c>
    </row>
    <row r="5652" spans="1:15" s="108" customFormat="1" ht="12.75" x14ac:dyDescent="0.2">
      <c r="A5652" s="108" t="str">
        <f>EnterpriseData!$B$38</f>
        <v>ProTes300420201Adm</v>
      </c>
      <c r="B5652" s="109" t="s">
        <v>21309</v>
      </c>
      <c r="C5652" s="108" t="s">
        <v>2609</v>
      </c>
      <c r="D5652" s="108" t="s">
        <v>21310</v>
      </c>
      <c r="E5652" s="108" t="s">
        <v>2683</v>
      </c>
      <c r="G5652" s="108" t="s">
        <v>21311</v>
      </c>
      <c r="H5652" s="108" t="s">
        <v>6800</v>
      </c>
      <c r="I5652" s="110" t="s">
        <v>2683</v>
      </c>
      <c r="J5652" s="108" t="s">
        <v>412</v>
      </c>
      <c r="O5652" s="108" t="s">
        <v>2573</v>
      </c>
    </row>
    <row r="5653" spans="1:15" s="108" customFormat="1" ht="12.75" x14ac:dyDescent="0.2">
      <c r="A5653" s="108" t="str">
        <f>EnterpriseData!$B$38</f>
        <v>ProTes300420201Adm</v>
      </c>
      <c r="B5653" s="109" t="s">
        <v>21312</v>
      </c>
      <c r="C5653" s="108" t="s">
        <v>2609</v>
      </c>
      <c r="D5653" s="108" t="s">
        <v>21313</v>
      </c>
      <c r="E5653" s="108" t="s">
        <v>2683</v>
      </c>
      <c r="G5653" s="108" t="s">
        <v>21314</v>
      </c>
      <c r="H5653" s="108" t="s">
        <v>7712</v>
      </c>
      <c r="I5653" s="110" t="s">
        <v>2683</v>
      </c>
      <c r="J5653" s="108" t="s">
        <v>3614</v>
      </c>
      <c r="O5653" s="108" t="s">
        <v>2573</v>
      </c>
    </row>
    <row r="5654" spans="1:15" s="108" customFormat="1" ht="12.75" x14ac:dyDescent="0.2">
      <c r="A5654" s="108" t="str">
        <f>EnterpriseData!$B$38</f>
        <v>ProTes300420201Adm</v>
      </c>
      <c r="B5654" s="109" t="s">
        <v>21315</v>
      </c>
      <c r="C5654" s="108" t="s">
        <v>2609</v>
      </c>
      <c r="D5654" s="108" t="s">
        <v>21316</v>
      </c>
      <c r="E5654" s="108" t="s">
        <v>2683</v>
      </c>
      <c r="G5654" s="108" t="s">
        <v>21317</v>
      </c>
      <c r="H5654" s="108" t="s">
        <v>6616</v>
      </c>
      <c r="I5654" s="110" t="s">
        <v>2683</v>
      </c>
      <c r="J5654" s="108" t="s">
        <v>5800</v>
      </c>
      <c r="O5654" s="108" t="s">
        <v>2573</v>
      </c>
    </row>
    <row r="5655" spans="1:15" s="108" customFormat="1" ht="12.75" x14ac:dyDescent="0.2">
      <c r="A5655" s="108" t="str">
        <f>EnterpriseData!$B$38</f>
        <v>ProTes300420201Adm</v>
      </c>
      <c r="B5655" s="109" t="s">
        <v>21318</v>
      </c>
      <c r="C5655" s="108" t="s">
        <v>2609</v>
      </c>
      <c r="D5655" s="108" t="s">
        <v>21319</v>
      </c>
      <c r="E5655" s="108" t="s">
        <v>2683</v>
      </c>
      <c r="G5655" s="108" t="s">
        <v>21320</v>
      </c>
      <c r="H5655" s="108" t="s">
        <v>7206</v>
      </c>
      <c r="I5655" s="110" t="s">
        <v>2683</v>
      </c>
      <c r="J5655" s="108" t="s">
        <v>3047</v>
      </c>
      <c r="O5655" s="108" t="s">
        <v>2573</v>
      </c>
    </row>
    <row r="5656" spans="1:15" s="108" customFormat="1" ht="12.75" x14ac:dyDescent="0.2">
      <c r="A5656" s="108" t="str">
        <f>EnterpriseData!$B$38</f>
        <v>ProTes300420201Adm</v>
      </c>
      <c r="B5656" s="109" t="s">
        <v>21321</v>
      </c>
      <c r="C5656" s="108" t="s">
        <v>2609</v>
      </c>
      <c r="D5656" s="108" t="s">
        <v>21322</v>
      </c>
      <c r="E5656" s="108" t="s">
        <v>2683</v>
      </c>
      <c r="G5656" s="108" t="s">
        <v>21323</v>
      </c>
      <c r="H5656" s="108" t="s">
        <v>7941</v>
      </c>
      <c r="I5656" s="110" t="s">
        <v>2683</v>
      </c>
      <c r="J5656" s="108" t="s">
        <v>2404</v>
      </c>
      <c r="O5656" s="108" t="s">
        <v>2573</v>
      </c>
    </row>
    <row r="5657" spans="1:15" s="108" customFormat="1" ht="12.75" x14ac:dyDescent="0.2">
      <c r="A5657" s="108" t="str">
        <f>EnterpriseData!$B$38</f>
        <v>ProTes300420201Adm</v>
      </c>
      <c r="B5657" s="109" t="s">
        <v>21324</v>
      </c>
      <c r="C5657" s="108" t="s">
        <v>2609</v>
      </c>
      <c r="D5657" s="108" t="s">
        <v>21325</v>
      </c>
      <c r="E5657" s="108" t="s">
        <v>2683</v>
      </c>
      <c r="G5657" s="108" t="s">
        <v>21326</v>
      </c>
      <c r="H5657" s="108" t="s">
        <v>6129</v>
      </c>
      <c r="I5657" s="110" t="s">
        <v>2683</v>
      </c>
      <c r="J5657" s="108" t="s">
        <v>2414</v>
      </c>
      <c r="O5657" s="108" t="s">
        <v>2573</v>
      </c>
    </row>
    <row r="5658" spans="1:15" s="108" customFormat="1" ht="12.75" x14ac:dyDescent="0.2">
      <c r="A5658" s="108" t="str">
        <f>EnterpriseData!$B$38</f>
        <v>ProTes300420201Adm</v>
      </c>
      <c r="B5658" s="109" t="s">
        <v>21327</v>
      </c>
      <c r="C5658" s="108" t="s">
        <v>2609</v>
      </c>
      <c r="D5658" s="108" t="s">
        <v>21328</v>
      </c>
      <c r="E5658" s="108" t="s">
        <v>2683</v>
      </c>
      <c r="G5658" s="108" t="s">
        <v>21329</v>
      </c>
      <c r="H5658" s="108" t="s">
        <v>6616</v>
      </c>
      <c r="I5658" s="110" t="s">
        <v>2683</v>
      </c>
      <c r="J5658" s="108" t="s">
        <v>5800</v>
      </c>
      <c r="O5658" s="108" t="s">
        <v>2573</v>
      </c>
    </row>
    <row r="5659" spans="1:15" s="108" customFormat="1" ht="12.75" x14ac:dyDescent="0.2">
      <c r="A5659" s="108" t="str">
        <f>EnterpriseData!$B$38</f>
        <v>ProTes300420201Adm</v>
      </c>
      <c r="B5659" s="109" t="s">
        <v>21330</v>
      </c>
      <c r="C5659" s="108" t="s">
        <v>2609</v>
      </c>
      <c r="D5659" s="108" t="s">
        <v>21331</v>
      </c>
      <c r="E5659" s="108" t="s">
        <v>2683</v>
      </c>
      <c r="G5659" s="108" t="s">
        <v>21332</v>
      </c>
      <c r="H5659" s="108" t="s">
        <v>6249</v>
      </c>
      <c r="I5659" s="110" t="s">
        <v>2683</v>
      </c>
      <c r="J5659" s="108" t="s">
        <v>3833</v>
      </c>
      <c r="O5659" s="108" t="s">
        <v>2573</v>
      </c>
    </row>
    <row r="5660" spans="1:15" s="108" customFormat="1" ht="12.75" x14ac:dyDescent="0.2">
      <c r="A5660" s="108" t="str">
        <f>EnterpriseData!$B$38</f>
        <v>ProTes300420201Adm</v>
      </c>
      <c r="B5660" s="109" t="s">
        <v>21333</v>
      </c>
      <c r="C5660" s="108" t="s">
        <v>2609</v>
      </c>
      <c r="D5660" s="108" t="s">
        <v>21334</v>
      </c>
      <c r="E5660" s="108" t="s">
        <v>2683</v>
      </c>
      <c r="G5660" s="108" t="s">
        <v>21335</v>
      </c>
      <c r="H5660" s="108" t="s">
        <v>11437</v>
      </c>
      <c r="I5660" s="110" t="s">
        <v>2683</v>
      </c>
      <c r="J5660" s="108" t="s">
        <v>6711</v>
      </c>
      <c r="O5660" s="108" t="s">
        <v>2573</v>
      </c>
    </row>
    <row r="5661" spans="1:15" s="108" customFormat="1" ht="12.75" x14ac:dyDescent="0.2">
      <c r="A5661" s="108" t="str">
        <f>EnterpriseData!$B$38</f>
        <v>ProTes300420201Adm</v>
      </c>
      <c r="B5661" s="109" t="s">
        <v>21336</v>
      </c>
      <c r="C5661" s="108" t="s">
        <v>2609</v>
      </c>
      <c r="D5661" s="108" t="s">
        <v>21337</v>
      </c>
      <c r="E5661" s="108" t="s">
        <v>2683</v>
      </c>
      <c r="G5661" s="108" t="s">
        <v>21338</v>
      </c>
      <c r="H5661" s="108" t="s">
        <v>7641</v>
      </c>
      <c r="I5661" s="110" t="s">
        <v>2683</v>
      </c>
      <c r="J5661" s="108" t="s">
        <v>5977</v>
      </c>
      <c r="O5661" s="108" t="s">
        <v>2573</v>
      </c>
    </row>
    <row r="5662" spans="1:15" s="108" customFormat="1" ht="12.75" x14ac:dyDescent="0.2">
      <c r="A5662" s="108" t="str">
        <f>EnterpriseData!$B$38</f>
        <v>ProTes300420201Adm</v>
      </c>
      <c r="B5662" s="109" t="s">
        <v>21339</v>
      </c>
      <c r="C5662" s="108" t="s">
        <v>2609</v>
      </c>
      <c r="D5662" s="108" t="s">
        <v>21340</v>
      </c>
      <c r="E5662" s="108" t="s">
        <v>2683</v>
      </c>
      <c r="G5662" s="108" t="s">
        <v>21341</v>
      </c>
      <c r="H5662" s="108" t="s">
        <v>7712</v>
      </c>
      <c r="I5662" s="110" t="s">
        <v>2683</v>
      </c>
      <c r="J5662" s="108" t="s">
        <v>3614</v>
      </c>
      <c r="O5662" s="108" t="s">
        <v>2573</v>
      </c>
    </row>
    <row r="5663" spans="1:15" s="108" customFormat="1" ht="12.75" x14ac:dyDescent="0.2">
      <c r="A5663" s="108" t="str">
        <f>EnterpriseData!$B$38</f>
        <v>ProTes300420201Adm</v>
      </c>
      <c r="B5663" s="109" t="s">
        <v>21342</v>
      </c>
      <c r="C5663" s="108" t="s">
        <v>2609</v>
      </c>
      <c r="D5663" s="108" t="s">
        <v>21343</v>
      </c>
      <c r="E5663" s="108" t="s">
        <v>2683</v>
      </c>
      <c r="G5663" s="108" t="s">
        <v>21344</v>
      </c>
      <c r="H5663" s="108" t="s">
        <v>6335</v>
      </c>
      <c r="I5663" s="110" t="s">
        <v>2683</v>
      </c>
      <c r="J5663" s="108" t="s">
        <v>2407</v>
      </c>
      <c r="O5663" s="108" t="s">
        <v>2573</v>
      </c>
    </row>
    <row r="5664" spans="1:15" s="108" customFormat="1" ht="12.75" x14ac:dyDescent="0.2">
      <c r="A5664" s="108" t="str">
        <f>EnterpriseData!$B$38</f>
        <v>ProTes300420201Adm</v>
      </c>
      <c r="B5664" s="109" t="s">
        <v>21345</v>
      </c>
      <c r="C5664" s="108" t="s">
        <v>2609</v>
      </c>
      <c r="D5664" s="108" t="s">
        <v>21346</v>
      </c>
      <c r="E5664" s="108" t="s">
        <v>2683</v>
      </c>
      <c r="G5664" s="108" t="s">
        <v>21347</v>
      </c>
      <c r="H5664" s="108" t="s">
        <v>6616</v>
      </c>
      <c r="I5664" s="110" t="s">
        <v>2683</v>
      </c>
      <c r="J5664" s="108" t="s">
        <v>5800</v>
      </c>
      <c r="O5664" s="108" t="s">
        <v>2573</v>
      </c>
    </row>
    <row r="5665" spans="1:15" s="108" customFormat="1" ht="12.75" x14ac:dyDescent="0.2">
      <c r="A5665" s="108" t="str">
        <f>EnterpriseData!$B$38</f>
        <v>ProTes300420201Adm</v>
      </c>
      <c r="B5665" s="109" t="s">
        <v>21348</v>
      </c>
      <c r="C5665" s="108" t="s">
        <v>2609</v>
      </c>
      <c r="D5665" s="108" t="s">
        <v>21349</v>
      </c>
      <c r="E5665" s="108" t="s">
        <v>2683</v>
      </c>
      <c r="G5665" s="108" t="s">
        <v>21350</v>
      </c>
      <c r="H5665" s="108" t="s">
        <v>21351</v>
      </c>
      <c r="I5665" s="110" t="s">
        <v>2683</v>
      </c>
      <c r="J5665" s="108" t="s">
        <v>5929</v>
      </c>
      <c r="O5665" s="108" t="s">
        <v>2573</v>
      </c>
    </row>
    <row r="5666" spans="1:15" s="108" customFormat="1" ht="12.75" x14ac:dyDescent="0.2">
      <c r="A5666" s="108" t="str">
        <f>EnterpriseData!$B$38</f>
        <v>ProTes300420201Adm</v>
      </c>
      <c r="B5666" s="109" t="s">
        <v>21352</v>
      </c>
      <c r="C5666" s="108" t="s">
        <v>2609</v>
      </c>
      <c r="D5666" s="108" t="s">
        <v>21353</v>
      </c>
      <c r="E5666" s="108" t="s">
        <v>2683</v>
      </c>
      <c r="G5666" s="108" t="s">
        <v>21354</v>
      </c>
      <c r="H5666" s="108" t="s">
        <v>21355</v>
      </c>
      <c r="I5666" s="110" t="s">
        <v>2683</v>
      </c>
      <c r="J5666" s="108" t="s">
        <v>6166</v>
      </c>
      <c r="O5666" s="108" t="s">
        <v>2573</v>
      </c>
    </row>
    <row r="5667" spans="1:15" s="108" customFormat="1" ht="12.75" x14ac:dyDescent="0.2">
      <c r="A5667" s="108" t="str">
        <f>EnterpriseData!$B$38</f>
        <v>ProTes300420201Adm</v>
      </c>
      <c r="B5667" s="109" t="s">
        <v>21356</v>
      </c>
      <c r="C5667" s="108" t="s">
        <v>2609</v>
      </c>
      <c r="D5667" s="108" t="s">
        <v>21357</v>
      </c>
      <c r="E5667" s="108" t="s">
        <v>2683</v>
      </c>
      <c r="G5667" s="108" t="s">
        <v>21358</v>
      </c>
      <c r="H5667" s="108" t="s">
        <v>7530</v>
      </c>
      <c r="I5667" s="110" t="s">
        <v>2683</v>
      </c>
      <c r="J5667" s="108" t="s">
        <v>3799</v>
      </c>
      <c r="O5667" s="108" t="s">
        <v>2573</v>
      </c>
    </row>
    <row r="5668" spans="1:15" s="108" customFormat="1" ht="12.75" x14ac:dyDescent="0.2">
      <c r="A5668" s="108" t="str">
        <f>EnterpriseData!$B$38</f>
        <v>ProTes300420201Adm</v>
      </c>
      <c r="B5668" s="109" t="s">
        <v>21359</v>
      </c>
      <c r="C5668" s="108" t="s">
        <v>2609</v>
      </c>
      <c r="D5668" s="108" t="s">
        <v>21360</v>
      </c>
      <c r="E5668" s="108" t="s">
        <v>2683</v>
      </c>
      <c r="G5668" s="108" t="s">
        <v>21361</v>
      </c>
      <c r="H5668" s="108" t="s">
        <v>6475</v>
      </c>
      <c r="I5668" s="110" t="s">
        <v>2683</v>
      </c>
      <c r="J5668" s="108" t="s">
        <v>5631</v>
      </c>
      <c r="O5668" s="108" t="s">
        <v>2573</v>
      </c>
    </row>
    <row r="5669" spans="1:15" s="108" customFormat="1" ht="12.75" x14ac:dyDescent="0.2">
      <c r="A5669" s="108" t="str">
        <f>EnterpriseData!$B$38</f>
        <v>ProTes300420201Adm</v>
      </c>
      <c r="B5669" s="109" t="s">
        <v>21362</v>
      </c>
      <c r="C5669" s="108" t="s">
        <v>2609</v>
      </c>
      <c r="D5669" s="108" t="s">
        <v>21363</v>
      </c>
      <c r="E5669" s="108" t="s">
        <v>2683</v>
      </c>
      <c r="G5669" s="108" t="s">
        <v>21364</v>
      </c>
      <c r="H5669" s="108" t="s">
        <v>6616</v>
      </c>
      <c r="I5669" s="110" t="s">
        <v>2683</v>
      </c>
      <c r="J5669" s="108" t="s">
        <v>5800</v>
      </c>
      <c r="O5669" s="108" t="s">
        <v>2573</v>
      </c>
    </row>
    <row r="5670" spans="1:15" s="108" customFormat="1" ht="12.75" x14ac:dyDescent="0.2">
      <c r="A5670" s="108" t="str">
        <f>EnterpriseData!$B$38</f>
        <v>ProTes300420201Adm</v>
      </c>
      <c r="B5670" s="109" t="s">
        <v>21365</v>
      </c>
      <c r="C5670" s="108" t="s">
        <v>2609</v>
      </c>
      <c r="D5670" s="108" t="s">
        <v>21366</v>
      </c>
      <c r="E5670" s="108" t="s">
        <v>2683</v>
      </c>
      <c r="G5670" s="108" t="s">
        <v>5799</v>
      </c>
      <c r="H5670" s="108" t="s">
        <v>6475</v>
      </c>
      <c r="I5670" s="110" t="s">
        <v>2683</v>
      </c>
      <c r="J5670" s="108" t="s">
        <v>5631</v>
      </c>
      <c r="O5670" s="108" t="s">
        <v>2573</v>
      </c>
    </row>
    <row r="5671" spans="1:15" s="108" customFormat="1" ht="12.75" x14ac:dyDescent="0.2">
      <c r="A5671" s="108" t="str">
        <f>EnterpriseData!$B$38</f>
        <v>ProTes300420201Adm</v>
      </c>
      <c r="B5671" s="109" t="s">
        <v>21367</v>
      </c>
      <c r="C5671" s="108" t="s">
        <v>2609</v>
      </c>
      <c r="D5671" s="108" t="s">
        <v>21368</v>
      </c>
      <c r="E5671" s="108" t="s">
        <v>2683</v>
      </c>
      <c r="G5671" s="108" t="s">
        <v>21369</v>
      </c>
      <c r="H5671" s="108" t="s">
        <v>6475</v>
      </c>
      <c r="I5671" s="110" t="s">
        <v>2683</v>
      </c>
      <c r="J5671" s="108" t="s">
        <v>5631</v>
      </c>
      <c r="O5671" s="108" t="s">
        <v>2573</v>
      </c>
    </row>
    <row r="5672" spans="1:15" s="108" customFormat="1" ht="12.75" x14ac:dyDescent="0.2">
      <c r="A5672" s="108" t="str">
        <f>EnterpriseData!$B$38</f>
        <v>ProTes300420201Adm</v>
      </c>
      <c r="B5672" s="109" t="s">
        <v>21370</v>
      </c>
      <c r="C5672" s="108" t="s">
        <v>2609</v>
      </c>
      <c r="D5672" s="108" t="s">
        <v>21371</v>
      </c>
      <c r="E5672" s="108" t="s">
        <v>2683</v>
      </c>
      <c r="G5672" s="108" t="s">
        <v>21372</v>
      </c>
      <c r="H5672" s="108" t="s">
        <v>6245</v>
      </c>
      <c r="I5672" s="110" t="s">
        <v>2683</v>
      </c>
      <c r="J5672" s="108" t="s">
        <v>2412</v>
      </c>
      <c r="O5672" s="108" t="s">
        <v>2573</v>
      </c>
    </row>
    <row r="5673" spans="1:15" s="108" customFormat="1" ht="12.75" x14ac:dyDescent="0.2">
      <c r="A5673" s="108" t="str">
        <f>EnterpriseData!$B$38</f>
        <v>ProTes300420201Adm</v>
      </c>
      <c r="B5673" s="109" t="s">
        <v>21373</v>
      </c>
      <c r="C5673" s="108" t="s">
        <v>2609</v>
      </c>
      <c r="D5673" s="108" t="s">
        <v>21374</v>
      </c>
      <c r="E5673" s="108" t="s">
        <v>2683</v>
      </c>
      <c r="G5673" s="108" t="s">
        <v>21375</v>
      </c>
      <c r="H5673" s="108" t="s">
        <v>7712</v>
      </c>
      <c r="I5673" s="110" t="s">
        <v>2683</v>
      </c>
      <c r="J5673" s="108" t="s">
        <v>3614</v>
      </c>
      <c r="O5673" s="108" t="s">
        <v>2573</v>
      </c>
    </row>
    <row r="5674" spans="1:15" s="108" customFormat="1" ht="12.75" x14ac:dyDescent="0.2">
      <c r="A5674" s="108" t="str">
        <f>EnterpriseData!$B$38</f>
        <v>ProTes300420201Adm</v>
      </c>
      <c r="B5674" s="109" t="s">
        <v>21376</v>
      </c>
      <c r="C5674" s="108" t="s">
        <v>2609</v>
      </c>
      <c r="D5674" s="108" t="s">
        <v>21377</v>
      </c>
      <c r="E5674" s="108" t="s">
        <v>2683</v>
      </c>
      <c r="G5674" s="108" t="s">
        <v>21378</v>
      </c>
      <c r="H5674" s="108" t="s">
        <v>6475</v>
      </c>
      <c r="I5674" s="110" t="s">
        <v>2683</v>
      </c>
      <c r="J5674" s="108" t="s">
        <v>5631</v>
      </c>
      <c r="O5674" s="108" t="s">
        <v>2573</v>
      </c>
    </row>
    <row r="5675" spans="1:15" s="108" customFormat="1" ht="12.75" x14ac:dyDescent="0.2">
      <c r="A5675" s="108" t="str">
        <f>EnterpriseData!$B$38</f>
        <v>ProTes300420201Adm</v>
      </c>
      <c r="B5675" s="109" t="s">
        <v>21379</v>
      </c>
      <c r="C5675" s="108" t="s">
        <v>2609</v>
      </c>
      <c r="D5675" s="108" t="s">
        <v>21380</v>
      </c>
      <c r="E5675" s="108" t="s">
        <v>2683</v>
      </c>
      <c r="G5675" s="108" t="s">
        <v>21381</v>
      </c>
      <c r="H5675" s="108" t="s">
        <v>6616</v>
      </c>
      <c r="I5675" s="110" t="s">
        <v>2683</v>
      </c>
      <c r="J5675" s="108" t="s">
        <v>5800</v>
      </c>
      <c r="O5675" s="108" t="s">
        <v>2573</v>
      </c>
    </row>
    <row r="5676" spans="1:15" s="108" customFormat="1" ht="12.75" x14ac:dyDescent="0.2">
      <c r="A5676" s="108" t="str">
        <f>EnterpriseData!$B$38</f>
        <v>ProTes300420201Adm</v>
      </c>
      <c r="B5676" s="109" t="s">
        <v>21382</v>
      </c>
      <c r="C5676" s="108" t="s">
        <v>2609</v>
      </c>
      <c r="D5676" s="108" t="s">
        <v>21383</v>
      </c>
      <c r="E5676" s="108" t="s">
        <v>2683</v>
      </c>
      <c r="G5676" s="108" t="s">
        <v>21384</v>
      </c>
      <c r="H5676" s="108" t="s">
        <v>8746</v>
      </c>
      <c r="I5676" s="110" t="s">
        <v>2683</v>
      </c>
      <c r="J5676" s="108" t="s">
        <v>8747</v>
      </c>
      <c r="O5676" s="108" t="s">
        <v>2573</v>
      </c>
    </row>
    <row r="5677" spans="1:15" s="108" customFormat="1" ht="12.75" x14ac:dyDescent="0.2">
      <c r="A5677" s="108" t="str">
        <f>EnterpriseData!$B$38</f>
        <v>ProTes300420201Adm</v>
      </c>
      <c r="B5677" s="109" t="s">
        <v>21385</v>
      </c>
      <c r="C5677" s="108" t="s">
        <v>2609</v>
      </c>
      <c r="D5677" s="108" t="s">
        <v>21386</v>
      </c>
      <c r="E5677" s="108" t="s">
        <v>2683</v>
      </c>
      <c r="G5677" s="108" t="s">
        <v>21387</v>
      </c>
      <c r="H5677" s="108" t="s">
        <v>6475</v>
      </c>
      <c r="I5677" s="110" t="s">
        <v>2683</v>
      </c>
      <c r="J5677" s="108" t="s">
        <v>5631</v>
      </c>
      <c r="O5677" s="108" t="s">
        <v>2573</v>
      </c>
    </row>
    <row r="5678" spans="1:15" s="108" customFormat="1" ht="12.75" x14ac:dyDescent="0.2">
      <c r="A5678" s="108" t="str">
        <f>EnterpriseData!$B$38</f>
        <v>ProTes300420201Adm</v>
      </c>
      <c r="B5678" s="109" t="s">
        <v>21388</v>
      </c>
      <c r="C5678" s="108" t="s">
        <v>2609</v>
      </c>
      <c r="D5678" s="108" t="s">
        <v>21389</v>
      </c>
      <c r="E5678" s="108" t="s">
        <v>2683</v>
      </c>
      <c r="G5678" s="108" t="s">
        <v>21390</v>
      </c>
      <c r="H5678" s="108" t="s">
        <v>21391</v>
      </c>
      <c r="I5678" s="110" t="s">
        <v>2683</v>
      </c>
      <c r="J5678" s="108" t="s">
        <v>5125</v>
      </c>
      <c r="O5678" s="108" t="s">
        <v>2573</v>
      </c>
    </row>
    <row r="5679" spans="1:15" s="108" customFormat="1" ht="12.75" x14ac:dyDescent="0.2">
      <c r="A5679" s="108" t="str">
        <f>EnterpriseData!$B$38</f>
        <v>ProTes300420201Adm</v>
      </c>
      <c r="B5679" s="109" t="s">
        <v>21392</v>
      </c>
      <c r="C5679" s="108" t="s">
        <v>2609</v>
      </c>
      <c r="D5679" s="108" t="s">
        <v>21393</v>
      </c>
      <c r="E5679" s="108" t="s">
        <v>2683</v>
      </c>
      <c r="G5679" s="108" t="s">
        <v>21394</v>
      </c>
      <c r="H5679" s="108" t="s">
        <v>9088</v>
      </c>
      <c r="I5679" s="110" t="s">
        <v>2683</v>
      </c>
      <c r="J5679" s="108" t="s">
        <v>2417</v>
      </c>
      <c r="O5679" s="108" t="s">
        <v>2573</v>
      </c>
    </row>
    <row r="5680" spans="1:15" s="108" customFormat="1" ht="12.75" x14ac:dyDescent="0.2">
      <c r="A5680" s="108" t="str">
        <f>EnterpriseData!$B$38</f>
        <v>ProTes300420201Adm</v>
      </c>
      <c r="B5680" s="109" t="s">
        <v>21395</v>
      </c>
      <c r="C5680" s="108" t="s">
        <v>2609</v>
      </c>
      <c r="D5680" s="108" t="s">
        <v>21396</v>
      </c>
      <c r="E5680" s="108" t="s">
        <v>2683</v>
      </c>
      <c r="G5680" s="108" t="s">
        <v>21397</v>
      </c>
      <c r="H5680" s="108" t="s">
        <v>12266</v>
      </c>
      <c r="I5680" s="110" t="s">
        <v>2683</v>
      </c>
      <c r="J5680" s="108" t="s">
        <v>3195</v>
      </c>
      <c r="O5680" s="108" t="s">
        <v>2573</v>
      </c>
    </row>
    <row r="5681" spans="1:15" s="108" customFormat="1" ht="12.75" x14ac:dyDescent="0.2">
      <c r="A5681" s="108" t="str">
        <f>EnterpriseData!$B$38</f>
        <v>ProTes300420201Adm</v>
      </c>
      <c r="B5681" s="109" t="s">
        <v>21398</v>
      </c>
      <c r="C5681" s="108" t="s">
        <v>2609</v>
      </c>
      <c r="D5681" s="108" t="s">
        <v>21399</v>
      </c>
      <c r="E5681" s="108" t="s">
        <v>2683</v>
      </c>
      <c r="G5681" s="108" t="s">
        <v>21400</v>
      </c>
      <c r="H5681" s="108" t="s">
        <v>6616</v>
      </c>
      <c r="I5681" s="110" t="s">
        <v>2683</v>
      </c>
      <c r="J5681" s="108" t="s">
        <v>5800</v>
      </c>
      <c r="O5681" s="108" t="s">
        <v>2573</v>
      </c>
    </row>
    <row r="5682" spans="1:15" s="108" customFormat="1" ht="12.75" x14ac:dyDescent="0.2">
      <c r="A5682" s="108" t="str">
        <f>EnterpriseData!$B$38</f>
        <v>ProTes300420201Adm</v>
      </c>
      <c r="B5682" s="109" t="s">
        <v>21401</v>
      </c>
      <c r="C5682" s="108" t="s">
        <v>2609</v>
      </c>
      <c r="D5682" s="108" t="s">
        <v>7731</v>
      </c>
      <c r="E5682" s="108" t="s">
        <v>2683</v>
      </c>
      <c r="G5682" s="108" t="s">
        <v>4247</v>
      </c>
      <c r="H5682" s="108" t="s">
        <v>6139</v>
      </c>
      <c r="I5682" s="110" t="s">
        <v>2683</v>
      </c>
      <c r="J5682" s="108" t="s">
        <v>2385</v>
      </c>
      <c r="O5682" s="108" t="s">
        <v>2573</v>
      </c>
    </row>
    <row r="5683" spans="1:15" s="108" customFormat="1" ht="12.75" x14ac:dyDescent="0.2">
      <c r="A5683" s="108" t="str">
        <f>EnterpriseData!$B$38</f>
        <v>ProTes300420201Adm</v>
      </c>
      <c r="B5683" s="109" t="s">
        <v>21402</v>
      </c>
      <c r="C5683" s="108" t="s">
        <v>2609</v>
      </c>
      <c r="D5683" s="108" t="s">
        <v>21403</v>
      </c>
      <c r="E5683" s="108" t="s">
        <v>2683</v>
      </c>
      <c r="G5683" s="108" t="s">
        <v>21404</v>
      </c>
      <c r="H5683" s="108" t="s">
        <v>6129</v>
      </c>
      <c r="I5683" s="110" t="s">
        <v>2683</v>
      </c>
      <c r="J5683" s="108" t="s">
        <v>2414</v>
      </c>
      <c r="O5683" s="108" t="s">
        <v>2573</v>
      </c>
    </row>
    <row r="5684" spans="1:15" s="108" customFormat="1" ht="12.75" x14ac:dyDescent="0.2">
      <c r="A5684" s="108" t="str">
        <f>EnterpriseData!$B$38</f>
        <v>ProTes300420201Adm</v>
      </c>
      <c r="B5684" s="109" t="s">
        <v>21405</v>
      </c>
      <c r="C5684" s="108" t="s">
        <v>2609</v>
      </c>
      <c r="D5684" s="108" t="s">
        <v>21406</v>
      </c>
      <c r="E5684" s="108" t="s">
        <v>2683</v>
      </c>
      <c r="G5684" s="108" t="s">
        <v>21407</v>
      </c>
      <c r="H5684" s="108" t="s">
        <v>6616</v>
      </c>
      <c r="I5684" s="110" t="s">
        <v>2683</v>
      </c>
      <c r="J5684" s="108" t="s">
        <v>5800</v>
      </c>
      <c r="O5684" s="108" t="s">
        <v>2573</v>
      </c>
    </row>
    <row r="5685" spans="1:15" s="108" customFormat="1" ht="12.75" x14ac:dyDescent="0.2">
      <c r="A5685" s="108" t="str">
        <f>EnterpriseData!$B$38</f>
        <v>ProTes300420201Adm</v>
      </c>
      <c r="B5685" s="109" t="s">
        <v>21408</v>
      </c>
      <c r="C5685" s="108" t="s">
        <v>2609</v>
      </c>
      <c r="D5685" s="108" t="s">
        <v>21409</v>
      </c>
      <c r="E5685" s="108" t="s">
        <v>2683</v>
      </c>
      <c r="G5685" s="108" t="s">
        <v>21410</v>
      </c>
      <c r="H5685" s="108" t="s">
        <v>6838</v>
      </c>
      <c r="I5685" s="110" t="s">
        <v>2683</v>
      </c>
      <c r="J5685" s="108" t="s">
        <v>2534</v>
      </c>
      <c r="O5685" s="108" t="s">
        <v>2573</v>
      </c>
    </row>
    <row r="5686" spans="1:15" s="108" customFormat="1" ht="12.75" x14ac:dyDescent="0.2">
      <c r="A5686" s="108" t="str">
        <f>EnterpriseData!$B$38</f>
        <v>ProTes300420201Adm</v>
      </c>
      <c r="B5686" s="109" t="s">
        <v>21411</v>
      </c>
      <c r="C5686" s="108" t="s">
        <v>2609</v>
      </c>
      <c r="D5686" s="108" t="s">
        <v>21412</v>
      </c>
      <c r="E5686" s="108" t="s">
        <v>2683</v>
      </c>
      <c r="G5686" s="108" t="s">
        <v>21413</v>
      </c>
      <c r="H5686" s="108" t="s">
        <v>6475</v>
      </c>
      <c r="I5686" s="110" t="s">
        <v>2683</v>
      </c>
      <c r="J5686" s="108" t="s">
        <v>5631</v>
      </c>
      <c r="O5686" s="108" t="s">
        <v>2573</v>
      </c>
    </row>
    <row r="5687" spans="1:15" s="108" customFormat="1" ht="12.75" x14ac:dyDescent="0.2">
      <c r="A5687" s="108" t="str">
        <f>EnterpriseData!$B$38</f>
        <v>ProTes300420201Adm</v>
      </c>
      <c r="B5687" s="109" t="s">
        <v>21414</v>
      </c>
      <c r="C5687" s="108" t="s">
        <v>2609</v>
      </c>
      <c r="D5687" s="108" t="s">
        <v>21415</v>
      </c>
      <c r="E5687" s="108" t="s">
        <v>2683</v>
      </c>
      <c r="G5687" s="108" t="s">
        <v>21416</v>
      </c>
      <c r="H5687" s="108" t="s">
        <v>6545</v>
      </c>
      <c r="I5687" s="110" t="s">
        <v>2683</v>
      </c>
      <c r="J5687" s="108" t="s">
        <v>2896</v>
      </c>
      <c r="O5687" s="108" t="s">
        <v>2573</v>
      </c>
    </row>
    <row r="5688" spans="1:15" s="108" customFormat="1" ht="12.75" x14ac:dyDescent="0.2">
      <c r="A5688" s="108" t="str">
        <f>EnterpriseData!$B$38</f>
        <v>ProTes300420201Adm</v>
      </c>
      <c r="B5688" s="109" t="s">
        <v>21417</v>
      </c>
      <c r="C5688" s="108" t="s">
        <v>2609</v>
      </c>
      <c r="D5688" s="108" t="s">
        <v>21418</v>
      </c>
      <c r="E5688" s="108" t="s">
        <v>2683</v>
      </c>
      <c r="G5688" s="108" t="s">
        <v>21419</v>
      </c>
      <c r="H5688" s="108" t="s">
        <v>6616</v>
      </c>
      <c r="I5688" s="110" t="s">
        <v>2683</v>
      </c>
      <c r="J5688" s="108" t="s">
        <v>5800</v>
      </c>
      <c r="O5688" s="108" t="s">
        <v>2573</v>
      </c>
    </row>
    <row r="5689" spans="1:15" s="108" customFormat="1" ht="12.75" x14ac:dyDescent="0.2">
      <c r="A5689" s="108" t="str">
        <f>EnterpriseData!$B$38</f>
        <v>ProTes300420201Adm</v>
      </c>
      <c r="B5689" s="109" t="s">
        <v>21420</v>
      </c>
      <c r="C5689" s="108" t="s">
        <v>2609</v>
      </c>
      <c r="D5689" s="108" t="s">
        <v>21421</v>
      </c>
      <c r="E5689" s="108" t="s">
        <v>2683</v>
      </c>
      <c r="G5689" s="108" t="s">
        <v>21422</v>
      </c>
      <c r="H5689" s="108" t="s">
        <v>6339</v>
      </c>
      <c r="I5689" s="110" t="s">
        <v>2683</v>
      </c>
      <c r="J5689" s="108" t="s">
        <v>3195</v>
      </c>
      <c r="O5689" s="108" t="s">
        <v>2573</v>
      </c>
    </row>
    <row r="5690" spans="1:15" s="108" customFormat="1" ht="12.75" x14ac:dyDescent="0.2">
      <c r="A5690" s="108" t="str">
        <f>EnterpriseData!$B$38</f>
        <v>ProTes300420201Adm</v>
      </c>
      <c r="B5690" s="109" t="s">
        <v>21423</v>
      </c>
      <c r="C5690" s="108" t="s">
        <v>2609</v>
      </c>
      <c r="D5690" s="108" t="s">
        <v>21424</v>
      </c>
      <c r="E5690" s="108" t="s">
        <v>2683</v>
      </c>
      <c r="G5690" s="108" t="s">
        <v>21425</v>
      </c>
      <c r="H5690" s="108" t="s">
        <v>8653</v>
      </c>
      <c r="I5690" s="110" t="s">
        <v>2683</v>
      </c>
      <c r="J5690" s="108" t="s">
        <v>2422</v>
      </c>
      <c r="O5690" s="108" t="s">
        <v>2573</v>
      </c>
    </row>
    <row r="5691" spans="1:15" s="108" customFormat="1" ht="12.75" x14ac:dyDescent="0.2">
      <c r="A5691" s="108" t="str">
        <f>EnterpriseData!$B$38</f>
        <v>ProTes300420201Adm</v>
      </c>
      <c r="B5691" s="109" t="s">
        <v>21426</v>
      </c>
      <c r="C5691" s="108" t="s">
        <v>2609</v>
      </c>
      <c r="D5691" s="108" t="s">
        <v>21427</v>
      </c>
      <c r="E5691" s="108" t="s">
        <v>2683</v>
      </c>
      <c r="G5691" s="108" t="s">
        <v>21428</v>
      </c>
      <c r="H5691" s="108" t="s">
        <v>12098</v>
      </c>
      <c r="I5691" s="110" t="s">
        <v>2683</v>
      </c>
      <c r="J5691" s="108" t="s">
        <v>2407</v>
      </c>
      <c r="O5691" s="108" t="s">
        <v>2573</v>
      </c>
    </row>
    <row r="5692" spans="1:15" s="108" customFormat="1" ht="12.75" x14ac:dyDescent="0.2">
      <c r="A5692" s="108" t="str">
        <f>EnterpriseData!$B$38</f>
        <v>ProTes300420201Adm</v>
      </c>
      <c r="B5692" s="109" t="s">
        <v>21429</v>
      </c>
      <c r="C5692" s="108" t="s">
        <v>2609</v>
      </c>
      <c r="D5692" s="108" t="s">
        <v>21430</v>
      </c>
      <c r="E5692" s="108" t="s">
        <v>2683</v>
      </c>
      <c r="G5692" s="108" t="s">
        <v>21431</v>
      </c>
      <c r="H5692" s="108" t="s">
        <v>6664</v>
      </c>
      <c r="I5692" s="110" t="s">
        <v>2683</v>
      </c>
      <c r="J5692" s="108" t="s">
        <v>2440</v>
      </c>
      <c r="O5692" s="108" t="s">
        <v>2573</v>
      </c>
    </row>
    <row r="5693" spans="1:15" s="108" customFormat="1" ht="12.75" x14ac:dyDescent="0.2">
      <c r="A5693" s="108" t="str">
        <f>EnterpriseData!$B$38</f>
        <v>ProTes300420201Adm</v>
      </c>
      <c r="B5693" s="109" t="s">
        <v>21432</v>
      </c>
      <c r="C5693" s="108" t="s">
        <v>2609</v>
      </c>
      <c r="D5693" s="108" t="s">
        <v>21433</v>
      </c>
      <c r="E5693" s="108" t="s">
        <v>2683</v>
      </c>
      <c r="G5693" s="108" t="s">
        <v>21434</v>
      </c>
      <c r="H5693" s="108" t="s">
        <v>7530</v>
      </c>
      <c r="I5693" s="110" t="s">
        <v>2683</v>
      </c>
      <c r="J5693" s="108" t="s">
        <v>3799</v>
      </c>
      <c r="O5693" s="108" t="s">
        <v>2573</v>
      </c>
    </row>
    <row r="5694" spans="1:15" s="108" customFormat="1" ht="12.75" x14ac:dyDescent="0.2">
      <c r="A5694" s="108" t="str">
        <f>EnterpriseData!$B$38</f>
        <v>ProTes300420201Adm</v>
      </c>
      <c r="B5694" s="109" t="s">
        <v>21435</v>
      </c>
      <c r="C5694" s="108" t="s">
        <v>2609</v>
      </c>
      <c r="D5694" s="108" t="s">
        <v>21436</v>
      </c>
      <c r="E5694" s="108" t="s">
        <v>2683</v>
      </c>
      <c r="G5694" s="108" t="s">
        <v>21437</v>
      </c>
      <c r="H5694" s="108" t="s">
        <v>6133</v>
      </c>
      <c r="I5694" s="110" t="s">
        <v>2683</v>
      </c>
      <c r="J5694" s="108" t="s">
        <v>3681</v>
      </c>
      <c r="O5694" s="108" t="s">
        <v>2573</v>
      </c>
    </row>
    <row r="5695" spans="1:15" s="108" customFormat="1" ht="12.75" x14ac:dyDescent="0.2">
      <c r="A5695" s="108" t="str">
        <f>EnterpriseData!$B$38</f>
        <v>ProTes300420201Adm</v>
      </c>
      <c r="B5695" s="109" t="s">
        <v>21438</v>
      </c>
      <c r="C5695" s="108" t="s">
        <v>2609</v>
      </c>
      <c r="D5695" s="108" t="s">
        <v>21439</v>
      </c>
      <c r="E5695" s="108" t="s">
        <v>2683</v>
      </c>
      <c r="G5695" s="108" t="s">
        <v>21440</v>
      </c>
      <c r="H5695" s="108" t="s">
        <v>6616</v>
      </c>
      <c r="I5695" s="110" t="s">
        <v>2683</v>
      </c>
      <c r="J5695" s="108" t="s">
        <v>5800</v>
      </c>
      <c r="O5695" s="108" t="s">
        <v>2573</v>
      </c>
    </row>
    <row r="5696" spans="1:15" s="108" customFormat="1" ht="12.75" x14ac:dyDescent="0.2">
      <c r="A5696" s="108" t="str">
        <f>EnterpriseData!$B$38</f>
        <v>ProTes300420201Adm</v>
      </c>
      <c r="B5696" s="109" t="s">
        <v>21441</v>
      </c>
      <c r="C5696" s="108" t="s">
        <v>2609</v>
      </c>
      <c r="D5696" s="108" t="s">
        <v>21442</v>
      </c>
      <c r="E5696" s="108" t="s">
        <v>2683</v>
      </c>
      <c r="G5696" s="108" t="s">
        <v>21443</v>
      </c>
      <c r="H5696" s="108" t="s">
        <v>6636</v>
      </c>
      <c r="I5696" s="110" t="s">
        <v>2683</v>
      </c>
      <c r="J5696" s="108" t="s">
        <v>3578</v>
      </c>
      <c r="O5696" s="108" t="s">
        <v>2573</v>
      </c>
    </row>
    <row r="5697" spans="1:15" s="108" customFormat="1" ht="12.75" x14ac:dyDescent="0.2">
      <c r="A5697" s="108" t="str">
        <f>EnterpriseData!$B$38</f>
        <v>ProTes300420201Adm</v>
      </c>
      <c r="B5697" s="109" t="s">
        <v>21444</v>
      </c>
      <c r="C5697" s="108" t="s">
        <v>2609</v>
      </c>
      <c r="D5697" s="108" t="s">
        <v>21445</v>
      </c>
      <c r="E5697" s="108" t="s">
        <v>2683</v>
      </c>
      <c r="G5697" s="108" t="s">
        <v>21446</v>
      </c>
      <c r="H5697" s="108" t="s">
        <v>6616</v>
      </c>
      <c r="I5697" s="110" t="s">
        <v>2683</v>
      </c>
      <c r="J5697" s="108" t="s">
        <v>5800</v>
      </c>
      <c r="O5697" s="108" t="s">
        <v>2573</v>
      </c>
    </row>
    <row r="5698" spans="1:15" s="108" customFormat="1" ht="12.75" x14ac:dyDescent="0.2">
      <c r="A5698" s="108" t="str">
        <f>EnterpriseData!$B$38</f>
        <v>ProTes300420201Adm</v>
      </c>
      <c r="B5698" s="109" t="s">
        <v>21447</v>
      </c>
      <c r="C5698" s="108" t="s">
        <v>2609</v>
      </c>
      <c r="D5698" s="108" t="s">
        <v>21448</v>
      </c>
      <c r="E5698" s="108" t="s">
        <v>2683</v>
      </c>
      <c r="G5698" s="108" t="s">
        <v>21449</v>
      </c>
      <c r="H5698" s="108" t="s">
        <v>6923</v>
      </c>
      <c r="I5698" s="110" t="s">
        <v>2683</v>
      </c>
      <c r="J5698" s="108" t="s">
        <v>2991</v>
      </c>
      <c r="O5698" s="108" t="s">
        <v>2573</v>
      </c>
    </row>
    <row r="5699" spans="1:15" s="108" customFormat="1" ht="12.75" x14ac:dyDescent="0.2">
      <c r="A5699" s="108" t="str">
        <f>EnterpriseData!$B$38</f>
        <v>ProTes300420201Adm</v>
      </c>
      <c r="B5699" s="109" t="s">
        <v>21450</v>
      </c>
      <c r="C5699" s="108" t="s">
        <v>2609</v>
      </c>
      <c r="D5699" s="108" t="s">
        <v>21451</v>
      </c>
      <c r="E5699" s="108" t="s">
        <v>2683</v>
      </c>
      <c r="G5699" s="108" t="s">
        <v>21452</v>
      </c>
      <c r="H5699" s="108" t="s">
        <v>6151</v>
      </c>
      <c r="I5699" s="110" t="s">
        <v>2683</v>
      </c>
      <c r="J5699" s="108" t="s">
        <v>2727</v>
      </c>
      <c r="O5699" s="108" t="s">
        <v>2573</v>
      </c>
    </row>
    <row r="5700" spans="1:15" s="108" customFormat="1" ht="12.75" x14ac:dyDescent="0.2">
      <c r="A5700" s="108" t="str">
        <f>EnterpriseData!$B$38</f>
        <v>ProTes300420201Adm</v>
      </c>
      <c r="B5700" s="109" t="s">
        <v>21453</v>
      </c>
      <c r="C5700" s="108" t="s">
        <v>2609</v>
      </c>
      <c r="D5700" s="108" t="s">
        <v>21454</v>
      </c>
      <c r="E5700" s="108" t="s">
        <v>2683</v>
      </c>
      <c r="G5700" s="108" t="s">
        <v>21455</v>
      </c>
      <c r="H5700" s="108" t="s">
        <v>6952</v>
      </c>
      <c r="I5700" s="110" t="s">
        <v>2683</v>
      </c>
      <c r="J5700" s="108" t="s">
        <v>4104</v>
      </c>
      <c r="O5700" s="108" t="s">
        <v>2573</v>
      </c>
    </row>
    <row r="5701" spans="1:15" s="108" customFormat="1" ht="12.75" x14ac:dyDescent="0.2">
      <c r="A5701" s="108" t="str">
        <f>EnterpriseData!$B$38</f>
        <v>ProTes300420201Adm</v>
      </c>
      <c r="B5701" s="109" t="s">
        <v>21456</v>
      </c>
      <c r="C5701" s="108" t="s">
        <v>2609</v>
      </c>
      <c r="D5701" s="108" t="s">
        <v>21457</v>
      </c>
      <c r="E5701" s="108" t="s">
        <v>2683</v>
      </c>
      <c r="G5701" s="108" t="s">
        <v>3668</v>
      </c>
      <c r="H5701" s="108" t="s">
        <v>3668</v>
      </c>
      <c r="I5701" s="110" t="s">
        <v>2683</v>
      </c>
      <c r="J5701" s="108" t="s">
        <v>3346</v>
      </c>
      <c r="O5701" s="108" t="s">
        <v>2573</v>
      </c>
    </row>
    <row r="5702" spans="1:15" s="108" customFormat="1" ht="12.75" x14ac:dyDescent="0.2">
      <c r="A5702" s="108" t="str">
        <f>EnterpriseData!$B$38</f>
        <v>ProTes300420201Adm</v>
      </c>
      <c r="B5702" s="109" t="s">
        <v>21458</v>
      </c>
      <c r="C5702" s="108" t="s">
        <v>2609</v>
      </c>
      <c r="D5702" s="108" t="s">
        <v>21459</v>
      </c>
      <c r="E5702" s="108" t="s">
        <v>2683</v>
      </c>
      <c r="G5702" s="108" t="s">
        <v>21460</v>
      </c>
      <c r="H5702" s="108" t="s">
        <v>6468</v>
      </c>
      <c r="I5702" s="110" t="s">
        <v>2683</v>
      </c>
      <c r="J5702" s="108" t="s">
        <v>3730</v>
      </c>
      <c r="O5702" s="108" t="s">
        <v>2573</v>
      </c>
    </row>
    <row r="5703" spans="1:15" s="108" customFormat="1" ht="12.75" x14ac:dyDescent="0.2">
      <c r="A5703" s="108" t="str">
        <f>EnterpriseData!$B$38</f>
        <v>ProTes300420201Adm</v>
      </c>
      <c r="B5703" s="109" t="s">
        <v>21461</v>
      </c>
      <c r="C5703" s="108" t="s">
        <v>2609</v>
      </c>
      <c r="D5703" s="108" t="s">
        <v>21462</v>
      </c>
      <c r="E5703" s="108" t="s">
        <v>2683</v>
      </c>
      <c r="G5703" s="108" t="s">
        <v>21463</v>
      </c>
      <c r="H5703" s="108" t="s">
        <v>6245</v>
      </c>
      <c r="I5703" s="110" t="s">
        <v>2683</v>
      </c>
      <c r="J5703" s="108" t="s">
        <v>2412</v>
      </c>
      <c r="O5703" s="108" t="s">
        <v>2573</v>
      </c>
    </row>
    <row r="5704" spans="1:15" s="108" customFormat="1" ht="12.75" x14ac:dyDescent="0.2">
      <c r="A5704" s="108" t="str">
        <f>EnterpriseData!$B$38</f>
        <v>ProTes300420201Adm</v>
      </c>
      <c r="B5704" s="109" t="s">
        <v>21464</v>
      </c>
      <c r="C5704" s="108" t="s">
        <v>2609</v>
      </c>
      <c r="D5704" s="108" t="s">
        <v>21465</v>
      </c>
      <c r="E5704" s="108" t="s">
        <v>2683</v>
      </c>
      <c r="G5704" s="108" t="s">
        <v>21466</v>
      </c>
      <c r="H5704" s="108" t="s">
        <v>6403</v>
      </c>
      <c r="I5704" s="110" t="s">
        <v>2683</v>
      </c>
      <c r="J5704" s="108" t="s">
        <v>6404</v>
      </c>
      <c r="O5704" s="108" t="s">
        <v>2573</v>
      </c>
    </row>
    <row r="5705" spans="1:15" s="108" customFormat="1" ht="12.75" x14ac:dyDescent="0.2">
      <c r="A5705" s="108" t="str">
        <f>EnterpriseData!$B$38</f>
        <v>ProTes300420201Adm</v>
      </c>
      <c r="B5705" s="109" t="s">
        <v>21467</v>
      </c>
      <c r="C5705" s="108" t="s">
        <v>2609</v>
      </c>
      <c r="D5705" s="108" t="s">
        <v>21468</v>
      </c>
      <c r="E5705" s="108" t="s">
        <v>2683</v>
      </c>
      <c r="G5705" s="108" t="s">
        <v>21469</v>
      </c>
      <c r="H5705" s="108" t="s">
        <v>7712</v>
      </c>
      <c r="I5705" s="110" t="s">
        <v>2683</v>
      </c>
      <c r="J5705" s="108" t="s">
        <v>3614</v>
      </c>
      <c r="O5705" s="108" t="s">
        <v>2573</v>
      </c>
    </row>
    <row r="5706" spans="1:15" s="108" customFormat="1" ht="12.75" x14ac:dyDescent="0.2">
      <c r="A5706" s="108" t="str">
        <f>EnterpriseData!$B$38</f>
        <v>ProTes300420201Adm</v>
      </c>
      <c r="B5706" s="109" t="s">
        <v>21470</v>
      </c>
      <c r="C5706" s="108" t="s">
        <v>2609</v>
      </c>
      <c r="D5706" s="108" t="s">
        <v>21471</v>
      </c>
      <c r="E5706" s="108" t="s">
        <v>2683</v>
      </c>
      <c r="G5706" s="108" t="s">
        <v>21472</v>
      </c>
      <c r="H5706" s="108" t="s">
        <v>6284</v>
      </c>
      <c r="I5706" s="110" t="s">
        <v>2683</v>
      </c>
      <c r="J5706" s="108" t="s">
        <v>6285</v>
      </c>
      <c r="O5706" s="108" t="s">
        <v>2573</v>
      </c>
    </row>
    <row r="5707" spans="1:15" s="108" customFormat="1" ht="12.75" x14ac:dyDescent="0.2">
      <c r="A5707" s="108" t="str">
        <f>EnterpriseData!$B$38</f>
        <v>ProTes300420201Adm</v>
      </c>
      <c r="B5707" s="109" t="s">
        <v>21473</v>
      </c>
      <c r="C5707" s="108" t="s">
        <v>2609</v>
      </c>
      <c r="D5707" s="108" t="s">
        <v>21474</v>
      </c>
      <c r="E5707" s="108" t="s">
        <v>2683</v>
      </c>
      <c r="G5707" s="108" t="s">
        <v>21475</v>
      </c>
      <c r="H5707" s="108" t="s">
        <v>6616</v>
      </c>
      <c r="I5707" s="110" t="s">
        <v>2683</v>
      </c>
      <c r="J5707" s="108" t="s">
        <v>5800</v>
      </c>
      <c r="O5707" s="108" t="s">
        <v>2573</v>
      </c>
    </row>
    <row r="5708" spans="1:15" s="108" customFormat="1" ht="12.75" x14ac:dyDescent="0.2">
      <c r="A5708" s="108" t="str">
        <f>EnterpriseData!$B$38</f>
        <v>ProTes300420201Adm</v>
      </c>
      <c r="B5708" s="109" t="s">
        <v>21476</v>
      </c>
      <c r="C5708" s="108" t="s">
        <v>2609</v>
      </c>
      <c r="D5708" s="108" t="s">
        <v>21477</v>
      </c>
      <c r="E5708" s="108" t="s">
        <v>2683</v>
      </c>
      <c r="G5708" s="108" t="s">
        <v>21478</v>
      </c>
      <c r="H5708" s="108" t="s">
        <v>21479</v>
      </c>
      <c r="I5708" s="110" t="s">
        <v>2683</v>
      </c>
      <c r="J5708" s="108" t="s">
        <v>3202</v>
      </c>
      <c r="O5708" s="108" t="s">
        <v>2573</v>
      </c>
    </row>
    <row r="5709" spans="1:15" s="108" customFormat="1" ht="12.75" x14ac:dyDescent="0.2">
      <c r="A5709" s="108" t="str">
        <f>EnterpriseData!$B$38</f>
        <v>ProTes300420201Adm</v>
      </c>
      <c r="B5709" s="109" t="s">
        <v>21480</v>
      </c>
      <c r="C5709" s="108" t="s">
        <v>2609</v>
      </c>
      <c r="D5709" s="108" t="s">
        <v>21481</v>
      </c>
      <c r="E5709" s="108" t="s">
        <v>2683</v>
      </c>
      <c r="G5709" s="108" t="s">
        <v>21482</v>
      </c>
      <c r="H5709" s="108" t="s">
        <v>21479</v>
      </c>
      <c r="I5709" s="110" t="s">
        <v>2683</v>
      </c>
      <c r="J5709" s="108" t="s">
        <v>3202</v>
      </c>
      <c r="O5709" s="108" t="s">
        <v>2573</v>
      </c>
    </row>
    <row r="5710" spans="1:15" s="108" customFormat="1" ht="12.75" x14ac:dyDescent="0.2">
      <c r="A5710" s="108" t="str">
        <f>EnterpriseData!$B$38</f>
        <v>ProTes300420201Adm</v>
      </c>
      <c r="B5710" s="109" t="s">
        <v>21483</v>
      </c>
      <c r="C5710" s="108" t="s">
        <v>2609</v>
      </c>
      <c r="D5710" s="108" t="s">
        <v>18513</v>
      </c>
      <c r="E5710" s="108" t="s">
        <v>2683</v>
      </c>
      <c r="G5710" s="108" t="s">
        <v>18514</v>
      </c>
      <c r="H5710" s="108" t="s">
        <v>6468</v>
      </c>
      <c r="I5710" s="110" t="s">
        <v>2683</v>
      </c>
      <c r="J5710" s="108" t="s">
        <v>3730</v>
      </c>
      <c r="O5710" s="108" t="s">
        <v>2573</v>
      </c>
    </row>
    <row r="5711" spans="1:15" s="108" customFormat="1" ht="12.75" x14ac:dyDescent="0.2">
      <c r="A5711" s="108" t="str">
        <f>EnterpriseData!$B$38</f>
        <v>ProTes300420201Adm</v>
      </c>
      <c r="B5711" s="109" t="s">
        <v>21484</v>
      </c>
      <c r="C5711" s="108" t="s">
        <v>2609</v>
      </c>
      <c r="D5711" s="108" t="s">
        <v>21485</v>
      </c>
      <c r="E5711" s="108" t="s">
        <v>2683</v>
      </c>
      <c r="G5711" s="108" t="s">
        <v>21486</v>
      </c>
      <c r="H5711" s="108" t="s">
        <v>11561</v>
      </c>
      <c r="I5711" s="110" t="s">
        <v>2683</v>
      </c>
      <c r="J5711" s="108" t="s">
        <v>11562</v>
      </c>
      <c r="O5711" s="108" t="s">
        <v>2573</v>
      </c>
    </row>
    <row r="5712" spans="1:15" s="108" customFormat="1" ht="12.75" x14ac:dyDescent="0.2">
      <c r="A5712" s="108" t="str">
        <f>EnterpriseData!$B$38</f>
        <v>ProTes300420201Adm</v>
      </c>
      <c r="B5712" s="109" t="s">
        <v>21487</v>
      </c>
      <c r="C5712" s="108" t="s">
        <v>2609</v>
      </c>
      <c r="D5712" s="108" t="s">
        <v>21488</v>
      </c>
      <c r="E5712" s="108" t="s">
        <v>2683</v>
      </c>
      <c r="G5712" s="108" t="s">
        <v>21489</v>
      </c>
      <c r="H5712" s="108" t="s">
        <v>21490</v>
      </c>
      <c r="I5712" s="110" t="s">
        <v>2683</v>
      </c>
      <c r="J5712" s="108" t="s">
        <v>7765</v>
      </c>
      <c r="O5712" s="108" t="s">
        <v>2573</v>
      </c>
    </row>
    <row r="5713" spans="1:15" s="108" customFormat="1" ht="12.75" x14ac:dyDescent="0.2">
      <c r="A5713" s="108" t="str">
        <f>EnterpriseData!$B$38</f>
        <v>ProTes300420201Adm</v>
      </c>
      <c r="B5713" s="109" t="s">
        <v>21491</v>
      </c>
      <c r="C5713" s="108" t="s">
        <v>2609</v>
      </c>
      <c r="D5713" s="108" t="s">
        <v>21492</v>
      </c>
      <c r="E5713" s="108" t="s">
        <v>2683</v>
      </c>
      <c r="G5713" s="108" t="s">
        <v>21493</v>
      </c>
      <c r="H5713" s="108" t="s">
        <v>21494</v>
      </c>
      <c r="I5713" s="110" t="s">
        <v>2683</v>
      </c>
      <c r="J5713" s="108" t="s">
        <v>3681</v>
      </c>
      <c r="O5713" s="108" t="s">
        <v>2573</v>
      </c>
    </row>
    <row r="5714" spans="1:15" s="108" customFormat="1" ht="12.75" x14ac:dyDescent="0.2">
      <c r="A5714" s="108" t="str">
        <f>EnterpriseData!$B$38</f>
        <v>ProTes300420201Adm</v>
      </c>
      <c r="B5714" s="109" t="s">
        <v>21495</v>
      </c>
      <c r="C5714" s="108" t="s">
        <v>2609</v>
      </c>
      <c r="D5714" s="108" t="s">
        <v>21496</v>
      </c>
      <c r="E5714" s="108" t="s">
        <v>2683</v>
      </c>
      <c r="G5714" s="108" t="s">
        <v>21497</v>
      </c>
      <c r="H5714" s="108" t="s">
        <v>11393</v>
      </c>
      <c r="I5714" s="110" t="s">
        <v>2683</v>
      </c>
      <c r="J5714" s="108" t="s">
        <v>4322</v>
      </c>
      <c r="O5714" s="108" t="s">
        <v>2573</v>
      </c>
    </row>
    <row r="5715" spans="1:15" s="108" customFormat="1" ht="12.75" x14ac:dyDescent="0.2">
      <c r="A5715" s="108" t="str">
        <f>EnterpriseData!$B$38</f>
        <v>ProTes300420201Adm</v>
      </c>
      <c r="B5715" s="109" t="s">
        <v>21498</v>
      </c>
      <c r="C5715" s="108" t="s">
        <v>2609</v>
      </c>
      <c r="D5715" s="108" t="s">
        <v>21499</v>
      </c>
      <c r="E5715" s="108" t="s">
        <v>2683</v>
      </c>
      <c r="G5715" s="108" t="s">
        <v>21500</v>
      </c>
      <c r="H5715" s="108" t="s">
        <v>7530</v>
      </c>
      <c r="I5715" s="110" t="s">
        <v>2683</v>
      </c>
      <c r="J5715" s="108" t="s">
        <v>3799</v>
      </c>
      <c r="O5715" s="108" t="s">
        <v>2573</v>
      </c>
    </row>
    <row r="5716" spans="1:15" s="108" customFormat="1" ht="12.75" x14ac:dyDescent="0.2">
      <c r="A5716" s="108" t="str">
        <f>EnterpriseData!$B$38</f>
        <v>ProTes300420201Adm</v>
      </c>
      <c r="B5716" s="109" t="s">
        <v>21501</v>
      </c>
      <c r="C5716" s="108" t="s">
        <v>2609</v>
      </c>
      <c r="D5716" s="108" t="s">
        <v>21502</v>
      </c>
      <c r="E5716" s="108" t="s">
        <v>2683</v>
      </c>
      <c r="G5716" s="108" t="s">
        <v>21503</v>
      </c>
      <c r="H5716" s="108" t="s">
        <v>21504</v>
      </c>
      <c r="I5716" s="110" t="s">
        <v>2683</v>
      </c>
      <c r="J5716" s="108" t="s">
        <v>4581</v>
      </c>
      <c r="O5716" s="108" t="s">
        <v>2573</v>
      </c>
    </row>
    <row r="5717" spans="1:15" s="108" customFormat="1" ht="12.75" x14ac:dyDescent="0.2">
      <c r="A5717" s="108" t="str">
        <f>EnterpriseData!$B$38</f>
        <v>ProTes300420201Adm</v>
      </c>
      <c r="B5717" s="109" t="s">
        <v>21505</v>
      </c>
      <c r="C5717" s="108" t="s">
        <v>2609</v>
      </c>
      <c r="D5717" s="108" t="s">
        <v>21506</v>
      </c>
      <c r="E5717" s="108" t="s">
        <v>2683</v>
      </c>
      <c r="G5717" s="108" t="s">
        <v>21507</v>
      </c>
      <c r="H5717" s="108" t="s">
        <v>6522</v>
      </c>
      <c r="I5717" s="110" t="s">
        <v>2683</v>
      </c>
      <c r="J5717" s="108" t="s">
        <v>5325</v>
      </c>
      <c r="O5717" s="108" t="s">
        <v>2573</v>
      </c>
    </row>
    <row r="5718" spans="1:15" s="108" customFormat="1" ht="12.75" x14ac:dyDescent="0.2">
      <c r="A5718" s="108" t="str">
        <f>EnterpriseData!$B$38</f>
        <v>ProTes300420201Adm</v>
      </c>
      <c r="B5718" s="109" t="s">
        <v>21508</v>
      </c>
      <c r="C5718" s="108" t="s">
        <v>2609</v>
      </c>
      <c r="D5718" s="108" t="s">
        <v>21509</v>
      </c>
      <c r="E5718" s="108" t="s">
        <v>2683</v>
      </c>
      <c r="G5718" s="108" t="s">
        <v>21510</v>
      </c>
      <c r="H5718" s="108" t="s">
        <v>7912</v>
      </c>
      <c r="I5718" s="110" t="s">
        <v>2683</v>
      </c>
      <c r="J5718" s="108" t="s">
        <v>3456</v>
      </c>
      <c r="O5718" s="108" t="s">
        <v>2573</v>
      </c>
    </row>
    <row r="5719" spans="1:15" s="108" customFormat="1" ht="12.75" x14ac:dyDescent="0.2">
      <c r="A5719" s="108" t="str">
        <f>EnterpriseData!$B$38</f>
        <v>ProTes300420201Adm</v>
      </c>
      <c r="B5719" s="109" t="s">
        <v>21511</v>
      </c>
      <c r="C5719" s="108" t="s">
        <v>2609</v>
      </c>
      <c r="D5719" s="108" t="s">
        <v>21512</v>
      </c>
      <c r="E5719" s="108" t="s">
        <v>2683</v>
      </c>
      <c r="G5719" s="108" t="s">
        <v>21513</v>
      </c>
      <c r="H5719" s="108" t="s">
        <v>11561</v>
      </c>
      <c r="I5719" s="110" t="s">
        <v>2683</v>
      </c>
      <c r="J5719" s="108" t="s">
        <v>11562</v>
      </c>
      <c r="O5719" s="108" t="s">
        <v>2573</v>
      </c>
    </row>
    <row r="5720" spans="1:15" s="108" customFormat="1" ht="12.75" x14ac:dyDescent="0.2">
      <c r="A5720" s="108" t="str">
        <f>EnterpriseData!$B$38</f>
        <v>ProTes300420201Adm</v>
      </c>
      <c r="B5720" s="109" t="s">
        <v>21514</v>
      </c>
      <c r="C5720" s="108" t="s">
        <v>2609</v>
      </c>
      <c r="D5720" s="108" t="s">
        <v>21515</v>
      </c>
      <c r="E5720" s="108" t="s">
        <v>2683</v>
      </c>
      <c r="G5720" s="108" t="s">
        <v>21516</v>
      </c>
      <c r="H5720" s="108" t="s">
        <v>6122</v>
      </c>
      <c r="I5720" s="110" t="s">
        <v>2683</v>
      </c>
      <c r="J5720" s="108" t="s">
        <v>6123</v>
      </c>
      <c r="O5720" s="108" t="s">
        <v>2573</v>
      </c>
    </row>
    <row r="5721" spans="1:15" s="108" customFormat="1" ht="12.75" x14ac:dyDescent="0.2">
      <c r="A5721" s="108" t="str">
        <f>EnterpriseData!$B$38</f>
        <v>ProTes300420201Adm</v>
      </c>
      <c r="B5721" s="109" t="s">
        <v>21517</v>
      </c>
      <c r="C5721" s="108" t="s">
        <v>2609</v>
      </c>
      <c r="D5721" s="108" t="s">
        <v>21518</v>
      </c>
      <c r="E5721" s="108" t="s">
        <v>2683</v>
      </c>
      <c r="G5721" s="108" t="s">
        <v>21519</v>
      </c>
      <c r="H5721" s="108" t="s">
        <v>6284</v>
      </c>
      <c r="I5721" s="110" t="s">
        <v>2683</v>
      </c>
      <c r="J5721" s="108" t="s">
        <v>6285</v>
      </c>
      <c r="O5721" s="108" t="s">
        <v>2573</v>
      </c>
    </row>
    <row r="5722" spans="1:15" s="108" customFormat="1" ht="12.75" x14ac:dyDescent="0.2">
      <c r="A5722" s="108" t="str">
        <f>EnterpriseData!$B$38</f>
        <v>ProTes300420201Adm</v>
      </c>
      <c r="B5722" s="109" t="s">
        <v>21520</v>
      </c>
      <c r="C5722" s="108" t="s">
        <v>2609</v>
      </c>
      <c r="D5722" s="108" t="s">
        <v>21521</v>
      </c>
      <c r="E5722" s="108" t="s">
        <v>2683</v>
      </c>
      <c r="G5722" s="108" t="s">
        <v>21522</v>
      </c>
      <c r="H5722" s="108" t="s">
        <v>6122</v>
      </c>
      <c r="I5722" s="110" t="s">
        <v>2683</v>
      </c>
      <c r="J5722" s="108" t="s">
        <v>6123</v>
      </c>
      <c r="O5722" s="108" t="s">
        <v>2573</v>
      </c>
    </row>
    <row r="5723" spans="1:15" s="108" customFormat="1" ht="12.75" x14ac:dyDescent="0.2">
      <c r="A5723" s="108" t="str">
        <f>EnterpriseData!$B$38</f>
        <v>ProTes300420201Adm</v>
      </c>
      <c r="B5723" s="109" t="s">
        <v>21523</v>
      </c>
      <c r="C5723" s="108" t="s">
        <v>2609</v>
      </c>
      <c r="D5723" s="108" t="s">
        <v>21524</v>
      </c>
      <c r="E5723" s="108" t="s">
        <v>2683</v>
      </c>
      <c r="G5723" s="108" t="s">
        <v>21525</v>
      </c>
      <c r="H5723" s="108" t="s">
        <v>6267</v>
      </c>
      <c r="I5723" s="110" t="s">
        <v>2683</v>
      </c>
      <c r="J5723" s="108" t="s">
        <v>4104</v>
      </c>
      <c r="O5723" s="108" t="s">
        <v>2573</v>
      </c>
    </row>
    <row r="5724" spans="1:15" s="108" customFormat="1" ht="12.75" x14ac:dyDescent="0.2">
      <c r="A5724" s="108" t="str">
        <f>EnterpriseData!$B$38</f>
        <v>ProTes300420201Adm</v>
      </c>
      <c r="B5724" s="109" t="s">
        <v>21526</v>
      </c>
      <c r="C5724" s="108" t="s">
        <v>2609</v>
      </c>
      <c r="D5724" s="108" t="s">
        <v>21527</v>
      </c>
      <c r="E5724" s="108" t="s">
        <v>2683</v>
      </c>
      <c r="G5724" s="108" t="s">
        <v>21528</v>
      </c>
      <c r="H5724" s="108" t="s">
        <v>6122</v>
      </c>
      <c r="I5724" s="110" t="s">
        <v>2683</v>
      </c>
      <c r="J5724" s="108" t="s">
        <v>6123</v>
      </c>
      <c r="O5724" s="108" t="s">
        <v>2573</v>
      </c>
    </row>
    <row r="5725" spans="1:15" s="108" customFormat="1" ht="12.75" x14ac:dyDescent="0.2">
      <c r="A5725" s="108" t="str">
        <f>EnterpriseData!$B$38</f>
        <v>ProTes300420201Adm</v>
      </c>
      <c r="B5725" s="109" t="s">
        <v>21529</v>
      </c>
      <c r="C5725" s="108" t="s">
        <v>2609</v>
      </c>
      <c r="D5725" s="108" t="s">
        <v>21530</v>
      </c>
      <c r="E5725" s="108" t="s">
        <v>2683</v>
      </c>
      <c r="G5725" s="108" t="s">
        <v>21531</v>
      </c>
      <c r="H5725" s="108" t="s">
        <v>6151</v>
      </c>
      <c r="I5725" s="110" t="s">
        <v>2683</v>
      </c>
      <c r="J5725" s="108" t="s">
        <v>2727</v>
      </c>
      <c r="O5725" s="108" t="s">
        <v>2573</v>
      </c>
    </row>
    <row r="5726" spans="1:15" s="108" customFormat="1" ht="12.75" x14ac:dyDescent="0.2">
      <c r="A5726" s="108" t="str">
        <f>EnterpriseData!$B$38</f>
        <v>ProTes300420201Adm</v>
      </c>
      <c r="B5726" s="109" t="s">
        <v>21532</v>
      </c>
      <c r="C5726" s="108" t="s">
        <v>2609</v>
      </c>
      <c r="D5726" s="108" t="s">
        <v>21533</v>
      </c>
      <c r="E5726" s="108" t="s">
        <v>2683</v>
      </c>
      <c r="G5726" s="108" t="s">
        <v>21534</v>
      </c>
      <c r="H5726" s="108" t="s">
        <v>6198</v>
      </c>
      <c r="I5726" s="110" t="s">
        <v>2683</v>
      </c>
      <c r="J5726" s="108" t="s">
        <v>3825</v>
      </c>
      <c r="O5726" s="108" t="s">
        <v>2573</v>
      </c>
    </row>
    <row r="5727" spans="1:15" s="108" customFormat="1" ht="12.75" x14ac:dyDescent="0.2">
      <c r="A5727" s="108" t="str">
        <f>EnterpriseData!$B$38</f>
        <v>ProTes300420201Adm</v>
      </c>
      <c r="B5727" s="109" t="s">
        <v>21535</v>
      </c>
      <c r="C5727" s="108" t="s">
        <v>2609</v>
      </c>
      <c r="D5727" s="108" t="s">
        <v>21536</v>
      </c>
      <c r="E5727" s="108" t="s">
        <v>2683</v>
      </c>
      <c r="G5727" s="108" t="s">
        <v>21537</v>
      </c>
      <c r="H5727" s="108" t="s">
        <v>21537</v>
      </c>
      <c r="I5727" s="110" t="s">
        <v>2683</v>
      </c>
      <c r="J5727" s="108" t="s">
        <v>5282</v>
      </c>
      <c r="O5727" s="108" t="s">
        <v>2573</v>
      </c>
    </row>
    <row r="5728" spans="1:15" s="108" customFormat="1" ht="12.75" x14ac:dyDescent="0.2">
      <c r="A5728" s="108" t="str">
        <f>EnterpriseData!$B$38</f>
        <v>ProTes300420201Adm</v>
      </c>
      <c r="B5728" s="109" t="s">
        <v>21538</v>
      </c>
      <c r="C5728" s="108" t="s">
        <v>2609</v>
      </c>
      <c r="D5728" s="108" t="s">
        <v>21539</v>
      </c>
      <c r="E5728" s="108" t="s">
        <v>2683</v>
      </c>
      <c r="G5728" s="108" t="s">
        <v>21540</v>
      </c>
      <c r="H5728" s="108" t="s">
        <v>11561</v>
      </c>
      <c r="I5728" s="110" t="s">
        <v>2683</v>
      </c>
      <c r="J5728" s="108" t="s">
        <v>11562</v>
      </c>
      <c r="O5728" s="108" t="s">
        <v>2573</v>
      </c>
    </row>
    <row r="5729" spans="1:15" s="108" customFormat="1" ht="12.75" x14ac:dyDescent="0.2">
      <c r="A5729" s="108" t="str">
        <f>EnterpriseData!$B$38</f>
        <v>ProTes300420201Adm</v>
      </c>
      <c r="B5729" s="109" t="s">
        <v>21541</v>
      </c>
      <c r="C5729" s="108" t="s">
        <v>2609</v>
      </c>
      <c r="D5729" s="108" t="s">
        <v>21542</v>
      </c>
      <c r="E5729" s="108" t="s">
        <v>2683</v>
      </c>
      <c r="G5729" s="108" t="s">
        <v>21543</v>
      </c>
      <c r="H5729" s="108" t="s">
        <v>6245</v>
      </c>
      <c r="I5729" s="110" t="s">
        <v>2683</v>
      </c>
      <c r="J5729" s="108" t="s">
        <v>2412</v>
      </c>
      <c r="O5729" s="108" t="s">
        <v>2573</v>
      </c>
    </row>
    <row r="5730" spans="1:15" s="108" customFormat="1" ht="12.75" x14ac:dyDescent="0.2">
      <c r="A5730" s="108" t="str">
        <f>EnterpriseData!$B$38</f>
        <v>ProTes300420201Adm</v>
      </c>
      <c r="B5730" s="109" t="s">
        <v>21544</v>
      </c>
      <c r="C5730" s="108" t="s">
        <v>2609</v>
      </c>
      <c r="D5730" s="108" t="s">
        <v>21545</v>
      </c>
      <c r="E5730" s="108" t="s">
        <v>2683</v>
      </c>
      <c r="G5730" s="108" t="s">
        <v>21546</v>
      </c>
      <c r="H5730" s="108" t="s">
        <v>11437</v>
      </c>
      <c r="I5730" s="110" t="s">
        <v>2683</v>
      </c>
      <c r="J5730" s="108" t="s">
        <v>6711</v>
      </c>
      <c r="O5730" s="108" t="s">
        <v>2573</v>
      </c>
    </row>
    <row r="5731" spans="1:15" s="108" customFormat="1" ht="12.75" x14ac:dyDescent="0.2">
      <c r="A5731" s="108" t="str">
        <f>EnterpriseData!$B$38</f>
        <v>ProTes300420201Adm</v>
      </c>
      <c r="B5731" s="109" t="s">
        <v>21547</v>
      </c>
      <c r="C5731" s="108" t="s">
        <v>2609</v>
      </c>
      <c r="D5731" s="108" t="s">
        <v>21548</v>
      </c>
      <c r="E5731" s="108" t="s">
        <v>2683</v>
      </c>
      <c r="G5731" s="108" t="s">
        <v>21549</v>
      </c>
      <c r="H5731" s="108" t="s">
        <v>6616</v>
      </c>
      <c r="I5731" s="110" t="s">
        <v>2683</v>
      </c>
      <c r="J5731" s="108" t="s">
        <v>5800</v>
      </c>
      <c r="O5731" s="108" t="s">
        <v>2573</v>
      </c>
    </row>
    <row r="5732" spans="1:15" s="108" customFormat="1" ht="12.75" x14ac:dyDescent="0.2">
      <c r="A5732" s="108" t="str">
        <f>EnterpriseData!$B$38</f>
        <v>ProTes300420201Adm</v>
      </c>
      <c r="B5732" s="109" t="s">
        <v>21550</v>
      </c>
      <c r="C5732" s="108" t="s">
        <v>2609</v>
      </c>
      <c r="D5732" s="108" t="s">
        <v>21551</v>
      </c>
      <c r="E5732" s="108" t="s">
        <v>2683</v>
      </c>
      <c r="G5732" s="108" t="s">
        <v>21552</v>
      </c>
      <c r="H5732" s="108" t="s">
        <v>12579</v>
      </c>
      <c r="I5732" s="110" t="s">
        <v>2683</v>
      </c>
      <c r="J5732" s="108" t="s">
        <v>4515</v>
      </c>
      <c r="O5732" s="108" t="s">
        <v>2573</v>
      </c>
    </row>
    <row r="5733" spans="1:15" s="108" customFormat="1" ht="12.75" x14ac:dyDescent="0.2">
      <c r="A5733" s="108" t="str">
        <f>EnterpriseData!$B$38</f>
        <v>ProTes300420201Adm</v>
      </c>
      <c r="B5733" s="109" t="s">
        <v>21553</v>
      </c>
      <c r="C5733" s="108" t="s">
        <v>2609</v>
      </c>
      <c r="D5733" s="108" t="s">
        <v>21554</v>
      </c>
      <c r="E5733" s="108" t="s">
        <v>2683</v>
      </c>
      <c r="G5733" s="108" t="s">
        <v>21555</v>
      </c>
      <c r="H5733" s="108" t="s">
        <v>9092</v>
      </c>
      <c r="I5733" s="110" t="s">
        <v>2683</v>
      </c>
      <c r="J5733" s="108" t="s">
        <v>3003</v>
      </c>
      <c r="O5733" s="108" t="s">
        <v>2573</v>
      </c>
    </row>
    <row r="5734" spans="1:15" s="108" customFormat="1" ht="12.75" x14ac:dyDescent="0.2">
      <c r="A5734" s="108" t="str">
        <f>EnterpriseData!$B$38</f>
        <v>ProTes300420201Adm</v>
      </c>
      <c r="B5734" s="109" t="s">
        <v>21556</v>
      </c>
      <c r="C5734" s="108" t="s">
        <v>2609</v>
      </c>
      <c r="D5734" s="108" t="s">
        <v>21557</v>
      </c>
      <c r="E5734" s="108" t="s">
        <v>2683</v>
      </c>
      <c r="G5734" s="108" t="s">
        <v>21558</v>
      </c>
      <c r="H5734" s="108" t="s">
        <v>21559</v>
      </c>
      <c r="I5734" s="110" t="s">
        <v>2683</v>
      </c>
      <c r="J5734" s="108" t="s">
        <v>3100</v>
      </c>
      <c r="O5734" s="108" t="s">
        <v>2573</v>
      </c>
    </row>
    <row r="5735" spans="1:15" s="108" customFormat="1" ht="12.75" x14ac:dyDescent="0.2">
      <c r="A5735" s="108" t="str">
        <f>EnterpriseData!$B$38</f>
        <v>ProTes300420201Adm</v>
      </c>
      <c r="B5735" s="109" t="s">
        <v>21560</v>
      </c>
      <c r="C5735" s="108" t="s">
        <v>2609</v>
      </c>
      <c r="D5735" s="108" t="s">
        <v>21561</v>
      </c>
      <c r="E5735" s="108" t="s">
        <v>2683</v>
      </c>
      <c r="G5735" s="108" t="s">
        <v>21562</v>
      </c>
      <c r="H5735" s="108" t="s">
        <v>8117</v>
      </c>
      <c r="I5735" s="110" t="s">
        <v>2683</v>
      </c>
      <c r="J5735" s="108" t="s">
        <v>409</v>
      </c>
      <c r="O5735" s="108" t="s">
        <v>2573</v>
      </c>
    </row>
    <row r="5736" spans="1:15" s="108" customFormat="1" ht="12.75" x14ac:dyDescent="0.2">
      <c r="A5736" s="108" t="str">
        <f>EnterpriseData!$B$38</f>
        <v>ProTes300420201Adm</v>
      </c>
      <c r="B5736" s="109" t="s">
        <v>21563</v>
      </c>
      <c r="C5736" s="108" t="s">
        <v>2609</v>
      </c>
      <c r="D5736" s="108" t="s">
        <v>21564</v>
      </c>
      <c r="E5736" s="108" t="s">
        <v>2683</v>
      </c>
      <c r="G5736" s="108" t="s">
        <v>21565</v>
      </c>
      <c r="H5736" s="108" t="s">
        <v>8612</v>
      </c>
      <c r="I5736" s="110" t="s">
        <v>2683</v>
      </c>
      <c r="J5736" s="108" t="s">
        <v>3100</v>
      </c>
      <c r="O5736" s="108" t="s">
        <v>2573</v>
      </c>
    </row>
    <row r="5737" spans="1:15" s="108" customFormat="1" ht="12.75" x14ac:dyDescent="0.2">
      <c r="A5737" s="108" t="str">
        <f>EnterpriseData!$B$38</f>
        <v>ProTes300420201Adm</v>
      </c>
      <c r="B5737" s="109" t="s">
        <v>21566</v>
      </c>
      <c r="C5737" s="108" t="s">
        <v>2609</v>
      </c>
      <c r="D5737" s="108" t="s">
        <v>21567</v>
      </c>
      <c r="E5737" s="108" t="s">
        <v>2683</v>
      </c>
      <c r="G5737" s="108" t="s">
        <v>21568</v>
      </c>
      <c r="H5737" s="108" t="s">
        <v>8123</v>
      </c>
      <c r="I5737" s="110" t="s">
        <v>2683</v>
      </c>
      <c r="J5737" s="108" t="s">
        <v>3629</v>
      </c>
      <c r="O5737" s="108" t="s">
        <v>2573</v>
      </c>
    </row>
    <row r="5738" spans="1:15" s="108" customFormat="1" ht="12.75" x14ac:dyDescent="0.2">
      <c r="A5738" s="108" t="str">
        <f>EnterpriseData!$B$38</f>
        <v>ProTes300420201Adm</v>
      </c>
      <c r="B5738" s="109" t="s">
        <v>21569</v>
      </c>
      <c r="C5738" s="108" t="s">
        <v>2609</v>
      </c>
      <c r="D5738" s="108" t="s">
        <v>21570</v>
      </c>
      <c r="E5738" s="108" t="s">
        <v>2683</v>
      </c>
      <c r="G5738" s="108" t="s">
        <v>21571</v>
      </c>
      <c r="H5738" s="108" t="s">
        <v>6151</v>
      </c>
      <c r="I5738" s="110" t="s">
        <v>2683</v>
      </c>
      <c r="J5738" s="108" t="s">
        <v>2727</v>
      </c>
      <c r="O5738" s="108" t="s">
        <v>2573</v>
      </c>
    </row>
    <row r="5739" spans="1:15" s="108" customFormat="1" ht="12.75" x14ac:dyDescent="0.2">
      <c r="A5739" s="108" t="str">
        <f>EnterpriseData!$B$38</f>
        <v>ProTes300420201Adm</v>
      </c>
      <c r="B5739" s="109" t="s">
        <v>21572</v>
      </c>
      <c r="C5739" s="108" t="s">
        <v>2609</v>
      </c>
      <c r="D5739" s="108" t="s">
        <v>21573</v>
      </c>
      <c r="E5739" s="108" t="s">
        <v>2683</v>
      </c>
      <c r="G5739" s="108" t="s">
        <v>21574</v>
      </c>
      <c r="H5739" s="108" t="s">
        <v>17750</v>
      </c>
      <c r="I5739" s="110" t="s">
        <v>2683</v>
      </c>
      <c r="J5739" s="108" t="s">
        <v>2439</v>
      </c>
      <c r="O5739" s="108" t="s">
        <v>2573</v>
      </c>
    </row>
    <row r="5740" spans="1:15" s="108" customFormat="1" ht="12.75" x14ac:dyDescent="0.2">
      <c r="A5740" s="108" t="str">
        <f>EnterpriseData!$B$38</f>
        <v>ProTes300420201Adm</v>
      </c>
      <c r="B5740" s="109" t="s">
        <v>21575</v>
      </c>
      <c r="C5740" s="108" t="s">
        <v>2609</v>
      </c>
      <c r="D5740" s="108" t="s">
        <v>21576</v>
      </c>
      <c r="E5740" s="108" t="s">
        <v>2683</v>
      </c>
      <c r="G5740" s="108" t="s">
        <v>21577</v>
      </c>
      <c r="H5740" s="108" t="s">
        <v>21577</v>
      </c>
      <c r="I5740" s="110" t="s">
        <v>2683</v>
      </c>
      <c r="J5740" s="108" t="s">
        <v>6000</v>
      </c>
      <c r="O5740" s="108" t="s">
        <v>2573</v>
      </c>
    </row>
    <row r="5741" spans="1:15" s="108" customFormat="1" ht="12.75" x14ac:dyDescent="0.2">
      <c r="A5741" s="108" t="str">
        <f>EnterpriseData!$B$38</f>
        <v>ProTes300420201Adm</v>
      </c>
      <c r="B5741" s="109" t="s">
        <v>21578</v>
      </c>
      <c r="C5741" s="108" t="s">
        <v>2609</v>
      </c>
      <c r="D5741" s="108" t="s">
        <v>21579</v>
      </c>
      <c r="E5741" s="108" t="s">
        <v>2683</v>
      </c>
      <c r="G5741" s="108" t="s">
        <v>21580</v>
      </c>
      <c r="H5741" s="108" t="s">
        <v>6468</v>
      </c>
      <c r="I5741" s="110" t="s">
        <v>2683</v>
      </c>
      <c r="J5741" s="108" t="s">
        <v>3730</v>
      </c>
      <c r="O5741" s="108" t="s">
        <v>2573</v>
      </c>
    </row>
    <row r="5742" spans="1:15" s="108" customFormat="1" ht="12.75" x14ac:dyDescent="0.2">
      <c r="A5742" s="108" t="str">
        <f>EnterpriseData!$B$38</f>
        <v>ProTes300420201Adm</v>
      </c>
      <c r="B5742" s="109" t="s">
        <v>21581</v>
      </c>
      <c r="C5742" s="108" t="s">
        <v>2609</v>
      </c>
      <c r="D5742" s="108" t="s">
        <v>21582</v>
      </c>
      <c r="E5742" s="108" t="s">
        <v>2683</v>
      </c>
      <c r="G5742" s="108" t="s">
        <v>21583</v>
      </c>
      <c r="H5742" s="108" t="s">
        <v>6403</v>
      </c>
      <c r="I5742" s="110" t="s">
        <v>2683</v>
      </c>
      <c r="J5742" s="108" t="s">
        <v>6404</v>
      </c>
      <c r="O5742" s="108" t="s">
        <v>2573</v>
      </c>
    </row>
    <row r="5743" spans="1:15" s="108" customFormat="1" ht="12.75" x14ac:dyDescent="0.2">
      <c r="A5743" s="108" t="str">
        <f>EnterpriseData!$B$38</f>
        <v>ProTes300420201Adm</v>
      </c>
      <c r="B5743" s="109" t="s">
        <v>21584</v>
      </c>
      <c r="C5743" s="108" t="s">
        <v>2609</v>
      </c>
      <c r="D5743" s="108" t="s">
        <v>21585</v>
      </c>
      <c r="E5743" s="108" t="s">
        <v>2683</v>
      </c>
      <c r="G5743" s="108" t="s">
        <v>21586</v>
      </c>
      <c r="H5743" s="108" t="s">
        <v>6593</v>
      </c>
      <c r="I5743" s="110" t="s">
        <v>2683</v>
      </c>
      <c r="J5743" s="108" t="s">
        <v>4798</v>
      </c>
      <c r="O5743" s="108" t="s">
        <v>2573</v>
      </c>
    </row>
    <row r="5744" spans="1:15" s="108" customFormat="1" ht="12.75" x14ac:dyDescent="0.2">
      <c r="A5744" s="108" t="str">
        <f>EnterpriseData!$B$38</f>
        <v>ProTes300420201Adm</v>
      </c>
      <c r="B5744" s="109" t="s">
        <v>21587</v>
      </c>
      <c r="C5744" s="108" t="s">
        <v>2609</v>
      </c>
      <c r="D5744" s="108" t="s">
        <v>21588</v>
      </c>
      <c r="E5744" s="108" t="s">
        <v>2683</v>
      </c>
      <c r="G5744" s="108" t="s">
        <v>21589</v>
      </c>
      <c r="H5744" s="108" t="s">
        <v>6267</v>
      </c>
      <c r="I5744" s="110" t="s">
        <v>2683</v>
      </c>
      <c r="J5744" s="108" t="s">
        <v>4104</v>
      </c>
      <c r="O5744" s="108" t="s">
        <v>2573</v>
      </c>
    </row>
    <row r="5745" spans="1:15" s="108" customFormat="1" ht="12.75" x14ac:dyDescent="0.2">
      <c r="A5745" s="108" t="str">
        <f>EnterpriseData!$B$38</f>
        <v>ProTes300420201Adm</v>
      </c>
      <c r="B5745" s="109" t="s">
        <v>21590</v>
      </c>
      <c r="C5745" s="108" t="s">
        <v>2609</v>
      </c>
      <c r="D5745" s="108" t="s">
        <v>21591</v>
      </c>
      <c r="E5745" s="108" t="s">
        <v>2683</v>
      </c>
      <c r="G5745" s="108" t="s">
        <v>21592</v>
      </c>
      <c r="H5745" s="108" t="s">
        <v>13354</v>
      </c>
      <c r="I5745" s="110" t="s">
        <v>2683</v>
      </c>
      <c r="J5745" s="108" t="s">
        <v>3100</v>
      </c>
      <c r="O5745" s="108" t="s">
        <v>2573</v>
      </c>
    </row>
    <row r="5746" spans="1:15" s="108" customFormat="1" ht="12.75" x14ac:dyDescent="0.2">
      <c r="A5746" s="108" t="str">
        <f>EnterpriseData!$B$38</f>
        <v>ProTes300420201Adm</v>
      </c>
      <c r="B5746" s="109" t="s">
        <v>21593</v>
      </c>
      <c r="C5746" s="108" t="s">
        <v>2609</v>
      </c>
      <c r="D5746" s="108" t="s">
        <v>21594</v>
      </c>
      <c r="E5746" s="108" t="s">
        <v>2683</v>
      </c>
      <c r="G5746" s="108" t="s">
        <v>21595</v>
      </c>
      <c r="H5746" s="108" t="s">
        <v>7206</v>
      </c>
      <c r="I5746" s="110" t="s">
        <v>2683</v>
      </c>
      <c r="J5746" s="108" t="s">
        <v>3047</v>
      </c>
      <c r="O5746" s="108" t="s">
        <v>2573</v>
      </c>
    </row>
    <row r="5747" spans="1:15" s="108" customFormat="1" ht="12.75" x14ac:dyDescent="0.2">
      <c r="A5747" s="108" t="str">
        <f>EnterpriseData!$B$38</f>
        <v>ProTes300420201Adm</v>
      </c>
      <c r="B5747" s="109" t="s">
        <v>21596</v>
      </c>
      <c r="C5747" s="108" t="s">
        <v>2609</v>
      </c>
      <c r="D5747" s="108" t="s">
        <v>21597</v>
      </c>
      <c r="E5747" s="108" t="s">
        <v>2683</v>
      </c>
      <c r="G5747" s="108" t="s">
        <v>21598</v>
      </c>
      <c r="H5747" s="108" t="s">
        <v>7887</v>
      </c>
      <c r="I5747" s="110" t="s">
        <v>2683</v>
      </c>
      <c r="J5747" s="108" t="s">
        <v>4536</v>
      </c>
      <c r="O5747" s="108" t="s">
        <v>2573</v>
      </c>
    </row>
    <row r="5748" spans="1:15" s="108" customFormat="1" ht="12.75" x14ac:dyDescent="0.2">
      <c r="A5748" s="108" t="str">
        <f>EnterpriseData!$B$38</f>
        <v>ProTes300420201Adm</v>
      </c>
      <c r="B5748" s="109" t="s">
        <v>21599</v>
      </c>
      <c r="C5748" s="108" t="s">
        <v>2609</v>
      </c>
      <c r="D5748" s="108" t="s">
        <v>21600</v>
      </c>
      <c r="E5748" s="108" t="s">
        <v>2683</v>
      </c>
      <c r="G5748" s="108" t="s">
        <v>21601</v>
      </c>
      <c r="H5748" s="108" t="s">
        <v>21602</v>
      </c>
      <c r="I5748" s="110" t="s">
        <v>2683</v>
      </c>
      <c r="J5748" s="108" t="s">
        <v>4543</v>
      </c>
      <c r="O5748" s="108" t="s">
        <v>2573</v>
      </c>
    </row>
    <row r="5749" spans="1:15" s="108" customFormat="1" ht="12.75" x14ac:dyDescent="0.2">
      <c r="A5749" s="108" t="str">
        <f>EnterpriseData!$B$38</f>
        <v>ProTes300420201Adm</v>
      </c>
      <c r="B5749" s="109" t="s">
        <v>21603</v>
      </c>
      <c r="C5749" s="108" t="s">
        <v>2609</v>
      </c>
      <c r="D5749" s="108" t="s">
        <v>21604</v>
      </c>
      <c r="E5749" s="108" t="s">
        <v>2683</v>
      </c>
      <c r="G5749" s="108" t="s">
        <v>21605</v>
      </c>
      <c r="H5749" s="108" t="s">
        <v>6403</v>
      </c>
      <c r="I5749" s="110" t="s">
        <v>2683</v>
      </c>
      <c r="J5749" s="108" t="s">
        <v>6404</v>
      </c>
      <c r="O5749" s="108" t="s">
        <v>2573</v>
      </c>
    </row>
    <row r="5750" spans="1:15" s="108" customFormat="1" ht="12.75" x14ac:dyDescent="0.2">
      <c r="A5750" s="108" t="str">
        <f>EnterpriseData!$B$38</f>
        <v>ProTes300420201Adm</v>
      </c>
      <c r="B5750" s="109" t="s">
        <v>21606</v>
      </c>
      <c r="C5750" s="108" t="s">
        <v>2609</v>
      </c>
      <c r="D5750" s="108" t="s">
        <v>21607</v>
      </c>
      <c r="E5750" s="108" t="s">
        <v>2683</v>
      </c>
      <c r="G5750" s="108" t="s">
        <v>21608</v>
      </c>
      <c r="H5750" s="108" t="s">
        <v>4035</v>
      </c>
      <c r="I5750" s="110" t="s">
        <v>2683</v>
      </c>
      <c r="J5750" s="108" t="s">
        <v>3825</v>
      </c>
      <c r="O5750" s="108" t="s">
        <v>2573</v>
      </c>
    </row>
    <row r="5751" spans="1:15" s="108" customFormat="1" ht="12.75" x14ac:dyDescent="0.2">
      <c r="A5751" s="108" t="str">
        <f>EnterpriseData!$B$38</f>
        <v>ProTes300420201Adm</v>
      </c>
      <c r="B5751" s="109" t="s">
        <v>21609</v>
      </c>
      <c r="C5751" s="108" t="s">
        <v>2609</v>
      </c>
      <c r="D5751" s="108" t="s">
        <v>21610</v>
      </c>
      <c r="E5751" s="108" t="s">
        <v>2683</v>
      </c>
      <c r="G5751" s="108" t="s">
        <v>21611</v>
      </c>
      <c r="H5751" s="108" t="s">
        <v>4279</v>
      </c>
      <c r="I5751" s="110" t="s">
        <v>2683</v>
      </c>
      <c r="J5751" s="108" t="s">
        <v>3202</v>
      </c>
      <c r="O5751" s="108" t="s">
        <v>2573</v>
      </c>
    </row>
    <row r="5752" spans="1:15" s="108" customFormat="1" ht="12.75" x14ac:dyDescent="0.2">
      <c r="A5752" s="108" t="str">
        <f>EnterpriseData!$B$38</f>
        <v>ProTes300420201Adm</v>
      </c>
      <c r="B5752" s="109" t="s">
        <v>21612</v>
      </c>
      <c r="C5752" s="108" t="s">
        <v>2609</v>
      </c>
      <c r="D5752" s="108" t="s">
        <v>21613</v>
      </c>
      <c r="E5752" s="108" t="s">
        <v>2683</v>
      </c>
      <c r="G5752" s="108" t="s">
        <v>21614</v>
      </c>
      <c r="H5752" s="108" t="s">
        <v>11771</v>
      </c>
      <c r="I5752" s="110" t="s">
        <v>2683</v>
      </c>
      <c r="J5752" s="108" t="s">
        <v>2720</v>
      </c>
      <c r="O5752" s="108" t="s">
        <v>2573</v>
      </c>
    </row>
    <row r="5753" spans="1:15" s="108" customFormat="1" ht="12.75" x14ac:dyDescent="0.2">
      <c r="A5753" s="108" t="str">
        <f>EnterpriseData!$B$38</f>
        <v>ProTes300420201Adm</v>
      </c>
      <c r="B5753" s="109" t="s">
        <v>21615</v>
      </c>
      <c r="C5753" s="108" t="s">
        <v>2609</v>
      </c>
      <c r="D5753" s="108" t="s">
        <v>21616</v>
      </c>
      <c r="E5753" s="108" t="s">
        <v>2683</v>
      </c>
      <c r="G5753" s="108" t="s">
        <v>21617</v>
      </c>
      <c r="H5753" s="108" t="s">
        <v>6151</v>
      </c>
      <c r="I5753" s="110" t="s">
        <v>2683</v>
      </c>
      <c r="J5753" s="108" t="s">
        <v>2727</v>
      </c>
      <c r="O5753" s="108" t="s">
        <v>2573</v>
      </c>
    </row>
    <row r="5754" spans="1:15" s="108" customFormat="1" ht="12.75" x14ac:dyDescent="0.2">
      <c r="A5754" s="108" t="str">
        <f>EnterpriseData!$B$38</f>
        <v>ProTes300420201Adm</v>
      </c>
      <c r="B5754" s="109" t="s">
        <v>21618</v>
      </c>
      <c r="C5754" s="108" t="s">
        <v>2609</v>
      </c>
      <c r="D5754" s="108" t="s">
        <v>21619</v>
      </c>
      <c r="E5754" s="108" t="s">
        <v>2683</v>
      </c>
      <c r="G5754" s="108" t="s">
        <v>21620</v>
      </c>
      <c r="H5754" s="108" t="s">
        <v>7206</v>
      </c>
      <c r="I5754" s="110" t="s">
        <v>2683</v>
      </c>
      <c r="J5754" s="108" t="s">
        <v>3047</v>
      </c>
      <c r="O5754" s="108" t="s">
        <v>2573</v>
      </c>
    </row>
    <row r="5755" spans="1:15" s="108" customFormat="1" ht="12.75" x14ac:dyDescent="0.2">
      <c r="A5755" s="108" t="str">
        <f>EnterpriseData!$B$38</f>
        <v>ProTes300420201Adm</v>
      </c>
      <c r="B5755" s="109" t="s">
        <v>21621</v>
      </c>
      <c r="C5755" s="108" t="s">
        <v>2609</v>
      </c>
      <c r="D5755" s="108" t="s">
        <v>21622</v>
      </c>
      <c r="E5755" s="108" t="s">
        <v>2683</v>
      </c>
      <c r="G5755" s="108" t="s">
        <v>21623</v>
      </c>
      <c r="H5755" s="108" t="s">
        <v>6198</v>
      </c>
      <c r="I5755" s="110" t="s">
        <v>2683</v>
      </c>
      <c r="J5755" s="108" t="s">
        <v>3825</v>
      </c>
      <c r="O5755" s="108" t="s">
        <v>2573</v>
      </c>
    </row>
    <row r="5756" spans="1:15" s="108" customFormat="1" ht="12.75" x14ac:dyDescent="0.2">
      <c r="A5756" s="108" t="str">
        <f>EnterpriseData!$B$38</f>
        <v>ProTes300420201Adm</v>
      </c>
      <c r="B5756" s="109" t="s">
        <v>21624</v>
      </c>
      <c r="C5756" s="108" t="s">
        <v>2609</v>
      </c>
      <c r="D5756" s="108" t="s">
        <v>21625</v>
      </c>
      <c r="E5756" s="108" t="s">
        <v>2683</v>
      </c>
      <c r="G5756" s="108" t="s">
        <v>21626</v>
      </c>
      <c r="H5756" s="108" t="s">
        <v>4035</v>
      </c>
      <c r="I5756" s="110" t="s">
        <v>2683</v>
      </c>
      <c r="J5756" s="108" t="s">
        <v>3825</v>
      </c>
      <c r="O5756" s="108" t="s">
        <v>2573</v>
      </c>
    </row>
    <row r="5757" spans="1:15" s="108" customFormat="1" ht="12.75" x14ac:dyDescent="0.2">
      <c r="A5757" s="108" t="str">
        <f>EnterpriseData!$B$38</f>
        <v>ProTes300420201Adm</v>
      </c>
      <c r="B5757" s="109" t="s">
        <v>21627</v>
      </c>
      <c r="C5757" s="108" t="s">
        <v>2609</v>
      </c>
      <c r="D5757" s="108" t="s">
        <v>21628</v>
      </c>
      <c r="E5757" s="108" t="s">
        <v>2683</v>
      </c>
      <c r="G5757" s="108" t="s">
        <v>21629</v>
      </c>
      <c r="H5757" s="108" t="s">
        <v>6198</v>
      </c>
      <c r="I5757" s="110" t="s">
        <v>2683</v>
      </c>
      <c r="J5757" s="108" t="s">
        <v>3825</v>
      </c>
      <c r="O5757" s="108" t="s">
        <v>2573</v>
      </c>
    </row>
    <row r="5758" spans="1:15" s="108" customFormat="1" ht="12.75" x14ac:dyDescent="0.2">
      <c r="A5758" s="108" t="str">
        <f>EnterpriseData!$B$38</f>
        <v>ProTes300420201Adm</v>
      </c>
      <c r="B5758" s="109" t="s">
        <v>21630</v>
      </c>
      <c r="C5758" s="108" t="s">
        <v>2609</v>
      </c>
      <c r="D5758" s="108" t="s">
        <v>21631</v>
      </c>
      <c r="E5758" s="108" t="s">
        <v>2683</v>
      </c>
      <c r="G5758" s="108" t="s">
        <v>21632</v>
      </c>
      <c r="H5758" s="108" t="s">
        <v>4035</v>
      </c>
      <c r="I5758" s="110" t="s">
        <v>2683</v>
      </c>
      <c r="J5758" s="108" t="s">
        <v>3825</v>
      </c>
      <c r="O5758" s="108" t="s">
        <v>2573</v>
      </c>
    </row>
    <row r="5759" spans="1:15" s="108" customFormat="1" ht="12.75" x14ac:dyDescent="0.2">
      <c r="A5759" s="108" t="str">
        <f>EnterpriseData!$B$38</f>
        <v>ProTes300420201Adm</v>
      </c>
      <c r="B5759" s="109" t="s">
        <v>21633</v>
      </c>
      <c r="C5759" s="108" t="s">
        <v>2609</v>
      </c>
      <c r="D5759" s="108" t="s">
        <v>21634</v>
      </c>
      <c r="E5759" s="108" t="s">
        <v>2683</v>
      </c>
      <c r="G5759" s="108" t="s">
        <v>5413</v>
      </c>
      <c r="H5759" s="108" t="s">
        <v>4035</v>
      </c>
      <c r="I5759" s="110" t="s">
        <v>2683</v>
      </c>
      <c r="J5759" s="108" t="s">
        <v>3825</v>
      </c>
      <c r="O5759" s="108" t="s">
        <v>2573</v>
      </c>
    </row>
    <row r="5760" spans="1:15" s="108" customFormat="1" ht="12.75" x14ac:dyDescent="0.2">
      <c r="A5760" s="108" t="str">
        <f>EnterpriseData!$B$38</f>
        <v>ProTes300420201Adm</v>
      </c>
      <c r="B5760" s="109" t="s">
        <v>21635</v>
      </c>
      <c r="C5760" s="108" t="s">
        <v>2609</v>
      </c>
      <c r="D5760" s="108" t="s">
        <v>21636</v>
      </c>
      <c r="E5760" s="108" t="s">
        <v>2683</v>
      </c>
      <c r="G5760" s="108" t="s">
        <v>21637</v>
      </c>
      <c r="H5760" s="108" t="s">
        <v>4035</v>
      </c>
      <c r="I5760" s="110" t="s">
        <v>2683</v>
      </c>
      <c r="J5760" s="108" t="s">
        <v>3825</v>
      </c>
      <c r="O5760" s="108" t="s">
        <v>2573</v>
      </c>
    </row>
    <row r="5761" spans="1:15" s="108" customFormat="1" ht="12.75" x14ac:dyDescent="0.2">
      <c r="A5761" s="108" t="str">
        <f>EnterpriseData!$B$38</f>
        <v>ProTes300420201Adm</v>
      </c>
      <c r="B5761" s="109" t="s">
        <v>21638</v>
      </c>
      <c r="C5761" s="108" t="s">
        <v>2609</v>
      </c>
      <c r="D5761" s="108" t="s">
        <v>21639</v>
      </c>
      <c r="E5761" s="108" t="s">
        <v>2683</v>
      </c>
      <c r="G5761" s="108" t="s">
        <v>21640</v>
      </c>
      <c r="H5761" s="108" t="s">
        <v>6198</v>
      </c>
      <c r="I5761" s="110" t="s">
        <v>2683</v>
      </c>
      <c r="J5761" s="108" t="s">
        <v>3825</v>
      </c>
      <c r="O5761" s="108" t="s">
        <v>2573</v>
      </c>
    </row>
    <row r="5762" spans="1:15" s="108" customFormat="1" ht="12.75" x14ac:dyDescent="0.2">
      <c r="A5762" s="108" t="str">
        <f>EnterpriseData!$B$38</f>
        <v>ProTes300420201Adm</v>
      </c>
      <c r="B5762" s="109" t="s">
        <v>21641</v>
      </c>
      <c r="C5762" s="108" t="s">
        <v>2609</v>
      </c>
      <c r="D5762" s="108" t="s">
        <v>21642</v>
      </c>
      <c r="E5762" s="108" t="s">
        <v>2683</v>
      </c>
      <c r="G5762" s="108" t="s">
        <v>21643</v>
      </c>
      <c r="H5762" s="108" t="s">
        <v>6198</v>
      </c>
      <c r="I5762" s="110" t="s">
        <v>2683</v>
      </c>
      <c r="J5762" s="108" t="s">
        <v>3825</v>
      </c>
      <c r="O5762" s="108" t="s">
        <v>2573</v>
      </c>
    </row>
    <row r="5763" spans="1:15" s="108" customFormat="1" ht="12.75" x14ac:dyDescent="0.2">
      <c r="A5763" s="108" t="str">
        <f>EnterpriseData!$B$38</f>
        <v>ProTes300420201Adm</v>
      </c>
      <c r="B5763" s="109" t="s">
        <v>21644</v>
      </c>
      <c r="C5763" s="108" t="s">
        <v>2609</v>
      </c>
      <c r="D5763" s="108" t="s">
        <v>21645</v>
      </c>
      <c r="E5763" s="108" t="s">
        <v>2683</v>
      </c>
      <c r="G5763" s="108" t="s">
        <v>21646</v>
      </c>
      <c r="H5763" s="108" t="s">
        <v>4035</v>
      </c>
      <c r="I5763" s="110" t="s">
        <v>2683</v>
      </c>
      <c r="J5763" s="108" t="s">
        <v>3825</v>
      </c>
      <c r="O5763" s="108" t="s">
        <v>2573</v>
      </c>
    </row>
    <row r="5764" spans="1:15" s="108" customFormat="1" ht="12.75" x14ac:dyDescent="0.2">
      <c r="A5764" s="108" t="str">
        <f>EnterpriseData!$B$38</f>
        <v>ProTes300420201Adm</v>
      </c>
      <c r="B5764" s="109" t="s">
        <v>21647</v>
      </c>
      <c r="C5764" s="108" t="s">
        <v>2609</v>
      </c>
      <c r="D5764" s="108" t="s">
        <v>21648</v>
      </c>
      <c r="E5764" s="108" t="s">
        <v>2683</v>
      </c>
      <c r="G5764" s="108" t="s">
        <v>21649</v>
      </c>
      <c r="H5764" s="108" t="s">
        <v>4035</v>
      </c>
      <c r="I5764" s="110" t="s">
        <v>2683</v>
      </c>
      <c r="J5764" s="108" t="s">
        <v>3825</v>
      </c>
      <c r="O5764" s="108" t="s">
        <v>2573</v>
      </c>
    </row>
    <row r="5765" spans="1:15" s="108" customFormat="1" ht="12.75" x14ac:dyDescent="0.2">
      <c r="A5765" s="108" t="str">
        <f>EnterpriseData!$B$38</f>
        <v>ProTes300420201Adm</v>
      </c>
      <c r="B5765" s="109" t="s">
        <v>21650</v>
      </c>
      <c r="C5765" s="108" t="s">
        <v>2609</v>
      </c>
      <c r="D5765" s="108" t="s">
        <v>21651</v>
      </c>
      <c r="E5765" s="108" t="s">
        <v>2683</v>
      </c>
      <c r="G5765" s="108" t="s">
        <v>21652</v>
      </c>
      <c r="H5765" s="108" t="s">
        <v>4035</v>
      </c>
      <c r="I5765" s="110" t="s">
        <v>2683</v>
      </c>
      <c r="J5765" s="108" t="s">
        <v>3825</v>
      </c>
      <c r="O5765" s="108" t="s">
        <v>2573</v>
      </c>
    </row>
    <row r="5766" spans="1:15" s="108" customFormat="1" ht="12.75" x14ac:dyDescent="0.2">
      <c r="A5766" s="108" t="str">
        <f>EnterpriseData!$B$38</f>
        <v>ProTes300420201Adm</v>
      </c>
      <c r="B5766" s="109" t="s">
        <v>21653</v>
      </c>
      <c r="C5766" s="108" t="s">
        <v>2609</v>
      </c>
      <c r="D5766" s="108" t="s">
        <v>21654</v>
      </c>
      <c r="E5766" s="108" t="s">
        <v>2683</v>
      </c>
      <c r="G5766" s="108" t="s">
        <v>21655</v>
      </c>
      <c r="H5766" s="108" t="s">
        <v>4035</v>
      </c>
      <c r="I5766" s="110" t="s">
        <v>2683</v>
      </c>
      <c r="J5766" s="108" t="s">
        <v>3825</v>
      </c>
      <c r="O5766" s="108" t="s">
        <v>2573</v>
      </c>
    </row>
    <row r="5767" spans="1:15" s="108" customFormat="1" ht="12.75" x14ac:dyDescent="0.2">
      <c r="A5767" s="108" t="str">
        <f>EnterpriseData!$B$38</f>
        <v>ProTes300420201Adm</v>
      </c>
      <c r="B5767" s="109" t="s">
        <v>21656</v>
      </c>
      <c r="C5767" s="108" t="s">
        <v>2609</v>
      </c>
      <c r="D5767" s="108" t="s">
        <v>21657</v>
      </c>
      <c r="E5767" s="108" t="s">
        <v>2683</v>
      </c>
      <c r="G5767" s="108" t="s">
        <v>21658</v>
      </c>
      <c r="H5767" s="108" t="s">
        <v>4035</v>
      </c>
      <c r="I5767" s="110" t="s">
        <v>2683</v>
      </c>
      <c r="J5767" s="108" t="s">
        <v>3825</v>
      </c>
      <c r="O5767" s="108" t="s">
        <v>2573</v>
      </c>
    </row>
    <row r="5768" spans="1:15" s="108" customFormat="1" ht="12.75" x14ac:dyDescent="0.2">
      <c r="A5768" s="108" t="str">
        <f>EnterpriseData!$B$38</f>
        <v>ProTes300420201Adm</v>
      </c>
      <c r="B5768" s="109" t="s">
        <v>21659</v>
      </c>
      <c r="C5768" s="108" t="s">
        <v>2609</v>
      </c>
      <c r="D5768" s="108" t="s">
        <v>21660</v>
      </c>
      <c r="E5768" s="108" t="s">
        <v>2683</v>
      </c>
      <c r="G5768" s="108" t="s">
        <v>21661</v>
      </c>
      <c r="H5768" s="108" t="s">
        <v>4035</v>
      </c>
      <c r="I5768" s="110" t="s">
        <v>2683</v>
      </c>
      <c r="J5768" s="108" t="s">
        <v>3825</v>
      </c>
      <c r="O5768" s="108" t="s">
        <v>2573</v>
      </c>
    </row>
    <row r="5769" spans="1:15" s="108" customFormat="1" ht="12.75" x14ac:dyDescent="0.2">
      <c r="A5769" s="108" t="str">
        <f>EnterpriseData!$B$38</f>
        <v>ProTes300420201Adm</v>
      </c>
      <c r="B5769" s="109" t="s">
        <v>21662</v>
      </c>
      <c r="C5769" s="108" t="s">
        <v>2609</v>
      </c>
      <c r="D5769" s="108" t="s">
        <v>21663</v>
      </c>
      <c r="E5769" s="108" t="s">
        <v>2683</v>
      </c>
      <c r="G5769" s="108" t="s">
        <v>21664</v>
      </c>
      <c r="H5769" s="108" t="s">
        <v>6198</v>
      </c>
      <c r="I5769" s="110" t="s">
        <v>2683</v>
      </c>
      <c r="J5769" s="108" t="s">
        <v>3825</v>
      </c>
      <c r="O5769" s="108" t="s">
        <v>2573</v>
      </c>
    </row>
    <row r="5770" spans="1:15" s="108" customFormat="1" ht="12.75" x14ac:dyDescent="0.2">
      <c r="A5770" s="108" t="str">
        <f>EnterpriseData!$B$38</f>
        <v>ProTes300420201Adm</v>
      </c>
      <c r="B5770" s="109" t="s">
        <v>21665</v>
      </c>
      <c r="C5770" s="108" t="s">
        <v>2609</v>
      </c>
      <c r="D5770" s="108" t="s">
        <v>21666</v>
      </c>
      <c r="E5770" s="108" t="s">
        <v>2683</v>
      </c>
      <c r="G5770" s="108" t="s">
        <v>21667</v>
      </c>
      <c r="H5770" s="108" t="s">
        <v>4035</v>
      </c>
      <c r="I5770" s="110" t="s">
        <v>2683</v>
      </c>
      <c r="J5770" s="108" t="s">
        <v>3825</v>
      </c>
      <c r="O5770" s="108" t="s">
        <v>2573</v>
      </c>
    </row>
    <row r="5771" spans="1:15" s="108" customFormat="1" ht="12.75" x14ac:dyDescent="0.2">
      <c r="A5771" s="108" t="str">
        <f>EnterpriseData!$B$38</f>
        <v>ProTes300420201Adm</v>
      </c>
      <c r="B5771" s="109" t="s">
        <v>21668</v>
      </c>
      <c r="C5771" s="108" t="s">
        <v>2609</v>
      </c>
      <c r="D5771" s="108" t="s">
        <v>21669</v>
      </c>
      <c r="E5771" s="108" t="s">
        <v>2683</v>
      </c>
      <c r="G5771" s="108" t="s">
        <v>21670</v>
      </c>
      <c r="H5771" s="108" t="s">
        <v>4035</v>
      </c>
      <c r="I5771" s="110" t="s">
        <v>2683</v>
      </c>
      <c r="J5771" s="108" t="s">
        <v>3825</v>
      </c>
      <c r="O5771" s="108" t="s">
        <v>2573</v>
      </c>
    </row>
    <row r="5772" spans="1:15" s="108" customFormat="1" ht="12.75" x14ac:dyDescent="0.2">
      <c r="A5772" s="108" t="str">
        <f>EnterpriseData!$B$38</f>
        <v>ProTes300420201Adm</v>
      </c>
      <c r="B5772" s="109" t="s">
        <v>21671</v>
      </c>
      <c r="C5772" s="108" t="s">
        <v>2609</v>
      </c>
      <c r="D5772" s="108" t="s">
        <v>21672</v>
      </c>
      <c r="E5772" s="108" t="s">
        <v>2683</v>
      </c>
      <c r="G5772" s="108" t="s">
        <v>21673</v>
      </c>
      <c r="H5772" s="108" t="s">
        <v>6198</v>
      </c>
      <c r="I5772" s="110" t="s">
        <v>2683</v>
      </c>
      <c r="J5772" s="108" t="s">
        <v>3825</v>
      </c>
      <c r="O5772" s="108" t="s">
        <v>2573</v>
      </c>
    </row>
    <row r="5773" spans="1:15" s="108" customFormat="1" ht="12.75" x14ac:dyDescent="0.2">
      <c r="A5773" s="108" t="str">
        <f>EnterpriseData!$B$38</f>
        <v>ProTes300420201Adm</v>
      </c>
      <c r="B5773" s="109" t="s">
        <v>21674</v>
      </c>
      <c r="C5773" s="108" t="s">
        <v>2609</v>
      </c>
      <c r="D5773" s="108" t="s">
        <v>21675</v>
      </c>
      <c r="E5773" s="108" t="s">
        <v>2683</v>
      </c>
      <c r="G5773" s="108" t="s">
        <v>21676</v>
      </c>
      <c r="H5773" s="108" t="s">
        <v>4035</v>
      </c>
      <c r="I5773" s="110" t="s">
        <v>2683</v>
      </c>
      <c r="J5773" s="108" t="s">
        <v>3825</v>
      </c>
      <c r="O5773" s="108" t="s">
        <v>2573</v>
      </c>
    </row>
    <row r="5774" spans="1:15" s="108" customFormat="1" ht="12.75" x14ac:dyDescent="0.2">
      <c r="A5774" s="108" t="str">
        <f>EnterpriseData!$B$38</f>
        <v>ProTes300420201Adm</v>
      </c>
      <c r="B5774" s="109" t="s">
        <v>21677</v>
      </c>
      <c r="C5774" s="108" t="s">
        <v>2609</v>
      </c>
      <c r="D5774" s="108" t="s">
        <v>21678</v>
      </c>
      <c r="E5774" s="108" t="s">
        <v>2683</v>
      </c>
      <c r="G5774" s="108" t="s">
        <v>21679</v>
      </c>
      <c r="H5774" s="108" t="s">
        <v>4035</v>
      </c>
      <c r="I5774" s="110" t="s">
        <v>2683</v>
      </c>
      <c r="J5774" s="108" t="s">
        <v>3825</v>
      </c>
      <c r="O5774" s="108" t="s">
        <v>2573</v>
      </c>
    </row>
    <row r="5775" spans="1:15" s="108" customFormat="1" ht="12.75" x14ac:dyDescent="0.2">
      <c r="A5775" s="108" t="str">
        <f>EnterpriseData!$B$38</f>
        <v>ProTes300420201Adm</v>
      </c>
      <c r="B5775" s="109" t="s">
        <v>21680</v>
      </c>
      <c r="C5775" s="108" t="s">
        <v>2609</v>
      </c>
      <c r="D5775" s="108" t="s">
        <v>21681</v>
      </c>
      <c r="E5775" s="108" t="s">
        <v>2683</v>
      </c>
      <c r="G5775" s="108" t="s">
        <v>21682</v>
      </c>
      <c r="H5775" s="108" t="s">
        <v>4035</v>
      </c>
      <c r="I5775" s="110" t="s">
        <v>2683</v>
      </c>
      <c r="J5775" s="108" t="s">
        <v>3825</v>
      </c>
      <c r="O5775" s="108" t="s">
        <v>2573</v>
      </c>
    </row>
    <row r="5776" spans="1:15" s="108" customFormat="1" ht="12.75" x14ac:dyDescent="0.2">
      <c r="A5776" s="108" t="str">
        <f>EnterpriseData!$B$38</f>
        <v>ProTes300420201Adm</v>
      </c>
      <c r="B5776" s="109" t="s">
        <v>21683</v>
      </c>
      <c r="C5776" s="108" t="s">
        <v>2609</v>
      </c>
      <c r="D5776" s="108" t="s">
        <v>21684</v>
      </c>
      <c r="E5776" s="108" t="s">
        <v>2683</v>
      </c>
      <c r="G5776" s="108" t="s">
        <v>21685</v>
      </c>
      <c r="H5776" s="108" t="s">
        <v>21686</v>
      </c>
      <c r="I5776" s="110" t="s">
        <v>2683</v>
      </c>
      <c r="J5776" s="108" t="s">
        <v>9445</v>
      </c>
      <c r="O5776" s="108" t="s">
        <v>2573</v>
      </c>
    </row>
    <row r="5777" spans="1:15" s="108" customFormat="1" ht="12.75" x14ac:dyDescent="0.2">
      <c r="A5777" s="108" t="str">
        <f>EnterpriseData!$B$38</f>
        <v>ProTes300420201Adm</v>
      </c>
      <c r="B5777" s="109" t="s">
        <v>21687</v>
      </c>
      <c r="C5777" s="108" t="s">
        <v>2609</v>
      </c>
      <c r="D5777" s="108" t="s">
        <v>21688</v>
      </c>
      <c r="E5777" s="108" t="s">
        <v>2683</v>
      </c>
      <c r="G5777" s="108" t="s">
        <v>21689</v>
      </c>
      <c r="H5777" s="108" t="s">
        <v>6198</v>
      </c>
      <c r="I5777" s="110" t="s">
        <v>2683</v>
      </c>
      <c r="J5777" s="108" t="s">
        <v>3825</v>
      </c>
      <c r="O5777" s="108" t="s">
        <v>2573</v>
      </c>
    </row>
    <row r="5778" spans="1:15" s="108" customFormat="1" ht="12.75" x14ac:dyDescent="0.2">
      <c r="A5778" s="108" t="str">
        <f>EnterpriseData!$B$38</f>
        <v>ProTes300420201Adm</v>
      </c>
      <c r="B5778" s="109" t="s">
        <v>21690</v>
      </c>
      <c r="C5778" s="108" t="s">
        <v>2609</v>
      </c>
      <c r="D5778" s="108" t="s">
        <v>21691</v>
      </c>
      <c r="E5778" s="108" t="s">
        <v>2683</v>
      </c>
      <c r="G5778" s="108" t="s">
        <v>21692</v>
      </c>
      <c r="H5778" s="108" t="s">
        <v>4035</v>
      </c>
      <c r="I5778" s="110" t="s">
        <v>2683</v>
      </c>
      <c r="J5778" s="108" t="s">
        <v>3825</v>
      </c>
      <c r="O5778" s="108" t="s">
        <v>2573</v>
      </c>
    </row>
    <row r="5779" spans="1:15" s="108" customFormat="1" ht="12.75" x14ac:dyDescent="0.2">
      <c r="A5779" s="108" t="str">
        <f>EnterpriseData!$B$38</f>
        <v>ProTes300420201Adm</v>
      </c>
      <c r="B5779" s="109" t="s">
        <v>21693</v>
      </c>
      <c r="C5779" s="108" t="s">
        <v>2609</v>
      </c>
      <c r="D5779" s="108" t="s">
        <v>21694</v>
      </c>
      <c r="E5779" s="108" t="s">
        <v>2683</v>
      </c>
      <c r="G5779" s="108" t="s">
        <v>21695</v>
      </c>
      <c r="H5779" s="108" t="s">
        <v>4035</v>
      </c>
      <c r="I5779" s="110" t="s">
        <v>2683</v>
      </c>
      <c r="J5779" s="108" t="s">
        <v>3825</v>
      </c>
      <c r="O5779" s="108" t="s">
        <v>2573</v>
      </c>
    </row>
    <row r="5780" spans="1:15" s="108" customFormat="1" ht="12.75" x14ac:dyDescent="0.2">
      <c r="A5780" s="108" t="str">
        <f>EnterpriseData!$B$38</f>
        <v>ProTes300420201Adm</v>
      </c>
      <c r="B5780" s="109" t="s">
        <v>21696</v>
      </c>
      <c r="C5780" s="108" t="s">
        <v>2609</v>
      </c>
      <c r="D5780" s="108" t="s">
        <v>21697</v>
      </c>
      <c r="E5780" s="108" t="s">
        <v>2683</v>
      </c>
      <c r="G5780" s="108" t="s">
        <v>21698</v>
      </c>
      <c r="H5780" s="108" t="s">
        <v>4035</v>
      </c>
      <c r="I5780" s="110" t="s">
        <v>2683</v>
      </c>
      <c r="J5780" s="108" t="s">
        <v>3825</v>
      </c>
      <c r="O5780" s="108" t="s">
        <v>2573</v>
      </c>
    </row>
    <row r="5781" spans="1:15" s="108" customFormat="1" ht="12.75" x14ac:dyDescent="0.2">
      <c r="A5781" s="108" t="str">
        <f>EnterpriseData!$B$38</f>
        <v>ProTes300420201Adm</v>
      </c>
      <c r="B5781" s="109" t="s">
        <v>21699</v>
      </c>
      <c r="C5781" s="108" t="s">
        <v>2609</v>
      </c>
      <c r="D5781" s="108" t="s">
        <v>21700</v>
      </c>
      <c r="E5781" s="108" t="s">
        <v>2683</v>
      </c>
      <c r="G5781" s="108" t="s">
        <v>21701</v>
      </c>
      <c r="H5781" s="108" t="s">
        <v>4035</v>
      </c>
      <c r="I5781" s="110" t="s">
        <v>2683</v>
      </c>
      <c r="J5781" s="108" t="s">
        <v>3825</v>
      </c>
      <c r="O5781" s="108" t="s">
        <v>2573</v>
      </c>
    </row>
    <row r="5782" spans="1:15" s="108" customFormat="1" ht="12.75" x14ac:dyDescent="0.2">
      <c r="A5782" s="108" t="str">
        <f>EnterpriseData!$B$38</f>
        <v>ProTes300420201Adm</v>
      </c>
      <c r="B5782" s="109" t="s">
        <v>21702</v>
      </c>
      <c r="C5782" s="108" t="s">
        <v>2609</v>
      </c>
      <c r="D5782" s="108" t="s">
        <v>21703</v>
      </c>
      <c r="E5782" s="108" t="s">
        <v>2683</v>
      </c>
      <c r="G5782" s="108" t="s">
        <v>21704</v>
      </c>
      <c r="H5782" s="108" t="s">
        <v>4035</v>
      </c>
      <c r="I5782" s="110" t="s">
        <v>2683</v>
      </c>
      <c r="J5782" s="108" t="s">
        <v>3825</v>
      </c>
      <c r="O5782" s="108" t="s">
        <v>2573</v>
      </c>
    </row>
    <row r="5783" spans="1:15" s="108" customFormat="1" ht="12.75" x14ac:dyDescent="0.2">
      <c r="A5783" s="108" t="str">
        <f>EnterpriseData!$B$38</f>
        <v>ProTes300420201Adm</v>
      </c>
      <c r="B5783" s="109" t="s">
        <v>21705</v>
      </c>
      <c r="C5783" s="108" t="s">
        <v>2609</v>
      </c>
      <c r="D5783" s="108" t="s">
        <v>21706</v>
      </c>
      <c r="E5783" s="108" t="s">
        <v>2683</v>
      </c>
      <c r="G5783" s="108" t="s">
        <v>21707</v>
      </c>
      <c r="H5783" s="108" t="s">
        <v>4035</v>
      </c>
      <c r="I5783" s="110" t="s">
        <v>2683</v>
      </c>
      <c r="J5783" s="108" t="s">
        <v>3825</v>
      </c>
      <c r="O5783" s="108" t="s">
        <v>2573</v>
      </c>
    </row>
    <row r="5784" spans="1:15" s="108" customFormat="1" ht="12.75" x14ac:dyDescent="0.2">
      <c r="A5784" s="108" t="str">
        <f>EnterpriseData!$B$38</f>
        <v>ProTes300420201Adm</v>
      </c>
      <c r="B5784" s="109" t="s">
        <v>21708</v>
      </c>
      <c r="C5784" s="108" t="s">
        <v>2609</v>
      </c>
      <c r="D5784" s="108" t="s">
        <v>21709</v>
      </c>
      <c r="E5784" s="108" t="s">
        <v>2683</v>
      </c>
      <c r="G5784" s="108" t="s">
        <v>21710</v>
      </c>
      <c r="H5784" s="108" t="s">
        <v>4035</v>
      </c>
      <c r="I5784" s="110" t="s">
        <v>2683</v>
      </c>
      <c r="J5784" s="108" t="s">
        <v>3825</v>
      </c>
      <c r="O5784" s="108" t="s">
        <v>2573</v>
      </c>
    </row>
    <row r="5785" spans="1:15" s="108" customFormat="1" ht="12.75" x14ac:dyDescent="0.2">
      <c r="A5785" s="108" t="str">
        <f>EnterpriseData!$B$38</f>
        <v>ProTes300420201Adm</v>
      </c>
      <c r="B5785" s="109" t="s">
        <v>21711</v>
      </c>
      <c r="C5785" s="108" t="s">
        <v>2609</v>
      </c>
      <c r="D5785" s="108" t="s">
        <v>21712</v>
      </c>
      <c r="E5785" s="108" t="s">
        <v>2683</v>
      </c>
      <c r="G5785" s="108" t="s">
        <v>21713</v>
      </c>
      <c r="H5785" s="108" t="s">
        <v>4035</v>
      </c>
      <c r="I5785" s="110" t="s">
        <v>2683</v>
      </c>
      <c r="J5785" s="108" t="s">
        <v>3825</v>
      </c>
      <c r="O5785" s="108" t="s">
        <v>2573</v>
      </c>
    </row>
    <row r="5786" spans="1:15" s="108" customFormat="1" ht="12.75" x14ac:dyDescent="0.2">
      <c r="A5786" s="108" t="str">
        <f>EnterpriseData!$B$38</f>
        <v>ProTes300420201Adm</v>
      </c>
      <c r="B5786" s="109" t="s">
        <v>21714</v>
      </c>
      <c r="C5786" s="108" t="s">
        <v>2609</v>
      </c>
      <c r="D5786" s="108" t="s">
        <v>21715</v>
      </c>
      <c r="E5786" s="108" t="s">
        <v>2683</v>
      </c>
      <c r="G5786" s="108" t="s">
        <v>21716</v>
      </c>
      <c r="H5786" s="108" t="s">
        <v>6198</v>
      </c>
      <c r="I5786" s="110" t="s">
        <v>2683</v>
      </c>
      <c r="J5786" s="108" t="s">
        <v>3825</v>
      </c>
      <c r="O5786" s="108" t="s">
        <v>2573</v>
      </c>
    </row>
    <row r="5787" spans="1:15" s="108" customFormat="1" ht="12.75" x14ac:dyDescent="0.2">
      <c r="A5787" s="108" t="str">
        <f>EnterpriseData!$B$38</f>
        <v>ProTes300420201Adm</v>
      </c>
      <c r="B5787" s="109" t="s">
        <v>21717</v>
      </c>
      <c r="C5787" s="108" t="s">
        <v>2609</v>
      </c>
      <c r="D5787" s="108" t="s">
        <v>21718</v>
      </c>
      <c r="E5787" s="108" t="s">
        <v>2683</v>
      </c>
      <c r="G5787" s="108" t="s">
        <v>21719</v>
      </c>
      <c r="H5787" s="108" t="s">
        <v>6198</v>
      </c>
      <c r="I5787" s="110" t="s">
        <v>2683</v>
      </c>
      <c r="J5787" s="108" t="s">
        <v>3825</v>
      </c>
      <c r="O5787" s="108" t="s">
        <v>2573</v>
      </c>
    </row>
    <row r="5788" spans="1:15" s="108" customFormat="1" ht="12.75" x14ac:dyDescent="0.2">
      <c r="A5788" s="108" t="str">
        <f>EnterpriseData!$B$38</f>
        <v>ProTes300420201Adm</v>
      </c>
      <c r="B5788" s="109" t="s">
        <v>21720</v>
      </c>
      <c r="C5788" s="108" t="s">
        <v>2609</v>
      </c>
      <c r="D5788" s="108" t="s">
        <v>21721</v>
      </c>
      <c r="E5788" s="108" t="s">
        <v>2683</v>
      </c>
      <c r="G5788" s="108" t="s">
        <v>13354</v>
      </c>
      <c r="H5788" s="108" t="s">
        <v>6198</v>
      </c>
      <c r="I5788" s="110" t="s">
        <v>2683</v>
      </c>
      <c r="J5788" s="108" t="s">
        <v>3825</v>
      </c>
      <c r="O5788" s="108" t="s">
        <v>2573</v>
      </c>
    </row>
    <row r="5789" spans="1:15" s="108" customFormat="1" ht="12.75" x14ac:dyDescent="0.2">
      <c r="A5789" s="108" t="str">
        <f>EnterpriseData!$B$38</f>
        <v>ProTes300420201Adm</v>
      </c>
      <c r="B5789" s="109" t="s">
        <v>21722</v>
      </c>
      <c r="C5789" s="108" t="s">
        <v>2609</v>
      </c>
      <c r="D5789" s="108" t="s">
        <v>21723</v>
      </c>
      <c r="E5789" s="108" t="s">
        <v>2683</v>
      </c>
      <c r="G5789" s="108" t="s">
        <v>21724</v>
      </c>
      <c r="H5789" s="108" t="s">
        <v>6198</v>
      </c>
      <c r="I5789" s="110" t="s">
        <v>2683</v>
      </c>
      <c r="J5789" s="108" t="s">
        <v>3825</v>
      </c>
      <c r="O5789" s="108" t="s">
        <v>2573</v>
      </c>
    </row>
    <row r="5790" spans="1:15" s="108" customFormat="1" ht="12.75" x14ac:dyDescent="0.2">
      <c r="A5790" s="108" t="str">
        <f>EnterpriseData!$B$38</f>
        <v>ProTes300420201Adm</v>
      </c>
      <c r="B5790" s="109" t="s">
        <v>21725</v>
      </c>
      <c r="C5790" s="108" t="s">
        <v>2609</v>
      </c>
      <c r="D5790" s="108" t="s">
        <v>21726</v>
      </c>
      <c r="E5790" s="108" t="s">
        <v>2683</v>
      </c>
      <c r="G5790" s="108" t="s">
        <v>21727</v>
      </c>
      <c r="H5790" s="108" t="s">
        <v>6198</v>
      </c>
      <c r="I5790" s="110" t="s">
        <v>2683</v>
      </c>
      <c r="J5790" s="108" t="s">
        <v>3825</v>
      </c>
      <c r="O5790" s="108" t="s">
        <v>2573</v>
      </c>
    </row>
    <row r="5791" spans="1:15" s="108" customFormat="1" ht="12.75" x14ac:dyDescent="0.2">
      <c r="A5791" s="108" t="str">
        <f>EnterpriseData!$B$38</f>
        <v>ProTes300420201Adm</v>
      </c>
      <c r="B5791" s="109" t="s">
        <v>21728</v>
      </c>
      <c r="C5791" s="108" t="s">
        <v>2609</v>
      </c>
      <c r="D5791" s="108" t="s">
        <v>21729</v>
      </c>
      <c r="E5791" s="108" t="s">
        <v>2683</v>
      </c>
      <c r="G5791" s="108" t="s">
        <v>21730</v>
      </c>
      <c r="H5791" s="108" t="s">
        <v>6198</v>
      </c>
      <c r="I5791" s="110" t="s">
        <v>2683</v>
      </c>
      <c r="J5791" s="108" t="s">
        <v>3825</v>
      </c>
      <c r="O5791" s="108" t="s">
        <v>2573</v>
      </c>
    </row>
    <row r="5792" spans="1:15" s="108" customFormat="1" ht="12.75" x14ac:dyDescent="0.2">
      <c r="A5792" s="108" t="str">
        <f>EnterpriseData!$B$38</f>
        <v>ProTes300420201Adm</v>
      </c>
      <c r="B5792" s="109" t="s">
        <v>21731</v>
      </c>
      <c r="C5792" s="108" t="s">
        <v>2609</v>
      </c>
      <c r="D5792" s="108" t="s">
        <v>21732</v>
      </c>
      <c r="E5792" s="108" t="s">
        <v>2683</v>
      </c>
      <c r="G5792" s="108" t="s">
        <v>21733</v>
      </c>
      <c r="H5792" s="108" t="s">
        <v>6198</v>
      </c>
      <c r="I5792" s="110" t="s">
        <v>2683</v>
      </c>
      <c r="J5792" s="108" t="s">
        <v>3825</v>
      </c>
      <c r="O5792" s="108" t="s">
        <v>2573</v>
      </c>
    </row>
    <row r="5793" spans="1:15" s="108" customFormat="1" ht="12.75" x14ac:dyDescent="0.2">
      <c r="A5793" s="108" t="str">
        <f>EnterpriseData!$B$38</f>
        <v>ProTes300420201Adm</v>
      </c>
      <c r="B5793" s="109" t="s">
        <v>21734</v>
      </c>
      <c r="C5793" s="108" t="s">
        <v>2609</v>
      </c>
      <c r="D5793" s="108" t="s">
        <v>12348</v>
      </c>
      <c r="E5793" s="108" t="s">
        <v>2683</v>
      </c>
      <c r="G5793" s="108" t="s">
        <v>12349</v>
      </c>
      <c r="H5793" s="108" t="s">
        <v>6198</v>
      </c>
      <c r="I5793" s="110" t="s">
        <v>2683</v>
      </c>
      <c r="J5793" s="108" t="s">
        <v>3825</v>
      </c>
      <c r="O5793" s="108" t="s">
        <v>2573</v>
      </c>
    </row>
    <row r="5794" spans="1:15" s="108" customFormat="1" ht="12.75" x14ac:dyDescent="0.2">
      <c r="A5794" s="108" t="str">
        <f>EnterpriseData!$B$38</f>
        <v>ProTes300420201Adm</v>
      </c>
      <c r="B5794" s="109" t="s">
        <v>21735</v>
      </c>
      <c r="C5794" s="108" t="s">
        <v>2609</v>
      </c>
      <c r="D5794" s="108" t="s">
        <v>21736</v>
      </c>
      <c r="E5794" s="108" t="s">
        <v>2683</v>
      </c>
      <c r="G5794" s="108" t="s">
        <v>21737</v>
      </c>
      <c r="H5794" s="108" t="s">
        <v>6198</v>
      </c>
      <c r="I5794" s="110" t="s">
        <v>2683</v>
      </c>
      <c r="J5794" s="108" t="s">
        <v>3825</v>
      </c>
      <c r="O5794" s="108" t="s">
        <v>2573</v>
      </c>
    </row>
    <row r="5795" spans="1:15" s="108" customFormat="1" ht="12.75" x14ac:dyDescent="0.2">
      <c r="A5795" s="108" t="str">
        <f>EnterpriseData!$B$38</f>
        <v>ProTes300420201Adm</v>
      </c>
      <c r="B5795" s="109" t="s">
        <v>21738</v>
      </c>
      <c r="C5795" s="108" t="s">
        <v>2609</v>
      </c>
      <c r="D5795" s="108" t="s">
        <v>21739</v>
      </c>
      <c r="E5795" s="108" t="s">
        <v>2683</v>
      </c>
      <c r="G5795" s="108" t="s">
        <v>11148</v>
      </c>
      <c r="H5795" s="108" t="s">
        <v>6198</v>
      </c>
      <c r="I5795" s="110" t="s">
        <v>2683</v>
      </c>
      <c r="J5795" s="108" t="s">
        <v>3825</v>
      </c>
      <c r="O5795" s="108" t="s">
        <v>2573</v>
      </c>
    </row>
    <row r="5796" spans="1:15" s="108" customFormat="1" ht="12.75" x14ac:dyDescent="0.2">
      <c r="A5796" s="108" t="str">
        <f>EnterpriseData!$B$38</f>
        <v>ProTes300420201Adm</v>
      </c>
      <c r="B5796" s="109" t="s">
        <v>21740</v>
      </c>
      <c r="C5796" s="108" t="s">
        <v>2609</v>
      </c>
      <c r="D5796" s="108" t="s">
        <v>21741</v>
      </c>
      <c r="E5796" s="108" t="s">
        <v>2683</v>
      </c>
      <c r="G5796" s="108" t="s">
        <v>21742</v>
      </c>
      <c r="H5796" s="108" t="s">
        <v>6198</v>
      </c>
      <c r="I5796" s="110" t="s">
        <v>2683</v>
      </c>
      <c r="J5796" s="108" t="s">
        <v>3825</v>
      </c>
      <c r="O5796" s="108" t="s">
        <v>2573</v>
      </c>
    </row>
    <row r="5797" spans="1:15" s="108" customFormat="1" ht="12.75" x14ac:dyDescent="0.2">
      <c r="A5797" s="108" t="str">
        <f>EnterpriseData!$B$38</f>
        <v>ProTes300420201Adm</v>
      </c>
      <c r="B5797" s="109" t="s">
        <v>21743</v>
      </c>
      <c r="C5797" s="108" t="s">
        <v>2609</v>
      </c>
      <c r="D5797" s="108" t="s">
        <v>21744</v>
      </c>
      <c r="E5797" s="108" t="s">
        <v>2683</v>
      </c>
      <c r="G5797" s="108" t="s">
        <v>21745</v>
      </c>
      <c r="H5797" s="108" t="s">
        <v>6198</v>
      </c>
      <c r="I5797" s="110" t="s">
        <v>2683</v>
      </c>
      <c r="J5797" s="108" t="s">
        <v>3825</v>
      </c>
      <c r="O5797" s="108" t="s">
        <v>2573</v>
      </c>
    </row>
    <row r="5798" spans="1:15" s="108" customFormat="1" ht="12.75" x14ac:dyDescent="0.2">
      <c r="A5798" s="108" t="str">
        <f>EnterpriseData!$B$38</f>
        <v>ProTes300420201Adm</v>
      </c>
      <c r="B5798" s="109" t="s">
        <v>21746</v>
      </c>
      <c r="C5798" s="108" t="s">
        <v>2609</v>
      </c>
      <c r="D5798" s="108" t="s">
        <v>21747</v>
      </c>
      <c r="E5798" s="108" t="s">
        <v>2683</v>
      </c>
      <c r="G5798" s="108" t="s">
        <v>21748</v>
      </c>
      <c r="H5798" s="108" t="s">
        <v>6198</v>
      </c>
      <c r="I5798" s="110" t="s">
        <v>2683</v>
      </c>
      <c r="J5798" s="108" t="s">
        <v>3825</v>
      </c>
      <c r="O5798" s="108" t="s">
        <v>2573</v>
      </c>
    </row>
    <row r="5799" spans="1:15" s="108" customFormat="1" ht="12.75" x14ac:dyDescent="0.2">
      <c r="A5799" s="108" t="str">
        <f>EnterpriseData!$B$38</f>
        <v>ProTes300420201Adm</v>
      </c>
      <c r="B5799" s="109" t="s">
        <v>21749</v>
      </c>
      <c r="C5799" s="108" t="s">
        <v>2609</v>
      </c>
      <c r="D5799" s="108" t="s">
        <v>21750</v>
      </c>
      <c r="E5799" s="108" t="s">
        <v>2683</v>
      </c>
      <c r="G5799" s="108" t="s">
        <v>21751</v>
      </c>
      <c r="H5799" s="108" t="s">
        <v>4035</v>
      </c>
      <c r="I5799" s="110" t="s">
        <v>2683</v>
      </c>
      <c r="J5799" s="108" t="s">
        <v>3825</v>
      </c>
      <c r="O5799" s="108" t="s">
        <v>2573</v>
      </c>
    </row>
    <row r="5800" spans="1:15" s="108" customFormat="1" ht="12.75" x14ac:dyDescent="0.2">
      <c r="A5800" s="108" t="str">
        <f>EnterpriseData!$B$38</f>
        <v>ProTes300420201Adm</v>
      </c>
      <c r="B5800" s="109" t="s">
        <v>21752</v>
      </c>
      <c r="C5800" s="108" t="s">
        <v>2609</v>
      </c>
      <c r="D5800" s="108" t="s">
        <v>21753</v>
      </c>
      <c r="E5800" s="108" t="s">
        <v>2683</v>
      </c>
      <c r="G5800" s="108" t="s">
        <v>21754</v>
      </c>
      <c r="H5800" s="108" t="s">
        <v>4035</v>
      </c>
      <c r="I5800" s="110" t="s">
        <v>2683</v>
      </c>
      <c r="J5800" s="108" t="s">
        <v>3825</v>
      </c>
      <c r="O5800" s="108" t="s">
        <v>2573</v>
      </c>
    </row>
    <row r="5801" spans="1:15" s="108" customFormat="1" ht="12.75" x14ac:dyDescent="0.2">
      <c r="A5801" s="108" t="str">
        <f>EnterpriseData!$B$38</f>
        <v>ProTes300420201Adm</v>
      </c>
      <c r="B5801" s="109" t="s">
        <v>21755</v>
      </c>
      <c r="C5801" s="108" t="s">
        <v>2609</v>
      </c>
      <c r="D5801" s="108" t="s">
        <v>21756</v>
      </c>
      <c r="E5801" s="108" t="s">
        <v>2683</v>
      </c>
      <c r="G5801" s="108" t="s">
        <v>21757</v>
      </c>
      <c r="H5801" s="108" t="s">
        <v>6198</v>
      </c>
      <c r="I5801" s="110" t="s">
        <v>2683</v>
      </c>
      <c r="J5801" s="108" t="s">
        <v>3825</v>
      </c>
      <c r="O5801" s="108" t="s">
        <v>2573</v>
      </c>
    </row>
    <row r="5802" spans="1:15" s="108" customFormat="1" ht="12.75" x14ac:dyDescent="0.2">
      <c r="A5802" s="108" t="str">
        <f>EnterpriseData!$B$38</f>
        <v>ProTes300420201Adm</v>
      </c>
      <c r="B5802" s="109" t="s">
        <v>21758</v>
      </c>
      <c r="C5802" s="108" t="s">
        <v>2609</v>
      </c>
      <c r="D5802" s="108" t="s">
        <v>21759</v>
      </c>
      <c r="E5802" s="108" t="s">
        <v>2683</v>
      </c>
      <c r="G5802" s="108" t="s">
        <v>21760</v>
      </c>
      <c r="H5802" s="108" t="s">
        <v>4035</v>
      </c>
      <c r="I5802" s="110" t="s">
        <v>2683</v>
      </c>
      <c r="J5802" s="108" t="s">
        <v>3825</v>
      </c>
      <c r="O5802" s="108" t="s">
        <v>2573</v>
      </c>
    </row>
    <row r="5803" spans="1:15" s="108" customFormat="1" ht="12.75" x14ac:dyDescent="0.2">
      <c r="A5803" s="108" t="str">
        <f>EnterpriseData!$B$38</f>
        <v>ProTes300420201Adm</v>
      </c>
      <c r="B5803" s="109" t="s">
        <v>21761</v>
      </c>
      <c r="C5803" s="108" t="s">
        <v>2609</v>
      </c>
      <c r="D5803" s="108" t="s">
        <v>21762</v>
      </c>
      <c r="E5803" s="108" t="s">
        <v>2683</v>
      </c>
      <c r="G5803" s="108" t="s">
        <v>21763</v>
      </c>
      <c r="H5803" s="108" t="s">
        <v>4035</v>
      </c>
      <c r="I5803" s="110" t="s">
        <v>2683</v>
      </c>
      <c r="J5803" s="108" t="s">
        <v>3825</v>
      </c>
      <c r="O5803" s="108" t="s">
        <v>2573</v>
      </c>
    </row>
    <row r="5804" spans="1:15" s="108" customFormat="1" ht="12.75" x14ac:dyDescent="0.2">
      <c r="A5804" s="108" t="str">
        <f>EnterpriseData!$B$38</f>
        <v>ProTes300420201Adm</v>
      </c>
      <c r="B5804" s="109" t="s">
        <v>21764</v>
      </c>
      <c r="C5804" s="108" t="s">
        <v>2609</v>
      </c>
      <c r="D5804" s="108" t="s">
        <v>21765</v>
      </c>
      <c r="E5804" s="108" t="s">
        <v>2683</v>
      </c>
      <c r="G5804" s="108" t="s">
        <v>21766</v>
      </c>
      <c r="H5804" s="108" t="s">
        <v>6198</v>
      </c>
      <c r="I5804" s="110" t="s">
        <v>2683</v>
      </c>
      <c r="J5804" s="108" t="s">
        <v>3825</v>
      </c>
      <c r="O5804" s="108" t="s">
        <v>2573</v>
      </c>
    </row>
    <row r="5805" spans="1:15" s="108" customFormat="1" ht="12.75" x14ac:dyDescent="0.2">
      <c r="A5805" s="108" t="str">
        <f>EnterpriseData!$B$38</f>
        <v>ProTes300420201Adm</v>
      </c>
      <c r="B5805" s="109" t="s">
        <v>21767</v>
      </c>
      <c r="C5805" s="108" t="s">
        <v>2609</v>
      </c>
      <c r="D5805" s="108" t="s">
        <v>21768</v>
      </c>
      <c r="E5805" s="108" t="s">
        <v>2683</v>
      </c>
      <c r="G5805" s="108" t="s">
        <v>21769</v>
      </c>
      <c r="H5805" s="108" t="s">
        <v>6198</v>
      </c>
      <c r="I5805" s="110" t="s">
        <v>2683</v>
      </c>
      <c r="J5805" s="108" t="s">
        <v>3825</v>
      </c>
      <c r="O5805" s="108" t="s">
        <v>2573</v>
      </c>
    </row>
    <row r="5806" spans="1:15" s="108" customFormat="1" ht="12.75" x14ac:dyDescent="0.2">
      <c r="A5806" s="108" t="str">
        <f>EnterpriseData!$B$38</f>
        <v>ProTes300420201Adm</v>
      </c>
      <c r="B5806" s="109" t="s">
        <v>21770</v>
      </c>
      <c r="C5806" s="108" t="s">
        <v>2609</v>
      </c>
      <c r="D5806" s="108" t="s">
        <v>21771</v>
      </c>
      <c r="E5806" s="108" t="s">
        <v>2683</v>
      </c>
      <c r="G5806" s="108" t="s">
        <v>21772</v>
      </c>
      <c r="H5806" s="108" t="s">
        <v>3823</v>
      </c>
      <c r="I5806" s="110" t="s">
        <v>2683</v>
      </c>
      <c r="J5806" s="108" t="s">
        <v>3825</v>
      </c>
      <c r="O5806" s="108" t="s">
        <v>2573</v>
      </c>
    </row>
    <row r="5807" spans="1:15" s="108" customFormat="1" ht="12.75" x14ac:dyDescent="0.2">
      <c r="A5807" s="108" t="str">
        <f>EnterpriseData!$B$38</f>
        <v>ProTes300420201Adm</v>
      </c>
      <c r="B5807" s="109" t="s">
        <v>21773</v>
      </c>
      <c r="C5807" s="108" t="s">
        <v>2609</v>
      </c>
      <c r="D5807" s="108" t="s">
        <v>21774</v>
      </c>
      <c r="E5807" s="108" t="s">
        <v>2683</v>
      </c>
      <c r="G5807" s="108" t="s">
        <v>3822</v>
      </c>
      <c r="H5807" s="108" t="s">
        <v>3823</v>
      </c>
      <c r="I5807" s="110" t="s">
        <v>2683</v>
      </c>
      <c r="J5807" s="108" t="s">
        <v>3825</v>
      </c>
      <c r="O5807" s="108" t="s">
        <v>2573</v>
      </c>
    </row>
    <row r="5808" spans="1:15" s="108" customFormat="1" ht="12.75" x14ac:dyDescent="0.2">
      <c r="A5808" s="108" t="str">
        <f>EnterpriseData!$B$38</f>
        <v>ProTes300420201Adm</v>
      </c>
      <c r="B5808" s="109" t="s">
        <v>21775</v>
      </c>
      <c r="C5808" s="108" t="s">
        <v>2609</v>
      </c>
      <c r="D5808" s="108" t="s">
        <v>21776</v>
      </c>
      <c r="E5808" s="108" t="s">
        <v>2683</v>
      </c>
      <c r="G5808" s="108" t="s">
        <v>21777</v>
      </c>
      <c r="H5808" s="108" t="s">
        <v>3823</v>
      </c>
      <c r="I5808" s="110" t="s">
        <v>2683</v>
      </c>
      <c r="J5808" s="108" t="s">
        <v>3825</v>
      </c>
      <c r="O5808" s="108" t="s">
        <v>2573</v>
      </c>
    </row>
    <row r="5809" spans="1:15" s="108" customFormat="1" ht="12.75" x14ac:dyDescent="0.2">
      <c r="A5809" s="108" t="str">
        <f>EnterpriseData!$B$38</f>
        <v>ProTes300420201Adm</v>
      </c>
      <c r="B5809" s="109" t="s">
        <v>21778</v>
      </c>
      <c r="C5809" s="108" t="s">
        <v>2609</v>
      </c>
      <c r="D5809" s="108" t="s">
        <v>21779</v>
      </c>
      <c r="E5809" s="108" t="s">
        <v>2683</v>
      </c>
      <c r="G5809" s="108" t="s">
        <v>21780</v>
      </c>
      <c r="H5809" s="108" t="s">
        <v>3823</v>
      </c>
      <c r="I5809" s="110" t="s">
        <v>2683</v>
      </c>
      <c r="J5809" s="108" t="s">
        <v>3825</v>
      </c>
      <c r="O5809" s="108" t="s">
        <v>2573</v>
      </c>
    </row>
    <row r="5810" spans="1:15" s="108" customFormat="1" ht="12.75" x14ac:dyDescent="0.2">
      <c r="A5810" s="108" t="str">
        <f>EnterpriseData!$B$38</f>
        <v>ProTes300420201Adm</v>
      </c>
      <c r="B5810" s="109" t="s">
        <v>21781</v>
      </c>
      <c r="C5810" s="108" t="s">
        <v>2609</v>
      </c>
      <c r="D5810" s="108" t="s">
        <v>21782</v>
      </c>
      <c r="E5810" s="108" t="s">
        <v>2683</v>
      </c>
      <c r="G5810" s="108" t="s">
        <v>21783</v>
      </c>
      <c r="H5810" s="108" t="s">
        <v>3823</v>
      </c>
      <c r="I5810" s="110" t="s">
        <v>2683</v>
      </c>
      <c r="J5810" s="108" t="s">
        <v>3825</v>
      </c>
      <c r="O5810" s="108" t="s">
        <v>2573</v>
      </c>
    </row>
    <row r="5811" spans="1:15" s="108" customFormat="1" ht="12.75" x14ac:dyDescent="0.2">
      <c r="A5811" s="108" t="str">
        <f>EnterpriseData!$B$38</f>
        <v>ProTes300420201Adm</v>
      </c>
      <c r="B5811" s="109" t="s">
        <v>21784</v>
      </c>
      <c r="C5811" s="108" t="s">
        <v>2609</v>
      </c>
      <c r="D5811" s="108" t="s">
        <v>21785</v>
      </c>
      <c r="E5811" s="108" t="s">
        <v>2683</v>
      </c>
      <c r="G5811" s="108" t="s">
        <v>21786</v>
      </c>
      <c r="H5811" s="108" t="s">
        <v>3823</v>
      </c>
      <c r="I5811" s="110" t="s">
        <v>2683</v>
      </c>
      <c r="J5811" s="108" t="s">
        <v>3825</v>
      </c>
      <c r="O5811" s="108" t="s">
        <v>2573</v>
      </c>
    </row>
    <row r="5812" spans="1:15" s="108" customFormat="1" ht="12.75" x14ac:dyDescent="0.2">
      <c r="A5812" s="108" t="str">
        <f>EnterpriseData!$B$38</f>
        <v>ProTes300420201Adm</v>
      </c>
      <c r="B5812" s="109" t="s">
        <v>21787</v>
      </c>
      <c r="C5812" s="108" t="s">
        <v>2609</v>
      </c>
      <c r="D5812" s="108" t="s">
        <v>21788</v>
      </c>
      <c r="E5812" s="108" t="s">
        <v>2683</v>
      </c>
      <c r="G5812" s="108" t="s">
        <v>21789</v>
      </c>
      <c r="H5812" s="108" t="s">
        <v>3823</v>
      </c>
      <c r="I5812" s="110" t="s">
        <v>2683</v>
      </c>
      <c r="J5812" s="108" t="s">
        <v>3825</v>
      </c>
      <c r="O5812" s="108" t="s">
        <v>2573</v>
      </c>
    </row>
    <row r="5813" spans="1:15" s="108" customFormat="1" ht="12.75" x14ac:dyDescent="0.2">
      <c r="A5813" s="108" t="str">
        <f>EnterpriseData!$B$38</f>
        <v>ProTes300420201Adm</v>
      </c>
      <c r="B5813" s="109" t="s">
        <v>21790</v>
      </c>
      <c r="C5813" s="108" t="s">
        <v>2609</v>
      </c>
      <c r="D5813" s="108" t="s">
        <v>21791</v>
      </c>
      <c r="E5813" s="108" t="s">
        <v>2683</v>
      </c>
      <c r="G5813" s="108" t="s">
        <v>6941</v>
      </c>
      <c r="H5813" s="108" t="s">
        <v>3823</v>
      </c>
      <c r="I5813" s="110" t="s">
        <v>2683</v>
      </c>
      <c r="J5813" s="108" t="s">
        <v>3825</v>
      </c>
      <c r="O5813" s="108" t="s">
        <v>2573</v>
      </c>
    </row>
    <row r="5814" spans="1:15" s="108" customFormat="1" ht="12.75" x14ac:dyDescent="0.2">
      <c r="A5814" s="108" t="str">
        <f>EnterpriseData!$B$38</f>
        <v>ProTes300420201Adm</v>
      </c>
      <c r="B5814" s="109" t="s">
        <v>21792</v>
      </c>
      <c r="C5814" s="108" t="s">
        <v>2609</v>
      </c>
      <c r="D5814" s="108" t="s">
        <v>21793</v>
      </c>
      <c r="E5814" s="108" t="s">
        <v>2683</v>
      </c>
      <c r="G5814" s="108" t="s">
        <v>21794</v>
      </c>
      <c r="H5814" s="108" t="s">
        <v>3823</v>
      </c>
      <c r="I5814" s="110" t="s">
        <v>2683</v>
      </c>
      <c r="J5814" s="108" t="s">
        <v>3825</v>
      </c>
      <c r="O5814" s="108" t="s">
        <v>2573</v>
      </c>
    </row>
    <row r="5815" spans="1:15" s="108" customFormat="1" ht="12.75" x14ac:dyDescent="0.2">
      <c r="A5815" s="108" t="str">
        <f>EnterpriseData!$B$38</f>
        <v>ProTes300420201Adm</v>
      </c>
      <c r="B5815" s="109" t="s">
        <v>21792</v>
      </c>
      <c r="C5815" s="108" t="s">
        <v>2609</v>
      </c>
      <c r="D5815" s="108" t="s">
        <v>21793</v>
      </c>
      <c r="E5815" s="108" t="s">
        <v>2683</v>
      </c>
      <c r="G5815" s="108" t="s">
        <v>21794</v>
      </c>
      <c r="H5815" s="108" t="s">
        <v>4035</v>
      </c>
      <c r="I5815" s="110" t="s">
        <v>2683</v>
      </c>
      <c r="J5815" s="108" t="s">
        <v>3825</v>
      </c>
      <c r="O5815" s="108" t="s">
        <v>2573</v>
      </c>
    </row>
    <row r="5816" spans="1:15" s="108" customFormat="1" ht="12.75" x14ac:dyDescent="0.2">
      <c r="A5816" s="108" t="str">
        <f>EnterpriseData!$B$38</f>
        <v>ProTes300420201Adm</v>
      </c>
      <c r="B5816" s="109" t="s">
        <v>21795</v>
      </c>
      <c r="C5816" s="108" t="s">
        <v>2609</v>
      </c>
      <c r="D5816" s="108" t="s">
        <v>21796</v>
      </c>
      <c r="E5816" s="108" t="s">
        <v>2683</v>
      </c>
      <c r="G5816" s="108" t="s">
        <v>21797</v>
      </c>
      <c r="H5816" s="108" t="s">
        <v>3823</v>
      </c>
      <c r="I5816" s="110" t="s">
        <v>2683</v>
      </c>
      <c r="J5816" s="108" t="s">
        <v>3825</v>
      </c>
      <c r="O5816" s="108" t="s">
        <v>2573</v>
      </c>
    </row>
    <row r="5817" spans="1:15" s="108" customFormat="1" ht="12.75" x14ac:dyDescent="0.2">
      <c r="A5817" s="108" t="str">
        <f>EnterpriseData!$B$38</f>
        <v>ProTes300420201Adm</v>
      </c>
      <c r="B5817" s="109" t="s">
        <v>21798</v>
      </c>
      <c r="C5817" s="108" t="s">
        <v>2609</v>
      </c>
      <c r="D5817" s="108" t="s">
        <v>21799</v>
      </c>
      <c r="E5817" s="108" t="s">
        <v>2683</v>
      </c>
      <c r="G5817" s="108" t="s">
        <v>21800</v>
      </c>
      <c r="H5817" s="108" t="s">
        <v>6198</v>
      </c>
      <c r="I5817" s="110" t="s">
        <v>2683</v>
      </c>
      <c r="J5817" s="108" t="s">
        <v>3825</v>
      </c>
      <c r="O5817" s="108" t="s">
        <v>2573</v>
      </c>
    </row>
    <row r="5818" spans="1:15" s="108" customFormat="1" ht="12.75" x14ac:dyDescent="0.2">
      <c r="A5818" s="108" t="str">
        <f>EnterpriseData!$B$38</f>
        <v>ProTes300420201Adm</v>
      </c>
      <c r="B5818" s="109" t="s">
        <v>21801</v>
      </c>
      <c r="C5818" s="108" t="s">
        <v>2609</v>
      </c>
      <c r="D5818" s="108" t="s">
        <v>21802</v>
      </c>
      <c r="E5818" s="108" t="s">
        <v>2683</v>
      </c>
      <c r="G5818" s="108" t="s">
        <v>21803</v>
      </c>
      <c r="H5818" s="108" t="s">
        <v>6198</v>
      </c>
      <c r="I5818" s="110" t="s">
        <v>2683</v>
      </c>
      <c r="J5818" s="108" t="s">
        <v>3825</v>
      </c>
      <c r="O5818" s="108" t="s">
        <v>2573</v>
      </c>
    </row>
    <row r="5819" spans="1:15" s="108" customFormat="1" ht="12.75" x14ac:dyDescent="0.2">
      <c r="A5819" s="108" t="str">
        <f>EnterpriseData!$B$38</f>
        <v>ProTes300420201Adm</v>
      </c>
      <c r="B5819" s="109" t="s">
        <v>21804</v>
      </c>
      <c r="C5819" s="108" t="s">
        <v>2609</v>
      </c>
      <c r="D5819" s="108" t="s">
        <v>21805</v>
      </c>
      <c r="E5819" s="108" t="s">
        <v>2683</v>
      </c>
      <c r="G5819" s="108" t="s">
        <v>21806</v>
      </c>
      <c r="H5819" s="108" t="s">
        <v>6198</v>
      </c>
      <c r="I5819" s="110" t="s">
        <v>2683</v>
      </c>
      <c r="J5819" s="108" t="s">
        <v>3825</v>
      </c>
      <c r="O5819" s="108" t="s">
        <v>2573</v>
      </c>
    </row>
    <row r="5820" spans="1:15" s="108" customFormat="1" ht="12.75" x14ac:dyDescent="0.2">
      <c r="A5820" s="108" t="str">
        <f>EnterpriseData!$B$38</f>
        <v>ProTes300420201Adm</v>
      </c>
      <c r="B5820" s="109" t="s">
        <v>21807</v>
      </c>
      <c r="C5820" s="108" t="s">
        <v>2609</v>
      </c>
      <c r="D5820" s="108" t="s">
        <v>21808</v>
      </c>
      <c r="E5820" s="108" t="s">
        <v>2683</v>
      </c>
      <c r="G5820" s="108" t="s">
        <v>21809</v>
      </c>
      <c r="H5820" s="108" t="s">
        <v>6198</v>
      </c>
      <c r="I5820" s="110" t="s">
        <v>2683</v>
      </c>
      <c r="J5820" s="108" t="s">
        <v>3825</v>
      </c>
      <c r="O5820" s="108" t="s">
        <v>2573</v>
      </c>
    </row>
    <row r="5821" spans="1:15" s="108" customFormat="1" ht="12.75" x14ac:dyDescent="0.2">
      <c r="A5821" s="108" t="str">
        <f>EnterpriseData!$B$38</f>
        <v>ProTes300420201Adm</v>
      </c>
      <c r="B5821" s="109" t="s">
        <v>21810</v>
      </c>
      <c r="C5821" s="108" t="s">
        <v>2609</v>
      </c>
      <c r="D5821" s="108" t="s">
        <v>21811</v>
      </c>
      <c r="E5821" s="108" t="s">
        <v>2683</v>
      </c>
      <c r="G5821" s="108" t="s">
        <v>21812</v>
      </c>
      <c r="H5821" s="108" t="s">
        <v>3823</v>
      </c>
      <c r="I5821" s="110" t="s">
        <v>2683</v>
      </c>
      <c r="J5821" s="108" t="s">
        <v>3825</v>
      </c>
      <c r="O5821" s="108" t="s">
        <v>2573</v>
      </c>
    </row>
    <row r="5822" spans="1:15" s="108" customFormat="1" ht="12.75" x14ac:dyDescent="0.2">
      <c r="A5822" s="108" t="str">
        <f>EnterpriseData!$B$38</f>
        <v>ProTes300420201Adm</v>
      </c>
      <c r="B5822" s="109" t="s">
        <v>21813</v>
      </c>
      <c r="C5822" s="108" t="s">
        <v>2609</v>
      </c>
      <c r="D5822" s="108" t="s">
        <v>21814</v>
      </c>
      <c r="E5822" s="108" t="s">
        <v>2683</v>
      </c>
      <c r="G5822" s="108" t="s">
        <v>21815</v>
      </c>
      <c r="H5822" s="108" t="s">
        <v>6198</v>
      </c>
      <c r="I5822" s="110" t="s">
        <v>2683</v>
      </c>
      <c r="J5822" s="108" t="s">
        <v>3825</v>
      </c>
      <c r="O5822" s="108" t="s">
        <v>2573</v>
      </c>
    </row>
    <row r="5823" spans="1:15" s="108" customFormat="1" ht="12.75" x14ac:dyDescent="0.2">
      <c r="A5823" s="108" t="str">
        <f>EnterpriseData!$B$38</f>
        <v>ProTes300420201Adm</v>
      </c>
      <c r="B5823" s="109" t="s">
        <v>21816</v>
      </c>
      <c r="C5823" s="108" t="s">
        <v>2609</v>
      </c>
      <c r="D5823" s="108" t="s">
        <v>21817</v>
      </c>
      <c r="E5823" s="108" t="s">
        <v>2683</v>
      </c>
      <c r="G5823" s="108" t="s">
        <v>21818</v>
      </c>
      <c r="H5823" s="108" t="s">
        <v>6198</v>
      </c>
      <c r="I5823" s="110" t="s">
        <v>2683</v>
      </c>
      <c r="J5823" s="108" t="s">
        <v>3825</v>
      </c>
      <c r="O5823" s="108" t="s">
        <v>2573</v>
      </c>
    </row>
    <row r="5824" spans="1:15" s="108" customFormat="1" ht="12.75" x14ac:dyDescent="0.2">
      <c r="A5824" s="108" t="str">
        <f>EnterpriseData!$B$38</f>
        <v>ProTes300420201Adm</v>
      </c>
      <c r="B5824" s="109" t="s">
        <v>21819</v>
      </c>
      <c r="C5824" s="108" t="s">
        <v>2609</v>
      </c>
      <c r="D5824" s="108" t="s">
        <v>21820</v>
      </c>
      <c r="E5824" s="108" t="s">
        <v>2683</v>
      </c>
      <c r="G5824" s="108" t="s">
        <v>21821</v>
      </c>
      <c r="H5824" s="108" t="s">
        <v>6198</v>
      </c>
      <c r="I5824" s="110" t="s">
        <v>2683</v>
      </c>
      <c r="J5824" s="108" t="s">
        <v>3825</v>
      </c>
      <c r="O5824" s="108" t="s">
        <v>2573</v>
      </c>
    </row>
    <row r="5825" spans="1:15" s="108" customFormat="1" ht="12.75" x14ac:dyDescent="0.2">
      <c r="A5825" s="108" t="str">
        <f>EnterpriseData!$B$38</f>
        <v>ProTes300420201Adm</v>
      </c>
      <c r="B5825" s="109" t="s">
        <v>21822</v>
      </c>
      <c r="C5825" s="108" t="s">
        <v>2609</v>
      </c>
      <c r="D5825" s="108" t="s">
        <v>21823</v>
      </c>
      <c r="E5825" s="108" t="s">
        <v>2683</v>
      </c>
      <c r="G5825" s="108" t="s">
        <v>21824</v>
      </c>
      <c r="H5825" s="108" t="s">
        <v>6198</v>
      </c>
      <c r="I5825" s="110" t="s">
        <v>2683</v>
      </c>
      <c r="J5825" s="108" t="s">
        <v>3825</v>
      </c>
      <c r="O5825" s="108" t="s">
        <v>2573</v>
      </c>
    </row>
    <row r="5826" spans="1:15" s="108" customFormat="1" ht="12.75" x14ac:dyDescent="0.2">
      <c r="A5826" s="108" t="str">
        <f>EnterpriseData!$B$38</f>
        <v>ProTes300420201Adm</v>
      </c>
      <c r="B5826" s="109" t="s">
        <v>21825</v>
      </c>
      <c r="C5826" s="108" t="s">
        <v>2609</v>
      </c>
      <c r="D5826" s="108" t="s">
        <v>21826</v>
      </c>
      <c r="E5826" s="108" t="s">
        <v>2683</v>
      </c>
      <c r="G5826" s="108" t="s">
        <v>3822</v>
      </c>
      <c r="H5826" s="108" t="s">
        <v>3823</v>
      </c>
      <c r="I5826" s="110" t="s">
        <v>2683</v>
      </c>
      <c r="J5826" s="108" t="s">
        <v>3825</v>
      </c>
      <c r="O5826" s="108" t="s">
        <v>2573</v>
      </c>
    </row>
    <row r="5827" spans="1:15" s="108" customFormat="1" ht="12.75" x14ac:dyDescent="0.2">
      <c r="A5827" s="108" t="str">
        <f>EnterpriseData!$B$38</f>
        <v>ProTes300420201Adm</v>
      </c>
      <c r="B5827" s="109" t="s">
        <v>21827</v>
      </c>
      <c r="C5827" s="108" t="s">
        <v>2609</v>
      </c>
      <c r="D5827" s="108" t="s">
        <v>21828</v>
      </c>
      <c r="E5827" s="108" t="s">
        <v>2683</v>
      </c>
      <c r="G5827" s="108" t="s">
        <v>21829</v>
      </c>
      <c r="H5827" s="108" t="s">
        <v>6198</v>
      </c>
      <c r="I5827" s="110" t="s">
        <v>2683</v>
      </c>
      <c r="J5827" s="108" t="s">
        <v>3825</v>
      </c>
      <c r="O5827" s="108" t="s">
        <v>2573</v>
      </c>
    </row>
    <row r="5828" spans="1:15" s="108" customFormat="1" ht="12.75" x14ac:dyDescent="0.2">
      <c r="A5828" s="108" t="str">
        <f>EnterpriseData!$B$38</f>
        <v>ProTes300420201Adm</v>
      </c>
      <c r="B5828" s="109" t="s">
        <v>21830</v>
      </c>
      <c r="C5828" s="108" t="s">
        <v>2609</v>
      </c>
      <c r="D5828" s="108" t="s">
        <v>21831</v>
      </c>
      <c r="E5828" s="108" t="s">
        <v>2683</v>
      </c>
      <c r="G5828" s="108" t="s">
        <v>21832</v>
      </c>
      <c r="H5828" s="108" t="s">
        <v>3823</v>
      </c>
      <c r="I5828" s="110" t="s">
        <v>2683</v>
      </c>
      <c r="J5828" s="108" t="s">
        <v>3825</v>
      </c>
      <c r="O5828" s="108" t="s">
        <v>2573</v>
      </c>
    </row>
    <row r="5829" spans="1:15" s="108" customFormat="1" ht="12.75" x14ac:dyDescent="0.2">
      <c r="A5829" s="108" t="str">
        <f>EnterpriseData!$B$38</f>
        <v>ProTes300420201Adm</v>
      </c>
      <c r="B5829" s="109" t="s">
        <v>21833</v>
      </c>
      <c r="C5829" s="108" t="s">
        <v>2609</v>
      </c>
      <c r="D5829" s="108" t="s">
        <v>21834</v>
      </c>
      <c r="E5829" s="108" t="s">
        <v>2683</v>
      </c>
      <c r="G5829" s="108" t="s">
        <v>21835</v>
      </c>
      <c r="H5829" s="108" t="s">
        <v>6198</v>
      </c>
      <c r="I5829" s="110" t="s">
        <v>2683</v>
      </c>
      <c r="J5829" s="108" t="s">
        <v>3825</v>
      </c>
      <c r="O5829" s="108" t="s">
        <v>2573</v>
      </c>
    </row>
    <row r="5830" spans="1:15" s="108" customFormat="1" ht="12.75" x14ac:dyDescent="0.2">
      <c r="A5830" s="108" t="str">
        <f>EnterpriseData!$B$38</f>
        <v>ProTes300420201Adm</v>
      </c>
      <c r="B5830" s="109" t="s">
        <v>21836</v>
      </c>
      <c r="C5830" s="108" t="s">
        <v>2609</v>
      </c>
      <c r="D5830" s="108" t="s">
        <v>21837</v>
      </c>
      <c r="E5830" s="108" t="s">
        <v>2683</v>
      </c>
      <c r="G5830" s="108" t="s">
        <v>21838</v>
      </c>
      <c r="H5830" s="108" t="s">
        <v>3823</v>
      </c>
      <c r="I5830" s="110" t="s">
        <v>2683</v>
      </c>
      <c r="J5830" s="108" t="s">
        <v>3825</v>
      </c>
      <c r="O5830" s="108" t="s">
        <v>2573</v>
      </c>
    </row>
    <row r="5831" spans="1:15" s="108" customFormat="1" ht="12.75" x14ac:dyDescent="0.2">
      <c r="A5831" s="108" t="str">
        <f>EnterpriseData!$B$38</f>
        <v>ProTes300420201Adm</v>
      </c>
      <c r="B5831" s="109" t="s">
        <v>21839</v>
      </c>
      <c r="C5831" s="108" t="s">
        <v>2609</v>
      </c>
      <c r="D5831" s="108" t="s">
        <v>21840</v>
      </c>
      <c r="E5831" s="108" t="s">
        <v>2683</v>
      </c>
      <c r="G5831" s="108" t="s">
        <v>21841</v>
      </c>
      <c r="H5831" s="108" t="s">
        <v>6198</v>
      </c>
      <c r="I5831" s="110" t="s">
        <v>2683</v>
      </c>
      <c r="J5831" s="108" t="s">
        <v>3825</v>
      </c>
      <c r="O5831" s="108" t="s">
        <v>2573</v>
      </c>
    </row>
    <row r="5832" spans="1:15" s="108" customFormat="1" ht="12.75" x14ac:dyDescent="0.2">
      <c r="A5832" s="108" t="str">
        <f>EnterpriseData!$B$38</f>
        <v>ProTes300420201Adm</v>
      </c>
      <c r="B5832" s="109" t="s">
        <v>21842</v>
      </c>
      <c r="C5832" s="108" t="s">
        <v>2609</v>
      </c>
      <c r="D5832" s="108" t="s">
        <v>21843</v>
      </c>
      <c r="E5832" s="108" t="s">
        <v>2683</v>
      </c>
      <c r="G5832" s="108" t="s">
        <v>21844</v>
      </c>
      <c r="H5832" s="108" t="s">
        <v>6198</v>
      </c>
      <c r="I5832" s="110" t="s">
        <v>2683</v>
      </c>
      <c r="J5832" s="108" t="s">
        <v>3825</v>
      </c>
      <c r="O5832" s="108" t="s">
        <v>2573</v>
      </c>
    </row>
    <row r="5833" spans="1:15" s="108" customFormat="1" ht="12.75" x14ac:dyDescent="0.2">
      <c r="A5833" s="108" t="str">
        <f>EnterpriseData!$B$38</f>
        <v>ProTes300420201Adm</v>
      </c>
      <c r="B5833" s="109" t="s">
        <v>21845</v>
      </c>
      <c r="C5833" s="108" t="s">
        <v>2609</v>
      </c>
      <c r="D5833" s="108" t="s">
        <v>21846</v>
      </c>
      <c r="E5833" s="108" t="s">
        <v>2683</v>
      </c>
      <c r="G5833" s="108" t="s">
        <v>21847</v>
      </c>
      <c r="H5833" s="108" t="s">
        <v>6198</v>
      </c>
      <c r="I5833" s="110" t="s">
        <v>2683</v>
      </c>
      <c r="J5833" s="108" t="s">
        <v>3825</v>
      </c>
      <c r="O5833" s="108" t="s">
        <v>2573</v>
      </c>
    </row>
    <row r="5834" spans="1:15" s="108" customFormat="1" ht="12.75" x14ac:dyDescent="0.2">
      <c r="A5834" s="108" t="str">
        <f>EnterpriseData!$B$38</f>
        <v>ProTes300420201Adm</v>
      </c>
      <c r="B5834" s="109" t="s">
        <v>21848</v>
      </c>
      <c r="C5834" s="108" t="s">
        <v>2609</v>
      </c>
      <c r="D5834" s="108" t="s">
        <v>21849</v>
      </c>
      <c r="E5834" s="108" t="s">
        <v>2683</v>
      </c>
      <c r="G5834" s="108" t="s">
        <v>21850</v>
      </c>
      <c r="H5834" s="108" t="s">
        <v>3823</v>
      </c>
      <c r="I5834" s="110" t="s">
        <v>2683</v>
      </c>
      <c r="J5834" s="108" t="s">
        <v>3825</v>
      </c>
      <c r="O5834" s="108" t="s">
        <v>2573</v>
      </c>
    </row>
    <row r="5835" spans="1:15" s="108" customFormat="1" ht="12.75" x14ac:dyDescent="0.2">
      <c r="A5835" s="108" t="str">
        <f>EnterpriseData!$B$38</f>
        <v>ProTes300420201Adm</v>
      </c>
      <c r="B5835" s="109" t="s">
        <v>21851</v>
      </c>
      <c r="C5835" s="108" t="s">
        <v>2609</v>
      </c>
      <c r="D5835" s="108" t="s">
        <v>21852</v>
      </c>
      <c r="E5835" s="108" t="s">
        <v>2683</v>
      </c>
      <c r="G5835" s="108" t="s">
        <v>21853</v>
      </c>
      <c r="H5835" s="108" t="s">
        <v>6198</v>
      </c>
      <c r="I5835" s="110" t="s">
        <v>2683</v>
      </c>
      <c r="J5835" s="108" t="s">
        <v>3825</v>
      </c>
      <c r="O5835" s="108" t="s">
        <v>2573</v>
      </c>
    </row>
    <row r="5836" spans="1:15" s="108" customFormat="1" ht="12.75" x14ac:dyDescent="0.2">
      <c r="A5836" s="108" t="str">
        <f>EnterpriseData!$B$38</f>
        <v>ProTes300420201Adm</v>
      </c>
      <c r="B5836" s="109" t="s">
        <v>21854</v>
      </c>
      <c r="C5836" s="108" t="s">
        <v>2609</v>
      </c>
      <c r="D5836" s="108" t="s">
        <v>21855</v>
      </c>
      <c r="E5836" s="108" t="s">
        <v>2683</v>
      </c>
      <c r="G5836" s="108" t="s">
        <v>21856</v>
      </c>
      <c r="H5836" s="108" t="s">
        <v>6198</v>
      </c>
      <c r="I5836" s="110" t="s">
        <v>2683</v>
      </c>
      <c r="J5836" s="108" t="s">
        <v>3825</v>
      </c>
      <c r="O5836" s="108" t="s">
        <v>2573</v>
      </c>
    </row>
    <row r="5837" spans="1:15" s="108" customFormat="1" ht="12.75" x14ac:dyDescent="0.2">
      <c r="A5837" s="108" t="str">
        <f>EnterpriseData!$B$38</f>
        <v>ProTes300420201Adm</v>
      </c>
      <c r="B5837" s="109" t="s">
        <v>21857</v>
      </c>
      <c r="C5837" s="108" t="s">
        <v>2609</v>
      </c>
      <c r="D5837" s="108" t="s">
        <v>21858</v>
      </c>
      <c r="E5837" s="108" t="s">
        <v>2683</v>
      </c>
      <c r="G5837" s="108" t="s">
        <v>21859</v>
      </c>
      <c r="H5837" s="108" t="s">
        <v>4415</v>
      </c>
      <c r="I5837" s="110" t="s">
        <v>2683</v>
      </c>
      <c r="J5837" s="108" t="s">
        <v>3825</v>
      </c>
      <c r="O5837" s="108" t="s">
        <v>2573</v>
      </c>
    </row>
    <row r="5838" spans="1:15" s="108" customFormat="1" ht="12.75" x14ac:dyDescent="0.2">
      <c r="A5838" s="108" t="str">
        <f>EnterpriseData!$B$38</f>
        <v>ProTes300420201Adm</v>
      </c>
      <c r="B5838" s="109" t="s">
        <v>21860</v>
      </c>
      <c r="C5838" s="108" t="s">
        <v>2609</v>
      </c>
      <c r="D5838" s="108" t="s">
        <v>21861</v>
      </c>
      <c r="E5838" s="108" t="s">
        <v>2683</v>
      </c>
      <c r="G5838" s="108" t="s">
        <v>21862</v>
      </c>
      <c r="H5838" s="108" t="s">
        <v>6198</v>
      </c>
      <c r="I5838" s="110" t="s">
        <v>2683</v>
      </c>
      <c r="J5838" s="108" t="s">
        <v>3825</v>
      </c>
      <c r="O5838" s="108" t="s">
        <v>2573</v>
      </c>
    </row>
    <row r="5839" spans="1:15" s="108" customFormat="1" ht="12.75" x14ac:dyDescent="0.2">
      <c r="A5839" s="108" t="str">
        <f>EnterpriseData!$B$38</f>
        <v>ProTes300420201Adm</v>
      </c>
      <c r="B5839" s="109" t="s">
        <v>21863</v>
      </c>
      <c r="C5839" s="108" t="s">
        <v>2609</v>
      </c>
      <c r="D5839" s="108" t="s">
        <v>21864</v>
      </c>
      <c r="E5839" s="108" t="s">
        <v>2683</v>
      </c>
      <c r="G5839" s="108" t="s">
        <v>21865</v>
      </c>
      <c r="H5839" s="108" t="s">
        <v>4415</v>
      </c>
      <c r="I5839" s="110" t="s">
        <v>2683</v>
      </c>
      <c r="J5839" s="108" t="s">
        <v>3825</v>
      </c>
      <c r="O5839" s="108" t="s">
        <v>2573</v>
      </c>
    </row>
    <row r="5840" spans="1:15" s="108" customFormat="1" ht="12.75" x14ac:dyDescent="0.2">
      <c r="A5840" s="108" t="str">
        <f>EnterpriseData!$B$38</f>
        <v>ProTes300420201Adm</v>
      </c>
      <c r="B5840" s="109" t="s">
        <v>21866</v>
      </c>
      <c r="C5840" s="108" t="s">
        <v>2609</v>
      </c>
      <c r="D5840" s="108" t="s">
        <v>21867</v>
      </c>
      <c r="E5840" s="108" t="s">
        <v>2683</v>
      </c>
      <c r="G5840" s="108" t="s">
        <v>21868</v>
      </c>
      <c r="H5840" s="108" t="s">
        <v>3823</v>
      </c>
      <c r="I5840" s="110" t="s">
        <v>2683</v>
      </c>
      <c r="J5840" s="108" t="s">
        <v>3825</v>
      </c>
      <c r="O5840" s="108" t="s">
        <v>2573</v>
      </c>
    </row>
    <row r="5841" spans="1:15" s="108" customFormat="1" ht="12.75" x14ac:dyDescent="0.2">
      <c r="A5841" s="108" t="str">
        <f>EnterpriseData!$B$38</f>
        <v>ProTes300420201Adm</v>
      </c>
      <c r="B5841" s="109" t="s">
        <v>21869</v>
      </c>
      <c r="C5841" s="108" t="s">
        <v>2609</v>
      </c>
      <c r="D5841" s="108" t="s">
        <v>21870</v>
      </c>
      <c r="E5841" s="108" t="s">
        <v>2683</v>
      </c>
      <c r="G5841" s="108" t="s">
        <v>21871</v>
      </c>
      <c r="H5841" s="108" t="s">
        <v>6676</v>
      </c>
      <c r="I5841" s="110" t="s">
        <v>2683</v>
      </c>
      <c r="J5841" s="108" t="s">
        <v>3151</v>
      </c>
      <c r="O5841" s="108" t="s">
        <v>2573</v>
      </c>
    </row>
    <row r="5842" spans="1:15" s="108" customFormat="1" ht="12.75" x14ac:dyDescent="0.2">
      <c r="A5842" s="108" t="str">
        <f>EnterpriseData!$B$38</f>
        <v>ProTes300420201Adm</v>
      </c>
      <c r="B5842" s="109" t="s">
        <v>21872</v>
      </c>
      <c r="C5842" s="108" t="s">
        <v>2609</v>
      </c>
      <c r="D5842" s="108" t="s">
        <v>21873</v>
      </c>
      <c r="E5842" s="108" t="s">
        <v>2683</v>
      </c>
      <c r="G5842" s="108" t="s">
        <v>21874</v>
      </c>
      <c r="H5842" s="108" t="s">
        <v>6147</v>
      </c>
      <c r="I5842" s="110" t="s">
        <v>2683</v>
      </c>
      <c r="J5842" s="108" t="s">
        <v>2414</v>
      </c>
      <c r="O5842" s="108" t="s">
        <v>2573</v>
      </c>
    </row>
    <row r="5843" spans="1:15" s="108" customFormat="1" ht="12.75" x14ac:dyDescent="0.2">
      <c r="A5843" s="108" t="str">
        <f>EnterpriseData!$B$38</f>
        <v>ProTes300420201Adm</v>
      </c>
      <c r="B5843" s="109" t="s">
        <v>21875</v>
      </c>
      <c r="C5843" s="108" t="s">
        <v>2609</v>
      </c>
      <c r="D5843" s="108" t="s">
        <v>21876</v>
      </c>
      <c r="E5843" s="108" t="s">
        <v>2683</v>
      </c>
      <c r="G5843" s="108" t="s">
        <v>21877</v>
      </c>
      <c r="H5843" s="108" t="s">
        <v>7941</v>
      </c>
      <c r="I5843" s="110" t="s">
        <v>2683</v>
      </c>
      <c r="J5843" s="108" t="s">
        <v>2404</v>
      </c>
      <c r="O5843" s="108" t="s">
        <v>2573</v>
      </c>
    </row>
    <row r="5844" spans="1:15" s="108" customFormat="1" ht="12.75" x14ac:dyDescent="0.2">
      <c r="A5844" s="108" t="str">
        <f>EnterpriseData!$B$38</f>
        <v>ProTes300420201Adm</v>
      </c>
      <c r="B5844" s="109" t="s">
        <v>21878</v>
      </c>
      <c r="C5844" s="108" t="s">
        <v>2609</v>
      </c>
      <c r="D5844" s="108" t="s">
        <v>21879</v>
      </c>
      <c r="E5844" s="108" t="s">
        <v>2683</v>
      </c>
      <c r="G5844" s="108" t="s">
        <v>3858</v>
      </c>
      <c r="H5844" s="108" t="s">
        <v>10363</v>
      </c>
      <c r="I5844" s="110" t="s">
        <v>2683</v>
      </c>
      <c r="J5844" s="108" t="s">
        <v>2385</v>
      </c>
      <c r="O5844" s="108" t="s">
        <v>2573</v>
      </c>
    </row>
    <row r="5845" spans="1:15" s="108" customFormat="1" ht="12.75" x14ac:dyDescent="0.2">
      <c r="A5845" s="108" t="str">
        <f>EnterpriseData!$B$38</f>
        <v>ProTes300420201Adm</v>
      </c>
      <c r="B5845" s="109" t="s">
        <v>21880</v>
      </c>
      <c r="C5845" s="108" t="s">
        <v>2609</v>
      </c>
      <c r="D5845" s="108" t="s">
        <v>21881</v>
      </c>
      <c r="E5845" s="108" t="s">
        <v>2683</v>
      </c>
      <c r="G5845" s="108" t="s">
        <v>21882</v>
      </c>
      <c r="H5845" s="108" t="s">
        <v>6245</v>
      </c>
      <c r="I5845" s="110" t="s">
        <v>2683</v>
      </c>
      <c r="J5845" s="108" t="s">
        <v>2412</v>
      </c>
      <c r="O5845" s="108" t="s">
        <v>2573</v>
      </c>
    </row>
    <row r="5846" spans="1:15" s="108" customFormat="1" ht="12.75" x14ac:dyDescent="0.2">
      <c r="A5846" s="108" t="str">
        <f>EnterpriseData!$B$38</f>
        <v>ProTes300420201Adm</v>
      </c>
      <c r="B5846" s="109" t="s">
        <v>21883</v>
      </c>
      <c r="C5846" s="108" t="s">
        <v>2609</v>
      </c>
      <c r="D5846" s="108" t="s">
        <v>21884</v>
      </c>
      <c r="E5846" s="108" t="s">
        <v>21885</v>
      </c>
      <c r="G5846" s="108" t="s">
        <v>21886</v>
      </c>
      <c r="H5846" s="108" t="s">
        <v>3709</v>
      </c>
      <c r="I5846" s="110" t="s">
        <v>2683</v>
      </c>
      <c r="J5846" s="108" t="s">
        <v>2591</v>
      </c>
      <c r="O5846" s="108" t="s">
        <v>2573</v>
      </c>
    </row>
    <row r="5847" spans="1:15" s="108" customFormat="1" ht="12.75" x14ac:dyDescent="0.2">
      <c r="A5847" s="108" t="str">
        <f>EnterpriseData!$B$38</f>
        <v>ProTes300420201Adm</v>
      </c>
      <c r="B5847" s="109" t="s">
        <v>21887</v>
      </c>
      <c r="C5847" s="108" t="s">
        <v>2609</v>
      </c>
      <c r="D5847" s="108" t="s">
        <v>21888</v>
      </c>
      <c r="E5847" s="108" t="s">
        <v>2683</v>
      </c>
      <c r="G5847" s="108" t="s">
        <v>21889</v>
      </c>
      <c r="H5847" s="108" t="s">
        <v>9705</v>
      </c>
      <c r="I5847" s="110" t="s">
        <v>2683</v>
      </c>
      <c r="J5847" s="108" t="s">
        <v>5649</v>
      </c>
      <c r="O5847" s="108" t="s">
        <v>2573</v>
      </c>
    </row>
    <row r="5848" spans="1:15" s="108" customFormat="1" ht="12.75" x14ac:dyDescent="0.2">
      <c r="A5848" s="108" t="str">
        <f>EnterpriseData!$B$38</f>
        <v>ProTes300420201Adm</v>
      </c>
      <c r="B5848" s="109" t="s">
        <v>21890</v>
      </c>
      <c r="C5848" s="108" t="s">
        <v>2609</v>
      </c>
      <c r="D5848" s="108" t="s">
        <v>21891</v>
      </c>
      <c r="E5848" s="108" t="s">
        <v>21892</v>
      </c>
      <c r="G5848" s="108" t="s">
        <v>21893</v>
      </c>
      <c r="H5848" s="108" t="s">
        <v>6253</v>
      </c>
      <c r="I5848" s="110" t="s">
        <v>2683</v>
      </c>
      <c r="J5848" s="108" t="s">
        <v>2952</v>
      </c>
      <c r="O5848" s="108" t="s">
        <v>2573</v>
      </c>
    </row>
    <row r="5849" spans="1:15" s="108" customFormat="1" ht="12.75" x14ac:dyDescent="0.2">
      <c r="A5849" s="108" t="str">
        <f>EnterpriseData!$B$38</f>
        <v>ProTes300420201Adm</v>
      </c>
      <c r="B5849" s="109" t="s">
        <v>21894</v>
      </c>
      <c r="C5849" s="108" t="s">
        <v>2609</v>
      </c>
      <c r="D5849" s="108" t="s">
        <v>21895</v>
      </c>
      <c r="E5849" s="108" t="s">
        <v>2683</v>
      </c>
      <c r="G5849" s="108" t="s">
        <v>21896</v>
      </c>
      <c r="H5849" s="108" t="s">
        <v>6151</v>
      </c>
      <c r="I5849" s="110" t="s">
        <v>2683</v>
      </c>
      <c r="J5849" s="108" t="s">
        <v>2727</v>
      </c>
      <c r="O5849" s="108" t="s">
        <v>2573</v>
      </c>
    </row>
    <row r="5850" spans="1:15" s="108" customFormat="1" ht="12.75" x14ac:dyDescent="0.2">
      <c r="A5850" s="108" t="str">
        <f>EnterpriseData!$B$38</f>
        <v>ProTes300420201Adm</v>
      </c>
      <c r="B5850" s="109" t="s">
        <v>21897</v>
      </c>
      <c r="C5850" s="108" t="s">
        <v>2609</v>
      </c>
      <c r="D5850" s="108" t="s">
        <v>21898</v>
      </c>
      <c r="E5850" s="108" t="s">
        <v>2683</v>
      </c>
      <c r="G5850" s="108" t="s">
        <v>21899</v>
      </c>
      <c r="H5850" s="108" t="s">
        <v>6859</v>
      </c>
      <c r="I5850" s="110" t="s">
        <v>2683</v>
      </c>
      <c r="J5850" s="108" t="s">
        <v>3047</v>
      </c>
      <c r="O5850" s="108" t="s">
        <v>2573</v>
      </c>
    </row>
    <row r="5851" spans="1:15" s="108" customFormat="1" ht="12.75" x14ac:dyDescent="0.2">
      <c r="A5851" s="108" t="str">
        <f>EnterpriseData!$B$38</f>
        <v>ProTes300420201Adm</v>
      </c>
      <c r="B5851" s="109" t="s">
        <v>21900</v>
      </c>
      <c r="C5851" s="108" t="s">
        <v>2609</v>
      </c>
      <c r="D5851" s="108" t="s">
        <v>21901</v>
      </c>
      <c r="E5851" s="108" t="s">
        <v>2683</v>
      </c>
      <c r="G5851" s="108" t="s">
        <v>21902</v>
      </c>
      <c r="H5851" s="108" t="s">
        <v>6616</v>
      </c>
      <c r="I5851" s="110" t="s">
        <v>2683</v>
      </c>
      <c r="J5851" s="108" t="s">
        <v>5800</v>
      </c>
      <c r="O5851" s="108" t="s">
        <v>2573</v>
      </c>
    </row>
    <row r="5852" spans="1:15" s="108" customFormat="1" ht="12.75" x14ac:dyDescent="0.2">
      <c r="A5852" s="108" t="str">
        <f>EnterpriseData!$B$38</f>
        <v>ProTes300420201Adm</v>
      </c>
      <c r="B5852" s="109" t="s">
        <v>21903</v>
      </c>
      <c r="C5852" s="108" t="s">
        <v>2609</v>
      </c>
      <c r="D5852" s="108" t="s">
        <v>21904</v>
      </c>
      <c r="E5852" s="108" t="s">
        <v>2683</v>
      </c>
      <c r="G5852" s="108" t="s">
        <v>21905</v>
      </c>
      <c r="H5852" s="108" t="s">
        <v>7749</v>
      </c>
      <c r="I5852" s="110" t="s">
        <v>2683</v>
      </c>
      <c r="J5852" s="108" t="s">
        <v>6991</v>
      </c>
      <c r="O5852" s="108" t="s">
        <v>2573</v>
      </c>
    </row>
    <row r="5853" spans="1:15" s="108" customFormat="1" ht="12.75" x14ac:dyDescent="0.2">
      <c r="A5853" s="108" t="str">
        <f>EnterpriseData!$B$38</f>
        <v>ProTes300420201Adm</v>
      </c>
      <c r="B5853" s="109" t="s">
        <v>21906</v>
      </c>
      <c r="C5853" s="108" t="s">
        <v>2609</v>
      </c>
      <c r="D5853" s="108" t="s">
        <v>21907</v>
      </c>
      <c r="E5853" s="108" t="s">
        <v>2683</v>
      </c>
      <c r="G5853" s="108" t="s">
        <v>21908</v>
      </c>
      <c r="H5853" s="108" t="s">
        <v>6616</v>
      </c>
      <c r="I5853" s="110" t="s">
        <v>2683</v>
      </c>
      <c r="J5853" s="108" t="s">
        <v>5800</v>
      </c>
      <c r="O5853" s="108" t="s">
        <v>2573</v>
      </c>
    </row>
    <row r="5854" spans="1:15" s="108" customFormat="1" ht="12.75" x14ac:dyDescent="0.2">
      <c r="A5854" s="108" t="str">
        <f>EnterpriseData!$B$38</f>
        <v>ProTes300420201Adm</v>
      </c>
      <c r="B5854" s="109" t="s">
        <v>21909</v>
      </c>
      <c r="C5854" s="108" t="s">
        <v>2609</v>
      </c>
      <c r="D5854" s="108" t="s">
        <v>21910</v>
      </c>
      <c r="E5854" s="108" t="s">
        <v>2683</v>
      </c>
      <c r="G5854" s="108" t="s">
        <v>21911</v>
      </c>
      <c r="H5854" s="108" t="s">
        <v>6118</v>
      </c>
      <c r="I5854" s="110" t="s">
        <v>2683</v>
      </c>
      <c r="J5854" s="108" t="s">
        <v>2377</v>
      </c>
      <c r="O5854" s="108" t="s">
        <v>2573</v>
      </c>
    </row>
    <row r="5855" spans="1:15" s="108" customFormat="1" ht="12.75" x14ac:dyDescent="0.2">
      <c r="A5855" s="108" t="str">
        <f>EnterpriseData!$B$38</f>
        <v>ProTes300420201Adm</v>
      </c>
      <c r="B5855" s="109" t="s">
        <v>21912</v>
      </c>
      <c r="C5855" s="108" t="s">
        <v>2609</v>
      </c>
      <c r="D5855" s="108" t="s">
        <v>21913</v>
      </c>
      <c r="E5855" s="108" t="s">
        <v>10071</v>
      </c>
      <c r="G5855" s="108" t="s">
        <v>21914</v>
      </c>
      <c r="H5855" s="108" t="s">
        <v>7895</v>
      </c>
      <c r="I5855" s="110" t="s">
        <v>2683</v>
      </c>
      <c r="J5855" s="108" t="s">
        <v>2591</v>
      </c>
      <c r="O5855" s="108" t="s">
        <v>2573</v>
      </c>
    </row>
    <row r="5856" spans="1:15" s="108" customFormat="1" ht="12.75" x14ac:dyDescent="0.2">
      <c r="A5856" s="108" t="str">
        <f>EnterpriseData!$B$38</f>
        <v>ProTes300420201Adm</v>
      </c>
      <c r="B5856" s="109" t="s">
        <v>21915</v>
      </c>
      <c r="C5856" s="108" t="s">
        <v>2609</v>
      </c>
      <c r="D5856" s="108" t="s">
        <v>21916</v>
      </c>
      <c r="E5856" s="108" t="s">
        <v>2683</v>
      </c>
      <c r="G5856" s="108" t="s">
        <v>21917</v>
      </c>
      <c r="H5856" s="108" t="s">
        <v>6676</v>
      </c>
      <c r="I5856" s="110" t="s">
        <v>2683</v>
      </c>
      <c r="J5856" s="108" t="s">
        <v>3151</v>
      </c>
      <c r="O5856" s="108" t="s">
        <v>2573</v>
      </c>
    </row>
    <row r="5857" spans="1:15" s="108" customFormat="1" ht="12.75" x14ac:dyDescent="0.2">
      <c r="A5857" s="108" t="str">
        <f>EnterpriseData!$B$38</f>
        <v>ProTes300420201Adm</v>
      </c>
      <c r="B5857" s="109" t="s">
        <v>21918</v>
      </c>
      <c r="C5857" s="108" t="s">
        <v>2609</v>
      </c>
      <c r="D5857" s="108" t="s">
        <v>21919</v>
      </c>
      <c r="E5857" s="108" t="s">
        <v>2683</v>
      </c>
      <c r="G5857" s="108" t="s">
        <v>21920</v>
      </c>
      <c r="H5857" s="108" t="s">
        <v>6923</v>
      </c>
      <c r="I5857" s="110" t="s">
        <v>2683</v>
      </c>
      <c r="J5857" s="108" t="s">
        <v>2991</v>
      </c>
      <c r="O5857" s="108" t="s">
        <v>2573</v>
      </c>
    </row>
    <row r="5858" spans="1:15" s="108" customFormat="1" ht="12.75" x14ac:dyDescent="0.2">
      <c r="A5858" s="108" t="str">
        <f>EnterpriseData!$B$38</f>
        <v>ProTes300420201Adm</v>
      </c>
      <c r="B5858" s="109" t="s">
        <v>21921</v>
      </c>
      <c r="C5858" s="108" t="s">
        <v>2609</v>
      </c>
      <c r="D5858" s="108" t="s">
        <v>21922</v>
      </c>
      <c r="E5858" s="108" t="s">
        <v>2683</v>
      </c>
      <c r="G5858" s="108" t="s">
        <v>21923</v>
      </c>
      <c r="H5858" s="108" t="s">
        <v>12492</v>
      </c>
      <c r="I5858" s="110" t="s">
        <v>2683</v>
      </c>
      <c r="J5858" s="108" t="s">
        <v>12493</v>
      </c>
      <c r="O5858" s="108" t="s">
        <v>2573</v>
      </c>
    </row>
    <row r="5859" spans="1:15" s="108" customFormat="1" ht="12.75" x14ac:dyDescent="0.2">
      <c r="A5859" s="108" t="str">
        <f>EnterpriseData!$B$38</f>
        <v>ProTes300420201Adm</v>
      </c>
      <c r="B5859" s="109" t="s">
        <v>21924</v>
      </c>
      <c r="C5859" s="108" t="s">
        <v>2609</v>
      </c>
      <c r="D5859" s="108" t="s">
        <v>21925</v>
      </c>
      <c r="E5859" s="108" t="s">
        <v>2683</v>
      </c>
      <c r="G5859" s="108" t="s">
        <v>21926</v>
      </c>
      <c r="H5859" s="108" t="s">
        <v>11138</v>
      </c>
      <c r="I5859" s="110" t="s">
        <v>2683</v>
      </c>
      <c r="J5859" s="108" t="s">
        <v>3162</v>
      </c>
      <c r="O5859" s="108" t="s">
        <v>2573</v>
      </c>
    </row>
    <row r="5860" spans="1:15" s="108" customFormat="1" ht="12.75" x14ac:dyDescent="0.2">
      <c r="A5860" s="108" t="str">
        <f>EnterpriseData!$B$38</f>
        <v>ProTes300420201Adm</v>
      </c>
      <c r="B5860" s="109" t="s">
        <v>21927</v>
      </c>
      <c r="C5860" s="108" t="s">
        <v>2609</v>
      </c>
      <c r="D5860" s="108" t="s">
        <v>21928</v>
      </c>
      <c r="E5860" s="108" t="s">
        <v>2683</v>
      </c>
      <c r="G5860" s="108" t="s">
        <v>21929</v>
      </c>
      <c r="H5860" s="108" t="s">
        <v>7641</v>
      </c>
      <c r="I5860" s="110" t="s">
        <v>2683</v>
      </c>
      <c r="J5860" s="108" t="s">
        <v>5977</v>
      </c>
      <c r="O5860" s="108" t="s">
        <v>2573</v>
      </c>
    </row>
    <row r="5861" spans="1:15" s="108" customFormat="1" ht="12.75" x14ac:dyDescent="0.2">
      <c r="A5861" s="108" t="str">
        <f>EnterpriseData!$B$38</f>
        <v>ProTes300420201Adm</v>
      </c>
      <c r="B5861" s="109" t="s">
        <v>21930</v>
      </c>
      <c r="C5861" s="108" t="s">
        <v>2609</v>
      </c>
      <c r="D5861" s="108" t="s">
        <v>21931</v>
      </c>
      <c r="E5861" s="108" t="s">
        <v>21932</v>
      </c>
      <c r="F5861" s="108" t="s">
        <v>10716</v>
      </c>
      <c r="G5861" s="108" t="s">
        <v>21933</v>
      </c>
      <c r="H5861" s="108" t="s">
        <v>6253</v>
      </c>
      <c r="I5861" s="110" t="s">
        <v>2683</v>
      </c>
      <c r="J5861" s="108" t="s">
        <v>2952</v>
      </c>
      <c r="O5861" s="108" t="s">
        <v>2573</v>
      </c>
    </row>
    <row r="5862" spans="1:15" s="108" customFormat="1" ht="12.75" x14ac:dyDescent="0.2">
      <c r="A5862" s="108" t="str">
        <f>EnterpriseData!$B$38</f>
        <v>ProTes300420201Adm</v>
      </c>
      <c r="B5862" s="109" t="s">
        <v>21934</v>
      </c>
      <c r="C5862" s="108" t="s">
        <v>2609</v>
      </c>
      <c r="D5862" s="108" t="s">
        <v>21935</v>
      </c>
      <c r="E5862" s="108" t="s">
        <v>2683</v>
      </c>
      <c r="G5862" s="108" t="s">
        <v>7309</v>
      </c>
      <c r="H5862" s="108" t="s">
        <v>7310</v>
      </c>
      <c r="I5862" s="110" t="s">
        <v>2683</v>
      </c>
      <c r="J5862" s="108" t="s">
        <v>7311</v>
      </c>
      <c r="O5862" s="108" t="s">
        <v>2573</v>
      </c>
    </row>
    <row r="5863" spans="1:15" s="108" customFormat="1" ht="12.75" x14ac:dyDescent="0.2">
      <c r="A5863" s="108" t="str">
        <f>EnterpriseData!$B$38</f>
        <v>ProTes300420201Adm</v>
      </c>
      <c r="B5863" s="109" t="s">
        <v>21934</v>
      </c>
      <c r="C5863" s="108" t="s">
        <v>2609</v>
      </c>
      <c r="D5863" s="108" t="s">
        <v>21935</v>
      </c>
      <c r="E5863" s="108" t="s">
        <v>2683</v>
      </c>
      <c r="G5863" s="108" t="s">
        <v>7309</v>
      </c>
      <c r="H5863" s="108" t="s">
        <v>7309</v>
      </c>
      <c r="I5863" s="110" t="s">
        <v>2683</v>
      </c>
      <c r="J5863" s="108" t="s">
        <v>7311</v>
      </c>
      <c r="O5863" s="108" t="s">
        <v>2573</v>
      </c>
    </row>
    <row r="5864" spans="1:15" s="108" customFormat="1" ht="12.75" x14ac:dyDescent="0.2">
      <c r="A5864" s="108" t="str">
        <f>EnterpriseData!$B$38</f>
        <v>ProTes300420201Adm</v>
      </c>
      <c r="B5864" s="109" t="s">
        <v>21936</v>
      </c>
      <c r="C5864" s="108" t="s">
        <v>2609</v>
      </c>
      <c r="D5864" s="108" t="s">
        <v>21937</v>
      </c>
      <c r="E5864" s="108" t="s">
        <v>2683</v>
      </c>
      <c r="G5864" s="108" t="s">
        <v>21938</v>
      </c>
      <c r="H5864" s="108" t="s">
        <v>6475</v>
      </c>
      <c r="I5864" s="110" t="s">
        <v>2683</v>
      </c>
      <c r="J5864" s="108" t="s">
        <v>5631</v>
      </c>
      <c r="O5864" s="108" t="s">
        <v>2573</v>
      </c>
    </row>
    <row r="5865" spans="1:15" s="108" customFormat="1" ht="12.75" x14ac:dyDescent="0.2">
      <c r="A5865" s="108" t="str">
        <f>EnterpriseData!$B$38</f>
        <v>ProTes300420201Adm</v>
      </c>
      <c r="B5865" s="109" t="s">
        <v>21939</v>
      </c>
      <c r="C5865" s="108" t="s">
        <v>2609</v>
      </c>
      <c r="D5865" s="108" t="s">
        <v>21940</v>
      </c>
      <c r="E5865" s="108" t="s">
        <v>2683</v>
      </c>
      <c r="G5865" s="108" t="s">
        <v>21941</v>
      </c>
      <c r="H5865" s="108" t="s">
        <v>6133</v>
      </c>
      <c r="I5865" s="110" t="s">
        <v>2683</v>
      </c>
      <c r="J5865" s="108" t="s">
        <v>3681</v>
      </c>
      <c r="O5865" s="108" t="s">
        <v>2573</v>
      </c>
    </row>
    <row r="5866" spans="1:15" s="108" customFormat="1" ht="12.75" x14ac:dyDescent="0.2">
      <c r="A5866" s="108" t="str">
        <f>EnterpriseData!$B$38</f>
        <v>ProTes300420201Adm</v>
      </c>
      <c r="B5866" s="109" t="s">
        <v>21942</v>
      </c>
      <c r="C5866" s="108" t="s">
        <v>2609</v>
      </c>
      <c r="D5866" s="108" t="s">
        <v>21943</v>
      </c>
      <c r="E5866" s="108" t="s">
        <v>2683</v>
      </c>
      <c r="G5866" s="108" t="s">
        <v>21944</v>
      </c>
      <c r="H5866" s="108" t="s">
        <v>6616</v>
      </c>
      <c r="I5866" s="110" t="s">
        <v>2683</v>
      </c>
      <c r="J5866" s="108" t="s">
        <v>5800</v>
      </c>
      <c r="O5866" s="108" t="s">
        <v>2573</v>
      </c>
    </row>
    <row r="5867" spans="1:15" s="108" customFormat="1" ht="12.75" x14ac:dyDescent="0.2">
      <c r="A5867" s="108" t="str">
        <f>EnterpriseData!$B$38</f>
        <v>ProTes300420201Adm</v>
      </c>
      <c r="B5867" s="109" t="s">
        <v>21945</v>
      </c>
      <c r="C5867" s="108" t="s">
        <v>2609</v>
      </c>
      <c r="D5867" s="108" t="s">
        <v>21946</v>
      </c>
      <c r="E5867" s="108" t="s">
        <v>2683</v>
      </c>
      <c r="G5867" s="108" t="s">
        <v>21947</v>
      </c>
      <c r="H5867" s="108" t="s">
        <v>8649</v>
      </c>
      <c r="I5867" s="110" t="s">
        <v>2683</v>
      </c>
      <c r="J5867" s="108" t="s">
        <v>2407</v>
      </c>
      <c r="O5867" s="108" t="s">
        <v>2573</v>
      </c>
    </row>
    <row r="5868" spans="1:15" s="108" customFormat="1" ht="12.75" x14ac:dyDescent="0.2">
      <c r="A5868" s="108" t="str">
        <f>EnterpriseData!$B$38</f>
        <v>ProTes300420201Adm</v>
      </c>
      <c r="B5868" s="109" t="s">
        <v>21948</v>
      </c>
      <c r="C5868" s="108" t="s">
        <v>2609</v>
      </c>
      <c r="D5868" s="108" t="s">
        <v>21949</v>
      </c>
      <c r="E5868" s="108" t="s">
        <v>2683</v>
      </c>
      <c r="G5868" s="108" t="s">
        <v>21950</v>
      </c>
      <c r="H5868" s="108" t="s">
        <v>7206</v>
      </c>
      <c r="I5868" s="110" t="s">
        <v>2683</v>
      </c>
      <c r="J5868" s="108" t="s">
        <v>3047</v>
      </c>
      <c r="O5868" s="108" t="s">
        <v>2573</v>
      </c>
    </row>
    <row r="5869" spans="1:15" s="108" customFormat="1" ht="12.75" x14ac:dyDescent="0.2">
      <c r="A5869" s="108" t="str">
        <f>EnterpriseData!$B$38</f>
        <v>ProTes300420201Adm</v>
      </c>
      <c r="B5869" s="109" t="s">
        <v>21951</v>
      </c>
      <c r="C5869" s="108" t="s">
        <v>2609</v>
      </c>
      <c r="D5869" s="108" t="s">
        <v>21952</v>
      </c>
      <c r="E5869" s="108" t="s">
        <v>2683</v>
      </c>
      <c r="G5869" s="108" t="s">
        <v>21953</v>
      </c>
      <c r="H5869" s="108" t="s">
        <v>6893</v>
      </c>
      <c r="I5869" s="110" t="s">
        <v>2683</v>
      </c>
      <c r="J5869" s="108" t="s">
        <v>2377</v>
      </c>
      <c r="O5869" s="108" t="s">
        <v>2573</v>
      </c>
    </row>
    <row r="5870" spans="1:15" s="108" customFormat="1" ht="12.75" x14ac:dyDescent="0.2">
      <c r="A5870" s="108" t="str">
        <f>EnterpriseData!$B$38</f>
        <v>ProTes300420201Adm</v>
      </c>
      <c r="B5870" s="109" t="s">
        <v>21954</v>
      </c>
      <c r="C5870" s="108" t="s">
        <v>2609</v>
      </c>
      <c r="D5870" s="108" t="s">
        <v>21955</v>
      </c>
      <c r="E5870" s="108" t="s">
        <v>2683</v>
      </c>
      <c r="G5870" s="108" t="s">
        <v>21956</v>
      </c>
      <c r="H5870" s="108" t="s">
        <v>8649</v>
      </c>
      <c r="I5870" s="110" t="s">
        <v>2683</v>
      </c>
      <c r="J5870" s="108" t="s">
        <v>2407</v>
      </c>
      <c r="O5870" s="108" t="s">
        <v>2573</v>
      </c>
    </row>
    <row r="5871" spans="1:15" s="108" customFormat="1" ht="12.75" x14ac:dyDescent="0.2">
      <c r="A5871" s="108" t="str">
        <f>EnterpriseData!$B$38</f>
        <v>ProTes300420201Adm</v>
      </c>
      <c r="B5871" s="109" t="s">
        <v>21957</v>
      </c>
      <c r="C5871" s="108" t="s">
        <v>2609</v>
      </c>
      <c r="D5871" s="108" t="s">
        <v>21958</v>
      </c>
      <c r="E5871" s="108" t="s">
        <v>2683</v>
      </c>
      <c r="G5871" s="108" t="s">
        <v>21959</v>
      </c>
      <c r="H5871" s="108" t="s">
        <v>6118</v>
      </c>
      <c r="I5871" s="110" t="s">
        <v>2683</v>
      </c>
      <c r="J5871" s="108" t="s">
        <v>2377</v>
      </c>
      <c r="O5871" s="108" t="s">
        <v>2573</v>
      </c>
    </row>
    <row r="5872" spans="1:15" s="108" customFormat="1" ht="12.75" x14ac:dyDescent="0.2">
      <c r="A5872" s="108" t="str">
        <f>EnterpriseData!$B$38</f>
        <v>ProTes300420201Adm</v>
      </c>
      <c r="B5872" s="109" t="s">
        <v>21960</v>
      </c>
      <c r="C5872" s="108" t="s">
        <v>2609</v>
      </c>
      <c r="D5872" s="108" t="s">
        <v>21961</v>
      </c>
      <c r="E5872" s="108" t="s">
        <v>2683</v>
      </c>
      <c r="G5872" s="108" t="s">
        <v>21962</v>
      </c>
      <c r="H5872" s="108" t="s">
        <v>21963</v>
      </c>
      <c r="I5872" s="110" t="s">
        <v>2683</v>
      </c>
      <c r="J5872" s="108" t="s">
        <v>5125</v>
      </c>
      <c r="O5872" s="108" t="s">
        <v>2573</v>
      </c>
    </row>
    <row r="5873" spans="1:15" s="108" customFormat="1" ht="12.75" x14ac:dyDescent="0.2">
      <c r="A5873" s="108" t="str">
        <f>EnterpriseData!$B$38</f>
        <v>ProTes300420201Adm</v>
      </c>
      <c r="B5873" s="109" t="s">
        <v>21964</v>
      </c>
      <c r="C5873" s="108" t="s">
        <v>2609</v>
      </c>
      <c r="D5873" s="108" t="s">
        <v>21965</v>
      </c>
      <c r="E5873" s="108" t="s">
        <v>2683</v>
      </c>
      <c r="G5873" s="108" t="s">
        <v>21966</v>
      </c>
      <c r="H5873" s="108" t="s">
        <v>7206</v>
      </c>
      <c r="I5873" s="110" t="s">
        <v>2683</v>
      </c>
      <c r="J5873" s="108" t="s">
        <v>3047</v>
      </c>
      <c r="O5873" s="108" t="s">
        <v>2573</v>
      </c>
    </row>
    <row r="5874" spans="1:15" s="108" customFormat="1" ht="12.75" x14ac:dyDescent="0.2">
      <c r="A5874" s="108" t="str">
        <f>EnterpriseData!$B$38</f>
        <v>ProTes300420201Adm</v>
      </c>
      <c r="B5874" s="109" t="s">
        <v>21967</v>
      </c>
      <c r="C5874" s="108" t="s">
        <v>2609</v>
      </c>
      <c r="D5874" s="108" t="s">
        <v>21968</v>
      </c>
      <c r="E5874" s="108" t="s">
        <v>2683</v>
      </c>
      <c r="G5874" s="108" t="s">
        <v>21969</v>
      </c>
      <c r="H5874" s="108" t="s">
        <v>6118</v>
      </c>
      <c r="I5874" s="110" t="s">
        <v>2683</v>
      </c>
      <c r="J5874" s="108" t="s">
        <v>2377</v>
      </c>
      <c r="O5874" s="108" t="s">
        <v>2573</v>
      </c>
    </row>
    <row r="5875" spans="1:15" s="108" customFormat="1" ht="12.75" x14ac:dyDescent="0.2">
      <c r="A5875" s="108" t="str">
        <f>EnterpriseData!$B$38</f>
        <v>ProTes300420201Adm</v>
      </c>
      <c r="B5875" s="109" t="s">
        <v>21970</v>
      </c>
      <c r="C5875" s="108" t="s">
        <v>2609</v>
      </c>
      <c r="D5875" s="108" t="s">
        <v>21971</v>
      </c>
      <c r="E5875" s="108" t="s">
        <v>2683</v>
      </c>
      <c r="G5875" s="108" t="s">
        <v>21972</v>
      </c>
      <c r="H5875" s="108" t="s">
        <v>6118</v>
      </c>
      <c r="I5875" s="110" t="s">
        <v>2683</v>
      </c>
      <c r="J5875" s="108" t="s">
        <v>2377</v>
      </c>
      <c r="O5875" s="108" t="s">
        <v>2573</v>
      </c>
    </row>
    <row r="5876" spans="1:15" s="108" customFormat="1" ht="12.75" x14ac:dyDescent="0.2">
      <c r="A5876" s="108" t="str">
        <f>EnterpriseData!$B$38</f>
        <v>ProTes300420201Adm</v>
      </c>
      <c r="B5876" s="109" t="s">
        <v>21973</v>
      </c>
      <c r="C5876" s="108" t="s">
        <v>2609</v>
      </c>
      <c r="D5876" s="108" t="s">
        <v>21974</v>
      </c>
      <c r="E5876" s="108" t="s">
        <v>2683</v>
      </c>
      <c r="G5876" s="108" t="s">
        <v>5299</v>
      </c>
      <c r="H5876" s="108" t="s">
        <v>15864</v>
      </c>
      <c r="I5876" s="110" t="s">
        <v>2683</v>
      </c>
      <c r="J5876" s="108" t="s">
        <v>5295</v>
      </c>
      <c r="O5876" s="108" t="s">
        <v>2573</v>
      </c>
    </row>
    <row r="5877" spans="1:15" s="108" customFormat="1" ht="12.75" x14ac:dyDescent="0.2">
      <c r="A5877" s="108" t="str">
        <f>EnterpriseData!$B$38</f>
        <v>ProTes300420201Adm</v>
      </c>
      <c r="B5877" s="109" t="s">
        <v>21975</v>
      </c>
      <c r="C5877" s="108" t="s">
        <v>2609</v>
      </c>
      <c r="D5877" s="108" t="s">
        <v>21976</v>
      </c>
      <c r="E5877" s="108" t="s">
        <v>2683</v>
      </c>
      <c r="G5877" s="108" t="s">
        <v>21977</v>
      </c>
      <c r="H5877" s="108" t="s">
        <v>6593</v>
      </c>
      <c r="I5877" s="110" t="s">
        <v>2683</v>
      </c>
      <c r="J5877" s="108" t="s">
        <v>4798</v>
      </c>
      <c r="O5877" s="108" t="s">
        <v>2573</v>
      </c>
    </row>
    <row r="5878" spans="1:15" s="108" customFormat="1" ht="12.75" x14ac:dyDescent="0.2">
      <c r="A5878" s="108" t="str">
        <f>EnterpriseData!$B$38</f>
        <v>ProTes300420201Adm</v>
      </c>
      <c r="B5878" s="109" t="s">
        <v>21978</v>
      </c>
      <c r="C5878" s="108" t="s">
        <v>2609</v>
      </c>
      <c r="D5878" s="108" t="s">
        <v>21979</v>
      </c>
      <c r="E5878" s="108" t="s">
        <v>2683</v>
      </c>
      <c r="G5878" s="108" t="s">
        <v>21980</v>
      </c>
      <c r="H5878" s="108" t="s">
        <v>6118</v>
      </c>
      <c r="I5878" s="110" t="s">
        <v>2683</v>
      </c>
      <c r="J5878" s="108" t="s">
        <v>2377</v>
      </c>
      <c r="O5878" s="108" t="s">
        <v>2573</v>
      </c>
    </row>
    <row r="5879" spans="1:15" s="108" customFormat="1" ht="12.75" x14ac:dyDescent="0.2">
      <c r="A5879" s="108" t="str">
        <f>EnterpriseData!$B$38</f>
        <v>ProTes300420201Adm</v>
      </c>
      <c r="B5879" s="109" t="s">
        <v>21981</v>
      </c>
      <c r="C5879" s="108" t="s">
        <v>2609</v>
      </c>
      <c r="D5879" s="108" t="s">
        <v>21982</v>
      </c>
      <c r="E5879" s="108" t="s">
        <v>2683</v>
      </c>
      <c r="G5879" s="108" t="s">
        <v>21983</v>
      </c>
      <c r="H5879" s="108" t="s">
        <v>6118</v>
      </c>
      <c r="I5879" s="110" t="s">
        <v>2683</v>
      </c>
      <c r="J5879" s="108" t="s">
        <v>2377</v>
      </c>
      <c r="O5879" s="108" t="s">
        <v>2573</v>
      </c>
    </row>
    <row r="5880" spans="1:15" s="108" customFormat="1" ht="12.75" x14ac:dyDescent="0.2">
      <c r="A5880" s="108" t="str">
        <f>EnterpriseData!$B$38</f>
        <v>ProTes300420201Adm</v>
      </c>
      <c r="B5880" s="109" t="s">
        <v>21984</v>
      </c>
      <c r="C5880" s="108" t="s">
        <v>2609</v>
      </c>
      <c r="D5880" s="108" t="s">
        <v>21985</v>
      </c>
      <c r="E5880" s="108" t="s">
        <v>2683</v>
      </c>
      <c r="G5880" s="108" t="s">
        <v>21986</v>
      </c>
      <c r="H5880" s="108" t="s">
        <v>6133</v>
      </c>
      <c r="I5880" s="110" t="s">
        <v>2683</v>
      </c>
      <c r="J5880" s="108" t="s">
        <v>3681</v>
      </c>
      <c r="O5880" s="108" t="s">
        <v>2573</v>
      </c>
    </row>
    <row r="5881" spans="1:15" s="108" customFormat="1" ht="12.75" x14ac:dyDescent="0.2">
      <c r="A5881" s="108" t="str">
        <f>EnterpriseData!$B$38</f>
        <v>ProTes300420201Adm</v>
      </c>
      <c r="B5881" s="109" t="s">
        <v>21987</v>
      </c>
      <c r="C5881" s="108" t="s">
        <v>2609</v>
      </c>
      <c r="D5881" s="108" t="s">
        <v>21988</v>
      </c>
      <c r="E5881" s="108" t="s">
        <v>21989</v>
      </c>
      <c r="G5881" s="108" t="s">
        <v>21990</v>
      </c>
      <c r="H5881" s="108" t="s">
        <v>9962</v>
      </c>
      <c r="I5881" s="110" t="s">
        <v>2683</v>
      </c>
      <c r="J5881" s="108" t="s">
        <v>2591</v>
      </c>
      <c r="O5881" s="108" t="s">
        <v>2573</v>
      </c>
    </row>
    <row r="5882" spans="1:15" s="108" customFormat="1" ht="12.75" x14ac:dyDescent="0.2">
      <c r="A5882" s="108" t="str">
        <f>EnterpriseData!$B$38</f>
        <v>ProTes300420201Adm</v>
      </c>
      <c r="B5882" s="109" t="s">
        <v>21991</v>
      </c>
      <c r="C5882" s="108" t="s">
        <v>2609</v>
      </c>
      <c r="D5882" s="108" t="s">
        <v>21992</v>
      </c>
      <c r="E5882" s="108" t="s">
        <v>2683</v>
      </c>
      <c r="G5882" s="108" t="s">
        <v>19266</v>
      </c>
      <c r="H5882" s="108" t="s">
        <v>7614</v>
      </c>
      <c r="I5882" s="110" t="s">
        <v>2683</v>
      </c>
      <c r="J5882" s="108" t="s">
        <v>2377</v>
      </c>
      <c r="O5882" s="108" t="s">
        <v>2573</v>
      </c>
    </row>
    <row r="5883" spans="1:15" s="108" customFormat="1" ht="12.75" x14ac:dyDescent="0.2">
      <c r="A5883" s="108" t="str">
        <f>EnterpriseData!$B$38</f>
        <v>ProTes300420201Adm</v>
      </c>
      <c r="B5883" s="109" t="s">
        <v>21993</v>
      </c>
      <c r="C5883" s="108" t="s">
        <v>2609</v>
      </c>
      <c r="D5883" s="108" t="s">
        <v>21994</v>
      </c>
      <c r="E5883" s="108" t="s">
        <v>2683</v>
      </c>
      <c r="G5883" s="108" t="s">
        <v>21995</v>
      </c>
      <c r="H5883" s="108" t="s">
        <v>6788</v>
      </c>
      <c r="I5883" s="110" t="s">
        <v>2683</v>
      </c>
      <c r="J5883" s="108" t="s">
        <v>3016</v>
      </c>
      <c r="O5883" s="108" t="s">
        <v>2573</v>
      </c>
    </row>
    <row r="5884" spans="1:15" s="108" customFormat="1" ht="12.75" x14ac:dyDescent="0.2">
      <c r="A5884" s="108" t="str">
        <f>EnterpriseData!$B$38</f>
        <v>ProTes300420201Adm</v>
      </c>
      <c r="B5884" s="109" t="s">
        <v>21996</v>
      </c>
      <c r="C5884" s="108" t="s">
        <v>2609</v>
      </c>
      <c r="D5884" s="108" t="s">
        <v>21997</v>
      </c>
      <c r="E5884" s="108" t="s">
        <v>2683</v>
      </c>
      <c r="G5884" s="108" t="s">
        <v>21998</v>
      </c>
      <c r="H5884" s="108" t="s">
        <v>6118</v>
      </c>
      <c r="I5884" s="110" t="s">
        <v>2683</v>
      </c>
      <c r="J5884" s="108" t="s">
        <v>2377</v>
      </c>
      <c r="O5884" s="108" t="s">
        <v>2573</v>
      </c>
    </row>
    <row r="5885" spans="1:15" s="108" customFormat="1" ht="12.75" x14ac:dyDescent="0.2">
      <c r="A5885" s="108" t="str">
        <f>EnterpriseData!$B$38</f>
        <v>ProTes300420201Adm</v>
      </c>
      <c r="B5885" s="109" t="s">
        <v>21999</v>
      </c>
      <c r="C5885" s="108" t="s">
        <v>2609</v>
      </c>
      <c r="D5885" s="108" t="s">
        <v>22000</v>
      </c>
      <c r="E5885" s="108" t="s">
        <v>2683</v>
      </c>
      <c r="G5885" s="108" t="s">
        <v>3919</v>
      </c>
      <c r="H5885" s="108" t="s">
        <v>7084</v>
      </c>
      <c r="I5885" s="110" t="s">
        <v>2683</v>
      </c>
      <c r="J5885" s="108" t="s">
        <v>2377</v>
      </c>
      <c r="O5885" s="108" t="s">
        <v>2573</v>
      </c>
    </row>
    <row r="5886" spans="1:15" s="108" customFormat="1" ht="12.75" x14ac:dyDescent="0.2">
      <c r="A5886" s="108" t="str">
        <f>EnterpriseData!$B$38</f>
        <v>ProTes300420201Adm</v>
      </c>
      <c r="B5886" s="109" t="s">
        <v>22001</v>
      </c>
      <c r="C5886" s="108" t="s">
        <v>2609</v>
      </c>
      <c r="D5886" s="108" t="s">
        <v>22002</v>
      </c>
      <c r="E5886" s="108" t="s">
        <v>2683</v>
      </c>
      <c r="G5886" s="108" t="s">
        <v>22003</v>
      </c>
      <c r="H5886" s="108" t="s">
        <v>6516</v>
      </c>
      <c r="I5886" s="110" t="s">
        <v>2683</v>
      </c>
      <c r="J5886" s="108" t="s">
        <v>2377</v>
      </c>
      <c r="O5886" s="108" t="s">
        <v>2573</v>
      </c>
    </row>
    <row r="5887" spans="1:15" s="108" customFormat="1" ht="12.75" x14ac:dyDescent="0.2">
      <c r="A5887" s="108" t="str">
        <f>EnterpriseData!$B$38</f>
        <v>ProTes300420201Adm</v>
      </c>
      <c r="B5887" s="109" t="s">
        <v>22004</v>
      </c>
      <c r="C5887" s="108" t="s">
        <v>2609</v>
      </c>
      <c r="D5887" s="108" t="s">
        <v>22005</v>
      </c>
      <c r="E5887" s="108" t="s">
        <v>2683</v>
      </c>
      <c r="G5887" s="108" t="s">
        <v>22006</v>
      </c>
      <c r="H5887" s="108" t="s">
        <v>6545</v>
      </c>
      <c r="I5887" s="110" t="s">
        <v>2683</v>
      </c>
      <c r="J5887" s="108" t="s">
        <v>2896</v>
      </c>
      <c r="O5887" s="108" t="s">
        <v>2573</v>
      </c>
    </row>
    <row r="5888" spans="1:15" s="108" customFormat="1" ht="12.75" x14ac:dyDescent="0.2">
      <c r="A5888" s="108" t="str">
        <f>EnterpriseData!$B$38</f>
        <v>ProTes300420201Adm</v>
      </c>
      <c r="B5888" s="109" t="s">
        <v>22007</v>
      </c>
      <c r="C5888" s="108" t="s">
        <v>2609</v>
      </c>
      <c r="D5888" s="108" t="s">
        <v>22008</v>
      </c>
      <c r="E5888" s="108" t="s">
        <v>2683</v>
      </c>
      <c r="G5888" s="108" t="s">
        <v>22009</v>
      </c>
      <c r="H5888" s="108" t="s">
        <v>21686</v>
      </c>
      <c r="I5888" s="110" t="s">
        <v>2683</v>
      </c>
      <c r="J5888" s="108" t="s">
        <v>9445</v>
      </c>
      <c r="O5888" s="108" t="s">
        <v>2573</v>
      </c>
    </row>
    <row r="5889" spans="1:15" s="108" customFormat="1" ht="12.75" x14ac:dyDescent="0.2">
      <c r="A5889" s="108" t="str">
        <f>EnterpriseData!$B$38</f>
        <v>ProTes300420201Adm</v>
      </c>
      <c r="B5889" s="109" t="s">
        <v>22010</v>
      </c>
      <c r="C5889" s="108" t="s">
        <v>2609</v>
      </c>
      <c r="D5889" s="108" t="s">
        <v>22011</v>
      </c>
      <c r="E5889" s="108" t="s">
        <v>2683</v>
      </c>
      <c r="G5889" s="108" t="s">
        <v>22012</v>
      </c>
      <c r="H5889" s="108" t="s">
        <v>6325</v>
      </c>
      <c r="I5889" s="110" t="s">
        <v>2683</v>
      </c>
      <c r="J5889" s="108" t="s">
        <v>2377</v>
      </c>
      <c r="O5889" s="108" t="s">
        <v>2573</v>
      </c>
    </row>
    <row r="5890" spans="1:15" s="108" customFormat="1" ht="12.75" x14ac:dyDescent="0.2">
      <c r="A5890" s="108" t="str">
        <f>EnterpriseData!$B$38</f>
        <v>ProTes300420201Adm</v>
      </c>
      <c r="B5890" s="109" t="s">
        <v>22013</v>
      </c>
      <c r="C5890" s="108" t="s">
        <v>2609</v>
      </c>
      <c r="D5890" s="108" t="s">
        <v>22014</v>
      </c>
      <c r="E5890" s="108" t="s">
        <v>2683</v>
      </c>
      <c r="G5890" s="108" t="s">
        <v>22015</v>
      </c>
      <c r="H5890" s="108" t="s">
        <v>6893</v>
      </c>
      <c r="I5890" s="110" t="s">
        <v>2683</v>
      </c>
      <c r="J5890" s="108" t="s">
        <v>2377</v>
      </c>
      <c r="O5890" s="108" t="s">
        <v>2573</v>
      </c>
    </row>
    <row r="5891" spans="1:15" s="108" customFormat="1" ht="12.75" x14ac:dyDescent="0.2">
      <c r="A5891" s="108" t="str">
        <f>EnterpriseData!$B$38</f>
        <v>ProTes300420201Adm</v>
      </c>
      <c r="B5891" s="109" t="s">
        <v>22016</v>
      </c>
      <c r="C5891" s="108" t="s">
        <v>2609</v>
      </c>
      <c r="D5891" s="108" t="s">
        <v>22017</v>
      </c>
      <c r="E5891" s="108" t="s">
        <v>22018</v>
      </c>
      <c r="G5891" s="108" t="s">
        <v>22019</v>
      </c>
      <c r="H5891" s="108" t="s">
        <v>6177</v>
      </c>
      <c r="I5891" s="110" t="s">
        <v>2683</v>
      </c>
      <c r="J5891" s="108" t="s">
        <v>2591</v>
      </c>
      <c r="O5891" s="108" t="s">
        <v>2573</v>
      </c>
    </row>
    <row r="5892" spans="1:15" s="108" customFormat="1" ht="12.75" x14ac:dyDescent="0.2">
      <c r="A5892" s="108" t="str">
        <f>EnterpriseData!$B$38</f>
        <v>ProTes300420201Adm</v>
      </c>
      <c r="B5892" s="109" t="s">
        <v>22020</v>
      </c>
      <c r="C5892" s="108" t="s">
        <v>2609</v>
      </c>
      <c r="D5892" s="108" t="s">
        <v>22021</v>
      </c>
      <c r="E5892" s="108" t="s">
        <v>2683</v>
      </c>
      <c r="G5892" s="108" t="s">
        <v>22022</v>
      </c>
      <c r="H5892" s="108" t="s">
        <v>6181</v>
      </c>
      <c r="I5892" s="110" t="s">
        <v>2683</v>
      </c>
      <c r="J5892" s="108" t="s">
        <v>6044</v>
      </c>
      <c r="O5892" s="108" t="s">
        <v>2573</v>
      </c>
    </row>
    <row r="5893" spans="1:15" s="108" customFormat="1" ht="12.75" x14ac:dyDescent="0.2">
      <c r="A5893" s="108" t="str">
        <f>EnterpriseData!$B$38</f>
        <v>ProTes300420201Adm</v>
      </c>
      <c r="B5893" s="109" t="s">
        <v>22023</v>
      </c>
      <c r="C5893" s="108" t="s">
        <v>2609</v>
      </c>
      <c r="D5893" s="108" t="s">
        <v>22024</v>
      </c>
      <c r="E5893" s="108" t="s">
        <v>2683</v>
      </c>
      <c r="G5893" s="108" t="s">
        <v>22024</v>
      </c>
      <c r="H5893" s="108" t="s">
        <v>12098</v>
      </c>
      <c r="I5893" s="110" t="s">
        <v>2683</v>
      </c>
      <c r="J5893" s="108" t="s">
        <v>2407</v>
      </c>
      <c r="O5893" s="108" t="s">
        <v>2573</v>
      </c>
    </row>
    <row r="5894" spans="1:15" s="108" customFormat="1" ht="12.75" x14ac:dyDescent="0.2">
      <c r="A5894" s="108" t="str">
        <f>EnterpriseData!$B$38</f>
        <v>ProTes300420201Adm</v>
      </c>
      <c r="B5894" s="109" t="s">
        <v>22025</v>
      </c>
      <c r="C5894" s="108" t="s">
        <v>2609</v>
      </c>
      <c r="D5894" s="108" t="s">
        <v>22026</v>
      </c>
      <c r="E5894" s="108" t="s">
        <v>2683</v>
      </c>
      <c r="G5894" s="108" t="s">
        <v>22027</v>
      </c>
      <c r="H5894" s="108" t="s">
        <v>6118</v>
      </c>
      <c r="I5894" s="110" t="s">
        <v>2683</v>
      </c>
      <c r="J5894" s="108" t="s">
        <v>2377</v>
      </c>
      <c r="O5894" s="108" t="s">
        <v>2573</v>
      </c>
    </row>
    <row r="5895" spans="1:15" s="108" customFormat="1" ht="12.75" x14ac:dyDescent="0.2">
      <c r="A5895" s="108" t="str">
        <f>EnterpriseData!$B$38</f>
        <v>ProTes300420201Adm</v>
      </c>
      <c r="B5895" s="109" t="s">
        <v>22028</v>
      </c>
      <c r="C5895" s="108" t="s">
        <v>2609</v>
      </c>
      <c r="D5895" s="108" t="s">
        <v>22029</v>
      </c>
      <c r="E5895" s="108" t="s">
        <v>2683</v>
      </c>
      <c r="G5895" s="108" t="s">
        <v>22030</v>
      </c>
      <c r="H5895" s="108" t="s">
        <v>13104</v>
      </c>
      <c r="I5895" s="110" t="s">
        <v>2683</v>
      </c>
      <c r="J5895" s="108" t="s">
        <v>4461</v>
      </c>
      <c r="O5895" s="108" t="s">
        <v>2573</v>
      </c>
    </row>
    <row r="5896" spans="1:15" s="108" customFormat="1" ht="12.75" x14ac:dyDescent="0.2">
      <c r="A5896" s="108" t="str">
        <f>EnterpriseData!$B$38</f>
        <v>ProTes300420201Adm</v>
      </c>
      <c r="B5896" s="109" t="s">
        <v>22031</v>
      </c>
      <c r="C5896" s="108" t="s">
        <v>2609</v>
      </c>
      <c r="D5896" s="108" t="s">
        <v>22032</v>
      </c>
      <c r="E5896" s="108" t="s">
        <v>2683</v>
      </c>
      <c r="G5896" s="108" t="s">
        <v>22033</v>
      </c>
      <c r="H5896" s="108" t="s">
        <v>6118</v>
      </c>
      <c r="I5896" s="110" t="s">
        <v>2683</v>
      </c>
      <c r="J5896" s="108" t="s">
        <v>2377</v>
      </c>
      <c r="O5896" s="108" t="s">
        <v>2573</v>
      </c>
    </row>
    <row r="5897" spans="1:15" s="108" customFormat="1" ht="12.75" x14ac:dyDescent="0.2">
      <c r="A5897" s="108" t="str">
        <f>EnterpriseData!$B$38</f>
        <v>ProTes300420201Adm</v>
      </c>
      <c r="B5897" s="109" t="s">
        <v>22034</v>
      </c>
      <c r="C5897" s="108" t="s">
        <v>2609</v>
      </c>
      <c r="D5897" s="108" t="s">
        <v>22035</v>
      </c>
      <c r="E5897" s="108" t="s">
        <v>2683</v>
      </c>
      <c r="G5897" s="108" t="s">
        <v>22036</v>
      </c>
      <c r="H5897" s="108" t="s">
        <v>6118</v>
      </c>
      <c r="I5897" s="110" t="s">
        <v>2683</v>
      </c>
      <c r="J5897" s="108" t="s">
        <v>2377</v>
      </c>
      <c r="O5897" s="108" t="s">
        <v>2573</v>
      </c>
    </row>
    <row r="5898" spans="1:15" s="108" customFormat="1" ht="12.75" x14ac:dyDescent="0.2">
      <c r="A5898" s="108" t="str">
        <f>EnterpriseData!$B$38</f>
        <v>ProTes300420201Adm</v>
      </c>
      <c r="B5898" s="109" t="s">
        <v>22037</v>
      </c>
      <c r="C5898" s="108" t="s">
        <v>2609</v>
      </c>
      <c r="D5898" s="108" t="s">
        <v>22038</v>
      </c>
      <c r="E5898" s="108" t="s">
        <v>2683</v>
      </c>
      <c r="G5898" s="108" t="s">
        <v>22039</v>
      </c>
      <c r="H5898" s="108" t="s">
        <v>6616</v>
      </c>
      <c r="I5898" s="110" t="s">
        <v>2683</v>
      </c>
      <c r="J5898" s="108" t="s">
        <v>5800</v>
      </c>
      <c r="O5898" s="108" t="s">
        <v>2573</v>
      </c>
    </row>
    <row r="5899" spans="1:15" s="108" customFormat="1" ht="12.75" x14ac:dyDescent="0.2">
      <c r="A5899" s="108" t="str">
        <f>EnterpriseData!$B$38</f>
        <v>ProTes300420201Adm</v>
      </c>
      <c r="B5899" s="109" t="s">
        <v>22040</v>
      </c>
      <c r="C5899" s="108" t="s">
        <v>2609</v>
      </c>
      <c r="D5899" s="108" t="s">
        <v>22041</v>
      </c>
      <c r="E5899" s="108" t="s">
        <v>2683</v>
      </c>
      <c r="G5899" s="108" t="s">
        <v>22042</v>
      </c>
      <c r="H5899" s="108" t="s">
        <v>6133</v>
      </c>
      <c r="I5899" s="110" t="s">
        <v>2683</v>
      </c>
      <c r="J5899" s="108" t="s">
        <v>3681</v>
      </c>
      <c r="O5899" s="108" t="s">
        <v>2573</v>
      </c>
    </row>
    <row r="5900" spans="1:15" s="108" customFormat="1" ht="12.75" x14ac:dyDescent="0.2">
      <c r="A5900" s="108" t="str">
        <f>EnterpriseData!$B$38</f>
        <v>ProTes300420201Adm</v>
      </c>
      <c r="B5900" s="109" t="s">
        <v>22043</v>
      </c>
      <c r="C5900" s="108" t="s">
        <v>2609</v>
      </c>
      <c r="D5900" s="108" t="s">
        <v>22044</v>
      </c>
      <c r="E5900" s="108" t="s">
        <v>2683</v>
      </c>
      <c r="G5900" s="108" t="s">
        <v>14432</v>
      </c>
      <c r="H5900" s="108" t="s">
        <v>6743</v>
      </c>
      <c r="I5900" s="110" t="s">
        <v>2683</v>
      </c>
      <c r="J5900" s="108" t="s">
        <v>2377</v>
      </c>
      <c r="O5900" s="108" t="s">
        <v>2573</v>
      </c>
    </row>
    <row r="5901" spans="1:15" s="108" customFormat="1" ht="12.75" x14ac:dyDescent="0.2">
      <c r="A5901" s="108" t="str">
        <f>EnterpriseData!$B$38</f>
        <v>ProTes300420201Adm</v>
      </c>
      <c r="B5901" s="109" t="s">
        <v>22045</v>
      </c>
      <c r="C5901" s="108" t="s">
        <v>2609</v>
      </c>
      <c r="D5901" s="108" t="s">
        <v>22046</v>
      </c>
      <c r="E5901" s="108" t="s">
        <v>2683</v>
      </c>
      <c r="G5901" s="108" t="s">
        <v>22047</v>
      </c>
      <c r="H5901" s="108" t="s">
        <v>6118</v>
      </c>
      <c r="I5901" s="110" t="s">
        <v>2683</v>
      </c>
      <c r="J5901" s="108" t="s">
        <v>2377</v>
      </c>
      <c r="O5901" s="108" t="s">
        <v>2573</v>
      </c>
    </row>
    <row r="5902" spans="1:15" s="108" customFormat="1" ht="12.75" x14ac:dyDescent="0.2">
      <c r="A5902" s="108" t="str">
        <f>EnterpriseData!$B$38</f>
        <v>ProTes300420201Adm</v>
      </c>
      <c r="B5902" s="109" t="s">
        <v>22048</v>
      </c>
      <c r="C5902" s="108" t="s">
        <v>2609</v>
      </c>
      <c r="D5902" s="108" t="s">
        <v>22049</v>
      </c>
      <c r="E5902" s="108" t="s">
        <v>2683</v>
      </c>
      <c r="G5902" s="108" t="s">
        <v>22050</v>
      </c>
      <c r="H5902" s="108" t="s">
        <v>9705</v>
      </c>
      <c r="I5902" s="110" t="s">
        <v>2683</v>
      </c>
      <c r="J5902" s="108" t="s">
        <v>5649</v>
      </c>
      <c r="O5902" s="108" t="s">
        <v>2573</v>
      </c>
    </row>
    <row r="5903" spans="1:15" s="108" customFormat="1" ht="12.75" x14ac:dyDescent="0.2">
      <c r="A5903" s="108" t="str">
        <f>EnterpriseData!$B$38</f>
        <v>ProTes300420201Adm</v>
      </c>
      <c r="B5903" s="109" t="s">
        <v>22051</v>
      </c>
      <c r="C5903" s="108" t="s">
        <v>2609</v>
      </c>
      <c r="D5903" s="108" t="s">
        <v>22052</v>
      </c>
      <c r="E5903" s="108" t="s">
        <v>2683</v>
      </c>
      <c r="G5903" s="108" t="s">
        <v>22053</v>
      </c>
      <c r="H5903" s="108" t="s">
        <v>6118</v>
      </c>
      <c r="I5903" s="110" t="s">
        <v>2683</v>
      </c>
      <c r="J5903" s="108" t="s">
        <v>2377</v>
      </c>
      <c r="O5903" s="108" t="s">
        <v>2573</v>
      </c>
    </row>
    <row r="5904" spans="1:15" s="108" customFormat="1" ht="12.75" x14ac:dyDescent="0.2">
      <c r="A5904" s="108" t="str">
        <f>EnterpriseData!$B$38</f>
        <v>ProTes300420201Adm</v>
      </c>
      <c r="B5904" s="109" t="s">
        <v>22054</v>
      </c>
      <c r="C5904" s="108" t="s">
        <v>2609</v>
      </c>
      <c r="D5904" s="108" t="s">
        <v>22055</v>
      </c>
      <c r="E5904" s="108" t="s">
        <v>2683</v>
      </c>
      <c r="G5904" s="108" t="s">
        <v>22056</v>
      </c>
      <c r="H5904" s="108" t="s">
        <v>7482</v>
      </c>
      <c r="I5904" s="110" t="s">
        <v>2683</v>
      </c>
      <c r="J5904" s="108" t="s">
        <v>3614</v>
      </c>
      <c r="O5904" s="108" t="s">
        <v>2573</v>
      </c>
    </row>
    <row r="5905" spans="1:15" s="108" customFormat="1" ht="12.75" x14ac:dyDescent="0.2">
      <c r="A5905" s="108" t="str">
        <f>EnterpriseData!$B$38</f>
        <v>ProTes300420201Adm</v>
      </c>
      <c r="B5905" s="109" t="s">
        <v>22057</v>
      </c>
      <c r="C5905" s="108" t="s">
        <v>2609</v>
      </c>
      <c r="D5905" s="108" t="s">
        <v>22058</v>
      </c>
      <c r="E5905" s="108" t="s">
        <v>2683</v>
      </c>
      <c r="G5905" s="108" t="s">
        <v>22059</v>
      </c>
      <c r="H5905" s="108" t="s">
        <v>6118</v>
      </c>
      <c r="I5905" s="110" t="s">
        <v>2683</v>
      </c>
      <c r="J5905" s="108" t="s">
        <v>2377</v>
      </c>
      <c r="O5905" s="108" t="s">
        <v>2573</v>
      </c>
    </row>
    <row r="5906" spans="1:15" s="108" customFormat="1" ht="12.75" x14ac:dyDescent="0.2">
      <c r="A5906" s="108" t="str">
        <f>EnterpriseData!$B$38</f>
        <v>ProTes300420201Adm</v>
      </c>
      <c r="B5906" s="109" t="s">
        <v>22060</v>
      </c>
      <c r="C5906" s="108" t="s">
        <v>2609</v>
      </c>
      <c r="D5906" s="108" t="s">
        <v>22061</v>
      </c>
      <c r="E5906" s="108" t="s">
        <v>2683</v>
      </c>
      <c r="G5906" s="108" t="s">
        <v>22062</v>
      </c>
      <c r="H5906" s="108" t="s">
        <v>6118</v>
      </c>
      <c r="I5906" s="110" t="s">
        <v>2683</v>
      </c>
      <c r="J5906" s="108" t="s">
        <v>2377</v>
      </c>
      <c r="O5906" s="108" t="s">
        <v>2573</v>
      </c>
    </row>
    <row r="5907" spans="1:15" s="108" customFormat="1" ht="12.75" x14ac:dyDescent="0.2">
      <c r="A5907" s="108" t="str">
        <f>EnterpriseData!$B$38</f>
        <v>ProTes300420201Adm</v>
      </c>
      <c r="B5907" s="109" t="s">
        <v>22063</v>
      </c>
      <c r="C5907" s="108" t="s">
        <v>2609</v>
      </c>
      <c r="D5907" s="108" t="s">
        <v>22064</v>
      </c>
      <c r="E5907" s="108" t="s">
        <v>2683</v>
      </c>
      <c r="G5907" s="108" t="s">
        <v>22065</v>
      </c>
      <c r="H5907" s="108" t="s">
        <v>6118</v>
      </c>
      <c r="I5907" s="110" t="s">
        <v>2683</v>
      </c>
      <c r="J5907" s="108" t="s">
        <v>2377</v>
      </c>
      <c r="O5907" s="108" t="s">
        <v>2573</v>
      </c>
    </row>
    <row r="5908" spans="1:15" s="108" customFormat="1" ht="12.75" x14ac:dyDescent="0.2">
      <c r="A5908" s="108" t="str">
        <f>EnterpriseData!$B$38</f>
        <v>ProTes300420201Adm</v>
      </c>
      <c r="B5908" s="109" t="s">
        <v>22066</v>
      </c>
      <c r="C5908" s="108" t="s">
        <v>2609</v>
      </c>
      <c r="D5908" s="108" t="s">
        <v>22067</v>
      </c>
      <c r="E5908" s="108" t="s">
        <v>2683</v>
      </c>
      <c r="G5908" s="108" t="s">
        <v>22068</v>
      </c>
      <c r="H5908" s="108" t="s">
        <v>22069</v>
      </c>
      <c r="I5908" s="110" t="s">
        <v>2683</v>
      </c>
      <c r="J5908" s="108" t="s">
        <v>3195</v>
      </c>
      <c r="O5908" s="108" t="s">
        <v>2573</v>
      </c>
    </row>
    <row r="5909" spans="1:15" s="108" customFormat="1" ht="12.75" x14ac:dyDescent="0.2">
      <c r="A5909" s="108" t="str">
        <f>EnterpriseData!$B$38</f>
        <v>ProTes300420201Adm</v>
      </c>
      <c r="B5909" s="109" t="s">
        <v>22070</v>
      </c>
      <c r="C5909" s="108" t="s">
        <v>2609</v>
      </c>
      <c r="D5909" s="108" t="s">
        <v>22071</v>
      </c>
      <c r="E5909" s="108" t="s">
        <v>2683</v>
      </c>
      <c r="G5909" s="108" t="s">
        <v>22072</v>
      </c>
      <c r="H5909" s="108" t="s">
        <v>6118</v>
      </c>
      <c r="I5909" s="110" t="s">
        <v>2683</v>
      </c>
      <c r="J5909" s="108" t="s">
        <v>2377</v>
      </c>
      <c r="O5909" s="108" t="s">
        <v>2573</v>
      </c>
    </row>
    <row r="5910" spans="1:15" s="108" customFormat="1" ht="12.75" x14ac:dyDescent="0.2">
      <c r="A5910" s="108" t="str">
        <f>EnterpriseData!$B$38</f>
        <v>ProTes300420201Adm</v>
      </c>
      <c r="B5910" s="109" t="s">
        <v>22073</v>
      </c>
      <c r="C5910" s="108" t="s">
        <v>2609</v>
      </c>
      <c r="D5910" s="108" t="s">
        <v>22074</v>
      </c>
      <c r="E5910" s="108" t="s">
        <v>2683</v>
      </c>
      <c r="G5910" s="108" t="s">
        <v>22075</v>
      </c>
      <c r="H5910" s="108" t="s">
        <v>6118</v>
      </c>
      <c r="I5910" s="110" t="s">
        <v>2683</v>
      </c>
      <c r="J5910" s="108" t="s">
        <v>2377</v>
      </c>
      <c r="O5910" s="108" t="s">
        <v>2573</v>
      </c>
    </row>
    <row r="5911" spans="1:15" s="108" customFormat="1" ht="12.75" x14ac:dyDescent="0.2">
      <c r="A5911" s="108" t="str">
        <f>EnterpriseData!$B$38</f>
        <v>ProTes300420201Adm</v>
      </c>
      <c r="B5911" s="109" t="s">
        <v>22076</v>
      </c>
      <c r="C5911" s="108" t="s">
        <v>2609</v>
      </c>
      <c r="D5911" s="108" t="s">
        <v>22077</v>
      </c>
      <c r="E5911" s="108" t="s">
        <v>22078</v>
      </c>
      <c r="G5911" s="108" t="s">
        <v>22079</v>
      </c>
      <c r="H5911" s="108" t="s">
        <v>6173</v>
      </c>
      <c r="I5911" s="110" t="s">
        <v>2683</v>
      </c>
      <c r="J5911" s="108" t="s">
        <v>2591</v>
      </c>
      <c r="O5911" s="108" t="s">
        <v>2573</v>
      </c>
    </row>
    <row r="5912" spans="1:15" s="108" customFormat="1" ht="12.75" x14ac:dyDescent="0.2">
      <c r="A5912" s="108" t="str">
        <f>EnterpriseData!$B$38</f>
        <v>ProTes300420201Adm</v>
      </c>
      <c r="B5912" s="109" t="s">
        <v>22080</v>
      </c>
      <c r="C5912" s="108" t="s">
        <v>2609</v>
      </c>
      <c r="D5912" s="108" t="s">
        <v>22081</v>
      </c>
      <c r="E5912" s="108" t="s">
        <v>2683</v>
      </c>
      <c r="G5912" s="108" t="s">
        <v>5010</v>
      </c>
      <c r="H5912" s="108" t="s">
        <v>7647</v>
      </c>
      <c r="I5912" s="110" t="s">
        <v>2683</v>
      </c>
      <c r="J5912" s="108" t="s">
        <v>5012</v>
      </c>
      <c r="O5912" s="108" t="s">
        <v>2573</v>
      </c>
    </row>
    <row r="5913" spans="1:15" s="108" customFormat="1" ht="12.75" x14ac:dyDescent="0.2">
      <c r="A5913" s="108" t="str">
        <f>EnterpriseData!$B$38</f>
        <v>ProTes300420201Adm</v>
      </c>
      <c r="B5913" s="109" t="s">
        <v>22082</v>
      </c>
      <c r="C5913" s="108" t="s">
        <v>2609</v>
      </c>
      <c r="D5913" s="108" t="s">
        <v>22083</v>
      </c>
      <c r="E5913" s="108" t="s">
        <v>2683</v>
      </c>
      <c r="G5913" s="108" t="s">
        <v>22084</v>
      </c>
      <c r="H5913" s="108" t="s">
        <v>7084</v>
      </c>
      <c r="I5913" s="110" t="s">
        <v>2683</v>
      </c>
      <c r="J5913" s="108" t="s">
        <v>2377</v>
      </c>
      <c r="O5913" s="108" t="s">
        <v>2573</v>
      </c>
    </row>
    <row r="5914" spans="1:15" s="108" customFormat="1" ht="12.75" x14ac:dyDescent="0.2">
      <c r="A5914" s="108" t="str">
        <f>EnterpriseData!$B$38</f>
        <v>ProTes300420201Adm</v>
      </c>
      <c r="B5914" s="109" t="s">
        <v>22085</v>
      </c>
      <c r="C5914" s="108" t="s">
        <v>2609</v>
      </c>
      <c r="D5914" s="108" t="s">
        <v>22086</v>
      </c>
      <c r="E5914" s="108" t="s">
        <v>2683</v>
      </c>
      <c r="G5914" s="108" t="s">
        <v>15017</v>
      </c>
      <c r="H5914" s="108" t="s">
        <v>7206</v>
      </c>
      <c r="I5914" s="110" t="s">
        <v>2683</v>
      </c>
      <c r="J5914" s="108" t="s">
        <v>3047</v>
      </c>
      <c r="O5914" s="108" t="s">
        <v>2573</v>
      </c>
    </row>
    <row r="5915" spans="1:15" s="108" customFormat="1" ht="12.75" x14ac:dyDescent="0.2">
      <c r="A5915" s="108" t="str">
        <f>EnterpriseData!$B$38</f>
        <v>ProTes300420201Adm</v>
      </c>
      <c r="B5915" s="109" t="s">
        <v>22087</v>
      </c>
      <c r="C5915" s="108" t="s">
        <v>2609</v>
      </c>
      <c r="D5915" s="108" t="s">
        <v>22088</v>
      </c>
      <c r="E5915" s="108" t="s">
        <v>2683</v>
      </c>
      <c r="G5915" s="108" t="s">
        <v>22089</v>
      </c>
      <c r="H5915" s="108" t="s">
        <v>6159</v>
      </c>
      <c r="I5915" s="110" t="s">
        <v>2683</v>
      </c>
      <c r="J5915" s="108" t="s">
        <v>3346</v>
      </c>
      <c r="O5915" s="108" t="s">
        <v>2573</v>
      </c>
    </row>
    <row r="5916" spans="1:15" s="108" customFormat="1" ht="12.75" x14ac:dyDescent="0.2">
      <c r="A5916" s="108" t="str">
        <f>EnterpriseData!$B$38</f>
        <v>ProTes300420201Adm</v>
      </c>
      <c r="B5916" s="109" t="s">
        <v>22090</v>
      </c>
      <c r="C5916" s="108" t="s">
        <v>2609</v>
      </c>
      <c r="D5916" s="108" t="s">
        <v>22091</v>
      </c>
      <c r="E5916" s="108" t="s">
        <v>2683</v>
      </c>
      <c r="G5916" s="108" t="s">
        <v>11193</v>
      </c>
      <c r="H5916" s="108" t="s">
        <v>8157</v>
      </c>
      <c r="I5916" s="110" t="s">
        <v>2683</v>
      </c>
      <c r="J5916" s="108" t="s">
        <v>3346</v>
      </c>
      <c r="O5916" s="108" t="s">
        <v>2573</v>
      </c>
    </row>
    <row r="5917" spans="1:15" s="108" customFormat="1" ht="12.75" x14ac:dyDescent="0.2">
      <c r="A5917" s="108" t="str">
        <f>EnterpriseData!$B$38</f>
        <v>ProTes300420201Adm</v>
      </c>
      <c r="B5917" s="109" t="s">
        <v>22092</v>
      </c>
      <c r="C5917" s="108" t="s">
        <v>2609</v>
      </c>
      <c r="D5917" s="108" t="s">
        <v>22093</v>
      </c>
      <c r="E5917" s="108" t="s">
        <v>2683</v>
      </c>
      <c r="G5917" s="108" t="s">
        <v>22094</v>
      </c>
      <c r="H5917" s="108" t="s">
        <v>7169</v>
      </c>
      <c r="I5917" s="110" t="s">
        <v>2683</v>
      </c>
      <c r="J5917" s="108" t="s">
        <v>5250</v>
      </c>
      <c r="O5917" s="108" t="s">
        <v>2573</v>
      </c>
    </row>
    <row r="5918" spans="1:15" s="108" customFormat="1" ht="12.75" x14ac:dyDescent="0.2">
      <c r="A5918" s="108" t="str">
        <f>EnterpriseData!$B$38</f>
        <v>ProTes300420201Adm</v>
      </c>
      <c r="B5918" s="109" t="s">
        <v>22095</v>
      </c>
      <c r="C5918" s="108" t="s">
        <v>2609</v>
      </c>
      <c r="D5918" s="108" t="s">
        <v>22096</v>
      </c>
      <c r="E5918" s="108" t="s">
        <v>2683</v>
      </c>
      <c r="G5918" s="108" t="s">
        <v>22097</v>
      </c>
      <c r="H5918" s="108" t="s">
        <v>22098</v>
      </c>
      <c r="I5918" s="110" t="s">
        <v>2683</v>
      </c>
      <c r="J5918" s="108" t="s">
        <v>3100</v>
      </c>
      <c r="O5918" s="108" t="s">
        <v>2573</v>
      </c>
    </row>
    <row r="5919" spans="1:15" s="108" customFormat="1" ht="12.75" x14ac:dyDescent="0.2">
      <c r="A5919" s="108" t="str">
        <f>EnterpriseData!$B$38</f>
        <v>ProTes300420201Adm</v>
      </c>
      <c r="B5919" s="109" t="s">
        <v>22099</v>
      </c>
      <c r="C5919" s="108" t="s">
        <v>2609</v>
      </c>
      <c r="D5919" s="108" t="s">
        <v>22100</v>
      </c>
      <c r="E5919" s="108" t="s">
        <v>2683</v>
      </c>
      <c r="G5919" s="108" t="s">
        <v>22101</v>
      </c>
      <c r="H5919" s="108" t="s">
        <v>6198</v>
      </c>
      <c r="I5919" s="110" t="s">
        <v>2683</v>
      </c>
      <c r="J5919" s="108" t="s">
        <v>3825</v>
      </c>
      <c r="O5919" s="108" t="s">
        <v>2573</v>
      </c>
    </row>
    <row r="5920" spans="1:15" s="108" customFormat="1" ht="12.75" x14ac:dyDescent="0.2">
      <c r="A5920" s="108" t="str">
        <f>EnterpriseData!$B$38</f>
        <v>ProTes300420201Adm</v>
      </c>
      <c r="B5920" s="109" t="s">
        <v>22102</v>
      </c>
      <c r="C5920" s="108" t="s">
        <v>2609</v>
      </c>
      <c r="D5920" s="108" t="s">
        <v>22103</v>
      </c>
      <c r="E5920" s="108" t="s">
        <v>2683</v>
      </c>
      <c r="G5920" s="108" t="s">
        <v>22104</v>
      </c>
      <c r="H5920" s="108" t="s">
        <v>6118</v>
      </c>
      <c r="I5920" s="110" t="s">
        <v>2683</v>
      </c>
      <c r="J5920" s="108" t="s">
        <v>2377</v>
      </c>
      <c r="O5920" s="108" t="s">
        <v>2573</v>
      </c>
    </row>
    <row r="5921" spans="1:15" s="108" customFormat="1" ht="12.75" x14ac:dyDescent="0.2">
      <c r="A5921" s="108" t="str">
        <f>EnterpriseData!$B$38</f>
        <v>ProTes300420201Adm</v>
      </c>
      <c r="B5921" s="109" t="s">
        <v>22105</v>
      </c>
      <c r="C5921" s="108" t="s">
        <v>2609</v>
      </c>
      <c r="D5921" s="108" t="s">
        <v>22106</v>
      </c>
      <c r="E5921" s="108" t="s">
        <v>2683</v>
      </c>
      <c r="G5921" s="108" t="s">
        <v>22107</v>
      </c>
      <c r="H5921" s="108" t="s">
        <v>6118</v>
      </c>
      <c r="I5921" s="110" t="s">
        <v>2683</v>
      </c>
      <c r="J5921" s="108" t="s">
        <v>2377</v>
      </c>
      <c r="O5921" s="108" t="s">
        <v>2573</v>
      </c>
    </row>
    <row r="5922" spans="1:15" s="108" customFormat="1" ht="12.75" x14ac:dyDescent="0.2">
      <c r="A5922" s="108" t="str">
        <f>EnterpriseData!$B$38</f>
        <v>ProTes300420201Adm</v>
      </c>
      <c r="B5922" s="109" t="s">
        <v>22108</v>
      </c>
      <c r="C5922" s="108" t="s">
        <v>2609</v>
      </c>
      <c r="D5922" s="108" t="s">
        <v>22109</v>
      </c>
      <c r="E5922" s="108" t="s">
        <v>2683</v>
      </c>
      <c r="G5922" s="108" t="s">
        <v>22110</v>
      </c>
      <c r="H5922" s="108" t="s">
        <v>6408</v>
      </c>
      <c r="I5922" s="110" t="s">
        <v>2683</v>
      </c>
      <c r="J5922" s="108" t="s">
        <v>3663</v>
      </c>
      <c r="O5922" s="108" t="s">
        <v>2573</v>
      </c>
    </row>
    <row r="5923" spans="1:15" s="108" customFormat="1" ht="12.75" x14ac:dyDescent="0.2">
      <c r="A5923" s="108" t="str">
        <f>EnterpriseData!$B$38</f>
        <v>ProTes300420201Adm</v>
      </c>
      <c r="B5923" s="109" t="s">
        <v>22111</v>
      </c>
      <c r="C5923" s="108" t="s">
        <v>2609</v>
      </c>
      <c r="D5923" s="108" t="s">
        <v>22112</v>
      </c>
      <c r="E5923" s="108" t="s">
        <v>2683</v>
      </c>
      <c r="G5923" s="108" t="s">
        <v>22113</v>
      </c>
      <c r="H5923" s="108" t="s">
        <v>6893</v>
      </c>
      <c r="I5923" s="110" t="s">
        <v>2683</v>
      </c>
      <c r="J5923" s="108" t="s">
        <v>2377</v>
      </c>
      <c r="O5923" s="108" t="s">
        <v>2573</v>
      </c>
    </row>
    <row r="5924" spans="1:15" s="108" customFormat="1" ht="12.75" x14ac:dyDescent="0.2">
      <c r="A5924" s="108" t="str">
        <f>EnterpriseData!$B$38</f>
        <v>ProTes300420201Adm</v>
      </c>
      <c r="B5924" s="109" t="s">
        <v>22114</v>
      </c>
      <c r="C5924" s="108" t="s">
        <v>2609</v>
      </c>
      <c r="D5924" s="108" t="s">
        <v>22115</v>
      </c>
      <c r="E5924" s="108" t="s">
        <v>2683</v>
      </c>
      <c r="G5924" s="108" t="s">
        <v>22116</v>
      </c>
      <c r="H5924" s="108" t="s">
        <v>7169</v>
      </c>
      <c r="I5924" s="110" t="s">
        <v>2683</v>
      </c>
      <c r="J5924" s="108" t="s">
        <v>5250</v>
      </c>
      <c r="O5924" s="108" t="s">
        <v>2573</v>
      </c>
    </row>
    <row r="5925" spans="1:15" s="108" customFormat="1" ht="12.75" x14ac:dyDescent="0.2">
      <c r="A5925" s="108" t="str">
        <f>EnterpriseData!$B$38</f>
        <v>ProTes300420201Adm</v>
      </c>
      <c r="B5925" s="109" t="s">
        <v>22117</v>
      </c>
      <c r="C5925" s="108" t="s">
        <v>2609</v>
      </c>
      <c r="D5925" s="108" t="s">
        <v>22118</v>
      </c>
      <c r="E5925" s="108" t="s">
        <v>2683</v>
      </c>
      <c r="G5925" s="108" t="s">
        <v>22119</v>
      </c>
      <c r="H5925" s="108" t="s">
        <v>22120</v>
      </c>
      <c r="I5925" s="110" t="s">
        <v>2683</v>
      </c>
      <c r="J5925" s="108" t="s">
        <v>3681</v>
      </c>
      <c r="O5925" s="108" t="s">
        <v>2573</v>
      </c>
    </row>
    <row r="5926" spans="1:15" s="108" customFormat="1" ht="12.75" x14ac:dyDescent="0.2">
      <c r="A5926" s="108" t="str">
        <f>EnterpriseData!$B$38</f>
        <v>ProTes300420201Adm</v>
      </c>
      <c r="B5926" s="109" t="s">
        <v>22121</v>
      </c>
      <c r="C5926" s="108" t="s">
        <v>2609</v>
      </c>
      <c r="D5926" s="108" t="s">
        <v>22122</v>
      </c>
      <c r="E5926" s="108" t="s">
        <v>2683</v>
      </c>
      <c r="G5926" s="108" t="s">
        <v>22123</v>
      </c>
      <c r="H5926" s="108" t="s">
        <v>6118</v>
      </c>
      <c r="I5926" s="110" t="s">
        <v>2683</v>
      </c>
      <c r="J5926" s="108" t="s">
        <v>2377</v>
      </c>
      <c r="O5926" s="108" t="s">
        <v>2573</v>
      </c>
    </row>
    <row r="5927" spans="1:15" s="108" customFormat="1" ht="12.75" x14ac:dyDescent="0.2">
      <c r="A5927" s="108" t="str">
        <f>EnterpriseData!$B$38</f>
        <v>ProTes300420201Adm</v>
      </c>
      <c r="B5927" s="109" t="s">
        <v>22124</v>
      </c>
      <c r="C5927" s="108" t="s">
        <v>2609</v>
      </c>
      <c r="D5927" s="108" t="s">
        <v>22125</v>
      </c>
      <c r="E5927" s="108" t="s">
        <v>2683</v>
      </c>
      <c r="G5927" s="108" t="s">
        <v>22126</v>
      </c>
      <c r="H5927" s="108" t="s">
        <v>22098</v>
      </c>
      <c r="I5927" s="110" t="s">
        <v>2683</v>
      </c>
      <c r="J5927" s="108" t="s">
        <v>3100</v>
      </c>
      <c r="O5927" s="108" t="s">
        <v>2573</v>
      </c>
    </row>
    <row r="5928" spans="1:15" s="108" customFormat="1" ht="12.75" x14ac:dyDescent="0.2">
      <c r="A5928" s="108" t="str">
        <f>EnterpriseData!$B$38</f>
        <v>ProTes300420201Adm</v>
      </c>
      <c r="B5928" s="109" t="s">
        <v>22127</v>
      </c>
      <c r="C5928" s="108" t="s">
        <v>2609</v>
      </c>
      <c r="D5928" s="108" t="s">
        <v>22128</v>
      </c>
      <c r="E5928" s="108" t="s">
        <v>2683</v>
      </c>
      <c r="G5928" s="108" t="s">
        <v>22129</v>
      </c>
      <c r="H5928" s="108" t="s">
        <v>6118</v>
      </c>
      <c r="I5928" s="110" t="s">
        <v>2683</v>
      </c>
      <c r="J5928" s="108" t="s">
        <v>2377</v>
      </c>
      <c r="O5928" s="108" t="s">
        <v>2573</v>
      </c>
    </row>
    <row r="5929" spans="1:15" s="108" customFormat="1" ht="12.75" x14ac:dyDescent="0.2">
      <c r="A5929" s="108" t="str">
        <f>EnterpriseData!$B$38</f>
        <v>ProTes300420201Adm</v>
      </c>
      <c r="B5929" s="109" t="s">
        <v>22130</v>
      </c>
      <c r="C5929" s="108" t="s">
        <v>2609</v>
      </c>
      <c r="D5929" s="108" t="s">
        <v>22131</v>
      </c>
      <c r="E5929" s="108" t="s">
        <v>2683</v>
      </c>
      <c r="G5929" s="108" t="s">
        <v>22132</v>
      </c>
      <c r="H5929" s="108" t="s">
        <v>6118</v>
      </c>
      <c r="I5929" s="110" t="s">
        <v>2683</v>
      </c>
      <c r="J5929" s="108" t="s">
        <v>2377</v>
      </c>
      <c r="O5929" s="108" t="s">
        <v>2573</v>
      </c>
    </row>
    <row r="5930" spans="1:15" s="108" customFormat="1" ht="12.75" x14ac:dyDescent="0.2">
      <c r="A5930" s="108" t="str">
        <f>EnterpriseData!$B$38</f>
        <v>ProTes300420201Adm</v>
      </c>
      <c r="B5930" s="109" t="s">
        <v>22133</v>
      </c>
      <c r="C5930" s="108" t="s">
        <v>2609</v>
      </c>
      <c r="D5930" s="108" t="s">
        <v>22134</v>
      </c>
      <c r="E5930" s="108" t="s">
        <v>2683</v>
      </c>
      <c r="G5930" s="108" t="s">
        <v>22135</v>
      </c>
      <c r="H5930" s="108" t="s">
        <v>6118</v>
      </c>
      <c r="I5930" s="110" t="s">
        <v>2683</v>
      </c>
      <c r="J5930" s="108" t="s">
        <v>2377</v>
      </c>
      <c r="O5930" s="108" t="s">
        <v>2573</v>
      </c>
    </row>
    <row r="5931" spans="1:15" s="108" customFormat="1" ht="12.75" x14ac:dyDescent="0.2">
      <c r="A5931" s="108" t="str">
        <f>EnterpriseData!$B$38</f>
        <v>ProTes300420201Adm</v>
      </c>
      <c r="B5931" s="109" t="s">
        <v>22136</v>
      </c>
      <c r="C5931" s="108" t="s">
        <v>2609</v>
      </c>
      <c r="D5931" s="108" t="s">
        <v>22137</v>
      </c>
      <c r="E5931" s="108" t="s">
        <v>2683</v>
      </c>
      <c r="G5931" s="108" t="s">
        <v>22138</v>
      </c>
      <c r="H5931" s="108" t="s">
        <v>6516</v>
      </c>
      <c r="I5931" s="110" t="s">
        <v>2683</v>
      </c>
      <c r="J5931" s="108" t="s">
        <v>2377</v>
      </c>
      <c r="O5931" s="108" t="s">
        <v>2573</v>
      </c>
    </row>
    <row r="5932" spans="1:15" s="108" customFormat="1" ht="12.75" x14ac:dyDescent="0.2">
      <c r="A5932" s="108" t="str">
        <f>EnterpriseData!$B$38</f>
        <v>ProTes300420201Adm</v>
      </c>
      <c r="B5932" s="109" t="s">
        <v>22136</v>
      </c>
      <c r="C5932" s="108" t="s">
        <v>2609</v>
      </c>
      <c r="D5932" s="108" t="s">
        <v>22137</v>
      </c>
      <c r="E5932" s="108" t="s">
        <v>2683</v>
      </c>
      <c r="G5932" s="108" t="s">
        <v>22138</v>
      </c>
      <c r="H5932" s="108" t="s">
        <v>7084</v>
      </c>
      <c r="I5932" s="110" t="s">
        <v>2683</v>
      </c>
      <c r="J5932" s="108" t="s">
        <v>2377</v>
      </c>
      <c r="O5932" s="108" t="s">
        <v>2573</v>
      </c>
    </row>
    <row r="5933" spans="1:15" s="108" customFormat="1" ht="12.75" x14ac:dyDescent="0.2">
      <c r="A5933" s="108" t="str">
        <f>EnterpriseData!$B$38</f>
        <v>ProTes300420201Adm</v>
      </c>
      <c r="B5933" s="109" t="s">
        <v>22139</v>
      </c>
      <c r="C5933" s="108" t="s">
        <v>2609</v>
      </c>
      <c r="D5933" s="108" t="s">
        <v>22140</v>
      </c>
      <c r="E5933" s="108" t="s">
        <v>2683</v>
      </c>
      <c r="G5933" s="108" t="s">
        <v>22141</v>
      </c>
      <c r="H5933" s="108" t="s">
        <v>17018</v>
      </c>
      <c r="I5933" s="110" t="s">
        <v>2683</v>
      </c>
      <c r="J5933" s="108" t="s">
        <v>2377</v>
      </c>
      <c r="O5933" s="108" t="s">
        <v>2573</v>
      </c>
    </row>
    <row r="5934" spans="1:15" s="108" customFormat="1" ht="12.75" x14ac:dyDescent="0.2">
      <c r="A5934" s="108" t="str">
        <f>EnterpriseData!$B$38</f>
        <v>ProTes300420201Adm</v>
      </c>
      <c r="B5934" s="109" t="s">
        <v>22142</v>
      </c>
      <c r="C5934" s="108" t="s">
        <v>2609</v>
      </c>
      <c r="D5934" s="108" t="s">
        <v>22143</v>
      </c>
      <c r="E5934" s="108" t="s">
        <v>2683</v>
      </c>
      <c r="G5934" s="108" t="s">
        <v>22144</v>
      </c>
      <c r="H5934" s="108" t="s">
        <v>6118</v>
      </c>
      <c r="I5934" s="110" t="s">
        <v>2683</v>
      </c>
      <c r="J5934" s="108" t="s">
        <v>2377</v>
      </c>
      <c r="O5934" s="108" t="s">
        <v>2573</v>
      </c>
    </row>
    <row r="5935" spans="1:15" s="108" customFormat="1" ht="12.75" x14ac:dyDescent="0.2">
      <c r="A5935" s="108" t="str">
        <f>EnterpriseData!$B$38</f>
        <v>ProTes300420201Adm</v>
      </c>
      <c r="B5935" s="109" t="s">
        <v>22145</v>
      </c>
      <c r="C5935" s="108" t="s">
        <v>2609</v>
      </c>
      <c r="D5935" s="108" t="s">
        <v>22146</v>
      </c>
      <c r="E5935" s="108" t="s">
        <v>2683</v>
      </c>
      <c r="G5935" s="108" t="s">
        <v>22147</v>
      </c>
      <c r="H5935" s="108" t="s">
        <v>6893</v>
      </c>
      <c r="I5935" s="110" t="s">
        <v>2683</v>
      </c>
      <c r="J5935" s="108" t="s">
        <v>2377</v>
      </c>
      <c r="O5935" s="108" t="s">
        <v>2573</v>
      </c>
    </row>
    <row r="5936" spans="1:15" s="108" customFormat="1" ht="12.75" x14ac:dyDescent="0.2">
      <c r="A5936" s="108" t="str">
        <f>EnterpriseData!$B$38</f>
        <v>ProTes300420201Adm</v>
      </c>
      <c r="B5936" s="109" t="s">
        <v>22148</v>
      </c>
      <c r="C5936" s="108" t="s">
        <v>2609</v>
      </c>
      <c r="D5936" s="108" t="s">
        <v>22149</v>
      </c>
      <c r="E5936" s="108" t="s">
        <v>2683</v>
      </c>
      <c r="G5936" s="108" t="s">
        <v>22150</v>
      </c>
      <c r="H5936" s="108" t="s">
        <v>17018</v>
      </c>
      <c r="I5936" s="110" t="s">
        <v>2683</v>
      </c>
      <c r="J5936" s="108" t="s">
        <v>2377</v>
      </c>
      <c r="O5936" s="108" t="s">
        <v>2573</v>
      </c>
    </row>
    <row r="5937" spans="1:15" s="108" customFormat="1" ht="12.75" x14ac:dyDescent="0.2">
      <c r="A5937" s="108" t="str">
        <f>EnterpriseData!$B$38</f>
        <v>ProTes300420201Adm</v>
      </c>
      <c r="B5937" s="109" t="s">
        <v>22151</v>
      </c>
      <c r="C5937" s="108" t="s">
        <v>2609</v>
      </c>
      <c r="D5937" s="108" t="s">
        <v>22152</v>
      </c>
      <c r="E5937" s="108" t="s">
        <v>2683</v>
      </c>
      <c r="G5937" s="108" t="s">
        <v>22153</v>
      </c>
      <c r="H5937" s="108" t="s">
        <v>6151</v>
      </c>
      <c r="I5937" s="110" t="s">
        <v>2683</v>
      </c>
      <c r="J5937" s="108" t="s">
        <v>2727</v>
      </c>
      <c r="O5937" s="108" t="s">
        <v>2573</v>
      </c>
    </row>
    <row r="5938" spans="1:15" s="108" customFormat="1" ht="12.75" x14ac:dyDescent="0.2">
      <c r="A5938" s="108" t="str">
        <f>EnterpriseData!$B$38</f>
        <v>ProTes300420201Adm</v>
      </c>
      <c r="B5938" s="109" t="s">
        <v>22154</v>
      </c>
      <c r="C5938" s="108" t="s">
        <v>2609</v>
      </c>
      <c r="D5938" s="108" t="s">
        <v>22155</v>
      </c>
      <c r="E5938" s="108" t="s">
        <v>2683</v>
      </c>
      <c r="G5938" s="108" t="s">
        <v>5185</v>
      </c>
      <c r="H5938" s="108" t="s">
        <v>8367</v>
      </c>
      <c r="I5938" s="110" t="s">
        <v>2683</v>
      </c>
      <c r="J5938" s="108" t="s">
        <v>4785</v>
      </c>
      <c r="O5938" s="108" t="s">
        <v>2573</v>
      </c>
    </row>
    <row r="5939" spans="1:15" s="108" customFormat="1" ht="12.75" x14ac:dyDescent="0.2">
      <c r="A5939" s="108" t="str">
        <f>EnterpriseData!$B$38</f>
        <v>ProTes300420201Adm</v>
      </c>
      <c r="B5939" s="109" t="s">
        <v>22156</v>
      </c>
      <c r="C5939" s="108" t="s">
        <v>2609</v>
      </c>
      <c r="D5939" s="108" t="s">
        <v>19112</v>
      </c>
      <c r="E5939" s="108" t="s">
        <v>2683</v>
      </c>
      <c r="G5939" s="108" t="s">
        <v>19113</v>
      </c>
      <c r="H5939" s="108" t="s">
        <v>6616</v>
      </c>
      <c r="I5939" s="110" t="s">
        <v>2683</v>
      </c>
      <c r="J5939" s="108" t="s">
        <v>5800</v>
      </c>
      <c r="O5939" s="108" t="s">
        <v>2573</v>
      </c>
    </row>
    <row r="5940" spans="1:15" s="108" customFormat="1" ht="12.75" x14ac:dyDescent="0.2">
      <c r="A5940" s="108" t="str">
        <f>EnterpriseData!$B$38</f>
        <v>ProTes300420201Adm</v>
      </c>
      <c r="B5940" s="109" t="s">
        <v>22157</v>
      </c>
      <c r="C5940" s="108" t="s">
        <v>2609</v>
      </c>
      <c r="D5940" s="108" t="s">
        <v>22158</v>
      </c>
      <c r="E5940" s="108" t="s">
        <v>2683</v>
      </c>
      <c r="G5940" s="108" t="s">
        <v>22159</v>
      </c>
      <c r="H5940" s="108" t="s">
        <v>6118</v>
      </c>
      <c r="I5940" s="110" t="s">
        <v>2683</v>
      </c>
      <c r="J5940" s="108" t="s">
        <v>2377</v>
      </c>
      <c r="O5940" s="108" t="s">
        <v>2573</v>
      </c>
    </row>
    <row r="5941" spans="1:15" s="108" customFormat="1" ht="12.75" x14ac:dyDescent="0.2">
      <c r="A5941" s="108" t="str">
        <f>EnterpriseData!$B$38</f>
        <v>ProTes300420201Adm</v>
      </c>
      <c r="B5941" s="109" t="s">
        <v>22160</v>
      </c>
      <c r="C5941" s="108" t="s">
        <v>2609</v>
      </c>
      <c r="D5941" s="108" t="s">
        <v>22161</v>
      </c>
      <c r="E5941" s="108" t="s">
        <v>2683</v>
      </c>
      <c r="G5941" s="108" t="s">
        <v>22162</v>
      </c>
      <c r="H5941" s="108" t="s">
        <v>6616</v>
      </c>
      <c r="I5941" s="110" t="s">
        <v>2683</v>
      </c>
      <c r="J5941" s="108" t="s">
        <v>5800</v>
      </c>
      <c r="O5941" s="108" t="s">
        <v>2573</v>
      </c>
    </row>
    <row r="5942" spans="1:15" s="108" customFormat="1" ht="12.75" x14ac:dyDescent="0.2">
      <c r="A5942" s="108" t="str">
        <f>EnterpriseData!$B$38</f>
        <v>ProTes300420201Adm</v>
      </c>
      <c r="B5942" s="109" t="s">
        <v>22163</v>
      </c>
      <c r="C5942" s="108" t="s">
        <v>2609</v>
      </c>
      <c r="D5942" s="108" t="s">
        <v>22164</v>
      </c>
      <c r="E5942" s="108" t="s">
        <v>2683</v>
      </c>
      <c r="G5942" s="108" t="s">
        <v>22165</v>
      </c>
      <c r="H5942" s="108" t="s">
        <v>9118</v>
      </c>
      <c r="I5942" s="110" t="s">
        <v>2683</v>
      </c>
      <c r="J5942" s="108" t="s">
        <v>2414</v>
      </c>
      <c r="O5942" s="108" t="s">
        <v>2573</v>
      </c>
    </row>
    <row r="5943" spans="1:15" s="108" customFormat="1" ht="12.75" x14ac:dyDescent="0.2">
      <c r="A5943" s="108" t="str">
        <f>EnterpriseData!$B$38</f>
        <v>ProTes300420201Adm</v>
      </c>
      <c r="B5943" s="109" t="s">
        <v>22166</v>
      </c>
      <c r="C5943" s="108" t="s">
        <v>2609</v>
      </c>
      <c r="D5943" s="108" t="s">
        <v>22167</v>
      </c>
      <c r="E5943" s="108" t="s">
        <v>2683</v>
      </c>
      <c r="G5943" s="108" t="s">
        <v>22168</v>
      </c>
      <c r="H5943" s="108" t="s">
        <v>6118</v>
      </c>
      <c r="I5943" s="110" t="s">
        <v>2683</v>
      </c>
      <c r="J5943" s="108" t="s">
        <v>2377</v>
      </c>
      <c r="O5943" s="108" t="s">
        <v>2573</v>
      </c>
    </row>
    <row r="5944" spans="1:15" s="108" customFormat="1" ht="12.75" x14ac:dyDescent="0.2">
      <c r="A5944" s="108" t="str">
        <f>EnterpriseData!$B$38</f>
        <v>ProTes300420201Adm</v>
      </c>
      <c r="B5944" s="109" t="s">
        <v>22169</v>
      </c>
      <c r="C5944" s="108" t="s">
        <v>2609</v>
      </c>
      <c r="D5944" s="108" t="s">
        <v>22170</v>
      </c>
      <c r="E5944" s="108" t="s">
        <v>2683</v>
      </c>
      <c r="G5944" s="108" t="s">
        <v>22171</v>
      </c>
      <c r="H5944" s="108" t="s">
        <v>7887</v>
      </c>
      <c r="I5944" s="110" t="s">
        <v>2683</v>
      </c>
      <c r="J5944" s="108" t="s">
        <v>4536</v>
      </c>
      <c r="O5944" s="108" t="s">
        <v>2573</v>
      </c>
    </row>
    <row r="5945" spans="1:15" s="108" customFormat="1" ht="12.75" x14ac:dyDescent="0.2">
      <c r="A5945" s="108" t="str">
        <f>EnterpriseData!$B$38</f>
        <v>ProTes300420201Adm</v>
      </c>
      <c r="B5945" s="109" t="s">
        <v>22172</v>
      </c>
      <c r="C5945" s="108" t="s">
        <v>2609</v>
      </c>
      <c r="D5945" s="108" t="s">
        <v>22173</v>
      </c>
      <c r="E5945" s="108" t="s">
        <v>2683</v>
      </c>
      <c r="G5945" s="108" t="s">
        <v>22174</v>
      </c>
      <c r="H5945" s="108" t="s">
        <v>6468</v>
      </c>
      <c r="I5945" s="110" t="s">
        <v>2683</v>
      </c>
      <c r="J5945" s="108" t="s">
        <v>3730</v>
      </c>
      <c r="O5945" s="108" t="s">
        <v>2573</v>
      </c>
    </row>
    <row r="5946" spans="1:15" s="108" customFormat="1" ht="12.75" x14ac:dyDescent="0.2">
      <c r="A5946" s="108" t="str">
        <f>EnterpriseData!$B$38</f>
        <v>ProTes300420201Adm</v>
      </c>
      <c r="B5946" s="109" t="s">
        <v>22175</v>
      </c>
      <c r="C5946" s="108" t="s">
        <v>2609</v>
      </c>
      <c r="D5946" s="108" t="s">
        <v>22176</v>
      </c>
      <c r="E5946" s="108" t="s">
        <v>2683</v>
      </c>
      <c r="G5946" s="108" t="s">
        <v>22177</v>
      </c>
      <c r="H5946" s="108" t="s">
        <v>6151</v>
      </c>
      <c r="I5946" s="110" t="s">
        <v>2683</v>
      </c>
      <c r="J5946" s="108" t="s">
        <v>2727</v>
      </c>
      <c r="O5946" s="108" t="s">
        <v>2573</v>
      </c>
    </row>
    <row r="5947" spans="1:15" s="108" customFormat="1" ht="12.75" x14ac:dyDescent="0.2">
      <c r="A5947" s="108" t="str">
        <f>EnterpriseData!$B$38</f>
        <v>ProTes300420201Adm</v>
      </c>
      <c r="B5947" s="109" t="s">
        <v>22178</v>
      </c>
      <c r="C5947" s="108" t="s">
        <v>2609</v>
      </c>
      <c r="D5947" s="108" t="s">
        <v>22179</v>
      </c>
      <c r="E5947" s="108" t="s">
        <v>2683</v>
      </c>
      <c r="G5947" s="108" t="s">
        <v>22180</v>
      </c>
      <c r="H5947" s="108" t="s">
        <v>6360</v>
      </c>
      <c r="I5947" s="110" t="s">
        <v>2683</v>
      </c>
      <c r="J5947" s="108" t="s">
        <v>3047</v>
      </c>
      <c r="O5947" s="108" t="s">
        <v>2573</v>
      </c>
    </row>
    <row r="5948" spans="1:15" s="108" customFormat="1" ht="12.75" x14ac:dyDescent="0.2">
      <c r="A5948" s="108" t="str">
        <f>EnterpriseData!$B$38</f>
        <v>ProTes300420201Adm</v>
      </c>
      <c r="B5948" s="109" t="s">
        <v>22181</v>
      </c>
      <c r="C5948" s="108" t="s">
        <v>2609</v>
      </c>
      <c r="D5948" s="108" t="s">
        <v>22182</v>
      </c>
      <c r="E5948" s="108" t="s">
        <v>2683</v>
      </c>
      <c r="G5948" s="108" t="s">
        <v>22183</v>
      </c>
      <c r="H5948" s="108" t="s">
        <v>6151</v>
      </c>
      <c r="I5948" s="110" t="s">
        <v>2683</v>
      </c>
      <c r="J5948" s="108" t="s">
        <v>2727</v>
      </c>
      <c r="O5948" s="108" t="s">
        <v>2573</v>
      </c>
    </row>
    <row r="5949" spans="1:15" s="108" customFormat="1" ht="12.75" x14ac:dyDescent="0.2">
      <c r="A5949" s="108" t="str">
        <f>EnterpriseData!$B$38</f>
        <v>ProTes300420201Adm</v>
      </c>
      <c r="B5949" s="109" t="s">
        <v>22184</v>
      </c>
      <c r="C5949" s="108" t="s">
        <v>2609</v>
      </c>
      <c r="D5949" s="108" t="s">
        <v>22185</v>
      </c>
      <c r="E5949" s="108" t="s">
        <v>2683</v>
      </c>
      <c r="G5949" s="108" t="s">
        <v>22186</v>
      </c>
      <c r="H5949" s="108" t="s">
        <v>10800</v>
      </c>
      <c r="I5949" s="110" t="s">
        <v>2683</v>
      </c>
      <c r="J5949" s="108" t="s">
        <v>10801</v>
      </c>
      <c r="O5949" s="108" t="s">
        <v>2573</v>
      </c>
    </row>
    <row r="5950" spans="1:15" s="108" customFormat="1" ht="12.75" x14ac:dyDescent="0.2">
      <c r="A5950" s="108" t="str">
        <f>EnterpriseData!$B$38</f>
        <v>ProTes300420201Adm</v>
      </c>
      <c r="B5950" s="109" t="s">
        <v>22187</v>
      </c>
      <c r="C5950" s="108" t="s">
        <v>2609</v>
      </c>
      <c r="D5950" s="108" t="s">
        <v>22188</v>
      </c>
      <c r="E5950" s="108" t="s">
        <v>2683</v>
      </c>
      <c r="G5950" s="108" t="s">
        <v>22188</v>
      </c>
      <c r="H5950" s="108" t="s">
        <v>22189</v>
      </c>
      <c r="I5950" s="110" t="s">
        <v>2683</v>
      </c>
      <c r="J5950" s="108" t="s">
        <v>3016</v>
      </c>
      <c r="O5950" s="108" t="s">
        <v>2573</v>
      </c>
    </row>
    <row r="5951" spans="1:15" s="108" customFormat="1" ht="12.75" x14ac:dyDescent="0.2">
      <c r="A5951" s="108" t="str">
        <f>EnterpriseData!$B$38</f>
        <v>ProTes300420201Adm</v>
      </c>
      <c r="B5951" s="109" t="s">
        <v>22190</v>
      </c>
      <c r="C5951" s="108" t="s">
        <v>2609</v>
      </c>
      <c r="D5951" s="108" t="s">
        <v>22191</v>
      </c>
      <c r="E5951" s="108" t="s">
        <v>2683</v>
      </c>
      <c r="G5951" s="108" t="s">
        <v>22192</v>
      </c>
      <c r="H5951" s="108" t="s">
        <v>7206</v>
      </c>
      <c r="I5951" s="110" t="s">
        <v>2683</v>
      </c>
      <c r="J5951" s="108" t="s">
        <v>3047</v>
      </c>
      <c r="O5951" s="108" t="s">
        <v>2573</v>
      </c>
    </row>
    <row r="5952" spans="1:15" s="108" customFormat="1" ht="12.75" x14ac:dyDescent="0.2">
      <c r="A5952" s="108" t="str">
        <f>EnterpriseData!$B$38</f>
        <v>ProTes300420201Adm</v>
      </c>
      <c r="B5952" s="109" t="s">
        <v>22193</v>
      </c>
      <c r="C5952" s="108" t="s">
        <v>2609</v>
      </c>
      <c r="D5952" s="108" t="s">
        <v>22194</v>
      </c>
      <c r="E5952" s="108" t="s">
        <v>2683</v>
      </c>
      <c r="G5952" s="108" t="s">
        <v>22195</v>
      </c>
      <c r="H5952" s="108" t="s">
        <v>6403</v>
      </c>
      <c r="I5952" s="110" t="s">
        <v>2683</v>
      </c>
      <c r="J5952" s="108" t="s">
        <v>6404</v>
      </c>
      <c r="O5952" s="108" t="s">
        <v>2573</v>
      </c>
    </row>
    <row r="5953" spans="1:15" s="108" customFormat="1" ht="12.75" x14ac:dyDescent="0.2">
      <c r="A5953" s="108" t="str">
        <f>EnterpriseData!$B$38</f>
        <v>ProTes300420201Adm</v>
      </c>
      <c r="B5953" s="109" t="s">
        <v>22196</v>
      </c>
      <c r="C5953" s="108" t="s">
        <v>2609</v>
      </c>
      <c r="D5953" s="108" t="s">
        <v>22197</v>
      </c>
      <c r="E5953" s="108" t="s">
        <v>2683</v>
      </c>
      <c r="G5953" s="108" t="s">
        <v>22198</v>
      </c>
      <c r="H5953" s="108" t="s">
        <v>6133</v>
      </c>
      <c r="I5953" s="110" t="s">
        <v>2683</v>
      </c>
      <c r="J5953" s="108" t="s">
        <v>3681</v>
      </c>
      <c r="O5953" s="108" t="s">
        <v>2573</v>
      </c>
    </row>
    <row r="5954" spans="1:15" s="108" customFormat="1" ht="12.75" x14ac:dyDescent="0.2">
      <c r="A5954" s="108" t="str">
        <f>EnterpriseData!$B$38</f>
        <v>ProTes300420201Adm</v>
      </c>
      <c r="B5954" s="109" t="s">
        <v>22199</v>
      </c>
      <c r="C5954" s="108" t="s">
        <v>2609</v>
      </c>
      <c r="D5954" s="108" t="s">
        <v>22200</v>
      </c>
      <c r="E5954" s="108" t="s">
        <v>22201</v>
      </c>
      <c r="G5954" s="108" t="s">
        <v>22202</v>
      </c>
      <c r="H5954" s="108" t="s">
        <v>10001</v>
      </c>
      <c r="I5954" s="110" t="s">
        <v>2683</v>
      </c>
      <c r="J5954" s="108" t="s">
        <v>2591</v>
      </c>
      <c r="O5954" s="108" t="s">
        <v>2573</v>
      </c>
    </row>
    <row r="5955" spans="1:15" s="108" customFormat="1" ht="12.75" x14ac:dyDescent="0.2">
      <c r="A5955" s="108" t="str">
        <f>EnterpriseData!$B$38</f>
        <v>ProTes300420201Adm</v>
      </c>
      <c r="B5955" s="109" t="s">
        <v>22203</v>
      </c>
      <c r="C5955" s="108" t="s">
        <v>2609</v>
      </c>
      <c r="D5955" s="108" t="s">
        <v>22204</v>
      </c>
      <c r="E5955" s="108" t="s">
        <v>2683</v>
      </c>
      <c r="G5955" s="108" t="s">
        <v>22205</v>
      </c>
      <c r="H5955" s="108" t="s">
        <v>22206</v>
      </c>
      <c r="I5955" s="110" t="s">
        <v>2683</v>
      </c>
      <c r="J5955" s="108" t="s">
        <v>3078</v>
      </c>
      <c r="O5955" s="108" t="s">
        <v>2573</v>
      </c>
    </row>
    <row r="5956" spans="1:15" s="108" customFormat="1" ht="12.75" x14ac:dyDescent="0.2">
      <c r="A5956" s="108" t="str">
        <f>EnterpriseData!$B$38</f>
        <v>ProTes300420201Adm</v>
      </c>
      <c r="B5956" s="109" t="s">
        <v>22207</v>
      </c>
      <c r="C5956" s="108" t="s">
        <v>2609</v>
      </c>
      <c r="D5956" s="108" t="s">
        <v>22208</v>
      </c>
      <c r="E5956" s="108" t="s">
        <v>2683</v>
      </c>
      <c r="G5956" s="108" t="s">
        <v>22209</v>
      </c>
      <c r="H5956" s="108" t="s">
        <v>7941</v>
      </c>
      <c r="I5956" s="110" t="s">
        <v>2683</v>
      </c>
      <c r="J5956" s="108" t="s">
        <v>2404</v>
      </c>
      <c r="O5956" s="108" t="s">
        <v>2573</v>
      </c>
    </row>
    <row r="5957" spans="1:15" s="108" customFormat="1" ht="12.75" x14ac:dyDescent="0.2">
      <c r="A5957" s="108" t="str">
        <f>EnterpriseData!$B$38</f>
        <v>ProTes300420201Adm</v>
      </c>
      <c r="B5957" s="109" t="s">
        <v>22210</v>
      </c>
      <c r="C5957" s="108" t="s">
        <v>2609</v>
      </c>
      <c r="D5957" s="108" t="s">
        <v>22211</v>
      </c>
      <c r="E5957" s="108" t="s">
        <v>2683</v>
      </c>
      <c r="G5957" s="108" t="s">
        <v>22212</v>
      </c>
      <c r="H5957" s="108" t="s">
        <v>6512</v>
      </c>
      <c r="I5957" s="110" t="s">
        <v>2683</v>
      </c>
      <c r="J5957" s="108" t="s">
        <v>5462</v>
      </c>
      <c r="O5957" s="108" t="s">
        <v>2573</v>
      </c>
    </row>
    <row r="5958" spans="1:15" s="108" customFormat="1" ht="12.75" x14ac:dyDescent="0.2">
      <c r="A5958" s="108" t="str">
        <f>EnterpriseData!$B$38</f>
        <v>ProTes300420201Adm</v>
      </c>
      <c r="B5958" s="109" t="s">
        <v>22213</v>
      </c>
      <c r="C5958" s="108" t="s">
        <v>2609</v>
      </c>
      <c r="D5958" s="108" t="s">
        <v>22214</v>
      </c>
      <c r="E5958" s="108" t="s">
        <v>2683</v>
      </c>
      <c r="G5958" s="108" t="s">
        <v>22215</v>
      </c>
      <c r="H5958" s="108" t="s">
        <v>6512</v>
      </c>
      <c r="I5958" s="110" t="s">
        <v>2683</v>
      </c>
      <c r="J5958" s="108" t="s">
        <v>5462</v>
      </c>
      <c r="O5958" s="108" t="s">
        <v>2573</v>
      </c>
    </row>
    <row r="5959" spans="1:15" s="108" customFormat="1" ht="12.75" x14ac:dyDescent="0.2">
      <c r="A5959" s="108" t="str">
        <f>EnterpriseData!$B$38</f>
        <v>ProTes300420201Adm</v>
      </c>
      <c r="B5959" s="109" t="s">
        <v>22216</v>
      </c>
      <c r="C5959" s="108" t="s">
        <v>2609</v>
      </c>
      <c r="D5959" s="108" t="s">
        <v>22217</v>
      </c>
      <c r="E5959" s="108" t="s">
        <v>2683</v>
      </c>
      <c r="G5959" s="108" t="s">
        <v>22218</v>
      </c>
      <c r="H5959" s="108" t="s">
        <v>7478</v>
      </c>
      <c r="I5959" s="110" t="s">
        <v>2683</v>
      </c>
      <c r="J5959" s="108" t="s">
        <v>6097</v>
      </c>
      <c r="O5959" s="108" t="s">
        <v>2573</v>
      </c>
    </row>
    <row r="5960" spans="1:15" s="108" customFormat="1" ht="12.75" x14ac:dyDescent="0.2">
      <c r="A5960" s="108" t="str">
        <f>EnterpriseData!$B$38</f>
        <v>ProTes300420201Adm</v>
      </c>
      <c r="B5960" s="109" t="s">
        <v>22219</v>
      </c>
      <c r="C5960" s="108" t="s">
        <v>2609</v>
      </c>
      <c r="D5960" s="108" t="s">
        <v>22220</v>
      </c>
      <c r="E5960" s="108" t="s">
        <v>2683</v>
      </c>
      <c r="G5960" s="108" t="s">
        <v>22221</v>
      </c>
      <c r="H5960" s="108" t="s">
        <v>7223</v>
      </c>
      <c r="I5960" s="110" t="s">
        <v>2683</v>
      </c>
      <c r="J5960" s="108" t="s">
        <v>4954</v>
      </c>
      <c r="O5960" s="108" t="s">
        <v>2573</v>
      </c>
    </row>
    <row r="5961" spans="1:15" s="108" customFormat="1" ht="12.75" x14ac:dyDescent="0.2">
      <c r="A5961" s="108" t="str">
        <f>EnterpriseData!$B$38</f>
        <v>ProTes300420201Adm</v>
      </c>
      <c r="B5961" s="109" t="s">
        <v>22222</v>
      </c>
      <c r="C5961" s="108" t="s">
        <v>2609</v>
      </c>
      <c r="D5961" s="108" t="s">
        <v>22223</v>
      </c>
      <c r="E5961" s="108" t="s">
        <v>2683</v>
      </c>
      <c r="G5961" s="108" t="s">
        <v>22224</v>
      </c>
      <c r="H5961" s="108" t="s">
        <v>6850</v>
      </c>
      <c r="I5961" s="110" t="s">
        <v>2683</v>
      </c>
      <c r="J5961" s="108" t="s">
        <v>2407</v>
      </c>
      <c r="O5961" s="108" t="s">
        <v>2573</v>
      </c>
    </row>
    <row r="5962" spans="1:15" s="108" customFormat="1" ht="12.75" x14ac:dyDescent="0.2">
      <c r="A5962" s="108" t="str">
        <f>EnterpriseData!$B$38</f>
        <v>ProTes300420201Adm</v>
      </c>
      <c r="B5962" s="109" t="s">
        <v>22225</v>
      </c>
      <c r="C5962" s="108" t="s">
        <v>2609</v>
      </c>
      <c r="D5962" s="108" t="s">
        <v>22226</v>
      </c>
      <c r="E5962" s="108" t="s">
        <v>2683</v>
      </c>
      <c r="G5962" s="108" t="s">
        <v>22227</v>
      </c>
      <c r="H5962" s="108" t="s">
        <v>6512</v>
      </c>
      <c r="I5962" s="110" t="s">
        <v>2683</v>
      </c>
      <c r="J5962" s="108" t="s">
        <v>5462</v>
      </c>
      <c r="O5962" s="108" t="s">
        <v>2573</v>
      </c>
    </row>
    <row r="5963" spans="1:15" s="108" customFormat="1" ht="12.75" x14ac:dyDescent="0.2">
      <c r="A5963" s="108" t="str">
        <f>EnterpriseData!$B$38</f>
        <v>ProTes300420201Adm</v>
      </c>
      <c r="B5963" s="109" t="s">
        <v>22228</v>
      </c>
      <c r="C5963" s="108" t="s">
        <v>2609</v>
      </c>
      <c r="D5963" s="108" t="s">
        <v>22229</v>
      </c>
      <c r="E5963" s="108" t="s">
        <v>2683</v>
      </c>
      <c r="G5963" s="108" t="s">
        <v>22230</v>
      </c>
      <c r="H5963" s="108" t="s">
        <v>6616</v>
      </c>
      <c r="I5963" s="110" t="s">
        <v>2683</v>
      </c>
      <c r="J5963" s="108" t="s">
        <v>5800</v>
      </c>
      <c r="O5963" s="108" t="s">
        <v>2573</v>
      </c>
    </row>
    <row r="5964" spans="1:15" s="108" customFormat="1" ht="12.75" x14ac:dyDescent="0.2">
      <c r="A5964" s="108" t="str">
        <f>EnterpriseData!$B$38</f>
        <v>ProTes300420201Adm</v>
      </c>
      <c r="B5964" s="109" t="s">
        <v>22231</v>
      </c>
      <c r="C5964" s="108" t="s">
        <v>2609</v>
      </c>
      <c r="D5964" s="108" t="s">
        <v>22232</v>
      </c>
      <c r="E5964" s="108" t="s">
        <v>2683</v>
      </c>
      <c r="G5964" s="108" t="s">
        <v>22233</v>
      </c>
      <c r="H5964" s="108" t="s">
        <v>22234</v>
      </c>
      <c r="I5964" s="110" t="s">
        <v>2683</v>
      </c>
      <c r="J5964" s="108" t="s">
        <v>4912</v>
      </c>
      <c r="O5964" s="108" t="s">
        <v>2573</v>
      </c>
    </row>
    <row r="5965" spans="1:15" s="108" customFormat="1" ht="12.75" x14ac:dyDescent="0.2">
      <c r="A5965" s="108" t="str">
        <f>EnterpriseData!$B$38</f>
        <v>ProTes300420201Adm</v>
      </c>
      <c r="B5965" s="109" t="s">
        <v>22235</v>
      </c>
      <c r="C5965" s="108" t="s">
        <v>2609</v>
      </c>
      <c r="D5965" s="108" t="s">
        <v>22236</v>
      </c>
      <c r="E5965" s="108" t="s">
        <v>2683</v>
      </c>
      <c r="G5965" s="108" t="s">
        <v>22237</v>
      </c>
      <c r="H5965" s="108" t="s">
        <v>6299</v>
      </c>
      <c r="I5965" s="110" t="s">
        <v>2683</v>
      </c>
      <c r="J5965" s="108" t="s">
        <v>3100</v>
      </c>
      <c r="O5965" s="108" t="s">
        <v>2573</v>
      </c>
    </row>
    <row r="5966" spans="1:15" s="108" customFormat="1" ht="12.75" x14ac:dyDescent="0.2">
      <c r="A5966" s="108" t="str">
        <f>EnterpriseData!$B$38</f>
        <v>ProTes300420201Adm</v>
      </c>
      <c r="B5966" s="109" t="s">
        <v>22238</v>
      </c>
      <c r="C5966" s="108" t="s">
        <v>2609</v>
      </c>
      <c r="D5966" s="108" t="s">
        <v>22239</v>
      </c>
      <c r="E5966" s="108" t="s">
        <v>2683</v>
      </c>
      <c r="G5966" s="108" t="s">
        <v>22240</v>
      </c>
      <c r="H5966" s="108" t="s">
        <v>6838</v>
      </c>
      <c r="I5966" s="110" t="s">
        <v>2683</v>
      </c>
      <c r="J5966" s="108" t="s">
        <v>2534</v>
      </c>
      <c r="O5966" s="108" t="s">
        <v>2573</v>
      </c>
    </row>
    <row r="5967" spans="1:15" s="108" customFormat="1" ht="12.75" x14ac:dyDescent="0.2">
      <c r="A5967" s="108" t="str">
        <f>EnterpriseData!$B$38</f>
        <v>ProTes300420201Adm</v>
      </c>
      <c r="B5967" s="109" t="s">
        <v>22241</v>
      </c>
      <c r="C5967" s="108" t="s">
        <v>2609</v>
      </c>
      <c r="D5967" s="108" t="s">
        <v>22242</v>
      </c>
      <c r="E5967" s="108" t="s">
        <v>2683</v>
      </c>
      <c r="G5967" s="108" t="s">
        <v>22243</v>
      </c>
      <c r="H5967" s="108" t="s">
        <v>8746</v>
      </c>
      <c r="I5967" s="110" t="s">
        <v>2683</v>
      </c>
      <c r="J5967" s="108" t="s">
        <v>8747</v>
      </c>
      <c r="O5967" s="108" t="s">
        <v>2573</v>
      </c>
    </row>
    <row r="5968" spans="1:15" s="108" customFormat="1" ht="12.75" x14ac:dyDescent="0.2">
      <c r="A5968" s="108" t="str">
        <f>EnterpriseData!$B$38</f>
        <v>ProTes300420201Adm</v>
      </c>
      <c r="B5968" s="109" t="s">
        <v>22244</v>
      </c>
      <c r="C5968" s="108" t="s">
        <v>2609</v>
      </c>
      <c r="D5968" s="108" t="s">
        <v>22245</v>
      </c>
      <c r="E5968" s="108" t="s">
        <v>2683</v>
      </c>
      <c r="G5968" s="108" t="s">
        <v>22246</v>
      </c>
      <c r="H5968" s="108" t="s">
        <v>18619</v>
      </c>
      <c r="I5968" s="110" t="s">
        <v>2683</v>
      </c>
      <c r="J5968" s="108" t="s">
        <v>2428</v>
      </c>
      <c r="O5968" s="108" t="s">
        <v>2573</v>
      </c>
    </row>
    <row r="5969" spans="1:15" s="108" customFormat="1" ht="12.75" x14ac:dyDescent="0.2">
      <c r="A5969" s="108" t="str">
        <f>EnterpriseData!$B$38</f>
        <v>ProTes300420201Adm</v>
      </c>
      <c r="B5969" s="109" t="s">
        <v>22247</v>
      </c>
      <c r="C5969" s="108" t="s">
        <v>2609</v>
      </c>
      <c r="D5969" s="108" t="s">
        <v>22248</v>
      </c>
      <c r="E5969" s="108" t="s">
        <v>22249</v>
      </c>
      <c r="G5969" s="108" t="s">
        <v>22250</v>
      </c>
      <c r="H5969" s="108" t="s">
        <v>10467</v>
      </c>
      <c r="I5969" s="110" t="s">
        <v>2683</v>
      </c>
      <c r="J5969" s="108" t="s">
        <v>2591</v>
      </c>
      <c r="O5969" s="108" t="s">
        <v>2573</v>
      </c>
    </row>
    <row r="5970" spans="1:15" s="108" customFormat="1" ht="12.75" x14ac:dyDescent="0.2">
      <c r="A5970" s="108" t="str">
        <f>EnterpriseData!$B$38</f>
        <v>ProTes300420201Adm</v>
      </c>
      <c r="B5970" s="109" t="s">
        <v>22251</v>
      </c>
      <c r="C5970" s="108" t="s">
        <v>2609</v>
      </c>
      <c r="D5970" s="108" t="s">
        <v>22252</v>
      </c>
      <c r="E5970" s="108" t="s">
        <v>2683</v>
      </c>
      <c r="G5970" s="108" t="s">
        <v>22253</v>
      </c>
      <c r="H5970" s="108" t="s">
        <v>6159</v>
      </c>
      <c r="I5970" s="110" t="s">
        <v>2683</v>
      </c>
      <c r="J5970" s="108" t="s">
        <v>3346</v>
      </c>
      <c r="O5970" s="108" t="s">
        <v>2573</v>
      </c>
    </row>
    <row r="5971" spans="1:15" s="108" customFormat="1" ht="12.75" x14ac:dyDescent="0.2">
      <c r="A5971" s="108" t="str">
        <f>EnterpriseData!$B$38</f>
        <v>ProTes300420201Adm</v>
      </c>
      <c r="B5971" s="109" t="s">
        <v>22254</v>
      </c>
      <c r="C5971" s="108" t="s">
        <v>2609</v>
      </c>
      <c r="D5971" s="108" t="s">
        <v>22255</v>
      </c>
      <c r="E5971" s="108" t="s">
        <v>2683</v>
      </c>
      <c r="G5971" s="108" t="s">
        <v>22256</v>
      </c>
      <c r="H5971" s="108" t="s">
        <v>6151</v>
      </c>
      <c r="I5971" s="110" t="s">
        <v>2683</v>
      </c>
      <c r="J5971" s="108" t="s">
        <v>2727</v>
      </c>
      <c r="O5971" s="108" t="s">
        <v>2573</v>
      </c>
    </row>
    <row r="5972" spans="1:15" s="108" customFormat="1" ht="12.75" x14ac:dyDescent="0.2">
      <c r="A5972" s="108" t="str">
        <f>EnterpriseData!$B$38</f>
        <v>ProTes300420201Adm</v>
      </c>
      <c r="B5972" s="109" t="s">
        <v>22257</v>
      </c>
      <c r="C5972" s="108" t="s">
        <v>2609</v>
      </c>
      <c r="D5972" s="108" t="s">
        <v>22258</v>
      </c>
      <c r="E5972" s="108" t="s">
        <v>2683</v>
      </c>
      <c r="G5972" s="108" t="s">
        <v>22259</v>
      </c>
      <c r="H5972" s="108" t="s">
        <v>6534</v>
      </c>
      <c r="I5972" s="110" t="s">
        <v>2683</v>
      </c>
      <c r="J5972" s="108" t="s">
        <v>5602</v>
      </c>
      <c r="O5972" s="108" t="s">
        <v>2573</v>
      </c>
    </row>
    <row r="5973" spans="1:15" s="108" customFormat="1" ht="12.75" x14ac:dyDescent="0.2">
      <c r="A5973" s="108" t="str">
        <f>EnterpriseData!$B$38</f>
        <v>ProTes300420201Adm</v>
      </c>
      <c r="B5973" s="109" t="s">
        <v>22260</v>
      </c>
      <c r="C5973" s="108" t="s">
        <v>2609</v>
      </c>
      <c r="D5973" s="108" t="s">
        <v>22261</v>
      </c>
      <c r="E5973" s="108" t="s">
        <v>2683</v>
      </c>
      <c r="G5973" s="108" t="s">
        <v>22262</v>
      </c>
      <c r="H5973" s="108" t="s">
        <v>6838</v>
      </c>
      <c r="I5973" s="110" t="s">
        <v>2683</v>
      </c>
      <c r="J5973" s="108" t="s">
        <v>2534</v>
      </c>
      <c r="O5973" s="108" t="s">
        <v>2573</v>
      </c>
    </row>
    <row r="5974" spans="1:15" s="108" customFormat="1" ht="12.75" x14ac:dyDescent="0.2">
      <c r="A5974" s="108" t="str">
        <f>EnterpriseData!$B$38</f>
        <v>ProTes300420201Adm</v>
      </c>
      <c r="B5974" s="109" t="s">
        <v>22263</v>
      </c>
      <c r="C5974" s="108" t="s">
        <v>2609</v>
      </c>
      <c r="D5974" s="108" t="s">
        <v>22264</v>
      </c>
      <c r="E5974" s="108" t="s">
        <v>2683</v>
      </c>
      <c r="G5974" s="108" t="s">
        <v>22265</v>
      </c>
      <c r="H5974" s="108" t="s">
        <v>6403</v>
      </c>
      <c r="I5974" s="110" t="s">
        <v>2683</v>
      </c>
      <c r="J5974" s="108" t="s">
        <v>6404</v>
      </c>
      <c r="O5974" s="108" t="s">
        <v>2573</v>
      </c>
    </row>
    <row r="5975" spans="1:15" s="108" customFormat="1" ht="12.75" x14ac:dyDescent="0.2">
      <c r="A5975" s="108" t="str">
        <f>EnterpriseData!$B$38</f>
        <v>ProTes300420201Adm</v>
      </c>
      <c r="B5975" s="109" t="s">
        <v>22266</v>
      </c>
      <c r="C5975" s="108" t="s">
        <v>2609</v>
      </c>
      <c r="D5975" s="108" t="s">
        <v>22267</v>
      </c>
      <c r="E5975" s="108" t="s">
        <v>2683</v>
      </c>
      <c r="G5975" s="108" t="s">
        <v>22268</v>
      </c>
      <c r="H5975" s="108" t="s">
        <v>8351</v>
      </c>
      <c r="I5975" s="110" t="s">
        <v>2683</v>
      </c>
      <c r="J5975" s="108" t="s">
        <v>2930</v>
      </c>
      <c r="O5975" s="108" t="s">
        <v>2573</v>
      </c>
    </row>
    <row r="5976" spans="1:15" s="108" customFormat="1" ht="12.75" x14ac:dyDescent="0.2">
      <c r="A5976" s="108" t="str">
        <f>EnterpriseData!$B$38</f>
        <v>ProTes300420201Adm</v>
      </c>
      <c r="B5976" s="109" t="s">
        <v>22269</v>
      </c>
      <c r="C5976" s="108" t="s">
        <v>2609</v>
      </c>
      <c r="D5976" s="108" t="s">
        <v>22270</v>
      </c>
      <c r="E5976" s="108" t="s">
        <v>2683</v>
      </c>
      <c r="G5976" s="108" t="s">
        <v>22271</v>
      </c>
      <c r="H5976" s="108" t="s">
        <v>6545</v>
      </c>
      <c r="I5976" s="110" t="s">
        <v>2683</v>
      </c>
      <c r="J5976" s="108" t="s">
        <v>2896</v>
      </c>
      <c r="O5976" s="108" t="s">
        <v>2573</v>
      </c>
    </row>
    <row r="5977" spans="1:15" s="108" customFormat="1" ht="12.75" x14ac:dyDescent="0.2">
      <c r="A5977" s="108" t="str">
        <f>EnterpriseData!$B$38</f>
        <v>ProTes300420201Adm</v>
      </c>
      <c r="B5977" s="109" t="s">
        <v>22272</v>
      </c>
      <c r="C5977" s="108" t="s">
        <v>2609</v>
      </c>
      <c r="D5977" s="108" t="s">
        <v>22273</v>
      </c>
      <c r="E5977" s="108" t="s">
        <v>2683</v>
      </c>
      <c r="G5977" s="108" t="s">
        <v>22274</v>
      </c>
      <c r="H5977" s="108" t="s">
        <v>6377</v>
      </c>
      <c r="I5977" s="110" t="s">
        <v>2683</v>
      </c>
      <c r="J5977" s="108" t="s">
        <v>6086</v>
      </c>
      <c r="O5977" s="108" t="s">
        <v>2573</v>
      </c>
    </row>
    <row r="5978" spans="1:15" s="108" customFormat="1" ht="12.75" x14ac:dyDescent="0.2">
      <c r="A5978" s="108" t="str">
        <f>EnterpriseData!$B$38</f>
        <v>ProTes300420201Adm</v>
      </c>
      <c r="B5978" s="109" t="s">
        <v>22275</v>
      </c>
      <c r="C5978" s="108" t="s">
        <v>2609</v>
      </c>
      <c r="D5978" s="108" t="s">
        <v>22276</v>
      </c>
      <c r="E5978" s="108" t="s">
        <v>2683</v>
      </c>
      <c r="G5978" s="108" t="s">
        <v>22277</v>
      </c>
      <c r="H5978" s="108" t="s">
        <v>6151</v>
      </c>
      <c r="I5978" s="110" t="s">
        <v>2683</v>
      </c>
      <c r="J5978" s="108" t="s">
        <v>2727</v>
      </c>
      <c r="O5978" s="108" t="s">
        <v>2573</v>
      </c>
    </row>
    <row r="5979" spans="1:15" s="108" customFormat="1" ht="12.75" x14ac:dyDescent="0.2">
      <c r="A5979" s="108" t="str">
        <f>EnterpriseData!$B$38</f>
        <v>ProTes300420201Adm</v>
      </c>
      <c r="B5979" s="109" t="s">
        <v>22278</v>
      </c>
      <c r="C5979" s="108" t="s">
        <v>2609</v>
      </c>
      <c r="D5979" s="108" t="s">
        <v>22279</v>
      </c>
      <c r="E5979" s="108" t="s">
        <v>2683</v>
      </c>
      <c r="G5979" s="108" t="s">
        <v>22280</v>
      </c>
      <c r="H5979" s="108" t="s">
        <v>6433</v>
      </c>
      <c r="I5979" s="110" t="s">
        <v>2683</v>
      </c>
      <c r="J5979" s="108" t="s">
        <v>3036</v>
      </c>
      <c r="O5979" s="108" t="s">
        <v>2573</v>
      </c>
    </row>
    <row r="5980" spans="1:15" s="108" customFormat="1" ht="12.75" x14ac:dyDescent="0.2">
      <c r="A5980" s="108" t="str">
        <f>EnterpriseData!$B$38</f>
        <v>ProTes300420201Adm</v>
      </c>
      <c r="B5980" s="109" t="s">
        <v>22281</v>
      </c>
      <c r="C5980" s="108" t="s">
        <v>2609</v>
      </c>
      <c r="D5980" s="108" t="s">
        <v>22282</v>
      </c>
      <c r="E5980" s="108" t="s">
        <v>2683</v>
      </c>
      <c r="G5980" s="108" t="s">
        <v>22283</v>
      </c>
      <c r="H5980" s="108" t="s">
        <v>6838</v>
      </c>
      <c r="I5980" s="110" t="s">
        <v>2683</v>
      </c>
      <c r="J5980" s="108" t="s">
        <v>2534</v>
      </c>
      <c r="O5980" s="108" t="s">
        <v>2573</v>
      </c>
    </row>
    <row r="5981" spans="1:15" s="108" customFormat="1" ht="12.75" x14ac:dyDescent="0.2">
      <c r="A5981" s="108" t="str">
        <f>EnterpriseData!$B$38</f>
        <v>ProTes300420201Adm</v>
      </c>
      <c r="B5981" s="109" t="s">
        <v>22284</v>
      </c>
      <c r="C5981" s="108" t="s">
        <v>2609</v>
      </c>
      <c r="D5981" s="108" t="s">
        <v>22285</v>
      </c>
      <c r="E5981" s="108" t="s">
        <v>2683</v>
      </c>
      <c r="G5981" s="108" t="s">
        <v>22286</v>
      </c>
      <c r="H5981" s="108" t="s">
        <v>11096</v>
      </c>
      <c r="I5981" s="110" t="s">
        <v>2683</v>
      </c>
      <c r="J5981" s="108" t="s">
        <v>5282</v>
      </c>
      <c r="O5981" s="108" t="s">
        <v>2573</v>
      </c>
    </row>
    <row r="5982" spans="1:15" s="108" customFormat="1" ht="12.75" x14ac:dyDescent="0.2">
      <c r="A5982" s="108" t="str">
        <f>EnterpriseData!$B$38</f>
        <v>ProTes300420201Adm</v>
      </c>
      <c r="B5982" s="109" t="s">
        <v>22287</v>
      </c>
      <c r="C5982" s="108" t="s">
        <v>2609</v>
      </c>
      <c r="D5982" s="108" t="s">
        <v>22288</v>
      </c>
      <c r="E5982" s="108" t="s">
        <v>2683</v>
      </c>
      <c r="G5982" s="108" t="s">
        <v>22289</v>
      </c>
      <c r="H5982" s="108" t="s">
        <v>6151</v>
      </c>
      <c r="I5982" s="110" t="s">
        <v>2683</v>
      </c>
      <c r="J5982" s="108" t="s">
        <v>2727</v>
      </c>
      <c r="O5982" s="108" t="s">
        <v>2573</v>
      </c>
    </row>
    <row r="5983" spans="1:15" s="108" customFormat="1" ht="12.75" x14ac:dyDescent="0.2">
      <c r="A5983" s="108" t="str">
        <f>EnterpriseData!$B$38</f>
        <v>ProTes300420201Adm</v>
      </c>
      <c r="B5983" s="109" t="s">
        <v>22290</v>
      </c>
      <c r="C5983" s="108" t="s">
        <v>2609</v>
      </c>
      <c r="D5983" s="108" t="s">
        <v>22291</v>
      </c>
      <c r="E5983" s="108" t="s">
        <v>2683</v>
      </c>
      <c r="G5983" s="108" t="s">
        <v>22292</v>
      </c>
      <c r="H5983" s="108" t="s">
        <v>6377</v>
      </c>
      <c r="I5983" s="110" t="s">
        <v>2683</v>
      </c>
      <c r="J5983" s="108" t="s">
        <v>6086</v>
      </c>
      <c r="O5983" s="108" t="s">
        <v>2573</v>
      </c>
    </row>
    <row r="5984" spans="1:15" s="108" customFormat="1" ht="12.75" x14ac:dyDescent="0.2">
      <c r="A5984" s="108" t="str">
        <f>EnterpriseData!$B$38</f>
        <v>ProTes300420201Adm</v>
      </c>
      <c r="B5984" s="109" t="s">
        <v>22293</v>
      </c>
      <c r="C5984" s="108" t="s">
        <v>2609</v>
      </c>
      <c r="D5984" s="108" t="s">
        <v>22294</v>
      </c>
      <c r="E5984" s="108" t="s">
        <v>2683</v>
      </c>
      <c r="G5984" s="108" t="s">
        <v>22295</v>
      </c>
      <c r="H5984" s="108" t="s">
        <v>4035</v>
      </c>
      <c r="I5984" s="110" t="s">
        <v>2683</v>
      </c>
      <c r="J5984" s="108" t="s">
        <v>3825</v>
      </c>
      <c r="O5984" s="108" t="s">
        <v>2573</v>
      </c>
    </row>
    <row r="5985" spans="1:15" s="108" customFormat="1" ht="12.75" x14ac:dyDescent="0.2">
      <c r="A5985" s="108" t="str">
        <f>EnterpriseData!$B$38</f>
        <v>ProTes300420201Adm</v>
      </c>
      <c r="B5985" s="109" t="s">
        <v>22296</v>
      </c>
      <c r="C5985" s="108" t="s">
        <v>2609</v>
      </c>
      <c r="D5985" s="108" t="s">
        <v>22297</v>
      </c>
      <c r="E5985" s="108" t="s">
        <v>2683</v>
      </c>
      <c r="G5985" s="108" t="s">
        <v>22298</v>
      </c>
      <c r="H5985" s="108" t="s">
        <v>6838</v>
      </c>
      <c r="I5985" s="110" t="s">
        <v>2683</v>
      </c>
      <c r="J5985" s="108" t="s">
        <v>2534</v>
      </c>
      <c r="O5985" s="108" t="s">
        <v>2573</v>
      </c>
    </row>
    <row r="5986" spans="1:15" s="108" customFormat="1" ht="12.75" x14ac:dyDescent="0.2">
      <c r="A5986" s="108" t="str">
        <f>EnterpriseData!$B$38</f>
        <v>ProTes300420201Adm</v>
      </c>
      <c r="B5986" s="109" t="s">
        <v>22299</v>
      </c>
      <c r="C5986" s="108" t="s">
        <v>2609</v>
      </c>
      <c r="D5986" s="108" t="s">
        <v>22300</v>
      </c>
      <c r="E5986" s="108" t="s">
        <v>2683</v>
      </c>
      <c r="G5986" s="108" t="s">
        <v>22301</v>
      </c>
      <c r="H5986" s="108" t="s">
        <v>7478</v>
      </c>
      <c r="I5986" s="110" t="s">
        <v>2683</v>
      </c>
      <c r="J5986" s="108" t="s">
        <v>6097</v>
      </c>
      <c r="O5986" s="108" t="s">
        <v>2573</v>
      </c>
    </row>
    <row r="5987" spans="1:15" s="108" customFormat="1" ht="12.75" x14ac:dyDescent="0.2">
      <c r="A5987" s="108" t="str">
        <f>EnterpriseData!$B$38</f>
        <v>ProTes300420201Adm</v>
      </c>
      <c r="B5987" s="109" t="s">
        <v>22302</v>
      </c>
      <c r="C5987" s="108" t="s">
        <v>2609</v>
      </c>
      <c r="D5987" s="108" t="s">
        <v>22303</v>
      </c>
      <c r="E5987" s="108" t="s">
        <v>2683</v>
      </c>
      <c r="G5987" s="108" t="s">
        <v>22304</v>
      </c>
      <c r="H5987" s="108" t="s">
        <v>7169</v>
      </c>
      <c r="I5987" s="110" t="s">
        <v>2683</v>
      </c>
      <c r="J5987" s="108" t="s">
        <v>5250</v>
      </c>
      <c r="O5987" s="108" t="s">
        <v>2573</v>
      </c>
    </row>
    <row r="5988" spans="1:15" s="108" customFormat="1" ht="12.75" x14ac:dyDescent="0.2">
      <c r="A5988" s="108" t="str">
        <f>EnterpriseData!$B$38</f>
        <v>ProTes300420201Adm</v>
      </c>
      <c r="B5988" s="109" t="s">
        <v>22305</v>
      </c>
      <c r="C5988" s="108" t="s">
        <v>2609</v>
      </c>
      <c r="D5988" s="108" t="s">
        <v>22306</v>
      </c>
      <c r="E5988" s="108" t="s">
        <v>2683</v>
      </c>
      <c r="G5988" s="108" t="s">
        <v>22307</v>
      </c>
      <c r="H5988" s="108" t="s">
        <v>7206</v>
      </c>
      <c r="I5988" s="110" t="s">
        <v>2683</v>
      </c>
      <c r="J5988" s="108" t="s">
        <v>3047</v>
      </c>
      <c r="O5988" s="108" t="s">
        <v>2573</v>
      </c>
    </row>
    <row r="5989" spans="1:15" s="108" customFormat="1" ht="12.75" x14ac:dyDescent="0.2">
      <c r="A5989" s="108" t="str">
        <f>EnterpriseData!$B$38</f>
        <v>ProTes300420201Adm</v>
      </c>
      <c r="B5989" s="109" t="s">
        <v>22308</v>
      </c>
      <c r="C5989" s="108" t="s">
        <v>2609</v>
      </c>
      <c r="D5989" s="108" t="s">
        <v>22309</v>
      </c>
      <c r="E5989" s="108" t="s">
        <v>2683</v>
      </c>
      <c r="G5989" s="108" t="s">
        <v>22310</v>
      </c>
      <c r="H5989" s="108" t="s">
        <v>6616</v>
      </c>
      <c r="I5989" s="110" t="s">
        <v>2683</v>
      </c>
      <c r="J5989" s="108" t="s">
        <v>5800</v>
      </c>
      <c r="O5989" s="108" t="s">
        <v>2573</v>
      </c>
    </row>
    <row r="5990" spans="1:15" s="108" customFormat="1" ht="12.75" x14ac:dyDescent="0.2">
      <c r="A5990" s="108" t="str">
        <f>EnterpriseData!$B$38</f>
        <v>ProTes300420201Adm</v>
      </c>
      <c r="B5990" s="109" t="s">
        <v>22311</v>
      </c>
      <c r="C5990" s="108" t="s">
        <v>2609</v>
      </c>
      <c r="D5990" s="108" t="s">
        <v>22312</v>
      </c>
      <c r="E5990" s="108" t="s">
        <v>2683</v>
      </c>
      <c r="G5990" s="108" t="s">
        <v>22313</v>
      </c>
      <c r="H5990" s="108" t="s">
        <v>8117</v>
      </c>
      <c r="I5990" s="110" t="s">
        <v>2683</v>
      </c>
      <c r="J5990" s="108" t="s">
        <v>409</v>
      </c>
      <c r="O5990" s="108" t="s">
        <v>2573</v>
      </c>
    </row>
    <row r="5991" spans="1:15" s="108" customFormat="1" ht="12.75" x14ac:dyDescent="0.2">
      <c r="A5991" s="108" t="str">
        <f>EnterpriseData!$B$38</f>
        <v>ProTes300420201Adm</v>
      </c>
      <c r="B5991" s="109" t="s">
        <v>22314</v>
      </c>
      <c r="C5991" s="108" t="s">
        <v>2609</v>
      </c>
      <c r="D5991" s="108" t="s">
        <v>22315</v>
      </c>
      <c r="E5991" s="108" t="s">
        <v>2683</v>
      </c>
      <c r="G5991" s="108" t="s">
        <v>22316</v>
      </c>
      <c r="H5991" s="108" t="s">
        <v>6676</v>
      </c>
      <c r="I5991" s="110" t="s">
        <v>2683</v>
      </c>
      <c r="J5991" s="108" t="s">
        <v>3151</v>
      </c>
      <c r="O5991" s="108" t="s">
        <v>2573</v>
      </c>
    </row>
    <row r="5992" spans="1:15" s="108" customFormat="1" ht="12.75" x14ac:dyDescent="0.2">
      <c r="A5992" s="108" t="str">
        <f>EnterpriseData!$B$38</f>
        <v>ProTes300420201Adm</v>
      </c>
      <c r="B5992" s="109" t="s">
        <v>22317</v>
      </c>
      <c r="C5992" s="108" t="s">
        <v>2609</v>
      </c>
      <c r="D5992" s="108" t="s">
        <v>22318</v>
      </c>
      <c r="E5992" s="108" t="s">
        <v>2683</v>
      </c>
      <c r="G5992" s="108" t="s">
        <v>22319</v>
      </c>
      <c r="H5992" s="108" t="s">
        <v>22319</v>
      </c>
      <c r="I5992" s="110" t="s">
        <v>2683</v>
      </c>
      <c r="J5992" s="108" t="s">
        <v>5458</v>
      </c>
      <c r="O5992" s="108" t="s">
        <v>2573</v>
      </c>
    </row>
    <row r="5993" spans="1:15" s="108" customFormat="1" ht="12.75" x14ac:dyDescent="0.2">
      <c r="A5993" s="108" t="str">
        <f>EnterpriseData!$B$38</f>
        <v>ProTes300420201Adm</v>
      </c>
      <c r="B5993" s="109" t="s">
        <v>22320</v>
      </c>
      <c r="C5993" s="108" t="s">
        <v>2609</v>
      </c>
      <c r="D5993" s="108" t="s">
        <v>22321</v>
      </c>
      <c r="E5993" s="108" t="s">
        <v>2683</v>
      </c>
      <c r="G5993" s="108" t="s">
        <v>22322</v>
      </c>
      <c r="H5993" s="108" t="s">
        <v>7660</v>
      </c>
      <c r="I5993" s="110" t="s">
        <v>2683</v>
      </c>
      <c r="J5993" s="108" t="s">
        <v>2437</v>
      </c>
      <c r="O5993" s="108" t="s">
        <v>2573</v>
      </c>
    </row>
    <row r="5994" spans="1:15" s="108" customFormat="1" ht="12.75" x14ac:dyDescent="0.2">
      <c r="A5994" s="108" t="str">
        <f>EnterpriseData!$B$38</f>
        <v>ProTes300420201Adm</v>
      </c>
      <c r="B5994" s="109" t="s">
        <v>22323</v>
      </c>
      <c r="C5994" s="108" t="s">
        <v>2609</v>
      </c>
      <c r="D5994" s="108" t="s">
        <v>22324</v>
      </c>
      <c r="E5994" s="108" t="s">
        <v>2683</v>
      </c>
      <c r="G5994" s="108" t="s">
        <v>22325</v>
      </c>
      <c r="H5994" s="108" t="s">
        <v>6198</v>
      </c>
      <c r="I5994" s="110" t="s">
        <v>2683</v>
      </c>
      <c r="J5994" s="108" t="s">
        <v>3825</v>
      </c>
      <c r="O5994" s="108" t="s">
        <v>2573</v>
      </c>
    </row>
    <row r="5995" spans="1:15" s="108" customFormat="1" ht="12.75" x14ac:dyDescent="0.2">
      <c r="A5995" s="108" t="str">
        <f>EnterpriseData!$B$38</f>
        <v>ProTes300420201Adm</v>
      </c>
      <c r="B5995" s="109" t="s">
        <v>22326</v>
      </c>
      <c r="C5995" s="108" t="s">
        <v>2609</v>
      </c>
      <c r="D5995" s="108" t="s">
        <v>22327</v>
      </c>
      <c r="E5995" s="108" t="s">
        <v>2683</v>
      </c>
      <c r="G5995" s="108" t="s">
        <v>22328</v>
      </c>
      <c r="H5995" s="108" t="s">
        <v>6923</v>
      </c>
      <c r="I5995" s="110" t="s">
        <v>2683</v>
      </c>
      <c r="J5995" s="108" t="s">
        <v>2991</v>
      </c>
      <c r="O5995" s="108" t="s">
        <v>2573</v>
      </c>
    </row>
    <row r="5996" spans="1:15" s="108" customFormat="1" ht="12.75" x14ac:dyDescent="0.2">
      <c r="A5996" s="108" t="str">
        <f>EnterpriseData!$B$38</f>
        <v>ProTes300420201Adm</v>
      </c>
      <c r="B5996" s="109" t="s">
        <v>22329</v>
      </c>
      <c r="C5996" s="108" t="s">
        <v>2609</v>
      </c>
      <c r="D5996" s="108" t="s">
        <v>22330</v>
      </c>
      <c r="E5996" s="108" t="s">
        <v>2683</v>
      </c>
      <c r="G5996" s="108" t="s">
        <v>22331</v>
      </c>
      <c r="H5996" s="108" t="s">
        <v>11227</v>
      </c>
      <c r="I5996" s="110" t="s">
        <v>2683</v>
      </c>
      <c r="J5996" s="108" t="s">
        <v>4670</v>
      </c>
      <c r="O5996" s="108" t="s">
        <v>2573</v>
      </c>
    </row>
    <row r="5997" spans="1:15" s="108" customFormat="1" ht="12.75" x14ac:dyDescent="0.2">
      <c r="A5997" s="108" t="str">
        <f>EnterpriseData!$B$38</f>
        <v>ProTes300420201Adm</v>
      </c>
      <c r="B5997" s="109" t="s">
        <v>22332</v>
      </c>
      <c r="C5997" s="108" t="s">
        <v>2609</v>
      </c>
      <c r="D5997" s="108" t="s">
        <v>22333</v>
      </c>
      <c r="E5997" s="108" t="s">
        <v>2683</v>
      </c>
      <c r="G5997" s="108" t="s">
        <v>22334</v>
      </c>
      <c r="H5997" s="108" t="s">
        <v>6433</v>
      </c>
      <c r="I5997" s="110" t="s">
        <v>2683</v>
      </c>
      <c r="J5997" s="108" t="s">
        <v>3036</v>
      </c>
      <c r="O5997" s="108" t="s">
        <v>2573</v>
      </c>
    </row>
    <row r="5998" spans="1:15" s="108" customFormat="1" ht="12.75" x14ac:dyDescent="0.2">
      <c r="A5998" s="108" t="str">
        <f>EnterpriseData!$B$38</f>
        <v>ProTes300420201Adm</v>
      </c>
      <c r="B5998" s="109" t="s">
        <v>22335</v>
      </c>
      <c r="C5998" s="108" t="s">
        <v>2609</v>
      </c>
      <c r="D5998" s="108" t="s">
        <v>22336</v>
      </c>
      <c r="E5998" s="108" t="s">
        <v>2683</v>
      </c>
      <c r="G5998" s="108" t="s">
        <v>22337</v>
      </c>
      <c r="H5998" s="108" t="s">
        <v>6923</v>
      </c>
      <c r="I5998" s="110" t="s">
        <v>2683</v>
      </c>
      <c r="J5998" s="108" t="s">
        <v>2991</v>
      </c>
      <c r="O5998" s="108" t="s">
        <v>2573</v>
      </c>
    </row>
    <row r="5999" spans="1:15" s="108" customFormat="1" ht="12.75" x14ac:dyDescent="0.2">
      <c r="A5999" s="108" t="str">
        <f>EnterpriseData!$B$38</f>
        <v>ProTes300420201Adm</v>
      </c>
      <c r="B5999" s="109" t="s">
        <v>22338</v>
      </c>
      <c r="C5999" s="108" t="s">
        <v>2609</v>
      </c>
      <c r="D5999" s="108" t="s">
        <v>22339</v>
      </c>
      <c r="E5999" s="108" t="s">
        <v>2683</v>
      </c>
      <c r="G5999" s="108" t="s">
        <v>22340</v>
      </c>
      <c r="H5999" s="108" t="s">
        <v>6765</v>
      </c>
      <c r="I5999" s="110" t="s">
        <v>2683</v>
      </c>
      <c r="J5999" s="108" t="s">
        <v>5640</v>
      </c>
      <c r="O5999" s="108" t="s">
        <v>2573</v>
      </c>
    </row>
    <row r="6000" spans="1:15" s="108" customFormat="1" ht="12.75" x14ac:dyDescent="0.2">
      <c r="A6000" s="108" t="str">
        <f>EnterpriseData!$B$38</f>
        <v>ProTes300420201Adm</v>
      </c>
      <c r="B6000" s="109" t="s">
        <v>22341</v>
      </c>
      <c r="C6000" s="108" t="s">
        <v>2609</v>
      </c>
      <c r="D6000" s="108" t="s">
        <v>22342</v>
      </c>
      <c r="E6000" s="108" t="s">
        <v>2683</v>
      </c>
      <c r="G6000" s="108" t="s">
        <v>22343</v>
      </c>
      <c r="H6000" s="108" t="s">
        <v>4035</v>
      </c>
      <c r="I6000" s="110" t="s">
        <v>2683</v>
      </c>
      <c r="J6000" s="108" t="s">
        <v>3825</v>
      </c>
      <c r="O6000" s="108" t="s">
        <v>2573</v>
      </c>
    </row>
    <row r="6001" spans="1:15" s="108" customFormat="1" ht="12.75" x14ac:dyDescent="0.2">
      <c r="A6001" s="108" t="str">
        <f>EnterpriseData!$B$38</f>
        <v>ProTes300420201Adm</v>
      </c>
      <c r="B6001" s="109" t="s">
        <v>22344</v>
      </c>
      <c r="C6001" s="108" t="s">
        <v>2609</v>
      </c>
      <c r="D6001" s="108" t="s">
        <v>22345</v>
      </c>
      <c r="E6001" s="108" t="s">
        <v>2683</v>
      </c>
      <c r="G6001" s="108" t="s">
        <v>22346</v>
      </c>
      <c r="H6001" s="108" t="s">
        <v>6583</v>
      </c>
      <c r="I6001" s="110" t="s">
        <v>2683</v>
      </c>
      <c r="J6001" s="108" t="s">
        <v>5012</v>
      </c>
      <c r="O6001" s="108" t="s">
        <v>2573</v>
      </c>
    </row>
    <row r="6002" spans="1:15" s="108" customFormat="1" ht="12.75" x14ac:dyDescent="0.2">
      <c r="A6002" s="108" t="str">
        <f>EnterpriseData!$B$38</f>
        <v>ProTes300420201Adm</v>
      </c>
      <c r="B6002" s="109" t="s">
        <v>22347</v>
      </c>
      <c r="C6002" s="108" t="s">
        <v>2609</v>
      </c>
      <c r="D6002" s="108" t="s">
        <v>22348</v>
      </c>
      <c r="E6002" s="108" t="s">
        <v>2683</v>
      </c>
      <c r="G6002" s="108" t="s">
        <v>22349</v>
      </c>
      <c r="H6002" s="108" t="s">
        <v>6191</v>
      </c>
      <c r="I6002" s="110" t="s">
        <v>2683</v>
      </c>
      <c r="J6002" s="108" t="s">
        <v>2426</v>
      </c>
      <c r="O6002" s="108" t="s">
        <v>2573</v>
      </c>
    </row>
    <row r="6003" spans="1:15" s="108" customFormat="1" ht="12.75" x14ac:dyDescent="0.2">
      <c r="A6003" s="108" t="str">
        <f>EnterpriseData!$B$38</f>
        <v>ProTes300420201Adm</v>
      </c>
      <c r="B6003" s="109" t="s">
        <v>22350</v>
      </c>
      <c r="C6003" s="108" t="s">
        <v>2609</v>
      </c>
      <c r="D6003" s="108" t="s">
        <v>22351</v>
      </c>
      <c r="E6003" s="108" t="s">
        <v>2683</v>
      </c>
      <c r="G6003" s="108" t="s">
        <v>22352</v>
      </c>
      <c r="H6003" s="108" t="s">
        <v>6765</v>
      </c>
      <c r="I6003" s="110" t="s">
        <v>2683</v>
      </c>
      <c r="J6003" s="108" t="s">
        <v>5640</v>
      </c>
      <c r="O6003" s="108" t="s">
        <v>2573</v>
      </c>
    </row>
    <row r="6004" spans="1:15" s="108" customFormat="1" ht="12.75" x14ac:dyDescent="0.2">
      <c r="A6004" s="108" t="str">
        <f>EnterpriseData!$B$38</f>
        <v>ProTes300420201Adm</v>
      </c>
      <c r="B6004" s="109" t="s">
        <v>22353</v>
      </c>
      <c r="C6004" s="108" t="s">
        <v>2609</v>
      </c>
      <c r="D6004" s="108" t="s">
        <v>22354</v>
      </c>
      <c r="E6004" s="108" t="s">
        <v>2683</v>
      </c>
      <c r="G6004" s="108" t="s">
        <v>22355</v>
      </c>
      <c r="H6004" s="108" t="s">
        <v>10800</v>
      </c>
      <c r="I6004" s="110" t="s">
        <v>2683</v>
      </c>
      <c r="J6004" s="108" t="s">
        <v>10801</v>
      </c>
      <c r="O6004" s="108" t="s">
        <v>2573</v>
      </c>
    </row>
    <row r="6005" spans="1:15" s="108" customFormat="1" ht="12.75" x14ac:dyDescent="0.2">
      <c r="A6005" s="108" t="str">
        <f>EnterpriseData!$B$38</f>
        <v>ProTes300420201Adm</v>
      </c>
      <c r="B6005" s="109" t="s">
        <v>22356</v>
      </c>
      <c r="C6005" s="108" t="s">
        <v>2609</v>
      </c>
      <c r="D6005" s="108" t="s">
        <v>22357</v>
      </c>
      <c r="E6005" s="108" t="s">
        <v>2683</v>
      </c>
      <c r="G6005" s="108" t="s">
        <v>22358</v>
      </c>
      <c r="H6005" s="108" t="s">
        <v>6838</v>
      </c>
      <c r="I6005" s="110" t="s">
        <v>2683</v>
      </c>
      <c r="J6005" s="108" t="s">
        <v>2534</v>
      </c>
      <c r="O6005" s="108" t="s">
        <v>2573</v>
      </c>
    </row>
    <row r="6006" spans="1:15" s="108" customFormat="1" ht="12.75" x14ac:dyDescent="0.2">
      <c r="A6006" s="108" t="str">
        <f>EnterpriseData!$B$38</f>
        <v>ProTes300420201Adm</v>
      </c>
      <c r="B6006" s="109" t="s">
        <v>22359</v>
      </c>
      <c r="C6006" s="108" t="s">
        <v>2609</v>
      </c>
      <c r="D6006" s="108" t="s">
        <v>22360</v>
      </c>
      <c r="E6006" s="108" t="s">
        <v>2683</v>
      </c>
      <c r="G6006" s="108" t="s">
        <v>22361</v>
      </c>
      <c r="H6006" s="108" t="s">
        <v>22362</v>
      </c>
      <c r="I6006" s="110" t="s">
        <v>2683</v>
      </c>
      <c r="J6006" s="108" t="s">
        <v>5458</v>
      </c>
      <c r="O6006" s="108" t="s">
        <v>2573</v>
      </c>
    </row>
    <row r="6007" spans="1:15" s="108" customFormat="1" ht="12.75" x14ac:dyDescent="0.2">
      <c r="A6007" s="108" t="str">
        <f>EnterpriseData!$B$38</f>
        <v>ProTes300420201Adm</v>
      </c>
      <c r="B6007" s="109" t="s">
        <v>22363</v>
      </c>
      <c r="C6007" s="108" t="s">
        <v>2609</v>
      </c>
      <c r="D6007" s="108" t="s">
        <v>22364</v>
      </c>
      <c r="E6007" s="108" t="s">
        <v>2683</v>
      </c>
      <c r="G6007" s="108" t="s">
        <v>22365</v>
      </c>
      <c r="H6007" s="108" t="s">
        <v>8117</v>
      </c>
      <c r="I6007" s="110" t="s">
        <v>2683</v>
      </c>
      <c r="J6007" s="108" t="s">
        <v>409</v>
      </c>
      <c r="O6007" s="108" t="s">
        <v>2573</v>
      </c>
    </row>
    <row r="6008" spans="1:15" s="108" customFormat="1" ht="12.75" x14ac:dyDescent="0.2">
      <c r="A6008" s="108" t="str">
        <f>EnterpriseData!$B$38</f>
        <v>ProTes300420201Adm</v>
      </c>
      <c r="B6008" s="109" t="s">
        <v>22366</v>
      </c>
      <c r="C6008" s="108" t="s">
        <v>2609</v>
      </c>
      <c r="D6008" s="108" t="s">
        <v>22367</v>
      </c>
      <c r="E6008" s="108" t="s">
        <v>2683</v>
      </c>
      <c r="G6008" s="108" t="s">
        <v>4807</v>
      </c>
      <c r="H6008" s="108" t="s">
        <v>22368</v>
      </c>
      <c r="I6008" s="110" t="s">
        <v>2683</v>
      </c>
      <c r="J6008" s="108" t="s">
        <v>7311</v>
      </c>
      <c r="O6008" s="108" t="s">
        <v>2573</v>
      </c>
    </row>
    <row r="6009" spans="1:15" s="108" customFormat="1" ht="12.75" x14ac:dyDescent="0.2">
      <c r="A6009" s="108" t="str">
        <f>EnterpriseData!$B$38</f>
        <v>ProTes300420201Adm</v>
      </c>
      <c r="B6009" s="109" t="s">
        <v>22369</v>
      </c>
      <c r="C6009" s="108" t="s">
        <v>2609</v>
      </c>
      <c r="D6009" s="108" t="s">
        <v>22370</v>
      </c>
      <c r="E6009" s="108" t="s">
        <v>2683</v>
      </c>
      <c r="G6009" s="108" t="s">
        <v>22371</v>
      </c>
      <c r="H6009" s="108" t="s">
        <v>6433</v>
      </c>
      <c r="I6009" s="110" t="s">
        <v>2683</v>
      </c>
      <c r="J6009" s="108" t="s">
        <v>3036</v>
      </c>
      <c r="O6009" s="108" t="s">
        <v>2573</v>
      </c>
    </row>
    <row r="6010" spans="1:15" s="108" customFormat="1" ht="12.75" x14ac:dyDescent="0.2">
      <c r="A6010" s="108" t="str">
        <f>EnterpriseData!$B$38</f>
        <v>ProTes300420201Adm</v>
      </c>
      <c r="B6010" s="109" t="s">
        <v>22372</v>
      </c>
      <c r="C6010" s="108" t="s">
        <v>2609</v>
      </c>
      <c r="D6010" s="108" t="s">
        <v>22373</v>
      </c>
      <c r="E6010" s="108" t="s">
        <v>2683</v>
      </c>
      <c r="G6010" s="108" t="s">
        <v>5391</v>
      </c>
      <c r="H6010" s="108" t="s">
        <v>22374</v>
      </c>
      <c r="I6010" s="110" t="s">
        <v>2683</v>
      </c>
      <c r="J6010" s="108" t="s">
        <v>5392</v>
      </c>
      <c r="O6010" s="108" t="s">
        <v>2573</v>
      </c>
    </row>
    <row r="6011" spans="1:15" s="108" customFormat="1" ht="12.75" x14ac:dyDescent="0.2">
      <c r="A6011" s="108" t="str">
        <f>EnterpriseData!$B$38</f>
        <v>ProTes300420201Adm</v>
      </c>
      <c r="B6011" s="109" t="s">
        <v>22375</v>
      </c>
      <c r="C6011" s="108" t="s">
        <v>2609</v>
      </c>
      <c r="D6011" s="108" t="s">
        <v>22376</v>
      </c>
      <c r="E6011" s="108" t="s">
        <v>2683</v>
      </c>
      <c r="G6011" s="108" t="s">
        <v>22377</v>
      </c>
      <c r="H6011" s="108" t="s">
        <v>4035</v>
      </c>
      <c r="I6011" s="110" t="s">
        <v>2683</v>
      </c>
      <c r="J6011" s="108" t="s">
        <v>3825</v>
      </c>
      <c r="O6011" s="108" t="s">
        <v>2573</v>
      </c>
    </row>
    <row r="6012" spans="1:15" s="108" customFormat="1" ht="12.75" x14ac:dyDescent="0.2">
      <c r="A6012" s="108" t="str">
        <f>EnterpriseData!$B$38</f>
        <v>ProTes300420201Adm</v>
      </c>
      <c r="B6012" s="109" t="s">
        <v>22378</v>
      </c>
      <c r="C6012" s="108" t="s">
        <v>2609</v>
      </c>
      <c r="D6012" s="108" t="s">
        <v>22379</v>
      </c>
      <c r="E6012" s="108" t="s">
        <v>2683</v>
      </c>
      <c r="G6012" s="108" t="s">
        <v>22380</v>
      </c>
      <c r="H6012" s="108" t="s">
        <v>22380</v>
      </c>
      <c r="I6012" s="110" t="s">
        <v>2683</v>
      </c>
      <c r="J6012" s="108" t="s">
        <v>3346</v>
      </c>
      <c r="O6012" s="108" t="s">
        <v>2573</v>
      </c>
    </row>
    <row r="6013" spans="1:15" s="108" customFormat="1" ht="12.75" x14ac:dyDescent="0.2">
      <c r="A6013" s="108" t="str">
        <f>EnterpriseData!$B$38</f>
        <v>ProTes300420201Adm</v>
      </c>
      <c r="B6013" s="109" t="s">
        <v>22381</v>
      </c>
      <c r="C6013" s="108" t="s">
        <v>2609</v>
      </c>
      <c r="D6013" s="108" t="s">
        <v>22382</v>
      </c>
      <c r="E6013" s="108" t="s">
        <v>2683</v>
      </c>
      <c r="G6013" s="108" t="s">
        <v>22383</v>
      </c>
      <c r="H6013" s="108" t="s">
        <v>9342</v>
      </c>
      <c r="I6013" s="110" t="s">
        <v>2683</v>
      </c>
      <c r="J6013" s="108" t="s">
        <v>3629</v>
      </c>
      <c r="O6013" s="108" t="s">
        <v>2573</v>
      </c>
    </row>
    <row r="6014" spans="1:15" s="108" customFormat="1" ht="12.75" x14ac:dyDescent="0.2">
      <c r="A6014" s="108" t="str">
        <f>EnterpriseData!$B$38</f>
        <v>ProTes300420201Adm</v>
      </c>
      <c r="B6014" s="109" t="s">
        <v>22384</v>
      </c>
      <c r="C6014" s="108" t="s">
        <v>2609</v>
      </c>
      <c r="D6014" s="108" t="s">
        <v>22385</v>
      </c>
      <c r="E6014" s="108" t="s">
        <v>2683</v>
      </c>
      <c r="G6014" s="108" t="s">
        <v>5231</v>
      </c>
      <c r="H6014" s="108" t="s">
        <v>7941</v>
      </c>
      <c r="I6014" s="110" t="s">
        <v>2683</v>
      </c>
      <c r="J6014" s="108" t="s">
        <v>2404</v>
      </c>
      <c r="O6014" s="108" t="s">
        <v>2573</v>
      </c>
    </row>
    <row r="6015" spans="1:15" s="108" customFormat="1" ht="12.75" x14ac:dyDescent="0.2">
      <c r="A6015" s="108" t="str">
        <f>EnterpriseData!$B$38</f>
        <v>ProTes300420201Adm</v>
      </c>
      <c r="B6015" s="109" t="s">
        <v>22386</v>
      </c>
      <c r="C6015" s="108" t="s">
        <v>2609</v>
      </c>
      <c r="D6015" s="108" t="s">
        <v>22387</v>
      </c>
      <c r="E6015" s="108" t="s">
        <v>2683</v>
      </c>
      <c r="G6015" s="108" t="s">
        <v>22388</v>
      </c>
      <c r="H6015" s="108" t="s">
        <v>4035</v>
      </c>
      <c r="I6015" s="110" t="s">
        <v>2683</v>
      </c>
      <c r="J6015" s="108" t="s">
        <v>3825</v>
      </c>
      <c r="O6015" s="108" t="s">
        <v>2573</v>
      </c>
    </row>
    <row r="6016" spans="1:15" s="108" customFormat="1" ht="12.75" x14ac:dyDescent="0.2">
      <c r="A6016" s="108" t="str">
        <f>EnterpriseData!$B$38</f>
        <v>ProTes300420201Adm</v>
      </c>
      <c r="B6016" s="109" t="s">
        <v>22389</v>
      </c>
      <c r="C6016" s="108" t="s">
        <v>2609</v>
      </c>
      <c r="D6016" s="108" t="s">
        <v>22390</v>
      </c>
      <c r="E6016" s="108" t="s">
        <v>2683</v>
      </c>
      <c r="G6016" s="108" t="s">
        <v>22391</v>
      </c>
      <c r="H6016" s="108" t="s">
        <v>6245</v>
      </c>
      <c r="I6016" s="110" t="s">
        <v>2683</v>
      </c>
      <c r="J6016" s="108" t="s">
        <v>2412</v>
      </c>
      <c r="O6016" s="108" t="s">
        <v>2573</v>
      </c>
    </row>
    <row r="6017" spans="1:15" s="108" customFormat="1" ht="12.75" x14ac:dyDescent="0.2">
      <c r="A6017" s="108" t="str">
        <f>EnterpriseData!$B$38</f>
        <v>ProTes300420201Adm</v>
      </c>
      <c r="B6017" s="109" t="s">
        <v>22392</v>
      </c>
      <c r="C6017" s="108" t="s">
        <v>2609</v>
      </c>
      <c r="D6017" s="108" t="s">
        <v>22393</v>
      </c>
      <c r="E6017" s="108" t="s">
        <v>2683</v>
      </c>
      <c r="G6017" s="108" t="s">
        <v>22394</v>
      </c>
      <c r="H6017" s="108" t="s">
        <v>7169</v>
      </c>
      <c r="I6017" s="110" t="s">
        <v>2683</v>
      </c>
      <c r="J6017" s="108" t="s">
        <v>5250</v>
      </c>
      <c r="O6017" s="108" t="s">
        <v>2573</v>
      </c>
    </row>
    <row r="6018" spans="1:15" s="108" customFormat="1" ht="12.75" x14ac:dyDescent="0.2">
      <c r="A6018" s="108" t="str">
        <f>EnterpriseData!$B$38</f>
        <v>ProTes300420201Adm</v>
      </c>
      <c r="B6018" s="109" t="s">
        <v>22395</v>
      </c>
      <c r="C6018" s="108" t="s">
        <v>2609</v>
      </c>
      <c r="D6018" s="108" t="s">
        <v>22396</v>
      </c>
      <c r="E6018" s="108" t="s">
        <v>2683</v>
      </c>
      <c r="G6018" s="108" t="s">
        <v>22397</v>
      </c>
      <c r="H6018" s="108" t="s">
        <v>6512</v>
      </c>
      <c r="I6018" s="110" t="s">
        <v>2683</v>
      </c>
      <c r="J6018" s="108" t="s">
        <v>5462</v>
      </c>
      <c r="O6018" s="108" t="s">
        <v>2573</v>
      </c>
    </row>
    <row r="6019" spans="1:15" s="108" customFormat="1" ht="12.75" x14ac:dyDescent="0.2">
      <c r="A6019" s="108" t="str">
        <f>EnterpriseData!$B$38</f>
        <v>ProTes300420201Adm</v>
      </c>
      <c r="B6019" s="109" t="s">
        <v>22398</v>
      </c>
      <c r="C6019" s="108" t="s">
        <v>2609</v>
      </c>
      <c r="D6019" s="108" t="s">
        <v>15628</v>
      </c>
      <c r="E6019" s="108" t="s">
        <v>2683</v>
      </c>
      <c r="G6019" s="108" t="s">
        <v>15629</v>
      </c>
      <c r="H6019" s="108" t="s">
        <v>15005</v>
      </c>
      <c r="I6019" s="110" t="s">
        <v>2683</v>
      </c>
      <c r="J6019" s="108" t="s">
        <v>4763</v>
      </c>
      <c r="O6019" s="108" t="s">
        <v>2573</v>
      </c>
    </row>
    <row r="6020" spans="1:15" s="108" customFormat="1" ht="12.75" x14ac:dyDescent="0.2">
      <c r="A6020" s="108" t="str">
        <f>EnterpriseData!$B$38</f>
        <v>ProTes300420201Adm</v>
      </c>
      <c r="B6020" s="109" t="s">
        <v>22399</v>
      </c>
      <c r="C6020" s="108" t="s">
        <v>2609</v>
      </c>
      <c r="D6020" s="108" t="s">
        <v>22400</v>
      </c>
      <c r="E6020" s="108" t="s">
        <v>2683</v>
      </c>
      <c r="G6020" s="108" t="s">
        <v>22401</v>
      </c>
      <c r="H6020" s="108" t="s">
        <v>7504</v>
      </c>
      <c r="I6020" s="110" t="s">
        <v>2683</v>
      </c>
      <c r="J6020" s="108" t="s">
        <v>7505</v>
      </c>
      <c r="O6020" s="108" t="s">
        <v>2573</v>
      </c>
    </row>
    <row r="6021" spans="1:15" s="108" customFormat="1" ht="12.75" x14ac:dyDescent="0.2">
      <c r="A6021" s="108" t="str">
        <f>EnterpriseData!$B$38</f>
        <v>ProTes300420201Adm</v>
      </c>
      <c r="B6021" s="109" t="s">
        <v>22402</v>
      </c>
      <c r="C6021" s="108" t="s">
        <v>2609</v>
      </c>
      <c r="D6021" s="108" t="s">
        <v>22403</v>
      </c>
      <c r="E6021" s="108" t="s">
        <v>2683</v>
      </c>
      <c r="G6021" s="108" t="s">
        <v>22404</v>
      </c>
      <c r="H6021" s="108" t="s">
        <v>6923</v>
      </c>
      <c r="I6021" s="110" t="s">
        <v>2683</v>
      </c>
      <c r="J6021" s="108" t="s">
        <v>2991</v>
      </c>
      <c r="O6021" s="108" t="s">
        <v>2573</v>
      </c>
    </row>
    <row r="6022" spans="1:15" s="108" customFormat="1" ht="12.75" x14ac:dyDescent="0.2">
      <c r="A6022" s="108" t="str">
        <f>EnterpriseData!$B$38</f>
        <v>ProTes300420201Adm</v>
      </c>
      <c r="B6022" s="109" t="s">
        <v>22405</v>
      </c>
      <c r="C6022" s="108" t="s">
        <v>2609</v>
      </c>
      <c r="D6022" s="108" t="s">
        <v>22406</v>
      </c>
      <c r="E6022" s="108" t="s">
        <v>2683</v>
      </c>
      <c r="G6022" s="108" t="s">
        <v>22407</v>
      </c>
      <c r="H6022" s="108" t="s">
        <v>4035</v>
      </c>
      <c r="I6022" s="110" t="s">
        <v>2683</v>
      </c>
      <c r="J6022" s="108" t="s">
        <v>3825</v>
      </c>
      <c r="O6022" s="108" t="s">
        <v>2573</v>
      </c>
    </row>
    <row r="6023" spans="1:15" s="108" customFormat="1" ht="12.75" x14ac:dyDescent="0.2">
      <c r="A6023" s="108" t="str">
        <f>EnterpriseData!$B$38</f>
        <v>ProTes300420201Adm</v>
      </c>
      <c r="B6023" s="109" t="s">
        <v>22408</v>
      </c>
      <c r="C6023" s="108" t="s">
        <v>2609</v>
      </c>
      <c r="D6023" s="108" t="s">
        <v>22409</v>
      </c>
      <c r="E6023" s="108" t="s">
        <v>2683</v>
      </c>
      <c r="G6023" s="108" t="s">
        <v>22410</v>
      </c>
      <c r="H6023" s="108" t="s">
        <v>6151</v>
      </c>
      <c r="I6023" s="110" t="s">
        <v>2683</v>
      </c>
      <c r="J6023" s="108" t="s">
        <v>2727</v>
      </c>
      <c r="O6023" s="108" t="s">
        <v>2573</v>
      </c>
    </row>
    <row r="6024" spans="1:15" s="108" customFormat="1" ht="12.75" x14ac:dyDescent="0.2">
      <c r="A6024" s="108" t="str">
        <f>EnterpriseData!$B$38</f>
        <v>ProTes300420201Adm</v>
      </c>
      <c r="B6024" s="109" t="s">
        <v>22411</v>
      </c>
      <c r="C6024" s="108" t="s">
        <v>2609</v>
      </c>
      <c r="D6024" s="108" t="s">
        <v>22412</v>
      </c>
      <c r="E6024" s="108" t="s">
        <v>2683</v>
      </c>
      <c r="G6024" s="108" t="s">
        <v>22413</v>
      </c>
      <c r="H6024" s="108" t="s">
        <v>8653</v>
      </c>
      <c r="I6024" s="110" t="s">
        <v>2683</v>
      </c>
      <c r="J6024" s="108" t="s">
        <v>2422</v>
      </c>
      <c r="O6024" s="108" t="s">
        <v>2573</v>
      </c>
    </row>
    <row r="6025" spans="1:15" s="108" customFormat="1" ht="12.75" x14ac:dyDescent="0.2">
      <c r="A6025" s="108" t="str">
        <f>EnterpriseData!$B$38</f>
        <v>ProTes300420201Adm</v>
      </c>
      <c r="B6025" s="109" t="s">
        <v>22414</v>
      </c>
      <c r="C6025" s="108" t="s">
        <v>2609</v>
      </c>
      <c r="D6025" s="108" t="s">
        <v>22415</v>
      </c>
      <c r="E6025" s="108" t="s">
        <v>2683</v>
      </c>
      <c r="G6025" s="108" t="s">
        <v>22416</v>
      </c>
      <c r="H6025" s="108" t="s">
        <v>7650</v>
      </c>
      <c r="I6025" s="110" t="s">
        <v>2683</v>
      </c>
      <c r="J6025" s="108" t="s">
        <v>6370</v>
      </c>
      <c r="O6025" s="108" t="s">
        <v>2573</v>
      </c>
    </row>
    <row r="6026" spans="1:15" s="108" customFormat="1" ht="12.75" x14ac:dyDescent="0.2">
      <c r="A6026" s="108" t="str">
        <f>EnterpriseData!$B$38</f>
        <v>ProTes300420201Adm</v>
      </c>
      <c r="B6026" s="109" t="s">
        <v>22417</v>
      </c>
      <c r="C6026" s="108" t="s">
        <v>2609</v>
      </c>
      <c r="D6026" s="108" t="s">
        <v>22418</v>
      </c>
      <c r="E6026" s="108" t="s">
        <v>2683</v>
      </c>
      <c r="G6026" s="108" t="s">
        <v>22419</v>
      </c>
      <c r="H6026" s="108" t="s">
        <v>6151</v>
      </c>
      <c r="I6026" s="110" t="s">
        <v>2683</v>
      </c>
      <c r="J6026" s="108" t="s">
        <v>2727</v>
      </c>
      <c r="O6026" s="108" t="s">
        <v>2573</v>
      </c>
    </row>
    <row r="6027" spans="1:15" s="108" customFormat="1" ht="12.75" x14ac:dyDescent="0.2">
      <c r="A6027" s="108" t="str">
        <f>EnterpriseData!$B$38</f>
        <v>ProTes300420201Adm</v>
      </c>
      <c r="B6027" s="109" t="s">
        <v>22420</v>
      </c>
      <c r="C6027" s="108" t="s">
        <v>2609</v>
      </c>
      <c r="D6027" s="108" t="s">
        <v>22421</v>
      </c>
      <c r="E6027" s="108" t="s">
        <v>2683</v>
      </c>
      <c r="G6027" s="108" t="s">
        <v>22422</v>
      </c>
      <c r="H6027" s="108" t="s">
        <v>7206</v>
      </c>
      <c r="I6027" s="110" t="s">
        <v>2683</v>
      </c>
      <c r="J6027" s="108" t="s">
        <v>3047</v>
      </c>
      <c r="O6027" s="108" t="s">
        <v>2573</v>
      </c>
    </row>
    <row r="6028" spans="1:15" s="108" customFormat="1" ht="12.75" x14ac:dyDescent="0.2">
      <c r="A6028" s="108" t="str">
        <f>EnterpriseData!$B$38</f>
        <v>ProTes300420201Adm</v>
      </c>
      <c r="B6028" s="109" t="s">
        <v>22423</v>
      </c>
      <c r="C6028" s="108" t="s">
        <v>2609</v>
      </c>
      <c r="D6028" s="108" t="s">
        <v>22424</v>
      </c>
      <c r="E6028" s="108" t="s">
        <v>2683</v>
      </c>
      <c r="G6028" s="108" t="s">
        <v>22425</v>
      </c>
      <c r="H6028" s="108" t="s">
        <v>6284</v>
      </c>
      <c r="I6028" s="110" t="s">
        <v>2683</v>
      </c>
      <c r="J6028" s="108" t="s">
        <v>6285</v>
      </c>
      <c r="O6028" s="108" t="s">
        <v>2573</v>
      </c>
    </row>
    <row r="6029" spans="1:15" s="108" customFormat="1" ht="12.75" x14ac:dyDescent="0.2">
      <c r="A6029" s="108" t="str">
        <f>EnterpriseData!$B$38</f>
        <v>ProTes300420201Adm</v>
      </c>
      <c r="B6029" s="109" t="s">
        <v>22426</v>
      </c>
      <c r="C6029" s="108" t="s">
        <v>2609</v>
      </c>
      <c r="D6029" s="108" t="s">
        <v>22427</v>
      </c>
      <c r="E6029" s="108" t="s">
        <v>2683</v>
      </c>
      <c r="G6029" s="108" t="s">
        <v>22428</v>
      </c>
      <c r="H6029" s="108" t="s">
        <v>6870</v>
      </c>
      <c r="I6029" s="110" t="s">
        <v>2683</v>
      </c>
      <c r="J6029" s="108" t="s">
        <v>4581</v>
      </c>
      <c r="O6029" s="108" t="s">
        <v>2573</v>
      </c>
    </row>
    <row r="6030" spans="1:15" s="108" customFormat="1" ht="12.75" x14ac:dyDescent="0.2">
      <c r="A6030" s="108" t="str">
        <f>EnterpriseData!$B$38</f>
        <v>ProTes300420201Adm</v>
      </c>
      <c r="B6030" s="109" t="s">
        <v>22429</v>
      </c>
      <c r="C6030" s="108" t="s">
        <v>2609</v>
      </c>
      <c r="D6030" s="108" t="s">
        <v>22430</v>
      </c>
      <c r="E6030" s="108" t="s">
        <v>2683</v>
      </c>
      <c r="G6030" s="108" t="s">
        <v>22431</v>
      </c>
      <c r="H6030" s="108" t="s">
        <v>6583</v>
      </c>
      <c r="I6030" s="110" t="s">
        <v>2683</v>
      </c>
      <c r="J6030" s="108" t="s">
        <v>5012</v>
      </c>
      <c r="O6030" s="108" t="s">
        <v>2573</v>
      </c>
    </row>
    <row r="6031" spans="1:15" s="108" customFormat="1" ht="12.75" x14ac:dyDescent="0.2">
      <c r="A6031" s="108" t="str">
        <f>EnterpriseData!$B$38</f>
        <v>ProTes300420201Adm</v>
      </c>
      <c r="B6031" s="109" t="s">
        <v>22432</v>
      </c>
      <c r="C6031" s="108" t="s">
        <v>2609</v>
      </c>
      <c r="D6031" s="108" t="s">
        <v>22433</v>
      </c>
      <c r="E6031" s="108" t="s">
        <v>2683</v>
      </c>
      <c r="G6031" s="108" t="s">
        <v>14562</v>
      </c>
      <c r="H6031" s="108" t="s">
        <v>8089</v>
      </c>
      <c r="I6031" s="110" t="s">
        <v>2683</v>
      </c>
      <c r="J6031" s="108" t="s">
        <v>3456</v>
      </c>
      <c r="O6031" s="108" t="s">
        <v>2573</v>
      </c>
    </row>
    <row r="6032" spans="1:15" s="108" customFormat="1" ht="12.75" x14ac:dyDescent="0.2">
      <c r="A6032" s="108" t="str">
        <f>EnterpriseData!$B$38</f>
        <v>ProTes300420201Adm</v>
      </c>
      <c r="B6032" s="109" t="s">
        <v>22434</v>
      </c>
      <c r="C6032" s="108" t="s">
        <v>2609</v>
      </c>
      <c r="D6032" s="108" t="s">
        <v>22435</v>
      </c>
      <c r="E6032" s="108" t="s">
        <v>2683</v>
      </c>
      <c r="G6032" s="108" t="s">
        <v>22436</v>
      </c>
      <c r="H6032" s="108" t="s">
        <v>22437</v>
      </c>
      <c r="I6032" s="110" t="s">
        <v>2683</v>
      </c>
      <c r="J6032" s="108" t="s">
        <v>5409</v>
      </c>
      <c r="O6032" s="108" t="s">
        <v>2573</v>
      </c>
    </row>
    <row r="6033" spans="1:15" s="108" customFormat="1" ht="12.75" x14ac:dyDescent="0.2">
      <c r="A6033" s="108" t="str">
        <f>EnterpriseData!$B$38</f>
        <v>ProTes300420201Adm</v>
      </c>
      <c r="B6033" s="109" t="s">
        <v>22438</v>
      </c>
      <c r="C6033" s="108" t="s">
        <v>2609</v>
      </c>
      <c r="D6033" s="108" t="s">
        <v>22439</v>
      </c>
      <c r="E6033" s="108" t="s">
        <v>2683</v>
      </c>
      <c r="G6033" s="108" t="s">
        <v>22440</v>
      </c>
      <c r="H6033" s="108" t="s">
        <v>6151</v>
      </c>
      <c r="I6033" s="110" t="s">
        <v>2683</v>
      </c>
      <c r="J6033" s="108" t="s">
        <v>2727</v>
      </c>
      <c r="O6033" s="108" t="s">
        <v>2573</v>
      </c>
    </row>
    <row r="6034" spans="1:15" s="108" customFormat="1" ht="12.75" x14ac:dyDescent="0.2">
      <c r="A6034" s="108" t="str">
        <f>EnterpriseData!$B$38</f>
        <v>ProTes300420201Adm</v>
      </c>
      <c r="B6034" s="109" t="s">
        <v>22441</v>
      </c>
      <c r="C6034" s="108" t="s">
        <v>2609</v>
      </c>
      <c r="D6034" s="108" t="s">
        <v>22442</v>
      </c>
      <c r="E6034" s="108" t="s">
        <v>2683</v>
      </c>
      <c r="G6034" s="108" t="s">
        <v>22443</v>
      </c>
      <c r="H6034" s="108" t="s">
        <v>6151</v>
      </c>
      <c r="I6034" s="110" t="s">
        <v>2683</v>
      </c>
      <c r="J6034" s="108" t="s">
        <v>2727</v>
      </c>
      <c r="O6034" s="108" t="s">
        <v>2573</v>
      </c>
    </row>
    <row r="6035" spans="1:15" s="108" customFormat="1" ht="12.75" x14ac:dyDescent="0.2">
      <c r="A6035" s="108" t="str">
        <f>EnterpriseData!$B$38</f>
        <v>ProTes300420201Adm</v>
      </c>
      <c r="B6035" s="109" t="s">
        <v>22444</v>
      </c>
      <c r="C6035" s="108" t="s">
        <v>2609</v>
      </c>
      <c r="D6035" s="108" t="s">
        <v>22445</v>
      </c>
      <c r="E6035" s="108" t="s">
        <v>2683</v>
      </c>
      <c r="G6035" s="108" t="s">
        <v>22446</v>
      </c>
      <c r="H6035" s="108" t="s">
        <v>6151</v>
      </c>
      <c r="I6035" s="110" t="s">
        <v>2683</v>
      </c>
      <c r="J6035" s="108" t="s">
        <v>2727</v>
      </c>
      <c r="O6035" s="108" t="s">
        <v>2573</v>
      </c>
    </row>
    <row r="6036" spans="1:15" s="108" customFormat="1" ht="12.75" x14ac:dyDescent="0.2">
      <c r="A6036" s="108" t="str">
        <f>EnterpriseData!$B$38</f>
        <v>ProTes300420201Adm</v>
      </c>
      <c r="B6036" s="109" t="s">
        <v>22447</v>
      </c>
      <c r="C6036" s="108" t="s">
        <v>2609</v>
      </c>
      <c r="D6036" s="108" t="s">
        <v>22448</v>
      </c>
      <c r="E6036" s="108" t="s">
        <v>2683</v>
      </c>
      <c r="G6036" s="108" t="s">
        <v>22449</v>
      </c>
      <c r="H6036" s="108" t="s">
        <v>13104</v>
      </c>
      <c r="I6036" s="110" t="s">
        <v>2683</v>
      </c>
      <c r="J6036" s="108" t="s">
        <v>4461</v>
      </c>
      <c r="O6036" s="108" t="s">
        <v>2573</v>
      </c>
    </row>
    <row r="6037" spans="1:15" s="108" customFormat="1" ht="12.75" x14ac:dyDescent="0.2">
      <c r="A6037" s="108" t="str">
        <f>EnterpriseData!$B$38</f>
        <v>ProTes300420201Adm</v>
      </c>
      <c r="B6037" s="109" t="s">
        <v>22450</v>
      </c>
      <c r="C6037" s="108" t="s">
        <v>2609</v>
      </c>
      <c r="D6037" s="108" t="s">
        <v>22451</v>
      </c>
      <c r="E6037" s="108" t="s">
        <v>2683</v>
      </c>
      <c r="G6037" s="108" t="s">
        <v>22452</v>
      </c>
      <c r="H6037" s="108" t="s">
        <v>6133</v>
      </c>
      <c r="I6037" s="110" t="s">
        <v>2683</v>
      </c>
      <c r="J6037" s="108" t="s">
        <v>3681</v>
      </c>
      <c r="O6037" s="108" t="s">
        <v>2573</v>
      </c>
    </row>
    <row r="6038" spans="1:15" s="108" customFormat="1" ht="12.75" x14ac:dyDescent="0.2">
      <c r="A6038" s="108" t="str">
        <f>EnterpriseData!$B$38</f>
        <v>ProTes300420201Adm</v>
      </c>
      <c r="B6038" s="109" t="s">
        <v>22453</v>
      </c>
      <c r="C6038" s="108" t="s">
        <v>2609</v>
      </c>
      <c r="D6038" s="108" t="s">
        <v>22454</v>
      </c>
      <c r="E6038" s="108" t="s">
        <v>2683</v>
      </c>
      <c r="G6038" s="108" t="s">
        <v>4744</v>
      </c>
      <c r="H6038" s="108" t="s">
        <v>6159</v>
      </c>
      <c r="I6038" s="110" t="s">
        <v>2683</v>
      </c>
      <c r="J6038" s="108" t="s">
        <v>3346</v>
      </c>
      <c r="O6038" s="108" t="s">
        <v>2573</v>
      </c>
    </row>
    <row r="6039" spans="1:15" s="108" customFormat="1" ht="12.75" x14ac:dyDescent="0.2">
      <c r="A6039" s="108" t="str">
        <f>EnterpriseData!$B$38</f>
        <v>ProTes300420201Adm</v>
      </c>
      <c r="B6039" s="109" t="s">
        <v>22455</v>
      </c>
      <c r="C6039" s="108" t="s">
        <v>2609</v>
      </c>
      <c r="D6039" s="108" t="s">
        <v>22456</v>
      </c>
      <c r="E6039" s="108" t="s">
        <v>2683</v>
      </c>
      <c r="G6039" s="108" t="s">
        <v>22457</v>
      </c>
      <c r="H6039" s="108" t="s">
        <v>12492</v>
      </c>
      <c r="I6039" s="110" t="s">
        <v>2683</v>
      </c>
      <c r="J6039" s="108" t="s">
        <v>12493</v>
      </c>
      <c r="O6039" s="108" t="s">
        <v>2573</v>
      </c>
    </row>
    <row r="6040" spans="1:15" s="108" customFormat="1" ht="12.75" x14ac:dyDescent="0.2">
      <c r="A6040" s="108" t="str">
        <f>EnterpriseData!$B$38</f>
        <v>ProTes300420201Adm</v>
      </c>
      <c r="B6040" s="109" t="s">
        <v>22458</v>
      </c>
      <c r="C6040" s="108" t="s">
        <v>2609</v>
      </c>
      <c r="D6040" s="108" t="s">
        <v>22459</v>
      </c>
      <c r="E6040" s="108" t="s">
        <v>2683</v>
      </c>
      <c r="G6040" s="108" t="s">
        <v>22460</v>
      </c>
      <c r="H6040" s="108" t="s">
        <v>6151</v>
      </c>
      <c r="I6040" s="110" t="s">
        <v>2683</v>
      </c>
      <c r="J6040" s="108" t="s">
        <v>2727</v>
      </c>
      <c r="O6040" s="108" t="s">
        <v>2573</v>
      </c>
    </row>
    <row r="6041" spans="1:15" s="108" customFormat="1" ht="12.75" x14ac:dyDescent="0.2">
      <c r="A6041" s="108" t="str">
        <f>EnterpriseData!$B$38</f>
        <v>ProTes300420201Adm</v>
      </c>
      <c r="B6041" s="109" t="s">
        <v>22461</v>
      </c>
      <c r="C6041" s="108" t="s">
        <v>2609</v>
      </c>
      <c r="D6041" s="108" t="s">
        <v>22462</v>
      </c>
      <c r="E6041" s="108" t="s">
        <v>2683</v>
      </c>
      <c r="G6041" s="108" t="s">
        <v>22463</v>
      </c>
      <c r="H6041" s="108" t="s">
        <v>6800</v>
      </c>
      <c r="I6041" s="110" t="s">
        <v>2683</v>
      </c>
      <c r="J6041" s="108" t="s">
        <v>412</v>
      </c>
      <c r="O6041" s="108" t="s">
        <v>2573</v>
      </c>
    </row>
    <row r="6042" spans="1:15" s="108" customFormat="1" ht="12.75" x14ac:dyDescent="0.2">
      <c r="A6042" s="108" t="str">
        <f>EnterpriseData!$B$38</f>
        <v>ProTes300420201Adm</v>
      </c>
      <c r="B6042" s="109" t="s">
        <v>22464</v>
      </c>
      <c r="C6042" s="108" t="s">
        <v>2609</v>
      </c>
      <c r="D6042" s="108" t="s">
        <v>22465</v>
      </c>
      <c r="E6042" s="108" t="s">
        <v>2683</v>
      </c>
      <c r="G6042" s="108" t="s">
        <v>22466</v>
      </c>
      <c r="H6042" s="108" t="s">
        <v>6159</v>
      </c>
      <c r="I6042" s="110" t="s">
        <v>2683</v>
      </c>
      <c r="J6042" s="108" t="s">
        <v>3346</v>
      </c>
      <c r="O6042" s="108" t="s">
        <v>2573</v>
      </c>
    </row>
    <row r="6043" spans="1:15" s="108" customFormat="1" ht="12.75" x14ac:dyDescent="0.2">
      <c r="A6043" s="108" t="str">
        <f>EnterpriseData!$B$38</f>
        <v>ProTes300420201Adm</v>
      </c>
      <c r="B6043" s="109" t="s">
        <v>22467</v>
      </c>
      <c r="C6043" s="108" t="s">
        <v>2609</v>
      </c>
      <c r="D6043" s="108" t="s">
        <v>22468</v>
      </c>
      <c r="E6043" s="108" t="s">
        <v>2683</v>
      </c>
      <c r="G6043" s="108" t="s">
        <v>22469</v>
      </c>
      <c r="H6043" s="108" t="s">
        <v>6151</v>
      </c>
      <c r="I6043" s="110" t="s">
        <v>2683</v>
      </c>
      <c r="J6043" s="108" t="s">
        <v>2727</v>
      </c>
      <c r="O6043" s="108" t="s">
        <v>2573</v>
      </c>
    </row>
    <row r="6044" spans="1:15" s="108" customFormat="1" ht="12.75" x14ac:dyDescent="0.2">
      <c r="A6044" s="108" t="str">
        <f>EnterpriseData!$B$38</f>
        <v>ProTes300420201Adm</v>
      </c>
      <c r="B6044" s="109" t="s">
        <v>22470</v>
      </c>
      <c r="C6044" s="108" t="s">
        <v>2609</v>
      </c>
      <c r="D6044" s="108" t="s">
        <v>22471</v>
      </c>
      <c r="E6044" s="108" t="s">
        <v>2683</v>
      </c>
      <c r="G6044" s="108" t="s">
        <v>22472</v>
      </c>
      <c r="H6044" s="108" t="s">
        <v>8649</v>
      </c>
      <c r="I6044" s="110" t="s">
        <v>2683</v>
      </c>
      <c r="J6044" s="108" t="s">
        <v>2407</v>
      </c>
      <c r="O6044" s="108" t="s">
        <v>2573</v>
      </c>
    </row>
    <row r="6045" spans="1:15" s="108" customFormat="1" ht="12.75" x14ac:dyDescent="0.2">
      <c r="A6045" s="108" t="str">
        <f>EnterpriseData!$B$38</f>
        <v>ProTes300420201Adm</v>
      </c>
      <c r="B6045" s="109" t="s">
        <v>22473</v>
      </c>
      <c r="C6045" s="108" t="s">
        <v>2609</v>
      </c>
      <c r="D6045" s="108" t="s">
        <v>22474</v>
      </c>
      <c r="E6045" s="108" t="s">
        <v>2683</v>
      </c>
      <c r="G6045" s="108" t="s">
        <v>4662</v>
      </c>
      <c r="H6045" s="108" t="s">
        <v>4662</v>
      </c>
      <c r="I6045" s="110" t="s">
        <v>2683</v>
      </c>
      <c r="J6045" s="108" t="s">
        <v>4664</v>
      </c>
      <c r="O6045" s="108" t="s">
        <v>2573</v>
      </c>
    </row>
    <row r="6046" spans="1:15" s="108" customFormat="1" ht="12.75" x14ac:dyDescent="0.2">
      <c r="A6046" s="108" t="str">
        <f>EnterpriseData!$B$38</f>
        <v>ProTes300420201Adm</v>
      </c>
      <c r="B6046" s="109" t="s">
        <v>22475</v>
      </c>
      <c r="C6046" s="108" t="s">
        <v>2609</v>
      </c>
      <c r="D6046" s="108" t="s">
        <v>22476</v>
      </c>
      <c r="E6046" s="108" t="s">
        <v>2683</v>
      </c>
      <c r="G6046" s="108" t="s">
        <v>22477</v>
      </c>
      <c r="H6046" s="108" t="s">
        <v>6616</v>
      </c>
      <c r="I6046" s="110" t="s">
        <v>2683</v>
      </c>
      <c r="J6046" s="108" t="s">
        <v>5800</v>
      </c>
      <c r="O6046" s="108" t="s">
        <v>2573</v>
      </c>
    </row>
    <row r="6047" spans="1:15" s="108" customFormat="1" ht="12.75" x14ac:dyDescent="0.2">
      <c r="A6047" s="108" t="str">
        <f>EnterpriseData!$B$38</f>
        <v>ProTes300420201Adm</v>
      </c>
      <c r="B6047" s="109" t="s">
        <v>22478</v>
      </c>
      <c r="C6047" s="108" t="s">
        <v>2609</v>
      </c>
      <c r="D6047" s="108" t="s">
        <v>22479</v>
      </c>
      <c r="E6047" s="108" t="s">
        <v>2683</v>
      </c>
      <c r="G6047" s="108" t="s">
        <v>22480</v>
      </c>
      <c r="H6047" s="108" t="s">
        <v>6275</v>
      </c>
      <c r="I6047" s="110" t="s">
        <v>2683</v>
      </c>
      <c r="J6047" s="108" t="s">
        <v>6276</v>
      </c>
      <c r="O6047" s="108" t="s">
        <v>2573</v>
      </c>
    </row>
    <row r="6048" spans="1:15" s="108" customFormat="1" ht="12.75" x14ac:dyDescent="0.2">
      <c r="A6048" s="108" t="str">
        <f>EnterpriseData!$B$38</f>
        <v>ProTes300420201Adm</v>
      </c>
      <c r="B6048" s="109" t="s">
        <v>22481</v>
      </c>
      <c r="C6048" s="108" t="s">
        <v>2609</v>
      </c>
      <c r="D6048" s="108" t="s">
        <v>22482</v>
      </c>
      <c r="E6048" s="108" t="s">
        <v>2683</v>
      </c>
      <c r="G6048" s="108" t="s">
        <v>22483</v>
      </c>
      <c r="H6048" s="108" t="s">
        <v>7206</v>
      </c>
      <c r="I6048" s="110" t="s">
        <v>2683</v>
      </c>
      <c r="J6048" s="108" t="s">
        <v>3047</v>
      </c>
      <c r="O6048" s="108" t="s">
        <v>2573</v>
      </c>
    </row>
    <row r="6049" spans="1:15" s="108" customFormat="1" ht="12.75" x14ac:dyDescent="0.2">
      <c r="A6049" s="108" t="str">
        <f>EnterpriseData!$B$38</f>
        <v>ProTes300420201Adm</v>
      </c>
      <c r="B6049" s="109" t="s">
        <v>22484</v>
      </c>
      <c r="C6049" s="108" t="s">
        <v>2609</v>
      </c>
      <c r="D6049" s="108" t="s">
        <v>22485</v>
      </c>
      <c r="E6049" s="108" t="s">
        <v>2683</v>
      </c>
      <c r="G6049" s="108" t="s">
        <v>22486</v>
      </c>
      <c r="H6049" s="108" t="s">
        <v>8995</v>
      </c>
      <c r="I6049" s="110" t="s">
        <v>2683</v>
      </c>
      <c r="J6049" s="108" t="s">
        <v>8039</v>
      </c>
      <c r="O6049" s="108" t="s">
        <v>2573</v>
      </c>
    </row>
    <row r="6050" spans="1:15" s="108" customFormat="1" ht="12.75" x14ac:dyDescent="0.2">
      <c r="A6050" s="108" t="str">
        <f>EnterpriseData!$B$38</f>
        <v>ProTes300420201Adm</v>
      </c>
      <c r="B6050" s="109" t="s">
        <v>22487</v>
      </c>
      <c r="C6050" s="108" t="s">
        <v>2609</v>
      </c>
      <c r="D6050" s="108" t="s">
        <v>22488</v>
      </c>
      <c r="E6050" s="108" t="s">
        <v>2683</v>
      </c>
      <c r="G6050" s="108" t="s">
        <v>22489</v>
      </c>
      <c r="H6050" s="108" t="s">
        <v>6267</v>
      </c>
      <c r="I6050" s="110" t="s">
        <v>2683</v>
      </c>
      <c r="J6050" s="108" t="s">
        <v>4104</v>
      </c>
      <c r="O6050" s="108" t="s">
        <v>2573</v>
      </c>
    </row>
    <row r="6051" spans="1:15" s="108" customFormat="1" ht="12.75" x14ac:dyDescent="0.2">
      <c r="A6051" s="108" t="str">
        <f>EnterpriseData!$B$38</f>
        <v>ProTes300420201Adm</v>
      </c>
      <c r="B6051" s="109" t="s">
        <v>22490</v>
      </c>
      <c r="C6051" s="108" t="s">
        <v>2609</v>
      </c>
      <c r="D6051" s="108" t="s">
        <v>22491</v>
      </c>
      <c r="E6051" s="108" t="s">
        <v>2683</v>
      </c>
      <c r="G6051" s="108" t="s">
        <v>22492</v>
      </c>
      <c r="H6051" s="108" t="s">
        <v>6616</v>
      </c>
      <c r="I6051" s="110" t="s">
        <v>2683</v>
      </c>
      <c r="J6051" s="108" t="s">
        <v>5800</v>
      </c>
      <c r="O6051" s="108" t="s">
        <v>2573</v>
      </c>
    </row>
    <row r="6052" spans="1:15" s="108" customFormat="1" ht="12.75" x14ac:dyDescent="0.2">
      <c r="A6052" s="108" t="str">
        <f>EnterpriseData!$B$38</f>
        <v>ProTes300420201Adm</v>
      </c>
      <c r="B6052" s="109" t="s">
        <v>22493</v>
      </c>
      <c r="C6052" s="108" t="s">
        <v>2609</v>
      </c>
      <c r="D6052" s="108" t="s">
        <v>22494</v>
      </c>
      <c r="E6052" s="108" t="s">
        <v>2683</v>
      </c>
      <c r="G6052" s="108" t="s">
        <v>22495</v>
      </c>
      <c r="H6052" s="108" t="s">
        <v>6479</v>
      </c>
      <c r="I6052" s="110" t="s">
        <v>2683</v>
      </c>
      <c r="J6052" s="108" t="s">
        <v>3078</v>
      </c>
      <c r="O6052" s="108" t="s">
        <v>2573</v>
      </c>
    </row>
    <row r="6053" spans="1:15" s="108" customFormat="1" ht="12.75" x14ac:dyDescent="0.2">
      <c r="A6053" s="108" t="str">
        <f>EnterpriseData!$B$38</f>
        <v>ProTes300420201Adm</v>
      </c>
      <c r="B6053" s="109" t="s">
        <v>22496</v>
      </c>
      <c r="C6053" s="108" t="s">
        <v>2609</v>
      </c>
      <c r="D6053" s="108" t="s">
        <v>22497</v>
      </c>
      <c r="E6053" s="108" t="s">
        <v>10430</v>
      </c>
      <c r="G6053" s="108" t="s">
        <v>22498</v>
      </c>
      <c r="H6053" s="108" t="s">
        <v>6173</v>
      </c>
      <c r="I6053" s="110" t="s">
        <v>2683</v>
      </c>
      <c r="J6053" s="108" t="s">
        <v>2591</v>
      </c>
      <c r="O6053" s="108" t="s">
        <v>2573</v>
      </c>
    </row>
    <row r="6054" spans="1:15" s="108" customFormat="1" ht="12.75" x14ac:dyDescent="0.2">
      <c r="A6054" s="108" t="str">
        <f>EnterpriseData!$B$38</f>
        <v>ProTes300420201Adm</v>
      </c>
      <c r="B6054" s="109" t="s">
        <v>22499</v>
      </c>
      <c r="C6054" s="108" t="s">
        <v>2609</v>
      </c>
      <c r="D6054" s="108" t="s">
        <v>22500</v>
      </c>
      <c r="E6054" s="108" t="s">
        <v>2683</v>
      </c>
      <c r="G6054" s="108" t="s">
        <v>22501</v>
      </c>
      <c r="H6054" s="108" t="s">
        <v>6133</v>
      </c>
      <c r="I6054" s="110" t="s">
        <v>2683</v>
      </c>
      <c r="J6054" s="108" t="s">
        <v>3681</v>
      </c>
      <c r="O6054" s="108" t="s">
        <v>2573</v>
      </c>
    </row>
    <row r="6055" spans="1:15" s="108" customFormat="1" ht="12.75" x14ac:dyDescent="0.2">
      <c r="A6055" s="108" t="str">
        <f>EnterpriseData!$B$38</f>
        <v>ProTes300420201Adm</v>
      </c>
      <c r="B6055" s="109" t="s">
        <v>22502</v>
      </c>
      <c r="C6055" s="108" t="s">
        <v>2609</v>
      </c>
      <c r="D6055" s="108" t="s">
        <v>22503</v>
      </c>
      <c r="E6055" s="108" t="s">
        <v>2683</v>
      </c>
      <c r="G6055" s="108" t="s">
        <v>22504</v>
      </c>
      <c r="H6055" s="108" t="s">
        <v>6512</v>
      </c>
      <c r="I6055" s="110" t="s">
        <v>2683</v>
      </c>
      <c r="J6055" s="108" t="s">
        <v>5462</v>
      </c>
      <c r="O6055" s="108" t="s">
        <v>2573</v>
      </c>
    </row>
    <row r="6056" spans="1:15" s="108" customFormat="1" ht="12.75" x14ac:dyDescent="0.2">
      <c r="A6056" s="108" t="str">
        <f>EnterpriseData!$B$38</f>
        <v>ProTes300420201Adm</v>
      </c>
      <c r="B6056" s="109" t="s">
        <v>22505</v>
      </c>
      <c r="C6056" s="108" t="s">
        <v>2609</v>
      </c>
      <c r="D6056" s="108" t="s">
        <v>22506</v>
      </c>
      <c r="E6056" s="108" t="s">
        <v>2683</v>
      </c>
      <c r="G6056" s="108" t="s">
        <v>22507</v>
      </c>
      <c r="H6056" s="108" t="s">
        <v>6133</v>
      </c>
      <c r="I6056" s="110" t="s">
        <v>2683</v>
      </c>
      <c r="J6056" s="108" t="s">
        <v>3681</v>
      </c>
      <c r="O6056" s="108" t="s">
        <v>2573</v>
      </c>
    </row>
    <row r="6057" spans="1:15" s="108" customFormat="1" ht="12.75" x14ac:dyDescent="0.2">
      <c r="A6057" s="108" t="str">
        <f>EnterpriseData!$B$38</f>
        <v>ProTes300420201Adm</v>
      </c>
      <c r="B6057" s="109" t="s">
        <v>22508</v>
      </c>
      <c r="C6057" s="108" t="s">
        <v>2609</v>
      </c>
      <c r="D6057" s="108" t="s">
        <v>22509</v>
      </c>
      <c r="E6057" s="108" t="s">
        <v>2683</v>
      </c>
      <c r="G6057" s="108" t="s">
        <v>22510</v>
      </c>
      <c r="H6057" s="108" t="s">
        <v>13690</v>
      </c>
      <c r="I6057" s="110" t="s">
        <v>2683</v>
      </c>
      <c r="J6057" s="108" t="s">
        <v>2437</v>
      </c>
      <c r="O6057" s="108" t="s">
        <v>2573</v>
      </c>
    </row>
    <row r="6058" spans="1:15" s="108" customFormat="1" ht="12.75" x14ac:dyDescent="0.2">
      <c r="A6058" s="108" t="str">
        <f>EnterpriseData!$B$38</f>
        <v>ProTes300420201Adm</v>
      </c>
      <c r="B6058" s="109" t="s">
        <v>22511</v>
      </c>
      <c r="C6058" s="108" t="s">
        <v>2609</v>
      </c>
      <c r="D6058" s="108" t="s">
        <v>22512</v>
      </c>
      <c r="E6058" s="108" t="s">
        <v>2683</v>
      </c>
      <c r="G6058" s="108" t="s">
        <v>22513</v>
      </c>
      <c r="H6058" s="108" t="s">
        <v>4035</v>
      </c>
      <c r="I6058" s="110" t="s">
        <v>2683</v>
      </c>
      <c r="J6058" s="108" t="s">
        <v>3825</v>
      </c>
      <c r="O6058" s="108" t="s">
        <v>2573</v>
      </c>
    </row>
    <row r="6059" spans="1:15" s="108" customFormat="1" ht="12.75" x14ac:dyDescent="0.2">
      <c r="A6059" s="108" t="str">
        <f>EnterpriseData!$B$38</f>
        <v>ProTes300420201Adm</v>
      </c>
      <c r="B6059" s="109" t="s">
        <v>22514</v>
      </c>
      <c r="C6059" s="108" t="s">
        <v>2609</v>
      </c>
      <c r="D6059" s="108" t="s">
        <v>22515</v>
      </c>
      <c r="E6059" s="108" t="s">
        <v>2683</v>
      </c>
      <c r="G6059" s="108" t="s">
        <v>22516</v>
      </c>
      <c r="H6059" s="108" t="s">
        <v>12492</v>
      </c>
      <c r="I6059" s="110" t="s">
        <v>2683</v>
      </c>
      <c r="J6059" s="108" t="s">
        <v>12493</v>
      </c>
      <c r="O6059" s="108" t="s">
        <v>2573</v>
      </c>
    </row>
    <row r="6060" spans="1:15" s="108" customFormat="1" ht="12.75" x14ac:dyDescent="0.2">
      <c r="A6060" s="108" t="str">
        <f>EnterpriseData!$B$38</f>
        <v>ProTes300420201Adm</v>
      </c>
      <c r="B6060" s="109" t="s">
        <v>22517</v>
      </c>
      <c r="C6060" s="108" t="s">
        <v>2609</v>
      </c>
      <c r="D6060" s="108" t="s">
        <v>22518</v>
      </c>
      <c r="E6060" s="108" t="s">
        <v>2683</v>
      </c>
      <c r="G6060" s="108" t="s">
        <v>22519</v>
      </c>
      <c r="H6060" s="108" t="s">
        <v>7912</v>
      </c>
      <c r="I6060" s="110" t="s">
        <v>2683</v>
      </c>
      <c r="J6060" s="108" t="s">
        <v>3456</v>
      </c>
      <c r="O6060" s="108" t="s">
        <v>2573</v>
      </c>
    </row>
    <row r="6061" spans="1:15" s="108" customFormat="1" ht="12.75" x14ac:dyDescent="0.2">
      <c r="A6061" s="108" t="str">
        <f>EnterpriseData!$B$38</f>
        <v>ProTes300420201Adm</v>
      </c>
      <c r="B6061" s="109" t="s">
        <v>22520</v>
      </c>
      <c r="C6061" s="108" t="s">
        <v>2609</v>
      </c>
      <c r="D6061" s="108" t="s">
        <v>22521</v>
      </c>
      <c r="E6061" s="108" t="s">
        <v>2683</v>
      </c>
      <c r="G6061" s="108" t="s">
        <v>22522</v>
      </c>
      <c r="H6061" s="108" t="s">
        <v>6923</v>
      </c>
      <c r="I6061" s="110" t="s">
        <v>2683</v>
      </c>
      <c r="J6061" s="108" t="s">
        <v>2991</v>
      </c>
      <c r="O6061" s="108" t="s">
        <v>2573</v>
      </c>
    </row>
    <row r="6062" spans="1:15" s="108" customFormat="1" ht="12.75" x14ac:dyDescent="0.2">
      <c r="A6062" s="108" t="str">
        <f>EnterpriseData!$B$38</f>
        <v>ProTes300420201Adm</v>
      </c>
      <c r="B6062" s="109" t="s">
        <v>22523</v>
      </c>
      <c r="C6062" s="108" t="s">
        <v>2609</v>
      </c>
      <c r="D6062" s="108" t="s">
        <v>22524</v>
      </c>
      <c r="E6062" s="108" t="s">
        <v>2683</v>
      </c>
      <c r="G6062" s="108" t="s">
        <v>22525</v>
      </c>
      <c r="H6062" s="108" t="s">
        <v>10559</v>
      </c>
      <c r="I6062" s="110" t="s">
        <v>2683</v>
      </c>
      <c r="J6062" s="108" t="s">
        <v>5414</v>
      </c>
      <c r="O6062" s="108" t="s">
        <v>2573</v>
      </c>
    </row>
    <row r="6063" spans="1:15" s="108" customFormat="1" ht="12.75" x14ac:dyDescent="0.2">
      <c r="A6063" s="108" t="str">
        <f>EnterpriseData!$B$38</f>
        <v>ProTes300420201Adm</v>
      </c>
      <c r="B6063" s="109" t="s">
        <v>22526</v>
      </c>
      <c r="C6063" s="108" t="s">
        <v>2609</v>
      </c>
      <c r="D6063" s="108" t="s">
        <v>22527</v>
      </c>
      <c r="E6063" s="108" t="s">
        <v>2683</v>
      </c>
      <c r="G6063" s="108" t="s">
        <v>22528</v>
      </c>
      <c r="H6063" s="108" t="s">
        <v>7749</v>
      </c>
      <c r="I6063" s="110" t="s">
        <v>2683</v>
      </c>
      <c r="J6063" s="108" t="s">
        <v>6991</v>
      </c>
      <c r="O6063" s="108" t="s">
        <v>2573</v>
      </c>
    </row>
    <row r="6064" spans="1:15" s="108" customFormat="1" ht="12.75" x14ac:dyDescent="0.2">
      <c r="A6064" s="108" t="str">
        <f>EnterpriseData!$B$38</f>
        <v>ProTes300420201Adm</v>
      </c>
      <c r="B6064" s="109" t="s">
        <v>22529</v>
      </c>
      <c r="C6064" s="108" t="s">
        <v>2609</v>
      </c>
      <c r="D6064" s="108" t="s">
        <v>22530</v>
      </c>
      <c r="E6064" s="108" t="s">
        <v>2683</v>
      </c>
      <c r="G6064" s="108" t="s">
        <v>7515</v>
      </c>
      <c r="H6064" s="108" t="s">
        <v>6181</v>
      </c>
      <c r="I6064" s="110" t="s">
        <v>2683</v>
      </c>
      <c r="J6064" s="108" t="s">
        <v>6044</v>
      </c>
      <c r="O6064" s="108" t="s">
        <v>2573</v>
      </c>
    </row>
    <row r="6065" spans="1:15" s="108" customFormat="1" ht="12.75" x14ac:dyDescent="0.2">
      <c r="A6065" s="108" t="str">
        <f>EnterpriseData!$B$38</f>
        <v>ProTes300420201Adm</v>
      </c>
      <c r="B6065" s="109" t="s">
        <v>22531</v>
      </c>
      <c r="C6065" s="108" t="s">
        <v>2609</v>
      </c>
      <c r="D6065" s="108" t="s">
        <v>22532</v>
      </c>
      <c r="E6065" s="108" t="s">
        <v>2683</v>
      </c>
      <c r="G6065" s="108" t="s">
        <v>22533</v>
      </c>
      <c r="H6065" s="108" t="s">
        <v>8310</v>
      </c>
      <c r="I6065" s="110" t="s">
        <v>2683</v>
      </c>
      <c r="J6065" s="108" t="s">
        <v>4785</v>
      </c>
      <c r="O6065" s="108" t="s">
        <v>2573</v>
      </c>
    </row>
    <row r="6066" spans="1:15" s="108" customFormat="1" ht="12.75" x14ac:dyDescent="0.2">
      <c r="A6066" s="108" t="str">
        <f>EnterpriseData!$B$38</f>
        <v>ProTes300420201Adm</v>
      </c>
      <c r="B6066" s="109" t="s">
        <v>22534</v>
      </c>
      <c r="C6066" s="108" t="s">
        <v>2609</v>
      </c>
      <c r="D6066" s="108" t="s">
        <v>22535</v>
      </c>
      <c r="E6066" s="108" t="s">
        <v>2683</v>
      </c>
      <c r="G6066" s="108" t="s">
        <v>22536</v>
      </c>
      <c r="H6066" s="108" t="s">
        <v>22537</v>
      </c>
      <c r="I6066" s="110" t="s">
        <v>2683</v>
      </c>
      <c r="J6066" s="108" t="s">
        <v>6166</v>
      </c>
      <c r="O6066" s="108" t="s">
        <v>2573</v>
      </c>
    </row>
    <row r="6067" spans="1:15" s="108" customFormat="1" ht="12.75" x14ac:dyDescent="0.2">
      <c r="A6067" s="108" t="str">
        <f>EnterpriseData!$B$38</f>
        <v>ProTes300420201Adm</v>
      </c>
      <c r="B6067" s="109" t="s">
        <v>22538</v>
      </c>
      <c r="C6067" s="108" t="s">
        <v>2609</v>
      </c>
      <c r="D6067" s="108" t="s">
        <v>22539</v>
      </c>
      <c r="E6067" s="108" t="s">
        <v>2683</v>
      </c>
      <c r="G6067" s="108" t="s">
        <v>6972</v>
      </c>
      <c r="H6067" s="108" t="s">
        <v>6972</v>
      </c>
      <c r="I6067" s="110" t="s">
        <v>2683</v>
      </c>
      <c r="J6067" s="108" t="s">
        <v>5278</v>
      </c>
      <c r="O6067" s="108" t="s">
        <v>2573</v>
      </c>
    </row>
    <row r="6068" spans="1:15" s="108" customFormat="1" ht="12.75" x14ac:dyDescent="0.2">
      <c r="A6068" s="108" t="str">
        <f>EnterpriseData!$B$38</f>
        <v>ProTes300420201Adm</v>
      </c>
      <c r="B6068" s="109" t="s">
        <v>22540</v>
      </c>
      <c r="C6068" s="108" t="s">
        <v>2609</v>
      </c>
      <c r="D6068" s="108" t="s">
        <v>22541</v>
      </c>
      <c r="E6068" s="108" t="s">
        <v>2683</v>
      </c>
      <c r="G6068" s="108" t="s">
        <v>22542</v>
      </c>
      <c r="H6068" s="108" t="s">
        <v>6143</v>
      </c>
      <c r="I6068" s="110" t="s">
        <v>2683</v>
      </c>
      <c r="J6068" s="108" t="s">
        <v>4901</v>
      </c>
      <c r="O6068" s="108" t="s">
        <v>2573</v>
      </c>
    </row>
    <row r="6069" spans="1:15" s="108" customFormat="1" ht="12.75" x14ac:dyDescent="0.2">
      <c r="A6069" s="108" t="str">
        <f>EnterpriseData!$B$38</f>
        <v>ProTes300420201Adm</v>
      </c>
      <c r="B6069" s="109" t="s">
        <v>22543</v>
      </c>
      <c r="C6069" s="108" t="s">
        <v>2609</v>
      </c>
      <c r="D6069" s="108" t="s">
        <v>22544</v>
      </c>
      <c r="E6069" s="108" t="s">
        <v>2683</v>
      </c>
      <c r="G6069" s="108" t="s">
        <v>22545</v>
      </c>
      <c r="H6069" s="108" t="s">
        <v>6464</v>
      </c>
      <c r="I6069" s="110" t="s">
        <v>2683</v>
      </c>
      <c r="J6069" s="108" t="s">
        <v>3202</v>
      </c>
      <c r="O6069" s="108" t="s">
        <v>2573</v>
      </c>
    </row>
    <row r="6070" spans="1:15" s="108" customFormat="1" ht="12.75" x14ac:dyDescent="0.2">
      <c r="A6070" s="108" t="str">
        <f>EnterpriseData!$B$38</f>
        <v>ProTes300420201Adm</v>
      </c>
      <c r="B6070" s="109" t="s">
        <v>22546</v>
      </c>
      <c r="C6070" s="108" t="s">
        <v>2609</v>
      </c>
      <c r="D6070" s="108" t="s">
        <v>22547</v>
      </c>
      <c r="E6070" s="108" t="s">
        <v>2683</v>
      </c>
      <c r="G6070" s="108" t="s">
        <v>22548</v>
      </c>
      <c r="H6070" s="108" t="s">
        <v>12369</v>
      </c>
      <c r="I6070" s="110" t="s">
        <v>2683</v>
      </c>
      <c r="J6070" s="108" t="s">
        <v>5872</v>
      </c>
      <c r="O6070" s="108" t="s">
        <v>2573</v>
      </c>
    </row>
    <row r="6071" spans="1:15" s="108" customFormat="1" ht="12.75" x14ac:dyDescent="0.2">
      <c r="A6071" s="108" t="str">
        <f>EnterpriseData!$B$38</f>
        <v>ProTes300420201Adm</v>
      </c>
      <c r="B6071" s="109" t="s">
        <v>22549</v>
      </c>
      <c r="C6071" s="108" t="s">
        <v>2609</v>
      </c>
      <c r="D6071" s="108" t="s">
        <v>22550</v>
      </c>
      <c r="E6071" s="108" t="s">
        <v>2683</v>
      </c>
      <c r="G6071" s="108" t="s">
        <v>22551</v>
      </c>
      <c r="H6071" s="108" t="s">
        <v>16674</v>
      </c>
      <c r="I6071" s="110" t="s">
        <v>2683</v>
      </c>
      <c r="J6071" s="108" t="s">
        <v>3100</v>
      </c>
      <c r="O6071" s="108" t="s">
        <v>2573</v>
      </c>
    </row>
    <row r="6072" spans="1:15" s="108" customFormat="1" ht="12.75" x14ac:dyDescent="0.2">
      <c r="A6072" s="108" t="str">
        <f>EnterpriseData!$B$38</f>
        <v>ProTes300420201Adm</v>
      </c>
      <c r="B6072" s="109" t="s">
        <v>22552</v>
      </c>
      <c r="C6072" s="108" t="s">
        <v>2609</v>
      </c>
      <c r="D6072" s="108" t="s">
        <v>22553</v>
      </c>
      <c r="E6072" s="108" t="s">
        <v>2683</v>
      </c>
      <c r="G6072" s="108" t="s">
        <v>22554</v>
      </c>
      <c r="H6072" s="108" t="s">
        <v>7039</v>
      </c>
      <c r="I6072" s="110" t="s">
        <v>2683</v>
      </c>
      <c r="J6072" s="108" t="s">
        <v>7040</v>
      </c>
      <c r="O6072" s="108" t="s">
        <v>2573</v>
      </c>
    </row>
    <row r="6073" spans="1:15" s="108" customFormat="1" ht="12.75" x14ac:dyDescent="0.2">
      <c r="A6073" s="108" t="str">
        <f>EnterpriseData!$B$38</f>
        <v>ProTes300420201Adm</v>
      </c>
      <c r="B6073" s="109" t="s">
        <v>22555</v>
      </c>
      <c r="C6073" s="108" t="s">
        <v>2609</v>
      </c>
      <c r="D6073" s="108" t="s">
        <v>22556</v>
      </c>
      <c r="E6073" s="108" t="s">
        <v>2683</v>
      </c>
      <c r="G6073" s="108" t="s">
        <v>22557</v>
      </c>
      <c r="H6073" s="108" t="s">
        <v>13072</v>
      </c>
      <c r="I6073" s="110" t="s">
        <v>2683</v>
      </c>
      <c r="J6073" s="108" t="s">
        <v>3100</v>
      </c>
      <c r="O6073" s="108" t="s">
        <v>2573</v>
      </c>
    </row>
    <row r="6074" spans="1:15" s="108" customFormat="1" ht="12.75" x14ac:dyDescent="0.2">
      <c r="A6074" s="108" t="str">
        <f>EnterpriseData!$B$38</f>
        <v>ProTes300420201Adm</v>
      </c>
      <c r="B6074" s="109" t="s">
        <v>22558</v>
      </c>
      <c r="C6074" s="108" t="s">
        <v>2609</v>
      </c>
      <c r="D6074" s="108" t="s">
        <v>22559</v>
      </c>
      <c r="E6074" s="108" t="s">
        <v>2683</v>
      </c>
      <c r="G6074" s="108" t="s">
        <v>22560</v>
      </c>
      <c r="H6074" s="108" t="s">
        <v>6433</v>
      </c>
      <c r="I6074" s="110" t="s">
        <v>2683</v>
      </c>
      <c r="J6074" s="108" t="s">
        <v>3036</v>
      </c>
      <c r="O6074" s="108" t="s">
        <v>2573</v>
      </c>
    </row>
    <row r="6075" spans="1:15" s="108" customFormat="1" ht="12.75" x14ac:dyDescent="0.2">
      <c r="A6075" s="108" t="str">
        <f>EnterpriseData!$B$38</f>
        <v>ProTes300420201Adm</v>
      </c>
      <c r="B6075" s="109" t="s">
        <v>22561</v>
      </c>
      <c r="C6075" s="108" t="s">
        <v>2609</v>
      </c>
      <c r="D6075" s="108" t="s">
        <v>22562</v>
      </c>
      <c r="E6075" s="108" t="s">
        <v>2683</v>
      </c>
      <c r="G6075" s="108" t="s">
        <v>22563</v>
      </c>
      <c r="H6075" s="108" t="s">
        <v>6468</v>
      </c>
      <c r="I6075" s="110" t="s">
        <v>2683</v>
      </c>
      <c r="J6075" s="108" t="s">
        <v>3730</v>
      </c>
      <c r="O6075" s="108" t="s">
        <v>2573</v>
      </c>
    </row>
    <row r="6076" spans="1:15" s="108" customFormat="1" ht="12.75" x14ac:dyDescent="0.2">
      <c r="A6076" s="108" t="str">
        <f>EnterpriseData!$B$38</f>
        <v>ProTes300420201Adm</v>
      </c>
      <c r="B6076" s="109" t="s">
        <v>22564</v>
      </c>
      <c r="C6076" s="108" t="s">
        <v>2609</v>
      </c>
      <c r="D6076" s="108" t="s">
        <v>22565</v>
      </c>
      <c r="E6076" s="108" t="s">
        <v>2683</v>
      </c>
      <c r="G6076" s="108" t="s">
        <v>22566</v>
      </c>
      <c r="H6076" s="108" t="s">
        <v>6198</v>
      </c>
      <c r="I6076" s="110" t="s">
        <v>2683</v>
      </c>
      <c r="J6076" s="108" t="s">
        <v>3825</v>
      </c>
      <c r="O6076" s="108" t="s">
        <v>2573</v>
      </c>
    </row>
    <row r="6077" spans="1:15" s="108" customFormat="1" ht="12.75" x14ac:dyDescent="0.2">
      <c r="A6077" s="108" t="str">
        <f>EnterpriseData!$B$38</f>
        <v>ProTes300420201Adm</v>
      </c>
      <c r="B6077" s="109" t="s">
        <v>22567</v>
      </c>
      <c r="C6077" s="108" t="s">
        <v>2609</v>
      </c>
      <c r="D6077" s="108" t="s">
        <v>22568</v>
      </c>
      <c r="E6077" s="108" t="s">
        <v>2683</v>
      </c>
      <c r="G6077" s="108" t="s">
        <v>7420</v>
      </c>
      <c r="H6077" s="108" t="s">
        <v>7421</v>
      </c>
      <c r="I6077" s="110" t="s">
        <v>2683</v>
      </c>
      <c r="J6077" s="108" t="s">
        <v>3681</v>
      </c>
      <c r="O6077" s="108" t="s">
        <v>2573</v>
      </c>
    </row>
    <row r="6078" spans="1:15" s="108" customFormat="1" ht="12.75" x14ac:dyDescent="0.2">
      <c r="A6078" s="108" t="str">
        <f>EnterpriseData!$B$38</f>
        <v>ProTes300420201Adm</v>
      </c>
      <c r="B6078" s="109" t="s">
        <v>22569</v>
      </c>
      <c r="C6078" s="108" t="s">
        <v>2609</v>
      </c>
      <c r="D6078" s="108" t="s">
        <v>22570</v>
      </c>
      <c r="E6078" s="108" t="s">
        <v>2683</v>
      </c>
      <c r="G6078" s="108" t="s">
        <v>22571</v>
      </c>
      <c r="H6078" s="108" t="s">
        <v>6616</v>
      </c>
      <c r="I6078" s="110" t="s">
        <v>2683</v>
      </c>
      <c r="J6078" s="108" t="s">
        <v>5800</v>
      </c>
      <c r="O6078" s="108" t="s">
        <v>2573</v>
      </c>
    </row>
    <row r="6079" spans="1:15" s="108" customFormat="1" ht="12.75" x14ac:dyDescent="0.2">
      <c r="A6079" s="108" t="str">
        <f>EnterpriseData!$B$38</f>
        <v>ProTes300420201Adm</v>
      </c>
      <c r="B6079" s="109" t="s">
        <v>22572</v>
      </c>
      <c r="C6079" s="108" t="s">
        <v>2609</v>
      </c>
      <c r="D6079" s="108" t="s">
        <v>22573</v>
      </c>
      <c r="E6079" s="108" t="s">
        <v>2683</v>
      </c>
      <c r="G6079" s="108" t="s">
        <v>22574</v>
      </c>
      <c r="H6079" s="108" t="s">
        <v>6923</v>
      </c>
      <c r="I6079" s="110" t="s">
        <v>2683</v>
      </c>
      <c r="J6079" s="108" t="s">
        <v>2991</v>
      </c>
      <c r="O6079" s="108" t="s">
        <v>2573</v>
      </c>
    </row>
    <row r="6080" spans="1:15" s="108" customFormat="1" ht="12.75" x14ac:dyDescent="0.2">
      <c r="A6080" s="108" t="str">
        <f>EnterpriseData!$B$38</f>
        <v>ProTes300420201Adm</v>
      </c>
      <c r="B6080" s="109" t="s">
        <v>22575</v>
      </c>
      <c r="C6080" s="108" t="s">
        <v>2609</v>
      </c>
      <c r="D6080" s="108" t="s">
        <v>22576</v>
      </c>
      <c r="E6080" s="108" t="s">
        <v>2683</v>
      </c>
      <c r="G6080" s="108" t="s">
        <v>22577</v>
      </c>
      <c r="H6080" s="108" t="s">
        <v>6377</v>
      </c>
      <c r="I6080" s="110" t="s">
        <v>2683</v>
      </c>
      <c r="J6080" s="108" t="s">
        <v>6086</v>
      </c>
      <c r="O6080" s="108" t="s">
        <v>2573</v>
      </c>
    </row>
    <row r="6081" spans="1:15" s="108" customFormat="1" ht="12.75" x14ac:dyDescent="0.2">
      <c r="A6081" s="108" t="str">
        <f>EnterpriseData!$B$38</f>
        <v>ProTes300420201Adm</v>
      </c>
      <c r="B6081" s="109" t="s">
        <v>22578</v>
      </c>
      <c r="C6081" s="108" t="s">
        <v>2609</v>
      </c>
      <c r="D6081" s="108" t="s">
        <v>22579</v>
      </c>
      <c r="E6081" s="108" t="s">
        <v>2683</v>
      </c>
      <c r="G6081" s="108" t="s">
        <v>22580</v>
      </c>
      <c r="H6081" s="108" t="s">
        <v>6122</v>
      </c>
      <c r="I6081" s="110" t="s">
        <v>2683</v>
      </c>
      <c r="J6081" s="108" t="s">
        <v>6123</v>
      </c>
      <c r="O6081" s="108" t="s">
        <v>2573</v>
      </c>
    </row>
    <row r="6082" spans="1:15" s="108" customFormat="1" ht="12.75" x14ac:dyDescent="0.2">
      <c r="A6082" s="108" t="str">
        <f>EnterpriseData!$B$38</f>
        <v>ProTes300420201Adm</v>
      </c>
      <c r="B6082" s="109" t="s">
        <v>22581</v>
      </c>
      <c r="C6082" s="108" t="s">
        <v>2609</v>
      </c>
      <c r="D6082" s="108" t="s">
        <v>22582</v>
      </c>
      <c r="E6082" s="108" t="s">
        <v>2683</v>
      </c>
      <c r="G6082" s="108" t="s">
        <v>22583</v>
      </c>
      <c r="H6082" s="108" t="s">
        <v>6923</v>
      </c>
      <c r="I6082" s="110" t="s">
        <v>2683</v>
      </c>
      <c r="J6082" s="108" t="s">
        <v>2991</v>
      </c>
      <c r="O6082" s="108" t="s">
        <v>2573</v>
      </c>
    </row>
    <row r="6083" spans="1:15" s="108" customFormat="1" ht="12.75" x14ac:dyDescent="0.2">
      <c r="A6083" s="108" t="str">
        <f>EnterpriseData!$B$38</f>
        <v>ProTes300420201Adm</v>
      </c>
      <c r="B6083" s="109" t="s">
        <v>22584</v>
      </c>
      <c r="C6083" s="108" t="s">
        <v>2609</v>
      </c>
      <c r="D6083" s="108" t="s">
        <v>22585</v>
      </c>
      <c r="E6083" s="108" t="s">
        <v>2683</v>
      </c>
      <c r="G6083" s="108" t="s">
        <v>22586</v>
      </c>
      <c r="H6083" s="108" t="s">
        <v>11116</v>
      </c>
      <c r="I6083" s="110" t="s">
        <v>2683</v>
      </c>
      <c r="J6083" s="108" t="s">
        <v>7486</v>
      </c>
      <c r="O6083" s="108" t="s">
        <v>2573</v>
      </c>
    </row>
    <row r="6084" spans="1:15" s="108" customFormat="1" ht="12.75" x14ac:dyDescent="0.2">
      <c r="A6084" s="108" t="str">
        <f>EnterpriseData!$B$38</f>
        <v>ProTes300420201Adm</v>
      </c>
      <c r="B6084" s="109" t="s">
        <v>22587</v>
      </c>
      <c r="C6084" s="108" t="s">
        <v>2609</v>
      </c>
      <c r="D6084" s="108" t="s">
        <v>22588</v>
      </c>
      <c r="E6084" s="108" t="s">
        <v>2683</v>
      </c>
      <c r="G6084" s="108" t="s">
        <v>22589</v>
      </c>
      <c r="H6084" s="108" t="s">
        <v>22590</v>
      </c>
      <c r="I6084" s="110" t="s">
        <v>2683</v>
      </c>
      <c r="J6084" s="108" t="s">
        <v>5872</v>
      </c>
      <c r="O6084" s="108" t="s">
        <v>2573</v>
      </c>
    </row>
    <row r="6085" spans="1:15" s="108" customFormat="1" ht="12.75" x14ac:dyDescent="0.2">
      <c r="A6085" s="108" t="str">
        <f>EnterpriseData!$B$38</f>
        <v>ProTes300420201Adm</v>
      </c>
      <c r="B6085" s="109" t="s">
        <v>22591</v>
      </c>
      <c r="C6085" s="108" t="s">
        <v>2609</v>
      </c>
      <c r="D6085" s="108" t="s">
        <v>22592</v>
      </c>
      <c r="E6085" s="108" t="s">
        <v>2683</v>
      </c>
      <c r="G6085" s="108" t="s">
        <v>22593</v>
      </c>
      <c r="H6085" s="108" t="s">
        <v>6198</v>
      </c>
      <c r="I6085" s="110" t="s">
        <v>2683</v>
      </c>
      <c r="J6085" s="108" t="s">
        <v>3825</v>
      </c>
      <c r="O6085" s="108" t="s">
        <v>2573</v>
      </c>
    </row>
    <row r="6086" spans="1:15" s="108" customFormat="1" ht="12.75" x14ac:dyDescent="0.2">
      <c r="A6086" s="108" t="str">
        <f>EnterpriseData!$B$38</f>
        <v>ProTes300420201Adm</v>
      </c>
      <c r="B6086" s="109" t="s">
        <v>22594</v>
      </c>
      <c r="C6086" s="108" t="s">
        <v>2609</v>
      </c>
      <c r="D6086" s="108" t="s">
        <v>22595</v>
      </c>
      <c r="E6086" s="108" t="s">
        <v>2683</v>
      </c>
      <c r="G6086" s="108" t="s">
        <v>22596</v>
      </c>
      <c r="H6086" s="108" t="s">
        <v>6870</v>
      </c>
      <c r="I6086" s="110" t="s">
        <v>2683</v>
      </c>
      <c r="J6086" s="108" t="s">
        <v>4581</v>
      </c>
      <c r="O6086" s="108" t="s">
        <v>2573</v>
      </c>
    </row>
    <row r="6087" spans="1:15" s="108" customFormat="1" ht="12.75" x14ac:dyDescent="0.2">
      <c r="A6087" s="108" t="str">
        <f>EnterpriseData!$B$38</f>
        <v>ProTes300420201Adm</v>
      </c>
      <c r="B6087" s="109" t="s">
        <v>22597</v>
      </c>
      <c r="C6087" s="108" t="s">
        <v>2609</v>
      </c>
      <c r="D6087" s="108" t="s">
        <v>22598</v>
      </c>
      <c r="E6087" s="108" t="s">
        <v>2683</v>
      </c>
      <c r="G6087" s="108" t="s">
        <v>22599</v>
      </c>
      <c r="H6087" s="108" t="s">
        <v>6267</v>
      </c>
      <c r="I6087" s="110" t="s">
        <v>2683</v>
      </c>
      <c r="J6087" s="108" t="s">
        <v>4104</v>
      </c>
      <c r="O6087" s="108" t="s">
        <v>2573</v>
      </c>
    </row>
    <row r="6088" spans="1:15" s="108" customFormat="1" ht="12.75" x14ac:dyDescent="0.2">
      <c r="A6088" s="108" t="str">
        <f>EnterpriseData!$B$38</f>
        <v>ProTes300420201Adm</v>
      </c>
      <c r="B6088" s="109" t="s">
        <v>22600</v>
      </c>
      <c r="C6088" s="108" t="s">
        <v>2609</v>
      </c>
      <c r="D6088" s="108" t="s">
        <v>22601</v>
      </c>
      <c r="E6088" s="108" t="s">
        <v>2683</v>
      </c>
      <c r="G6088" s="108" t="s">
        <v>22602</v>
      </c>
      <c r="H6088" s="108" t="s">
        <v>18277</v>
      </c>
      <c r="I6088" s="110" t="s">
        <v>2683</v>
      </c>
      <c r="J6088" s="108" t="s">
        <v>4901</v>
      </c>
      <c r="O6088" s="108" t="s">
        <v>2573</v>
      </c>
    </row>
    <row r="6089" spans="1:15" s="108" customFormat="1" ht="12.75" x14ac:dyDescent="0.2">
      <c r="A6089" s="108" t="str">
        <f>EnterpriseData!$B$38</f>
        <v>ProTes300420201Adm</v>
      </c>
      <c r="B6089" s="109" t="s">
        <v>22603</v>
      </c>
      <c r="C6089" s="108" t="s">
        <v>2609</v>
      </c>
      <c r="D6089" s="108" t="s">
        <v>22604</v>
      </c>
      <c r="E6089" s="108" t="s">
        <v>2683</v>
      </c>
      <c r="G6089" s="108" t="s">
        <v>22605</v>
      </c>
      <c r="H6089" s="108" t="s">
        <v>6118</v>
      </c>
      <c r="I6089" s="110" t="s">
        <v>2683</v>
      </c>
      <c r="J6089" s="108" t="s">
        <v>2377</v>
      </c>
      <c r="O6089" s="108" t="s">
        <v>2573</v>
      </c>
    </row>
    <row r="6090" spans="1:15" s="108" customFormat="1" ht="12.75" x14ac:dyDescent="0.2">
      <c r="A6090" s="108" t="str">
        <f>EnterpriseData!$B$38</f>
        <v>ProTes300420201Adm</v>
      </c>
      <c r="B6090" s="109" t="s">
        <v>22606</v>
      </c>
      <c r="C6090" s="108" t="s">
        <v>2609</v>
      </c>
      <c r="D6090" s="108" t="s">
        <v>22607</v>
      </c>
      <c r="E6090" s="108" t="s">
        <v>2683</v>
      </c>
      <c r="G6090" s="108" t="s">
        <v>22608</v>
      </c>
      <c r="H6090" s="108" t="s">
        <v>6534</v>
      </c>
      <c r="I6090" s="110" t="s">
        <v>2683</v>
      </c>
      <c r="J6090" s="108" t="s">
        <v>5602</v>
      </c>
      <c r="O6090" s="108" t="s">
        <v>2573</v>
      </c>
    </row>
    <row r="6091" spans="1:15" s="108" customFormat="1" ht="12.75" x14ac:dyDescent="0.2">
      <c r="A6091" s="108" t="str">
        <f>EnterpriseData!$B$38</f>
        <v>ProTes300420201Adm</v>
      </c>
      <c r="B6091" s="109" t="s">
        <v>22609</v>
      </c>
      <c r="C6091" s="108" t="s">
        <v>2609</v>
      </c>
      <c r="D6091" s="108" t="s">
        <v>22610</v>
      </c>
      <c r="E6091" s="108" t="s">
        <v>2683</v>
      </c>
      <c r="G6091" s="108" t="s">
        <v>22611</v>
      </c>
      <c r="H6091" s="108" t="s">
        <v>6133</v>
      </c>
      <c r="I6091" s="110" t="s">
        <v>2683</v>
      </c>
      <c r="J6091" s="108" t="s">
        <v>3681</v>
      </c>
      <c r="O6091" s="108" t="s">
        <v>2573</v>
      </c>
    </row>
    <row r="6092" spans="1:15" s="108" customFormat="1" ht="12.75" x14ac:dyDescent="0.2">
      <c r="A6092" s="108" t="str">
        <f>EnterpriseData!$B$38</f>
        <v>ProTes300420201Adm</v>
      </c>
      <c r="B6092" s="109" t="s">
        <v>22612</v>
      </c>
      <c r="C6092" s="108" t="s">
        <v>2609</v>
      </c>
      <c r="D6092" s="108" t="s">
        <v>22613</v>
      </c>
      <c r="E6092" s="108" t="s">
        <v>2683</v>
      </c>
      <c r="G6092" s="108" t="s">
        <v>22614</v>
      </c>
      <c r="H6092" s="108" t="s">
        <v>6198</v>
      </c>
      <c r="I6092" s="110" t="s">
        <v>2683</v>
      </c>
      <c r="J6092" s="108" t="s">
        <v>3825</v>
      </c>
      <c r="O6092" s="108" t="s">
        <v>2573</v>
      </c>
    </row>
    <row r="6093" spans="1:15" s="108" customFormat="1" ht="12.75" x14ac:dyDescent="0.2">
      <c r="A6093" s="108" t="str">
        <f>EnterpriseData!$B$38</f>
        <v>ProTes300420201Adm</v>
      </c>
      <c r="B6093" s="109" t="s">
        <v>22615</v>
      </c>
      <c r="C6093" s="108" t="s">
        <v>2609</v>
      </c>
      <c r="D6093" s="108" t="s">
        <v>22616</v>
      </c>
      <c r="E6093" s="108" t="s">
        <v>2683</v>
      </c>
      <c r="G6093" s="108" t="s">
        <v>22617</v>
      </c>
      <c r="H6093" s="108" t="s">
        <v>7039</v>
      </c>
      <c r="I6093" s="110" t="s">
        <v>2683</v>
      </c>
      <c r="J6093" s="108" t="s">
        <v>7040</v>
      </c>
      <c r="O6093" s="108" t="s">
        <v>2573</v>
      </c>
    </row>
    <row r="6094" spans="1:15" s="108" customFormat="1" ht="12.75" x14ac:dyDescent="0.2">
      <c r="A6094" s="108" t="str">
        <f>EnterpriseData!$B$38</f>
        <v>ProTes300420201Adm</v>
      </c>
      <c r="B6094" s="109" t="s">
        <v>22618</v>
      </c>
      <c r="C6094" s="108" t="s">
        <v>2609</v>
      </c>
      <c r="D6094" s="108" t="s">
        <v>22619</v>
      </c>
      <c r="E6094" s="108" t="s">
        <v>2683</v>
      </c>
      <c r="G6094" s="108" t="s">
        <v>22620</v>
      </c>
      <c r="H6094" s="108" t="s">
        <v>6616</v>
      </c>
      <c r="I6094" s="110" t="s">
        <v>2683</v>
      </c>
      <c r="J6094" s="108" t="s">
        <v>5800</v>
      </c>
      <c r="O6094" s="108" t="s">
        <v>2573</v>
      </c>
    </row>
    <row r="6095" spans="1:15" s="108" customFormat="1" ht="12.75" x14ac:dyDescent="0.2">
      <c r="A6095" s="108" t="str">
        <f>EnterpriseData!$B$38</f>
        <v>ProTes300420201Adm</v>
      </c>
      <c r="B6095" s="109" t="s">
        <v>22621</v>
      </c>
      <c r="C6095" s="108" t="s">
        <v>2609</v>
      </c>
      <c r="D6095" s="108" t="s">
        <v>22622</v>
      </c>
      <c r="E6095" s="108" t="s">
        <v>2683</v>
      </c>
      <c r="G6095" s="108" t="s">
        <v>22623</v>
      </c>
      <c r="H6095" s="108" t="s">
        <v>11220</v>
      </c>
      <c r="I6095" s="110" t="s">
        <v>2683</v>
      </c>
      <c r="J6095" s="108" t="s">
        <v>434</v>
      </c>
      <c r="O6095" s="108" t="s">
        <v>2573</v>
      </c>
    </row>
    <row r="6096" spans="1:15" s="108" customFormat="1" ht="12.75" x14ac:dyDescent="0.2">
      <c r="A6096" s="108" t="str">
        <f>EnterpriseData!$B$38</f>
        <v>ProTes300420201Adm</v>
      </c>
      <c r="B6096" s="109" t="s">
        <v>22624</v>
      </c>
      <c r="C6096" s="108" t="s">
        <v>2609</v>
      </c>
      <c r="D6096" s="108" t="s">
        <v>22625</v>
      </c>
      <c r="E6096" s="108" t="s">
        <v>2683</v>
      </c>
      <c r="G6096" s="108" t="s">
        <v>22626</v>
      </c>
      <c r="H6096" s="108" t="s">
        <v>13630</v>
      </c>
      <c r="I6096" s="110" t="s">
        <v>2683</v>
      </c>
      <c r="J6096" s="108" t="s">
        <v>2850</v>
      </c>
      <c r="O6096" s="108" t="s">
        <v>2573</v>
      </c>
    </row>
    <row r="6097" spans="1:15" s="108" customFormat="1" ht="12.75" x14ac:dyDescent="0.2">
      <c r="A6097" s="108" t="str">
        <f>EnterpriseData!$B$38</f>
        <v>ProTes300420201Adm</v>
      </c>
      <c r="B6097" s="109" t="s">
        <v>22627</v>
      </c>
      <c r="C6097" s="108" t="s">
        <v>2609</v>
      </c>
      <c r="D6097" s="108" t="s">
        <v>22628</v>
      </c>
      <c r="E6097" s="108" t="s">
        <v>2683</v>
      </c>
      <c r="G6097" s="108" t="s">
        <v>22629</v>
      </c>
      <c r="H6097" s="108" t="s">
        <v>6143</v>
      </c>
      <c r="I6097" s="110" t="s">
        <v>2683</v>
      </c>
      <c r="J6097" s="108" t="s">
        <v>4901</v>
      </c>
      <c r="O6097" s="108" t="s">
        <v>2573</v>
      </c>
    </row>
    <row r="6098" spans="1:15" s="108" customFormat="1" ht="12.75" x14ac:dyDescent="0.2">
      <c r="A6098" s="108" t="str">
        <f>EnterpriseData!$B$38</f>
        <v>ProTes300420201Adm</v>
      </c>
      <c r="B6098" s="109" t="s">
        <v>22630</v>
      </c>
      <c r="C6098" s="108" t="s">
        <v>2609</v>
      </c>
      <c r="D6098" s="108" t="s">
        <v>22631</v>
      </c>
      <c r="E6098" s="108" t="s">
        <v>2683</v>
      </c>
      <c r="G6098" s="108" t="s">
        <v>22632</v>
      </c>
      <c r="H6098" s="108" t="s">
        <v>6566</v>
      </c>
      <c r="I6098" s="110" t="s">
        <v>2683</v>
      </c>
      <c r="J6098" s="108" t="s">
        <v>2409</v>
      </c>
      <c r="O6098" s="108" t="s">
        <v>2573</v>
      </c>
    </row>
    <row r="6099" spans="1:15" s="108" customFormat="1" ht="12.75" x14ac:dyDescent="0.2">
      <c r="A6099" s="108" t="str">
        <f>EnterpriseData!$B$38</f>
        <v>ProTes300420201Adm</v>
      </c>
      <c r="B6099" s="109" t="s">
        <v>22633</v>
      </c>
      <c r="C6099" s="108" t="s">
        <v>2609</v>
      </c>
      <c r="D6099" s="108" t="s">
        <v>22634</v>
      </c>
      <c r="E6099" s="108" t="s">
        <v>2683</v>
      </c>
      <c r="G6099" s="108" t="s">
        <v>22635</v>
      </c>
      <c r="H6099" s="108" t="s">
        <v>6566</v>
      </c>
      <c r="I6099" s="110" t="s">
        <v>2683</v>
      </c>
      <c r="J6099" s="108" t="s">
        <v>2409</v>
      </c>
      <c r="O6099" s="108" t="s">
        <v>2573</v>
      </c>
    </row>
    <row r="6100" spans="1:15" s="108" customFormat="1" ht="12.75" x14ac:dyDescent="0.2">
      <c r="A6100" s="108" t="str">
        <f>EnterpriseData!$B$38</f>
        <v>ProTes300420201Adm</v>
      </c>
      <c r="B6100" s="109" t="s">
        <v>22636</v>
      </c>
      <c r="C6100" s="108" t="s">
        <v>2609</v>
      </c>
      <c r="D6100" s="108" t="s">
        <v>22637</v>
      </c>
      <c r="E6100" s="108" t="s">
        <v>2683</v>
      </c>
      <c r="G6100" s="108" t="s">
        <v>22638</v>
      </c>
      <c r="H6100" s="108" t="s">
        <v>6616</v>
      </c>
      <c r="I6100" s="110" t="s">
        <v>2683</v>
      </c>
      <c r="J6100" s="108" t="s">
        <v>5800</v>
      </c>
      <c r="O6100" s="108" t="s">
        <v>2573</v>
      </c>
    </row>
    <row r="6101" spans="1:15" s="108" customFormat="1" ht="12.75" x14ac:dyDescent="0.2">
      <c r="A6101" s="108" t="str">
        <f>EnterpriseData!$B$38</f>
        <v>ProTes300420201Adm</v>
      </c>
      <c r="B6101" s="109" t="s">
        <v>22639</v>
      </c>
      <c r="C6101" s="108" t="s">
        <v>2609</v>
      </c>
      <c r="D6101" s="108" t="s">
        <v>22640</v>
      </c>
      <c r="E6101" s="108" t="s">
        <v>2683</v>
      </c>
      <c r="G6101" s="108" t="s">
        <v>22641</v>
      </c>
      <c r="H6101" s="108" t="s">
        <v>6159</v>
      </c>
      <c r="I6101" s="110" t="s">
        <v>2683</v>
      </c>
      <c r="J6101" s="108" t="s">
        <v>3346</v>
      </c>
      <c r="O6101" s="108" t="s">
        <v>2573</v>
      </c>
    </row>
    <row r="6102" spans="1:15" s="108" customFormat="1" ht="12.75" x14ac:dyDescent="0.2">
      <c r="A6102" s="108" t="str">
        <f>EnterpriseData!$B$38</f>
        <v>ProTes300420201Adm</v>
      </c>
      <c r="B6102" s="109" t="s">
        <v>22642</v>
      </c>
      <c r="C6102" s="108" t="s">
        <v>2609</v>
      </c>
      <c r="D6102" s="108" t="s">
        <v>22643</v>
      </c>
      <c r="E6102" s="108" t="s">
        <v>2683</v>
      </c>
      <c r="G6102" s="108" t="s">
        <v>22644</v>
      </c>
      <c r="H6102" s="108" t="s">
        <v>17972</v>
      </c>
      <c r="I6102" s="110" t="s">
        <v>2683</v>
      </c>
      <c r="J6102" s="108" t="s">
        <v>2407</v>
      </c>
      <c r="O6102" s="108" t="s">
        <v>2573</v>
      </c>
    </row>
    <row r="6103" spans="1:15" s="108" customFormat="1" ht="12.75" x14ac:dyDescent="0.2">
      <c r="A6103" s="108" t="str">
        <f>EnterpriseData!$B$38</f>
        <v>ProTes300420201Adm</v>
      </c>
      <c r="B6103" s="109" t="s">
        <v>22645</v>
      </c>
      <c r="C6103" s="108" t="s">
        <v>2609</v>
      </c>
      <c r="D6103" s="108" t="s">
        <v>22646</v>
      </c>
      <c r="E6103" s="108" t="s">
        <v>2683</v>
      </c>
      <c r="G6103" s="108" t="s">
        <v>22647</v>
      </c>
      <c r="H6103" s="108" t="s">
        <v>6245</v>
      </c>
      <c r="I6103" s="110" t="s">
        <v>2683</v>
      </c>
      <c r="J6103" s="108" t="s">
        <v>2412</v>
      </c>
      <c r="O6103" s="108" t="s">
        <v>2573</v>
      </c>
    </row>
    <row r="6104" spans="1:15" s="108" customFormat="1" ht="12.75" x14ac:dyDescent="0.2">
      <c r="A6104" s="108" t="str">
        <f>EnterpriseData!$B$38</f>
        <v>ProTes300420201Adm</v>
      </c>
      <c r="B6104" s="109" t="s">
        <v>22648</v>
      </c>
      <c r="C6104" s="108" t="s">
        <v>2609</v>
      </c>
      <c r="D6104" s="108" t="s">
        <v>22649</v>
      </c>
      <c r="E6104" s="108" t="s">
        <v>2683</v>
      </c>
      <c r="G6104" s="108" t="s">
        <v>22650</v>
      </c>
      <c r="H6104" s="108" t="s">
        <v>6151</v>
      </c>
      <c r="I6104" s="110" t="s">
        <v>2683</v>
      </c>
      <c r="J6104" s="108" t="s">
        <v>2727</v>
      </c>
      <c r="O6104" s="108" t="s">
        <v>2573</v>
      </c>
    </row>
    <row r="6105" spans="1:15" s="108" customFormat="1" ht="12.75" x14ac:dyDescent="0.2">
      <c r="A6105" s="108" t="str">
        <f>EnterpriseData!$B$38</f>
        <v>ProTes300420201Adm</v>
      </c>
      <c r="B6105" s="109" t="s">
        <v>22651</v>
      </c>
      <c r="C6105" s="108" t="s">
        <v>2609</v>
      </c>
      <c r="D6105" s="108" t="s">
        <v>22652</v>
      </c>
      <c r="E6105" s="108" t="s">
        <v>2683</v>
      </c>
      <c r="G6105" s="108" t="s">
        <v>22653</v>
      </c>
      <c r="H6105" s="108" t="s">
        <v>7957</v>
      </c>
      <c r="I6105" s="110" t="s">
        <v>2683</v>
      </c>
      <c r="J6105" s="108" t="s">
        <v>2418</v>
      </c>
      <c r="O6105" s="108" t="s">
        <v>2573</v>
      </c>
    </row>
    <row r="6106" spans="1:15" s="108" customFormat="1" ht="12.75" x14ac:dyDescent="0.2">
      <c r="A6106" s="108" t="str">
        <f>EnterpriseData!$B$38</f>
        <v>ProTes300420201Adm</v>
      </c>
      <c r="B6106" s="109" t="s">
        <v>22654</v>
      </c>
      <c r="C6106" s="108" t="s">
        <v>2609</v>
      </c>
      <c r="D6106" s="108" t="s">
        <v>22655</v>
      </c>
      <c r="E6106" s="108" t="s">
        <v>2683</v>
      </c>
      <c r="G6106" s="108" t="s">
        <v>22656</v>
      </c>
      <c r="H6106" s="108" t="s">
        <v>8043</v>
      </c>
      <c r="I6106" s="110" t="s">
        <v>2683</v>
      </c>
      <c r="J6106" s="108" t="s">
        <v>7765</v>
      </c>
      <c r="O6106" s="108" t="s">
        <v>2573</v>
      </c>
    </row>
    <row r="6107" spans="1:15" s="108" customFormat="1" ht="12.75" x14ac:dyDescent="0.2">
      <c r="A6107" s="108" t="str">
        <f>EnterpriseData!$B$38</f>
        <v>ProTes300420201Adm</v>
      </c>
      <c r="B6107" s="109" t="s">
        <v>22657</v>
      </c>
      <c r="C6107" s="108" t="s">
        <v>2609</v>
      </c>
      <c r="D6107" s="108" t="s">
        <v>22658</v>
      </c>
      <c r="E6107" s="108" t="s">
        <v>2683</v>
      </c>
      <c r="G6107" s="108" t="s">
        <v>22659</v>
      </c>
      <c r="H6107" s="108" t="s">
        <v>6800</v>
      </c>
      <c r="I6107" s="110" t="s">
        <v>2683</v>
      </c>
      <c r="J6107" s="108" t="s">
        <v>412</v>
      </c>
      <c r="O6107" s="108" t="s">
        <v>2573</v>
      </c>
    </row>
    <row r="6108" spans="1:15" s="108" customFormat="1" ht="12.75" x14ac:dyDescent="0.2">
      <c r="A6108" s="108" t="str">
        <f>EnterpriseData!$B$38</f>
        <v>ProTes300420201Adm</v>
      </c>
      <c r="B6108" s="109" t="s">
        <v>22660</v>
      </c>
      <c r="C6108" s="108" t="s">
        <v>2609</v>
      </c>
      <c r="D6108" s="108" t="s">
        <v>22661</v>
      </c>
      <c r="E6108" s="108" t="s">
        <v>2683</v>
      </c>
      <c r="G6108" s="108" t="s">
        <v>22662</v>
      </c>
      <c r="H6108" s="108" t="s">
        <v>7957</v>
      </c>
      <c r="I6108" s="110" t="s">
        <v>2683</v>
      </c>
      <c r="J6108" s="108" t="s">
        <v>2418</v>
      </c>
      <c r="O6108" s="108" t="s">
        <v>2573</v>
      </c>
    </row>
    <row r="6109" spans="1:15" s="108" customFormat="1" ht="12.75" x14ac:dyDescent="0.2">
      <c r="A6109" s="108" t="str">
        <f>EnterpriseData!$B$38</f>
        <v>ProTes300420201Adm</v>
      </c>
      <c r="B6109" s="109" t="s">
        <v>22663</v>
      </c>
      <c r="C6109" s="108" t="s">
        <v>2609</v>
      </c>
      <c r="D6109" s="108" t="s">
        <v>22664</v>
      </c>
      <c r="E6109" s="108" t="s">
        <v>2683</v>
      </c>
      <c r="G6109" s="108" t="s">
        <v>22665</v>
      </c>
      <c r="H6109" s="108" t="s">
        <v>6151</v>
      </c>
      <c r="I6109" s="110" t="s">
        <v>2683</v>
      </c>
      <c r="J6109" s="108" t="s">
        <v>2727</v>
      </c>
      <c r="O6109" s="108" t="s">
        <v>2573</v>
      </c>
    </row>
    <row r="6110" spans="1:15" s="108" customFormat="1" ht="12.75" x14ac:dyDescent="0.2">
      <c r="A6110" s="108" t="str">
        <f>EnterpriseData!$B$38</f>
        <v>ProTes300420201Adm</v>
      </c>
      <c r="B6110" s="109" t="s">
        <v>22666</v>
      </c>
      <c r="C6110" s="108" t="s">
        <v>2609</v>
      </c>
      <c r="D6110" s="108" t="s">
        <v>22667</v>
      </c>
      <c r="E6110" s="108" t="s">
        <v>2683</v>
      </c>
      <c r="G6110" s="108" t="s">
        <v>22668</v>
      </c>
      <c r="H6110" s="108" t="s">
        <v>8310</v>
      </c>
      <c r="I6110" s="110" t="s">
        <v>2683</v>
      </c>
      <c r="J6110" s="108" t="s">
        <v>4785</v>
      </c>
      <c r="O6110" s="108" t="s">
        <v>2573</v>
      </c>
    </row>
    <row r="6111" spans="1:15" s="108" customFormat="1" ht="12.75" x14ac:dyDescent="0.2">
      <c r="A6111" s="108" t="str">
        <f>EnterpriseData!$B$38</f>
        <v>ProTes300420201Adm</v>
      </c>
      <c r="B6111" s="109" t="s">
        <v>22669</v>
      </c>
      <c r="C6111" s="108" t="s">
        <v>2609</v>
      </c>
      <c r="D6111" s="108" t="s">
        <v>22670</v>
      </c>
      <c r="E6111" s="108" t="s">
        <v>2683</v>
      </c>
      <c r="G6111" s="108" t="s">
        <v>22671</v>
      </c>
      <c r="H6111" s="108" t="s">
        <v>22672</v>
      </c>
      <c r="I6111" s="110" t="s">
        <v>2683</v>
      </c>
      <c r="J6111" s="108" t="s">
        <v>3482</v>
      </c>
      <c r="O6111" s="108" t="s">
        <v>2573</v>
      </c>
    </row>
    <row r="6112" spans="1:15" s="108" customFormat="1" ht="12.75" x14ac:dyDescent="0.2">
      <c r="A6112" s="108" t="str">
        <f>EnterpriseData!$B$38</f>
        <v>ProTes300420201Adm</v>
      </c>
      <c r="B6112" s="109" t="s">
        <v>22673</v>
      </c>
      <c r="C6112" s="108" t="s">
        <v>2609</v>
      </c>
      <c r="D6112" s="108" t="s">
        <v>22674</v>
      </c>
      <c r="E6112" s="108" t="s">
        <v>2683</v>
      </c>
      <c r="G6112" s="108" t="s">
        <v>22675</v>
      </c>
      <c r="H6112" s="108" t="s">
        <v>6198</v>
      </c>
      <c r="I6112" s="110" t="s">
        <v>2683</v>
      </c>
      <c r="J6112" s="108" t="s">
        <v>3825</v>
      </c>
      <c r="O6112" s="108" t="s">
        <v>2573</v>
      </c>
    </row>
    <row r="6113" spans="1:15" s="108" customFormat="1" ht="12.75" x14ac:dyDescent="0.2">
      <c r="A6113" s="108" t="str">
        <f>EnterpriseData!$B$38</f>
        <v>ProTes300420201Adm</v>
      </c>
      <c r="B6113" s="109" t="s">
        <v>22676</v>
      </c>
      <c r="C6113" s="108" t="s">
        <v>2609</v>
      </c>
      <c r="D6113" s="108" t="s">
        <v>22677</v>
      </c>
      <c r="E6113" s="108" t="s">
        <v>2683</v>
      </c>
      <c r="G6113" s="108" t="s">
        <v>22678</v>
      </c>
      <c r="H6113" s="108" t="s">
        <v>22679</v>
      </c>
      <c r="I6113" s="110" t="s">
        <v>2683</v>
      </c>
      <c r="J6113" s="108" t="s">
        <v>5012</v>
      </c>
      <c r="O6113" s="108" t="s">
        <v>2573</v>
      </c>
    </row>
    <row r="6114" spans="1:15" s="108" customFormat="1" ht="12.75" x14ac:dyDescent="0.2">
      <c r="A6114" s="108" t="str">
        <f>EnterpriseData!$B$38</f>
        <v>ProTes300420201Adm</v>
      </c>
      <c r="B6114" s="109" t="s">
        <v>22680</v>
      </c>
      <c r="C6114" s="108" t="s">
        <v>2609</v>
      </c>
      <c r="D6114" s="108" t="s">
        <v>22681</v>
      </c>
      <c r="E6114" s="108" t="s">
        <v>2683</v>
      </c>
      <c r="G6114" s="108" t="s">
        <v>22682</v>
      </c>
      <c r="H6114" s="108" t="s">
        <v>6284</v>
      </c>
      <c r="I6114" s="110" t="s">
        <v>2683</v>
      </c>
      <c r="J6114" s="108" t="s">
        <v>6285</v>
      </c>
      <c r="O6114" s="108" t="s">
        <v>2573</v>
      </c>
    </row>
    <row r="6115" spans="1:15" s="108" customFormat="1" ht="12.75" x14ac:dyDescent="0.2">
      <c r="A6115" s="108" t="str">
        <f>EnterpriseData!$B$38</f>
        <v>ProTes300420201Adm</v>
      </c>
      <c r="B6115" s="109" t="s">
        <v>22683</v>
      </c>
      <c r="C6115" s="108" t="s">
        <v>2609</v>
      </c>
      <c r="D6115" s="108" t="s">
        <v>22684</v>
      </c>
      <c r="E6115" s="108" t="s">
        <v>2683</v>
      </c>
      <c r="G6115" s="108" t="s">
        <v>22685</v>
      </c>
      <c r="H6115" s="108" t="s">
        <v>6923</v>
      </c>
      <c r="I6115" s="110" t="s">
        <v>2683</v>
      </c>
      <c r="J6115" s="108" t="s">
        <v>2991</v>
      </c>
      <c r="O6115" s="108" t="s">
        <v>2573</v>
      </c>
    </row>
    <row r="6116" spans="1:15" s="108" customFormat="1" ht="12.75" x14ac:dyDescent="0.2">
      <c r="A6116" s="108" t="str">
        <f>EnterpriseData!$B$38</f>
        <v>ProTes300420201Adm</v>
      </c>
      <c r="B6116" s="109" t="s">
        <v>22686</v>
      </c>
      <c r="C6116" s="108" t="s">
        <v>2609</v>
      </c>
      <c r="D6116" s="108" t="s">
        <v>22687</v>
      </c>
      <c r="E6116" s="108" t="s">
        <v>2683</v>
      </c>
      <c r="G6116" s="108" t="s">
        <v>22688</v>
      </c>
      <c r="H6116" s="108" t="s">
        <v>9705</v>
      </c>
      <c r="I6116" s="110" t="s">
        <v>2683</v>
      </c>
      <c r="J6116" s="108" t="s">
        <v>5649</v>
      </c>
      <c r="O6116" s="108" t="s">
        <v>2573</v>
      </c>
    </row>
    <row r="6117" spans="1:15" s="108" customFormat="1" ht="12.75" x14ac:dyDescent="0.2">
      <c r="A6117" s="108" t="str">
        <f>EnterpriseData!$B$38</f>
        <v>ProTes300420201Adm</v>
      </c>
      <c r="B6117" s="109" t="s">
        <v>22689</v>
      </c>
      <c r="C6117" s="108" t="s">
        <v>2609</v>
      </c>
      <c r="D6117" s="108" t="s">
        <v>22690</v>
      </c>
      <c r="E6117" s="108" t="s">
        <v>2683</v>
      </c>
      <c r="G6117" s="108" t="s">
        <v>22691</v>
      </c>
      <c r="H6117" s="108" t="s">
        <v>10850</v>
      </c>
      <c r="I6117" s="110" t="s">
        <v>2683</v>
      </c>
      <c r="J6117" s="108" t="s">
        <v>2865</v>
      </c>
      <c r="O6117" s="108" t="s">
        <v>2573</v>
      </c>
    </row>
    <row r="6118" spans="1:15" s="108" customFormat="1" ht="12.75" x14ac:dyDescent="0.2">
      <c r="A6118" s="108" t="str">
        <f>EnterpriseData!$B$38</f>
        <v>ProTes300420201Adm</v>
      </c>
      <c r="B6118" s="109" t="s">
        <v>22692</v>
      </c>
      <c r="C6118" s="108" t="s">
        <v>2609</v>
      </c>
      <c r="D6118" s="108" t="s">
        <v>22693</v>
      </c>
      <c r="E6118" s="108" t="s">
        <v>2683</v>
      </c>
      <c r="G6118" s="108" t="s">
        <v>22694</v>
      </c>
      <c r="H6118" s="108" t="s">
        <v>7223</v>
      </c>
      <c r="I6118" s="110" t="s">
        <v>2683</v>
      </c>
      <c r="J6118" s="108" t="s">
        <v>4954</v>
      </c>
      <c r="O6118" s="108" t="s">
        <v>2573</v>
      </c>
    </row>
    <row r="6119" spans="1:15" s="108" customFormat="1" ht="12.75" x14ac:dyDescent="0.2">
      <c r="A6119" s="108" t="str">
        <f>EnterpriseData!$B$38</f>
        <v>ProTes300420201Adm</v>
      </c>
      <c r="B6119" s="109" t="s">
        <v>22695</v>
      </c>
      <c r="C6119" s="108" t="s">
        <v>2609</v>
      </c>
      <c r="D6119" s="108" t="s">
        <v>22696</v>
      </c>
      <c r="E6119" s="108" t="s">
        <v>2683</v>
      </c>
      <c r="G6119" s="108" t="s">
        <v>22697</v>
      </c>
      <c r="H6119" s="108" t="s">
        <v>7223</v>
      </c>
      <c r="I6119" s="110" t="s">
        <v>2683</v>
      </c>
      <c r="J6119" s="108" t="s">
        <v>4954</v>
      </c>
      <c r="O6119" s="108" t="s">
        <v>2573</v>
      </c>
    </row>
    <row r="6120" spans="1:15" s="108" customFormat="1" ht="12.75" x14ac:dyDescent="0.2">
      <c r="A6120" s="108" t="str">
        <f>EnterpriseData!$B$38</f>
        <v>ProTes300420201Adm</v>
      </c>
      <c r="B6120" s="109" t="s">
        <v>22698</v>
      </c>
      <c r="C6120" s="108" t="s">
        <v>2609</v>
      </c>
      <c r="D6120" s="108" t="s">
        <v>22699</v>
      </c>
      <c r="E6120" s="108" t="s">
        <v>2683</v>
      </c>
      <c r="G6120" s="108" t="s">
        <v>22700</v>
      </c>
      <c r="H6120" s="108" t="s">
        <v>10903</v>
      </c>
      <c r="I6120" s="110" t="s">
        <v>2683</v>
      </c>
      <c r="J6120" s="108" t="s">
        <v>5384</v>
      </c>
      <c r="O6120" s="108" t="s">
        <v>2573</v>
      </c>
    </row>
    <row r="6121" spans="1:15" s="108" customFormat="1" ht="12.75" x14ac:dyDescent="0.2">
      <c r="A6121" s="108" t="str">
        <f>EnterpriseData!$B$38</f>
        <v>ProTes300420201Adm</v>
      </c>
      <c r="B6121" s="109" t="s">
        <v>22701</v>
      </c>
      <c r="C6121" s="108" t="s">
        <v>2609</v>
      </c>
      <c r="D6121" s="108" t="s">
        <v>22702</v>
      </c>
      <c r="E6121" s="108" t="s">
        <v>2683</v>
      </c>
      <c r="G6121" s="108" t="s">
        <v>22703</v>
      </c>
      <c r="H6121" s="108" t="s">
        <v>6923</v>
      </c>
      <c r="I6121" s="110" t="s">
        <v>2683</v>
      </c>
      <c r="J6121" s="108" t="s">
        <v>2991</v>
      </c>
      <c r="O6121" s="108" t="s">
        <v>2573</v>
      </c>
    </row>
    <row r="6122" spans="1:15" s="108" customFormat="1" ht="12.75" x14ac:dyDescent="0.2">
      <c r="A6122" s="108" t="str">
        <f>EnterpriseData!$B$38</f>
        <v>ProTes300420201Adm</v>
      </c>
      <c r="B6122" s="109" t="s">
        <v>22704</v>
      </c>
      <c r="C6122" s="108" t="s">
        <v>2609</v>
      </c>
      <c r="D6122" s="108" t="s">
        <v>22705</v>
      </c>
      <c r="E6122" s="108" t="s">
        <v>2683</v>
      </c>
      <c r="G6122" s="108" t="s">
        <v>22706</v>
      </c>
      <c r="H6122" s="108" t="s">
        <v>10532</v>
      </c>
      <c r="I6122" s="110" t="s">
        <v>2683</v>
      </c>
      <c r="J6122" s="108" t="s">
        <v>2399</v>
      </c>
      <c r="O6122" s="108" t="s">
        <v>2573</v>
      </c>
    </row>
    <row r="6123" spans="1:15" s="108" customFormat="1" ht="12.75" x14ac:dyDescent="0.2">
      <c r="A6123" s="108" t="str">
        <f>EnterpriseData!$B$38</f>
        <v>ProTes300420201Adm</v>
      </c>
      <c r="B6123" s="109" t="s">
        <v>22707</v>
      </c>
      <c r="C6123" s="108" t="s">
        <v>2609</v>
      </c>
      <c r="D6123" s="108" t="s">
        <v>22708</v>
      </c>
      <c r="E6123" s="108" t="s">
        <v>2683</v>
      </c>
      <c r="G6123" s="108" t="s">
        <v>8466</v>
      </c>
      <c r="H6123" s="108" t="s">
        <v>7169</v>
      </c>
      <c r="I6123" s="110" t="s">
        <v>2683</v>
      </c>
      <c r="J6123" s="108" t="s">
        <v>5250</v>
      </c>
      <c r="O6123" s="108" t="s">
        <v>2573</v>
      </c>
    </row>
    <row r="6124" spans="1:15" s="108" customFormat="1" ht="12.75" x14ac:dyDescent="0.2">
      <c r="A6124" s="108" t="str">
        <f>EnterpriseData!$B$38</f>
        <v>ProTes300420201Adm</v>
      </c>
      <c r="B6124" s="109" t="s">
        <v>22709</v>
      </c>
      <c r="C6124" s="108" t="s">
        <v>2609</v>
      </c>
      <c r="D6124" s="108" t="s">
        <v>22710</v>
      </c>
      <c r="E6124" s="108" t="s">
        <v>2683</v>
      </c>
      <c r="G6124" s="108" t="s">
        <v>22711</v>
      </c>
      <c r="H6124" s="108" t="s">
        <v>22712</v>
      </c>
      <c r="I6124" s="110" t="s">
        <v>2683</v>
      </c>
      <c r="J6124" s="108" t="s">
        <v>22713</v>
      </c>
      <c r="O6124" s="108" t="s">
        <v>2573</v>
      </c>
    </row>
    <row r="6125" spans="1:15" s="108" customFormat="1" ht="12.75" x14ac:dyDescent="0.2">
      <c r="A6125" s="108" t="str">
        <f>EnterpriseData!$B$38</f>
        <v>ProTes300420201Adm</v>
      </c>
      <c r="B6125" s="109" t="s">
        <v>22714</v>
      </c>
      <c r="C6125" s="108" t="s">
        <v>2609</v>
      </c>
      <c r="D6125" s="108" t="s">
        <v>22715</v>
      </c>
      <c r="E6125" s="108" t="s">
        <v>2683</v>
      </c>
      <c r="G6125" s="108" t="s">
        <v>9566</v>
      </c>
      <c r="H6125" s="108" t="s">
        <v>6377</v>
      </c>
      <c r="I6125" s="110" t="s">
        <v>2683</v>
      </c>
      <c r="J6125" s="108" t="s">
        <v>6086</v>
      </c>
      <c r="O6125" s="108" t="s">
        <v>2573</v>
      </c>
    </row>
    <row r="6126" spans="1:15" s="108" customFormat="1" ht="12.75" x14ac:dyDescent="0.2">
      <c r="A6126" s="108" t="str">
        <f>EnterpriseData!$B$38</f>
        <v>ProTes300420201Adm</v>
      </c>
      <c r="B6126" s="109" t="s">
        <v>22716</v>
      </c>
      <c r="C6126" s="108" t="s">
        <v>2609</v>
      </c>
      <c r="D6126" s="108" t="s">
        <v>22717</v>
      </c>
      <c r="E6126" s="108" t="s">
        <v>2683</v>
      </c>
      <c r="G6126" s="108" t="s">
        <v>22718</v>
      </c>
      <c r="H6126" s="108" t="s">
        <v>22719</v>
      </c>
      <c r="I6126" s="110" t="s">
        <v>2683</v>
      </c>
      <c r="J6126" s="108" t="s">
        <v>2441</v>
      </c>
      <c r="O6126" s="108" t="s">
        <v>2573</v>
      </c>
    </row>
    <row r="6127" spans="1:15" s="108" customFormat="1" ht="12.75" x14ac:dyDescent="0.2">
      <c r="A6127" s="108" t="str">
        <f>EnterpriseData!$B$38</f>
        <v>ProTes300420201Adm</v>
      </c>
      <c r="B6127" s="109" t="s">
        <v>22720</v>
      </c>
      <c r="C6127" s="108" t="s">
        <v>2609</v>
      </c>
      <c r="D6127" s="108" t="s">
        <v>22721</v>
      </c>
      <c r="E6127" s="108" t="s">
        <v>2683</v>
      </c>
      <c r="G6127" s="108" t="s">
        <v>22722</v>
      </c>
      <c r="H6127" s="108" t="s">
        <v>7957</v>
      </c>
      <c r="I6127" s="110" t="s">
        <v>2683</v>
      </c>
      <c r="J6127" s="108" t="s">
        <v>2418</v>
      </c>
      <c r="O6127" s="108" t="s">
        <v>2573</v>
      </c>
    </row>
    <row r="6128" spans="1:15" s="108" customFormat="1" ht="12.75" x14ac:dyDescent="0.2">
      <c r="A6128" s="108" t="str">
        <f>EnterpriseData!$B$38</f>
        <v>ProTes300420201Adm</v>
      </c>
      <c r="B6128" s="109" t="s">
        <v>22723</v>
      </c>
      <c r="C6128" s="108" t="s">
        <v>2609</v>
      </c>
      <c r="D6128" s="108" t="s">
        <v>22724</v>
      </c>
      <c r="E6128" s="108" t="s">
        <v>2683</v>
      </c>
      <c r="G6128" s="108" t="s">
        <v>22725</v>
      </c>
      <c r="H6128" s="108" t="s">
        <v>6433</v>
      </c>
      <c r="I6128" s="110" t="s">
        <v>2683</v>
      </c>
      <c r="J6128" s="108" t="s">
        <v>3036</v>
      </c>
      <c r="O6128" s="108" t="s">
        <v>2573</v>
      </c>
    </row>
    <row r="6129" spans="1:15" s="108" customFormat="1" ht="12.75" x14ac:dyDescent="0.2">
      <c r="A6129" s="108" t="str">
        <f>EnterpriseData!$B$38</f>
        <v>ProTes300420201Adm</v>
      </c>
      <c r="B6129" s="109" t="s">
        <v>22726</v>
      </c>
      <c r="C6129" s="108" t="s">
        <v>2609</v>
      </c>
      <c r="D6129" s="108" t="s">
        <v>22727</v>
      </c>
      <c r="E6129" s="108" t="s">
        <v>2683</v>
      </c>
      <c r="G6129" s="108" t="s">
        <v>22728</v>
      </c>
      <c r="H6129" s="108" t="s">
        <v>6151</v>
      </c>
      <c r="I6129" s="110" t="s">
        <v>2683</v>
      </c>
      <c r="J6129" s="108" t="s">
        <v>2727</v>
      </c>
      <c r="O6129" s="108" t="s">
        <v>2573</v>
      </c>
    </row>
    <row r="6130" spans="1:15" s="108" customFormat="1" ht="12.75" x14ac:dyDescent="0.2">
      <c r="A6130" s="108" t="str">
        <f>EnterpriseData!$B$38</f>
        <v>ProTes300420201Adm</v>
      </c>
      <c r="B6130" s="109" t="s">
        <v>22729</v>
      </c>
      <c r="C6130" s="108" t="s">
        <v>2609</v>
      </c>
      <c r="D6130" s="108" t="s">
        <v>22730</v>
      </c>
      <c r="E6130" s="108" t="s">
        <v>2683</v>
      </c>
      <c r="G6130" s="108" t="s">
        <v>22731</v>
      </c>
      <c r="H6130" s="108" t="s">
        <v>6133</v>
      </c>
      <c r="I6130" s="110" t="s">
        <v>2683</v>
      </c>
      <c r="J6130" s="108" t="s">
        <v>3681</v>
      </c>
      <c r="O6130" s="108" t="s">
        <v>2573</v>
      </c>
    </row>
    <row r="6131" spans="1:15" s="108" customFormat="1" ht="12.75" x14ac:dyDescent="0.2">
      <c r="A6131" s="108" t="str">
        <f>EnterpriseData!$B$38</f>
        <v>ProTes300420201Adm</v>
      </c>
      <c r="B6131" s="109" t="s">
        <v>22732</v>
      </c>
      <c r="C6131" s="108" t="s">
        <v>2609</v>
      </c>
      <c r="D6131" s="108" t="s">
        <v>22733</v>
      </c>
      <c r="E6131" s="108" t="s">
        <v>2683</v>
      </c>
      <c r="G6131" s="108" t="s">
        <v>22734</v>
      </c>
      <c r="H6131" s="108" t="s">
        <v>6800</v>
      </c>
      <c r="I6131" s="110" t="s">
        <v>2683</v>
      </c>
      <c r="J6131" s="108" t="s">
        <v>412</v>
      </c>
      <c r="O6131" s="108" t="s">
        <v>2573</v>
      </c>
    </row>
    <row r="6132" spans="1:15" s="108" customFormat="1" ht="12.75" x14ac:dyDescent="0.2">
      <c r="A6132" s="108" t="str">
        <f>EnterpriseData!$B$38</f>
        <v>ProTes300420201Adm</v>
      </c>
      <c r="B6132" s="109" t="s">
        <v>22735</v>
      </c>
      <c r="C6132" s="108" t="s">
        <v>2609</v>
      </c>
      <c r="D6132" s="108" t="s">
        <v>22736</v>
      </c>
      <c r="E6132" s="108" t="s">
        <v>2683</v>
      </c>
      <c r="G6132" s="108" t="s">
        <v>22737</v>
      </c>
      <c r="H6132" s="108" t="s">
        <v>7050</v>
      </c>
      <c r="I6132" s="110" t="s">
        <v>2683</v>
      </c>
      <c r="J6132" s="108" t="s">
        <v>5583</v>
      </c>
      <c r="O6132" s="108" t="s">
        <v>2573</v>
      </c>
    </row>
    <row r="6133" spans="1:15" s="108" customFormat="1" ht="12.75" x14ac:dyDescent="0.2">
      <c r="A6133" s="108" t="str">
        <f>EnterpriseData!$B$38</f>
        <v>ProTes300420201Adm</v>
      </c>
      <c r="B6133" s="109" t="s">
        <v>22738</v>
      </c>
      <c r="C6133" s="108" t="s">
        <v>2609</v>
      </c>
      <c r="D6133" s="108" t="s">
        <v>22739</v>
      </c>
      <c r="E6133" s="108" t="s">
        <v>2683</v>
      </c>
      <c r="G6133" s="108" t="s">
        <v>22740</v>
      </c>
      <c r="H6133" s="108" t="s">
        <v>7223</v>
      </c>
      <c r="I6133" s="110" t="s">
        <v>2683</v>
      </c>
      <c r="J6133" s="108" t="s">
        <v>4954</v>
      </c>
      <c r="O6133" s="108" t="s">
        <v>2573</v>
      </c>
    </row>
    <row r="6134" spans="1:15" s="108" customFormat="1" ht="12.75" x14ac:dyDescent="0.2">
      <c r="A6134" s="108" t="str">
        <f>EnterpriseData!$B$38</f>
        <v>ProTes300420201Adm</v>
      </c>
      <c r="B6134" s="109" t="s">
        <v>22741</v>
      </c>
      <c r="C6134" s="108" t="s">
        <v>2609</v>
      </c>
      <c r="D6134" s="108" t="s">
        <v>22742</v>
      </c>
      <c r="E6134" s="108" t="s">
        <v>2683</v>
      </c>
      <c r="G6134" s="108" t="s">
        <v>22743</v>
      </c>
      <c r="H6134" s="108" t="s">
        <v>6151</v>
      </c>
      <c r="I6134" s="110" t="s">
        <v>2683</v>
      </c>
      <c r="J6134" s="108" t="s">
        <v>2727</v>
      </c>
      <c r="O6134" s="108" t="s">
        <v>2573</v>
      </c>
    </row>
    <row r="6135" spans="1:15" s="108" customFormat="1" ht="12.75" x14ac:dyDescent="0.2">
      <c r="A6135" s="108" t="str">
        <f>EnterpriseData!$B$38</f>
        <v>ProTes300420201Adm</v>
      </c>
      <c r="B6135" s="109" t="s">
        <v>22744</v>
      </c>
      <c r="C6135" s="108" t="s">
        <v>2609</v>
      </c>
      <c r="D6135" s="108" t="s">
        <v>22745</v>
      </c>
      <c r="E6135" s="108" t="s">
        <v>2683</v>
      </c>
      <c r="G6135" s="108" t="s">
        <v>22746</v>
      </c>
      <c r="H6135" s="108" t="s">
        <v>22747</v>
      </c>
      <c r="I6135" s="110" t="s">
        <v>2683</v>
      </c>
      <c r="J6135" s="108" t="s">
        <v>3358</v>
      </c>
      <c r="O6135" s="108" t="s">
        <v>2573</v>
      </c>
    </row>
    <row r="6136" spans="1:15" s="108" customFormat="1" ht="12.75" x14ac:dyDescent="0.2">
      <c r="A6136" s="108" t="str">
        <f>EnterpriseData!$B$38</f>
        <v>ProTes300420201Adm</v>
      </c>
      <c r="B6136" s="109" t="s">
        <v>22748</v>
      </c>
      <c r="C6136" s="108" t="s">
        <v>2609</v>
      </c>
      <c r="D6136" s="108" t="s">
        <v>22749</v>
      </c>
      <c r="E6136" s="108" t="s">
        <v>2683</v>
      </c>
      <c r="G6136" s="108" t="s">
        <v>7449</v>
      </c>
      <c r="H6136" s="108" t="s">
        <v>7450</v>
      </c>
      <c r="I6136" s="110" t="s">
        <v>2683</v>
      </c>
      <c r="J6136" s="108" t="s">
        <v>5012</v>
      </c>
      <c r="O6136" s="108" t="s">
        <v>2573</v>
      </c>
    </row>
    <row r="6137" spans="1:15" s="108" customFormat="1" ht="12.75" x14ac:dyDescent="0.2">
      <c r="A6137" s="108" t="str">
        <f>EnterpriseData!$B$38</f>
        <v>ProTes300420201Adm</v>
      </c>
      <c r="B6137" s="109" t="s">
        <v>22750</v>
      </c>
      <c r="C6137" s="108" t="s">
        <v>2609</v>
      </c>
      <c r="D6137" s="108" t="s">
        <v>22751</v>
      </c>
      <c r="E6137" s="108" t="s">
        <v>2683</v>
      </c>
      <c r="G6137" s="108" t="s">
        <v>22752</v>
      </c>
      <c r="H6137" s="108" t="s">
        <v>22753</v>
      </c>
      <c r="I6137" s="110" t="s">
        <v>2683</v>
      </c>
      <c r="J6137" s="108" t="s">
        <v>2991</v>
      </c>
      <c r="O6137" s="108" t="s">
        <v>2573</v>
      </c>
    </row>
    <row r="6138" spans="1:15" s="108" customFormat="1" ht="12.75" x14ac:dyDescent="0.2">
      <c r="A6138" s="108" t="str">
        <f>EnterpriseData!$B$38</f>
        <v>ProTes300420201Adm</v>
      </c>
      <c r="B6138" s="109" t="s">
        <v>22754</v>
      </c>
      <c r="C6138" s="108" t="s">
        <v>2609</v>
      </c>
      <c r="D6138" s="108" t="s">
        <v>22755</v>
      </c>
      <c r="E6138" s="108" t="s">
        <v>2683</v>
      </c>
      <c r="G6138" s="108" t="s">
        <v>22756</v>
      </c>
      <c r="H6138" s="108" t="s">
        <v>6143</v>
      </c>
      <c r="I6138" s="110" t="s">
        <v>2683</v>
      </c>
      <c r="J6138" s="108" t="s">
        <v>4901</v>
      </c>
      <c r="O6138" s="108" t="s">
        <v>2573</v>
      </c>
    </row>
    <row r="6139" spans="1:15" s="108" customFormat="1" ht="12.75" x14ac:dyDescent="0.2">
      <c r="A6139" s="108" t="str">
        <f>EnterpriseData!$B$38</f>
        <v>ProTes300420201Adm</v>
      </c>
      <c r="B6139" s="109" t="s">
        <v>22757</v>
      </c>
      <c r="C6139" s="108" t="s">
        <v>2609</v>
      </c>
      <c r="D6139" s="108" t="s">
        <v>22758</v>
      </c>
      <c r="E6139" s="108" t="s">
        <v>2683</v>
      </c>
      <c r="G6139" s="108" t="s">
        <v>22759</v>
      </c>
      <c r="H6139" s="108" t="s">
        <v>6616</v>
      </c>
      <c r="I6139" s="110" t="s">
        <v>2683</v>
      </c>
      <c r="J6139" s="108" t="s">
        <v>5800</v>
      </c>
      <c r="O6139" s="108" t="s">
        <v>2573</v>
      </c>
    </row>
    <row r="6140" spans="1:15" s="108" customFormat="1" ht="12.75" x14ac:dyDescent="0.2">
      <c r="A6140" s="108" t="str">
        <f>EnterpriseData!$B$38</f>
        <v>ProTes300420201Adm</v>
      </c>
      <c r="B6140" s="109" t="s">
        <v>22760</v>
      </c>
      <c r="C6140" s="108" t="s">
        <v>2609</v>
      </c>
      <c r="D6140" s="108" t="s">
        <v>22761</v>
      </c>
      <c r="E6140" s="108" t="s">
        <v>2683</v>
      </c>
      <c r="G6140" s="108" t="s">
        <v>22762</v>
      </c>
      <c r="H6140" s="108" t="s">
        <v>6999</v>
      </c>
      <c r="I6140" s="110" t="s">
        <v>2683</v>
      </c>
      <c r="J6140" s="108" t="s">
        <v>4115</v>
      </c>
      <c r="O6140" s="108" t="s">
        <v>2573</v>
      </c>
    </row>
    <row r="6141" spans="1:15" s="108" customFormat="1" ht="12.75" x14ac:dyDescent="0.2">
      <c r="A6141" s="108" t="str">
        <f>EnterpriseData!$B$38</f>
        <v>ProTes300420201Adm</v>
      </c>
      <c r="B6141" s="109" t="s">
        <v>22763</v>
      </c>
      <c r="C6141" s="108" t="s">
        <v>2609</v>
      </c>
      <c r="D6141" s="108" t="s">
        <v>22764</v>
      </c>
      <c r="E6141" s="108" t="s">
        <v>2683</v>
      </c>
      <c r="G6141" s="108" t="s">
        <v>22765</v>
      </c>
      <c r="H6141" s="108" t="s">
        <v>6838</v>
      </c>
      <c r="I6141" s="110" t="s">
        <v>2683</v>
      </c>
      <c r="J6141" s="108" t="s">
        <v>2534</v>
      </c>
      <c r="O6141" s="108" t="s">
        <v>2573</v>
      </c>
    </row>
    <row r="6142" spans="1:15" s="108" customFormat="1" ht="12.75" x14ac:dyDescent="0.2">
      <c r="A6142" s="108" t="str">
        <f>EnterpriseData!$B$38</f>
        <v>ProTes300420201Adm</v>
      </c>
      <c r="B6142" s="109" t="s">
        <v>22766</v>
      </c>
      <c r="C6142" s="108" t="s">
        <v>2609</v>
      </c>
      <c r="D6142" s="108" t="s">
        <v>22767</v>
      </c>
      <c r="E6142" s="108" t="s">
        <v>2683</v>
      </c>
      <c r="G6142" s="108" t="s">
        <v>22768</v>
      </c>
      <c r="H6142" s="108" t="s">
        <v>7641</v>
      </c>
      <c r="I6142" s="110" t="s">
        <v>2683</v>
      </c>
      <c r="J6142" s="108" t="s">
        <v>5977</v>
      </c>
      <c r="O6142" s="108" t="s">
        <v>2573</v>
      </c>
    </row>
    <row r="6143" spans="1:15" s="108" customFormat="1" ht="12.75" x14ac:dyDescent="0.2">
      <c r="A6143" s="108" t="str">
        <f>EnterpriseData!$B$38</f>
        <v>ProTes300420201Adm</v>
      </c>
      <c r="B6143" s="109" t="s">
        <v>22769</v>
      </c>
      <c r="C6143" s="108" t="s">
        <v>2609</v>
      </c>
      <c r="D6143" s="108" t="s">
        <v>22770</v>
      </c>
      <c r="E6143" s="108" t="s">
        <v>2683</v>
      </c>
      <c r="G6143" s="108" t="s">
        <v>22771</v>
      </c>
      <c r="H6143" s="108" t="s">
        <v>6198</v>
      </c>
      <c r="I6143" s="110" t="s">
        <v>2683</v>
      </c>
      <c r="J6143" s="108" t="s">
        <v>3825</v>
      </c>
      <c r="O6143" s="108" t="s">
        <v>2573</v>
      </c>
    </row>
    <row r="6144" spans="1:15" s="108" customFormat="1" ht="12.75" x14ac:dyDescent="0.2">
      <c r="A6144" s="108" t="str">
        <f>EnterpriseData!$B$38</f>
        <v>ProTes300420201Adm</v>
      </c>
      <c r="B6144" s="109" t="s">
        <v>22772</v>
      </c>
      <c r="C6144" s="108" t="s">
        <v>2609</v>
      </c>
      <c r="D6144" s="108" t="s">
        <v>22773</v>
      </c>
      <c r="E6144" s="108" t="s">
        <v>2683</v>
      </c>
      <c r="G6144" s="108" t="s">
        <v>22774</v>
      </c>
      <c r="H6144" s="108" t="s">
        <v>9118</v>
      </c>
      <c r="I6144" s="110" t="s">
        <v>2683</v>
      </c>
      <c r="J6144" s="108" t="s">
        <v>2414</v>
      </c>
      <c r="O6144" s="108" t="s">
        <v>2573</v>
      </c>
    </row>
    <row r="6145" spans="1:15" s="108" customFormat="1" ht="12.75" x14ac:dyDescent="0.2">
      <c r="A6145" s="108" t="str">
        <f>EnterpriseData!$B$38</f>
        <v>ProTes300420201Adm</v>
      </c>
      <c r="B6145" s="109" t="s">
        <v>22775</v>
      </c>
      <c r="C6145" s="108" t="s">
        <v>2609</v>
      </c>
      <c r="D6145" s="108" t="s">
        <v>22776</v>
      </c>
      <c r="E6145" s="108" t="s">
        <v>2683</v>
      </c>
      <c r="G6145" s="108" t="s">
        <v>22777</v>
      </c>
      <c r="H6145" s="108" t="s">
        <v>6198</v>
      </c>
      <c r="I6145" s="110" t="s">
        <v>2683</v>
      </c>
      <c r="J6145" s="108" t="s">
        <v>3825</v>
      </c>
      <c r="O6145" s="108" t="s">
        <v>2573</v>
      </c>
    </row>
    <row r="6146" spans="1:15" s="108" customFormat="1" ht="12.75" x14ac:dyDescent="0.2">
      <c r="A6146" s="108" t="str">
        <f>EnterpriseData!$B$38</f>
        <v>ProTes300420201Adm</v>
      </c>
      <c r="B6146" s="109" t="s">
        <v>22778</v>
      </c>
      <c r="C6146" s="108" t="s">
        <v>2609</v>
      </c>
      <c r="D6146" s="108" t="s">
        <v>22779</v>
      </c>
      <c r="E6146" s="108" t="s">
        <v>2683</v>
      </c>
      <c r="G6146" s="108" t="s">
        <v>22780</v>
      </c>
      <c r="H6146" s="108" t="s">
        <v>6245</v>
      </c>
      <c r="I6146" s="110" t="s">
        <v>2683</v>
      </c>
      <c r="J6146" s="108" t="s">
        <v>2412</v>
      </c>
      <c r="O6146" s="108" t="s">
        <v>2573</v>
      </c>
    </row>
    <row r="6147" spans="1:15" s="108" customFormat="1" ht="12.75" x14ac:dyDescent="0.2">
      <c r="A6147" s="108" t="str">
        <f>EnterpriseData!$B$38</f>
        <v>ProTes300420201Adm</v>
      </c>
      <c r="B6147" s="109" t="s">
        <v>22781</v>
      </c>
      <c r="C6147" s="108" t="s">
        <v>2609</v>
      </c>
      <c r="D6147" s="108" t="s">
        <v>22782</v>
      </c>
      <c r="E6147" s="108" t="s">
        <v>2683</v>
      </c>
      <c r="G6147" s="108" t="s">
        <v>7571</v>
      </c>
      <c r="H6147" s="108" t="s">
        <v>7572</v>
      </c>
      <c r="I6147" s="110" t="s">
        <v>2683</v>
      </c>
      <c r="J6147" s="108" t="s">
        <v>4509</v>
      </c>
      <c r="O6147" s="108" t="s">
        <v>2573</v>
      </c>
    </row>
    <row r="6148" spans="1:15" s="108" customFormat="1" ht="12.75" x14ac:dyDescent="0.2">
      <c r="A6148" s="108" t="str">
        <f>EnterpriseData!$B$38</f>
        <v>ProTes300420201Adm</v>
      </c>
      <c r="B6148" s="109" t="s">
        <v>22783</v>
      </c>
      <c r="C6148" s="108" t="s">
        <v>2609</v>
      </c>
      <c r="D6148" s="108" t="s">
        <v>22784</v>
      </c>
      <c r="E6148" s="108" t="s">
        <v>2683</v>
      </c>
      <c r="G6148" s="108" t="s">
        <v>4891</v>
      </c>
      <c r="H6148" s="108" t="s">
        <v>22785</v>
      </c>
      <c r="I6148" s="110" t="s">
        <v>2683</v>
      </c>
      <c r="J6148" s="108" t="s">
        <v>2413</v>
      </c>
      <c r="O6148" s="108" t="s">
        <v>2573</v>
      </c>
    </row>
    <row r="6149" spans="1:15" s="108" customFormat="1" ht="12.75" x14ac:dyDescent="0.2">
      <c r="A6149" s="108" t="str">
        <f>EnterpriseData!$B$38</f>
        <v>ProTes300420201Adm</v>
      </c>
      <c r="B6149" s="109" t="s">
        <v>22786</v>
      </c>
      <c r="C6149" s="108" t="s">
        <v>2609</v>
      </c>
      <c r="D6149" s="108" t="s">
        <v>22787</v>
      </c>
      <c r="E6149" s="108" t="s">
        <v>2683</v>
      </c>
      <c r="G6149" s="108" t="s">
        <v>22788</v>
      </c>
      <c r="H6149" s="108" t="s">
        <v>4035</v>
      </c>
      <c r="I6149" s="110" t="s">
        <v>2683</v>
      </c>
      <c r="J6149" s="108" t="s">
        <v>3825</v>
      </c>
      <c r="O6149" s="108" t="s">
        <v>2573</v>
      </c>
    </row>
    <row r="6150" spans="1:15" s="108" customFormat="1" ht="12.75" x14ac:dyDescent="0.2">
      <c r="A6150" s="108" t="str">
        <f>EnterpriseData!$B$38</f>
        <v>ProTes300420201Adm</v>
      </c>
      <c r="B6150" s="109" t="s">
        <v>22789</v>
      </c>
      <c r="C6150" s="108" t="s">
        <v>2609</v>
      </c>
      <c r="D6150" s="108" t="s">
        <v>22790</v>
      </c>
      <c r="E6150" s="108" t="s">
        <v>2683</v>
      </c>
      <c r="G6150" s="108" t="s">
        <v>6443</v>
      </c>
      <c r="H6150" s="108" t="s">
        <v>9901</v>
      </c>
      <c r="I6150" s="110" t="s">
        <v>2683</v>
      </c>
      <c r="J6150" s="108" t="s">
        <v>4901</v>
      </c>
      <c r="O6150" s="108" t="s">
        <v>2573</v>
      </c>
    </row>
    <row r="6151" spans="1:15" s="108" customFormat="1" ht="12.75" x14ac:dyDescent="0.2">
      <c r="A6151" s="108" t="str">
        <f>EnterpriseData!$B$38</f>
        <v>ProTes300420201Adm</v>
      </c>
      <c r="B6151" s="109" t="s">
        <v>22791</v>
      </c>
      <c r="C6151" s="108" t="s">
        <v>2609</v>
      </c>
      <c r="D6151" s="108" t="s">
        <v>22792</v>
      </c>
      <c r="E6151" s="108" t="s">
        <v>2683</v>
      </c>
      <c r="G6151" s="108" t="s">
        <v>22793</v>
      </c>
      <c r="H6151" s="108" t="s">
        <v>6583</v>
      </c>
      <c r="I6151" s="110" t="s">
        <v>2683</v>
      </c>
      <c r="J6151" s="108" t="s">
        <v>5012</v>
      </c>
      <c r="O6151" s="108" t="s">
        <v>2573</v>
      </c>
    </row>
    <row r="6152" spans="1:15" s="108" customFormat="1" ht="12.75" x14ac:dyDescent="0.2">
      <c r="A6152" s="108" t="str">
        <f>EnterpriseData!$B$38</f>
        <v>ProTes300420201Adm</v>
      </c>
      <c r="B6152" s="109" t="s">
        <v>22794</v>
      </c>
      <c r="C6152" s="108" t="s">
        <v>2609</v>
      </c>
      <c r="D6152" s="108" t="s">
        <v>22795</v>
      </c>
      <c r="E6152" s="108" t="s">
        <v>2683</v>
      </c>
      <c r="G6152" s="108" t="s">
        <v>22796</v>
      </c>
      <c r="H6152" s="108" t="s">
        <v>4035</v>
      </c>
      <c r="I6152" s="110" t="s">
        <v>2683</v>
      </c>
      <c r="J6152" s="108" t="s">
        <v>3825</v>
      </c>
      <c r="O6152" s="108" t="s">
        <v>2573</v>
      </c>
    </row>
    <row r="6153" spans="1:15" s="108" customFormat="1" ht="12.75" x14ac:dyDescent="0.2">
      <c r="A6153" s="108" t="str">
        <f>EnterpriseData!$B$38</f>
        <v>ProTes300420201Adm</v>
      </c>
      <c r="B6153" s="109" t="s">
        <v>22797</v>
      </c>
      <c r="C6153" s="108" t="s">
        <v>2609</v>
      </c>
      <c r="D6153" s="108" t="s">
        <v>22798</v>
      </c>
      <c r="E6153" s="108" t="s">
        <v>2683</v>
      </c>
      <c r="G6153" s="108" t="s">
        <v>22799</v>
      </c>
      <c r="H6153" s="108" t="s">
        <v>7223</v>
      </c>
      <c r="I6153" s="110" t="s">
        <v>2683</v>
      </c>
      <c r="J6153" s="108" t="s">
        <v>4954</v>
      </c>
      <c r="O6153" s="108" t="s">
        <v>2573</v>
      </c>
    </row>
    <row r="6154" spans="1:15" s="108" customFormat="1" ht="12.75" x14ac:dyDescent="0.2">
      <c r="A6154" s="108" t="str">
        <f>EnterpriseData!$B$38</f>
        <v>ProTes300420201Adm</v>
      </c>
      <c r="B6154" s="109" t="s">
        <v>22800</v>
      </c>
      <c r="C6154" s="108" t="s">
        <v>2609</v>
      </c>
      <c r="D6154" s="108" t="s">
        <v>22801</v>
      </c>
      <c r="E6154" s="108" t="s">
        <v>2683</v>
      </c>
      <c r="G6154" s="108" t="s">
        <v>22802</v>
      </c>
      <c r="H6154" s="108" t="s">
        <v>8649</v>
      </c>
      <c r="I6154" s="110" t="s">
        <v>2683</v>
      </c>
      <c r="J6154" s="108" t="s">
        <v>2407</v>
      </c>
      <c r="O6154" s="108" t="s">
        <v>2573</v>
      </c>
    </row>
    <row r="6155" spans="1:15" s="108" customFormat="1" ht="12.75" x14ac:dyDescent="0.2">
      <c r="A6155" s="108" t="str">
        <f>EnterpriseData!$B$38</f>
        <v>ProTes300420201Adm</v>
      </c>
      <c r="B6155" s="109" t="s">
        <v>22803</v>
      </c>
      <c r="C6155" s="108" t="s">
        <v>2609</v>
      </c>
      <c r="D6155" s="108" t="s">
        <v>22804</v>
      </c>
      <c r="E6155" s="108" t="s">
        <v>2683</v>
      </c>
      <c r="G6155" s="108" t="s">
        <v>22805</v>
      </c>
      <c r="H6155" s="108" t="s">
        <v>8649</v>
      </c>
      <c r="I6155" s="110" t="s">
        <v>2683</v>
      </c>
      <c r="J6155" s="108" t="s">
        <v>2407</v>
      </c>
      <c r="O6155" s="108" t="s">
        <v>2573</v>
      </c>
    </row>
    <row r="6156" spans="1:15" s="108" customFormat="1" ht="12.75" x14ac:dyDescent="0.2">
      <c r="A6156" s="108" t="str">
        <f>EnterpriseData!$B$38</f>
        <v>ProTes300420201Adm</v>
      </c>
      <c r="B6156" s="109" t="s">
        <v>22806</v>
      </c>
      <c r="C6156" s="108" t="s">
        <v>2609</v>
      </c>
      <c r="D6156" s="108" t="s">
        <v>22807</v>
      </c>
      <c r="E6156" s="108" t="s">
        <v>2683</v>
      </c>
      <c r="G6156" s="108" t="s">
        <v>22808</v>
      </c>
      <c r="H6156" s="108" t="s">
        <v>22809</v>
      </c>
      <c r="I6156" s="110" t="s">
        <v>2683</v>
      </c>
      <c r="J6156" s="108" t="s">
        <v>5800</v>
      </c>
      <c r="O6156" s="108" t="s">
        <v>2573</v>
      </c>
    </row>
    <row r="6157" spans="1:15" s="108" customFormat="1" ht="12.75" x14ac:dyDescent="0.2">
      <c r="A6157" s="108" t="str">
        <f>EnterpriseData!$B$38</f>
        <v>ProTes300420201Adm</v>
      </c>
      <c r="B6157" s="109" t="s">
        <v>22810</v>
      </c>
      <c r="C6157" s="108" t="s">
        <v>2609</v>
      </c>
      <c r="D6157" s="108" t="s">
        <v>22811</v>
      </c>
      <c r="E6157" s="108" t="s">
        <v>2683</v>
      </c>
      <c r="G6157" s="108" t="s">
        <v>22812</v>
      </c>
      <c r="H6157" s="108" t="s">
        <v>6739</v>
      </c>
      <c r="I6157" s="110" t="s">
        <v>2683</v>
      </c>
      <c r="J6157" s="108" t="s">
        <v>5012</v>
      </c>
      <c r="O6157" s="108" t="s">
        <v>2573</v>
      </c>
    </row>
    <row r="6158" spans="1:15" s="108" customFormat="1" ht="12.75" x14ac:dyDescent="0.2">
      <c r="A6158" s="108" t="str">
        <f>EnterpriseData!$B$38</f>
        <v>ProTes300420201Adm</v>
      </c>
      <c r="B6158" s="109" t="s">
        <v>22813</v>
      </c>
      <c r="C6158" s="108" t="s">
        <v>2609</v>
      </c>
      <c r="D6158" s="108" t="s">
        <v>22814</v>
      </c>
      <c r="E6158" s="108" t="s">
        <v>2683</v>
      </c>
      <c r="G6158" s="108" t="s">
        <v>4773</v>
      </c>
      <c r="H6158" s="108" t="s">
        <v>20382</v>
      </c>
      <c r="I6158" s="110" t="s">
        <v>2683</v>
      </c>
      <c r="J6158" s="108" t="s">
        <v>2407</v>
      </c>
      <c r="O6158" s="108" t="s">
        <v>2573</v>
      </c>
    </row>
    <row r="6159" spans="1:15" s="108" customFormat="1" ht="12.75" x14ac:dyDescent="0.2">
      <c r="A6159" s="108" t="str">
        <f>EnterpriseData!$B$38</f>
        <v>ProTes300420201Adm</v>
      </c>
      <c r="B6159" s="109" t="s">
        <v>22815</v>
      </c>
      <c r="C6159" s="108" t="s">
        <v>2609</v>
      </c>
      <c r="D6159" s="108" t="s">
        <v>22816</v>
      </c>
      <c r="E6159" s="108" t="s">
        <v>2683</v>
      </c>
      <c r="G6159" s="108" t="s">
        <v>22817</v>
      </c>
      <c r="H6159" s="108" t="s">
        <v>7223</v>
      </c>
      <c r="I6159" s="110" t="s">
        <v>2683</v>
      </c>
      <c r="J6159" s="108" t="s">
        <v>4954</v>
      </c>
      <c r="O6159" s="108" t="s">
        <v>2573</v>
      </c>
    </row>
    <row r="6160" spans="1:15" s="108" customFormat="1" ht="12.75" x14ac:dyDescent="0.2">
      <c r="A6160" s="108" t="str">
        <f>EnterpriseData!$B$38</f>
        <v>ProTes300420201Adm</v>
      </c>
      <c r="B6160" s="109" t="s">
        <v>22818</v>
      </c>
      <c r="C6160" s="108" t="s">
        <v>2609</v>
      </c>
      <c r="D6160" s="108" t="s">
        <v>22819</v>
      </c>
      <c r="E6160" s="108" t="s">
        <v>2683</v>
      </c>
      <c r="G6160" s="108" t="s">
        <v>22820</v>
      </c>
      <c r="H6160" s="108" t="s">
        <v>6433</v>
      </c>
      <c r="I6160" s="110" t="s">
        <v>2683</v>
      </c>
      <c r="J6160" s="108" t="s">
        <v>3036</v>
      </c>
      <c r="O6160" s="108" t="s">
        <v>2573</v>
      </c>
    </row>
    <row r="6161" spans="1:15" s="108" customFormat="1" ht="12.75" x14ac:dyDescent="0.2">
      <c r="A6161" s="108" t="str">
        <f>EnterpriseData!$B$38</f>
        <v>ProTes300420201Adm</v>
      </c>
      <c r="B6161" s="109" t="s">
        <v>22821</v>
      </c>
      <c r="C6161" s="108" t="s">
        <v>2609</v>
      </c>
      <c r="D6161" s="108" t="s">
        <v>22822</v>
      </c>
      <c r="E6161" s="108" t="s">
        <v>2683</v>
      </c>
      <c r="G6161" s="108" t="s">
        <v>22823</v>
      </c>
      <c r="H6161" s="108" t="s">
        <v>6999</v>
      </c>
      <c r="I6161" s="110" t="s">
        <v>2683</v>
      </c>
      <c r="J6161" s="108" t="s">
        <v>4115</v>
      </c>
      <c r="O6161" s="108" t="s">
        <v>2573</v>
      </c>
    </row>
    <row r="6162" spans="1:15" s="108" customFormat="1" ht="12.75" x14ac:dyDescent="0.2">
      <c r="A6162" s="108" t="str">
        <f>EnterpriseData!$B$38</f>
        <v>ProTes300420201Adm</v>
      </c>
      <c r="B6162" s="109" t="s">
        <v>22824</v>
      </c>
      <c r="C6162" s="108" t="s">
        <v>2609</v>
      </c>
      <c r="D6162" s="108" t="s">
        <v>22825</v>
      </c>
      <c r="E6162" s="108" t="s">
        <v>2683</v>
      </c>
      <c r="G6162" s="108" t="s">
        <v>22826</v>
      </c>
      <c r="H6162" s="108" t="s">
        <v>22827</v>
      </c>
      <c r="I6162" s="110" t="s">
        <v>2683</v>
      </c>
      <c r="J6162" s="108" t="s">
        <v>6641</v>
      </c>
      <c r="O6162" s="108" t="s">
        <v>2573</v>
      </c>
    </row>
    <row r="6163" spans="1:15" s="108" customFormat="1" ht="12.75" x14ac:dyDescent="0.2">
      <c r="A6163" s="108" t="str">
        <f>EnterpriseData!$B$38</f>
        <v>ProTes300420201Adm</v>
      </c>
      <c r="B6163" s="109" t="s">
        <v>22828</v>
      </c>
      <c r="C6163" s="108" t="s">
        <v>2609</v>
      </c>
      <c r="D6163" s="108" t="s">
        <v>22829</v>
      </c>
      <c r="E6163" s="108" t="s">
        <v>2683</v>
      </c>
      <c r="G6163" s="108" t="s">
        <v>22830</v>
      </c>
      <c r="H6163" s="108" t="s">
        <v>8653</v>
      </c>
      <c r="I6163" s="110" t="s">
        <v>2683</v>
      </c>
      <c r="J6163" s="108" t="s">
        <v>2422</v>
      </c>
      <c r="O6163" s="108" t="s">
        <v>2573</v>
      </c>
    </row>
    <row r="6164" spans="1:15" s="108" customFormat="1" ht="12.75" x14ac:dyDescent="0.2">
      <c r="A6164" s="108" t="str">
        <f>EnterpriseData!$B$38</f>
        <v>ProTes300420201Adm</v>
      </c>
      <c r="B6164" s="109" t="s">
        <v>22831</v>
      </c>
      <c r="C6164" s="108" t="s">
        <v>2609</v>
      </c>
      <c r="D6164" s="108" t="s">
        <v>22832</v>
      </c>
      <c r="E6164" s="108" t="s">
        <v>2683</v>
      </c>
      <c r="G6164" s="108" t="s">
        <v>22833</v>
      </c>
      <c r="H6164" s="108" t="s">
        <v>11184</v>
      </c>
      <c r="I6164" s="110" t="s">
        <v>2683</v>
      </c>
      <c r="J6164" s="108" t="s">
        <v>3078</v>
      </c>
      <c r="O6164" s="108" t="s">
        <v>2573</v>
      </c>
    </row>
    <row r="6165" spans="1:15" s="108" customFormat="1" ht="12.75" x14ac:dyDescent="0.2">
      <c r="A6165" s="108" t="str">
        <f>EnterpriseData!$B$38</f>
        <v>ProTes300420201Adm</v>
      </c>
      <c r="B6165" s="109" t="s">
        <v>22834</v>
      </c>
      <c r="C6165" s="108" t="s">
        <v>2609</v>
      </c>
      <c r="D6165" s="108" t="s">
        <v>22835</v>
      </c>
      <c r="E6165" s="108" t="s">
        <v>2683</v>
      </c>
      <c r="G6165" s="108" t="s">
        <v>22836</v>
      </c>
      <c r="H6165" s="108" t="s">
        <v>6133</v>
      </c>
      <c r="I6165" s="110" t="s">
        <v>2683</v>
      </c>
      <c r="J6165" s="108" t="s">
        <v>3681</v>
      </c>
      <c r="O6165" s="108" t="s">
        <v>2573</v>
      </c>
    </row>
    <row r="6166" spans="1:15" s="108" customFormat="1" ht="12.75" x14ac:dyDescent="0.2">
      <c r="A6166" s="108" t="str">
        <f>EnterpriseData!$B$38</f>
        <v>ProTes300420201Adm</v>
      </c>
      <c r="B6166" s="109" t="s">
        <v>22837</v>
      </c>
      <c r="C6166" s="108" t="s">
        <v>2609</v>
      </c>
      <c r="D6166" s="108" t="s">
        <v>22838</v>
      </c>
      <c r="E6166" s="108" t="s">
        <v>2683</v>
      </c>
      <c r="G6166" s="108" t="s">
        <v>22839</v>
      </c>
      <c r="H6166" s="108" t="s">
        <v>6534</v>
      </c>
      <c r="I6166" s="110" t="s">
        <v>2683</v>
      </c>
      <c r="J6166" s="108" t="s">
        <v>5602</v>
      </c>
      <c r="O6166" s="108" t="s">
        <v>2573</v>
      </c>
    </row>
    <row r="6167" spans="1:15" s="108" customFormat="1" ht="12.75" x14ac:dyDescent="0.2">
      <c r="A6167" s="108" t="str">
        <f>EnterpriseData!$B$38</f>
        <v>ProTes300420201Adm</v>
      </c>
      <c r="B6167" s="109" t="s">
        <v>22840</v>
      </c>
      <c r="C6167" s="108" t="s">
        <v>2609</v>
      </c>
      <c r="D6167" s="108" t="s">
        <v>22841</v>
      </c>
      <c r="E6167" s="108" t="s">
        <v>2683</v>
      </c>
      <c r="G6167" s="108" t="s">
        <v>22842</v>
      </c>
      <c r="H6167" s="108" t="s">
        <v>6403</v>
      </c>
      <c r="I6167" s="110" t="s">
        <v>2683</v>
      </c>
      <c r="J6167" s="108" t="s">
        <v>6404</v>
      </c>
      <c r="O6167" s="108" t="s">
        <v>2573</v>
      </c>
    </row>
    <row r="6168" spans="1:15" s="108" customFormat="1" ht="12.75" x14ac:dyDescent="0.2">
      <c r="A6168" s="108" t="str">
        <f>EnterpriseData!$B$38</f>
        <v>ProTes300420201Adm</v>
      </c>
      <c r="B6168" s="109" t="s">
        <v>22843</v>
      </c>
      <c r="C6168" s="108" t="s">
        <v>2609</v>
      </c>
      <c r="D6168" s="108" t="s">
        <v>22844</v>
      </c>
      <c r="E6168" s="108" t="s">
        <v>2683</v>
      </c>
      <c r="G6168" s="108" t="s">
        <v>22845</v>
      </c>
      <c r="H6168" s="108" t="s">
        <v>7050</v>
      </c>
      <c r="I6168" s="110" t="s">
        <v>2683</v>
      </c>
      <c r="J6168" s="108" t="s">
        <v>5583</v>
      </c>
      <c r="O6168" s="108" t="s">
        <v>2573</v>
      </c>
    </row>
    <row r="6169" spans="1:15" s="108" customFormat="1" ht="12.75" x14ac:dyDescent="0.2">
      <c r="A6169" s="108" t="str">
        <f>EnterpriseData!$B$38</f>
        <v>ProTes300420201Adm</v>
      </c>
      <c r="B6169" s="109" t="s">
        <v>22846</v>
      </c>
      <c r="C6169" s="108" t="s">
        <v>2609</v>
      </c>
      <c r="D6169" s="108" t="s">
        <v>22847</v>
      </c>
      <c r="E6169" s="108" t="s">
        <v>2683</v>
      </c>
      <c r="G6169" s="108" t="s">
        <v>22848</v>
      </c>
      <c r="H6169" s="108" t="s">
        <v>6253</v>
      </c>
      <c r="I6169" s="110" t="s">
        <v>2683</v>
      </c>
      <c r="J6169" s="108" t="s">
        <v>2952</v>
      </c>
      <c r="O6169" s="108" t="s">
        <v>2573</v>
      </c>
    </row>
    <row r="6170" spans="1:15" s="108" customFormat="1" ht="12.75" x14ac:dyDescent="0.2">
      <c r="A6170" s="108" t="str">
        <f>EnterpriseData!$B$38</f>
        <v>ProTes300420201Adm</v>
      </c>
      <c r="B6170" s="109" t="s">
        <v>22849</v>
      </c>
      <c r="C6170" s="108" t="s">
        <v>2609</v>
      </c>
      <c r="D6170" s="108" t="s">
        <v>22850</v>
      </c>
      <c r="E6170" s="108" t="s">
        <v>2683</v>
      </c>
      <c r="G6170" s="108" t="s">
        <v>22851</v>
      </c>
      <c r="H6170" s="108" t="s">
        <v>6118</v>
      </c>
      <c r="I6170" s="110" t="s">
        <v>2683</v>
      </c>
      <c r="J6170" s="108" t="s">
        <v>2377</v>
      </c>
      <c r="O6170" s="108" t="s">
        <v>2573</v>
      </c>
    </row>
    <row r="6171" spans="1:15" s="108" customFormat="1" ht="12.75" x14ac:dyDescent="0.2">
      <c r="A6171" s="108" t="str">
        <f>EnterpriseData!$B$38</f>
        <v>ProTes300420201Adm</v>
      </c>
      <c r="B6171" s="109" t="s">
        <v>22852</v>
      </c>
      <c r="C6171" s="108" t="s">
        <v>2609</v>
      </c>
      <c r="D6171" s="108" t="s">
        <v>22853</v>
      </c>
      <c r="E6171" s="108" t="s">
        <v>2683</v>
      </c>
      <c r="G6171" s="108" t="s">
        <v>22854</v>
      </c>
      <c r="H6171" s="108" t="s">
        <v>6122</v>
      </c>
      <c r="I6171" s="110" t="s">
        <v>2683</v>
      </c>
      <c r="J6171" s="108" t="s">
        <v>6123</v>
      </c>
      <c r="O6171" s="108" t="s">
        <v>2573</v>
      </c>
    </row>
    <row r="6172" spans="1:15" s="108" customFormat="1" ht="12.75" x14ac:dyDescent="0.2">
      <c r="A6172" s="108" t="str">
        <f>EnterpriseData!$B$38</f>
        <v>ProTes300420201Adm</v>
      </c>
      <c r="B6172" s="109" t="s">
        <v>22855</v>
      </c>
      <c r="C6172" s="108" t="s">
        <v>2609</v>
      </c>
      <c r="D6172" s="108" t="s">
        <v>22856</v>
      </c>
      <c r="E6172" s="108" t="s">
        <v>2683</v>
      </c>
      <c r="G6172" s="108" t="s">
        <v>22857</v>
      </c>
      <c r="H6172" s="108" t="s">
        <v>6433</v>
      </c>
      <c r="I6172" s="110" t="s">
        <v>2683</v>
      </c>
      <c r="J6172" s="108" t="s">
        <v>3036</v>
      </c>
      <c r="O6172" s="108" t="s">
        <v>2573</v>
      </c>
    </row>
    <row r="6173" spans="1:15" s="108" customFormat="1" ht="12.75" x14ac:dyDescent="0.2">
      <c r="A6173" s="108" t="str">
        <f>EnterpriseData!$B$38</f>
        <v>ProTes300420201Adm</v>
      </c>
      <c r="B6173" s="109" t="s">
        <v>22858</v>
      </c>
      <c r="C6173" s="108" t="s">
        <v>2609</v>
      </c>
      <c r="D6173" s="108" t="s">
        <v>22859</v>
      </c>
      <c r="E6173" s="108" t="s">
        <v>2683</v>
      </c>
      <c r="G6173" s="108" t="s">
        <v>22860</v>
      </c>
      <c r="H6173" s="108" t="s">
        <v>6512</v>
      </c>
      <c r="I6173" s="110" t="s">
        <v>2683</v>
      </c>
      <c r="J6173" s="108" t="s">
        <v>5462</v>
      </c>
      <c r="O6173" s="108" t="s">
        <v>2573</v>
      </c>
    </row>
    <row r="6174" spans="1:15" s="108" customFormat="1" ht="12.75" x14ac:dyDescent="0.2">
      <c r="A6174" s="108" t="str">
        <f>EnterpriseData!$B$38</f>
        <v>ProTes300420201Adm</v>
      </c>
      <c r="B6174" s="109" t="s">
        <v>22861</v>
      </c>
      <c r="C6174" s="108" t="s">
        <v>2609</v>
      </c>
      <c r="D6174" s="108" t="s">
        <v>22862</v>
      </c>
      <c r="E6174" s="108" t="s">
        <v>2683</v>
      </c>
      <c r="G6174" s="108" t="s">
        <v>22863</v>
      </c>
      <c r="H6174" s="108" t="s">
        <v>22864</v>
      </c>
      <c r="I6174" s="110" t="s">
        <v>2683</v>
      </c>
      <c r="J6174" s="108" t="s">
        <v>5125</v>
      </c>
      <c r="O6174" s="108" t="s">
        <v>2573</v>
      </c>
    </row>
    <row r="6175" spans="1:15" s="108" customFormat="1" ht="12.75" x14ac:dyDescent="0.2">
      <c r="A6175" s="108" t="str">
        <f>EnterpriseData!$B$38</f>
        <v>ProTes300420201Adm</v>
      </c>
      <c r="B6175" s="109" t="s">
        <v>22865</v>
      </c>
      <c r="C6175" s="108" t="s">
        <v>2609</v>
      </c>
      <c r="D6175" s="108" t="s">
        <v>22866</v>
      </c>
      <c r="E6175" s="108" t="s">
        <v>2683</v>
      </c>
      <c r="G6175" s="108" t="s">
        <v>22867</v>
      </c>
      <c r="H6175" s="108" t="s">
        <v>22867</v>
      </c>
      <c r="I6175" s="110" t="s">
        <v>2683</v>
      </c>
      <c r="J6175" s="108" t="s">
        <v>3346</v>
      </c>
      <c r="O6175" s="108" t="s">
        <v>2573</v>
      </c>
    </row>
    <row r="6176" spans="1:15" s="108" customFormat="1" ht="12.75" x14ac:dyDescent="0.2">
      <c r="A6176" s="108" t="str">
        <f>EnterpriseData!$B$38</f>
        <v>ProTes300420201Adm</v>
      </c>
      <c r="B6176" s="109" t="s">
        <v>22868</v>
      </c>
      <c r="C6176" s="108" t="s">
        <v>2609</v>
      </c>
      <c r="D6176" s="108" t="s">
        <v>22869</v>
      </c>
      <c r="E6176" s="108" t="s">
        <v>2683</v>
      </c>
      <c r="G6176" s="108" t="s">
        <v>22870</v>
      </c>
      <c r="H6176" s="108" t="s">
        <v>9918</v>
      </c>
      <c r="I6176" s="110" t="s">
        <v>2683</v>
      </c>
      <c r="J6176" s="108" t="s">
        <v>9919</v>
      </c>
      <c r="O6176" s="108" t="s">
        <v>2573</v>
      </c>
    </row>
    <row r="6177" spans="1:15" s="108" customFormat="1" ht="12.75" x14ac:dyDescent="0.2">
      <c r="A6177" s="108" t="str">
        <f>EnterpriseData!$B$38</f>
        <v>ProTes300420201Adm</v>
      </c>
      <c r="B6177" s="109" t="s">
        <v>22871</v>
      </c>
      <c r="C6177" s="108" t="s">
        <v>2609</v>
      </c>
      <c r="D6177" s="108" t="s">
        <v>22872</v>
      </c>
      <c r="E6177" s="108" t="s">
        <v>2683</v>
      </c>
      <c r="G6177" s="108" t="s">
        <v>22873</v>
      </c>
      <c r="H6177" s="108" t="s">
        <v>6377</v>
      </c>
      <c r="I6177" s="110" t="s">
        <v>2683</v>
      </c>
      <c r="J6177" s="108" t="s">
        <v>6086</v>
      </c>
      <c r="O6177" s="108" t="s">
        <v>2573</v>
      </c>
    </row>
    <row r="6178" spans="1:15" s="108" customFormat="1" ht="12.75" x14ac:dyDescent="0.2">
      <c r="A6178" s="108" t="str">
        <f>EnterpriseData!$B$38</f>
        <v>ProTes300420201Adm</v>
      </c>
      <c r="B6178" s="109" t="s">
        <v>22874</v>
      </c>
      <c r="C6178" s="108" t="s">
        <v>2609</v>
      </c>
      <c r="D6178" s="108" t="s">
        <v>22875</v>
      </c>
      <c r="E6178" s="108" t="s">
        <v>2683</v>
      </c>
      <c r="G6178" s="108" t="s">
        <v>22876</v>
      </c>
      <c r="H6178" s="108" t="s">
        <v>6129</v>
      </c>
      <c r="I6178" s="110" t="s">
        <v>2683</v>
      </c>
      <c r="J6178" s="108" t="s">
        <v>2414</v>
      </c>
      <c r="O6178" s="108" t="s">
        <v>2573</v>
      </c>
    </row>
    <row r="6179" spans="1:15" s="108" customFormat="1" ht="12.75" x14ac:dyDescent="0.2">
      <c r="A6179" s="108" t="str">
        <f>EnterpriseData!$B$38</f>
        <v>ProTes300420201Adm</v>
      </c>
      <c r="B6179" s="109" t="s">
        <v>22877</v>
      </c>
      <c r="C6179" s="108" t="s">
        <v>2609</v>
      </c>
      <c r="D6179" s="108" t="s">
        <v>22878</v>
      </c>
      <c r="E6179" s="108" t="s">
        <v>2683</v>
      </c>
      <c r="G6179" s="108" t="s">
        <v>22879</v>
      </c>
      <c r="H6179" s="108" t="s">
        <v>22880</v>
      </c>
      <c r="I6179" s="110" t="s">
        <v>2683</v>
      </c>
      <c r="J6179" s="108" t="s">
        <v>22881</v>
      </c>
      <c r="O6179" s="108" t="s">
        <v>2573</v>
      </c>
    </row>
    <row r="6180" spans="1:15" s="108" customFormat="1" ht="12.75" x14ac:dyDescent="0.2">
      <c r="A6180" s="108" t="str">
        <f>EnterpriseData!$B$38</f>
        <v>ProTes300420201Adm</v>
      </c>
      <c r="B6180" s="109" t="s">
        <v>22882</v>
      </c>
      <c r="C6180" s="108" t="s">
        <v>2609</v>
      </c>
      <c r="D6180" s="108" t="s">
        <v>22883</v>
      </c>
      <c r="E6180" s="108" t="s">
        <v>2683</v>
      </c>
      <c r="G6180" s="108" t="s">
        <v>22884</v>
      </c>
      <c r="H6180" s="108" t="s">
        <v>6800</v>
      </c>
      <c r="I6180" s="110" t="s">
        <v>2683</v>
      </c>
      <c r="J6180" s="108" t="s">
        <v>412</v>
      </c>
      <c r="O6180" s="108" t="s">
        <v>2573</v>
      </c>
    </row>
    <row r="6181" spans="1:15" s="108" customFormat="1" ht="12.75" x14ac:dyDescent="0.2">
      <c r="A6181" s="108" t="str">
        <f>EnterpriseData!$B$38</f>
        <v>ProTes300420201Adm</v>
      </c>
      <c r="B6181" s="109" t="s">
        <v>22885</v>
      </c>
      <c r="C6181" s="108" t="s">
        <v>2609</v>
      </c>
      <c r="D6181" s="108" t="s">
        <v>22886</v>
      </c>
      <c r="E6181" s="108" t="s">
        <v>2683</v>
      </c>
      <c r="G6181" s="108" t="s">
        <v>22887</v>
      </c>
      <c r="H6181" s="108" t="s">
        <v>6616</v>
      </c>
      <c r="I6181" s="110" t="s">
        <v>2683</v>
      </c>
      <c r="J6181" s="108" t="s">
        <v>5800</v>
      </c>
      <c r="O6181" s="108" t="s">
        <v>2573</v>
      </c>
    </row>
    <row r="6182" spans="1:15" s="108" customFormat="1" ht="12.75" x14ac:dyDescent="0.2">
      <c r="A6182" s="108" t="str">
        <f>EnterpriseData!$B$38</f>
        <v>ProTes300420201Adm</v>
      </c>
      <c r="B6182" s="109" t="s">
        <v>22888</v>
      </c>
      <c r="C6182" s="108" t="s">
        <v>2609</v>
      </c>
      <c r="D6182" s="108" t="s">
        <v>22889</v>
      </c>
      <c r="E6182" s="108" t="s">
        <v>2683</v>
      </c>
      <c r="G6182" s="108" t="s">
        <v>22890</v>
      </c>
      <c r="H6182" s="108" t="s">
        <v>6151</v>
      </c>
      <c r="I6182" s="110" t="s">
        <v>2683</v>
      </c>
      <c r="J6182" s="108" t="s">
        <v>2727</v>
      </c>
      <c r="O6182" s="108" t="s">
        <v>2573</v>
      </c>
    </row>
    <row r="6183" spans="1:15" s="108" customFormat="1" ht="12.75" x14ac:dyDescent="0.2">
      <c r="A6183" s="108" t="str">
        <f>EnterpriseData!$B$38</f>
        <v>ProTes300420201Adm</v>
      </c>
      <c r="B6183" s="109" t="s">
        <v>22891</v>
      </c>
      <c r="C6183" s="108" t="s">
        <v>2609</v>
      </c>
      <c r="D6183" s="108" t="s">
        <v>22892</v>
      </c>
      <c r="E6183" s="108" t="s">
        <v>2683</v>
      </c>
      <c r="G6183" s="108" t="s">
        <v>22893</v>
      </c>
      <c r="H6183" s="108" t="s">
        <v>4035</v>
      </c>
      <c r="I6183" s="110" t="s">
        <v>2683</v>
      </c>
      <c r="J6183" s="108" t="s">
        <v>3825</v>
      </c>
      <c r="O6183" s="108" t="s">
        <v>2573</v>
      </c>
    </row>
    <row r="6184" spans="1:15" s="108" customFormat="1" ht="12.75" x14ac:dyDescent="0.2">
      <c r="A6184" s="108" t="str">
        <f>EnterpriseData!$B$38</f>
        <v>ProTes300420201Adm</v>
      </c>
      <c r="B6184" s="109" t="s">
        <v>22894</v>
      </c>
      <c r="C6184" s="108" t="s">
        <v>2609</v>
      </c>
      <c r="D6184" s="108" t="s">
        <v>22895</v>
      </c>
      <c r="E6184" s="108" t="s">
        <v>2683</v>
      </c>
      <c r="G6184" s="108" t="s">
        <v>22896</v>
      </c>
      <c r="H6184" s="108" t="s">
        <v>6151</v>
      </c>
      <c r="I6184" s="110" t="s">
        <v>2683</v>
      </c>
      <c r="J6184" s="108" t="s">
        <v>2727</v>
      </c>
      <c r="O6184" s="108" t="s">
        <v>2573</v>
      </c>
    </row>
    <row r="6185" spans="1:15" s="108" customFormat="1" ht="12.75" x14ac:dyDescent="0.2">
      <c r="A6185" s="108" t="str">
        <f>EnterpriseData!$B$38</f>
        <v>ProTes300420201Adm</v>
      </c>
      <c r="B6185" s="109" t="s">
        <v>22897</v>
      </c>
      <c r="C6185" s="108" t="s">
        <v>2609</v>
      </c>
      <c r="D6185" s="108" t="s">
        <v>22898</v>
      </c>
      <c r="E6185" s="108" t="s">
        <v>2683</v>
      </c>
      <c r="G6185" s="108" t="s">
        <v>22899</v>
      </c>
      <c r="H6185" s="108" t="s">
        <v>22900</v>
      </c>
      <c r="I6185" s="110" t="s">
        <v>2683</v>
      </c>
      <c r="J6185" s="108" t="s">
        <v>2388</v>
      </c>
      <c r="O6185" s="108" t="s">
        <v>2573</v>
      </c>
    </row>
    <row r="6186" spans="1:15" s="108" customFormat="1" ht="12.75" x14ac:dyDescent="0.2">
      <c r="A6186" s="108" t="str">
        <f>EnterpriseData!$B$38</f>
        <v>ProTes300420201Adm</v>
      </c>
      <c r="B6186" s="109" t="s">
        <v>22901</v>
      </c>
      <c r="C6186" s="108" t="s">
        <v>2609</v>
      </c>
      <c r="D6186" s="108" t="s">
        <v>22902</v>
      </c>
      <c r="E6186" s="108" t="s">
        <v>2683</v>
      </c>
      <c r="G6186" s="108" t="s">
        <v>22903</v>
      </c>
      <c r="H6186" s="108" t="s">
        <v>6475</v>
      </c>
      <c r="I6186" s="110" t="s">
        <v>2683</v>
      </c>
      <c r="J6186" s="108" t="s">
        <v>5631</v>
      </c>
      <c r="O6186" s="108" t="s">
        <v>2573</v>
      </c>
    </row>
    <row r="6187" spans="1:15" s="108" customFormat="1" ht="12.75" x14ac:dyDescent="0.2">
      <c r="A6187" s="108" t="str">
        <f>EnterpriseData!$B$38</f>
        <v>ProTes300420201Adm</v>
      </c>
      <c r="B6187" s="109" t="s">
        <v>22904</v>
      </c>
      <c r="C6187" s="108" t="s">
        <v>2609</v>
      </c>
      <c r="D6187" s="108" t="s">
        <v>22905</v>
      </c>
      <c r="E6187" s="108" t="s">
        <v>2683</v>
      </c>
      <c r="G6187" s="108" t="s">
        <v>22906</v>
      </c>
      <c r="H6187" s="108" t="s">
        <v>22907</v>
      </c>
      <c r="I6187" s="110" t="s">
        <v>2683</v>
      </c>
      <c r="J6187" s="108" t="s">
        <v>5012</v>
      </c>
      <c r="O6187" s="108" t="s">
        <v>2573</v>
      </c>
    </row>
    <row r="6188" spans="1:15" s="108" customFormat="1" ht="12.75" x14ac:dyDescent="0.2">
      <c r="A6188" s="108" t="str">
        <f>EnterpriseData!$B$38</f>
        <v>ProTes300420201Adm</v>
      </c>
      <c r="B6188" s="109" t="s">
        <v>22908</v>
      </c>
      <c r="C6188" s="108" t="s">
        <v>2609</v>
      </c>
      <c r="D6188" s="108" t="s">
        <v>22909</v>
      </c>
      <c r="E6188" s="108" t="s">
        <v>2683</v>
      </c>
      <c r="G6188" s="108" t="s">
        <v>22910</v>
      </c>
      <c r="H6188" s="108" t="s">
        <v>6151</v>
      </c>
      <c r="I6188" s="110" t="s">
        <v>2683</v>
      </c>
      <c r="J6188" s="108" t="s">
        <v>2727</v>
      </c>
      <c r="O6188" s="108" t="s">
        <v>2573</v>
      </c>
    </row>
    <row r="6189" spans="1:15" s="108" customFormat="1" ht="12.75" x14ac:dyDescent="0.2">
      <c r="A6189" s="108" t="str">
        <f>EnterpriseData!$B$38</f>
        <v>ProTes300420201Adm</v>
      </c>
      <c r="B6189" s="109" t="s">
        <v>22911</v>
      </c>
      <c r="C6189" s="108" t="s">
        <v>2609</v>
      </c>
      <c r="D6189" s="108" t="s">
        <v>22912</v>
      </c>
      <c r="E6189" s="108" t="s">
        <v>2683</v>
      </c>
      <c r="G6189" s="108" t="s">
        <v>22913</v>
      </c>
      <c r="H6189" s="108" t="s">
        <v>6275</v>
      </c>
      <c r="I6189" s="110" t="s">
        <v>2683</v>
      </c>
      <c r="J6189" s="108" t="s">
        <v>6276</v>
      </c>
      <c r="O6189" s="108" t="s">
        <v>2573</v>
      </c>
    </row>
    <row r="6190" spans="1:15" s="108" customFormat="1" ht="12.75" x14ac:dyDescent="0.2">
      <c r="A6190" s="108" t="str">
        <f>EnterpriseData!$B$38</f>
        <v>ProTes300420201Adm</v>
      </c>
      <c r="B6190" s="109" t="s">
        <v>22914</v>
      </c>
      <c r="C6190" s="108" t="s">
        <v>2609</v>
      </c>
      <c r="D6190" s="108" t="s">
        <v>22915</v>
      </c>
      <c r="E6190" s="108" t="s">
        <v>2683</v>
      </c>
      <c r="G6190" s="108" t="s">
        <v>22916</v>
      </c>
      <c r="H6190" s="108" t="s">
        <v>6275</v>
      </c>
      <c r="I6190" s="110" t="s">
        <v>2683</v>
      </c>
      <c r="J6190" s="108" t="s">
        <v>6276</v>
      </c>
      <c r="O6190" s="108" t="s">
        <v>2573</v>
      </c>
    </row>
    <row r="6191" spans="1:15" s="108" customFormat="1" ht="12.75" x14ac:dyDescent="0.2">
      <c r="A6191" s="108" t="str">
        <f>EnterpriseData!$B$38</f>
        <v>ProTes300420201Adm</v>
      </c>
      <c r="B6191" s="109" t="s">
        <v>22917</v>
      </c>
      <c r="C6191" s="108" t="s">
        <v>2609</v>
      </c>
      <c r="D6191" s="108" t="s">
        <v>22918</v>
      </c>
      <c r="E6191" s="108" t="s">
        <v>2683</v>
      </c>
      <c r="G6191" s="108" t="s">
        <v>22919</v>
      </c>
      <c r="H6191" s="108" t="s">
        <v>6275</v>
      </c>
      <c r="I6191" s="110" t="s">
        <v>2683</v>
      </c>
      <c r="J6191" s="108" t="s">
        <v>6276</v>
      </c>
      <c r="O6191" s="108" t="s">
        <v>2573</v>
      </c>
    </row>
    <row r="6192" spans="1:15" s="108" customFormat="1" ht="12.75" x14ac:dyDescent="0.2">
      <c r="A6192" s="108" t="str">
        <f>EnterpriseData!$B$38</f>
        <v>ProTes300420201Adm</v>
      </c>
      <c r="B6192" s="109" t="s">
        <v>22920</v>
      </c>
      <c r="C6192" s="108" t="s">
        <v>2609</v>
      </c>
      <c r="D6192" s="108" t="s">
        <v>22921</v>
      </c>
      <c r="E6192" s="108" t="s">
        <v>2683</v>
      </c>
      <c r="G6192" s="108" t="s">
        <v>22922</v>
      </c>
      <c r="H6192" s="108" t="s">
        <v>6275</v>
      </c>
      <c r="I6192" s="110" t="s">
        <v>2683</v>
      </c>
      <c r="J6192" s="108" t="s">
        <v>6276</v>
      </c>
      <c r="O6192" s="108" t="s">
        <v>2573</v>
      </c>
    </row>
    <row r="6193" spans="1:15" s="108" customFormat="1" ht="12.75" x14ac:dyDescent="0.2">
      <c r="A6193" s="108" t="str">
        <f>EnterpriseData!$B$38</f>
        <v>ProTes300420201Adm</v>
      </c>
      <c r="B6193" s="109" t="s">
        <v>22923</v>
      </c>
      <c r="C6193" s="108" t="s">
        <v>2609</v>
      </c>
      <c r="D6193" s="108" t="s">
        <v>22924</v>
      </c>
      <c r="E6193" s="108" t="s">
        <v>2683</v>
      </c>
      <c r="G6193" s="108" t="s">
        <v>22925</v>
      </c>
      <c r="H6193" s="108" t="s">
        <v>6155</v>
      </c>
      <c r="I6193" s="110" t="s">
        <v>2683</v>
      </c>
      <c r="J6193" s="108" t="s">
        <v>3358</v>
      </c>
      <c r="O6193" s="108" t="s">
        <v>2573</v>
      </c>
    </row>
    <row r="6194" spans="1:15" s="108" customFormat="1" ht="12.75" x14ac:dyDescent="0.2">
      <c r="A6194" s="108" t="str">
        <f>EnterpriseData!$B$38</f>
        <v>ProTes300420201Adm</v>
      </c>
      <c r="B6194" s="109" t="s">
        <v>22926</v>
      </c>
      <c r="C6194" s="108" t="s">
        <v>2609</v>
      </c>
      <c r="D6194" s="108" t="s">
        <v>22927</v>
      </c>
      <c r="E6194" s="108" t="s">
        <v>2683</v>
      </c>
      <c r="G6194" s="108" t="s">
        <v>22928</v>
      </c>
      <c r="H6194" s="108" t="s">
        <v>6534</v>
      </c>
      <c r="I6194" s="110" t="s">
        <v>2683</v>
      </c>
      <c r="J6194" s="108" t="s">
        <v>5602</v>
      </c>
      <c r="O6194" s="108" t="s">
        <v>2573</v>
      </c>
    </row>
    <row r="6195" spans="1:15" s="108" customFormat="1" ht="12.75" x14ac:dyDescent="0.2">
      <c r="A6195" s="108" t="str">
        <f>EnterpriseData!$B$38</f>
        <v>ProTes300420201Adm</v>
      </c>
      <c r="B6195" s="109" t="s">
        <v>22929</v>
      </c>
      <c r="C6195" s="108" t="s">
        <v>2609</v>
      </c>
      <c r="D6195" s="108" t="s">
        <v>22930</v>
      </c>
      <c r="E6195" s="108" t="s">
        <v>2683</v>
      </c>
      <c r="G6195" s="108" t="s">
        <v>22931</v>
      </c>
      <c r="H6195" s="108" t="s">
        <v>6198</v>
      </c>
      <c r="I6195" s="110" t="s">
        <v>2683</v>
      </c>
      <c r="J6195" s="108" t="s">
        <v>3825</v>
      </c>
      <c r="O6195" s="108" t="s">
        <v>2573</v>
      </c>
    </row>
    <row r="6196" spans="1:15" s="108" customFormat="1" ht="12.75" x14ac:dyDescent="0.2">
      <c r="A6196" s="108" t="str">
        <f>EnterpriseData!$B$38</f>
        <v>ProTes300420201Adm</v>
      </c>
      <c r="B6196" s="109" t="s">
        <v>22932</v>
      </c>
      <c r="C6196" s="108" t="s">
        <v>2609</v>
      </c>
      <c r="D6196" s="108" t="s">
        <v>22933</v>
      </c>
      <c r="E6196" s="108" t="s">
        <v>2683</v>
      </c>
      <c r="G6196" s="108" t="s">
        <v>22934</v>
      </c>
      <c r="H6196" s="108" t="s">
        <v>6155</v>
      </c>
      <c r="I6196" s="110" t="s">
        <v>2683</v>
      </c>
      <c r="J6196" s="108" t="s">
        <v>3358</v>
      </c>
      <c r="O6196" s="108" t="s">
        <v>2573</v>
      </c>
    </row>
    <row r="6197" spans="1:15" s="108" customFormat="1" ht="12.75" x14ac:dyDescent="0.2">
      <c r="A6197" s="108" t="str">
        <f>EnterpriseData!$B$38</f>
        <v>ProTes300420201Adm</v>
      </c>
      <c r="B6197" s="109" t="s">
        <v>22935</v>
      </c>
      <c r="C6197" s="108" t="s">
        <v>2609</v>
      </c>
      <c r="D6197" s="108" t="s">
        <v>22936</v>
      </c>
      <c r="E6197" s="108" t="s">
        <v>2683</v>
      </c>
      <c r="G6197" s="108" t="s">
        <v>22937</v>
      </c>
      <c r="H6197" s="108" t="s">
        <v>6122</v>
      </c>
      <c r="I6197" s="110" t="s">
        <v>2683</v>
      </c>
      <c r="J6197" s="108" t="s">
        <v>6123</v>
      </c>
      <c r="O6197" s="108" t="s">
        <v>2573</v>
      </c>
    </row>
    <row r="6198" spans="1:15" s="108" customFormat="1" ht="12.75" x14ac:dyDescent="0.2">
      <c r="A6198" s="108" t="str">
        <f>EnterpriseData!$B$38</f>
        <v>ProTes300420201Adm</v>
      </c>
      <c r="B6198" s="109" t="s">
        <v>22938</v>
      </c>
      <c r="C6198" s="108" t="s">
        <v>2609</v>
      </c>
      <c r="D6198" s="108" t="s">
        <v>22939</v>
      </c>
      <c r="E6198" s="108" t="s">
        <v>2683</v>
      </c>
      <c r="G6198" s="108" t="s">
        <v>22940</v>
      </c>
      <c r="H6198" s="108" t="s">
        <v>7660</v>
      </c>
      <c r="I6198" s="110" t="s">
        <v>2683</v>
      </c>
      <c r="J6198" s="108" t="s">
        <v>2437</v>
      </c>
      <c r="O6198" s="108" t="s">
        <v>2573</v>
      </c>
    </row>
    <row r="6199" spans="1:15" s="108" customFormat="1" ht="12.75" x14ac:dyDescent="0.2">
      <c r="A6199" s="108" t="str">
        <f>EnterpriseData!$B$38</f>
        <v>ProTes300420201Adm</v>
      </c>
      <c r="B6199" s="109" t="s">
        <v>22941</v>
      </c>
      <c r="C6199" s="108" t="s">
        <v>2609</v>
      </c>
      <c r="D6199" s="108" t="s">
        <v>22942</v>
      </c>
      <c r="E6199" s="108" t="s">
        <v>2683</v>
      </c>
      <c r="G6199" s="108" t="s">
        <v>22943</v>
      </c>
      <c r="H6199" s="108" t="s">
        <v>6838</v>
      </c>
      <c r="I6199" s="110" t="s">
        <v>2683</v>
      </c>
      <c r="J6199" s="108" t="s">
        <v>2534</v>
      </c>
      <c r="O6199" s="108" t="s">
        <v>2573</v>
      </c>
    </row>
    <row r="6200" spans="1:15" s="108" customFormat="1" ht="12.75" x14ac:dyDescent="0.2">
      <c r="A6200" s="108" t="str">
        <f>EnterpriseData!$B$38</f>
        <v>ProTes300420201Adm</v>
      </c>
      <c r="B6200" s="109" t="s">
        <v>22944</v>
      </c>
      <c r="C6200" s="108" t="s">
        <v>2609</v>
      </c>
      <c r="D6200" s="108" t="s">
        <v>22945</v>
      </c>
      <c r="E6200" s="108" t="s">
        <v>2683</v>
      </c>
      <c r="G6200" s="108" t="s">
        <v>22946</v>
      </c>
      <c r="H6200" s="108" t="s">
        <v>6923</v>
      </c>
      <c r="I6200" s="110" t="s">
        <v>2683</v>
      </c>
      <c r="J6200" s="108" t="s">
        <v>2991</v>
      </c>
      <c r="O6200" s="108" t="s">
        <v>2573</v>
      </c>
    </row>
    <row r="6201" spans="1:15" s="108" customFormat="1" ht="12.75" x14ac:dyDescent="0.2">
      <c r="A6201" s="108" t="str">
        <f>EnterpriseData!$B$38</f>
        <v>ProTes300420201Adm</v>
      </c>
      <c r="B6201" s="109" t="s">
        <v>22947</v>
      </c>
      <c r="C6201" s="108" t="s">
        <v>2609</v>
      </c>
      <c r="D6201" s="108" t="s">
        <v>22948</v>
      </c>
      <c r="E6201" s="108" t="s">
        <v>2683</v>
      </c>
      <c r="G6201" s="108" t="s">
        <v>22949</v>
      </c>
      <c r="H6201" s="108" t="s">
        <v>11116</v>
      </c>
      <c r="I6201" s="110" t="s">
        <v>2683</v>
      </c>
      <c r="J6201" s="108" t="s">
        <v>7486</v>
      </c>
      <c r="O6201" s="108" t="s">
        <v>2573</v>
      </c>
    </row>
    <row r="6202" spans="1:15" s="108" customFormat="1" ht="12.75" x14ac:dyDescent="0.2">
      <c r="A6202" s="108" t="str">
        <f>EnterpriseData!$B$38</f>
        <v>ProTes300420201Adm</v>
      </c>
      <c r="B6202" s="109" t="s">
        <v>22950</v>
      </c>
      <c r="C6202" s="108" t="s">
        <v>2609</v>
      </c>
      <c r="D6202" s="108" t="s">
        <v>22951</v>
      </c>
      <c r="E6202" s="108" t="s">
        <v>2683</v>
      </c>
      <c r="G6202" s="108" t="s">
        <v>22952</v>
      </c>
      <c r="H6202" s="108" t="s">
        <v>6765</v>
      </c>
      <c r="I6202" s="110" t="s">
        <v>2683</v>
      </c>
      <c r="J6202" s="108" t="s">
        <v>5640</v>
      </c>
      <c r="O6202" s="108" t="s">
        <v>2573</v>
      </c>
    </row>
    <row r="6203" spans="1:15" s="108" customFormat="1" ht="12.75" x14ac:dyDescent="0.2">
      <c r="A6203" s="108" t="str">
        <f>EnterpriseData!$B$38</f>
        <v>ProTes300420201Adm</v>
      </c>
      <c r="B6203" s="109" t="s">
        <v>22953</v>
      </c>
      <c r="C6203" s="108" t="s">
        <v>2609</v>
      </c>
      <c r="D6203" s="108" t="s">
        <v>22954</v>
      </c>
      <c r="E6203" s="108" t="s">
        <v>2683</v>
      </c>
      <c r="G6203" s="108" t="s">
        <v>22955</v>
      </c>
      <c r="H6203" s="108" t="s">
        <v>22956</v>
      </c>
      <c r="I6203" s="110" t="s">
        <v>2683</v>
      </c>
      <c r="J6203" s="108" t="s">
        <v>7336</v>
      </c>
      <c r="O6203" s="108" t="s">
        <v>2573</v>
      </c>
    </row>
    <row r="6204" spans="1:15" s="108" customFormat="1" ht="12.75" x14ac:dyDescent="0.2">
      <c r="A6204" s="108" t="str">
        <f>EnterpriseData!$B$38</f>
        <v>ProTes300420201Adm</v>
      </c>
      <c r="B6204" s="109" t="s">
        <v>22957</v>
      </c>
      <c r="C6204" s="108" t="s">
        <v>2609</v>
      </c>
      <c r="D6204" s="108" t="s">
        <v>22958</v>
      </c>
      <c r="E6204" s="108" t="s">
        <v>2683</v>
      </c>
      <c r="G6204" s="108" t="s">
        <v>22959</v>
      </c>
      <c r="H6204" s="108" t="s">
        <v>6512</v>
      </c>
      <c r="I6204" s="110" t="s">
        <v>2683</v>
      </c>
      <c r="J6204" s="108" t="s">
        <v>5462</v>
      </c>
      <c r="O6204" s="108" t="s">
        <v>2573</v>
      </c>
    </row>
    <row r="6205" spans="1:15" s="108" customFormat="1" ht="12.75" x14ac:dyDescent="0.2">
      <c r="A6205" s="108" t="str">
        <f>EnterpriseData!$B$38</f>
        <v>ProTes300420201Adm</v>
      </c>
      <c r="B6205" s="109" t="s">
        <v>22960</v>
      </c>
      <c r="C6205" s="108" t="s">
        <v>2609</v>
      </c>
      <c r="D6205" s="108" t="s">
        <v>22961</v>
      </c>
      <c r="E6205" s="108" t="s">
        <v>2683</v>
      </c>
      <c r="G6205" s="108" t="s">
        <v>22962</v>
      </c>
      <c r="H6205" s="108" t="s">
        <v>6512</v>
      </c>
      <c r="I6205" s="110" t="s">
        <v>2683</v>
      </c>
      <c r="J6205" s="108" t="s">
        <v>5462</v>
      </c>
      <c r="O6205" s="108" t="s">
        <v>2573</v>
      </c>
    </row>
    <row r="6206" spans="1:15" s="108" customFormat="1" ht="12.75" x14ac:dyDescent="0.2">
      <c r="A6206" s="108" t="str">
        <f>EnterpriseData!$B$38</f>
        <v>ProTes300420201Adm</v>
      </c>
      <c r="B6206" s="109" t="s">
        <v>22963</v>
      </c>
      <c r="C6206" s="108" t="s">
        <v>2609</v>
      </c>
      <c r="D6206" s="108" t="s">
        <v>22964</v>
      </c>
      <c r="E6206" s="108" t="s">
        <v>2683</v>
      </c>
      <c r="G6206" s="108" t="s">
        <v>22965</v>
      </c>
      <c r="H6206" s="108" t="s">
        <v>6230</v>
      </c>
      <c r="I6206" s="110" t="s">
        <v>2683</v>
      </c>
      <c r="J6206" s="108" t="s">
        <v>5458</v>
      </c>
      <c r="O6206" s="108" t="s">
        <v>2573</v>
      </c>
    </row>
    <row r="6207" spans="1:15" s="108" customFormat="1" ht="12.75" x14ac:dyDescent="0.2">
      <c r="A6207" s="108" t="str">
        <f>EnterpriseData!$B$38</f>
        <v>ProTes300420201Adm</v>
      </c>
      <c r="B6207" s="109" t="s">
        <v>22966</v>
      </c>
      <c r="C6207" s="108" t="s">
        <v>2609</v>
      </c>
      <c r="D6207" s="108" t="s">
        <v>22967</v>
      </c>
      <c r="E6207" s="108" t="s">
        <v>2683</v>
      </c>
      <c r="G6207" s="108" t="s">
        <v>22968</v>
      </c>
      <c r="H6207" s="108" t="s">
        <v>7223</v>
      </c>
      <c r="I6207" s="110" t="s">
        <v>2683</v>
      </c>
      <c r="J6207" s="108" t="s">
        <v>4954</v>
      </c>
      <c r="O6207" s="108" t="s">
        <v>2573</v>
      </c>
    </row>
    <row r="6208" spans="1:15" s="108" customFormat="1" ht="12.75" x14ac:dyDescent="0.2">
      <c r="A6208" s="108" t="str">
        <f>EnterpriseData!$B$38</f>
        <v>ProTes300420201Adm</v>
      </c>
      <c r="B6208" s="109" t="s">
        <v>22969</v>
      </c>
      <c r="C6208" s="108" t="s">
        <v>2609</v>
      </c>
      <c r="D6208" s="108" t="s">
        <v>21328</v>
      </c>
      <c r="E6208" s="108" t="s">
        <v>2683</v>
      </c>
      <c r="G6208" s="108" t="s">
        <v>21329</v>
      </c>
      <c r="H6208" s="108" t="s">
        <v>6923</v>
      </c>
      <c r="I6208" s="110" t="s">
        <v>2683</v>
      </c>
      <c r="J6208" s="108" t="s">
        <v>2991</v>
      </c>
      <c r="O6208" s="108" t="s">
        <v>2573</v>
      </c>
    </row>
    <row r="6209" spans="1:15" s="108" customFormat="1" ht="12.75" x14ac:dyDescent="0.2">
      <c r="A6209" s="108" t="str">
        <f>EnterpriseData!$B$38</f>
        <v>ProTes300420201Adm</v>
      </c>
      <c r="B6209" s="109" t="s">
        <v>22970</v>
      </c>
      <c r="C6209" s="108" t="s">
        <v>2609</v>
      </c>
      <c r="D6209" s="108" t="s">
        <v>22971</v>
      </c>
      <c r="E6209" s="108" t="s">
        <v>2683</v>
      </c>
      <c r="G6209" s="108" t="s">
        <v>22972</v>
      </c>
      <c r="H6209" s="108" t="s">
        <v>22973</v>
      </c>
      <c r="I6209" s="110" t="s">
        <v>2683</v>
      </c>
      <c r="J6209" s="108" t="s">
        <v>3358</v>
      </c>
      <c r="O6209" s="108" t="s">
        <v>2573</v>
      </c>
    </row>
    <row r="6210" spans="1:15" s="108" customFormat="1" ht="12.75" x14ac:dyDescent="0.2">
      <c r="A6210" s="108" t="str">
        <f>EnterpriseData!$B$38</f>
        <v>ProTes300420201Adm</v>
      </c>
      <c r="B6210" s="109" t="s">
        <v>22974</v>
      </c>
      <c r="C6210" s="108" t="s">
        <v>2609</v>
      </c>
      <c r="D6210" s="108" t="s">
        <v>22975</v>
      </c>
      <c r="E6210" s="108" t="s">
        <v>2683</v>
      </c>
      <c r="G6210" s="108" t="s">
        <v>22976</v>
      </c>
      <c r="H6210" s="108" t="s">
        <v>6923</v>
      </c>
      <c r="I6210" s="110" t="s">
        <v>2683</v>
      </c>
      <c r="J6210" s="108" t="s">
        <v>2991</v>
      </c>
      <c r="O6210" s="108" t="s">
        <v>2573</v>
      </c>
    </row>
    <row r="6211" spans="1:15" s="108" customFormat="1" ht="12.75" x14ac:dyDescent="0.2">
      <c r="A6211" s="108" t="str">
        <f>EnterpriseData!$B$38</f>
        <v>ProTes300420201Adm</v>
      </c>
      <c r="B6211" s="109" t="s">
        <v>22977</v>
      </c>
      <c r="C6211" s="108" t="s">
        <v>2609</v>
      </c>
      <c r="D6211" s="108" t="s">
        <v>22978</v>
      </c>
      <c r="E6211" s="108" t="s">
        <v>2683</v>
      </c>
      <c r="G6211" s="108" t="s">
        <v>22979</v>
      </c>
      <c r="H6211" s="108" t="s">
        <v>6245</v>
      </c>
      <c r="I6211" s="110" t="s">
        <v>2683</v>
      </c>
      <c r="J6211" s="108" t="s">
        <v>2412</v>
      </c>
      <c r="O6211" s="108" t="s">
        <v>2573</v>
      </c>
    </row>
    <row r="6212" spans="1:15" s="108" customFormat="1" ht="12.75" x14ac:dyDescent="0.2">
      <c r="A6212" s="108" t="str">
        <f>EnterpriseData!$B$38</f>
        <v>ProTes300420201Adm</v>
      </c>
      <c r="B6212" s="109" t="s">
        <v>22980</v>
      </c>
      <c r="C6212" s="108" t="s">
        <v>2609</v>
      </c>
      <c r="D6212" s="108" t="s">
        <v>22981</v>
      </c>
      <c r="E6212" s="108" t="s">
        <v>2683</v>
      </c>
      <c r="G6212" s="108" t="s">
        <v>22982</v>
      </c>
      <c r="H6212" s="108" t="s">
        <v>6191</v>
      </c>
      <c r="I6212" s="110" t="s">
        <v>2683</v>
      </c>
      <c r="J6212" s="108" t="s">
        <v>2426</v>
      </c>
      <c r="O6212" s="108" t="s">
        <v>2573</v>
      </c>
    </row>
    <row r="6213" spans="1:15" s="108" customFormat="1" ht="12.75" x14ac:dyDescent="0.2">
      <c r="A6213" s="108" t="str">
        <f>EnterpriseData!$B$38</f>
        <v>ProTes300420201Adm</v>
      </c>
      <c r="B6213" s="109" t="s">
        <v>22983</v>
      </c>
      <c r="C6213" s="108" t="s">
        <v>2609</v>
      </c>
      <c r="D6213" s="108" t="s">
        <v>22984</v>
      </c>
      <c r="E6213" s="108" t="s">
        <v>2683</v>
      </c>
      <c r="G6213" s="108" t="s">
        <v>22985</v>
      </c>
      <c r="H6213" s="108" t="s">
        <v>15912</v>
      </c>
      <c r="I6213" s="110" t="s">
        <v>2683</v>
      </c>
      <c r="J6213" s="108" t="s">
        <v>2407</v>
      </c>
      <c r="O6213" s="108" t="s">
        <v>2573</v>
      </c>
    </row>
    <row r="6214" spans="1:15" s="108" customFormat="1" ht="12.75" x14ac:dyDescent="0.2">
      <c r="A6214" s="108" t="str">
        <f>EnterpriseData!$B$38</f>
        <v>ProTes300420201Adm</v>
      </c>
      <c r="B6214" s="109" t="s">
        <v>22986</v>
      </c>
      <c r="C6214" s="108" t="s">
        <v>2609</v>
      </c>
      <c r="D6214" s="108" t="s">
        <v>22987</v>
      </c>
      <c r="E6214" s="108" t="s">
        <v>2683</v>
      </c>
      <c r="G6214" s="108" t="s">
        <v>22988</v>
      </c>
      <c r="H6214" s="108" t="s">
        <v>22989</v>
      </c>
      <c r="I6214" s="110" t="s">
        <v>2683</v>
      </c>
      <c r="J6214" s="108" t="s">
        <v>5526</v>
      </c>
      <c r="O6214" s="108" t="s">
        <v>2573</v>
      </c>
    </row>
    <row r="6215" spans="1:15" s="108" customFormat="1" ht="12.75" x14ac:dyDescent="0.2">
      <c r="A6215" s="108" t="str">
        <f>EnterpriseData!$B$38</f>
        <v>ProTes300420201Adm</v>
      </c>
      <c r="B6215" s="109" t="s">
        <v>22990</v>
      </c>
      <c r="C6215" s="108" t="s">
        <v>2609</v>
      </c>
      <c r="D6215" s="108" t="s">
        <v>22991</v>
      </c>
      <c r="E6215" s="108" t="s">
        <v>2683</v>
      </c>
      <c r="G6215" s="108" t="s">
        <v>22992</v>
      </c>
      <c r="H6215" s="108" t="s">
        <v>7482</v>
      </c>
      <c r="I6215" s="110" t="s">
        <v>2683</v>
      </c>
      <c r="J6215" s="108" t="s">
        <v>3614</v>
      </c>
      <c r="O6215" s="108" t="s">
        <v>2573</v>
      </c>
    </row>
    <row r="6216" spans="1:15" s="108" customFormat="1" ht="12.75" x14ac:dyDescent="0.2">
      <c r="A6216" s="108" t="str">
        <f>EnterpriseData!$B$38</f>
        <v>ProTes300420201Adm</v>
      </c>
      <c r="B6216" s="109" t="s">
        <v>22993</v>
      </c>
      <c r="C6216" s="108" t="s">
        <v>2609</v>
      </c>
      <c r="D6216" s="108" t="s">
        <v>22994</v>
      </c>
      <c r="E6216" s="108" t="s">
        <v>2683</v>
      </c>
      <c r="G6216" s="108" t="s">
        <v>22995</v>
      </c>
      <c r="H6216" s="108" t="s">
        <v>6155</v>
      </c>
      <c r="I6216" s="110" t="s">
        <v>2683</v>
      </c>
      <c r="J6216" s="108" t="s">
        <v>3358</v>
      </c>
      <c r="O6216" s="108" t="s">
        <v>2573</v>
      </c>
    </row>
    <row r="6217" spans="1:15" s="108" customFormat="1" ht="12.75" x14ac:dyDescent="0.2">
      <c r="A6217" s="108" t="str">
        <f>EnterpriseData!$B$38</f>
        <v>ProTes300420201Adm</v>
      </c>
      <c r="B6217" s="109" t="s">
        <v>22996</v>
      </c>
      <c r="C6217" s="108" t="s">
        <v>2609</v>
      </c>
      <c r="D6217" s="108" t="s">
        <v>22997</v>
      </c>
      <c r="E6217" s="108" t="s">
        <v>2683</v>
      </c>
      <c r="G6217" s="108" t="s">
        <v>22998</v>
      </c>
      <c r="H6217" s="108" t="s">
        <v>6664</v>
      </c>
      <c r="I6217" s="110" t="s">
        <v>2683</v>
      </c>
      <c r="J6217" s="108" t="s">
        <v>2440</v>
      </c>
      <c r="O6217" s="108" t="s">
        <v>2573</v>
      </c>
    </row>
    <row r="6218" spans="1:15" s="108" customFormat="1" ht="12.75" x14ac:dyDescent="0.2">
      <c r="A6218" s="108" t="str">
        <f>EnterpriseData!$B$38</f>
        <v>ProTes300420201Adm</v>
      </c>
      <c r="B6218" s="109" t="s">
        <v>22999</v>
      </c>
      <c r="C6218" s="108" t="s">
        <v>2609</v>
      </c>
      <c r="D6218" s="108" t="s">
        <v>23000</v>
      </c>
      <c r="E6218" s="108" t="s">
        <v>2683</v>
      </c>
      <c r="G6218" s="108" t="s">
        <v>23001</v>
      </c>
      <c r="H6218" s="108" t="s">
        <v>6923</v>
      </c>
      <c r="I6218" s="110" t="s">
        <v>2683</v>
      </c>
      <c r="J6218" s="108" t="s">
        <v>2991</v>
      </c>
      <c r="O6218" s="108" t="s">
        <v>2573</v>
      </c>
    </row>
    <row r="6219" spans="1:15" s="108" customFormat="1" ht="12.75" x14ac:dyDescent="0.2">
      <c r="A6219" s="108" t="str">
        <f>EnterpriseData!$B$38</f>
        <v>ProTes300420201Adm</v>
      </c>
      <c r="B6219" s="109" t="s">
        <v>23002</v>
      </c>
      <c r="C6219" s="108" t="s">
        <v>2609</v>
      </c>
      <c r="D6219" s="108" t="s">
        <v>23003</v>
      </c>
      <c r="E6219" s="108" t="s">
        <v>2683</v>
      </c>
      <c r="G6219" s="108" t="s">
        <v>23004</v>
      </c>
      <c r="H6219" s="108" t="s">
        <v>12369</v>
      </c>
      <c r="I6219" s="110" t="s">
        <v>2683</v>
      </c>
      <c r="J6219" s="108" t="s">
        <v>5872</v>
      </c>
      <c r="O6219" s="108" t="s">
        <v>2573</v>
      </c>
    </row>
    <row r="6220" spans="1:15" s="108" customFormat="1" ht="12.75" x14ac:dyDescent="0.2">
      <c r="A6220" s="108" t="str">
        <f>EnterpriseData!$B$38</f>
        <v>ProTes300420201Adm</v>
      </c>
      <c r="B6220" s="109" t="s">
        <v>23005</v>
      </c>
      <c r="C6220" s="108" t="s">
        <v>2609</v>
      </c>
      <c r="D6220" s="108" t="s">
        <v>23006</v>
      </c>
      <c r="E6220" s="108" t="s">
        <v>2683</v>
      </c>
      <c r="G6220" s="108" t="s">
        <v>23007</v>
      </c>
      <c r="H6220" s="108" t="s">
        <v>6245</v>
      </c>
      <c r="I6220" s="110" t="s">
        <v>2683</v>
      </c>
      <c r="J6220" s="108" t="s">
        <v>2412</v>
      </c>
      <c r="O6220" s="108" t="s">
        <v>2573</v>
      </c>
    </row>
    <row r="6221" spans="1:15" s="108" customFormat="1" ht="12.75" x14ac:dyDescent="0.2">
      <c r="A6221" s="108" t="str">
        <f>EnterpriseData!$B$38</f>
        <v>ProTes300420201Adm</v>
      </c>
      <c r="B6221" s="109" t="s">
        <v>23008</v>
      </c>
      <c r="C6221" s="108" t="s">
        <v>2609</v>
      </c>
      <c r="D6221" s="108" t="s">
        <v>23009</v>
      </c>
      <c r="E6221" s="108" t="s">
        <v>2683</v>
      </c>
      <c r="G6221" s="108" t="s">
        <v>23010</v>
      </c>
      <c r="H6221" s="108" t="s">
        <v>6381</v>
      </c>
      <c r="I6221" s="110" t="s">
        <v>2683</v>
      </c>
      <c r="J6221" s="108" t="s">
        <v>3338</v>
      </c>
      <c r="O6221" s="108" t="s">
        <v>2573</v>
      </c>
    </row>
    <row r="6222" spans="1:15" s="108" customFormat="1" ht="12.75" x14ac:dyDescent="0.2">
      <c r="A6222" s="108" t="str">
        <f>EnterpriseData!$B$38</f>
        <v>ProTes300420201Adm</v>
      </c>
      <c r="B6222" s="109" t="s">
        <v>23011</v>
      </c>
      <c r="C6222" s="108" t="s">
        <v>2609</v>
      </c>
      <c r="D6222" s="108" t="s">
        <v>23012</v>
      </c>
      <c r="E6222" s="108" t="s">
        <v>2683</v>
      </c>
      <c r="G6222" s="108" t="s">
        <v>23013</v>
      </c>
      <c r="H6222" s="108" t="s">
        <v>6765</v>
      </c>
      <c r="I6222" s="110" t="s">
        <v>2683</v>
      </c>
      <c r="J6222" s="108" t="s">
        <v>5640</v>
      </c>
      <c r="O6222" s="108" t="s">
        <v>2573</v>
      </c>
    </row>
    <row r="6223" spans="1:15" s="108" customFormat="1" ht="12.75" x14ac:dyDescent="0.2">
      <c r="A6223" s="108" t="str">
        <f>EnterpriseData!$B$38</f>
        <v>ProTes300420201Adm</v>
      </c>
      <c r="B6223" s="109" t="s">
        <v>23014</v>
      </c>
      <c r="C6223" s="108" t="s">
        <v>2609</v>
      </c>
      <c r="D6223" s="108" t="s">
        <v>23015</v>
      </c>
      <c r="E6223" s="108" t="s">
        <v>2683</v>
      </c>
      <c r="G6223" s="108" t="s">
        <v>23016</v>
      </c>
      <c r="H6223" s="108" t="s">
        <v>6299</v>
      </c>
      <c r="I6223" s="110" t="s">
        <v>2683</v>
      </c>
      <c r="J6223" s="108" t="s">
        <v>3100</v>
      </c>
      <c r="O6223" s="108" t="s">
        <v>2573</v>
      </c>
    </row>
    <row r="6224" spans="1:15" s="108" customFormat="1" ht="12.75" x14ac:dyDescent="0.2">
      <c r="A6224" s="108" t="str">
        <f>EnterpriseData!$B$38</f>
        <v>ProTes300420201Adm</v>
      </c>
      <c r="B6224" s="109" t="s">
        <v>23017</v>
      </c>
      <c r="C6224" s="108" t="s">
        <v>2609</v>
      </c>
      <c r="D6224" s="108" t="s">
        <v>23018</v>
      </c>
      <c r="E6224" s="108" t="s">
        <v>2683</v>
      </c>
      <c r="G6224" s="108" t="s">
        <v>23019</v>
      </c>
      <c r="H6224" s="108" t="s">
        <v>14777</v>
      </c>
      <c r="I6224" s="110" t="s">
        <v>2683</v>
      </c>
      <c r="J6224" s="108" t="s">
        <v>8390</v>
      </c>
      <c r="O6224" s="108" t="s">
        <v>2573</v>
      </c>
    </row>
    <row r="6225" spans="1:15" s="108" customFormat="1" ht="12.75" x14ac:dyDescent="0.2">
      <c r="A6225" s="108" t="str">
        <f>EnterpriseData!$B$38</f>
        <v>ProTes300420201Adm</v>
      </c>
      <c r="B6225" s="109" t="s">
        <v>23020</v>
      </c>
      <c r="C6225" s="108" t="s">
        <v>2609</v>
      </c>
      <c r="D6225" s="108" t="s">
        <v>23021</v>
      </c>
      <c r="E6225" s="108" t="s">
        <v>2683</v>
      </c>
      <c r="G6225" s="108" t="s">
        <v>23022</v>
      </c>
      <c r="H6225" s="108" t="s">
        <v>7941</v>
      </c>
      <c r="I6225" s="110" t="s">
        <v>2683</v>
      </c>
      <c r="J6225" s="108" t="s">
        <v>2404</v>
      </c>
      <c r="O6225" s="108" t="s">
        <v>2573</v>
      </c>
    </row>
    <row r="6226" spans="1:15" s="108" customFormat="1" ht="12.75" x14ac:dyDescent="0.2">
      <c r="A6226" s="108" t="str">
        <f>EnterpriseData!$B$38</f>
        <v>ProTes300420201Adm</v>
      </c>
      <c r="B6226" s="109" t="s">
        <v>23023</v>
      </c>
      <c r="C6226" s="108" t="s">
        <v>2609</v>
      </c>
      <c r="D6226" s="108" t="s">
        <v>23024</v>
      </c>
      <c r="E6226" s="108" t="s">
        <v>2683</v>
      </c>
      <c r="G6226" s="108" t="s">
        <v>23025</v>
      </c>
      <c r="H6226" s="108" t="s">
        <v>7712</v>
      </c>
      <c r="I6226" s="110" t="s">
        <v>2683</v>
      </c>
      <c r="J6226" s="108" t="s">
        <v>3614</v>
      </c>
      <c r="O6226" s="108" t="s">
        <v>2573</v>
      </c>
    </row>
    <row r="6227" spans="1:15" s="108" customFormat="1" ht="12.75" x14ac:dyDescent="0.2">
      <c r="A6227" s="108" t="str">
        <f>EnterpriseData!$B$38</f>
        <v>ProTes300420201Adm</v>
      </c>
      <c r="B6227" s="109" t="s">
        <v>23026</v>
      </c>
      <c r="C6227" s="108" t="s">
        <v>2609</v>
      </c>
      <c r="D6227" s="108" t="s">
        <v>23027</v>
      </c>
      <c r="E6227" s="108" t="s">
        <v>2683</v>
      </c>
      <c r="G6227" s="108" t="s">
        <v>23028</v>
      </c>
      <c r="H6227" s="108" t="s">
        <v>9092</v>
      </c>
      <c r="I6227" s="110" t="s">
        <v>2683</v>
      </c>
      <c r="J6227" s="108" t="s">
        <v>3003</v>
      </c>
      <c r="O6227" s="108" t="s">
        <v>2573</v>
      </c>
    </row>
    <row r="6228" spans="1:15" s="108" customFormat="1" ht="12.75" x14ac:dyDescent="0.2">
      <c r="A6228" s="108" t="str">
        <f>EnterpriseData!$B$38</f>
        <v>ProTes300420201Adm</v>
      </c>
      <c r="B6228" s="109" t="s">
        <v>23029</v>
      </c>
      <c r="C6228" s="108" t="s">
        <v>2609</v>
      </c>
      <c r="D6228" s="108" t="s">
        <v>23030</v>
      </c>
      <c r="E6228" s="108" t="s">
        <v>2683</v>
      </c>
      <c r="G6228" s="108" t="s">
        <v>23031</v>
      </c>
      <c r="H6228" s="108" t="s">
        <v>6133</v>
      </c>
      <c r="I6228" s="110" t="s">
        <v>2683</v>
      </c>
      <c r="J6228" s="108" t="s">
        <v>3681</v>
      </c>
      <c r="O6228" s="108" t="s">
        <v>2573</v>
      </c>
    </row>
    <row r="6229" spans="1:15" s="108" customFormat="1" ht="12.75" x14ac:dyDescent="0.2">
      <c r="A6229" s="108" t="str">
        <f>EnterpriseData!$B$38</f>
        <v>ProTes300420201Adm</v>
      </c>
      <c r="B6229" s="109" t="s">
        <v>23032</v>
      </c>
      <c r="C6229" s="108" t="s">
        <v>2609</v>
      </c>
      <c r="D6229" s="108" t="s">
        <v>23033</v>
      </c>
      <c r="E6229" s="108" t="s">
        <v>2683</v>
      </c>
      <c r="G6229" s="108" t="s">
        <v>23034</v>
      </c>
      <c r="H6229" s="108" t="s">
        <v>6151</v>
      </c>
      <c r="I6229" s="110" t="s">
        <v>2683</v>
      </c>
      <c r="J6229" s="108" t="s">
        <v>2727</v>
      </c>
      <c r="O6229" s="108" t="s">
        <v>2573</v>
      </c>
    </row>
    <row r="6230" spans="1:15" s="108" customFormat="1" ht="12.75" x14ac:dyDescent="0.2">
      <c r="A6230" s="108" t="str">
        <f>EnterpriseData!$B$38</f>
        <v>ProTes300420201Adm</v>
      </c>
      <c r="B6230" s="109" t="s">
        <v>23035</v>
      </c>
      <c r="C6230" s="108" t="s">
        <v>2609</v>
      </c>
      <c r="D6230" s="108" t="s">
        <v>23036</v>
      </c>
      <c r="E6230" s="108" t="s">
        <v>23037</v>
      </c>
      <c r="G6230" s="108" t="s">
        <v>23038</v>
      </c>
      <c r="H6230" s="108" t="s">
        <v>6177</v>
      </c>
      <c r="I6230" s="110" t="s">
        <v>2683</v>
      </c>
      <c r="J6230" s="108" t="s">
        <v>2591</v>
      </c>
      <c r="O6230" s="108" t="s">
        <v>2573</v>
      </c>
    </row>
    <row r="6231" spans="1:15" s="108" customFormat="1" ht="12.75" x14ac:dyDescent="0.2">
      <c r="A6231" s="108" t="str">
        <f>EnterpriseData!$B$38</f>
        <v>ProTes300420201Adm</v>
      </c>
      <c r="B6231" s="109" t="s">
        <v>23039</v>
      </c>
      <c r="C6231" s="108" t="s">
        <v>2609</v>
      </c>
      <c r="D6231" s="108" t="s">
        <v>23040</v>
      </c>
      <c r="E6231" s="108" t="s">
        <v>2683</v>
      </c>
      <c r="G6231" s="108" t="s">
        <v>23041</v>
      </c>
      <c r="H6231" s="108" t="s">
        <v>6122</v>
      </c>
      <c r="I6231" s="110" t="s">
        <v>2683</v>
      </c>
      <c r="J6231" s="108" t="s">
        <v>6123</v>
      </c>
      <c r="O6231" s="108" t="s">
        <v>2573</v>
      </c>
    </row>
    <row r="6232" spans="1:15" s="108" customFormat="1" ht="12.75" x14ac:dyDescent="0.2">
      <c r="A6232" s="108" t="str">
        <f>EnterpriseData!$B$38</f>
        <v>ProTes300420201Adm</v>
      </c>
      <c r="B6232" s="109" t="s">
        <v>23042</v>
      </c>
      <c r="C6232" s="108" t="s">
        <v>2609</v>
      </c>
      <c r="D6232" s="108" t="s">
        <v>23043</v>
      </c>
      <c r="E6232" s="108" t="s">
        <v>2683</v>
      </c>
      <c r="G6232" s="108" t="s">
        <v>23044</v>
      </c>
      <c r="H6232" s="108" t="s">
        <v>6151</v>
      </c>
      <c r="I6232" s="110" t="s">
        <v>2683</v>
      </c>
      <c r="J6232" s="108" t="s">
        <v>2727</v>
      </c>
      <c r="O6232" s="108" t="s">
        <v>2573</v>
      </c>
    </row>
    <row r="6233" spans="1:15" s="108" customFormat="1" ht="12.75" x14ac:dyDescent="0.2">
      <c r="A6233" s="108" t="str">
        <f>EnterpriseData!$B$38</f>
        <v>ProTes300420201Adm</v>
      </c>
      <c r="B6233" s="109" t="s">
        <v>23045</v>
      </c>
      <c r="C6233" s="108" t="s">
        <v>2609</v>
      </c>
      <c r="D6233" s="108" t="s">
        <v>23046</v>
      </c>
      <c r="E6233" s="108" t="s">
        <v>2683</v>
      </c>
      <c r="G6233" s="108" t="s">
        <v>23047</v>
      </c>
      <c r="H6233" s="108" t="s">
        <v>13427</v>
      </c>
      <c r="I6233" s="110" t="s">
        <v>2683</v>
      </c>
      <c r="J6233" s="108" t="s">
        <v>3202</v>
      </c>
      <c r="O6233" s="108" t="s">
        <v>2573</v>
      </c>
    </row>
    <row r="6234" spans="1:15" s="108" customFormat="1" ht="12.75" x14ac:dyDescent="0.2">
      <c r="A6234" s="108" t="str">
        <f>EnterpriseData!$B$38</f>
        <v>ProTes300420201Adm</v>
      </c>
      <c r="B6234" s="109" t="s">
        <v>23048</v>
      </c>
      <c r="C6234" s="108" t="s">
        <v>2609</v>
      </c>
      <c r="D6234" s="108" t="s">
        <v>23049</v>
      </c>
      <c r="E6234" s="108" t="s">
        <v>2683</v>
      </c>
      <c r="G6234" s="108" t="s">
        <v>23050</v>
      </c>
      <c r="H6234" s="108" t="s">
        <v>7712</v>
      </c>
      <c r="I6234" s="110" t="s">
        <v>2683</v>
      </c>
      <c r="J6234" s="108" t="s">
        <v>3614</v>
      </c>
      <c r="O6234" s="108" t="s">
        <v>2573</v>
      </c>
    </row>
    <row r="6235" spans="1:15" s="108" customFormat="1" ht="12.75" x14ac:dyDescent="0.2">
      <c r="A6235" s="108" t="str">
        <f>EnterpriseData!$B$38</f>
        <v>ProTes300420201Adm</v>
      </c>
      <c r="B6235" s="109" t="s">
        <v>23051</v>
      </c>
      <c r="C6235" s="108" t="s">
        <v>2609</v>
      </c>
      <c r="D6235" s="108" t="s">
        <v>23052</v>
      </c>
      <c r="E6235" s="108" t="s">
        <v>2683</v>
      </c>
      <c r="G6235" s="108" t="s">
        <v>23053</v>
      </c>
      <c r="H6235" s="108" t="s">
        <v>6522</v>
      </c>
      <c r="I6235" s="110" t="s">
        <v>2683</v>
      </c>
      <c r="J6235" s="108" t="s">
        <v>5325</v>
      </c>
      <c r="O6235" s="108" t="s">
        <v>2573</v>
      </c>
    </row>
    <row r="6236" spans="1:15" s="108" customFormat="1" ht="12.75" x14ac:dyDescent="0.2">
      <c r="A6236" s="108" t="str">
        <f>EnterpriseData!$B$38</f>
        <v>ProTes300420201Adm</v>
      </c>
      <c r="B6236" s="109" t="s">
        <v>23054</v>
      </c>
      <c r="C6236" s="108" t="s">
        <v>2609</v>
      </c>
      <c r="D6236" s="108" t="s">
        <v>23055</v>
      </c>
      <c r="E6236" s="108" t="s">
        <v>2683</v>
      </c>
      <c r="G6236" s="108" t="s">
        <v>3105</v>
      </c>
      <c r="H6236" s="108" t="s">
        <v>23056</v>
      </c>
      <c r="I6236" s="110" t="s">
        <v>2683</v>
      </c>
      <c r="J6236" s="108" t="s">
        <v>3100</v>
      </c>
      <c r="O6236" s="108" t="s">
        <v>2573</v>
      </c>
    </row>
    <row r="6237" spans="1:15" s="108" customFormat="1" ht="12.75" x14ac:dyDescent="0.2">
      <c r="A6237" s="108" t="str">
        <f>EnterpriseData!$B$38</f>
        <v>ProTes300420201Adm</v>
      </c>
      <c r="B6237" s="109" t="s">
        <v>23057</v>
      </c>
      <c r="C6237" s="108" t="s">
        <v>2609</v>
      </c>
      <c r="D6237" s="108" t="s">
        <v>23058</v>
      </c>
      <c r="E6237" s="108" t="s">
        <v>2683</v>
      </c>
      <c r="G6237" s="108" t="s">
        <v>23059</v>
      </c>
      <c r="H6237" s="108" t="s">
        <v>6433</v>
      </c>
      <c r="I6237" s="110" t="s">
        <v>2683</v>
      </c>
      <c r="J6237" s="108" t="s">
        <v>3036</v>
      </c>
      <c r="O6237" s="108" t="s">
        <v>2573</v>
      </c>
    </row>
    <row r="6238" spans="1:15" s="108" customFormat="1" ht="12.75" x14ac:dyDescent="0.2">
      <c r="A6238" s="108" t="str">
        <f>EnterpriseData!$B$38</f>
        <v>ProTes300420201Adm</v>
      </c>
      <c r="B6238" s="109" t="s">
        <v>23060</v>
      </c>
      <c r="C6238" s="108" t="s">
        <v>2609</v>
      </c>
      <c r="D6238" s="108" t="s">
        <v>23061</v>
      </c>
      <c r="E6238" s="108" t="s">
        <v>2683</v>
      </c>
      <c r="G6238" s="108" t="s">
        <v>23062</v>
      </c>
      <c r="H6238" s="108" t="s">
        <v>7941</v>
      </c>
      <c r="I6238" s="110" t="s">
        <v>2683</v>
      </c>
      <c r="J6238" s="108" t="s">
        <v>2404</v>
      </c>
      <c r="O6238" s="108" t="s">
        <v>2573</v>
      </c>
    </row>
    <row r="6239" spans="1:15" s="108" customFormat="1" ht="12.75" x14ac:dyDescent="0.2">
      <c r="A6239" s="108" t="str">
        <f>EnterpriseData!$B$38</f>
        <v>ProTes300420201Adm</v>
      </c>
      <c r="B6239" s="109" t="s">
        <v>23063</v>
      </c>
      <c r="C6239" s="108" t="s">
        <v>2609</v>
      </c>
      <c r="D6239" s="108" t="s">
        <v>23064</v>
      </c>
      <c r="E6239" s="108" t="s">
        <v>2683</v>
      </c>
      <c r="G6239" s="108" t="s">
        <v>23065</v>
      </c>
      <c r="H6239" s="108" t="s">
        <v>6676</v>
      </c>
      <c r="I6239" s="110" t="s">
        <v>2683</v>
      </c>
      <c r="J6239" s="108" t="s">
        <v>3151</v>
      </c>
      <c r="O6239" s="108" t="s">
        <v>2573</v>
      </c>
    </row>
    <row r="6240" spans="1:15" s="108" customFormat="1" ht="12.75" x14ac:dyDescent="0.2">
      <c r="A6240" s="108" t="str">
        <f>EnterpriseData!$B$38</f>
        <v>ProTes300420201Adm</v>
      </c>
      <c r="B6240" s="109" t="s">
        <v>23066</v>
      </c>
      <c r="C6240" s="108" t="s">
        <v>2609</v>
      </c>
      <c r="D6240" s="108" t="s">
        <v>23067</v>
      </c>
      <c r="E6240" s="108" t="s">
        <v>2683</v>
      </c>
      <c r="G6240" s="108" t="s">
        <v>23068</v>
      </c>
      <c r="H6240" s="108" t="s">
        <v>6377</v>
      </c>
      <c r="I6240" s="110" t="s">
        <v>2683</v>
      </c>
      <c r="J6240" s="108" t="s">
        <v>6086</v>
      </c>
      <c r="O6240" s="108" t="s">
        <v>2573</v>
      </c>
    </row>
    <row r="6241" spans="1:15" s="108" customFormat="1" ht="12.75" x14ac:dyDescent="0.2">
      <c r="A6241" s="108" t="str">
        <f>EnterpriseData!$B$38</f>
        <v>ProTes300420201Adm</v>
      </c>
      <c r="B6241" s="109" t="s">
        <v>23069</v>
      </c>
      <c r="C6241" s="108" t="s">
        <v>2609</v>
      </c>
      <c r="D6241" s="108" t="s">
        <v>23070</v>
      </c>
      <c r="E6241" s="108" t="s">
        <v>2683</v>
      </c>
      <c r="G6241" s="108" t="s">
        <v>23071</v>
      </c>
      <c r="H6241" s="108" t="s">
        <v>6299</v>
      </c>
      <c r="I6241" s="110" t="s">
        <v>2683</v>
      </c>
      <c r="J6241" s="108" t="s">
        <v>3100</v>
      </c>
      <c r="O6241" s="108" t="s">
        <v>2573</v>
      </c>
    </row>
    <row r="6242" spans="1:15" s="108" customFormat="1" ht="12.75" x14ac:dyDescent="0.2">
      <c r="A6242" s="108" t="str">
        <f>EnterpriseData!$B$38</f>
        <v>ProTes300420201Adm</v>
      </c>
      <c r="B6242" s="109" t="s">
        <v>23072</v>
      </c>
      <c r="C6242" s="108" t="s">
        <v>2609</v>
      </c>
      <c r="D6242" s="108" t="s">
        <v>23073</v>
      </c>
      <c r="E6242" s="108" t="s">
        <v>2683</v>
      </c>
      <c r="G6242" s="108" t="s">
        <v>23074</v>
      </c>
      <c r="H6242" s="108" t="s">
        <v>7941</v>
      </c>
      <c r="I6242" s="110" t="s">
        <v>2683</v>
      </c>
      <c r="J6242" s="108" t="s">
        <v>2404</v>
      </c>
      <c r="O6242" s="108" t="s">
        <v>2573</v>
      </c>
    </row>
    <row r="6243" spans="1:15" s="108" customFormat="1" ht="12.75" x14ac:dyDescent="0.2">
      <c r="A6243" s="108" t="str">
        <f>EnterpriseData!$B$38</f>
        <v>ProTes300420201Adm</v>
      </c>
      <c r="B6243" s="109" t="s">
        <v>23075</v>
      </c>
      <c r="C6243" s="108" t="s">
        <v>2609</v>
      </c>
      <c r="D6243" s="108" t="s">
        <v>23076</v>
      </c>
      <c r="E6243" s="108" t="s">
        <v>2683</v>
      </c>
      <c r="G6243" s="108" t="s">
        <v>23077</v>
      </c>
      <c r="H6243" s="108" t="s">
        <v>7941</v>
      </c>
      <c r="I6243" s="110" t="s">
        <v>2683</v>
      </c>
      <c r="J6243" s="108" t="s">
        <v>2404</v>
      </c>
      <c r="O6243" s="108" t="s">
        <v>2573</v>
      </c>
    </row>
    <row r="6244" spans="1:15" s="108" customFormat="1" ht="12.75" x14ac:dyDescent="0.2">
      <c r="A6244" s="108" t="str">
        <f>EnterpriseData!$B$38</f>
        <v>ProTes300420201Adm</v>
      </c>
      <c r="B6244" s="109" t="s">
        <v>23078</v>
      </c>
      <c r="C6244" s="108" t="s">
        <v>2609</v>
      </c>
      <c r="D6244" s="108" t="s">
        <v>23079</v>
      </c>
      <c r="E6244" s="108" t="s">
        <v>2683</v>
      </c>
      <c r="G6244" s="108" t="s">
        <v>23080</v>
      </c>
      <c r="H6244" s="108" t="s">
        <v>7050</v>
      </c>
      <c r="I6244" s="110" t="s">
        <v>2683</v>
      </c>
      <c r="J6244" s="108" t="s">
        <v>5583</v>
      </c>
      <c r="O6244" s="108" t="s">
        <v>2573</v>
      </c>
    </row>
    <row r="6245" spans="1:15" s="108" customFormat="1" ht="12.75" x14ac:dyDescent="0.2">
      <c r="A6245" s="108" t="str">
        <f>EnterpriseData!$B$38</f>
        <v>ProTes300420201Adm</v>
      </c>
      <c r="B6245" s="109" t="s">
        <v>23081</v>
      </c>
      <c r="C6245" s="108" t="s">
        <v>2609</v>
      </c>
      <c r="D6245" s="108" t="s">
        <v>23082</v>
      </c>
      <c r="E6245" s="108" t="s">
        <v>2683</v>
      </c>
      <c r="G6245" s="108" t="s">
        <v>23083</v>
      </c>
      <c r="H6245" s="108" t="s">
        <v>23084</v>
      </c>
      <c r="I6245" s="110" t="s">
        <v>2683</v>
      </c>
      <c r="J6245" s="108" t="s">
        <v>2422</v>
      </c>
      <c r="O6245" s="108" t="s">
        <v>2573</v>
      </c>
    </row>
    <row r="6246" spans="1:15" s="108" customFormat="1" ht="12.75" x14ac:dyDescent="0.2">
      <c r="A6246" s="108" t="str">
        <f>EnterpriseData!$B$38</f>
        <v>ProTes300420201Adm</v>
      </c>
      <c r="B6246" s="109" t="s">
        <v>23085</v>
      </c>
      <c r="C6246" s="108" t="s">
        <v>2609</v>
      </c>
      <c r="D6246" s="108" t="s">
        <v>23086</v>
      </c>
      <c r="E6246" s="108" t="s">
        <v>2683</v>
      </c>
      <c r="G6246" s="108" t="s">
        <v>23087</v>
      </c>
      <c r="H6246" s="108" t="s">
        <v>23088</v>
      </c>
      <c r="I6246" s="110" t="s">
        <v>2683</v>
      </c>
      <c r="J6246" s="108" t="s">
        <v>23089</v>
      </c>
      <c r="O6246" s="108" t="s">
        <v>2573</v>
      </c>
    </row>
    <row r="6247" spans="1:15" s="108" customFormat="1" ht="12.75" x14ac:dyDescent="0.2">
      <c r="A6247" s="108" t="str">
        <f>EnterpriseData!$B$38</f>
        <v>ProTes300420201Adm</v>
      </c>
      <c r="B6247" s="109" t="s">
        <v>23090</v>
      </c>
      <c r="C6247" s="108" t="s">
        <v>2609</v>
      </c>
      <c r="D6247" s="108" t="s">
        <v>23091</v>
      </c>
      <c r="E6247" s="108" t="s">
        <v>2683</v>
      </c>
      <c r="G6247" s="108" t="s">
        <v>9674</v>
      </c>
      <c r="H6247" s="108" t="s">
        <v>6788</v>
      </c>
      <c r="I6247" s="110" t="s">
        <v>2683</v>
      </c>
      <c r="J6247" s="108" t="s">
        <v>3016</v>
      </c>
      <c r="O6247" s="108" t="s">
        <v>2573</v>
      </c>
    </row>
    <row r="6248" spans="1:15" s="108" customFormat="1" ht="12.75" x14ac:dyDescent="0.2">
      <c r="A6248" s="108" t="str">
        <f>EnterpriseData!$B$38</f>
        <v>ProTes300420201Adm</v>
      </c>
      <c r="B6248" s="109" t="s">
        <v>23092</v>
      </c>
      <c r="C6248" s="108" t="s">
        <v>2609</v>
      </c>
      <c r="D6248" s="108" t="s">
        <v>23093</v>
      </c>
      <c r="E6248" s="108" t="s">
        <v>2683</v>
      </c>
      <c r="G6248" s="108" t="s">
        <v>18128</v>
      </c>
      <c r="H6248" s="108" t="s">
        <v>6299</v>
      </c>
      <c r="I6248" s="110" t="s">
        <v>2683</v>
      </c>
      <c r="J6248" s="108" t="s">
        <v>3100</v>
      </c>
      <c r="O6248" s="108" t="s">
        <v>2573</v>
      </c>
    </row>
    <row r="6249" spans="1:15" s="108" customFormat="1" ht="12.75" x14ac:dyDescent="0.2">
      <c r="A6249" s="108" t="str">
        <f>EnterpriseData!$B$38</f>
        <v>ProTes300420201Adm</v>
      </c>
      <c r="B6249" s="109" t="s">
        <v>23094</v>
      </c>
      <c r="C6249" s="108" t="s">
        <v>2609</v>
      </c>
      <c r="D6249" s="108" t="s">
        <v>23095</v>
      </c>
      <c r="E6249" s="108" t="s">
        <v>2683</v>
      </c>
      <c r="G6249" s="108" t="s">
        <v>23096</v>
      </c>
      <c r="H6249" s="108" t="s">
        <v>7206</v>
      </c>
      <c r="I6249" s="110" t="s">
        <v>2683</v>
      </c>
      <c r="J6249" s="108" t="s">
        <v>3047</v>
      </c>
      <c r="O6249" s="108" t="s">
        <v>2573</v>
      </c>
    </row>
    <row r="6250" spans="1:15" s="108" customFormat="1" ht="12.75" x14ac:dyDescent="0.2">
      <c r="A6250" s="108" t="str">
        <f>EnterpriseData!$B$38</f>
        <v>ProTes300420201Adm</v>
      </c>
      <c r="B6250" s="109" t="s">
        <v>23097</v>
      </c>
      <c r="C6250" s="108" t="s">
        <v>2609</v>
      </c>
      <c r="D6250" s="108" t="s">
        <v>23098</v>
      </c>
      <c r="E6250" s="108" t="s">
        <v>2683</v>
      </c>
      <c r="G6250" s="108" t="s">
        <v>23099</v>
      </c>
      <c r="H6250" s="108" t="s">
        <v>6415</v>
      </c>
      <c r="I6250" s="110" t="s">
        <v>2683</v>
      </c>
      <c r="J6250" s="108" t="s">
        <v>4651</v>
      </c>
      <c r="O6250" s="108" t="s">
        <v>2573</v>
      </c>
    </row>
    <row r="6251" spans="1:15" s="108" customFormat="1" ht="12.75" x14ac:dyDescent="0.2">
      <c r="A6251" s="108" t="str">
        <f>EnterpriseData!$B$38</f>
        <v>ProTes300420201Adm</v>
      </c>
      <c r="B6251" s="109" t="s">
        <v>23100</v>
      </c>
      <c r="C6251" s="108" t="s">
        <v>2609</v>
      </c>
      <c r="D6251" s="108" t="s">
        <v>23101</v>
      </c>
      <c r="E6251" s="108" t="s">
        <v>2683</v>
      </c>
      <c r="G6251" s="108" t="s">
        <v>23102</v>
      </c>
      <c r="H6251" s="108" t="s">
        <v>6664</v>
      </c>
      <c r="I6251" s="110" t="s">
        <v>2683</v>
      </c>
      <c r="J6251" s="108" t="s">
        <v>2440</v>
      </c>
      <c r="O6251" s="108" t="s">
        <v>2573</v>
      </c>
    </row>
    <row r="6252" spans="1:15" s="108" customFormat="1" ht="12.75" x14ac:dyDescent="0.2">
      <c r="A6252" s="108" t="str">
        <f>EnterpriseData!$B$38</f>
        <v>ProTes300420201Adm</v>
      </c>
      <c r="B6252" s="109" t="s">
        <v>23103</v>
      </c>
      <c r="C6252" s="108" t="s">
        <v>2609</v>
      </c>
      <c r="D6252" s="108" t="s">
        <v>23104</v>
      </c>
      <c r="E6252" s="108" t="s">
        <v>2683</v>
      </c>
      <c r="G6252" s="108" t="s">
        <v>2997</v>
      </c>
      <c r="H6252" s="108" t="s">
        <v>6923</v>
      </c>
      <c r="I6252" s="110" t="s">
        <v>2683</v>
      </c>
      <c r="J6252" s="108" t="s">
        <v>2991</v>
      </c>
      <c r="O6252" s="108" t="s">
        <v>2573</v>
      </c>
    </row>
    <row r="6253" spans="1:15" s="108" customFormat="1" ht="12.75" x14ac:dyDescent="0.2">
      <c r="A6253" s="108" t="str">
        <f>EnterpriseData!$B$38</f>
        <v>ProTes300420201Adm</v>
      </c>
      <c r="B6253" s="109" t="s">
        <v>23105</v>
      </c>
      <c r="C6253" s="108" t="s">
        <v>2609</v>
      </c>
      <c r="D6253" s="108" t="s">
        <v>23106</v>
      </c>
      <c r="E6253" s="108" t="s">
        <v>2683</v>
      </c>
      <c r="G6253" s="108" t="s">
        <v>23107</v>
      </c>
      <c r="H6253" s="108" t="s">
        <v>23108</v>
      </c>
      <c r="I6253" s="110" t="s">
        <v>2683</v>
      </c>
      <c r="J6253" s="108" t="s">
        <v>23109</v>
      </c>
      <c r="O6253" s="108" t="s">
        <v>2573</v>
      </c>
    </row>
    <row r="6254" spans="1:15" s="108" customFormat="1" ht="12.75" x14ac:dyDescent="0.2">
      <c r="A6254" s="108" t="str">
        <f>EnterpriseData!$B$38</f>
        <v>ProTes300420201Adm</v>
      </c>
      <c r="B6254" s="109" t="s">
        <v>23110</v>
      </c>
      <c r="C6254" s="108" t="s">
        <v>2609</v>
      </c>
      <c r="D6254" s="108" t="s">
        <v>23111</v>
      </c>
      <c r="E6254" s="108" t="s">
        <v>2683</v>
      </c>
      <c r="G6254" s="108" t="s">
        <v>23112</v>
      </c>
      <c r="H6254" s="108" t="s">
        <v>4415</v>
      </c>
      <c r="I6254" s="110" t="s">
        <v>2683</v>
      </c>
      <c r="J6254" s="108" t="s">
        <v>3825</v>
      </c>
      <c r="O6254" s="108" t="s">
        <v>2573</v>
      </c>
    </row>
    <row r="6255" spans="1:15" s="108" customFormat="1" ht="12.75" x14ac:dyDescent="0.2">
      <c r="A6255" s="108" t="str">
        <f>EnterpriseData!$B$38</f>
        <v>ProTes300420201Adm</v>
      </c>
      <c r="B6255" s="109" t="s">
        <v>23110</v>
      </c>
      <c r="C6255" s="108" t="s">
        <v>2609</v>
      </c>
      <c r="D6255" s="108" t="s">
        <v>23111</v>
      </c>
      <c r="E6255" s="108" t="s">
        <v>2683</v>
      </c>
      <c r="G6255" s="108" t="s">
        <v>23112</v>
      </c>
      <c r="H6255" s="108" t="s">
        <v>4035</v>
      </c>
      <c r="I6255" s="110" t="s">
        <v>2683</v>
      </c>
      <c r="J6255" s="108" t="s">
        <v>3825</v>
      </c>
      <c r="O6255" s="108" t="s">
        <v>2573</v>
      </c>
    </row>
    <row r="6256" spans="1:15" s="108" customFormat="1" ht="12.75" x14ac:dyDescent="0.2">
      <c r="A6256" s="108" t="str">
        <f>EnterpriseData!$B$38</f>
        <v>ProTes300420201Adm</v>
      </c>
      <c r="B6256" s="109" t="s">
        <v>23113</v>
      </c>
      <c r="C6256" s="108" t="s">
        <v>2609</v>
      </c>
      <c r="D6256" s="108" t="s">
        <v>23114</v>
      </c>
      <c r="E6256" s="108" t="s">
        <v>2683</v>
      </c>
      <c r="G6256" s="108" t="s">
        <v>23115</v>
      </c>
      <c r="H6256" s="108" t="s">
        <v>6198</v>
      </c>
      <c r="I6256" s="110" t="s">
        <v>2683</v>
      </c>
      <c r="J6256" s="108" t="s">
        <v>3825</v>
      </c>
      <c r="O6256" s="108" t="s">
        <v>2573</v>
      </c>
    </row>
    <row r="6257" spans="1:15" s="108" customFormat="1" ht="12.75" x14ac:dyDescent="0.2">
      <c r="A6257" s="108" t="str">
        <f>EnterpriseData!$B$38</f>
        <v>ProTes300420201Adm</v>
      </c>
      <c r="B6257" s="109" t="s">
        <v>23116</v>
      </c>
      <c r="C6257" s="108" t="s">
        <v>2609</v>
      </c>
      <c r="D6257" s="108" t="s">
        <v>23117</v>
      </c>
      <c r="E6257" s="108" t="s">
        <v>2683</v>
      </c>
      <c r="G6257" s="108" t="s">
        <v>23118</v>
      </c>
      <c r="H6257" s="108" t="s">
        <v>14602</v>
      </c>
      <c r="I6257" s="110" t="s">
        <v>2683</v>
      </c>
      <c r="J6257" s="108" t="s">
        <v>14603</v>
      </c>
      <c r="O6257" s="108" t="s">
        <v>2573</v>
      </c>
    </row>
    <row r="6258" spans="1:15" s="108" customFormat="1" ht="12.75" x14ac:dyDescent="0.2">
      <c r="A6258" s="108" t="str">
        <f>EnterpriseData!$B$38</f>
        <v>ProTes300420201Adm</v>
      </c>
      <c r="B6258" s="109" t="s">
        <v>23119</v>
      </c>
      <c r="C6258" s="108" t="s">
        <v>2609</v>
      </c>
      <c r="D6258" s="108" t="s">
        <v>10852</v>
      </c>
      <c r="E6258" s="108" t="s">
        <v>2683</v>
      </c>
      <c r="G6258" s="108" t="s">
        <v>10853</v>
      </c>
      <c r="H6258" s="108" t="s">
        <v>6616</v>
      </c>
      <c r="I6258" s="110" t="s">
        <v>2683</v>
      </c>
      <c r="J6258" s="108" t="s">
        <v>5800</v>
      </c>
      <c r="O6258" s="108" t="s">
        <v>2573</v>
      </c>
    </row>
    <row r="6259" spans="1:15" s="108" customFormat="1" ht="12.75" x14ac:dyDescent="0.2">
      <c r="A6259" s="108" t="str">
        <f>EnterpriseData!$B$38</f>
        <v>ProTes300420201Adm</v>
      </c>
      <c r="B6259" s="109" t="s">
        <v>23120</v>
      </c>
      <c r="C6259" s="108" t="s">
        <v>2609</v>
      </c>
      <c r="D6259" s="108" t="s">
        <v>23121</v>
      </c>
      <c r="E6259" s="108" t="s">
        <v>2683</v>
      </c>
      <c r="G6259" s="108" t="s">
        <v>23122</v>
      </c>
      <c r="H6259" s="108" t="s">
        <v>11059</v>
      </c>
      <c r="I6259" s="110" t="s">
        <v>2683</v>
      </c>
      <c r="J6259" s="108" t="s">
        <v>2794</v>
      </c>
      <c r="O6259" s="108" t="s">
        <v>2573</v>
      </c>
    </row>
    <row r="6260" spans="1:15" s="108" customFormat="1" ht="12.75" x14ac:dyDescent="0.2">
      <c r="A6260" s="108" t="str">
        <f>EnterpriseData!$B$38</f>
        <v>ProTes300420201Adm</v>
      </c>
      <c r="B6260" s="109" t="s">
        <v>23123</v>
      </c>
      <c r="C6260" s="108" t="s">
        <v>2609</v>
      </c>
      <c r="D6260" s="108" t="s">
        <v>23124</v>
      </c>
      <c r="E6260" s="108" t="s">
        <v>2683</v>
      </c>
      <c r="G6260" s="108" t="s">
        <v>23125</v>
      </c>
      <c r="H6260" s="108" t="s">
        <v>6616</v>
      </c>
      <c r="I6260" s="110" t="s">
        <v>2683</v>
      </c>
      <c r="J6260" s="108" t="s">
        <v>5800</v>
      </c>
      <c r="O6260" s="108" t="s">
        <v>2573</v>
      </c>
    </row>
    <row r="6261" spans="1:15" s="108" customFormat="1" ht="12.75" x14ac:dyDescent="0.2">
      <c r="A6261" s="108" t="str">
        <f>EnterpriseData!$B$38</f>
        <v>ProTes300420201Adm</v>
      </c>
      <c r="B6261" s="109" t="s">
        <v>23126</v>
      </c>
      <c r="C6261" s="108" t="s">
        <v>2609</v>
      </c>
      <c r="D6261" s="108" t="s">
        <v>23127</v>
      </c>
      <c r="E6261" s="108" t="s">
        <v>2683</v>
      </c>
      <c r="G6261" s="108" t="s">
        <v>23128</v>
      </c>
      <c r="H6261" s="108" t="s">
        <v>18619</v>
      </c>
      <c r="I6261" s="110" t="s">
        <v>2683</v>
      </c>
      <c r="J6261" s="108" t="s">
        <v>2428</v>
      </c>
      <c r="O6261" s="108" t="s">
        <v>2573</v>
      </c>
    </row>
    <row r="6262" spans="1:15" s="108" customFormat="1" ht="12.75" x14ac:dyDescent="0.2">
      <c r="A6262" s="108" t="str">
        <f>EnterpriseData!$B$38</f>
        <v>ProTes300420201Adm</v>
      </c>
      <c r="B6262" s="109" t="s">
        <v>23129</v>
      </c>
      <c r="C6262" s="108" t="s">
        <v>2609</v>
      </c>
      <c r="D6262" s="108" t="s">
        <v>23130</v>
      </c>
      <c r="E6262" s="108" t="s">
        <v>2683</v>
      </c>
      <c r="G6262" s="108" t="s">
        <v>23131</v>
      </c>
      <c r="H6262" s="108" t="s">
        <v>12492</v>
      </c>
      <c r="I6262" s="110" t="s">
        <v>2683</v>
      </c>
      <c r="J6262" s="108" t="s">
        <v>12493</v>
      </c>
      <c r="O6262" s="108" t="s">
        <v>2573</v>
      </c>
    </row>
    <row r="6263" spans="1:15" s="108" customFormat="1" ht="12.75" x14ac:dyDescent="0.2">
      <c r="A6263" s="108" t="str">
        <f>EnterpriseData!$B$38</f>
        <v>ProTes300420201Adm</v>
      </c>
      <c r="B6263" s="109" t="s">
        <v>23132</v>
      </c>
      <c r="C6263" s="108" t="s">
        <v>2609</v>
      </c>
      <c r="D6263" s="108" t="s">
        <v>23133</v>
      </c>
      <c r="E6263" s="108" t="s">
        <v>2683</v>
      </c>
      <c r="G6263" s="108" t="s">
        <v>23133</v>
      </c>
      <c r="H6263" s="108" t="s">
        <v>6198</v>
      </c>
      <c r="I6263" s="110" t="s">
        <v>2683</v>
      </c>
      <c r="J6263" s="108" t="s">
        <v>3825</v>
      </c>
      <c r="O6263" s="108" t="s">
        <v>2573</v>
      </c>
    </row>
    <row r="6264" spans="1:15" s="108" customFormat="1" ht="12.75" x14ac:dyDescent="0.2">
      <c r="A6264" s="108" t="str">
        <f>EnterpriseData!$B$38</f>
        <v>ProTes300420201Adm</v>
      </c>
      <c r="B6264" s="109" t="s">
        <v>23134</v>
      </c>
      <c r="C6264" s="108" t="s">
        <v>2609</v>
      </c>
      <c r="D6264" s="108" t="s">
        <v>23135</v>
      </c>
      <c r="E6264" s="108" t="s">
        <v>2683</v>
      </c>
      <c r="G6264" s="108" t="s">
        <v>23136</v>
      </c>
      <c r="H6264" s="108" t="s">
        <v>2688</v>
      </c>
      <c r="I6264" s="110" t="s">
        <v>2683</v>
      </c>
      <c r="J6264" s="108" t="s">
        <v>412</v>
      </c>
      <c r="O6264" s="108" t="s">
        <v>2573</v>
      </c>
    </row>
    <row r="6265" spans="1:15" s="108" customFormat="1" ht="12.75" x14ac:dyDescent="0.2">
      <c r="A6265" s="108" t="str">
        <f>EnterpriseData!$B$38</f>
        <v>ProTes300420201Adm</v>
      </c>
      <c r="B6265" s="109" t="s">
        <v>23137</v>
      </c>
      <c r="C6265" s="108" t="s">
        <v>2609</v>
      </c>
      <c r="D6265" s="108" t="s">
        <v>23138</v>
      </c>
      <c r="E6265" s="108" t="s">
        <v>2683</v>
      </c>
      <c r="G6265" s="108" t="s">
        <v>23139</v>
      </c>
      <c r="H6265" s="108" t="s">
        <v>6198</v>
      </c>
      <c r="I6265" s="110" t="s">
        <v>2683</v>
      </c>
      <c r="J6265" s="108" t="s">
        <v>3825</v>
      </c>
      <c r="O6265" s="108" t="s">
        <v>2573</v>
      </c>
    </row>
    <row r="6266" spans="1:15" s="108" customFormat="1" ht="12.75" x14ac:dyDescent="0.2">
      <c r="A6266" s="108" t="str">
        <f>EnterpriseData!$B$38</f>
        <v>ProTes300420201Adm</v>
      </c>
      <c r="B6266" s="109" t="s">
        <v>23140</v>
      </c>
      <c r="C6266" s="108" t="s">
        <v>2609</v>
      </c>
      <c r="D6266" s="108" t="s">
        <v>23141</v>
      </c>
      <c r="E6266" s="108" t="s">
        <v>2683</v>
      </c>
      <c r="G6266" s="108" t="s">
        <v>23142</v>
      </c>
      <c r="H6266" s="108" t="s">
        <v>6198</v>
      </c>
      <c r="I6266" s="110" t="s">
        <v>2683</v>
      </c>
      <c r="J6266" s="108" t="s">
        <v>3825</v>
      </c>
      <c r="O6266" s="108" t="s">
        <v>2573</v>
      </c>
    </row>
    <row r="6267" spans="1:15" s="108" customFormat="1" ht="12.75" x14ac:dyDescent="0.2">
      <c r="A6267" s="108" t="str">
        <f>EnterpriseData!$B$38</f>
        <v>ProTes300420201Adm</v>
      </c>
      <c r="B6267" s="109" t="s">
        <v>23143</v>
      </c>
      <c r="C6267" s="108" t="s">
        <v>2609</v>
      </c>
      <c r="D6267" s="108" t="s">
        <v>23144</v>
      </c>
      <c r="E6267" s="108" t="s">
        <v>2683</v>
      </c>
      <c r="G6267" s="108" t="s">
        <v>23145</v>
      </c>
      <c r="H6267" s="108" t="s">
        <v>7223</v>
      </c>
      <c r="I6267" s="110" t="s">
        <v>2683</v>
      </c>
      <c r="J6267" s="108" t="s">
        <v>4954</v>
      </c>
      <c r="O6267" s="108" t="s">
        <v>2573</v>
      </c>
    </row>
    <row r="6268" spans="1:15" s="108" customFormat="1" ht="12.75" x14ac:dyDescent="0.2">
      <c r="A6268" s="108" t="str">
        <f>EnterpriseData!$B$38</f>
        <v>ProTes300420201Adm</v>
      </c>
      <c r="B6268" s="109" t="s">
        <v>23146</v>
      </c>
      <c r="C6268" s="108" t="s">
        <v>2609</v>
      </c>
      <c r="D6268" s="108" t="s">
        <v>23147</v>
      </c>
      <c r="E6268" s="108" t="s">
        <v>2683</v>
      </c>
      <c r="G6268" s="108" t="s">
        <v>23148</v>
      </c>
      <c r="H6268" s="108" t="s">
        <v>8310</v>
      </c>
      <c r="I6268" s="110" t="s">
        <v>2683</v>
      </c>
      <c r="J6268" s="108" t="s">
        <v>4785</v>
      </c>
      <c r="O6268" s="108" t="s">
        <v>2573</v>
      </c>
    </row>
    <row r="6269" spans="1:15" s="108" customFormat="1" ht="12.75" x14ac:dyDescent="0.2">
      <c r="A6269" s="108" t="str">
        <f>EnterpriseData!$B$38</f>
        <v>ProTes300420201Adm</v>
      </c>
      <c r="B6269" s="109" t="s">
        <v>23149</v>
      </c>
      <c r="C6269" s="108" t="s">
        <v>2609</v>
      </c>
      <c r="D6269" s="108" t="s">
        <v>23150</v>
      </c>
      <c r="E6269" s="108" t="s">
        <v>2683</v>
      </c>
      <c r="G6269" s="108" t="s">
        <v>23151</v>
      </c>
      <c r="H6269" s="108" t="s">
        <v>6753</v>
      </c>
      <c r="I6269" s="110" t="s">
        <v>2683</v>
      </c>
      <c r="J6269" s="108" t="s">
        <v>5526</v>
      </c>
      <c r="O6269" s="108" t="s">
        <v>2573</v>
      </c>
    </row>
    <row r="6270" spans="1:15" s="108" customFormat="1" ht="12.75" x14ac:dyDescent="0.2">
      <c r="A6270" s="108" t="str">
        <f>EnterpriseData!$B$38</f>
        <v>ProTes300420201Adm</v>
      </c>
      <c r="B6270" s="109" t="s">
        <v>23152</v>
      </c>
      <c r="C6270" s="108" t="s">
        <v>2609</v>
      </c>
      <c r="D6270" s="108" t="s">
        <v>23153</v>
      </c>
      <c r="E6270" s="108" t="s">
        <v>2683</v>
      </c>
      <c r="G6270" s="108" t="s">
        <v>23154</v>
      </c>
      <c r="H6270" s="108" t="s">
        <v>6616</v>
      </c>
      <c r="I6270" s="110" t="s">
        <v>2683</v>
      </c>
      <c r="J6270" s="108" t="s">
        <v>5800</v>
      </c>
      <c r="O6270" s="108" t="s">
        <v>2573</v>
      </c>
    </row>
    <row r="6271" spans="1:15" s="108" customFormat="1" ht="12.75" x14ac:dyDescent="0.2">
      <c r="A6271" s="108" t="str">
        <f>EnterpriseData!$B$38</f>
        <v>ProTes300420201Adm</v>
      </c>
      <c r="B6271" s="109" t="s">
        <v>23155</v>
      </c>
      <c r="C6271" s="108" t="s">
        <v>2609</v>
      </c>
      <c r="D6271" s="108" t="s">
        <v>23156</v>
      </c>
      <c r="E6271" s="108" t="s">
        <v>2683</v>
      </c>
      <c r="G6271" s="108" t="s">
        <v>23157</v>
      </c>
      <c r="H6271" s="108" t="s">
        <v>6616</v>
      </c>
      <c r="I6271" s="110" t="s">
        <v>2683</v>
      </c>
      <c r="J6271" s="108" t="s">
        <v>5800</v>
      </c>
      <c r="O6271" s="108" t="s">
        <v>2573</v>
      </c>
    </row>
    <row r="6272" spans="1:15" s="108" customFormat="1" ht="12.75" x14ac:dyDescent="0.2">
      <c r="A6272" s="108" t="str">
        <f>EnterpriseData!$B$38</f>
        <v>ProTes300420201Adm</v>
      </c>
      <c r="B6272" s="109" t="s">
        <v>23158</v>
      </c>
      <c r="C6272" s="108" t="s">
        <v>2609</v>
      </c>
      <c r="D6272" s="108" t="s">
        <v>23159</v>
      </c>
      <c r="E6272" s="108" t="s">
        <v>2683</v>
      </c>
      <c r="G6272" s="108" t="s">
        <v>23160</v>
      </c>
      <c r="H6272" s="108" t="s">
        <v>6765</v>
      </c>
      <c r="I6272" s="110" t="s">
        <v>2683</v>
      </c>
      <c r="J6272" s="108" t="s">
        <v>5640</v>
      </c>
      <c r="O6272" s="108" t="s">
        <v>2573</v>
      </c>
    </row>
    <row r="6273" spans="1:15" s="108" customFormat="1" ht="12.75" x14ac:dyDescent="0.2">
      <c r="A6273" s="108" t="str">
        <f>EnterpriseData!$B$38</f>
        <v>ProTes300420201Adm</v>
      </c>
      <c r="B6273" s="109" t="s">
        <v>23161</v>
      </c>
      <c r="C6273" s="108" t="s">
        <v>2609</v>
      </c>
      <c r="D6273" s="108" t="s">
        <v>23162</v>
      </c>
      <c r="E6273" s="108" t="s">
        <v>2683</v>
      </c>
      <c r="G6273" s="108" t="s">
        <v>23163</v>
      </c>
      <c r="H6273" s="108" t="s">
        <v>8746</v>
      </c>
      <c r="I6273" s="110" t="s">
        <v>2683</v>
      </c>
      <c r="J6273" s="108" t="s">
        <v>8747</v>
      </c>
      <c r="O6273" s="108" t="s">
        <v>2573</v>
      </c>
    </row>
    <row r="6274" spans="1:15" s="108" customFormat="1" ht="12.75" x14ac:dyDescent="0.2">
      <c r="A6274" s="108" t="str">
        <f>EnterpriseData!$B$38</f>
        <v>ProTes300420201Adm</v>
      </c>
      <c r="B6274" s="109" t="s">
        <v>23164</v>
      </c>
      <c r="C6274" s="108" t="s">
        <v>2609</v>
      </c>
      <c r="D6274" s="108" t="s">
        <v>23165</v>
      </c>
      <c r="E6274" s="108" t="s">
        <v>2683</v>
      </c>
      <c r="G6274" s="108" t="s">
        <v>23166</v>
      </c>
      <c r="H6274" s="108" t="s">
        <v>6534</v>
      </c>
      <c r="I6274" s="110" t="s">
        <v>2683</v>
      </c>
      <c r="J6274" s="108" t="s">
        <v>5602</v>
      </c>
      <c r="O6274" s="108" t="s">
        <v>2573</v>
      </c>
    </row>
    <row r="6275" spans="1:15" s="108" customFormat="1" ht="12.75" x14ac:dyDescent="0.2">
      <c r="A6275" s="108" t="str">
        <f>EnterpriseData!$B$38</f>
        <v>ProTes300420201Adm</v>
      </c>
      <c r="B6275" s="109" t="s">
        <v>23167</v>
      </c>
      <c r="C6275" s="108" t="s">
        <v>2609</v>
      </c>
      <c r="D6275" s="108" t="s">
        <v>7317</v>
      </c>
      <c r="E6275" s="108" t="s">
        <v>2683</v>
      </c>
      <c r="G6275" s="108" t="s">
        <v>7318</v>
      </c>
      <c r="H6275" s="108" t="s">
        <v>6923</v>
      </c>
      <c r="I6275" s="110" t="s">
        <v>2683</v>
      </c>
      <c r="J6275" s="108" t="s">
        <v>2991</v>
      </c>
      <c r="O6275" s="108" t="s">
        <v>2573</v>
      </c>
    </row>
    <row r="6276" spans="1:15" s="108" customFormat="1" ht="12.75" x14ac:dyDescent="0.2">
      <c r="A6276" s="108" t="str">
        <f>EnterpriseData!$B$38</f>
        <v>ProTes300420201Adm</v>
      </c>
      <c r="B6276" s="109" t="s">
        <v>23168</v>
      </c>
      <c r="C6276" s="108" t="s">
        <v>2609</v>
      </c>
      <c r="D6276" s="108" t="s">
        <v>23169</v>
      </c>
      <c r="E6276" s="108" t="s">
        <v>2683</v>
      </c>
      <c r="G6276" s="108" t="s">
        <v>23170</v>
      </c>
      <c r="H6276" s="108" t="s">
        <v>7530</v>
      </c>
      <c r="I6276" s="110" t="s">
        <v>2683</v>
      </c>
      <c r="J6276" s="108" t="s">
        <v>3799</v>
      </c>
      <c r="O6276" s="108" t="s">
        <v>2573</v>
      </c>
    </row>
    <row r="6277" spans="1:15" s="108" customFormat="1" ht="12.75" x14ac:dyDescent="0.2">
      <c r="A6277" s="108" t="str">
        <f>EnterpriseData!$B$38</f>
        <v>ProTes300420201Adm</v>
      </c>
      <c r="B6277" s="109" t="s">
        <v>23171</v>
      </c>
      <c r="C6277" s="108" t="s">
        <v>2609</v>
      </c>
      <c r="D6277" s="108" t="s">
        <v>23172</v>
      </c>
      <c r="E6277" s="108" t="s">
        <v>2683</v>
      </c>
      <c r="G6277" s="108" t="s">
        <v>23173</v>
      </c>
      <c r="H6277" s="108" t="s">
        <v>7169</v>
      </c>
      <c r="I6277" s="110" t="s">
        <v>2683</v>
      </c>
      <c r="J6277" s="108" t="s">
        <v>5250</v>
      </c>
      <c r="O6277" s="108" t="s">
        <v>2573</v>
      </c>
    </row>
    <row r="6278" spans="1:15" s="108" customFormat="1" ht="12.75" x14ac:dyDescent="0.2">
      <c r="A6278" s="108" t="str">
        <f>EnterpriseData!$B$38</f>
        <v>ProTes300420201Adm</v>
      </c>
      <c r="B6278" s="109" t="s">
        <v>23174</v>
      </c>
      <c r="C6278" s="108" t="s">
        <v>2609</v>
      </c>
      <c r="D6278" s="108" t="s">
        <v>23175</v>
      </c>
      <c r="E6278" s="108" t="s">
        <v>2683</v>
      </c>
      <c r="G6278" s="108" t="s">
        <v>23176</v>
      </c>
      <c r="H6278" s="108" t="s">
        <v>6245</v>
      </c>
      <c r="I6278" s="110" t="s">
        <v>2683</v>
      </c>
      <c r="J6278" s="108" t="s">
        <v>2412</v>
      </c>
      <c r="O6278" s="108" t="s">
        <v>2573</v>
      </c>
    </row>
    <row r="6279" spans="1:15" s="108" customFormat="1" ht="12.75" x14ac:dyDescent="0.2">
      <c r="A6279" s="108" t="str">
        <f>EnterpriseData!$B$38</f>
        <v>ProTes300420201Adm</v>
      </c>
      <c r="B6279" s="109" t="s">
        <v>23177</v>
      </c>
      <c r="C6279" s="108" t="s">
        <v>2609</v>
      </c>
      <c r="D6279" s="108" t="s">
        <v>23178</v>
      </c>
      <c r="E6279" s="108" t="s">
        <v>2683</v>
      </c>
      <c r="G6279" s="108" t="s">
        <v>5586</v>
      </c>
      <c r="H6279" s="108" t="s">
        <v>7050</v>
      </c>
      <c r="I6279" s="110" t="s">
        <v>2683</v>
      </c>
      <c r="J6279" s="108" t="s">
        <v>5583</v>
      </c>
      <c r="O6279" s="108" t="s">
        <v>2573</v>
      </c>
    </row>
    <row r="6280" spans="1:15" s="108" customFormat="1" ht="12.75" x14ac:dyDescent="0.2">
      <c r="A6280" s="108" t="str">
        <f>EnterpriseData!$B$38</f>
        <v>ProTes300420201Adm</v>
      </c>
      <c r="B6280" s="109" t="s">
        <v>23179</v>
      </c>
      <c r="C6280" s="108" t="s">
        <v>2609</v>
      </c>
      <c r="D6280" s="108" t="s">
        <v>23180</v>
      </c>
      <c r="E6280" s="108" t="s">
        <v>2683</v>
      </c>
      <c r="G6280" s="108" t="s">
        <v>23181</v>
      </c>
      <c r="H6280" s="108" t="s">
        <v>8746</v>
      </c>
      <c r="I6280" s="110" t="s">
        <v>2683</v>
      </c>
      <c r="J6280" s="108" t="s">
        <v>8747</v>
      </c>
      <c r="O6280" s="108" t="s">
        <v>2573</v>
      </c>
    </row>
    <row r="6281" spans="1:15" s="108" customFormat="1" ht="12.75" x14ac:dyDescent="0.2">
      <c r="A6281" s="108" t="str">
        <f>EnterpriseData!$B$38</f>
        <v>ProTes300420201Adm</v>
      </c>
      <c r="B6281" s="109" t="s">
        <v>23182</v>
      </c>
      <c r="C6281" s="108" t="s">
        <v>2609</v>
      </c>
      <c r="D6281" s="108" t="s">
        <v>23183</v>
      </c>
      <c r="E6281" s="108" t="s">
        <v>2683</v>
      </c>
      <c r="G6281" s="108" t="s">
        <v>23184</v>
      </c>
      <c r="H6281" s="108" t="s">
        <v>7941</v>
      </c>
      <c r="I6281" s="110" t="s">
        <v>2683</v>
      </c>
      <c r="J6281" s="108" t="s">
        <v>2404</v>
      </c>
      <c r="O6281" s="108" t="s">
        <v>2573</v>
      </c>
    </row>
    <row r="6282" spans="1:15" s="108" customFormat="1" ht="12.75" x14ac:dyDescent="0.2">
      <c r="A6282" s="108" t="str">
        <f>EnterpriseData!$B$38</f>
        <v>ProTes300420201Adm</v>
      </c>
      <c r="B6282" s="109" t="s">
        <v>23185</v>
      </c>
      <c r="C6282" s="108" t="s">
        <v>2609</v>
      </c>
      <c r="D6282" s="108" t="s">
        <v>23186</v>
      </c>
      <c r="E6282" s="108" t="s">
        <v>2683</v>
      </c>
      <c r="G6282" s="108" t="s">
        <v>23187</v>
      </c>
      <c r="H6282" s="108" t="s">
        <v>6512</v>
      </c>
      <c r="I6282" s="110" t="s">
        <v>2683</v>
      </c>
      <c r="J6282" s="108" t="s">
        <v>5462</v>
      </c>
      <c r="O6282" s="108" t="s">
        <v>2573</v>
      </c>
    </row>
    <row r="6283" spans="1:15" s="108" customFormat="1" ht="12.75" x14ac:dyDescent="0.2">
      <c r="A6283" s="108" t="str">
        <f>EnterpriseData!$B$38</f>
        <v>ProTes300420201Adm</v>
      </c>
      <c r="B6283" s="109" t="s">
        <v>23188</v>
      </c>
      <c r="C6283" s="108" t="s">
        <v>2609</v>
      </c>
      <c r="D6283" s="108" t="s">
        <v>23189</v>
      </c>
      <c r="E6283" s="108" t="s">
        <v>2683</v>
      </c>
      <c r="G6283" s="108" t="s">
        <v>23190</v>
      </c>
      <c r="H6283" s="108" t="s">
        <v>6593</v>
      </c>
      <c r="I6283" s="110" t="s">
        <v>2683</v>
      </c>
      <c r="J6283" s="108" t="s">
        <v>4798</v>
      </c>
      <c r="O6283" s="108" t="s">
        <v>2573</v>
      </c>
    </row>
    <row r="6284" spans="1:15" s="108" customFormat="1" ht="12.75" x14ac:dyDescent="0.2">
      <c r="A6284" s="108" t="str">
        <f>EnterpriseData!$B$38</f>
        <v>ProTes300420201Adm</v>
      </c>
      <c r="B6284" s="109" t="s">
        <v>23191</v>
      </c>
      <c r="C6284" s="108" t="s">
        <v>2609</v>
      </c>
      <c r="D6284" s="108" t="s">
        <v>23192</v>
      </c>
      <c r="E6284" s="108" t="s">
        <v>2683</v>
      </c>
      <c r="G6284" s="108" t="s">
        <v>23193</v>
      </c>
      <c r="H6284" s="108" t="s">
        <v>7206</v>
      </c>
      <c r="I6284" s="110" t="s">
        <v>2683</v>
      </c>
      <c r="J6284" s="108" t="s">
        <v>3047</v>
      </c>
      <c r="O6284" s="108" t="s">
        <v>2573</v>
      </c>
    </row>
    <row r="6285" spans="1:15" s="108" customFormat="1" ht="12.75" x14ac:dyDescent="0.2">
      <c r="A6285" s="108" t="str">
        <f>EnterpriseData!$B$38</f>
        <v>ProTes300420201Adm</v>
      </c>
      <c r="B6285" s="109" t="s">
        <v>23194</v>
      </c>
      <c r="C6285" s="108" t="s">
        <v>2609</v>
      </c>
      <c r="D6285" s="108" t="s">
        <v>23195</v>
      </c>
      <c r="E6285" s="108" t="s">
        <v>2683</v>
      </c>
      <c r="G6285" s="108" t="s">
        <v>23196</v>
      </c>
      <c r="H6285" s="108" t="s">
        <v>23197</v>
      </c>
      <c r="I6285" s="110" t="s">
        <v>2683</v>
      </c>
      <c r="J6285" s="108" t="s">
        <v>5012</v>
      </c>
      <c r="O6285" s="108" t="s">
        <v>2573</v>
      </c>
    </row>
    <row r="6286" spans="1:15" s="108" customFormat="1" ht="12.75" x14ac:dyDescent="0.2">
      <c r="A6286" s="108" t="str">
        <f>EnterpriseData!$B$38</f>
        <v>ProTes300420201Adm</v>
      </c>
      <c r="B6286" s="109" t="s">
        <v>23198</v>
      </c>
      <c r="C6286" s="108" t="s">
        <v>2609</v>
      </c>
      <c r="D6286" s="108" t="s">
        <v>23199</v>
      </c>
      <c r="E6286" s="108" t="s">
        <v>2683</v>
      </c>
      <c r="G6286" s="108" t="s">
        <v>23200</v>
      </c>
      <c r="H6286" s="108" t="s">
        <v>7788</v>
      </c>
      <c r="I6286" s="110" t="s">
        <v>2683</v>
      </c>
      <c r="J6286" s="108" t="s">
        <v>2403</v>
      </c>
      <c r="O6286" s="108" t="s">
        <v>2573</v>
      </c>
    </row>
    <row r="6287" spans="1:15" s="108" customFormat="1" ht="12.75" x14ac:dyDescent="0.2">
      <c r="A6287" s="108" t="str">
        <f>EnterpriseData!$B$38</f>
        <v>ProTes300420201Adm</v>
      </c>
      <c r="B6287" s="109" t="s">
        <v>23201</v>
      </c>
      <c r="C6287" s="108" t="s">
        <v>2609</v>
      </c>
      <c r="D6287" s="108" t="s">
        <v>23202</v>
      </c>
      <c r="E6287" s="108" t="s">
        <v>2683</v>
      </c>
      <c r="G6287" s="108" t="s">
        <v>23203</v>
      </c>
      <c r="H6287" s="108" t="s">
        <v>6433</v>
      </c>
      <c r="I6287" s="110" t="s">
        <v>2683</v>
      </c>
      <c r="J6287" s="108" t="s">
        <v>3036</v>
      </c>
      <c r="O6287" s="108" t="s">
        <v>2573</v>
      </c>
    </row>
    <row r="6288" spans="1:15" s="108" customFormat="1" ht="12.75" x14ac:dyDescent="0.2">
      <c r="A6288" s="108" t="str">
        <f>EnterpriseData!$B$38</f>
        <v>ProTes300420201Adm</v>
      </c>
      <c r="B6288" s="109" t="s">
        <v>23204</v>
      </c>
      <c r="C6288" s="108" t="s">
        <v>2609</v>
      </c>
      <c r="D6288" s="108" t="s">
        <v>23205</v>
      </c>
      <c r="E6288" s="108" t="s">
        <v>2683</v>
      </c>
      <c r="G6288" s="108" t="s">
        <v>3156</v>
      </c>
      <c r="H6288" s="108" t="s">
        <v>7169</v>
      </c>
      <c r="I6288" s="110" t="s">
        <v>2683</v>
      </c>
      <c r="J6288" s="108" t="s">
        <v>5250</v>
      </c>
      <c r="O6288" s="108" t="s">
        <v>2573</v>
      </c>
    </row>
    <row r="6289" spans="1:15" s="108" customFormat="1" ht="12.75" x14ac:dyDescent="0.2">
      <c r="A6289" s="108" t="str">
        <f>EnterpriseData!$B$38</f>
        <v>ProTes300420201Adm</v>
      </c>
      <c r="B6289" s="109" t="s">
        <v>23206</v>
      </c>
      <c r="C6289" s="108" t="s">
        <v>2609</v>
      </c>
      <c r="D6289" s="108" t="s">
        <v>23207</v>
      </c>
      <c r="E6289" s="108" t="s">
        <v>2683</v>
      </c>
      <c r="G6289" s="108" t="s">
        <v>23208</v>
      </c>
      <c r="H6289" s="108" t="s">
        <v>6284</v>
      </c>
      <c r="I6289" s="110" t="s">
        <v>2683</v>
      </c>
      <c r="J6289" s="108" t="s">
        <v>6285</v>
      </c>
      <c r="O6289" s="108" t="s">
        <v>2573</v>
      </c>
    </row>
    <row r="6290" spans="1:15" s="108" customFormat="1" ht="12.75" x14ac:dyDescent="0.2">
      <c r="A6290" s="108" t="str">
        <f>EnterpriseData!$B$38</f>
        <v>ProTes300420201Adm</v>
      </c>
      <c r="B6290" s="109" t="s">
        <v>23209</v>
      </c>
      <c r="C6290" s="108" t="s">
        <v>2609</v>
      </c>
      <c r="D6290" s="108" t="s">
        <v>23210</v>
      </c>
      <c r="E6290" s="108" t="s">
        <v>2683</v>
      </c>
      <c r="G6290" s="108" t="s">
        <v>23211</v>
      </c>
      <c r="H6290" s="108" t="s">
        <v>6377</v>
      </c>
      <c r="I6290" s="110" t="s">
        <v>2683</v>
      </c>
      <c r="J6290" s="108" t="s">
        <v>6086</v>
      </c>
      <c r="O6290" s="108" t="s">
        <v>2573</v>
      </c>
    </row>
    <row r="6291" spans="1:15" s="108" customFormat="1" ht="12.75" x14ac:dyDescent="0.2">
      <c r="A6291" s="108" t="str">
        <f>EnterpriseData!$B$38</f>
        <v>ProTes300420201Adm</v>
      </c>
      <c r="B6291" s="109" t="s">
        <v>23212</v>
      </c>
      <c r="C6291" s="108" t="s">
        <v>2609</v>
      </c>
      <c r="D6291" s="108" t="s">
        <v>23213</v>
      </c>
      <c r="E6291" s="108" t="s">
        <v>2683</v>
      </c>
      <c r="G6291" s="108" t="s">
        <v>23214</v>
      </c>
      <c r="H6291" s="108" t="s">
        <v>7223</v>
      </c>
      <c r="I6291" s="110" t="s">
        <v>2683</v>
      </c>
      <c r="J6291" s="108" t="s">
        <v>4954</v>
      </c>
      <c r="O6291" s="108" t="s">
        <v>2573</v>
      </c>
    </row>
    <row r="6292" spans="1:15" s="108" customFormat="1" ht="12.75" x14ac:dyDescent="0.2">
      <c r="A6292" s="108" t="str">
        <f>EnterpriseData!$B$38</f>
        <v>ProTes300420201Adm</v>
      </c>
      <c r="B6292" s="109" t="s">
        <v>23215</v>
      </c>
      <c r="C6292" s="108" t="s">
        <v>2609</v>
      </c>
      <c r="D6292" s="108" t="s">
        <v>23216</v>
      </c>
      <c r="E6292" s="108" t="s">
        <v>2683</v>
      </c>
      <c r="G6292" s="108" t="s">
        <v>23217</v>
      </c>
      <c r="H6292" s="108" t="s">
        <v>6245</v>
      </c>
      <c r="I6292" s="110" t="s">
        <v>2683</v>
      </c>
      <c r="J6292" s="108" t="s">
        <v>2412</v>
      </c>
      <c r="O6292" s="108" t="s">
        <v>2573</v>
      </c>
    </row>
    <row r="6293" spans="1:15" s="108" customFormat="1" ht="12.75" x14ac:dyDescent="0.2">
      <c r="A6293" s="108" t="str">
        <f>EnterpriseData!$B$38</f>
        <v>ProTes300420201Adm</v>
      </c>
      <c r="B6293" s="109" t="s">
        <v>23218</v>
      </c>
      <c r="C6293" s="108" t="s">
        <v>2609</v>
      </c>
      <c r="D6293" s="108" t="s">
        <v>19463</v>
      </c>
      <c r="E6293" s="108" t="s">
        <v>2683</v>
      </c>
      <c r="G6293" s="108" t="s">
        <v>19464</v>
      </c>
      <c r="H6293" s="108" t="s">
        <v>23219</v>
      </c>
      <c r="I6293" s="110" t="s">
        <v>2683</v>
      </c>
      <c r="J6293" s="108" t="s">
        <v>2422</v>
      </c>
      <c r="O6293" s="108" t="s">
        <v>2573</v>
      </c>
    </row>
    <row r="6294" spans="1:15" s="108" customFormat="1" ht="12.75" x14ac:dyDescent="0.2">
      <c r="A6294" s="108" t="str">
        <f>EnterpriseData!$B$38</f>
        <v>ProTes300420201Adm</v>
      </c>
      <c r="B6294" s="109" t="s">
        <v>23220</v>
      </c>
      <c r="C6294" s="108" t="s">
        <v>2609</v>
      </c>
      <c r="D6294" s="108" t="s">
        <v>23221</v>
      </c>
      <c r="E6294" s="108" t="s">
        <v>2683</v>
      </c>
      <c r="G6294" s="108" t="s">
        <v>23222</v>
      </c>
      <c r="H6294" s="108" t="s">
        <v>6765</v>
      </c>
      <c r="I6294" s="110" t="s">
        <v>2683</v>
      </c>
      <c r="J6294" s="108" t="s">
        <v>5640</v>
      </c>
      <c r="O6294" s="108" t="s">
        <v>2573</v>
      </c>
    </row>
    <row r="6295" spans="1:15" s="108" customFormat="1" ht="12.75" x14ac:dyDescent="0.2">
      <c r="A6295" s="108" t="str">
        <f>EnterpriseData!$B$38</f>
        <v>ProTes300420201Adm</v>
      </c>
      <c r="B6295" s="109" t="s">
        <v>23223</v>
      </c>
      <c r="C6295" s="108" t="s">
        <v>2609</v>
      </c>
      <c r="D6295" s="108" t="s">
        <v>23224</v>
      </c>
      <c r="E6295" s="108" t="s">
        <v>2683</v>
      </c>
      <c r="G6295" s="108" t="s">
        <v>23225</v>
      </c>
      <c r="H6295" s="108" t="s">
        <v>6133</v>
      </c>
      <c r="I6295" s="110" t="s">
        <v>2683</v>
      </c>
      <c r="J6295" s="108" t="s">
        <v>3681</v>
      </c>
      <c r="O6295" s="108" t="s">
        <v>2573</v>
      </c>
    </row>
    <row r="6296" spans="1:15" s="108" customFormat="1" ht="12.75" x14ac:dyDescent="0.2">
      <c r="A6296" s="108" t="str">
        <f>EnterpriseData!$B$38</f>
        <v>ProTes300420201Adm</v>
      </c>
      <c r="B6296" s="109" t="s">
        <v>23226</v>
      </c>
      <c r="C6296" s="108" t="s">
        <v>2609</v>
      </c>
      <c r="D6296" s="108" t="s">
        <v>23227</v>
      </c>
      <c r="E6296" s="108" t="s">
        <v>2683</v>
      </c>
      <c r="G6296" s="108" t="s">
        <v>23228</v>
      </c>
      <c r="H6296" s="108" t="s">
        <v>6534</v>
      </c>
      <c r="I6296" s="110" t="s">
        <v>2683</v>
      </c>
      <c r="J6296" s="108" t="s">
        <v>5602</v>
      </c>
      <c r="O6296" s="108" t="s">
        <v>2573</v>
      </c>
    </row>
    <row r="6297" spans="1:15" s="108" customFormat="1" ht="12.75" x14ac:dyDescent="0.2">
      <c r="A6297" s="108" t="str">
        <f>EnterpriseData!$B$38</f>
        <v>ProTes300420201Adm</v>
      </c>
      <c r="B6297" s="109" t="s">
        <v>23229</v>
      </c>
      <c r="C6297" s="108" t="s">
        <v>2609</v>
      </c>
      <c r="D6297" s="108" t="s">
        <v>23230</v>
      </c>
      <c r="E6297" s="108" t="s">
        <v>2683</v>
      </c>
      <c r="G6297" s="108" t="s">
        <v>23231</v>
      </c>
      <c r="H6297" s="108" t="s">
        <v>7223</v>
      </c>
      <c r="I6297" s="110" t="s">
        <v>2683</v>
      </c>
      <c r="J6297" s="108" t="s">
        <v>4954</v>
      </c>
      <c r="O6297" s="108" t="s">
        <v>2573</v>
      </c>
    </row>
    <row r="6298" spans="1:15" s="108" customFormat="1" ht="12.75" x14ac:dyDescent="0.2">
      <c r="A6298" s="108" t="str">
        <f>EnterpriseData!$B$38</f>
        <v>ProTes300420201Adm</v>
      </c>
      <c r="B6298" s="109" t="s">
        <v>23232</v>
      </c>
      <c r="C6298" s="108" t="s">
        <v>2609</v>
      </c>
      <c r="D6298" s="108" t="s">
        <v>23233</v>
      </c>
      <c r="E6298" s="108" t="s">
        <v>2683</v>
      </c>
      <c r="G6298" s="108" t="s">
        <v>23234</v>
      </c>
      <c r="H6298" s="108" t="s">
        <v>9146</v>
      </c>
      <c r="I6298" s="110" t="s">
        <v>2683</v>
      </c>
      <c r="J6298" s="108" t="s">
        <v>2412</v>
      </c>
      <c r="O6298" s="108" t="s">
        <v>2573</v>
      </c>
    </row>
    <row r="6299" spans="1:15" s="108" customFormat="1" ht="12.75" x14ac:dyDescent="0.2">
      <c r="A6299" s="108" t="str">
        <f>EnterpriseData!$B$38</f>
        <v>ProTes300420201Adm</v>
      </c>
      <c r="B6299" s="109" t="s">
        <v>23235</v>
      </c>
      <c r="C6299" s="108" t="s">
        <v>2609</v>
      </c>
      <c r="D6299" s="108" t="s">
        <v>23236</v>
      </c>
      <c r="E6299" s="108" t="s">
        <v>2683</v>
      </c>
      <c r="G6299" s="108" t="s">
        <v>23237</v>
      </c>
      <c r="H6299" s="108" t="s">
        <v>7087</v>
      </c>
      <c r="I6299" s="110" t="s">
        <v>2683</v>
      </c>
      <c r="J6299" s="108" t="s">
        <v>5910</v>
      </c>
      <c r="O6299" s="108" t="s">
        <v>2573</v>
      </c>
    </row>
    <row r="6300" spans="1:15" s="108" customFormat="1" ht="12.75" x14ac:dyDescent="0.2">
      <c r="A6300" s="108" t="str">
        <f>EnterpriseData!$B$38</f>
        <v>ProTes300420201Adm</v>
      </c>
      <c r="B6300" s="109" t="s">
        <v>23238</v>
      </c>
      <c r="C6300" s="108" t="s">
        <v>2609</v>
      </c>
      <c r="D6300" s="108" t="s">
        <v>23239</v>
      </c>
      <c r="E6300" s="108" t="s">
        <v>2683</v>
      </c>
      <c r="G6300" s="108" t="s">
        <v>23240</v>
      </c>
      <c r="H6300" s="108" t="s">
        <v>23240</v>
      </c>
      <c r="I6300" s="110" t="s">
        <v>2683</v>
      </c>
      <c r="J6300" s="108" t="s">
        <v>23241</v>
      </c>
      <c r="O6300" s="108" t="s">
        <v>2573</v>
      </c>
    </row>
    <row r="6301" spans="1:15" s="108" customFormat="1" ht="12.75" x14ac:dyDescent="0.2">
      <c r="A6301" s="108" t="str">
        <f>EnterpriseData!$B$38</f>
        <v>ProTes300420201Adm</v>
      </c>
      <c r="B6301" s="109" t="s">
        <v>23242</v>
      </c>
      <c r="C6301" s="108" t="s">
        <v>2609</v>
      </c>
      <c r="D6301" s="108" t="s">
        <v>23243</v>
      </c>
      <c r="E6301" s="108" t="s">
        <v>2683</v>
      </c>
      <c r="G6301" s="108" t="s">
        <v>23244</v>
      </c>
      <c r="H6301" s="108" t="s">
        <v>7054</v>
      </c>
      <c r="I6301" s="110" t="s">
        <v>2683</v>
      </c>
      <c r="J6301" s="108" t="s">
        <v>2414</v>
      </c>
      <c r="O6301" s="108" t="s">
        <v>2573</v>
      </c>
    </row>
    <row r="6302" spans="1:15" s="108" customFormat="1" ht="12.75" x14ac:dyDescent="0.2">
      <c r="A6302" s="108" t="str">
        <f>EnterpriseData!$B$38</f>
        <v>ProTes300420201Adm</v>
      </c>
      <c r="B6302" s="109" t="s">
        <v>23245</v>
      </c>
      <c r="C6302" s="108" t="s">
        <v>2609</v>
      </c>
      <c r="D6302" s="108" t="s">
        <v>23246</v>
      </c>
      <c r="E6302" s="108" t="s">
        <v>2683</v>
      </c>
      <c r="G6302" s="108" t="s">
        <v>23247</v>
      </c>
      <c r="H6302" s="108" t="s">
        <v>7496</v>
      </c>
      <c r="I6302" s="110" t="s">
        <v>2683</v>
      </c>
      <c r="J6302" s="108" t="s">
        <v>7497</v>
      </c>
      <c r="O6302" s="108" t="s">
        <v>2573</v>
      </c>
    </row>
    <row r="6303" spans="1:15" s="108" customFormat="1" ht="12.75" x14ac:dyDescent="0.2">
      <c r="A6303" s="108" t="str">
        <f>EnterpriseData!$B$38</f>
        <v>ProTes300420201Adm</v>
      </c>
      <c r="B6303" s="109" t="s">
        <v>23248</v>
      </c>
      <c r="C6303" s="108" t="s">
        <v>2609</v>
      </c>
      <c r="D6303" s="108" t="s">
        <v>23249</v>
      </c>
      <c r="E6303" s="108" t="s">
        <v>2683</v>
      </c>
      <c r="G6303" s="108" t="s">
        <v>23250</v>
      </c>
      <c r="H6303" s="108" t="s">
        <v>6800</v>
      </c>
      <c r="I6303" s="110" t="s">
        <v>2683</v>
      </c>
      <c r="J6303" s="108" t="s">
        <v>412</v>
      </c>
      <c r="O6303" s="108" t="s">
        <v>2573</v>
      </c>
    </row>
    <row r="6304" spans="1:15" s="108" customFormat="1" ht="12.75" x14ac:dyDescent="0.2">
      <c r="A6304" s="108" t="str">
        <f>EnterpriseData!$B$38</f>
        <v>ProTes300420201Adm</v>
      </c>
      <c r="B6304" s="109" t="s">
        <v>23251</v>
      </c>
      <c r="C6304" s="108" t="s">
        <v>2609</v>
      </c>
      <c r="D6304" s="108" t="s">
        <v>23252</v>
      </c>
      <c r="E6304" s="108" t="s">
        <v>2683</v>
      </c>
      <c r="G6304" s="108" t="s">
        <v>8126</v>
      </c>
      <c r="H6304" s="108" t="s">
        <v>6923</v>
      </c>
      <c r="I6304" s="110" t="s">
        <v>2683</v>
      </c>
      <c r="J6304" s="108" t="s">
        <v>2991</v>
      </c>
      <c r="O6304" s="108" t="s">
        <v>2573</v>
      </c>
    </row>
    <row r="6305" spans="1:15" s="108" customFormat="1" ht="12.75" x14ac:dyDescent="0.2">
      <c r="A6305" s="108" t="str">
        <f>EnterpriseData!$B$38</f>
        <v>ProTes300420201Adm</v>
      </c>
      <c r="B6305" s="109" t="s">
        <v>23253</v>
      </c>
      <c r="C6305" s="108" t="s">
        <v>2609</v>
      </c>
      <c r="D6305" s="108" t="s">
        <v>23254</v>
      </c>
      <c r="E6305" s="108" t="s">
        <v>2683</v>
      </c>
      <c r="G6305" s="108" t="s">
        <v>5097</v>
      </c>
      <c r="H6305" s="108" t="s">
        <v>6583</v>
      </c>
      <c r="I6305" s="110" t="s">
        <v>2683</v>
      </c>
      <c r="J6305" s="108" t="s">
        <v>5012</v>
      </c>
      <c r="O6305" s="108" t="s">
        <v>2573</v>
      </c>
    </row>
    <row r="6306" spans="1:15" s="108" customFormat="1" ht="12.75" x14ac:dyDescent="0.2">
      <c r="A6306" s="108" t="str">
        <f>EnterpriseData!$B$38</f>
        <v>ProTes300420201Adm</v>
      </c>
      <c r="B6306" s="109" t="s">
        <v>23255</v>
      </c>
      <c r="C6306" s="108" t="s">
        <v>2609</v>
      </c>
      <c r="D6306" s="108" t="s">
        <v>23256</v>
      </c>
      <c r="E6306" s="108" t="s">
        <v>2683</v>
      </c>
      <c r="G6306" s="108" t="s">
        <v>23257</v>
      </c>
      <c r="H6306" s="108" t="s">
        <v>6512</v>
      </c>
      <c r="I6306" s="110" t="s">
        <v>2683</v>
      </c>
      <c r="J6306" s="108" t="s">
        <v>5462</v>
      </c>
      <c r="O6306" s="108" t="s">
        <v>2573</v>
      </c>
    </row>
    <row r="6307" spans="1:15" s="108" customFormat="1" ht="12.75" x14ac:dyDescent="0.2">
      <c r="A6307" s="108" t="str">
        <f>EnterpriseData!$B$38</f>
        <v>ProTes300420201Adm</v>
      </c>
      <c r="B6307" s="109" t="s">
        <v>23258</v>
      </c>
      <c r="C6307" s="108" t="s">
        <v>2609</v>
      </c>
      <c r="D6307" s="108" t="s">
        <v>23259</v>
      </c>
      <c r="E6307" s="108" t="s">
        <v>2683</v>
      </c>
      <c r="G6307" s="108" t="s">
        <v>23260</v>
      </c>
      <c r="H6307" s="108" t="s">
        <v>7223</v>
      </c>
      <c r="I6307" s="110" t="s">
        <v>2683</v>
      </c>
      <c r="J6307" s="108" t="s">
        <v>4954</v>
      </c>
      <c r="O6307" s="108" t="s">
        <v>2573</v>
      </c>
    </row>
    <row r="6308" spans="1:15" s="108" customFormat="1" ht="12.75" x14ac:dyDescent="0.2">
      <c r="A6308" s="108" t="str">
        <f>EnterpriseData!$B$38</f>
        <v>ProTes300420201Adm</v>
      </c>
      <c r="B6308" s="109" t="s">
        <v>23261</v>
      </c>
      <c r="C6308" s="108" t="s">
        <v>2609</v>
      </c>
      <c r="D6308" s="108" t="s">
        <v>23262</v>
      </c>
      <c r="E6308" s="108" t="s">
        <v>2683</v>
      </c>
      <c r="G6308" s="108" t="s">
        <v>23263</v>
      </c>
      <c r="H6308" s="108" t="s">
        <v>7941</v>
      </c>
      <c r="I6308" s="110" t="s">
        <v>2683</v>
      </c>
      <c r="J6308" s="108" t="s">
        <v>2404</v>
      </c>
      <c r="O6308" s="108" t="s">
        <v>2573</v>
      </c>
    </row>
    <row r="6309" spans="1:15" s="108" customFormat="1" ht="12.75" x14ac:dyDescent="0.2">
      <c r="A6309" s="108" t="str">
        <f>EnterpriseData!$B$38</f>
        <v>ProTes300420201Adm</v>
      </c>
      <c r="B6309" s="109" t="s">
        <v>23264</v>
      </c>
      <c r="C6309" s="108" t="s">
        <v>2609</v>
      </c>
      <c r="D6309" s="108" t="s">
        <v>23265</v>
      </c>
      <c r="E6309" s="108" t="s">
        <v>23266</v>
      </c>
      <c r="G6309" s="108" t="s">
        <v>23267</v>
      </c>
      <c r="H6309" s="108" t="s">
        <v>6253</v>
      </c>
      <c r="I6309" s="110" t="s">
        <v>2683</v>
      </c>
      <c r="J6309" s="108" t="s">
        <v>2952</v>
      </c>
      <c r="O6309" s="108" t="s">
        <v>2573</v>
      </c>
    </row>
    <row r="6310" spans="1:15" s="108" customFormat="1" ht="12.75" x14ac:dyDescent="0.2">
      <c r="A6310" s="108" t="str">
        <f>EnterpriseData!$B$38</f>
        <v>ProTes300420201Adm</v>
      </c>
      <c r="B6310" s="109" t="s">
        <v>23268</v>
      </c>
      <c r="C6310" s="108" t="s">
        <v>2609</v>
      </c>
      <c r="D6310" s="108" t="s">
        <v>23269</v>
      </c>
      <c r="E6310" s="108" t="s">
        <v>2683</v>
      </c>
      <c r="G6310" s="108" t="s">
        <v>23270</v>
      </c>
      <c r="H6310" s="108" t="s">
        <v>9088</v>
      </c>
      <c r="I6310" s="110" t="s">
        <v>2683</v>
      </c>
      <c r="J6310" s="108" t="s">
        <v>2417</v>
      </c>
      <c r="O6310" s="108" t="s">
        <v>2573</v>
      </c>
    </row>
    <row r="6311" spans="1:15" s="108" customFormat="1" ht="12.75" x14ac:dyDescent="0.2">
      <c r="A6311" s="108" t="str">
        <f>EnterpriseData!$B$38</f>
        <v>ProTes300420201Adm</v>
      </c>
      <c r="B6311" s="109" t="s">
        <v>23271</v>
      </c>
      <c r="C6311" s="108" t="s">
        <v>2609</v>
      </c>
      <c r="D6311" s="108" t="s">
        <v>23272</v>
      </c>
      <c r="E6311" s="108" t="s">
        <v>2683</v>
      </c>
      <c r="G6311" s="108" t="s">
        <v>23273</v>
      </c>
      <c r="H6311" s="108" t="s">
        <v>10903</v>
      </c>
      <c r="I6311" s="110" t="s">
        <v>2683</v>
      </c>
      <c r="J6311" s="108" t="s">
        <v>5384</v>
      </c>
      <c r="O6311" s="108" t="s">
        <v>2573</v>
      </c>
    </row>
    <row r="6312" spans="1:15" s="108" customFormat="1" ht="12.75" x14ac:dyDescent="0.2">
      <c r="A6312" s="108" t="str">
        <f>EnterpriseData!$B$38</f>
        <v>ProTes300420201Adm</v>
      </c>
      <c r="B6312" s="109" t="s">
        <v>23274</v>
      </c>
      <c r="C6312" s="108" t="s">
        <v>2609</v>
      </c>
      <c r="D6312" s="108" t="s">
        <v>23275</v>
      </c>
      <c r="E6312" s="108" t="s">
        <v>2683</v>
      </c>
      <c r="G6312" s="108" t="s">
        <v>23276</v>
      </c>
      <c r="H6312" s="108" t="s">
        <v>7712</v>
      </c>
      <c r="I6312" s="110" t="s">
        <v>2683</v>
      </c>
      <c r="J6312" s="108" t="s">
        <v>3614</v>
      </c>
      <c r="O6312" s="108" t="s">
        <v>2573</v>
      </c>
    </row>
    <row r="6313" spans="1:15" s="108" customFormat="1" ht="12.75" x14ac:dyDescent="0.2">
      <c r="A6313" s="108" t="str">
        <f>EnterpriseData!$B$38</f>
        <v>ProTes300420201Adm</v>
      </c>
      <c r="B6313" s="109" t="s">
        <v>23277</v>
      </c>
      <c r="C6313" s="108" t="s">
        <v>2609</v>
      </c>
      <c r="D6313" s="108" t="s">
        <v>23278</v>
      </c>
      <c r="E6313" s="108" t="s">
        <v>2683</v>
      </c>
      <c r="G6313" s="108" t="s">
        <v>23279</v>
      </c>
      <c r="H6313" s="108" t="s">
        <v>7953</v>
      </c>
      <c r="I6313" s="110" t="s">
        <v>2683</v>
      </c>
      <c r="J6313" s="108" t="s">
        <v>4543</v>
      </c>
      <c r="O6313" s="108" t="s">
        <v>2573</v>
      </c>
    </row>
    <row r="6314" spans="1:15" s="108" customFormat="1" ht="12.75" x14ac:dyDescent="0.2">
      <c r="A6314" s="108" t="str">
        <f>EnterpriseData!$B$38</f>
        <v>ProTes300420201Adm</v>
      </c>
      <c r="B6314" s="109" t="s">
        <v>23280</v>
      </c>
      <c r="C6314" s="108" t="s">
        <v>2609</v>
      </c>
      <c r="D6314" s="108" t="s">
        <v>23281</v>
      </c>
      <c r="E6314" s="108" t="s">
        <v>2683</v>
      </c>
      <c r="G6314" s="108" t="s">
        <v>23282</v>
      </c>
      <c r="H6314" s="108" t="s">
        <v>23282</v>
      </c>
      <c r="I6314" s="110" t="s">
        <v>2683</v>
      </c>
      <c r="J6314" s="108" t="s">
        <v>9731</v>
      </c>
      <c r="O6314" s="108" t="s">
        <v>2573</v>
      </c>
    </row>
    <row r="6315" spans="1:15" s="108" customFormat="1" ht="12.75" x14ac:dyDescent="0.2">
      <c r="A6315" s="108" t="str">
        <f>EnterpriseData!$B$38</f>
        <v>ProTes300420201Adm</v>
      </c>
      <c r="B6315" s="109" t="s">
        <v>23283</v>
      </c>
      <c r="C6315" s="108" t="s">
        <v>2609</v>
      </c>
      <c r="D6315" s="108" t="s">
        <v>23284</v>
      </c>
      <c r="E6315" s="108" t="s">
        <v>2683</v>
      </c>
      <c r="G6315" s="108" t="s">
        <v>23285</v>
      </c>
      <c r="H6315" s="108" t="s">
        <v>6616</v>
      </c>
      <c r="I6315" s="110" t="s">
        <v>2683</v>
      </c>
      <c r="J6315" s="108" t="s">
        <v>5800</v>
      </c>
      <c r="O6315" s="108" t="s">
        <v>2573</v>
      </c>
    </row>
    <row r="6316" spans="1:15" s="108" customFormat="1" ht="12.75" x14ac:dyDescent="0.2">
      <c r="A6316" s="108" t="str">
        <f>EnterpriseData!$B$38</f>
        <v>ProTes300420201Adm</v>
      </c>
      <c r="B6316" s="109" t="s">
        <v>23286</v>
      </c>
      <c r="C6316" s="108" t="s">
        <v>2609</v>
      </c>
      <c r="D6316" s="108" t="s">
        <v>23287</v>
      </c>
      <c r="E6316" s="108" t="s">
        <v>2683</v>
      </c>
      <c r="G6316" s="108" t="s">
        <v>23288</v>
      </c>
      <c r="H6316" s="108" t="s">
        <v>6583</v>
      </c>
      <c r="I6316" s="110" t="s">
        <v>2683</v>
      </c>
      <c r="J6316" s="108" t="s">
        <v>5012</v>
      </c>
      <c r="O6316" s="108" t="s">
        <v>2573</v>
      </c>
    </row>
    <row r="6317" spans="1:15" s="108" customFormat="1" ht="12.75" x14ac:dyDescent="0.2">
      <c r="A6317" s="108" t="str">
        <f>EnterpriseData!$B$38</f>
        <v>ProTes300420201Adm</v>
      </c>
      <c r="B6317" s="109" t="s">
        <v>23289</v>
      </c>
      <c r="C6317" s="108" t="s">
        <v>2609</v>
      </c>
      <c r="D6317" s="108" t="s">
        <v>23290</v>
      </c>
      <c r="E6317" s="108" t="s">
        <v>2683</v>
      </c>
      <c r="G6317" s="108" t="s">
        <v>23291</v>
      </c>
      <c r="H6317" s="108" t="s">
        <v>17664</v>
      </c>
      <c r="I6317" s="110" t="s">
        <v>2683</v>
      </c>
      <c r="J6317" s="108" t="s">
        <v>5012</v>
      </c>
      <c r="O6317" s="108" t="s">
        <v>2573</v>
      </c>
    </row>
    <row r="6318" spans="1:15" s="108" customFormat="1" ht="12.75" x14ac:dyDescent="0.2">
      <c r="A6318" s="108" t="str">
        <f>EnterpriseData!$B$38</f>
        <v>ProTes300420201Adm</v>
      </c>
      <c r="B6318" s="109" t="s">
        <v>23292</v>
      </c>
      <c r="C6318" s="108" t="s">
        <v>2609</v>
      </c>
      <c r="D6318" s="108" t="s">
        <v>23293</v>
      </c>
      <c r="E6318" s="108" t="s">
        <v>2683</v>
      </c>
      <c r="G6318" s="108" t="s">
        <v>23294</v>
      </c>
      <c r="H6318" s="108" t="s">
        <v>6159</v>
      </c>
      <c r="I6318" s="110" t="s">
        <v>2683</v>
      </c>
      <c r="J6318" s="108" t="s">
        <v>3346</v>
      </c>
      <c r="O6318" s="108" t="s">
        <v>2573</v>
      </c>
    </row>
    <row r="6319" spans="1:15" s="108" customFormat="1" ht="12.75" x14ac:dyDescent="0.2">
      <c r="A6319" s="108" t="str">
        <f>EnterpriseData!$B$38</f>
        <v>ProTes300420201Adm</v>
      </c>
      <c r="B6319" s="109" t="s">
        <v>23295</v>
      </c>
      <c r="C6319" s="108" t="s">
        <v>2609</v>
      </c>
      <c r="D6319" s="108" t="s">
        <v>23296</v>
      </c>
      <c r="E6319" s="108" t="s">
        <v>2683</v>
      </c>
      <c r="G6319" s="108" t="s">
        <v>23297</v>
      </c>
      <c r="H6319" s="108" t="s">
        <v>6230</v>
      </c>
      <c r="I6319" s="110" t="s">
        <v>2683</v>
      </c>
      <c r="J6319" s="108" t="s">
        <v>5458</v>
      </c>
      <c r="O6319" s="108" t="s">
        <v>2573</v>
      </c>
    </row>
    <row r="6320" spans="1:15" s="108" customFormat="1" ht="12.75" x14ac:dyDescent="0.2">
      <c r="A6320" s="108" t="str">
        <f>EnterpriseData!$B$38</f>
        <v>ProTes300420201Adm</v>
      </c>
      <c r="B6320" s="109" t="s">
        <v>23298</v>
      </c>
      <c r="C6320" s="108" t="s">
        <v>2609</v>
      </c>
      <c r="D6320" s="108" t="s">
        <v>23299</v>
      </c>
      <c r="E6320" s="108" t="s">
        <v>2683</v>
      </c>
      <c r="G6320" s="108" t="s">
        <v>23300</v>
      </c>
      <c r="H6320" s="108" t="s">
        <v>3823</v>
      </c>
      <c r="I6320" s="110" t="s">
        <v>2683</v>
      </c>
      <c r="J6320" s="108" t="s">
        <v>3825</v>
      </c>
      <c r="O6320" s="108" t="s">
        <v>2573</v>
      </c>
    </row>
    <row r="6321" spans="1:15" s="108" customFormat="1" ht="12.75" x14ac:dyDescent="0.2">
      <c r="A6321" s="108" t="str">
        <f>EnterpriseData!$B$38</f>
        <v>ProTes300420201Adm</v>
      </c>
      <c r="B6321" s="109" t="s">
        <v>23301</v>
      </c>
      <c r="C6321" s="108" t="s">
        <v>2609</v>
      </c>
      <c r="D6321" s="108" t="s">
        <v>23302</v>
      </c>
      <c r="E6321" s="108" t="s">
        <v>2683</v>
      </c>
      <c r="G6321" s="108" t="s">
        <v>23303</v>
      </c>
      <c r="H6321" s="108" t="s">
        <v>23304</v>
      </c>
      <c r="I6321" s="110" t="s">
        <v>2683</v>
      </c>
      <c r="J6321" s="108" t="s">
        <v>4664</v>
      </c>
      <c r="O6321" s="108" t="s">
        <v>2573</v>
      </c>
    </row>
    <row r="6322" spans="1:15" s="108" customFormat="1" ht="12.75" x14ac:dyDescent="0.2">
      <c r="A6322" s="108" t="str">
        <f>EnterpriseData!$B$38</f>
        <v>ProTes300420201Adm</v>
      </c>
      <c r="B6322" s="109" t="s">
        <v>23305</v>
      </c>
      <c r="C6322" s="108" t="s">
        <v>2609</v>
      </c>
      <c r="D6322" s="108" t="s">
        <v>23306</v>
      </c>
      <c r="E6322" s="108" t="s">
        <v>2683</v>
      </c>
      <c r="G6322" s="108" t="s">
        <v>23307</v>
      </c>
      <c r="H6322" s="108" t="s">
        <v>9088</v>
      </c>
      <c r="I6322" s="110" t="s">
        <v>2683</v>
      </c>
      <c r="J6322" s="108" t="s">
        <v>2417</v>
      </c>
      <c r="O6322" s="108" t="s">
        <v>2573</v>
      </c>
    </row>
    <row r="6323" spans="1:15" s="108" customFormat="1" ht="12.75" x14ac:dyDescent="0.2">
      <c r="A6323" s="108" t="str">
        <f>EnterpriseData!$B$38</f>
        <v>ProTes300420201Adm</v>
      </c>
      <c r="B6323" s="109" t="s">
        <v>23308</v>
      </c>
      <c r="C6323" s="108" t="s">
        <v>2609</v>
      </c>
      <c r="D6323" s="108" t="s">
        <v>23309</v>
      </c>
      <c r="E6323" s="108" t="s">
        <v>2683</v>
      </c>
      <c r="G6323" s="108" t="s">
        <v>23310</v>
      </c>
      <c r="H6323" s="108" t="s">
        <v>6415</v>
      </c>
      <c r="I6323" s="110" t="s">
        <v>2683</v>
      </c>
      <c r="J6323" s="108" t="s">
        <v>4651</v>
      </c>
      <c r="O6323" s="108" t="s">
        <v>2573</v>
      </c>
    </row>
    <row r="6324" spans="1:15" s="108" customFormat="1" ht="12.75" x14ac:dyDescent="0.2">
      <c r="A6324" s="108" t="str">
        <f>EnterpriseData!$B$38</f>
        <v>ProTes300420201Adm</v>
      </c>
      <c r="B6324" s="109" t="s">
        <v>23311</v>
      </c>
      <c r="C6324" s="108" t="s">
        <v>2609</v>
      </c>
      <c r="D6324" s="108" t="s">
        <v>23312</v>
      </c>
      <c r="E6324" s="108" t="s">
        <v>2683</v>
      </c>
      <c r="G6324" s="108" t="s">
        <v>23313</v>
      </c>
      <c r="H6324" s="108" t="s">
        <v>7941</v>
      </c>
      <c r="I6324" s="110" t="s">
        <v>2683</v>
      </c>
      <c r="J6324" s="108" t="s">
        <v>2404</v>
      </c>
      <c r="O6324" s="108" t="s">
        <v>2573</v>
      </c>
    </row>
    <row r="6325" spans="1:15" s="108" customFormat="1" ht="12.75" x14ac:dyDescent="0.2">
      <c r="A6325" s="108" t="str">
        <f>EnterpriseData!$B$38</f>
        <v>ProTes300420201Adm</v>
      </c>
      <c r="B6325" s="109" t="s">
        <v>23314</v>
      </c>
      <c r="C6325" s="108" t="s">
        <v>2609</v>
      </c>
      <c r="D6325" s="108" t="s">
        <v>23315</v>
      </c>
      <c r="E6325" s="108" t="s">
        <v>2683</v>
      </c>
      <c r="G6325" s="108" t="s">
        <v>23316</v>
      </c>
      <c r="H6325" s="108" t="s">
        <v>6566</v>
      </c>
      <c r="I6325" s="110" t="s">
        <v>2683</v>
      </c>
      <c r="J6325" s="108" t="s">
        <v>2409</v>
      </c>
      <c r="O6325" s="108" t="s">
        <v>2573</v>
      </c>
    </row>
    <row r="6326" spans="1:15" s="108" customFormat="1" ht="12.75" x14ac:dyDescent="0.2">
      <c r="A6326" s="108" t="str">
        <f>EnterpriseData!$B$38</f>
        <v>ProTes300420201Adm</v>
      </c>
      <c r="B6326" s="109" t="s">
        <v>23317</v>
      </c>
      <c r="C6326" s="108" t="s">
        <v>2609</v>
      </c>
      <c r="D6326" s="108" t="s">
        <v>23318</v>
      </c>
      <c r="E6326" s="108" t="s">
        <v>2683</v>
      </c>
      <c r="G6326" s="108" t="s">
        <v>23319</v>
      </c>
      <c r="H6326" s="108" t="s">
        <v>6360</v>
      </c>
      <c r="I6326" s="110" t="s">
        <v>2683</v>
      </c>
      <c r="J6326" s="108" t="s">
        <v>3047</v>
      </c>
      <c r="O6326" s="108" t="s">
        <v>2573</v>
      </c>
    </row>
    <row r="6327" spans="1:15" s="108" customFormat="1" ht="12.75" x14ac:dyDescent="0.2">
      <c r="A6327" s="108" t="str">
        <f>EnterpriseData!$B$38</f>
        <v>ProTes300420201Adm</v>
      </c>
      <c r="B6327" s="109" t="s">
        <v>23320</v>
      </c>
      <c r="C6327" s="108" t="s">
        <v>2609</v>
      </c>
      <c r="D6327" s="108" t="s">
        <v>23321</v>
      </c>
      <c r="E6327" s="108" t="s">
        <v>2683</v>
      </c>
      <c r="G6327" s="108" t="s">
        <v>23322</v>
      </c>
      <c r="H6327" s="108" t="s">
        <v>8653</v>
      </c>
      <c r="I6327" s="110" t="s">
        <v>2683</v>
      </c>
      <c r="J6327" s="108" t="s">
        <v>2422</v>
      </c>
      <c r="O6327" s="108" t="s">
        <v>2573</v>
      </c>
    </row>
    <row r="6328" spans="1:15" s="108" customFormat="1" ht="12.75" x14ac:dyDescent="0.2">
      <c r="A6328" s="108" t="str">
        <f>EnterpriseData!$B$38</f>
        <v>ProTes300420201Adm</v>
      </c>
      <c r="B6328" s="109" t="s">
        <v>23323</v>
      </c>
      <c r="C6328" s="108" t="s">
        <v>2609</v>
      </c>
      <c r="D6328" s="108" t="s">
        <v>23324</v>
      </c>
      <c r="E6328" s="108" t="s">
        <v>2683</v>
      </c>
      <c r="G6328" s="108" t="s">
        <v>23325</v>
      </c>
      <c r="H6328" s="108" t="s">
        <v>23325</v>
      </c>
      <c r="I6328" s="110" t="s">
        <v>2683</v>
      </c>
      <c r="J6328" s="108" t="s">
        <v>4670</v>
      </c>
      <c r="O6328" s="108" t="s">
        <v>2573</v>
      </c>
    </row>
    <row r="6329" spans="1:15" s="108" customFormat="1" ht="12.75" x14ac:dyDescent="0.2">
      <c r="A6329" s="108" t="str">
        <f>EnterpriseData!$B$38</f>
        <v>ProTes300420201Adm</v>
      </c>
      <c r="B6329" s="109" t="s">
        <v>23326</v>
      </c>
      <c r="C6329" s="108" t="s">
        <v>2609</v>
      </c>
      <c r="D6329" s="108" t="s">
        <v>23327</v>
      </c>
      <c r="E6329" s="108" t="s">
        <v>2683</v>
      </c>
      <c r="G6329" s="108" t="s">
        <v>23328</v>
      </c>
      <c r="H6329" s="108" t="s">
        <v>6299</v>
      </c>
      <c r="I6329" s="110" t="s">
        <v>2683</v>
      </c>
      <c r="J6329" s="108" t="s">
        <v>3100</v>
      </c>
      <c r="O6329" s="108" t="s">
        <v>2573</v>
      </c>
    </row>
    <row r="6330" spans="1:15" s="108" customFormat="1" ht="12.75" x14ac:dyDescent="0.2">
      <c r="A6330" s="108" t="str">
        <f>EnterpriseData!$B$38</f>
        <v>ProTes300420201Adm</v>
      </c>
      <c r="B6330" s="109" t="s">
        <v>23329</v>
      </c>
      <c r="C6330" s="108" t="s">
        <v>2609</v>
      </c>
      <c r="D6330" s="108" t="s">
        <v>19692</v>
      </c>
      <c r="E6330" s="108" t="s">
        <v>2683</v>
      </c>
      <c r="G6330" s="108" t="s">
        <v>23330</v>
      </c>
      <c r="H6330" s="108" t="s">
        <v>4089</v>
      </c>
      <c r="I6330" s="110" t="s">
        <v>2683</v>
      </c>
      <c r="J6330" s="108" t="s">
        <v>2727</v>
      </c>
      <c r="O6330" s="108" t="s">
        <v>2573</v>
      </c>
    </row>
    <row r="6331" spans="1:15" s="108" customFormat="1" ht="12.75" x14ac:dyDescent="0.2">
      <c r="A6331" s="108" t="str">
        <f>EnterpriseData!$B$38</f>
        <v>ProTes300420201Adm</v>
      </c>
      <c r="B6331" s="109" t="s">
        <v>23331</v>
      </c>
      <c r="C6331" s="108" t="s">
        <v>2609</v>
      </c>
      <c r="D6331" s="108" t="s">
        <v>23332</v>
      </c>
      <c r="E6331" s="108" t="s">
        <v>2683</v>
      </c>
      <c r="G6331" s="108" t="s">
        <v>23333</v>
      </c>
      <c r="H6331" s="108" t="s">
        <v>23334</v>
      </c>
      <c r="I6331" s="110" t="s">
        <v>2683</v>
      </c>
      <c r="J6331" s="108" t="s">
        <v>3681</v>
      </c>
      <c r="O6331" s="108" t="s">
        <v>2573</v>
      </c>
    </row>
    <row r="6332" spans="1:15" s="108" customFormat="1" ht="12.75" x14ac:dyDescent="0.2">
      <c r="A6332" s="108" t="str">
        <f>EnterpriseData!$B$38</f>
        <v>ProTes300420201Adm</v>
      </c>
      <c r="B6332" s="109" t="s">
        <v>23335</v>
      </c>
      <c r="C6332" s="108" t="s">
        <v>2609</v>
      </c>
      <c r="D6332" s="108" t="s">
        <v>23336</v>
      </c>
      <c r="E6332" s="108" t="s">
        <v>2683</v>
      </c>
      <c r="G6332" s="108" t="s">
        <v>23337</v>
      </c>
      <c r="H6332" s="108" t="s">
        <v>7641</v>
      </c>
      <c r="I6332" s="110" t="s">
        <v>2683</v>
      </c>
      <c r="J6332" s="108" t="s">
        <v>5977</v>
      </c>
      <c r="O6332" s="108" t="s">
        <v>2573</v>
      </c>
    </row>
    <row r="6333" spans="1:15" s="108" customFormat="1" ht="12.75" x14ac:dyDescent="0.2">
      <c r="A6333" s="108" t="str">
        <f>EnterpriseData!$B$38</f>
        <v>ProTes300420201Adm</v>
      </c>
      <c r="B6333" s="109" t="s">
        <v>23338</v>
      </c>
      <c r="C6333" s="108" t="s">
        <v>2609</v>
      </c>
      <c r="D6333" s="108" t="s">
        <v>23339</v>
      </c>
      <c r="E6333" s="108" t="s">
        <v>2683</v>
      </c>
      <c r="G6333" s="108" t="s">
        <v>23340</v>
      </c>
      <c r="H6333" s="108" t="s">
        <v>11220</v>
      </c>
      <c r="I6333" s="110" t="s">
        <v>2683</v>
      </c>
      <c r="J6333" s="108" t="s">
        <v>434</v>
      </c>
      <c r="O6333" s="108" t="s">
        <v>2573</v>
      </c>
    </row>
    <row r="6334" spans="1:15" s="108" customFormat="1" ht="12.75" x14ac:dyDescent="0.2">
      <c r="A6334" s="108" t="str">
        <f>EnterpriseData!$B$38</f>
        <v>ProTes300420201Adm</v>
      </c>
      <c r="B6334" s="109" t="s">
        <v>23341</v>
      </c>
      <c r="C6334" s="108" t="s">
        <v>2609</v>
      </c>
      <c r="D6334" s="108" t="s">
        <v>23342</v>
      </c>
      <c r="E6334" s="108" t="s">
        <v>2683</v>
      </c>
      <c r="G6334" s="108" t="s">
        <v>23343</v>
      </c>
      <c r="H6334" s="108" t="s">
        <v>7618</v>
      </c>
      <c r="I6334" s="110" t="s">
        <v>2683</v>
      </c>
      <c r="J6334" s="108" t="s">
        <v>2390</v>
      </c>
      <c r="O6334" s="108" t="s">
        <v>2573</v>
      </c>
    </row>
    <row r="6335" spans="1:15" s="108" customFormat="1" ht="12.75" x14ac:dyDescent="0.2">
      <c r="A6335" s="108" t="str">
        <f>EnterpriseData!$B$38</f>
        <v>ProTes300420201Adm</v>
      </c>
      <c r="B6335" s="109" t="s">
        <v>23344</v>
      </c>
      <c r="C6335" s="108" t="s">
        <v>2609</v>
      </c>
      <c r="D6335" s="108" t="s">
        <v>23345</v>
      </c>
      <c r="E6335" s="108" t="s">
        <v>2683</v>
      </c>
      <c r="G6335" s="108" t="s">
        <v>23346</v>
      </c>
      <c r="H6335" s="108" t="s">
        <v>6765</v>
      </c>
      <c r="I6335" s="110" t="s">
        <v>2683</v>
      </c>
      <c r="J6335" s="108" t="s">
        <v>5640</v>
      </c>
      <c r="O6335" s="108" t="s">
        <v>2573</v>
      </c>
    </row>
    <row r="6336" spans="1:15" s="108" customFormat="1" ht="12.75" x14ac:dyDescent="0.2">
      <c r="A6336" s="108" t="str">
        <f>EnterpriseData!$B$38</f>
        <v>ProTes300420201Adm</v>
      </c>
      <c r="B6336" s="109" t="s">
        <v>23347</v>
      </c>
      <c r="C6336" s="108" t="s">
        <v>2609</v>
      </c>
      <c r="D6336" s="108" t="s">
        <v>23348</v>
      </c>
      <c r="E6336" s="108" t="s">
        <v>2683</v>
      </c>
      <c r="G6336" s="108" t="s">
        <v>23349</v>
      </c>
      <c r="H6336" s="108" t="s">
        <v>6143</v>
      </c>
      <c r="I6336" s="110" t="s">
        <v>2683</v>
      </c>
      <c r="J6336" s="108" t="s">
        <v>4901</v>
      </c>
      <c r="O6336" s="108" t="s">
        <v>2573</v>
      </c>
    </row>
    <row r="6337" spans="1:15" s="108" customFormat="1" ht="12.75" x14ac:dyDescent="0.2">
      <c r="A6337" s="108" t="str">
        <f>EnterpriseData!$B$38</f>
        <v>ProTes300420201Adm</v>
      </c>
      <c r="B6337" s="109" t="s">
        <v>23350</v>
      </c>
      <c r="C6337" s="108" t="s">
        <v>2609</v>
      </c>
      <c r="D6337" s="108" t="s">
        <v>23351</v>
      </c>
      <c r="E6337" s="108" t="s">
        <v>2683</v>
      </c>
      <c r="G6337" s="108" t="s">
        <v>23352</v>
      </c>
      <c r="H6337" s="108" t="s">
        <v>7223</v>
      </c>
      <c r="I6337" s="110" t="s">
        <v>2683</v>
      </c>
      <c r="J6337" s="108" t="s">
        <v>4954</v>
      </c>
      <c r="O6337" s="108" t="s">
        <v>2573</v>
      </c>
    </row>
    <row r="6338" spans="1:15" s="108" customFormat="1" ht="12.75" x14ac:dyDescent="0.2">
      <c r="A6338" s="108" t="str">
        <f>EnterpriseData!$B$38</f>
        <v>ProTes300420201Adm</v>
      </c>
      <c r="B6338" s="109" t="s">
        <v>23353</v>
      </c>
      <c r="C6338" s="108" t="s">
        <v>2609</v>
      </c>
      <c r="D6338" s="108" t="s">
        <v>23354</v>
      </c>
      <c r="E6338" s="108" t="s">
        <v>2683</v>
      </c>
      <c r="G6338" s="108" t="s">
        <v>23355</v>
      </c>
      <c r="H6338" s="108" t="s">
        <v>6118</v>
      </c>
      <c r="I6338" s="110" t="s">
        <v>2683</v>
      </c>
      <c r="J6338" s="108" t="s">
        <v>2377</v>
      </c>
      <c r="O6338" s="108" t="s">
        <v>2573</v>
      </c>
    </row>
    <row r="6339" spans="1:15" s="108" customFormat="1" ht="12.75" x14ac:dyDescent="0.2">
      <c r="A6339" s="108" t="str">
        <f>EnterpriseData!$B$38</f>
        <v>ProTes300420201Adm</v>
      </c>
      <c r="B6339" s="109" t="s">
        <v>23356</v>
      </c>
      <c r="C6339" s="108" t="s">
        <v>2609</v>
      </c>
      <c r="D6339" s="108" t="s">
        <v>23357</v>
      </c>
      <c r="E6339" s="108" t="s">
        <v>2683</v>
      </c>
      <c r="G6339" s="108" t="s">
        <v>23358</v>
      </c>
      <c r="H6339" s="108" t="s">
        <v>6245</v>
      </c>
      <c r="I6339" s="110" t="s">
        <v>2683</v>
      </c>
      <c r="J6339" s="108" t="s">
        <v>2412</v>
      </c>
      <c r="O6339" s="108" t="s">
        <v>2573</v>
      </c>
    </row>
    <row r="6340" spans="1:15" s="108" customFormat="1" ht="12.75" x14ac:dyDescent="0.2">
      <c r="A6340" s="108" t="str">
        <f>EnterpriseData!$B$38</f>
        <v>ProTes300420201Adm</v>
      </c>
      <c r="B6340" s="109" t="s">
        <v>23359</v>
      </c>
      <c r="C6340" s="108" t="s">
        <v>2609</v>
      </c>
      <c r="D6340" s="108" t="s">
        <v>23360</v>
      </c>
      <c r="E6340" s="108" t="s">
        <v>2683</v>
      </c>
      <c r="G6340" s="108" t="s">
        <v>23361</v>
      </c>
      <c r="H6340" s="108" t="s">
        <v>23362</v>
      </c>
      <c r="I6340" s="110" t="s">
        <v>2683</v>
      </c>
      <c r="J6340" s="108" t="s">
        <v>4785</v>
      </c>
      <c r="O6340" s="108" t="s">
        <v>2573</v>
      </c>
    </row>
    <row r="6341" spans="1:15" s="108" customFormat="1" ht="12.75" x14ac:dyDescent="0.2">
      <c r="A6341" s="108" t="str">
        <f>EnterpriseData!$B$38</f>
        <v>ProTes300420201Adm</v>
      </c>
      <c r="B6341" s="109" t="s">
        <v>23363</v>
      </c>
      <c r="C6341" s="108" t="s">
        <v>2609</v>
      </c>
      <c r="D6341" s="108" t="s">
        <v>23364</v>
      </c>
      <c r="E6341" s="108" t="s">
        <v>2683</v>
      </c>
      <c r="G6341" s="108" t="s">
        <v>23365</v>
      </c>
      <c r="H6341" s="108" t="s">
        <v>9705</v>
      </c>
      <c r="I6341" s="110" t="s">
        <v>2683</v>
      </c>
      <c r="J6341" s="108" t="s">
        <v>5649</v>
      </c>
      <c r="O6341" s="108" t="s">
        <v>2573</v>
      </c>
    </row>
    <row r="6342" spans="1:15" s="108" customFormat="1" ht="12.75" x14ac:dyDescent="0.2">
      <c r="A6342" s="108" t="str">
        <f>EnterpriseData!$B$38</f>
        <v>ProTes300420201Adm</v>
      </c>
      <c r="B6342" s="109" t="s">
        <v>23366</v>
      </c>
      <c r="C6342" s="108" t="s">
        <v>2609</v>
      </c>
      <c r="D6342" s="108" t="s">
        <v>23367</v>
      </c>
      <c r="E6342" s="108" t="s">
        <v>2683</v>
      </c>
      <c r="G6342" s="108" t="s">
        <v>23368</v>
      </c>
      <c r="H6342" s="108" t="s">
        <v>7504</v>
      </c>
      <c r="I6342" s="110" t="s">
        <v>2683</v>
      </c>
      <c r="J6342" s="108" t="s">
        <v>7505</v>
      </c>
      <c r="O6342" s="108" t="s">
        <v>2573</v>
      </c>
    </row>
    <row r="6343" spans="1:15" s="108" customFormat="1" ht="12.75" x14ac:dyDescent="0.2">
      <c r="A6343" s="108" t="str">
        <f>EnterpriseData!$B$38</f>
        <v>ProTes300420201Adm</v>
      </c>
      <c r="B6343" s="109" t="s">
        <v>23369</v>
      </c>
      <c r="C6343" s="108" t="s">
        <v>2609</v>
      </c>
      <c r="D6343" s="108" t="s">
        <v>23370</v>
      </c>
      <c r="E6343" s="108" t="s">
        <v>2683</v>
      </c>
      <c r="G6343" s="108" t="s">
        <v>23371</v>
      </c>
      <c r="H6343" s="108" t="s">
        <v>23372</v>
      </c>
      <c r="I6343" s="110" t="s">
        <v>2683</v>
      </c>
      <c r="J6343" s="108" t="s">
        <v>4640</v>
      </c>
      <c r="O6343" s="108" t="s">
        <v>2573</v>
      </c>
    </row>
    <row r="6344" spans="1:15" s="108" customFormat="1" ht="12.75" x14ac:dyDescent="0.2">
      <c r="A6344" s="108" t="str">
        <f>EnterpriseData!$B$38</f>
        <v>ProTes300420201Adm</v>
      </c>
      <c r="B6344" s="109" t="s">
        <v>23373</v>
      </c>
      <c r="C6344" s="108" t="s">
        <v>2609</v>
      </c>
      <c r="D6344" s="108" t="s">
        <v>23374</v>
      </c>
      <c r="E6344" s="108" t="s">
        <v>2683</v>
      </c>
      <c r="G6344" s="108" t="s">
        <v>23375</v>
      </c>
      <c r="H6344" s="108" t="s">
        <v>23362</v>
      </c>
      <c r="I6344" s="110" t="s">
        <v>2683</v>
      </c>
      <c r="J6344" s="108" t="s">
        <v>4785</v>
      </c>
      <c r="O6344" s="108" t="s">
        <v>2573</v>
      </c>
    </row>
    <row r="6345" spans="1:15" s="108" customFormat="1" ht="12.75" x14ac:dyDescent="0.2">
      <c r="A6345" s="108" t="str">
        <f>EnterpriseData!$B$38</f>
        <v>ProTes300420201Adm</v>
      </c>
      <c r="B6345" s="109" t="s">
        <v>23376</v>
      </c>
      <c r="C6345" s="108" t="s">
        <v>2609</v>
      </c>
      <c r="D6345" s="108" t="s">
        <v>23377</v>
      </c>
      <c r="E6345" s="108" t="s">
        <v>2683</v>
      </c>
      <c r="G6345" s="108" t="s">
        <v>23378</v>
      </c>
      <c r="H6345" s="108" t="s">
        <v>6245</v>
      </c>
      <c r="I6345" s="110" t="s">
        <v>2683</v>
      </c>
      <c r="J6345" s="108" t="s">
        <v>2412</v>
      </c>
      <c r="O6345" s="108" t="s">
        <v>2573</v>
      </c>
    </row>
    <row r="6346" spans="1:15" s="108" customFormat="1" ht="12.75" x14ac:dyDescent="0.2">
      <c r="A6346" s="108" t="str">
        <f>EnterpriseData!$B$38</f>
        <v>ProTes300420201Adm</v>
      </c>
      <c r="B6346" s="109" t="s">
        <v>23379</v>
      </c>
      <c r="C6346" s="108" t="s">
        <v>2609</v>
      </c>
      <c r="D6346" s="108" t="s">
        <v>23380</v>
      </c>
      <c r="E6346" s="108" t="s">
        <v>2683</v>
      </c>
      <c r="G6346" s="108" t="s">
        <v>23381</v>
      </c>
      <c r="H6346" s="108" t="s">
        <v>6122</v>
      </c>
      <c r="I6346" s="110" t="s">
        <v>2683</v>
      </c>
      <c r="J6346" s="108" t="s">
        <v>6123</v>
      </c>
      <c r="O6346" s="108" t="s">
        <v>2573</v>
      </c>
    </row>
    <row r="6347" spans="1:15" s="108" customFormat="1" ht="12.75" x14ac:dyDescent="0.2">
      <c r="A6347" s="108" t="str">
        <f>EnterpriseData!$B$38</f>
        <v>ProTes300420201Adm</v>
      </c>
      <c r="B6347" s="109" t="s">
        <v>23382</v>
      </c>
      <c r="C6347" s="108" t="s">
        <v>2609</v>
      </c>
      <c r="D6347" s="108" t="s">
        <v>23383</v>
      </c>
      <c r="E6347" s="108" t="s">
        <v>2683</v>
      </c>
      <c r="G6347" s="108" t="s">
        <v>23384</v>
      </c>
      <c r="H6347" s="108" t="s">
        <v>6512</v>
      </c>
      <c r="I6347" s="110" t="s">
        <v>2683</v>
      </c>
      <c r="J6347" s="108" t="s">
        <v>5462</v>
      </c>
      <c r="O6347" s="108" t="s">
        <v>2573</v>
      </c>
    </row>
    <row r="6348" spans="1:15" s="108" customFormat="1" ht="12.75" x14ac:dyDescent="0.2">
      <c r="A6348" s="108" t="str">
        <f>EnterpriseData!$B$38</f>
        <v>ProTes300420201Adm</v>
      </c>
      <c r="B6348" s="109" t="s">
        <v>23385</v>
      </c>
      <c r="C6348" s="108" t="s">
        <v>2609</v>
      </c>
      <c r="D6348" s="108" t="s">
        <v>23386</v>
      </c>
      <c r="E6348" s="108" t="s">
        <v>2683</v>
      </c>
      <c r="G6348" s="108" t="s">
        <v>23387</v>
      </c>
      <c r="H6348" s="108" t="s">
        <v>7223</v>
      </c>
      <c r="I6348" s="110" t="s">
        <v>2683</v>
      </c>
      <c r="J6348" s="108" t="s">
        <v>4954</v>
      </c>
      <c r="O6348" s="108" t="s">
        <v>2573</v>
      </c>
    </row>
    <row r="6349" spans="1:15" s="108" customFormat="1" ht="12.75" x14ac:dyDescent="0.2">
      <c r="A6349" s="108" t="str">
        <f>EnterpriseData!$B$38</f>
        <v>ProTes300420201Adm</v>
      </c>
      <c r="B6349" s="109" t="s">
        <v>23388</v>
      </c>
      <c r="C6349" s="108" t="s">
        <v>2609</v>
      </c>
      <c r="D6349" s="108" t="s">
        <v>23389</v>
      </c>
      <c r="E6349" s="108" t="s">
        <v>2683</v>
      </c>
      <c r="G6349" s="108" t="s">
        <v>23390</v>
      </c>
      <c r="H6349" s="108" t="s">
        <v>7660</v>
      </c>
      <c r="I6349" s="110" t="s">
        <v>2683</v>
      </c>
      <c r="J6349" s="108" t="s">
        <v>2437</v>
      </c>
      <c r="O6349" s="108" t="s">
        <v>2573</v>
      </c>
    </row>
    <row r="6350" spans="1:15" s="108" customFormat="1" ht="12.75" x14ac:dyDescent="0.2">
      <c r="A6350" s="108" t="str">
        <f>EnterpriseData!$B$38</f>
        <v>ProTes300420201Adm</v>
      </c>
      <c r="B6350" s="109" t="s">
        <v>23391</v>
      </c>
      <c r="C6350" s="108" t="s">
        <v>2609</v>
      </c>
      <c r="D6350" s="108" t="s">
        <v>23392</v>
      </c>
      <c r="E6350" s="108" t="s">
        <v>2683</v>
      </c>
      <c r="G6350" s="108" t="s">
        <v>23393</v>
      </c>
      <c r="H6350" s="108" t="s">
        <v>7660</v>
      </c>
      <c r="I6350" s="110" t="s">
        <v>2683</v>
      </c>
      <c r="J6350" s="108" t="s">
        <v>2437</v>
      </c>
      <c r="O6350" s="108" t="s">
        <v>2573</v>
      </c>
    </row>
    <row r="6351" spans="1:15" s="108" customFormat="1" ht="12.75" x14ac:dyDescent="0.2">
      <c r="A6351" s="108" t="str">
        <f>EnterpriseData!$B$38</f>
        <v>ProTes300420201Adm</v>
      </c>
      <c r="B6351" s="109" t="s">
        <v>23394</v>
      </c>
      <c r="C6351" s="108" t="s">
        <v>2609</v>
      </c>
      <c r="D6351" s="108" t="s">
        <v>23395</v>
      </c>
      <c r="E6351" s="108" t="s">
        <v>2683</v>
      </c>
      <c r="G6351" s="108" t="s">
        <v>23396</v>
      </c>
      <c r="H6351" s="108" t="s">
        <v>6143</v>
      </c>
      <c r="I6351" s="110" t="s">
        <v>2683</v>
      </c>
      <c r="J6351" s="108" t="s">
        <v>4901</v>
      </c>
      <c r="O6351" s="108" t="s">
        <v>2573</v>
      </c>
    </row>
    <row r="6352" spans="1:15" s="108" customFormat="1" ht="12.75" x14ac:dyDescent="0.2">
      <c r="A6352" s="108" t="str">
        <f>EnterpriseData!$B$38</f>
        <v>ProTes300420201Adm</v>
      </c>
      <c r="B6352" s="109" t="s">
        <v>23397</v>
      </c>
      <c r="C6352" s="108" t="s">
        <v>2609</v>
      </c>
      <c r="D6352" s="108" t="s">
        <v>23398</v>
      </c>
      <c r="E6352" s="108" t="s">
        <v>2683</v>
      </c>
      <c r="G6352" s="108" t="s">
        <v>23399</v>
      </c>
      <c r="H6352" s="108" t="s">
        <v>6133</v>
      </c>
      <c r="I6352" s="110" t="s">
        <v>2683</v>
      </c>
      <c r="J6352" s="108" t="s">
        <v>3681</v>
      </c>
      <c r="O6352" s="108" t="s">
        <v>2573</v>
      </c>
    </row>
    <row r="6353" spans="1:15" s="108" customFormat="1" ht="12.75" x14ac:dyDescent="0.2">
      <c r="A6353" s="108" t="str">
        <f>EnterpriseData!$B$38</f>
        <v>ProTes300420201Adm</v>
      </c>
      <c r="B6353" s="109" t="s">
        <v>23400</v>
      </c>
      <c r="C6353" s="108" t="s">
        <v>2609</v>
      </c>
      <c r="D6353" s="108" t="s">
        <v>23401</v>
      </c>
      <c r="E6353" s="108" t="s">
        <v>2683</v>
      </c>
      <c r="G6353" s="108" t="s">
        <v>23402</v>
      </c>
      <c r="H6353" s="108" t="s">
        <v>6800</v>
      </c>
      <c r="I6353" s="110" t="s">
        <v>2683</v>
      </c>
      <c r="J6353" s="108" t="s">
        <v>412</v>
      </c>
      <c r="O6353" s="108" t="s">
        <v>2573</v>
      </c>
    </row>
    <row r="6354" spans="1:15" s="108" customFormat="1" ht="12.75" x14ac:dyDescent="0.2">
      <c r="A6354" s="108" t="str">
        <f>EnterpriseData!$B$38</f>
        <v>ProTes300420201Adm</v>
      </c>
      <c r="B6354" s="109" t="s">
        <v>23403</v>
      </c>
      <c r="C6354" s="108" t="s">
        <v>2609</v>
      </c>
      <c r="D6354" s="108" t="s">
        <v>23404</v>
      </c>
      <c r="E6354" s="108" t="s">
        <v>2683</v>
      </c>
      <c r="G6354" s="108" t="s">
        <v>23405</v>
      </c>
      <c r="H6354" s="108" t="s">
        <v>6133</v>
      </c>
      <c r="I6354" s="110" t="s">
        <v>2683</v>
      </c>
      <c r="J6354" s="108" t="s">
        <v>3681</v>
      </c>
      <c r="O6354" s="108" t="s">
        <v>2573</v>
      </c>
    </row>
    <row r="6355" spans="1:15" s="108" customFormat="1" ht="12.75" x14ac:dyDescent="0.2">
      <c r="A6355" s="108" t="str">
        <f>EnterpriseData!$B$38</f>
        <v>ProTes300420201Adm</v>
      </c>
      <c r="B6355" s="109" t="s">
        <v>23406</v>
      </c>
      <c r="C6355" s="108" t="s">
        <v>2609</v>
      </c>
      <c r="D6355" s="108" t="s">
        <v>23407</v>
      </c>
      <c r="E6355" s="108" t="s">
        <v>2683</v>
      </c>
      <c r="G6355" s="108" t="s">
        <v>23408</v>
      </c>
      <c r="H6355" s="108" t="s">
        <v>6377</v>
      </c>
      <c r="I6355" s="110" t="s">
        <v>2683</v>
      </c>
      <c r="J6355" s="108" t="s">
        <v>6086</v>
      </c>
      <c r="O6355" s="108" t="s">
        <v>2573</v>
      </c>
    </row>
    <row r="6356" spans="1:15" s="108" customFormat="1" ht="12.75" x14ac:dyDescent="0.2">
      <c r="A6356" s="108" t="str">
        <f>EnterpriseData!$B$38</f>
        <v>ProTes300420201Adm</v>
      </c>
      <c r="B6356" s="109" t="s">
        <v>23409</v>
      </c>
      <c r="C6356" s="108" t="s">
        <v>2609</v>
      </c>
      <c r="D6356" s="108" t="s">
        <v>23410</v>
      </c>
      <c r="E6356" s="108" t="s">
        <v>2683</v>
      </c>
      <c r="G6356" s="108" t="s">
        <v>23411</v>
      </c>
      <c r="H6356" s="108" t="s">
        <v>6838</v>
      </c>
      <c r="I6356" s="110" t="s">
        <v>2683</v>
      </c>
      <c r="J6356" s="108" t="s">
        <v>2534</v>
      </c>
      <c r="O6356" s="108" t="s">
        <v>2573</v>
      </c>
    </row>
    <row r="6357" spans="1:15" s="108" customFormat="1" ht="12.75" x14ac:dyDescent="0.2">
      <c r="A6357" s="108" t="str">
        <f>EnterpriseData!$B$38</f>
        <v>ProTes300420201Adm</v>
      </c>
      <c r="B6357" s="109" t="s">
        <v>23412</v>
      </c>
      <c r="C6357" s="108" t="s">
        <v>2609</v>
      </c>
      <c r="D6357" s="108" t="s">
        <v>23413</v>
      </c>
      <c r="E6357" s="108" t="s">
        <v>2683</v>
      </c>
      <c r="G6357" s="108" t="s">
        <v>23414</v>
      </c>
      <c r="H6357" s="108" t="s">
        <v>7223</v>
      </c>
      <c r="I6357" s="110" t="s">
        <v>2683</v>
      </c>
      <c r="J6357" s="108" t="s">
        <v>4954</v>
      </c>
      <c r="O6357" s="108" t="s">
        <v>2573</v>
      </c>
    </row>
    <row r="6358" spans="1:15" s="108" customFormat="1" ht="12.75" x14ac:dyDescent="0.2">
      <c r="A6358" s="108" t="str">
        <f>EnterpriseData!$B$38</f>
        <v>ProTes300420201Adm</v>
      </c>
      <c r="B6358" s="109" t="s">
        <v>23415</v>
      </c>
      <c r="C6358" s="108" t="s">
        <v>2609</v>
      </c>
      <c r="D6358" s="108" t="s">
        <v>23416</v>
      </c>
      <c r="E6358" s="108" t="s">
        <v>2683</v>
      </c>
      <c r="G6358" s="108" t="s">
        <v>21794</v>
      </c>
      <c r="H6358" s="108" t="s">
        <v>3823</v>
      </c>
      <c r="I6358" s="110" t="s">
        <v>2683</v>
      </c>
      <c r="J6358" s="108" t="s">
        <v>3825</v>
      </c>
      <c r="O6358" s="108" t="s">
        <v>2573</v>
      </c>
    </row>
    <row r="6359" spans="1:15" s="108" customFormat="1" ht="12.75" x14ac:dyDescent="0.2">
      <c r="A6359" s="108" t="str">
        <f>EnterpriseData!$B$38</f>
        <v>ProTes300420201Adm</v>
      </c>
      <c r="B6359" s="109" t="s">
        <v>23415</v>
      </c>
      <c r="C6359" s="108" t="s">
        <v>2609</v>
      </c>
      <c r="D6359" s="108" t="s">
        <v>23416</v>
      </c>
      <c r="E6359" s="108" t="s">
        <v>2683</v>
      </c>
      <c r="G6359" s="108" t="s">
        <v>21794</v>
      </c>
      <c r="H6359" s="108" t="s">
        <v>4035</v>
      </c>
      <c r="I6359" s="110" t="s">
        <v>2683</v>
      </c>
      <c r="J6359" s="108" t="s">
        <v>3825</v>
      </c>
      <c r="O6359" s="108" t="s">
        <v>2573</v>
      </c>
    </row>
    <row r="6360" spans="1:15" s="108" customFormat="1" ht="12.75" x14ac:dyDescent="0.2">
      <c r="A6360" s="108" t="str">
        <f>EnterpriseData!$B$38</f>
        <v>ProTes300420201Adm</v>
      </c>
      <c r="B6360" s="109" t="s">
        <v>23417</v>
      </c>
      <c r="C6360" s="108" t="s">
        <v>2609</v>
      </c>
      <c r="D6360" s="108" t="s">
        <v>23418</v>
      </c>
      <c r="E6360" s="108" t="s">
        <v>2683</v>
      </c>
      <c r="G6360" s="108" t="s">
        <v>23419</v>
      </c>
      <c r="H6360" s="108" t="s">
        <v>7712</v>
      </c>
      <c r="I6360" s="110" t="s">
        <v>2683</v>
      </c>
      <c r="J6360" s="108" t="s">
        <v>3614</v>
      </c>
      <c r="O6360" s="108" t="s">
        <v>2573</v>
      </c>
    </row>
    <row r="6361" spans="1:15" s="108" customFormat="1" ht="12.75" x14ac:dyDescent="0.2">
      <c r="A6361" s="108" t="str">
        <f>EnterpriseData!$B$38</f>
        <v>ProTes300420201Adm</v>
      </c>
      <c r="B6361" s="109" t="s">
        <v>23420</v>
      </c>
      <c r="C6361" s="108" t="s">
        <v>2609</v>
      </c>
      <c r="D6361" s="108" t="s">
        <v>23421</v>
      </c>
      <c r="E6361" s="108" t="s">
        <v>2683</v>
      </c>
      <c r="G6361" s="108" t="s">
        <v>23422</v>
      </c>
      <c r="H6361" s="108" t="s">
        <v>7165</v>
      </c>
      <c r="I6361" s="110" t="s">
        <v>2683</v>
      </c>
      <c r="J6361" s="108" t="s">
        <v>3078</v>
      </c>
      <c r="O6361" s="108" t="s">
        <v>2573</v>
      </c>
    </row>
    <row r="6362" spans="1:15" s="108" customFormat="1" ht="12.75" x14ac:dyDescent="0.2">
      <c r="A6362" s="108" t="str">
        <f>EnterpriseData!$B$38</f>
        <v>ProTes300420201Adm</v>
      </c>
      <c r="B6362" s="109" t="s">
        <v>23423</v>
      </c>
      <c r="C6362" s="108" t="s">
        <v>2609</v>
      </c>
      <c r="D6362" s="108" t="s">
        <v>23424</v>
      </c>
      <c r="E6362" s="108" t="s">
        <v>2683</v>
      </c>
      <c r="G6362" s="108" t="s">
        <v>4868</v>
      </c>
      <c r="H6362" s="108" t="s">
        <v>23425</v>
      </c>
      <c r="I6362" s="110" t="s">
        <v>2683</v>
      </c>
      <c r="J6362" s="108" t="s">
        <v>4763</v>
      </c>
      <c r="O6362" s="108" t="s">
        <v>2573</v>
      </c>
    </row>
    <row r="6363" spans="1:15" s="108" customFormat="1" ht="12.75" x14ac:dyDescent="0.2">
      <c r="A6363" s="108" t="str">
        <f>EnterpriseData!$B$38</f>
        <v>ProTes300420201Adm</v>
      </c>
      <c r="B6363" s="109" t="s">
        <v>23426</v>
      </c>
      <c r="C6363" s="108" t="s">
        <v>2609</v>
      </c>
      <c r="D6363" s="108" t="s">
        <v>23427</v>
      </c>
      <c r="E6363" s="108" t="s">
        <v>2683</v>
      </c>
      <c r="G6363" s="108" t="s">
        <v>23428</v>
      </c>
      <c r="H6363" s="108" t="s">
        <v>6284</v>
      </c>
      <c r="I6363" s="110" t="s">
        <v>2683</v>
      </c>
      <c r="J6363" s="108" t="s">
        <v>6285</v>
      </c>
      <c r="O6363" s="108" t="s">
        <v>2573</v>
      </c>
    </row>
    <row r="6364" spans="1:15" s="108" customFormat="1" ht="12.75" x14ac:dyDescent="0.2">
      <c r="A6364" s="108" t="str">
        <f>EnterpriseData!$B$38</f>
        <v>ProTes300420201Adm</v>
      </c>
      <c r="B6364" s="109" t="s">
        <v>23429</v>
      </c>
      <c r="C6364" s="108" t="s">
        <v>2609</v>
      </c>
      <c r="D6364" s="108" t="s">
        <v>23430</v>
      </c>
      <c r="E6364" s="108" t="s">
        <v>2683</v>
      </c>
      <c r="G6364" s="108" t="s">
        <v>23431</v>
      </c>
      <c r="H6364" s="108" t="s">
        <v>10532</v>
      </c>
      <c r="I6364" s="110" t="s">
        <v>2683</v>
      </c>
      <c r="J6364" s="108" t="s">
        <v>2399</v>
      </c>
      <c r="O6364" s="108" t="s">
        <v>2573</v>
      </c>
    </row>
    <row r="6365" spans="1:15" s="108" customFormat="1" ht="12.75" x14ac:dyDescent="0.2">
      <c r="A6365" s="108" t="str">
        <f>EnterpriseData!$B$38</f>
        <v>ProTes300420201Adm</v>
      </c>
      <c r="B6365" s="109" t="s">
        <v>23432</v>
      </c>
      <c r="C6365" s="108" t="s">
        <v>2609</v>
      </c>
      <c r="D6365" s="108" t="s">
        <v>23433</v>
      </c>
      <c r="E6365" s="108" t="s">
        <v>2683</v>
      </c>
      <c r="G6365" s="108" t="s">
        <v>18398</v>
      </c>
      <c r="H6365" s="108" t="s">
        <v>6838</v>
      </c>
      <c r="I6365" s="110" t="s">
        <v>2683</v>
      </c>
      <c r="J6365" s="108" t="s">
        <v>2534</v>
      </c>
      <c r="O6365" s="108" t="s">
        <v>2573</v>
      </c>
    </row>
    <row r="6366" spans="1:15" s="108" customFormat="1" ht="12.75" x14ac:dyDescent="0.2">
      <c r="A6366" s="108" t="str">
        <f>EnterpriseData!$B$38</f>
        <v>ProTes300420201Adm</v>
      </c>
      <c r="B6366" s="109" t="s">
        <v>23434</v>
      </c>
      <c r="C6366" s="108" t="s">
        <v>2609</v>
      </c>
      <c r="D6366" s="108" t="s">
        <v>8334</v>
      </c>
      <c r="E6366" s="108" t="s">
        <v>2683</v>
      </c>
      <c r="G6366" s="108" t="s">
        <v>4088</v>
      </c>
      <c r="H6366" s="108" t="s">
        <v>6151</v>
      </c>
      <c r="I6366" s="110" t="s">
        <v>2683</v>
      </c>
      <c r="J6366" s="108" t="s">
        <v>2727</v>
      </c>
      <c r="O6366" s="108" t="s">
        <v>2573</v>
      </c>
    </row>
    <row r="6367" spans="1:15" s="108" customFormat="1" ht="12.75" x14ac:dyDescent="0.2">
      <c r="A6367" s="108" t="str">
        <f>EnterpriseData!$B$38</f>
        <v>ProTes300420201Adm</v>
      </c>
      <c r="B6367" s="109" t="s">
        <v>23435</v>
      </c>
      <c r="C6367" s="108" t="s">
        <v>2609</v>
      </c>
      <c r="D6367" s="108" t="s">
        <v>23436</v>
      </c>
      <c r="E6367" s="108" t="s">
        <v>2683</v>
      </c>
      <c r="G6367" s="108" t="s">
        <v>23437</v>
      </c>
      <c r="H6367" s="108" t="s">
        <v>6479</v>
      </c>
      <c r="I6367" s="110" t="s">
        <v>2683</v>
      </c>
      <c r="J6367" s="108" t="s">
        <v>3078</v>
      </c>
      <c r="O6367" s="108" t="s">
        <v>2573</v>
      </c>
    </row>
    <row r="6368" spans="1:15" s="108" customFormat="1" ht="12.75" x14ac:dyDescent="0.2">
      <c r="A6368" s="108" t="str">
        <f>EnterpriseData!$B$38</f>
        <v>ProTes300420201Adm</v>
      </c>
      <c r="B6368" s="109" t="s">
        <v>23438</v>
      </c>
      <c r="C6368" s="108" t="s">
        <v>2609</v>
      </c>
      <c r="D6368" s="108" t="s">
        <v>23439</v>
      </c>
      <c r="E6368" s="108" t="s">
        <v>2683</v>
      </c>
      <c r="G6368" s="108" t="s">
        <v>5163</v>
      </c>
      <c r="H6368" s="108" t="s">
        <v>23440</v>
      </c>
      <c r="I6368" s="110" t="s">
        <v>2683</v>
      </c>
      <c r="J6368" s="108" t="s">
        <v>3629</v>
      </c>
      <c r="O6368" s="108" t="s">
        <v>2573</v>
      </c>
    </row>
    <row r="6369" spans="1:15" s="108" customFormat="1" ht="12.75" x14ac:dyDescent="0.2">
      <c r="A6369" s="108" t="str">
        <f>EnterpriseData!$B$38</f>
        <v>ProTes300420201Adm</v>
      </c>
      <c r="B6369" s="109" t="s">
        <v>23441</v>
      </c>
      <c r="C6369" s="108" t="s">
        <v>2609</v>
      </c>
      <c r="D6369" s="108" t="s">
        <v>23442</v>
      </c>
      <c r="E6369" s="108" t="s">
        <v>2683</v>
      </c>
      <c r="G6369" s="108" t="s">
        <v>23443</v>
      </c>
      <c r="H6369" s="108" t="s">
        <v>8649</v>
      </c>
      <c r="I6369" s="110" t="s">
        <v>2683</v>
      </c>
      <c r="J6369" s="108" t="s">
        <v>2407</v>
      </c>
      <c r="O6369" s="108" t="s">
        <v>2573</v>
      </c>
    </row>
    <row r="6370" spans="1:15" s="108" customFormat="1" ht="12.75" x14ac:dyDescent="0.2">
      <c r="A6370" s="108" t="str">
        <f>EnterpriseData!$B$38</f>
        <v>ProTes300420201Adm</v>
      </c>
      <c r="B6370" s="109" t="s">
        <v>23444</v>
      </c>
      <c r="C6370" s="108" t="s">
        <v>2609</v>
      </c>
      <c r="D6370" s="108" t="s">
        <v>23445</v>
      </c>
      <c r="E6370" s="108" t="s">
        <v>2683</v>
      </c>
      <c r="G6370" s="108" t="s">
        <v>13514</v>
      </c>
      <c r="H6370" s="108" t="s">
        <v>6151</v>
      </c>
      <c r="I6370" s="110" t="s">
        <v>2683</v>
      </c>
      <c r="J6370" s="108" t="s">
        <v>2727</v>
      </c>
      <c r="O6370" s="108" t="s">
        <v>2573</v>
      </c>
    </row>
    <row r="6371" spans="1:15" s="108" customFormat="1" ht="12.75" x14ac:dyDescent="0.2">
      <c r="A6371" s="108" t="str">
        <f>EnterpriseData!$B$38</f>
        <v>ProTes300420201Adm</v>
      </c>
      <c r="B6371" s="109" t="s">
        <v>23446</v>
      </c>
      <c r="C6371" s="108" t="s">
        <v>2609</v>
      </c>
      <c r="D6371" s="108" t="s">
        <v>23447</v>
      </c>
      <c r="E6371" s="108" t="s">
        <v>2683</v>
      </c>
      <c r="G6371" s="108" t="s">
        <v>23448</v>
      </c>
      <c r="H6371" s="108" t="s">
        <v>7660</v>
      </c>
      <c r="I6371" s="110" t="s">
        <v>2683</v>
      </c>
      <c r="J6371" s="108" t="s">
        <v>2437</v>
      </c>
      <c r="O6371" s="108" t="s">
        <v>2573</v>
      </c>
    </row>
    <row r="6372" spans="1:15" s="108" customFormat="1" ht="12.75" x14ac:dyDescent="0.2">
      <c r="A6372" s="108" t="str">
        <f>EnterpriseData!$B$38</f>
        <v>ProTes300420201Adm</v>
      </c>
      <c r="B6372" s="109" t="s">
        <v>23449</v>
      </c>
      <c r="C6372" s="108" t="s">
        <v>2609</v>
      </c>
      <c r="D6372" s="108" t="s">
        <v>23450</v>
      </c>
      <c r="E6372" s="108" t="s">
        <v>2683</v>
      </c>
      <c r="G6372" s="108" t="s">
        <v>23451</v>
      </c>
      <c r="H6372" s="108" t="s">
        <v>6534</v>
      </c>
      <c r="I6372" s="110" t="s">
        <v>2683</v>
      </c>
      <c r="J6372" s="108" t="s">
        <v>5602</v>
      </c>
      <c r="O6372" s="108" t="s">
        <v>2573</v>
      </c>
    </row>
    <row r="6373" spans="1:15" s="108" customFormat="1" ht="12.75" x14ac:dyDescent="0.2">
      <c r="A6373" s="108" t="str">
        <f>EnterpriseData!$B$38</f>
        <v>ProTes300420201Adm</v>
      </c>
      <c r="B6373" s="109" t="s">
        <v>23452</v>
      </c>
      <c r="C6373" s="108" t="s">
        <v>2609</v>
      </c>
      <c r="D6373" s="108" t="s">
        <v>23453</v>
      </c>
      <c r="E6373" s="108" t="s">
        <v>2683</v>
      </c>
      <c r="G6373" s="108" t="s">
        <v>23454</v>
      </c>
      <c r="H6373" s="108" t="s">
        <v>6151</v>
      </c>
      <c r="I6373" s="110" t="s">
        <v>2683</v>
      </c>
      <c r="J6373" s="108" t="s">
        <v>2727</v>
      </c>
      <c r="O6373" s="108" t="s">
        <v>2573</v>
      </c>
    </row>
    <row r="6374" spans="1:15" s="108" customFormat="1" ht="12.75" x14ac:dyDescent="0.2">
      <c r="A6374" s="108" t="str">
        <f>EnterpriseData!$B$38</f>
        <v>ProTes300420201Adm</v>
      </c>
      <c r="B6374" s="109" t="s">
        <v>23455</v>
      </c>
      <c r="C6374" s="108" t="s">
        <v>2609</v>
      </c>
      <c r="D6374" s="108" t="s">
        <v>13539</v>
      </c>
      <c r="E6374" s="108" t="s">
        <v>2683</v>
      </c>
      <c r="G6374" s="108" t="s">
        <v>13540</v>
      </c>
      <c r="H6374" s="108" t="s">
        <v>6800</v>
      </c>
      <c r="I6374" s="110" t="s">
        <v>2683</v>
      </c>
      <c r="J6374" s="108" t="s">
        <v>412</v>
      </c>
      <c r="O6374" s="108" t="s">
        <v>2573</v>
      </c>
    </row>
    <row r="6375" spans="1:15" s="108" customFormat="1" ht="12.75" x14ac:dyDescent="0.2">
      <c r="A6375" s="108" t="str">
        <f>EnterpriseData!$B$38</f>
        <v>ProTes300420201Adm</v>
      </c>
      <c r="B6375" s="109" t="s">
        <v>23456</v>
      </c>
      <c r="C6375" s="108" t="s">
        <v>2609</v>
      </c>
      <c r="D6375" s="108" t="s">
        <v>13594</v>
      </c>
      <c r="E6375" s="108" t="s">
        <v>2683</v>
      </c>
      <c r="G6375" s="108" t="s">
        <v>10519</v>
      </c>
      <c r="H6375" s="108" t="s">
        <v>23457</v>
      </c>
      <c r="I6375" s="110" t="s">
        <v>2683</v>
      </c>
      <c r="J6375" s="108" t="s">
        <v>412</v>
      </c>
      <c r="O6375" s="108" t="s">
        <v>2573</v>
      </c>
    </row>
    <row r="6376" spans="1:15" s="108" customFormat="1" ht="12.75" x14ac:dyDescent="0.2">
      <c r="A6376" s="108" t="str">
        <f>EnterpriseData!$B$38</f>
        <v>ProTes300420201Adm</v>
      </c>
      <c r="B6376" s="109" t="s">
        <v>23458</v>
      </c>
      <c r="C6376" s="108" t="s">
        <v>2609</v>
      </c>
      <c r="D6376" s="108" t="s">
        <v>23459</v>
      </c>
      <c r="E6376" s="108" t="s">
        <v>2683</v>
      </c>
      <c r="G6376" s="108" t="s">
        <v>23460</v>
      </c>
      <c r="H6376" s="108" t="s">
        <v>6838</v>
      </c>
      <c r="I6376" s="110" t="s">
        <v>2683</v>
      </c>
      <c r="J6376" s="108" t="s">
        <v>2534</v>
      </c>
      <c r="O6376" s="108" t="s">
        <v>2573</v>
      </c>
    </row>
    <row r="6377" spans="1:15" s="108" customFormat="1" ht="12.75" x14ac:dyDescent="0.2">
      <c r="A6377" s="108" t="str">
        <f>EnterpriseData!$B$38</f>
        <v>ProTes300420201Adm</v>
      </c>
      <c r="B6377" s="109" t="s">
        <v>23461</v>
      </c>
      <c r="C6377" s="108" t="s">
        <v>2609</v>
      </c>
      <c r="D6377" s="108" t="s">
        <v>23462</v>
      </c>
      <c r="E6377" s="108" t="s">
        <v>2683</v>
      </c>
      <c r="G6377" s="108" t="s">
        <v>23463</v>
      </c>
      <c r="H6377" s="108" t="s">
        <v>7660</v>
      </c>
      <c r="I6377" s="110" t="s">
        <v>2683</v>
      </c>
      <c r="J6377" s="108" t="s">
        <v>2437</v>
      </c>
      <c r="O6377" s="108" t="s">
        <v>2573</v>
      </c>
    </row>
    <row r="6378" spans="1:15" s="108" customFormat="1" ht="12.75" x14ac:dyDescent="0.2">
      <c r="A6378" s="108" t="str">
        <f>EnterpriseData!$B$38</f>
        <v>ProTes300420201Adm</v>
      </c>
      <c r="B6378" s="109" t="s">
        <v>23464</v>
      </c>
      <c r="C6378" s="108" t="s">
        <v>2609</v>
      </c>
      <c r="D6378" s="108" t="s">
        <v>23465</v>
      </c>
      <c r="E6378" s="108" t="s">
        <v>2683</v>
      </c>
      <c r="G6378" s="108" t="s">
        <v>23466</v>
      </c>
      <c r="H6378" s="108" t="s">
        <v>6403</v>
      </c>
      <c r="I6378" s="110" t="s">
        <v>2683</v>
      </c>
      <c r="J6378" s="108" t="s">
        <v>6404</v>
      </c>
      <c r="O6378" s="108" t="s">
        <v>2573</v>
      </c>
    </row>
    <row r="6379" spans="1:15" s="108" customFormat="1" ht="12.75" x14ac:dyDescent="0.2">
      <c r="A6379" s="108" t="str">
        <f>EnterpriseData!$B$38</f>
        <v>ProTes300420201Adm</v>
      </c>
      <c r="B6379" s="109" t="s">
        <v>23467</v>
      </c>
      <c r="C6379" s="108" t="s">
        <v>2609</v>
      </c>
      <c r="D6379" s="108" t="s">
        <v>23468</v>
      </c>
      <c r="E6379" s="108" t="s">
        <v>2683</v>
      </c>
      <c r="G6379" s="108" t="s">
        <v>23469</v>
      </c>
      <c r="H6379" s="108" t="s">
        <v>8995</v>
      </c>
      <c r="I6379" s="110" t="s">
        <v>2683</v>
      </c>
      <c r="J6379" s="108" t="s">
        <v>8039</v>
      </c>
      <c r="O6379" s="108" t="s">
        <v>2573</v>
      </c>
    </row>
    <row r="6380" spans="1:15" s="108" customFormat="1" ht="12.75" x14ac:dyDescent="0.2">
      <c r="A6380" s="108" t="str">
        <f>EnterpriseData!$B$38</f>
        <v>ProTes300420201Adm</v>
      </c>
      <c r="B6380" s="109" t="s">
        <v>23470</v>
      </c>
      <c r="C6380" s="108" t="s">
        <v>2609</v>
      </c>
      <c r="D6380" s="108" t="s">
        <v>23471</v>
      </c>
      <c r="E6380" s="108" t="s">
        <v>2683</v>
      </c>
      <c r="G6380" s="108" t="s">
        <v>23472</v>
      </c>
      <c r="H6380" s="108" t="s">
        <v>7206</v>
      </c>
      <c r="I6380" s="110" t="s">
        <v>2683</v>
      </c>
      <c r="J6380" s="108" t="s">
        <v>3047</v>
      </c>
      <c r="O6380" s="108" t="s">
        <v>2573</v>
      </c>
    </row>
    <row r="6381" spans="1:15" s="108" customFormat="1" ht="12.75" x14ac:dyDescent="0.2">
      <c r="A6381" s="108" t="str">
        <f>EnterpriseData!$B$38</f>
        <v>ProTes300420201Adm</v>
      </c>
      <c r="B6381" s="109" t="s">
        <v>23473</v>
      </c>
      <c r="C6381" s="108" t="s">
        <v>2609</v>
      </c>
      <c r="D6381" s="108" t="s">
        <v>23474</v>
      </c>
      <c r="E6381" s="108" t="s">
        <v>2683</v>
      </c>
      <c r="G6381" s="108" t="s">
        <v>23475</v>
      </c>
      <c r="H6381" s="108" t="s">
        <v>6616</v>
      </c>
      <c r="I6381" s="110" t="s">
        <v>2683</v>
      </c>
      <c r="J6381" s="108" t="s">
        <v>5800</v>
      </c>
      <c r="O6381" s="108" t="s">
        <v>2573</v>
      </c>
    </row>
    <row r="6382" spans="1:15" s="108" customFormat="1" ht="12.75" x14ac:dyDescent="0.2">
      <c r="A6382" s="108" t="str">
        <f>EnterpriseData!$B$38</f>
        <v>ProTes300420201Adm</v>
      </c>
      <c r="B6382" s="109" t="s">
        <v>23476</v>
      </c>
      <c r="C6382" s="108" t="s">
        <v>2609</v>
      </c>
      <c r="D6382" s="108" t="s">
        <v>23477</v>
      </c>
      <c r="E6382" s="108" t="s">
        <v>2683</v>
      </c>
      <c r="G6382" s="108" t="s">
        <v>23478</v>
      </c>
      <c r="H6382" s="108" t="s">
        <v>6976</v>
      </c>
      <c r="I6382" s="110" t="s">
        <v>2683</v>
      </c>
      <c r="J6382" s="108" t="s">
        <v>6276</v>
      </c>
      <c r="O6382" s="108" t="s">
        <v>2573</v>
      </c>
    </row>
    <row r="6383" spans="1:15" s="108" customFormat="1" ht="12.75" x14ac:dyDescent="0.2">
      <c r="A6383" s="108" t="str">
        <f>EnterpriseData!$B$38</f>
        <v>ProTes300420201Adm</v>
      </c>
      <c r="B6383" s="109" t="s">
        <v>23479</v>
      </c>
      <c r="C6383" s="108" t="s">
        <v>2609</v>
      </c>
      <c r="D6383" s="108" t="s">
        <v>23480</v>
      </c>
      <c r="E6383" s="108" t="s">
        <v>2683</v>
      </c>
      <c r="G6383" s="108" t="s">
        <v>23481</v>
      </c>
      <c r="H6383" s="108" t="s">
        <v>6151</v>
      </c>
      <c r="I6383" s="110" t="s">
        <v>2683</v>
      </c>
      <c r="J6383" s="108" t="s">
        <v>2727</v>
      </c>
      <c r="O6383" s="108" t="s">
        <v>2573</v>
      </c>
    </row>
    <row r="6384" spans="1:15" s="108" customFormat="1" ht="12.75" x14ac:dyDescent="0.2">
      <c r="A6384" s="108" t="str">
        <f>EnterpriseData!$B$38</f>
        <v>ProTes300420201Adm</v>
      </c>
      <c r="B6384" s="109" t="s">
        <v>23482</v>
      </c>
      <c r="C6384" s="108" t="s">
        <v>2609</v>
      </c>
      <c r="D6384" s="108" t="s">
        <v>23483</v>
      </c>
      <c r="E6384" s="108" t="s">
        <v>2683</v>
      </c>
      <c r="G6384" s="108" t="s">
        <v>4534</v>
      </c>
      <c r="H6384" s="108" t="s">
        <v>7887</v>
      </c>
      <c r="I6384" s="110" t="s">
        <v>2683</v>
      </c>
      <c r="J6384" s="108" t="s">
        <v>4536</v>
      </c>
      <c r="O6384" s="108" t="s">
        <v>2573</v>
      </c>
    </row>
    <row r="6385" spans="1:15" s="108" customFormat="1" ht="12.75" x14ac:dyDescent="0.2">
      <c r="A6385" s="108" t="str">
        <f>EnterpriseData!$B$38</f>
        <v>ProTes300420201Adm</v>
      </c>
      <c r="B6385" s="109" t="s">
        <v>23484</v>
      </c>
      <c r="C6385" s="108" t="s">
        <v>2609</v>
      </c>
      <c r="D6385" s="108" t="s">
        <v>23485</v>
      </c>
      <c r="E6385" s="108" t="s">
        <v>2683</v>
      </c>
      <c r="G6385" s="108" t="s">
        <v>23486</v>
      </c>
      <c r="H6385" s="108" t="s">
        <v>23362</v>
      </c>
      <c r="I6385" s="110" t="s">
        <v>2683</v>
      </c>
      <c r="J6385" s="108" t="s">
        <v>4785</v>
      </c>
      <c r="O6385" s="108" t="s">
        <v>2573</v>
      </c>
    </row>
    <row r="6386" spans="1:15" s="108" customFormat="1" ht="12.75" x14ac:dyDescent="0.2">
      <c r="A6386" s="108" t="str">
        <f>EnterpriseData!$B$38</f>
        <v>ProTes300420201Adm</v>
      </c>
      <c r="B6386" s="109" t="s">
        <v>23487</v>
      </c>
      <c r="C6386" s="108" t="s">
        <v>2609</v>
      </c>
      <c r="D6386" s="108" t="s">
        <v>23488</v>
      </c>
      <c r="E6386" s="108" t="s">
        <v>2683</v>
      </c>
      <c r="G6386" s="108" t="s">
        <v>23489</v>
      </c>
      <c r="H6386" s="108" t="s">
        <v>6377</v>
      </c>
      <c r="I6386" s="110" t="s">
        <v>2683</v>
      </c>
      <c r="J6386" s="108" t="s">
        <v>6086</v>
      </c>
      <c r="O6386" s="108" t="s">
        <v>2573</v>
      </c>
    </row>
    <row r="6387" spans="1:15" s="108" customFormat="1" ht="12.75" x14ac:dyDescent="0.2">
      <c r="A6387" s="108" t="str">
        <f>EnterpriseData!$B$38</f>
        <v>ProTes300420201Adm</v>
      </c>
      <c r="B6387" s="109" t="s">
        <v>23490</v>
      </c>
      <c r="C6387" s="108" t="s">
        <v>2609</v>
      </c>
      <c r="D6387" s="108" t="s">
        <v>23491</v>
      </c>
      <c r="E6387" s="108" t="s">
        <v>2683</v>
      </c>
      <c r="G6387" s="108" t="s">
        <v>23492</v>
      </c>
      <c r="H6387" s="108" t="s">
        <v>6155</v>
      </c>
      <c r="I6387" s="110" t="s">
        <v>2683</v>
      </c>
      <c r="J6387" s="108" t="s">
        <v>3358</v>
      </c>
      <c r="O6387" s="108" t="s">
        <v>2573</v>
      </c>
    </row>
    <row r="6388" spans="1:15" s="108" customFormat="1" ht="12.75" x14ac:dyDescent="0.2">
      <c r="A6388" s="108" t="str">
        <f>EnterpriseData!$B$38</f>
        <v>ProTes300420201Adm</v>
      </c>
      <c r="B6388" s="109" t="s">
        <v>23493</v>
      </c>
      <c r="C6388" s="108" t="s">
        <v>2609</v>
      </c>
      <c r="D6388" s="108" t="s">
        <v>23494</v>
      </c>
      <c r="E6388" s="108" t="s">
        <v>2683</v>
      </c>
      <c r="G6388" s="108" t="s">
        <v>23495</v>
      </c>
      <c r="H6388" s="108" t="s">
        <v>6151</v>
      </c>
      <c r="I6388" s="110" t="s">
        <v>2683</v>
      </c>
      <c r="J6388" s="108" t="s">
        <v>2727</v>
      </c>
      <c r="O6388" s="108" t="s">
        <v>2573</v>
      </c>
    </row>
    <row r="6389" spans="1:15" s="108" customFormat="1" ht="12.75" x14ac:dyDescent="0.2">
      <c r="A6389" s="108" t="str">
        <f>EnterpriseData!$B$38</f>
        <v>ProTes300420201Adm</v>
      </c>
      <c r="B6389" s="109" t="s">
        <v>23496</v>
      </c>
      <c r="C6389" s="108" t="s">
        <v>2609</v>
      </c>
      <c r="D6389" s="108" t="s">
        <v>23497</v>
      </c>
      <c r="E6389" s="108" t="s">
        <v>2683</v>
      </c>
      <c r="G6389" s="108" t="s">
        <v>23498</v>
      </c>
      <c r="H6389" s="108" t="s">
        <v>12492</v>
      </c>
      <c r="I6389" s="110" t="s">
        <v>2683</v>
      </c>
      <c r="J6389" s="108" t="s">
        <v>12493</v>
      </c>
      <c r="O6389" s="108" t="s">
        <v>2573</v>
      </c>
    </row>
    <row r="6390" spans="1:15" s="108" customFormat="1" ht="12.75" x14ac:dyDescent="0.2">
      <c r="A6390" s="108" t="str">
        <f>EnterpriseData!$B$38</f>
        <v>ProTes300420201Adm</v>
      </c>
      <c r="B6390" s="109" t="s">
        <v>23499</v>
      </c>
      <c r="C6390" s="108" t="s">
        <v>2609</v>
      </c>
      <c r="D6390" s="108" t="s">
        <v>23500</v>
      </c>
      <c r="E6390" s="108" t="s">
        <v>2683</v>
      </c>
      <c r="G6390" s="108" t="s">
        <v>23501</v>
      </c>
      <c r="H6390" s="108" t="s">
        <v>23501</v>
      </c>
      <c r="I6390" s="110" t="s">
        <v>2683</v>
      </c>
      <c r="J6390" s="108" t="s">
        <v>3358</v>
      </c>
      <c r="O6390" s="108" t="s">
        <v>2573</v>
      </c>
    </row>
    <row r="6391" spans="1:15" s="108" customFormat="1" ht="12.75" x14ac:dyDescent="0.2">
      <c r="A6391" s="108" t="str">
        <f>EnterpriseData!$B$38</f>
        <v>ProTes300420201Adm</v>
      </c>
      <c r="B6391" s="109" t="s">
        <v>23502</v>
      </c>
      <c r="C6391" s="108" t="s">
        <v>2609</v>
      </c>
      <c r="D6391" s="108" t="s">
        <v>23503</v>
      </c>
      <c r="E6391" s="108" t="s">
        <v>2683</v>
      </c>
      <c r="G6391" s="108" t="s">
        <v>23504</v>
      </c>
      <c r="H6391" s="108" t="s">
        <v>23505</v>
      </c>
      <c r="I6391" s="110" t="s">
        <v>2683</v>
      </c>
      <c r="J6391" s="108" t="s">
        <v>6166</v>
      </c>
      <c r="O6391" s="108" t="s">
        <v>2573</v>
      </c>
    </row>
    <row r="6392" spans="1:15" s="108" customFormat="1" ht="12.75" x14ac:dyDescent="0.2">
      <c r="A6392" s="108" t="str">
        <f>EnterpriseData!$B$38</f>
        <v>ProTes300420201Adm</v>
      </c>
      <c r="B6392" s="109" t="s">
        <v>23506</v>
      </c>
      <c r="C6392" s="108" t="s">
        <v>2609</v>
      </c>
      <c r="D6392" s="108" t="s">
        <v>23507</v>
      </c>
      <c r="E6392" s="108" t="s">
        <v>2683</v>
      </c>
      <c r="G6392" s="108" t="s">
        <v>23508</v>
      </c>
      <c r="H6392" s="108" t="s">
        <v>6676</v>
      </c>
      <c r="I6392" s="110" t="s">
        <v>2683</v>
      </c>
      <c r="J6392" s="108" t="s">
        <v>3151</v>
      </c>
      <c r="O6392" s="108" t="s">
        <v>2573</v>
      </c>
    </row>
    <row r="6393" spans="1:15" s="108" customFormat="1" ht="12.75" x14ac:dyDescent="0.2">
      <c r="A6393" s="108" t="str">
        <f>EnterpriseData!$B$38</f>
        <v>ProTes300420201Adm</v>
      </c>
      <c r="B6393" s="109" t="s">
        <v>23509</v>
      </c>
      <c r="C6393" s="108" t="s">
        <v>2609</v>
      </c>
      <c r="D6393" s="108" t="s">
        <v>23510</v>
      </c>
      <c r="E6393" s="108" t="s">
        <v>2683</v>
      </c>
      <c r="G6393" s="108" t="s">
        <v>23511</v>
      </c>
      <c r="H6393" s="108" t="s">
        <v>11059</v>
      </c>
      <c r="I6393" s="110" t="s">
        <v>2683</v>
      </c>
      <c r="J6393" s="108" t="s">
        <v>2794</v>
      </c>
      <c r="O6393" s="108" t="s">
        <v>2573</v>
      </c>
    </row>
    <row r="6394" spans="1:15" s="108" customFormat="1" ht="12.75" x14ac:dyDescent="0.2">
      <c r="A6394" s="108" t="str">
        <f>EnterpriseData!$B$38</f>
        <v>ProTes300420201Adm</v>
      </c>
      <c r="B6394" s="109" t="s">
        <v>23512</v>
      </c>
      <c r="C6394" s="108" t="s">
        <v>2609</v>
      </c>
      <c r="D6394" s="108" t="s">
        <v>14886</v>
      </c>
      <c r="E6394" s="108" t="s">
        <v>2683</v>
      </c>
      <c r="G6394" s="108" t="s">
        <v>23513</v>
      </c>
      <c r="H6394" s="108" t="s">
        <v>6299</v>
      </c>
      <c r="I6394" s="110" t="s">
        <v>2683</v>
      </c>
      <c r="J6394" s="108" t="s">
        <v>3100</v>
      </c>
      <c r="O6394" s="108" t="s">
        <v>2573</v>
      </c>
    </row>
    <row r="6395" spans="1:15" s="108" customFormat="1" ht="12.75" x14ac:dyDescent="0.2">
      <c r="A6395" s="108" t="str">
        <f>EnterpriseData!$B$38</f>
        <v>ProTes300420201Adm</v>
      </c>
      <c r="B6395" s="109" t="s">
        <v>23514</v>
      </c>
      <c r="C6395" s="108" t="s">
        <v>2609</v>
      </c>
      <c r="D6395" s="108" t="s">
        <v>23515</v>
      </c>
      <c r="E6395" s="108" t="s">
        <v>2683</v>
      </c>
      <c r="G6395" s="108" t="s">
        <v>23516</v>
      </c>
      <c r="H6395" s="108" t="s">
        <v>7050</v>
      </c>
      <c r="I6395" s="110" t="s">
        <v>2683</v>
      </c>
      <c r="J6395" s="108" t="s">
        <v>5583</v>
      </c>
      <c r="O6395" s="108" t="s">
        <v>2573</v>
      </c>
    </row>
    <row r="6396" spans="1:15" s="108" customFormat="1" ht="12.75" x14ac:dyDescent="0.2">
      <c r="A6396" s="108" t="str">
        <f>EnterpriseData!$B$38</f>
        <v>ProTes300420201Adm</v>
      </c>
      <c r="B6396" s="109" t="s">
        <v>23517</v>
      </c>
      <c r="C6396" s="108" t="s">
        <v>2609</v>
      </c>
      <c r="D6396" s="108" t="s">
        <v>23518</v>
      </c>
      <c r="E6396" s="108" t="s">
        <v>2683</v>
      </c>
      <c r="G6396" s="108" t="s">
        <v>23519</v>
      </c>
      <c r="H6396" s="108" t="s">
        <v>6143</v>
      </c>
      <c r="I6396" s="110" t="s">
        <v>2683</v>
      </c>
      <c r="J6396" s="108" t="s">
        <v>4901</v>
      </c>
      <c r="O6396" s="108" t="s">
        <v>2573</v>
      </c>
    </row>
    <row r="6397" spans="1:15" s="108" customFormat="1" ht="12.75" x14ac:dyDescent="0.2">
      <c r="A6397" s="108" t="str">
        <f>EnterpriseData!$B$38</f>
        <v>ProTes300420201Adm</v>
      </c>
      <c r="B6397" s="109" t="s">
        <v>23520</v>
      </c>
      <c r="C6397" s="108" t="s">
        <v>2609</v>
      </c>
      <c r="D6397" s="108" t="s">
        <v>23521</v>
      </c>
      <c r="E6397" s="108" t="s">
        <v>2683</v>
      </c>
      <c r="G6397" s="108" t="s">
        <v>23522</v>
      </c>
      <c r="H6397" s="108" t="s">
        <v>7054</v>
      </c>
      <c r="I6397" s="110" t="s">
        <v>2683</v>
      </c>
      <c r="J6397" s="108" t="s">
        <v>2414</v>
      </c>
      <c r="O6397" s="108" t="s">
        <v>2573</v>
      </c>
    </row>
    <row r="6398" spans="1:15" s="108" customFormat="1" ht="12.75" x14ac:dyDescent="0.2">
      <c r="A6398" s="108" t="str">
        <f>EnterpriseData!$B$38</f>
        <v>ProTes300420201Adm</v>
      </c>
      <c r="B6398" s="109" t="s">
        <v>23523</v>
      </c>
      <c r="C6398" s="108" t="s">
        <v>2609</v>
      </c>
      <c r="D6398" s="108" t="s">
        <v>23524</v>
      </c>
      <c r="E6398" s="108" t="s">
        <v>2683</v>
      </c>
      <c r="G6398" s="108" t="s">
        <v>23525</v>
      </c>
      <c r="H6398" s="108" t="s">
        <v>6377</v>
      </c>
      <c r="I6398" s="110" t="s">
        <v>2683</v>
      </c>
      <c r="J6398" s="108" t="s">
        <v>6086</v>
      </c>
      <c r="O6398" s="108" t="s">
        <v>2573</v>
      </c>
    </row>
    <row r="6399" spans="1:15" s="108" customFormat="1" ht="12.75" x14ac:dyDescent="0.2">
      <c r="A6399" s="108" t="str">
        <f>EnterpriseData!$B$38</f>
        <v>ProTes300420201Adm</v>
      </c>
      <c r="B6399" s="109" t="s">
        <v>23526</v>
      </c>
      <c r="C6399" s="108" t="s">
        <v>2609</v>
      </c>
      <c r="D6399" s="108" t="s">
        <v>13594</v>
      </c>
      <c r="E6399" s="108" t="s">
        <v>2683</v>
      </c>
      <c r="G6399" s="108" t="s">
        <v>10519</v>
      </c>
      <c r="H6399" s="108" t="s">
        <v>6151</v>
      </c>
      <c r="I6399" s="110" t="s">
        <v>2683</v>
      </c>
      <c r="J6399" s="108" t="s">
        <v>2727</v>
      </c>
      <c r="O6399" s="108" t="s">
        <v>2573</v>
      </c>
    </row>
    <row r="6400" spans="1:15" s="108" customFormat="1" ht="12.75" x14ac:dyDescent="0.2">
      <c r="A6400" s="108" t="str">
        <f>EnterpriseData!$B$38</f>
        <v>ProTes300420201Adm</v>
      </c>
      <c r="B6400" s="109" t="s">
        <v>23527</v>
      </c>
      <c r="C6400" s="108" t="s">
        <v>2609</v>
      </c>
      <c r="D6400" s="108" t="s">
        <v>23528</v>
      </c>
      <c r="E6400" s="108" t="s">
        <v>2683</v>
      </c>
      <c r="G6400" s="108" t="s">
        <v>23529</v>
      </c>
      <c r="H6400" s="108" t="s">
        <v>8351</v>
      </c>
      <c r="I6400" s="110" t="s">
        <v>2683</v>
      </c>
      <c r="J6400" s="108" t="s">
        <v>2930</v>
      </c>
      <c r="O6400" s="108" t="s">
        <v>2573</v>
      </c>
    </row>
    <row r="6401" spans="1:15" s="108" customFormat="1" ht="12.75" x14ac:dyDescent="0.2">
      <c r="A6401" s="108" t="str">
        <f>EnterpriseData!$B$38</f>
        <v>ProTes300420201Adm</v>
      </c>
      <c r="B6401" s="109" t="s">
        <v>23530</v>
      </c>
      <c r="C6401" s="108" t="s">
        <v>2609</v>
      </c>
      <c r="D6401" s="108" t="s">
        <v>23531</v>
      </c>
      <c r="E6401" s="108" t="s">
        <v>2683</v>
      </c>
      <c r="G6401" s="108" t="s">
        <v>23532</v>
      </c>
      <c r="H6401" s="108" t="s">
        <v>11059</v>
      </c>
      <c r="I6401" s="110" t="s">
        <v>2683</v>
      </c>
      <c r="J6401" s="108" t="s">
        <v>2794</v>
      </c>
      <c r="O6401" s="108" t="s">
        <v>2573</v>
      </c>
    </row>
    <row r="6402" spans="1:15" s="108" customFormat="1" ht="12.75" x14ac:dyDescent="0.2">
      <c r="A6402" s="108" t="str">
        <f>EnterpriseData!$B$38</f>
        <v>ProTes300420201Adm</v>
      </c>
      <c r="B6402" s="109" t="s">
        <v>23533</v>
      </c>
      <c r="C6402" s="108" t="s">
        <v>2609</v>
      </c>
      <c r="D6402" s="108" t="s">
        <v>23534</v>
      </c>
      <c r="E6402" s="108" t="s">
        <v>2683</v>
      </c>
      <c r="G6402" s="108" t="s">
        <v>23535</v>
      </c>
      <c r="H6402" s="108" t="s">
        <v>8310</v>
      </c>
      <c r="I6402" s="110" t="s">
        <v>2683</v>
      </c>
      <c r="J6402" s="108" t="s">
        <v>4785</v>
      </c>
      <c r="O6402" s="108" t="s">
        <v>2573</v>
      </c>
    </row>
    <row r="6403" spans="1:15" s="108" customFormat="1" ht="12.75" x14ac:dyDescent="0.2">
      <c r="A6403" s="108" t="str">
        <f>EnterpriseData!$B$38</f>
        <v>ProTes300420201Adm</v>
      </c>
      <c r="B6403" s="109" t="s">
        <v>23536</v>
      </c>
      <c r="C6403" s="108" t="s">
        <v>2609</v>
      </c>
      <c r="D6403" s="108" t="s">
        <v>23537</v>
      </c>
      <c r="E6403" s="108" t="s">
        <v>2683</v>
      </c>
      <c r="G6403" s="108" t="s">
        <v>23538</v>
      </c>
      <c r="H6403" s="108" t="s">
        <v>6377</v>
      </c>
      <c r="I6403" s="110" t="s">
        <v>2683</v>
      </c>
      <c r="J6403" s="108" t="s">
        <v>6086</v>
      </c>
      <c r="O6403" s="108" t="s">
        <v>2573</v>
      </c>
    </row>
    <row r="6404" spans="1:15" s="108" customFormat="1" ht="12.75" x14ac:dyDescent="0.2">
      <c r="A6404" s="108" t="str">
        <f>EnterpriseData!$B$38</f>
        <v>ProTes300420201Adm</v>
      </c>
      <c r="B6404" s="109" t="s">
        <v>23539</v>
      </c>
      <c r="C6404" s="108" t="s">
        <v>2609</v>
      </c>
      <c r="D6404" s="108" t="s">
        <v>23540</v>
      </c>
      <c r="E6404" s="108" t="s">
        <v>2683</v>
      </c>
      <c r="G6404" s="108" t="s">
        <v>3040</v>
      </c>
      <c r="H6404" s="108" t="s">
        <v>7941</v>
      </c>
      <c r="I6404" s="110" t="s">
        <v>2683</v>
      </c>
      <c r="J6404" s="108" t="s">
        <v>2404</v>
      </c>
      <c r="O6404" s="108" t="s">
        <v>2573</v>
      </c>
    </row>
    <row r="6405" spans="1:15" s="108" customFormat="1" ht="12.75" x14ac:dyDescent="0.2">
      <c r="A6405" s="108" t="str">
        <f>EnterpriseData!$B$38</f>
        <v>ProTes300420201Adm</v>
      </c>
      <c r="B6405" s="109" t="s">
        <v>23541</v>
      </c>
      <c r="C6405" s="108" t="s">
        <v>2609</v>
      </c>
      <c r="D6405" s="108" t="s">
        <v>23542</v>
      </c>
      <c r="E6405" s="108" t="s">
        <v>2683</v>
      </c>
      <c r="G6405" s="108" t="s">
        <v>23543</v>
      </c>
      <c r="H6405" s="108" t="s">
        <v>6512</v>
      </c>
      <c r="I6405" s="110" t="s">
        <v>2683</v>
      </c>
      <c r="J6405" s="108" t="s">
        <v>5462</v>
      </c>
      <c r="O6405" s="108" t="s">
        <v>2573</v>
      </c>
    </row>
    <row r="6406" spans="1:15" s="108" customFormat="1" ht="12.75" x14ac:dyDescent="0.2">
      <c r="A6406" s="108" t="str">
        <f>EnterpriseData!$B$38</f>
        <v>ProTes300420201Adm</v>
      </c>
      <c r="B6406" s="109" t="s">
        <v>23544</v>
      </c>
      <c r="C6406" s="108" t="s">
        <v>2609</v>
      </c>
      <c r="D6406" s="108" t="s">
        <v>23545</v>
      </c>
      <c r="E6406" s="108" t="s">
        <v>2683</v>
      </c>
      <c r="G6406" s="108" t="s">
        <v>23546</v>
      </c>
      <c r="H6406" s="108" t="s">
        <v>6151</v>
      </c>
      <c r="I6406" s="110" t="s">
        <v>2683</v>
      </c>
      <c r="J6406" s="108" t="s">
        <v>2727</v>
      </c>
      <c r="O6406" s="108" t="s">
        <v>2573</v>
      </c>
    </row>
    <row r="6407" spans="1:15" s="108" customFormat="1" ht="12.75" x14ac:dyDescent="0.2">
      <c r="A6407" s="108" t="str">
        <f>EnterpriseData!$B$38</f>
        <v>ProTes300420201Adm</v>
      </c>
      <c r="B6407" s="109" t="s">
        <v>23547</v>
      </c>
      <c r="C6407" s="108" t="s">
        <v>2609</v>
      </c>
      <c r="D6407" s="108" t="s">
        <v>23548</v>
      </c>
      <c r="E6407" s="108" t="s">
        <v>2683</v>
      </c>
      <c r="G6407" s="108" t="s">
        <v>23549</v>
      </c>
      <c r="H6407" s="108" t="s">
        <v>6512</v>
      </c>
      <c r="I6407" s="110" t="s">
        <v>2683</v>
      </c>
      <c r="J6407" s="108" t="s">
        <v>5462</v>
      </c>
      <c r="O6407" s="108" t="s">
        <v>2573</v>
      </c>
    </row>
    <row r="6408" spans="1:15" s="108" customFormat="1" ht="12.75" x14ac:dyDescent="0.2">
      <c r="A6408" s="108" t="str">
        <f>EnterpriseData!$B$38</f>
        <v>ProTes300420201Adm</v>
      </c>
      <c r="B6408" s="109" t="s">
        <v>23550</v>
      </c>
      <c r="C6408" s="108" t="s">
        <v>2609</v>
      </c>
      <c r="D6408" s="108" t="s">
        <v>23551</v>
      </c>
      <c r="E6408" s="108" t="s">
        <v>2683</v>
      </c>
      <c r="G6408" s="108" t="s">
        <v>23552</v>
      </c>
      <c r="H6408" s="108" t="s">
        <v>7941</v>
      </c>
      <c r="I6408" s="110" t="s">
        <v>2683</v>
      </c>
      <c r="J6408" s="108" t="s">
        <v>2404</v>
      </c>
      <c r="O6408" s="108" t="s">
        <v>2573</v>
      </c>
    </row>
    <row r="6409" spans="1:15" s="108" customFormat="1" ht="12.75" x14ac:dyDescent="0.2">
      <c r="A6409" s="108" t="str">
        <f>EnterpriseData!$B$38</f>
        <v>ProTes300420201Adm</v>
      </c>
      <c r="B6409" s="109" t="s">
        <v>23553</v>
      </c>
      <c r="C6409" s="108" t="s">
        <v>2609</v>
      </c>
      <c r="D6409" s="108" t="s">
        <v>23554</v>
      </c>
      <c r="E6409" s="108" t="s">
        <v>2683</v>
      </c>
      <c r="G6409" s="108" t="s">
        <v>23555</v>
      </c>
      <c r="H6409" s="108" t="s">
        <v>6545</v>
      </c>
      <c r="I6409" s="110" t="s">
        <v>2683</v>
      </c>
      <c r="J6409" s="108" t="s">
        <v>2896</v>
      </c>
      <c r="O6409" s="108" t="s">
        <v>2573</v>
      </c>
    </row>
    <row r="6410" spans="1:15" s="108" customFormat="1" ht="12.75" x14ac:dyDescent="0.2">
      <c r="A6410" s="108" t="str">
        <f>EnterpriseData!$B$38</f>
        <v>ProTes300420201Adm</v>
      </c>
      <c r="B6410" s="109" t="s">
        <v>23556</v>
      </c>
      <c r="C6410" s="108" t="s">
        <v>2609</v>
      </c>
      <c r="D6410" s="108" t="s">
        <v>23557</v>
      </c>
      <c r="E6410" s="108" t="s">
        <v>2683</v>
      </c>
      <c r="G6410" s="108" t="s">
        <v>23558</v>
      </c>
      <c r="H6410" s="108" t="s">
        <v>6593</v>
      </c>
      <c r="I6410" s="110" t="s">
        <v>2683</v>
      </c>
      <c r="J6410" s="108" t="s">
        <v>4798</v>
      </c>
      <c r="O6410" s="108" t="s">
        <v>2573</v>
      </c>
    </row>
    <row r="6411" spans="1:15" s="108" customFormat="1" ht="12.75" x14ac:dyDescent="0.2">
      <c r="A6411" s="108" t="str">
        <f>EnterpriseData!$B$38</f>
        <v>ProTes300420201Adm</v>
      </c>
      <c r="B6411" s="109" t="s">
        <v>23559</v>
      </c>
      <c r="C6411" s="108" t="s">
        <v>2609</v>
      </c>
      <c r="D6411" s="108" t="s">
        <v>23560</v>
      </c>
      <c r="E6411" s="108" t="s">
        <v>2683</v>
      </c>
      <c r="G6411" s="108" t="s">
        <v>23561</v>
      </c>
      <c r="H6411" s="108" t="s">
        <v>23562</v>
      </c>
      <c r="I6411" s="110" t="s">
        <v>2683</v>
      </c>
      <c r="J6411" s="108" t="s">
        <v>4664</v>
      </c>
      <c r="O6411" s="108" t="s">
        <v>2573</v>
      </c>
    </row>
    <row r="6412" spans="1:15" s="108" customFormat="1" ht="12.75" x14ac:dyDescent="0.2">
      <c r="A6412" s="108" t="str">
        <f>EnterpriseData!$B$38</f>
        <v>ProTes300420201Adm</v>
      </c>
      <c r="B6412" s="109" t="s">
        <v>23563</v>
      </c>
      <c r="C6412" s="108" t="s">
        <v>2609</v>
      </c>
      <c r="D6412" s="108" t="s">
        <v>23564</v>
      </c>
      <c r="E6412" s="108" t="s">
        <v>2683</v>
      </c>
      <c r="G6412" s="108" t="s">
        <v>23565</v>
      </c>
      <c r="H6412" s="108" t="s">
        <v>18619</v>
      </c>
      <c r="I6412" s="110" t="s">
        <v>2683</v>
      </c>
      <c r="J6412" s="108" t="s">
        <v>2428</v>
      </c>
      <c r="O6412" s="108" t="s">
        <v>2573</v>
      </c>
    </row>
    <row r="6413" spans="1:15" s="108" customFormat="1" ht="12.75" x14ac:dyDescent="0.2">
      <c r="A6413" s="108" t="str">
        <f>EnterpriseData!$B$38</f>
        <v>ProTes300420201Adm</v>
      </c>
      <c r="B6413" s="109" t="s">
        <v>23566</v>
      </c>
      <c r="C6413" s="108" t="s">
        <v>2609</v>
      </c>
      <c r="D6413" s="108" t="s">
        <v>23567</v>
      </c>
      <c r="E6413" s="108" t="s">
        <v>2683</v>
      </c>
      <c r="G6413" s="108" t="s">
        <v>23568</v>
      </c>
      <c r="H6413" s="108" t="s">
        <v>6191</v>
      </c>
      <c r="I6413" s="110" t="s">
        <v>2683</v>
      </c>
      <c r="J6413" s="108" t="s">
        <v>2426</v>
      </c>
      <c r="O6413" s="108" t="s">
        <v>2573</v>
      </c>
    </row>
    <row r="6414" spans="1:15" s="108" customFormat="1" ht="12.75" x14ac:dyDescent="0.2">
      <c r="A6414" s="108" t="str">
        <f>EnterpriseData!$B$38</f>
        <v>ProTes300420201Adm</v>
      </c>
      <c r="B6414" s="109" t="s">
        <v>23569</v>
      </c>
      <c r="C6414" s="108" t="s">
        <v>2609</v>
      </c>
      <c r="D6414" s="108" t="s">
        <v>23570</v>
      </c>
      <c r="E6414" s="108" t="s">
        <v>2683</v>
      </c>
      <c r="G6414" s="108" t="s">
        <v>23571</v>
      </c>
      <c r="H6414" s="108" t="s">
        <v>6433</v>
      </c>
      <c r="I6414" s="110" t="s">
        <v>2683</v>
      </c>
      <c r="J6414" s="108" t="s">
        <v>3036</v>
      </c>
      <c r="O6414" s="108" t="s">
        <v>2573</v>
      </c>
    </row>
    <row r="6415" spans="1:15" s="108" customFormat="1" ht="12.75" x14ac:dyDescent="0.2">
      <c r="A6415" s="108" t="str">
        <f>EnterpriseData!$B$38</f>
        <v>ProTes300420201Adm</v>
      </c>
      <c r="B6415" s="109" t="s">
        <v>23572</v>
      </c>
      <c r="C6415" s="108" t="s">
        <v>2609</v>
      </c>
      <c r="D6415" s="108" t="s">
        <v>23573</v>
      </c>
      <c r="E6415" s="108" t="s">
        <v>2683</v>
      </c>
      <c r="G6415" s="108" t="s">
        <v>23574</v>
      </c>
      <c r="H6415" s="108" t="s">
        <v>6151</v>
      </c>
      <c r="I6415" s="110" t="s">
        <v>2683</v>
      </c>
      <c r="J6415" s="108" t="s">
        <v>2727</v>
      </c>
      <c r="O6415" s="108" t="s">
        <v>2573</v>
      </c>
    </row>
    <row r="6416" spans="1:15" s="108" customFormat="1" ht="12.75" x14ac:dyDescent="0.2">
      <c r="A6416" s="108" t="str">
        <f>EnterpriseData!$B$38</f>
        <v>ProTes300420201Adm</v>
      </c>
      <c r="B6416" s="109" t="s">
        <v>23575</v>
      </c>
      <c r="C6416" s="108" t="s">
        <v>2609</v>
      </c>
      <c r="D6416" s="108" t="s">
        <v>23576</v>
      </c>
      <c r="E6416" s="108" t="s">
        <v>2683</v>
      </c>
      <c r="G6416" s="108" t="s">
        <v>23577</v>
      </c>
      <c r="H6416" s="108" t="s">
        <v>7223</v>
      </c>
      <c r="I6416" s="110" t="s">
        <v>2683</v>
      </c>
      <c r="J6416" s="108" t="s">
        <v>4954</v>
      </c>
      <c r="O6416" s="108" t="s">
        <v>2573</v>
      </c>
    </row>
    <row r="6417" spans="1:15" s="108" customFormat="1" ht="12.75" x14ac:dyDescent="0.2">
      <c r="A6417" s="108" t="str">
        <f>EnterpriseData!$B$38</f>
        <v>ProTes300420201Adm</v>
      </c>
      <c r="B6417" s="109" t="s">
        <v>23578</v>
      </c>
      <c r="C6417" s="108" t="s">
        <v>2609</v>
      </c>
      <c r="D6417" s="108" t="s">
        <v>23579</v>
      </c>
      <c r="E6417" s="108" t="s">
        <v>2683</v>
      </c>
      <c r="G6417" s="108" t="s">
        <v>23580</v>
      </c>
      <c r="H6417" s="108" t="s">
        <v>6616</v>
      </c>
      <c r="I6417" s="110" t="s">
        <v>2683</v>
      </c>
      <c r="J6417" s="108" t="s">
        <v>5800</v>
      </c>
      <c r="O6417" s="108" t="s">
        <v>2573</v>
      </c>
    </row>
    <row r="6418" spans="1:15" s="108" customFormat="1" ht="12.75" x14ac:dyDescent="0.2">
      <c r="A6418" s="108" t="str">
        <f>EnterpriseData!$B$38</f>
        <v>ProTes300420201Adm</v>
      </c>
      <c r="B6418" s="109" t="s">
        <v>23581</v>
      </c>
      <c r="C6418" s="108" t="s">
        <v>2609</v>
      </c>
      <c r="D6418" s="108" t="s">
        <v>23582</v>
      </c>
      <c r="E6418" s="108" t="s">
        <v>2683</v>
      </c>
      <c r="G6418" s="108" t="s">
        <v>23583</v>
      </c>
      <c r="H6418" s="108" t="s">
        <v>6583</v>
      </c>
      <c r="I6418" s="110" t="s">
        <v>2683</v>
      </c>
      <c r="J6418" s="108" t="s">
        <v>5012</v>
      </c>
      <c r="O6418" s="108" t="s">
        <v>2573</v>
      </c>
    </row>
    <row r="6419" spans="1:15" s="108" customFormat="1" ht="12.75" x14ac:dyDescent="0.2">
      <c r="A6419" s="108" t="str">
        <f>EnterpriseData!$B$38</f>
        <v>ProTes300420201Adm</v>
      </c>
      <c r="B6419" s="109" t="s">
        <v>23584</v>
      </c>
      <c r="C6419" s="108" t="s">
        <v>2609</v>
      </c>
      <c r="D6419" s="108" t="s">
        <v>23585</v>
      </c>
      <c r="E6419" s="108" t="s">
        <v>2683</v>
      </c>
      <c r="G6419" s="108" t="s">
        <v>10832</v>
      </c>
      <c r="H6419" s="108" t="s">
        <v>6377</v>
      </c>
      <c r="I6419" s="110" t="s">
        <v>2683</v>
      </c>
      <c r="J6419" s="108" t="s">
        <v>6086</v>
      </c>
      <c r="O6419" s="108" t="s">
        <v>2573</v>
      </c>
    </row>
    <row r="6420" spans="1:15" s="108" customFormat="1" ht="12.75" x14ac:dyDescent="0.2">
      <c r="A6420" s="108" t="str">
        <f>EnterpriseData!$B$38</f>
        <v>ProTes300420201Adm</v>
      </c>
      <c r="B6420" s="109" t="s">
        <v>23586</v>
      </c>
      <c r="C6420" s="108" t="s">
        <v>2609</v>
      </c>
      <c r="D6420" s="108" t="s">
        <v>23587</v>
      </c>
      <c r="E6420" s="108" t="s">
        <v>2683</v>
      </c>
      <c r="G6420" s="108" t="s">
        <v>23588</v>
      </c>
      <c r="H6420" s="108" t="s">
        <v>7223</v>
      </c>
      <c r="I6420" s="110" t="s">
        <v>2683</v>
      </c>
      <c r="J6420" s="108" t="s">
        <v>4954</v>
      </c>
      <c r="O6420" s="108" t="s">
        <v>2573</v>
      </c>
    </row>
    <row r="6421" spans="1:15" s="108" customFormat="1" ht="12.75" x14ac:dyDescent="0.2">
      <c r="A6421" s="108" t="str">
        <f>EnterpriseData!$B$38</f>
        <v>ProTes300420201Adm</v>
      </c>
      <c r="B6421" s="109" t="s">
        <v>23589</v>
      </c>
      <c r="C6421" s="108" t="s">
        <v>2609</v>
      </c>
      <c r="D6421" s="108" t="s">
        <v>23590</v>
      </c>
      <c r="E6421" s="108" t="s">
        <v>2683</v>
      </c>
      <c r="G6421" s="108" t="s">
        <v>23591</v>
      </c>
      <c r="H6421" s="108" t="s">
        <v>7223</v>
      </c>
      <c r="I6421" s="110" t="s">
        <v>2683</v>
      </c>
      <c r="J6421" s="108" t="s">
        <v>4954</v>
      </c>
      <c r="O6421" s="108" t="s">
        <v>2573</v>
      </c>
    </row>
    <row r="6422" spans="1:15" s="108" customFormat="1" ht="12.75" x14ac:dyDescent="0.2">
      <c r="A6422" s="108" t="str">
        <f>EnterpriseData!$B$38</f>
        <v>ProTes300420201Adm</v>
      </c>
      <c r="B6422" s="109" t="s">
        <v>23592</v>
      </c>
      <c r="C6422" s="108" t="s">
        <v>2609</v>
      </c>
      <c r="D6422" s="108" t="s">
        <v>23593</v>
      </c>
      <c r="E6422" s="108" t="s">
        <v>2683</v>
      </c>
      <c r="G6422" s="108" t="s">
        <v>23594</v>
      </c>
      <c r="H6422" s="108" t="s">
        <v>7941</v>
      </c>
      <c r="I6422" s="110" t="s">
        <v>2683</v>
      </c>
      <c r="J6422" s="108" t="s">
        <v>2404</v>
      </c>
      <c r="O6422" s="108" t="s">
        <v>2573</v>
      </c>
    </row>
    <row r="6423" spans="1:15" s="108" customFormat="1" ht="12.75" x14ac:dyDescent="0.2">
      <c r="A6423" s="108" t="str">
        <f>EnterpriseData!$B$38</f>
        <v>ProTes300420201Adm</v>
      </c>
      <c r="B6423" s="109" t="s">
        <v>23595</v>
      </c>
      <c r="C6423" s="108" t="s">
        <v>2609</v>
      </c>
      <c r="D6423" s="108" t="s">
        <v>23596</v>
      </c>
      <c r="E6423" s="108" t="s">
        <v>2683</v>
      </c>
      <c r="G6423" s="108" t="s">
        <v>23597</v>
      </c>
      <c r="H6423" s="108" t="s">
        <v>6433</v>
      </c>
      <c r="I6423" s="110" t="s">
        <v>2683</v>
      </c>
      <c r="J6423" s="108" t="s">
        <v>3036</v>
      </c>
      <c r="O6423" s="108" t="s">
        <v>2573</v>
      </c>
    </row>
    <row r="6424" spans="1:15" s="108" customFormat="1" ht="12.75" x14ac:dyDescent="0.2">
      <c r="A6424" s="108" t="str">
        <f>EnterpriseData!$B$38</f>
        <v>ProTes300420201Adm</v>
      </c>
      <c r="B6424" s="109" t="s">
        <v>23598</v>
      </c>
      <c r="C6424" s="108" t="s">
        <v>2609</v>
      </c>
      <c r="D6424" s="108" t="s">
        <v>23599</v>
      </c>
      <c r="E6424" s="108" t="s">
        <v>2683</v>
      </c>
      <c r="G6424" s="108" t="s">
        <v>23600</v>
      </c>
      <c r="H6424" s="108" t="s">
        <v>6237</v>
      </c>
      <c r="I6424" s="110" t="s">
        <v>2683</v>
      </c>
      <c r="J6424" s="108" t="s">
        <v>6000</v>
      </c>
      <c r="O6424" s="108" t="s">
        <v>2573</v>
      </c>
    </row>
    <row r="6425" spans="1:15" s="108" customFormat="1" ht="12.75" x14ac:dyDescent="0.2">
      <c r="A6425" s="108" t="str">
        <f>EnterpriseData!$B$38</f>
        <v>ProTes300420201Adm</v>
      </c>
      <c r="B6425" s="109" t="s">
        <v>23601</v>
      </c>
      <c r="C6425" s="108" t="s">
        <v>2609</v>
      </c>
      <c r="D6425" s="108" t="s">
        <v>23602</v>
      </c>
      <c r="E6425" s="108" t="s">
        <v>2683</v>
      </c>
      <c r="G6425" s="108" t="s">
        <v>23603</v>
      </c>
      <c r="H6425" s="108" t="s">
        <v>6122</v>
      </c>
      <c r="I6425" s="110" t="s">
        <v>2683</v>
      </c>
      <c r="J6425" s="108" t="s">
        <v>6123</v>
      </c>
      <c r="O6425" s="108" t="s">
        <v>2573</v>
      </c>
    </row>
    <row r="6426" spans="1:15" s="108" customFormat="1" ht="12.75" x14ac:dyDescent="0.2">
      <c r="A6426" s="108" t="str">
        <f>EnterpriseData!$B$38</f>
        <v>ProTes300420201Adm</v>
      </c>
      <c r="B6426" s="109" t="s">
        <v>23604</v>
      </c>
      <c r="C6426" s="108" t="s">
        <v>2609</v>
      </c>
      <c r="D6426" s="108" t="s">
        <v>23605</v>
      </c>
      <c r="E6426" s="108" t="s">
        <v>2683</v>
      </c>
      <c r="G6426" s="108" t="s">
        <v>23606</v>
      </c>
      <c r="H6426" s="108" t="s">
        <v>6198</v>
      </c>
      <c r="I6426" s="110" t="s">
        <v>2683</v>
      </c>
      <c r="J6426" s="108" t="s">
        <v>3825</v>
      </c>
      <c r="O6426" s="108" t="s">
        <v>2573</v>
      </c>
    </row>
    <row r="6427" spans="1:15" s="108" customFormat="1" ht="12.75" x14ac:dyDescent="0.2">
      <c r="A6427" s="108" t="str">
        <f>EnterpriseData!$B$38</f>
        <v>ProTes300420201Adm</v>
      </c>
      <c r="B6427" s="109" t="s">
        <v>23607</v>
      </c>
      <c r="C6427" s="108" t="s">
        <v>2609</v>
      </c>
      <c r="D6427" s="108" t="s">
        <v>23608</v>
      </c>
      <c r="E6427" s="108" t="s">
        <v>2683</v>
      </c>
      <c r="G6427" s="108" t="s">
        <v>23609</v>
      </c>
      <c r="H6427" s="108" t="s">
        <v>6616</v>
      </c>
      <c r="I6427" s="110" t="s">
        <v>2683</v>
      </c>
      <c r="J6427" s="108" t="s">
        <v>5800</v>
      </c>
      <c r="O6427" s="108" t="s">
        <v>2573</v>
      </c>
    </row>
    <row r="6428" spans="1:15" s="108" customFormat="1" ht="12.75" x14ac:dyDescent="0.2">
      <c r="A6428" s="108" t="str">
        <f>EnterpriseData!$B$38</f>
        <v>ProTes300420201Adm</v>
      </c>
      <c r="B6428" s="109" t="s">
        <v>23610</v>
      </c>
      <c r="C6428" s="108" t="s">
        <v>2609</v>
      </c>
      <c r="D6428" s="108" t="s">
        <v>23611</v>
      </c>
      <c r="E6428" s="108" t="s">
        <v>2683</v>
      </c>
      <c r="G6428" s="108" t="s">
        <v>23612</v>
      </c>
      <c r="H6428" s="108" t="s">
        <v>7206</v>
      </c>
      <c r="I6428" s="110" t="s">
        <v>2683</v>
      </c>
      <c r="J6428" s="108" t="s">
        <v>3047</v>
      </c>
      <c r="O6428" s="108" t="s">
        <v>2573</v>
      </c>
    </row>
    <row r="6429" spans="1:15" s="108" customFormat="1" ht="12.75" x14ac:dyDescent="0.2">
      <c r="A6429" s="108" t="str">
        <f>EnterpriseData!$B$38</f>
        <v>ProTes300420201Adm</v>
      </c>
      <c r="B6429" s="109" t="s">
        <v>23613</v>
      </c>
      <c r="C6429" s="108" t="s">
        <v>2609</v>
      </c>
      <c r="D6429" s="108" t="s">
        <v>23614</v>
      </c>
      <c r="E6429" s="108" t="s">
        <v>2683</v>
      </c>
      <c r="G6429" s="108" t="s">
        <v>23615</v>
      </c>
      <c r="H6429" s="108" t="s">
        <v>8351</v>
      </c>
      <c r="I6429" s="110" t="s">
        <v>2683</v>
      </c>
      <c r="J6429" s="108" t="s">
        <v>2930</v>
      </c>
      <c r="O6429" s="108" t="s">
        <v>2573</v>
      </c>
    </row>
    <row r="6430" spans="1:15" s="108" customFormat="1" ht="12.75" x14ac:dyDescent="0.2">
      <c r="A6430" s="108" t="str">
        <f>EnterpriseData!$B$38</f>
        <v>ProTes300420201Adm</v>
      </c>
      <c r="B6430" s="109" t="s">
        <v>23616</v>
      </c>
      <c r="C6430" s="108" t="s">
        <v>2609</v>
      </c>
      <c r="D6430" s="108" t="s">
        <v>23617</v>
      </c>
      <c r="E6430" s="108" t="s">
        <v>2683</v>
      </c>
      <c r="G6430" s="108" t="s">
        <v>23618</v>
      </c>
      <c r="H6430" s="108" t="s">
        <v>7957</v>
      </c>
      <c r="I6430" s="110" t="s">
        <v>2683</v>
      </c>
      <c r="J6430" s="108" t="s">
        <v>2418</v>
      </c>
      <c r="O6430" s="108" t="s">
        <v>2573</v>
      </c>
    </row>
    <row r="6431" spans="1:15" s="108" customFormat="1" ht="12.75" x14ac:dyDescent="0.2">
      <c r="A6431" s="108" t="str">
        <f>EnterpriseData!$B$38</f>
        <v>ProTes300420201Adm</v>
      </c>
      <c r="B6431" s="109" t="s">
        <v>23619</v>
      </c>
      <c r="C6431" s="108" t="s">
        <v>2609</v>
      </c>
      <c r="D6431" s="108" t="s">
        <v>23620</v>
      </c>
      <c r="E6431" s="108" t="s">
        <v>2683</v>
      </c>
      <c r="G6431" s="108" t="s">
        <v>4321</v>
      </c>
      <c r="H6431" s="108" t="s">
        <v>11393</v>
      </c>
      <c r="I6431" s="110" t="s">
        <v>2683</v>
      </c>
      <c r="J6431" s="108" t="s">
        <v>4322</v>
      </c>
      <c r="O6431" s="108" t="s">
        <v>2573</v>
      </c>
    </row>
    <row r="6432" spans="1:15" s="108" customFormat="1" ht="12.75" x14ac:dyDescent="0.2">
      <c r="A6432" s="108" t="str">
        <f>EnterpriseData!$B$38</f>
        <v>ProTes300420201Adm</v>
      </c>
      <c r="B6432" s="109" t="s">
        <v>23621</v>
      </c>
      <c r="C6432" s="108" t="s">
        <v>2609</v>
      </c>
      <c r="D6432" s="108" t="s">
        <v>23622</v>
      </c>
      <c r="E6432" s="108" t="s">
        <v>2683</v>
      </c>
      <c r="G6432" s="108" t="s">
        <v>23623</v>
      </c>
      <c r="H6432" s="108" t="s">
        <v>14773</v>
      </c>
      <c r="I6432" s="110" t="s">
        <v>2683</v>
      </c>
      <c r="J6432" s="108" t="s">
        <v>5012</v>
      </c>
      <c r="O6432" s="108" t="s">
        <v>2573</v>
      </c>
    </row>
    <row r="6433" spans="1:15" s="108" customFormat="1" ht="12.75" x14ac:dyDescent="0.2">
      <c r="A6433" s="108" t="str">
        <f>EnterpriseData!$B$38</f>
        <v>ProTes300420201Adm</v>
      </c>
      <c r="B6433" s="109" t="s">
        <v>23624</v>
      </c>
      <c r="C6433" s="108" t="s">
        <v>2609</v>
      </c>
      <c r="D6433" s="108" t="s">
        <v>23625</v>
      </c>
      <c r="E6433" s="108" t="s">
        <v>2683</v>
      </c>
      <c r="G6433" s="108" t="s">
        <v>23626</v>
      </c>
      <c r="H6433" s="108" t="s">
        <v>7660</v>
      </c>
      <c r="I6433" s="110" t="s">
        <v>2683</v>
      </c>
      <c r="J6433" s="108" t="s">
        <v>2437</v>
      </c>
      <c r="O6433" s="108" t="s">
        <v>2573</v>
      </c>
    </row>
    <row r="6434" spans="1:15" s="108" customFormat="1" ht="12.75" x14ac:dyDescent="0.2">
      <c r="A6434" s="108" t="str">
        <f>EnterpriseData!$B$38</f>
        <v>ProTes300420201Adm</v>
      </c>
      <c r="B6434" s="109" t="s">
        <v>23627</v>
      </c>
      <c r="C6434" s="108" t="s">
        <v>2609</v>
      </c>
      <c r="D6434" s="108" t="s">
        <v>23628</v>
      </c>
      <c r="E6434" s="108" t="s">
        <v>2683</v>
      </c>
      <c r="G6434" s="108" t="s">
        <v>23629</v>
      </c>
      <c r="H6434" s="108" t="s">
        <v>6151</v>
      </c>
      <c r="I6434" s="110" t="s">
        <v>2683</v>
      </c>
      <c r="J6434" s="108" t="s">
        <v>2727</v>
      </c>
      <c r="O6434" s="108" t="s">
        <v>2573</v>
      </c>
    </row>
    <row r="6435" spans="1:15" s="108" customFormat="1" ht="12.75" x14ac:dyDescent="0.2">
      <c r="A6435" s="108" t="str">
        <f>EnterpriseData!$B$38</f>
        <v>ProTes300420201Adm</v>
      </c>
      <c r="B6435" s="109" t="s">
        <v>23630</v>
      </c>
      <c r="C6435" s="108" t="s">
        <v>2609</v>
      </c>
      <c r="D6435" s="108" t="s">
        <v>23631</v>
      </c>
      <c r="E6435" s="108" t="s">
        <v>2683</v>
      </c>
      <c r="G6435" s="108" t="s">
        <v>23632</v>
      </c>
      <c r="H6435" s="108" t="s">
        <v>6616</v>
      </c>
      <c r="I6435" s="110" t="s">
        <v>2683</v>
      </c>
      <c r="J6435" s="108" t="s">
        <v>5800</v>
      </c>
      <c r="O6435" s="108" t="s">
        <v>2573</v>
      </c>
    </row>
    <row r="6436" spans="1:15" s="108" customFormat="1" ht="12.75" x14ac:dyDescent="0.2">
      <c r="A6436" s="108" t="str">
        <f>EnterpriseData!$B$38</f>
        <v>ProTes300420201Adm</v>
      </c>
      <c r="B6436" s="109" t="s">
        <v>23633</v>
      </c>
      <c r="C6436" s="108" t="s">
        <v>2609</v>
      </c>
      <c r="D6436" s="108" t="s">
        <v>23634</v>
      </c>
      <c r="E6436" s="108" t="s">
        <v>2683</v>
      </c>
      <c r="G6436" s="108" t="s">
        <v>23635</v>
      </c>
      <c r="H6436" s="108" t="s">
        <v>6267</v>
      </c>
      <c r="I6436" s="110" t="s">
        <v>2683</v>
      </c>
      <c r="J6436" s="108" t="s">
        <v>4104</v>
      </c>
      <c r="O6436" s="108" t="s">
        <v>2573</v>
      </c>
    </row>
    <row r="6437" spans="1:15" s="108" customFormat="1" ht="12.75" x14ac:dyDescent="0.2">
      <c r="A6437" s="108" t="str">
        <f>EnterpriseData!$B$38</f>
        <v>ProTes300420201Adm</v>
      </c>
      <c r="B6437" s="109" t="s">
        <v>23636</v>
      </c>
      <c r="C6437" s="108" t="s">
        <v>2609</v>
      </c>
      <c r="D6437" s="108" t="s">
        <v>23637</v>
      </c>
      <c r="E6437" s="108" t="s">
        <v>2683</v>
      </c>
      <c r="G6437" s="108" t="s">
        <v>23638</v>
      </c>
      <c r="H6437" s="108" t="s">
        <v>4035</v>
      </c>
      <c r="I6437" s="110" t="s">
        <v>2683</v>
      </c>
      <c r="J6437" s="108" t="s">
        <v>3825</v>
      </c>
      <c r="O6437" s="108" t="s">
        <v>2573</v>
      </c>
    </row>
    <row r="6438" spans="1:15" s="108" customFormat="1" ht="12.75" x14ac:dyDescent="0.2">
      <c r="A6438" s="108" t="str">
        <f>EnterpriseData!$B$38</f>
        <v>ProTes300420201Adm</v>
      </c>
      <c r="B6438" s="109" t="s">
        <v>23639</v>
      </c>
      <c r="C6438" s="108" t="s">
        <v>2609</v>
      </c>
      <c r="D6438" s="108" t="s">
        <v>23640</v>
      </c>
      <c r="E6438" s="108" t="s">
        <v>2683</v>
      </c>
      <c r="G6438" s="108" t="s">
        <v>23641</v>
      </c>
      <c r="H6438" s="108" t="s">
        <v>6129</v>
      </c>
      <c r="I6438" s="110" t="s">
        <v>2683</v>
      </c>
      <c r="J6438" s="108" t="s">
        <v>2414</v>
      </c>
      <c r="O6438" s="108" t="s">
        <v>2573</v>
      </c>
    </row>
    <row r="6439" spans="1:15" s="108" customFormat="1" ht="12.75" x14ac:dyDescent="0.2">
      <c r="A6439" s="108" t="str">
        <f>EnterpriseData!$B$38</f>
        <v>ProTes300420201Adm</v>
      </c>
      <c r="B6439" s="109" t="s">
        <v>23642</v>
      </c>
      <c r="C6439" s="108" t="s">
        <v>2609</v>
      </c>
      <c r="D6439" s="108" t="s">
        <v>16165</v>
      </c>
      <c r="E6439" s="108" t="s">
        <v>2683</v>
      </c>
      <c r="G6439" s="108" t="s">
        <v>16166</v>
      </c>
      <c r="H6439" s="108" t="s">
        <v>6800</v>
      </c>
      <c r="I6439" s="110" t="s">
        <v>2683</v>
      </c>
      <c r="J6439" s="108" t="s">
        <v>412</v>
      </c>
      <c r="O6439" s="108" t="s">
        <v>2573</v>
      </c>
    </row>
    <row r="6440" spans="1:15" s="108" customFormat="1" ht="12.75" x14ac:dyDescent="0.2">
      <c r="A6440" s="108" t="str">
        <f>EnterpriseData!$B$38</f>
        <v>ProTes300420201Adm</v>
      </c>
      <c r="B6440" s="109" t="s">
        <v>23643</v>
      </c>
      <c r="C6440" s="108" t="s">
        <v>2609</v>
      </c>
      <c r="D6440" s="108" t="s">
        <v>23644</v>
      </c>
      <c r="E6440" s="108" t="s">
        <v>2683</v>
      </c>
      <c r="G6440" s="108" t="s">
        <v>23645</v>
      </c>
      <c r="H6440" s="108" t="s">
        <v>23646</v>
      </c>
      <c r="I6440" s="110" t="s">
        <v>2683</v>
      </c>
      <c r="J6440" s="108" t="s">
        <v>3482</v>
      </c>
      <c r="O6440" s="108" t="s">
        <v>2573</v>
      </c>
    </row>
    <row r="6441" spans="1:15" s="108" customFormat="1" ht="12.75" x14ac:dyDescent="0.2">
      <c r="A6441" s="108" t="str">
        <f>EnterpriseData!$B$38</f>
        <v>ProTes300420201Adm</v>
      </c>
      <c r="B6441" s="109" t="s">
        <v>23647</v>
      </c>
      <c r="C6441" s="108" t="s">
        <v>2609</v>
      </c>
      <c r="D6441" s="108" t="s">
        <v>23648</v>
      </c>
      <c r="E6441" s="108" t="s">
        <v>2683</v>
      </c>
      <c r="G6441" s="108" t="s">
        <v>23649</v>
      </c>
      <c r="H6441" s="108" t="s">
        <v>6151</v>
      </c>
      <c r="I6441" s="110" t="s">
        <v>2683</v>
      </c>
      <c r="J6441" s="108" t="s">
        <v>2727</v>
      </c>
      <c r="O6441" s="108" t="s">
        <v>2573</v>
      </c>
    </row>
    <row r="6442" spans="1:15" s="108" customFormat="1" ht="12.75" x14ac:dyDescent="0.2">
      <c r="A6442" s="108" t="str">
        <f>EnterpriseData!$B$38</f>
        <v>ProTes300420201Adm</v>
      </c>
      <c r="B6442" s="109" t="s">
        <v>23650</v>
      </c>
      <c r="C6442" s="108" t="s">
        <v>2609</v>
      </c>
      <c r="D6442" s="108" t="s">
        <v>23651</v>
      </c>
      <c r="E6442" s="108" t="s">
        <v>2683</v>
      </c>
      <c r="G6442" s="108" t="s">
        <v>23652</v>
      </c>
      <c r="H6442" s="108" t="s">
        <v>6753</v>
      </c>
      <c r="I6442" s="110" t="s">
        <v>2683</v>
      </c>
      <c r="J6442" s="108" t="s">
        <v>5526</v>
      </c>
      <c r="O6442" s="108" t="s">
        <v>2573</v>
      </c>
    </row>
    <row r="6443" spans="1:15" s="108" customFormat="1" ht="12.75" x14ac:dyDescent="0.2">
      <c r="A6443" s="108" t="str">
        <f>EnterpriseData!$B$38</f>
        <v>ProTes300420201Adm</v>
      </c>
      <c r="B6443" s="109" t="s">
        <v>23653</v>
      </c>
      <c r="C6443" s="108" t="s">
        <v>2609</v>
      </c>
      <c r="D6443" s="108" t="s">
        <v>23654</v>
      </c>
      <c r="E6443" s="108" t="s">
        <v>2683</v>
      </c>
      <c r="G6443" s="108" t="s">
        <v>23655</v>
      </c>
      <c r="H6443" s="108" t="s">
        <v>8653</v>
      </c>
      <c r="I6443" s="110" t="s">
        <v>2683</v>
      </c>
      <c r="J6443" s="108" t="s">
        <v>2422</v>
      </c>
      <c r="O6443" s="108" t="s">
        <v>2573</v>
      </c>
    </row>
    <row r="6444" spans="1:15" s="108" customFormat="1" ht="12.75" x14ac:dyDescent="0.2">
      <c r="A6444" s="108" t="str">
        <f>EnterpriseData!$B$38</f>
        <v>ProTes300420201Adm</v>
      </c>
      <c r="B6444" s="109" t="s">
        <v>23656</v>
      </c>
      <c r="C6444" s="108" t="s">
        <v>2609</v>
      </c>
      <c r="D6444" s="108" t="s">
        <v>23657</v>
      </c>
      <c r="E6444" s="108" t="s">
        <v>2683</v>
      </c>
      <c r="G6444" s="108" t="s">
        <v>3135</v>
      </c>
      <c r="H6444" s="108" t="s">
        <v>23056</v>
      </c>
      <c r="I6444" s="110" t="s">
        <v>2683</v>
      </c>
      <c r="J6444" s="108" t="s">
        <v>3100</v>
      </c>
      <c r="O6444" s="108" t="s">
        <v>2573</v>
      </c>
    </row>
    <row r="6445" spans="1:15" s="108" customFormat="1" ht="12.75" x14ac:dyDescent="0.2">
      <c r="A6445" s="108" t="str">
        <f>EnterpriseData!$B$38</f>
        <v>ProTes300420201Adm</v>
      </c>
      <c r="B6445" s="109" t="s">
        <v>23658</v>
      </c>
      <c r="C6445" s="108" t="s">
        <v>2609</v>
      </c>
      <c r="D6445" s="108" t="s">
        <v>23659</v>
      </c>
      <c r="E6445" s="108" t="s">
        <v>2683</v>
      </c>
      <c r="G6445" s="108" t="s">
        <v>23660</v>
      </c>
      <c r="H6445" s="108" t="s">
        <v>7439</v>
      </c>
      <c r="I6445" s="110" t="s">
        <v>2683</v>
      </c>
      <c r="J6445" s="108" t="s">
        <v>2413</v>
      </c>
      <c r="O6445" s="108" t="s">
        <v>2573</v>
      </c>
    </row>
    <row r="6446" spans="1:15" s="108" customFormat="1" ht="12.75" x14ac:dyDescent="0.2">
      <c r="A6446" s="108" t="str">
        <f>EnterpriseData!$B$38</f>
        <v>ProTes300420201Adm</v>
      </c>
      <c r="B6446" s="109" t="s">
        <v>23661</v>
      </c>
      <c r="C6446" s="108" t="s">
        <v>2609</v>
      </c>
      <c r="D6446" s="108" t="s">
        <v>23662</v>
      </c>
      <c r="E6446" s="108" t="s">
        <v>2683</v>
      </c>
      <c r="G6446" s="108" t="s">
        <v>23663</v>
      </c>
      <c r="H6446" s="108" t="s">
        <v>6181</v>
      </c>
      <c r="I6446" s="110" t="s">
        <v>2683</v>
      </c>
      <c r="J6446" s="108" t="s">
        <v>6044</v>
      </c>
      <c r="O6446" s="108" t="s">
        <v>2573</v>
      </c>
    </row>
    <row r="6447" spans="1:15" s="108" customFormat="1" ht="12.75" x14ac:dyDescent="0.2">
      <c r="A6447" s="108" t="str">
        <f>EnterpriseData!$B$38</f>
        <v>ProTes300420201Adm</v>
      </c>
      <c r="B6447" s="109" t="s">
        <v>23664</v>
      </c>
      <c r="C6447" s="108" t="s">
        <v>2609</v>
      </c>
      <c r="D6447" s="108" t="s">
        <v>23665</v>
      </c>
      <c r="E6447" s="108" t="s">
        <v>2683</v>
      </c>
      <c r="G6447" s="108" t="s">
        <v>23666</v>
      </c>
      <c r="H6447" s="108" t="s">
        <v>7660</v>
      </c>
      <c r="I6447" s="110" t="s">
        <v>2683</v>
      </c>
      <c r="J6447" s="108" t="s">
        <v>2437</v>
      </c>
      <c r="O6447" s="108" t="s">
        <v>2573</v>
      </c>
    </row>
    <row r="6448" spans="1:15" s="108" customFormat="1" ht="12.75" x14ac:dyDescent="0.2">
      <c r="A6448" s="108" t="str">
        <f>EnterpriseData!$B$38</f>
        <v>ProTes300420201Adm</v>
      </c>
      <c r="B6448" s="109" t="s">
        <v>23667</v>
      </c>
      <c r="C6448" s="108" t="s">
        <v>2609</v>
      </c>
      <c r="D6448" s="108" t="s">
        <v>23668</v>
      </c>
      <c r="E6448" s="108" t="s">
        <v>2683</v>
      </c>
      <c r="G6448" s="108" t="s">
        <v>23669</v>
      </c>
      <c r="H6448" s="108" t="s">
        <v>6159</v>
      </c>
      <c r="I6448" s="110" t="s">
        <v>2683</v>
      </c>
      <c r="J6448" s="108" t="s">
        <v>3346</v>
      </c>
      <c r="O6448" s="108" t="s">
        <v>2573</v>
      </c>
    </row>
    <row r="6449" spans="1:15" s="108" customFormat="1" ht="12.75" x14ac:dyDescent="0.2">
      <c r="A6449" s="108" t="str">
        <f>EnterpriseData!$B$38</f>
        <v>ProTes300420201Adm</v>
      </c>
      <c r="B6449" s="109" t="s">
        <v>23670</v>
      </c>
      <c r="C6449" s="108" t="s">
        <v>2609</v>
      </c>
      <c r="D6449" s="108" t="s">
        <v>23671</v>
      </c>
      <c r="E6449" s="108" t="s">
        <v>2683</v>
      </c>
      <c r="G6449" s="108" t="s">
        <v>23672</v>
      </c>
      <c r="H6449" s="108" t="s">
        <v>6800</v>
      </c>
      <c r="I6449" s="110" t="s">
        <v>2683</v>
      </c>
      <c r="J6449" s="108" t="s">
        <v>412</v>
      </c>
      <c r="O6449" s="108" t="s">
        <v>2573</v>
      </c>
    </row>
    <row r="6450" spans="1:15" s="108" customFormat="1" ht="12.75" x14ac:dyDescent="0.2">
      <c r="A6450" s="108" t="str">
        <f>EnterpriseData!$B$38</f>
        <v>ProTes300420201Adm</v>
      </c>
      <c r="B6450" s="109" t="s">
        <v>23673</v>
      </c>
      <c r="C6450" s="108" t="s">
        <v>2609</v>
      </c>
      <c r="D6450" s="108" t="s">
        <v>23674</v>
      </c>
      <c r="E6450" s="108" t="s">
        <v>2683</v>
      </c>
      <c r="G6450" s="108" t="s">
        <v>23675</v>
      </c>
      <c r="H6450" s="108" t="s">
        <v>23676</v>
      </c>
      <c r="I6450" s="110" t="s">
        <v>2683</v>
      </c>
      <c r="J6450" s="108" t="s">
        <v>3358</v>
      </c>
      <c r="O6450" s="108" t="s">
        <v>2573</v>
      </c>
    </row>
    <row r="6451" spans="1:15" s="108" customFormat="1" ht="12.75" x14ac:dyDescent="0.2">
      <c r="A6451" s="108" t="str">
        <f>EnterpriseData!$B$38</f>
        <v>ProTes300420201Adm</v>
      </c>
      <c r="B6451" s="109" t="s">
        <v>23677</v>
      </c>
      <c r="C6451" s="108" t="s">
        <v>2609</v>
      </c>
      <c r="D6451" s="108" t="s">
        <v>23678</v>
      </c>
      <c r="E6451" s="108" t="s">
        <v>2683</v>
      </c>
      <c r="G6451" s="108" t="s">
        <v>23679</v>
      </c>
      <c r="H6451" s="108" t="s">
        <v>11059</v>
      </c>
      <c r="I6451" s="110" t="s">
        <v>2683</v>
      </c>
      <c r="J6451" s="108" t="s">
        <v>2794</v>
      </c>
      <c r="O6451" s="108" t="s">
        <v>2573</v>
      </c>
    </row>
    <row r="6452" spans="1:15" s="108" customFormat="1" ht="12.75" x14ac:dyDescent="0.2">
      <c r="A6452" s="108" t="str">
        <f>EnterpriseData!$B$38</f>
        <v>ProTes300420201Adm</v>
      </c>
      <c r="B6452" s="109" t="s">
        <v>23680</v>
      </c>
      <c r="C6452" s="108" t="s">
        <v>2609</v>
      </c>
      <c r="D6452" s="108" t="s">
        <v>23681</v>
      </c>
      <c r="E6452" s="108" t="s">
        <v>2683</v>
      </c>
      <c r="G6452" s="108" t="s">
        <v>23682</v>
      </c>
      <c r="H6452" s="108" t="s">
        <v>6812</v>
      </c>
      <c r="I6452" s="110" t="s">
        <v>2683</v>
      </c>
      <c r="J6452" s="108" t="s">
        <v>3825</v>
      </c>
      <c r="O6452" s="108" t="s">
        <v>2573</v>
      </c>
    </row>
    <row r="6453" spans="1:15" s="108" customFormat="1" ht="12.75" x14ac:dyDescent="0.2">
      <c r="A6453" s="108" t="str">
        <f>EnterpriseData!$B$38</f>
        <v>ProTes300420201Adm</v>
      </c>
      <c r="B6453" s="109" t="s">
        <v>23683</v>
      </c>
      <c r="C6453" s="108" t="s">
        <v>2609</v>
      </c>
      <c r="D6453" s="108" t="s">
        <v>23684</v>
      </c>
      <c r="E6453" s="108" t="s">
        <v>2683</v>
      </c>
      <c r="G6453" s="108" t="s">
        <v>23685</v>
      </c>
      <c r="H6453" s="108" t="s">
        <v>7223</v>
      </c>
      <c r="I6453" s="110" t="s">
        <v>2683</v>
      </c>
      <c r="J6453" s="108" t="s">
        <v>4954</v>
      </c>
      <c r="O6453" s="108" t="s">
        <v>2573</v>
      </c>
    </row>
    <row r="6454" spans="1:15" s="108" customFormat="1" ht="12.75" x14ac:dyDescent="0.2">
      <c r="A6454" s="108" t="str">
        <f>EnterpriseData!$B$38</f>
        <v>ProTes300420201Adm</v>
      </c>
      <c r="B6454" s="109" t="s">
        <v>23686</v>
      </c>
      <c r="C6454" s="108" t="s">
        <v>2609</v>
      </c>
      <c r="D6454" s="108" t="s">
        <v>23687</v>
      </c>
      <c r="E6454" s="108" t="s">
        <v>2683</v>
      </c>
      <c r="G6454" s="108" t="s">
        <v>23688</v>
      </c>
      <c r="H6454" s="108" t="s">
        <v>8216</v>
      </c>
      <c r="I6454" s="110" t="s">
        <v>2683</v>
      </c>
      <c r="J6454" s="108" t="s">
        <v>2930</v>
      </c>
      <c r="O6454" s="108" t="s">
        <v>2573</v>
      </c>
    </row>
    <row r="6455" spans="1:15" s="108" customFormat="1" ht="12.75" x14ac:dyDescent="0.2">
      <c r="A6455" s="108" t="str">
        <f>EnterpriseData!$B$38</f>
        <v>ProTes300420201Adm</v>
      </c>
      <c r="B6455" s="109" t="s">
        <v>23689</v>
      </c>
      <c r="C6455" s="108" t="s">
        <v>2609</v>
      </c>
      <c r="D6455" s="108" t="s">
        <v>23690</v>
      </c>
      <c r="E6455" s="108" t="s">
        <v>2683</v>
      </c>
      <c r="G6455" s="108" t="s">
        <v>23691</v>
      </c>
      <c r="H6455" s="108" t="s">
        <v>15148</v>
      </c>
      <c r="I6455" s="110" t="s">
        <v>2683</v>
      </c>
      <c r="J6455" s="108" t="s">
        <v>4785</v>
      </c>
      <c r="O6455" s="108" t="s">
        <v>2573</v>
      </c>
    </row>
    <row r="6456" spans="1:15" s="108" customFormat="1" ht="12.75" x14ac:dyDescent="0.2">
      <c r="A6456" s="108" t="str">
        <f>EnterpriseData!$B$38</f>
        <v>ProTes300420201Adm</v>
      </c>
      <c r="B6456" s="109" t="s">
        <v>23692</v>
      </c>
      <c r="C6456" s="108" t="s">
        <v>2609</v>
      </c>
      <c r="D6456" s="108" t="s">
        <v>23693</v>
      </c>
      <c r="E6456" s="108" t="s">
        <v>2683</v>
      </c>
      <c r="G6456" s="108" t="s">
        <v>23694</v>
      </c>
      <c r="H6456" s="108" t="s">
        <v>6433</v>
      </c>
      <c r="I6456" s="110" t="s">
        <v>2683</v>
      </c>
      <c r="J6456" s="108" t="s">
        <v>3036</v>
      </c>
      <c r="O6456" s="108" t="s">
        <v>2573</v>
      </c>
    </row>
    <row r="6457" spans="1:15" s="108" customFormat="1" ht="12.75" x14ac:dyDescent="0.2">
      <c r="A6457" s="108" t="str">
        <f>EnterpriseData!$B$38</f>
        <v>ProTes300420201Adm</v>
      </c>
      <c r="B6457" s="109" t="s">
        <v>23695</v>
      </c>
      <c r="C6457" s="108" t="s">
        <v>2609</v>
      </c>
      <c r="D6457" s="108" t="s">
        <v>23696</v>
      </c>
      <c r="E6457" s="108" t="s">
        <v>2683</v>
      </c>
      <c r="G6457" s="108" t="s">
        <v>23697</v>
      </c>
      <c r="H6457" s="108" t="s">
        <v>6616</v>
      </c>
      <c r="I6457" s="110" t="s">
        <v>2683</v>
      </c>
      <c r="J6457" s="108" t="s">
        <v>5800</v>
      </c>
      <c r="O6457" s="108" t="s">
        <v>2573</v>
      </c>
    </row>
    <row r="6458" spans="1:15" s="108" customFormat="1" ht="12.75" x14ac:dyDescent="0.2">
      <c r="A6458" s="108" t="str">
        <f>EnterpriseData!$B$38</f>
        <v>ProTes300420201Adm</v>
      </c>
      <c r="B6458" s="109" t="s">
        <v>23698</v>
      </c>
      <c r="C6458" s="108" t="s">
        <v>2609</v>
      </c>
      <c r="D6458" s="108" t="s">
        <v>23699</v>
      </c>
      <c r="E6458" s="108" t="s">
        <v>2683</v>
      </c>
      <c r="G6458" s="108" t="s">
        <v>23700</v>
      </c>
      <c r="H6458" s="108" t="s">
        <v>6923</v>
      </c>
      <c r="I6458" s="110" t="s">
        <v>2683</v>
      </c>
      <c r="J6458" s="108" t="s">
        <v>2991</v>
      </c>
      <c r="O6458" s="108" t="s">
        <v>2573</v>
      </c>
    </row>
    <row r="6459" spans="1:15" s="108" customFormat="1" ht="12.75" x14ac:dyDescent="0.2">
      <c r="A6459" s="108" t="str">
        <f>EnterpriseData!$B$38</f>
        <v>ProTes300420201Adm</v>
      </c>
      <c r="B6459" s="109" t="s">
        <v>23701</v>
      </c>
      <c r="C6459" s="108" t="s">
        <v>2609</v>
      </c>
      <c r="D6459" s="108" t="s">
        <v>23702</v>
      </c>
      <c r="E6459" s="108" t="s">
        <v>2683</v>
      </c>
      <c r="G6459" s="108" t="s">
        <v>23703</v>
      </c>
      <c r="H6459" s="108" t="s">
        <v>6616</v>
      </c>
      <c r="I6459" s="110" t="s">
        <v>2683</v>
      </c>
      <c r="J6459" s="108" t="s">
        <v>5800</v>
      </c>
      <c r="O6459" s="108" t="s">
        <v>2573</v>
      </c>
    </row>
    <row r="6460" spans="1:15" s="108" customFormat="1" ht="12.75" x14ac:dyDescent="0.2">
      <c r="A6460" s="108" t="str">
        <f>EnterpriseData!$B$38</f>
        <v>ProTes300420201Adm</v>
      </c>
      <c r="B6460" s="109" t="s">
        <v>23704</v>
      </c>
      <c r="C6460" s="108" t="s">
        <v>2609</v>
      </c>
      <c r="D6460" s="108" t="s">
        <v>23705</v>
      </c>
      <c r="E6460" s="108" t="s">
        <v>2683</v>
      </c>
      <c r="G6460" s="108" t="s">
        <v>23706</v>
      </c>
      <c r="H6460" s="108" t="s">
        <v>6753</v>
      </c>
      <c r="I6460" s="110" t="s">
        <v>2683</v>
      </c>
      <c r="J6460" s="108" t="s">
        <v>5526</v>
      </c>
      <c r="O6460" s="108" t="s">
        <v>2573</v>
      </c>
    </row>
    <row r="6461" spans="1:15" s="108" customFormat="1" ht="12.75" x14ac:dyDescent="0.2">
      <c r="A6461" s="108" t="str">
        <f>EnterpriseData!$B$38</f>
        <v>ProTes300420201Adm</v>
      </c>
      <c r="B6461" s="109" t="s">
        <v>23707</v>
      </c>
      <c r="C6461" s="108" t="s">
        <v>2609</v>
      </c>
      <c r="D6461" s="108" t="s">
        <v>23708</v>
      </c>
      <c r="E6461" s="108" t="s">
        <v>2683</v>
      </c>
      <c r="G6461" s="108" t="s">
        <v>23709</v>
      </c>
      <c r="H6461" s="108" t="s">
        <v>23710</v>
      </c>
      <c r="I6461" s="110" t="s">
        <v>2683</v>
      </c>
      <c r="J6461" s="108" t="s">
        <v>12493</v>
      </c>
      <c r="O6461" s="108" t="s">
        <v>2573</v>
      </c>
    </row>
    <row r="6462" spans="1:15" s="108" customFormat="1" ht="12.75" x14ac:dyDescent="0.2">
      <c r="A6462" s="108" t="str">
        <f>EnterpriseData!$B$38</f>
        <v>ProTes300420201Adm</v>
      </c>
      <c r="B6462" s="109" t="s">
        <v>23711</v>
      </c>
      <c r="C6462" s="108" t="s">
        <v>2609</v>
      </c>
      <c r="D6462" s="108" t="s">
        <v>23699</v>
      </c>
      <c r="E6462" s="108" t="s">
        <v>2683</v>
      </c>
      <c r="G6462" s="108" t="s">
        <v>23700</v>
      </c>
      <c r="H6462" s="108" t="s">
        <v>6237</v>
      </c>
      <c r="I6462" s="110" t="s">
        <v>2683</v>
      </c>
      <c r="J6462" s="108" t="s">
        <v>6000</v>
      </c>
      <c r="O6462" s="108" t="s">
        <v>2573</v>
      </c>
    </row>
    <row r="6463" spans="1:15" s="108" customFormat="1" ht="12.75" x14ac:dyDescent="0.2">
      <c r="A6463" s="108" t="str">
        <f>EnterpriseData!$B$38</f>
        <v>ProTes300420201Adm</v>
      </c>
      <c r="B6463" s="109" t="s">
        <v>23712</v>
      </c>
      <c r="C6463" s="108" t="s">
        <v>2609</v>
      </c>
      <c r="D6463" s="108" t="s">
        <v>23713</v>
      </c>
      <c r="E6463" s="108" t="s">
        <v>2683</v>
      </c>
      <c r="G6463" s="108" t="s">
        <v>23714</v>
      </c>
      <c r="H6463" s="108" t="s">
        <v>11561</v>
      </c>
      <c r="I6463" s="110" t="s">
        <v>2683</v>
      </c>
      <c r="J6463" s="108" t="s">
        <v>11562</v>
      </c>
      <c r="O6463" s="108" t="s">
        <v>2573</v>
      </c>
    </row>
    <row r="6464" spans="1:15" s="108" customFormat="1" ht="12.75" x14ac:dyDescent="0.2">
      <c r="A6464" s="108" t="str">
        <f>EnterpriseData!$B$38</f>
        <v>ProTes300420201Adm</v>
      </c>
      <c r="B6464" s="109" t="s">
        <v>23715</v>
      </c>
      <c r="C6464" s="108" t="s">
        <v>2609</v>
      </c>
      <c r="D6464" s="108" t="s">
        <v>23716</v>
      </c>
      <c r="E6464" s="108" t="s">
        <v>2683</v>
      </c>
      <c r="G6464" s="108" t="s">
        <v>23717</v>
      </c>
      <c r="H6464" s="108" t="s">
        <v>6616</v>
      </c>
      <c r="I6464" s="110" t="s">
        <v>2683</v>
      </c>
      <c r="J6464" s="108" t="s">
        <v>5800</v>
      </c>
      <c r="O6464" s="108" t="s">
        <v>2573</v>
      </c>
    </row>
    <row r="6465" spans="1:15" s="108" customFormat="1" ht="12.75" x14ac:dyDescent="0.2">
      <c r="A6465" s="108" t="str">
        <f>EnterpriseData!$B$38</f>
        <v>ProTes300420201Adm</v>
      </c>
      <c r="B6465" s="109" t="s">
        <v>23718</v>
      </c>
      <c r="C6465" s="108" t="s">
        <v>2609</v>
      </c>
      <c r="D6465" s="108" t="s">
        <v>23719</v>
      </c>
      <c r="E6465" s="108" t="s">
        <v>2683</v>
      </c>
      <c r="G6465" s="108" t="s">
        <v>23720</v>
      </c>
      <c r="H6465" s="108" t="s">
        <v>8649</v>
      </c>
      <c r="I6465" s="110" t="s">
        <v>2683</v>
      </c>
      <c r="J6465" s="108" t="s">
        <v>2407</v>
      </c>
      <c r="O6465" s="108" t="s">
        <v>2573</v>
      </c>
    </row>
    <row r="6466" spans="1:15" s="108" customFormat="1" ht="12.75" x14ac:dyDescent="0.2">
      <c r="A6466" s="108" t="str">
        <f>EnterpriseData!$B$38</f>
        <v>ProTes300420201Adm</v>
      </c>
      <c r="B6466" s="109" t="s">
        <v>23721</v>
      </c>
      <c r="C6466" s="108" t="s">
        <v>2609</v>
      </c>
      <c r="D6466" s="108" t="s">
        <v>23722</v>
      </c>
      <c r="E6466" s="108" t="s">
        <v>2683</v>
      </c>
      <c r="G6466" s="108" t="s">
        <v>23723</v>
      </c>
      <c r="H6466" s="108" t="s">
        <v>6616</v>
      </c>
      <c r="I6466" s="110" t="s">
        <v>2683</v>
      </c>
      <c r="J6466" s="108" t="s">
        <v>5800</v>
      </c>
      <c r="O6466" s="108" t="s">
        <v>2573</v>
      </c>
    </row>
    <row r="6467" spans="1:15" s="108" customFormat="1" ht="12.75" x14ac:dyDescent="0.2">
      <c r="A6467" s="108" t="str">
        <f>EnterpriseData!$B$38</f>
        <v>ProTes300420201Adm</v>
      </c>
      <c r="B6467" s="109" t="s">
        <v>23724</v>
      </c>
      <c r="C6467" s="108" t="s">
        <v>2609</v>
      </c>
      <c r="D6467" s="108" t="s">
        <v>23725</v>
      </c>
      <c r="E6467" s="108" t="s">
        <v>2683</v>
      </c>
      <c r="G6467" s="108" t="s">
        <v>23726</v>
      </c>
      <c r="H6467" s="108" t="s">
        <v>6616</v>
      </c>
      <c r="I6467" s="110" t="s">
        <v>2683</v>
      </c>
      <c r="J6467" s="108" t="s">
        <v>5800</v>
      </c>
      <c r="O6467" s="108" t="s">
        <v>2573</v>
      </c>
    </row>
    <row r="6468" spans="1:15" s="108" customFormat="1" ht="12.75" x14ac:dyDescent="0.2">
      <c r="A6468" s="108" t="str">
        <f>EnterpriseData!$B$38</f>
        <v>ProTes300420201Adm</v>
      </c>
      <c r="B6468" s="109" t="s">
        <v>23727</v>
      </c>
      <c r="C6468" s="108" t="s">
        <v>2609</v>
      </c>
      <c r="D6468" s="108" t="s">
        <v>23728</v>
      </c>
      <c r="E6468" s="108" t="s">
        <v>2683</v>
      </c>
      <c r="G6468" s="108" t="s">
        <v>23729</v>
      </c>
      <c r="H6468" s="108" t="s">
        <v>6616</v>
      </c>
      <c r="I6468" s="110" t="s">
        <v>2683</v>
      </c>
      <c r="J6468" s="108" t="s">
        <v>5800</v>
      </c>
      <c r="O6468" s="108" t="s">
        <v>2573</v>
      </c>
    </row>
    <row r="6469" spans="1:15" s="108" customFormat="1" ht="12.75" x14ac:dyDescent="0.2">
      <c r="A6469" s="108" t="str">
        <f>EnterpriseData!$B$38</f>
        <v>ProTes300420201Adm</v>
      </c>
      <c r="B6469" s="109" t="s">
        <v>23730</v>
      </c>
      <c r="C6469" s="108" t="s">
        <v>2609</v>
      </c>
      <c r="D6469" s="108" t="s">
        <v>23731</v>
      </c>
      <c r="E6469" s="108" t="s">
        <v>2683</v>
      </c>
      <c r="G6469" s="108" t="s">
        <v>23732</v>
      </c>
      <c r="H6469" s="108" t="s">
        <v>6284</v>
      </c>
      <c r="I6469" s="110" t="s">
        <v>2683</v>
      </c>
      <c r="J6469" s="108" t="s">
        <v>6285</v>
      </c>
      <c r="O6469" s="108" t="s">
        <v>2573</v>
      </c>
    </row>
    <row r="6470" spans="1:15" s="108" customFormat="1" ht="12.75" x14ac:dyDescent="0.2">
      <c r="A6470" s="108" t="str">
        <f>EnterpriseData!$B$38</f>
        <v>ProTes300420201Adm</v>
      </c>
      <c r="B6470" s="109" t="s">
        <v>23733</v>
      </c>
      <c r="C6470" s="108" t="s">
        <v>2609</v>
      </c>
      <c r="D6470" s="108" t="s">
        <v>23734</v>
      </c>
      <c r="E6470" s="108" t="s">
        <v>2683</v>
      </c>
      <c r="F6470" s="108" t="s">
        <v>10759</v>
      </c>
      <c r="G6470" s="108" t="s">
        <v>23735</v>
      </c>
      <c r="H6470" s="108" t="s">
        <v>6253</v>
      </c>
      <c r="I6470" s="110" t="s">
        <v>2683</v>
      </c>
      <c r="J6470" s="108" t="s">
        <v>2952</v>
      </c>
      <c r="O6470" s="108" t="s">
        <v>2573</v>
      </c>
    </row>
    <row r="6471" spans="1:15" s="108" customFormat="1" ht="12.75" x14ac:dyDescent="0.2">
      <c r="A6471" s="108" t="str">
        <f>EnterpriseData!$B$38</f>
        <v>ProTes300420201Adm</v>
      </c>
      <c r="B6471" s="109" t="s">
        <v>23736</v>
      </c>
      <c r="C6471" s="108" t="s">
        <v>2609</v>
      </c>
      <c r="D6471" s="108" t="s">
        <v>23737</v>
      </c>
      <c r="E6471" s="108" t="s">
        <v>2683</v>
      </c>
      <c r="G6471" s="108" t="s">
        <v>23738</v>
      </c>
      <c r="H6471" s="108" t="s">
        <v>9678</v>
      </c>
      <c r="I6471" s="110" t="s">
        <v>2683</v>
      </c>
      <c r="J6471" s="108" t="s">
        <v>2930</v>
      </c>
      <c r="O6471" s="108" t="s">
        <v>2573</v>
      </c>
    </row>
    <row r="6472" spans="1:15" s="108" customFormat="1" ht="12.75" x14ac:dyDescent="0.2">
      <c r="A6472" s="108" t="str">
        <f>EnterpriseData!$B$38</f>
        <v>ProTes300420201Adm</v>
      </c>
      <c r="B6472" s="109" t="s">
        <v>23739</v>
      </c>
      <c r="C6472" s="108" t="s">
        <v>2609</v>
      </c>
      <c r="D6472" s="108" t="s">
        <v>23740</v>
      </c>
      <c r="E6472" s="108" t="s">
        <v>2683</v>
      </c>
      <c r="G6472" s="108" t="s">
        <v>23741</v>
      </c>
      <c r="H6472" s="108" t="s">
        <v>7618</v>
      </c>
      <c r="I6472" s="110" t="s">
        <v>2683</v>
      </c>
      <c r="J6472" s="108" t="s">
        <v>2390</v>
      </c>
      <c r="O6472" s="108" t="s">
        <v>2573</v>
      </c>
    </row>
    <row r="6473" spans="1:15" s="108" customFormat="1" ht="12.75" x14ac:dyDescent="0.2">
      <c r="A6473" s="108" t="str">
        <f>EnterpriseData!$B$38</f>
        <v>ProTes300420201Adm</v>
      </c>
      <c r="B6473" s="109" t="s">
        <v>23742</v>
      </c>
      <c r="C6473" s="108" t="s">
        <v>2609</v>
      </c>
      <c r="D6473" s="108" t="s">
        <v>23743</v>
      </c>
      <c r="E6473" s="108" t="s">
        <v>2683</v>
      </c>
      <c r="G6473" s="108" t="s">
        <v>23744</v>
      </c>
      <c r="H6473" s="108" t="s">
        <v>6118</v>
      </c>
      <c r="I6473" s="110" t="s">
        <v>2683</v>
      </c>
      <c r="J6473" s="108" t="s">
        <v>2377</v>
      </c>
      <c r="O6473" s="108" t="s">
        <v>2573</v>
      </c>
    </row>
    <row r="6474" spans="1:15" s="108" customFormat="1" ht="12.75" x14ac:dyDescent="0.2">
      <c r="A6474" s="108" t="str">
        <f>EnterpriseData!$B$38</f>
        <v>ProTes300420201Adm</v>
      </c>
      <c r="B6474" s="109" t="s">
        <v>23745</v>
      </c>
      <c r="C6474" s="108" t="s">
        <v>2609</v>
      </c>
      <c r="D6474" s="108" t="s">
        <v>23746</v>
      </c>
      <c r="E6474" s="108" t="s">
        <v>2683</v>
      </c>
      <c r="G6474" s="108" t="s">
        <v>23747</v>
      </c>
      <c r="H6474" s="108" t="s">
        <v>6999</v>
      </c>
      <c r="I6474" s="110" t="s">
        <v>2683</v>
      </c>
      <c r="J6474" s="108" t="s">
        <v>4115</v>
      </c>
      <c r="O6474" s="108" t="s">
        <v>2573</v>
      </c>
    </row>
    <row r="6475" spans="1:15" s="108" customFormat="1" ht="12.75" x14ac:dyDescent="0.2">
      <c r="A6475" s="108" t="str">
        <f>EnterpriseData!$B$38</f>
        <v>ProTes300420201Adm</v>
      </c>
      <c r="B6475" s="109" t="s">
        <v>23748</v>
      </c>
      <c r="C6475" s="108" t="s">
        <v>2609</v>
      </c>
      <c r="D6475" s="108" t="s">
        <v>23749</v>
      </c>
      <c r="E6475" s="108" t="s">
        <v>2683</v>
      </c>
      <c r="G6475" s="108" t="s">
        <v>23750</v>
      </c>
      <c r="H6475" s="108" t="s">
        <v>6534</v>
      </c>
      <c r="I6475" s="110" t="s">
        <v>2683</v>
      </c>
      <c r="J6475" s="108" t="s">
        <v>5602</v>
      </c>
      <c r="O6475" s="108" t="s">
        <v>2573</v>
      </c>
    </row>
    <row r="6476" spans="1:15" s="108" customFormat="1" ht="12.75" x14ac:dyDescent="0.2">
      <c r="A6476" s="108" t="str">
        <f>EnterpriseData!$B$38</f>
        <v>ProTes300420201Adm</v>
      </c>
      <c r="B6476" s="109" t="s">
        <v>23751</v>
      </c>
      <c r="C6476" s="108" t="s">
        <v>2609</v>
      </c>
      <c r="D6476" s="108" t="s">
        <v>23752</v>
      </c>
      <c r="E6476" s="108" t="s">
        <v>2683</v>
      </c>
      <c r="G6476" s="108" t="s">
        <v>23753</v>
      </c>
      <c r="H6476" s="108" t="s">
        <v>6534</v>
      </c>
      <c r="I6476" s="110" t="s">
        <v>2683</v>
      </c>
      <c r="J6476" s="108" t="s">
        <v>5602</v>
      </c>
      <c r="O6476" s="108" t="s">
        <v>2573</v>
      </c>
    </row>
    <row r="6477" spans="1:15" s="108" customFormat="1" ht="12.75" x14ac:dyDescent="0.2">
      <c r="A6477" s="108" t="str">
        <f>EnterpriseData!$B$38</f>
        <v>ProTes300420201Adm</v>
      </c>
      <c r="B6477" s="109" t="s">
        <v>23754</v>
      </c>
      <c r="C6477" s="108" t="s">
        <v>2609</v>
      </c>
      <c r="D6477" s="108" t="s">
        <v>23755</v>
      </c>
      <c r="E6477" s="108" t="s">
        <v>2683</v>
      </c>
      <c r="G6477" s="108" t="s">
        <v>23756</v>
      </c>
      <c r="H6477" s="108" t="s">
        <v>6118</v>
      </c>
      <c r="I6477" s="110" t="s">
        <v>2683</v>
      </c>
      <c r="J6477" s="108" t="s">
        <v>2377</v>
      </c>
      <c r="O6477" s="108" t="s">
        <v>2573</v>
      </c>
    </row>
    <row r="6478" spans="1:15" s="108" customFormat="1" ht="12.75" x14ac:dyDescent="0.2">
      <c r="A6478" s="108" t="str">
        <f>EnterpriseData!$B$38</f>
        <v>ProTes300420201Adm</v>
      </c>
      <c r="B6478" s="109" t="s">
        <v>23757</v>
      </c>
      <c r="C6478" s="108" t="s">
        <v>2609</v>
      </c>
      <c r="D6478" s="108" t="s">
        <v>23758</v>
      </c>
      <c r="E6478" s="108" t="s">
        <v>2683</v>
      </c>
      <c r="G6478" s="108" t="s">
        <v>23759</v>
      </c>
      <c r="H6478" s="108" t="s">
        <v>4035</v>
      </c>
      <c r="I6478" s="110" t="s">
        <v>2683</v>
      </c>
      <c r="J6478" s="108" t="s">
        <v>3825</v>
      </c>
      <c r="O6478" s="108" t="s">
        <v>2573</v>
      </c>
    </row>
    <row r="6479" spans="1:15" s="108" customFormat="1" ht="12.75" x14ac:dyDescent="0.2">
      <c r="A6479" s="108" t="str">
        <f>EnterpriseData!$B$38</f>
        <v>ProTes300420201Adm</v>
      </c>
      <c r="B6479" s="109" t="s">
        <v>23760</v>
      </c>
      <c r="C6479" s="108" t="s">
        <v>2609</v>
      </c>
      <c r="D6479" s="108" t="s">
        <v>23761</v>
      </c>
      <c r="E6479" s="108" t="s">
        <v>2683</v>
      </c>
      <c r="G6479" s="108" t="s">
        <v>23762</v>
      </c>
      <c r="H6479" s="108" t="s">
        <v>7953</v>
      </c>
      <c r="I6479" s="110" t="s">
        <v>2683</v>
      </c>
      <c r="J6479" s="108" t="s">
        <v>4543</v>
      </c>
      <c r="O6479" s="108" t="s">
        <v>2573</v>
      </c>
    </row>
    <row r="6480" spans="1:15" s="108" customFormat="1" ht="12.75" x14ac:dyDescent="0.2">
      <c r="A6480" s="108" t="str">
        <f>EnterpriseData!$B$38</f>
        <v>ProTes300420201Adm</v>
      </c>
      <c r="B6480" s="109" t="s">
        <v>23763</v>
      </c>
      <c r="C6480" s="108" t="s">
        <v>2609</v>
      </c>
      <c r="D6480" s="108" t="s">
        <v>23764</v>
      </c>
      <c r="E6480" s="108" t="s">
        <v>2683</v>
      </c>
      <c r="G6480" s="108" t="s">
        <v>4349</v>
      </c>
      <c r="H6480" s="108" t="s">
        <v>8924</v>
      </c>
      <c r="I6480" s="110" t="s">
        <v>2683</v>
      </c>
      <c r="J6480" s="108" t="s">
        <v>4350</v>
      </c>
      <c r="O6480" s="108" t="s">
        <v>2573</v>
      </c>
    </row>
    <row r="6481" spans="1:15" s="108" customFormat="1" ht="12.75" x14ac:dyDescent="0.2">
      <c r="A6481" s="108" t="str">
        <f>EnterpriseData!$B$38</f>
        <v>ProTes300420201Adm</v>
      </c>
      <c r="B6481" s="109" t="s">
        <v>23765</v>
      </c>
      <c r="C6481" s="108" t="s">
        <v>2609</v>
      </c>
      <c r="D6481" s="108" t="s">
        <v>23766</v>
      </c>
      <c r="E6481" s="108" t="s">
        <v>2683</v>
      </c>
      <c r="G6481" s="108" t="s">
        <v>23767</v>
      </c>
      <c r="H6481" s="108" t="s">
        <v>3600</v>
      </c>
      <c r="I6481" s="110" t="s">
        <v>2683</v>
      </c>
      <c r="J6481" s="108" t="s">
        <v>2591</v>
      </c>
      <c r="O6481" s="108" t="s">
        <v>2573</v>
      </c>
    </row>
    <row r="6482" spans="1:15" s="108" customFormat="1" ht="12.75" x14ac:dyDescent="0.2">
      <c r="A6482" s="108" t="str">
        <f>EnterpriseData!$B$38</f>
        <v>ProTes300420201Adm</v>
      </c>
      <c r="B6482" s="109" t="s">
        <v>23768</v>
      </c>
      <c r="C6482" s="108" t="s">
        <v>2609</v>
      </c>
      <c r="D6482" s="108" t="s">
        <v>23769</v>
      </c>
      <c r="E6482" s="108" t="s">
        <v>2683</v>
      </c>
      <c r="G6482" s="108" t="s">
        <v>23770</v>
      </c>
      <c r="H6482" s="108" t="s">
        <v>6917</v>
      </c>
      <c r="I6482" s="110" t="s">
        <v>2683</v>
      </c>
      <c r="J6482" s="108" t="s">
        <v>2591</v>
      </c>
      <c r="O6482" s="108" t="s">
        <v>2573</v>
      </c>
    </row>
    <row r="6483" spans="1:15" s="108" customFormat="1" ht="12.75" x14ac:dyDescent="0.2">
      <c r="A6483" s="108" t="str">
        <f>EnterpriseData!$B$38</f>
        <v>ProTes300420201Adm</v>
      </c>
      <c r="B6483" s="109" t="s">
        <v>23771</v>
      </c>
      <c r="C6483" s="108" t="s">
        <v>2609</v>
      </c>
      <c r="D6483" s="108" t="s">
        <v>23772</v>
      </c>
      <c r="E6483" s="108" t="s">
        <v>2683</v>
      </c>
      <c r="G6483" s="108" t="s">
        <v>23773</v>
      </c>
      <c r="H6483" s="108" t="s">
        <v>23774</v>
      </c>
      <c r="I6483" s="110" t="s">
        <v>2683</v>
      </c>
      <c r="J6483" s="108" t="s">
        <v>3202</v>
      </c>
      <c r="O6483" s="108" t="s">
        <v>2573</v>
      </c>
    </row>
    <row r="6484" spans="1:15" s="108" customFormat="1" ht="12.75" x14ac:dyDescent="0.2">
      <c r="A6484" s="108" t="str">
        <f>EnterpriseData!$B$38</f>
        <v>ProTes300420201Adm</v>
      </c>
      <c r="B6484" s="109" t="s">
        <v>23775</v>
      </c>
      <c r="C6484" s="108" t="s">
        <v>2609</v>
      </c>
      <c r="D6484" s="108" t="s">
        <v>23776</v>
      </c>
      <c r="E6484" s="108" t="s">
        <v>2683</v>
      </c>
      <c r="G6484" s="108" t="s">
        <v>23777</v>
      </c>
      <c r="H6484" s="108" t="s">
        <v>6118</v>
      </c>
      <c r="I6484" s="110" t="s">
        <v>2683</v>
      </c>
      <c r="J6484" s="108" t="s">
        <v>2377</v>
      </c>
      <c r="O6484" s="108" t="s">
        <v>2573</v>
      </c>
    </row>
    <row r="6485" spans="1:15" s="108" customFormat="1" ht="12.75" x14ac:dyDescent="0.2">
      <c r="A6485" s="108" t="str">
        <f>EnterpriseData!$B$38</f>
        <v>ProTes300420201Adm</v>
      </c>
      <c r="B6485" s="109" t="s">
        <v>23778</v>
      </c>
      <c r="C6485" s="108" t="s">
        <v>2609</v>
      </c>
      <c r="D6485" s="108" t="s">
        <v>23779</v>
      </c>
      <c r="E6485" s="108" t="s">
        <v>2683</v>
      </c>
      <c r="G6485" s="108" t="s">
        <v>23780</v>
      </c>
      <c r="H6485" s="108" t="s">
        <v>6299</v>
      </c>
      <c r="I6485" s="110" t="s">
        <v>2683</v>
      </c>
      <c r="J6485" s="108" t="s">
        <v>3100</v>
      </c>
      <c r="O6485" s="108" t="s">
        <v>2573</v>
      </c>
    </row>
    <row r="6486" spans="1:15" s="108" customFormat="1" ht="12.75" x14ac:dyDescent="0.2">
      <c r="A6486" s="108" t="str">
        <f>EnterpriseData!$B$38</f>
        <v>ProTes300420201Adm</v>
      </c>
      <c r="B6486" s="109" t="s">
        <v>23781</v>
      </c>
      <c r="C6486" s="108" t="s">
        <v>2609</v>
      </c>
      <c r="D6486" s="108" t="s">
        <v>23782</v>
      </c>
      <c r="E6486" s="108" t="s">
        <v>2683</v>
      </c>
      <c r="G6486" s="108" t="s">
        <v>10603</v>
      </c>
      <c r="H6486" s="108" t="s">
        <v>3528</v>
      </c>
      <c r="I6486" s="110" t="s">
        <v>2683</v>
      </c>
      <c r="J6486" s="108" t="s">
        <v>2952</v>
      </c>
      <c r="O6486" s="108" t="s">
        <v>2573</v>
      </c>
    </row>
    <row r="6487" spans="1:15" s="108" customFormat="1" ht="12.75" x14ac:dyDescent="0.2">
      <c r="A6487" s="108" t="str">
        <f>EnterpriseData!$B$38</f>
        <v>ProTes300420201Adm</v>
      </c>
      <c r="B6487" s="109" t="s">
        <v>23783</v>
      </c>
      <c r="C6487" s="108" t="s">
        <v>2609</v>
      </c>
      <c r="D6487" s="108" t="s">
        <v>23784</v>
      </c>
      <c r="E6487" s="108" t="s">
        <v>2683</v>
      </c>
      <c r="G6487" s="108" t="s">
        <v>23785</v>
      </c>
      <c r="H6487" s="108" t="s">
        <v>6893</v>
      </c>
      <c r="I6487" s="110" t="s">
        <v>2683</v>
      </c>
      <c r="J6487" s="108" t="s">
        <v>2377</v>
      </c>
      <c r="O6487" s="108" t="s">
        <v>2573</v>
      </c>
    </row>
    <row r="6488" spans="1:15" s="108" customFormat="1" ht="12.75" x14ac:dyDescent="0.2">
      <c r="A6488" s="108" t="str">
        <f>EnterpriseData!$B$38</f>
        <v>ProTes300420201Adm</v>
      </c>
      <c r="B6488" s="109" t="s">
        <v>23786</v>
      </c>
      <c r="C6488" s="108" t="s">
        <v>2609</v>
      </c>
      <c r="D6488" s="108" t="s">
        <v>11357</v>
      </c>
      <c r="E6488" s="108" t="s">
        <v>2683</v>
      </c>
      <c r="G6488" s="108" t="s">
        <v>11358</v>
      </c>
      <c r="H6488" s="108" t="s">
        <v>6664</v>
      </c>
      <c r="I6488" s="110" t="s">
        <v>2683</v>
      </c>
      <c r="J6488" s="108" t="s">
        <v>2440</v>
      </c>
      <c r="O6488" s="108" t="s">
        <v>2573</v>
      </c>
    </row>
    <row r="6489" spans="1:15" s="108" customFormat="1" ht="12.75" x14ac:dyDescent="0.2">
      <c r="A6489" s="108" t="str">
        <f>EnterpriseData!$B$38</f>
        <v>ProTes300420201Adm</v>
      </c>
      <c r="B6489" s="109" t="s">
        <v>23787</v>
      </c>
      <c r="C6489" s="108" t="s">
        <v>2609</v>
      </c>
      <c r="D6489" s="108" t="s">
        <v>23788</v>
      </c>
      <c r="E6489" s="108" t="s">
        <v>23789</v>
      </c>
      <c r="G6489" s="108" t="s">
        <v>23790</v>
      </c>
      <c r="H6489" s="108" t="s">
        <v>3436</v>
      </c>
      <c r="I6489" s="110" t="s">
        <v>2683</v>
      </c>
      <c r="J6489" s="108" t="s">
        <v>2591</v>
      </c>
      <c r="O6489" s="108" t="s">
        <v>2573</v>
      </c>
    </row>
    <row r="6490" spans="1:15" s="108" customFormat="1" ht="12.75" x14ac:dyDescent="0.2">
      <c r="A6490" s="108" t="str">
        <f>EnterpriseData!$B$38</f>
        <v>ProTes300420201Adm</v>
      </c>
      <c r="B6490" s="109" t="s">
        <v>23791</v>
      </c>
      <c r="C6490" s="108" t="s">
        <v>2609</v>
      </c>
      <c r="D6490" s="108" t="s">
        <v>23792</v>
      </c>
      <c r="E6490" s="108" t="s">
        <v>2683</v>
      </c>
      <c r="G6490" s="108" t="s">
        <v>23793</v>
      </c>
      <c r="H6490" s="108" t="s">
        <v>4035</v>
      </c>
      <c r="I6490" s="110" t="s">
        <v>2683</v>
      </c>
      <c r="J6490" s="108" t="s">
        <v>3825</v>
      </c>
      <c r="O6490" s="108" t="s">
        <v>2573</v>
      </c>
    </row>
    <row r="6491" spans="1:15" s="108" customFormat="1" ht="12.75" x14ac:dyDescent="0.2">
      <c r="A6491" s="108" t="str">
        <f>EnterpriseData!$B$38</f>
        <v>ProTes300420201Adm</v>
      </c>
      <c r="B6491" s="109" t="s">
        <v>23794</v>
      </c>
      <c r="C6491" s="108" t="s">
        <v>2609</v>
      </c>
      <c r="D6491" s="108" t="s">
        <v>23795</v>
      </c>
      <c r="E6491" s="108" t="s">
        <v>2683</v>
      </c>
      <c r="G6491" s="108" t="s">
        <v>23796</v>
      </c>
      <c r="H6491" s="108" t="s">
        <v>6616</v>
      </c>
      <c r="I6491" s="110" t="s">
        <v>2683</v>
      </c>
      <c r="J6491" s="108" t="s">
        <v>5800</v>
      </c>
      <c r="O6491" s="108" t="s">
        <v>2573</v>
      </c>
    </row>
    <row r="6492" spans="1:15" s="108" customFormat="1" ht="12.75" x14ac:dyDescent="0.2">
      <c r="A6492" s="108" t="str">
        <f>EnterpriseData!$B$38</f>
        <v>ProTes300420201Adm</v>
      </c>
      <c r="B6492" s="109" t="s">
        <v>23797</v>
      </c>
      <c r="C6492" s="108" t="s">
        <v>2609</v>
      </c>
      <c r="D6492" s="108" t="s">
        <v>23798</v>
      </c>
      <c r="E6492" s="108" t="s">
        <v>2683</v>
      </c>
      <c r="G6492" s="108" t="s">
        <v>23799</v>
      </c>
      <c r="H6492" s="108" t="s">
        <v>6143</v>
      </c>
      <c r="I6492" s="110" t="s">
        <v>2683</v>
      </c>
      <c r="J6492" s="108" t="s">
        <v>4901</v>
      </c>
      <c r="O6492" s="108" t="s">
        <v>2573</v>
      </c>
    </row>
    <row r="6493" spans="1:15" s="108" customFormat="1" ht="12.75" x14ac:dyDescent="0.2">
      <c r="A6493" s="108" t="str">
        <f>EnterpriseData!$B$38</f>
        <v>ProTes300420201Adm</v>
      </c>
      <c r="B6493" s="109" t="s">
        <v>23800</v>
      </c>
      <c r="C6493" s="108" t="s">
        <v>2609</v>
      </c>
      <c r="D6493" s="108" t="s">
        <v>23801</v>
      </c>
      <c r="E6493" s="108" t="s">
        <v>2683</v>
      </c>
      <c r="G6493" s="108" t="s">
        <v>23802</v>
      </c>
      <c r="H6493" s="108" t="s">
        <v>6616</v>
      </c>
      <c r="I6493" s="110" t="s">
        <v>2683</v>
      </c>
      <c r="J6493" s="108" t="s">
        <v>5800</v>
      </c>
      <c r="O6493" s="108" t="s">
        <v>2573</v>
      </c>
    </row>
    <row r="6494" spans="1:15" s="108" customFormat="1" ht="12.75" x14ac:dyDescent="0.2">
      <c r="A6494" s="108" t="str">
        <f>EnterpriseData!$B$38</f>
        <v>ProTes300420201Adm</v>
      </c>
      <c r="B6494" s="109" t="s">
        <v>23803</v>
      </c>
      <c r="C6494" s="108" t="s">
        <v>2609</v>
      </c>
      <c r="D6494" s="108" t="s">
        <v>23804</v>
      </c>
      <c r="E6494" s="108" t="s">
        <v>2683</v>
      </c>
      <c r="G6494" s="108" t="s">
        <v>23805</v>
      </c>
      <c r="H6494" s="108" t="s">
        <v>7084</v>
      </c>
      <c r="I6494" s="110" t="s">
        <v>2683</v>
      </c>
      <c r="J6494" s="108" t="s">
        <v>2377</v>
      </c>
      <c r="O6494" s="108" t="s">
        <v>2573</v>
      </c>
    </row>
    <row r="6495" spans="1:15" s="108" customFormat="1" ht="12.75" x14ac:dyDescent="0.2">
      <c r="A6495" s="108" t="str">
        <f>EnterpriseData!$B$38</f>
        <v>ProTes300420201Adm</v>
      </c>
      <c r="B6495" s="109" t="s">
        <v>23806</v>
      </c>
      <c r="C6495" s="108" t="s">
        <v>2609</v>
      </c>
      <c r="D6495" s="108" t="s">
        <v>23807</v>
      </c>
      <c r="E6495" s="108" t="s">
        <v>2683</v>
      </c>
      <c r="G6495" s="108" t="s">
        <v>23808</v>
      </c>
      <c r="H6495" s="108" t="s">
        <v>6534</v>
      </c>
      <c r="I6495" s="110" t="s">
        <v>2683</v>
      </c>
      <c r="J6495" s="108" t="s">
        <v>5602</v>
      </c>
      <c r="O6495" s="108" t="s">
        <v>2573</v>
      </c>
    </row>
    <row r="6496" spans="1:15" s="108" customFormat="1" ht="12.75" x14ac:dyDescent="0.2">
      <c r="A6496" s="108" t="str">
        <f>EnterpriseData!$B$38</f>
        <v>ProTes300420201Adm</v>
      </c>
      <c r="B6496" s="109" t="s">
        <v>23809</v>
      </c>
      <c r="C6496" s="108" t="s">
        <v>2609</v>
      </c>
      <c r="D6496" s="108" t="s">
        <v>23810</v>
      </c>
      <c r="E6496" s="108" t="s">
        <v>2683</v>
      </c>
      <c r="G6496" s="108" t="s">
        <v>23811</v>
      </c>
      <c r="H6496" s="108" t="s">
        <v>6118</v>
      </c>
      <c r="I6496" s="110" t="s">
        <v>2683</v>
      </c>
      <c r="J6496" s="108" t="s">
        <v>2377</v>
      </c>
      <c r="O6496" s="108" t="s">
        <v>2573</v>
      </c>
    </row>
    <row r="6497" spans="1:15" s="108" customFormat="1" ht="12.75" x14ac:dyDescent="0.2">
      <c r="A6497" s="108" t="str">
        <f>EnterpriseData!$B$38</f>
        <v>ProTes300420201Adm</v>
      </c>
      <c r="B6497" s="109" t="s">
        <v>23812</v>
      </c>
      <c r="C6497" s="108" t="s">
        <v>2609</v>
      </c>
      <c r="D6497" s="108" t="s">
        <v>23813</v>
      </c>
      <c r="E6497" s="108" t="s">
        <v>2683</v>
      </c>
      <c r="G6497" s="108" t="s">
        <v>23814</v>
      </c>
      <c r="H6497" s="108" t="s">
        <v>7028</v>
      </c>
      <c r="I6497" s="110" t="s">
        <v>2683</v>
      </c>
      <c r="J6497" s="108" t="s">
        <v>5295</v>
      </c>
      <c r="O6497" s="108" t="s">
        <v>2573</v>
      </c>
    </row>
    <row r="6498" spans="1:15" s="108" customFormat="1" ht="12.75" x14ac:dyDescent="0.2">
      <c r="A6498" s="108" t="str">
        <f>EnterpriseData!$B$38</f>
        <v>ProTes300420201Adm</v>
      </c>
      <c r="B6498" s="109" t="s">
        <v>23815</v>
      </c>
      <c r="C6498" s="108" t="s">
        <v>2609</v>
      </c>
      <c r="D6498" s="108" t="s">
        <v>23816</v>
      </c>
      <c r="E6498" s="108" t="s">
        <v>2683</v>
      </c>
      <c r="G6498" s="108" t="s">
        <v>23817</v>
      </c>
      <c r="H6498" s="108" t="s">
        <v>6118</v>
      </c>
      <c r="I6498" s="110" t="s">
        <v>2683</v>
      </c>
      <c r="J6498" s="108" t="s">
        <v>2377</v>
      </c>
      <c r="O6498" s="108" t="s">
        <v>2573</v>
      </c>
    </row>
    <row r="6499" spans="1:15" s="108" customFormat="1" ht="12.75" x14ac:dyDescent="0.2">
      <c r="A6499" s="108" t="str">
        <f>EnterpriseData!$B$38</f>
        <v>ProTes300420201Adm</v>
      </c>
      <c r="B6499" s="109" t="s">
        <v>23818</v>
      </c>
      <c r="C6499" s="108" t="s">
        <v>2609</v>
      </c>
      <c r="D6499" s="108" t="s">
        <v>23819</v>
      </c>
      <c r="E6499" s="108" t="s">
        <v>2683</v>
      </c>
      <c r="G6499" s="108" t="s">
        <v>23820</v>
      </c>
      <c r="H6499" s="108" t="s">
        <v>6118</v>
      </c>
      <c r="I6499" s="110" t="s">
        <v>2683</v>
      </c>
      <c r="J6499" s="108" t="s">
        <v>2377</v>
      </c>
      <c r="O6499" s="108" t="s">
        <v>2573</v>
      </c>
    </row>
    <row r="6500" spans="1:15" s="108" customFormat="1" ht="12.75" x14ac:dyDescent="0.2">
      <c r="A6500" s="108" t="str">
        <f>EnterpriseData!$B$38</f>
        <v>ProTes300420201Adm</v>
      </c>
      <c r="B6500" s="109" t="s">
        <v>23821</v>
      </c>
      <c r="C6500" s="108" t="s">
        <v>2609</v>
      </c>
      <c r="D6500" s="108" t="s">
        <v>23822</v>
      </c>
      <c r="E6500" s="108" t="s">
        <v>2683</v>
      </c>
      <c r="G6500" s="108" t="s">
        <v>23823</v>
      </c>
      <c r="H6500" s="108" t="s">
        <v>7084</v>
      </c>
      <c r="I6500" s="110" t="s">
        <v>2683</v>
      </c>
      <c r="J6500" s="108" t="s">
        <v>2377</v>
      </c>
      <c r="O6500" s="108" t="s">
        <v>2573</v>
      </c>
    </row>
    <row r="6501" spans="1:15" s="108" customFormat="1" ht="12.75" x14ac:dyDescent="0.2">
      <c r="A6501" s="108" t="str">
        <f>EnterpriseData!$B$38</f>
        <v>ProTes300420201Adm</v>
      </c>
      <c r="B6501" s="109" t="s">
        <v>23824</v>
      </c>
      <c r="C6501" s="108" t="s">
        <v>2609</v>
      </c>
      <c r="D6501" s="108" t="s">
        <v>23825</v>
      </c>
      <c r="E6501" s="108" t="s">
        <v>2683</v>
      </c>
      <c r="G6501" s="108" t="s">
        <v>23826</v>
      </c>
      <c r="H6501" s="108" t="s">
        <v>6743</v>
      </c>
      <c r="I6501" s="110" t="s">
        <v>2683</v>
      </c>
      <c r="J6501" s="108" t="s">
        <v>2377</v>
      </c>
      <c r="O6501" s="108" t="s">
        <v>2573</v>
      </c>
    </row>
    <row r="6502" spans="1:15" s="108" customFormat="1" ht="12.75" x14ac:dyDescent="0.2">
      <c r="A6502" s="108" t="str">
        <f>EnterpriseData!$B$38</f>
        <v>ProTes300420201Adm</v>
      </c>
      <c r="B6502" s="109" t="s">
        <v>23827</v>
      </c>
      <c r="C6502" s="108" t="s">
        <v>2609</v>
      </c>
      <c r="D6502" s="108" t="s">
        <v>23828</v>
      </c>
      <c r="E6502" s="108" t="s">
        <v>2683</v>
      </c>
      <c r="G6502" s="108" t="s">
        <v>23829</v>
      </c>
      <c r="H6502" s="108" t="s">
        <v>6118</v>
      </c>
      <c r="I6502" s="110" t="s">
        <v>2683</v>
      </c>
      <c r="J6502" s="108" t="s">
        <v>2377</v>
      </c>
      <c r="O6502" s="108" t="s">
        <v>2573</v>
      </c>
    </row>
    <row r="6503" spans="1:15" s="108" customFormat="1" ht="12.75" x14ac:dyDescent="0.2">
      <c r="A6503" s="108" t="str">
        <f>EnterpriseData!$B$38</f>
        <v>ProTes300420201Adm</v>
      </c>
      <c r="B6503" s="109" t="s">
        <v>23830</v>
      </c>
      <c r="C6503" s="108" t="s">
        <v>2609</v>
      </c>
      <c r="D6503" s="108" t="s">
        <v>23831</v>
      </c>
      <c r="E6503" s="108" t="s">
        <v>2683</v>
      </c>
      <c r="G6503" s="108" t="s">
        <v>23832</v>
      </c>
      <c r="H6503" s="108" t="s">
        <v>6118</v>
      </c>
      <c r="I6503" s="110" t="s">
        <v>2683</v>
      </c>
      <c r="J6503" s="108" t="s">
        <v>2377</v>
      </c>
      <c r="O6503" s="108" t="s">
        <v>2573</v>
      </c>
    </row>
    <row r="6504" spans="1:15" s="108" customFormat="1" ht="12.75" x14ac:dyDescent="0.2">
      <c r="A6504" s="108" t="str">
        <f>EnterpriseData!$B$38</f>
        <v>ProTes300420201Adm</v>
      </c>
      <c r="B6504" s="109" t="s">
        <v>23833</v>
      </c>
      <c r="C6504" s="108" t="s">
        <v>2609</v>
      </c>
      <c r="D6504" s="108" t="s">
        <v>23834</v>
      </c>
      <c r="E6504" s="108" t="s">
        <v>2683</v>
      </c>
      <c r="G6504" s="108" t="s">
        <v>23835</v>
      </c>
      <c r="H6504" s="108" t="s">
        <v>6512</v>
      </c>
      <c r="I6504" s="110" t="s">
        <v>2683</v>
      </c>
      <c r="J6504" s="108" t="s">
        <v>5462</v>
      </c>
      <c r="O6504" s="108" t="s">
        <v>2573</v>
      </c>
    </row>
    <row r="6505" spans="1:15" s="108" customFormat="1" ht="12.75" x14ac:dyDescent="0.2">
      <c r="A6505" s="108" t="str">
        <f>EnterpriseData!$B$38</f>
        <v>ProTes300420201Adm</v>
      </c>
      <c r="B6505" s="109" t="s">
        <v>23836</v>
      </c>
      <c r="C6505" s="108" t="s">
        <v>2609</v>
      </c>
      <c r="D6505" s="108" t="s">
        <v>23837</v>
      </c>
      <c r="E6505" s="108" t="s">
        <v>2683</v>
      </c>
      <c r="G6505" s="108" t="s">
        <v>23838</v>
      </c>
      <c r="H6505" s="108" t="s">
        <v>6118</v>
      </c>
      <c r="I6505" s="110" t="s">
        <v>2683</v>
      </c>
      <c r="J6505" s="108" t="s">
        <v>2377</v>
      </c>
      <c r="O6505" s="108" t="s">
        <v>2573</v>
      </c>
    </row>
    <row r="6506" spans="1:15" s="108" customFormat="1" ht="12.75" x14ac:dyDescent="0.2">
      <c r="A6506" s="108" t="str">
        <f>EnterpriseData!$B$38</f>
        <v>ProTes300420201Adm</v>
      </c>
      <c r="B6506" s="109" t="s">
        <v>23839</v>
      </c>
      <c r="C6506" s="108" t="s">
        <v>2609</v>
      </c>
      <c r="D6506" s="108" t="s">
        <v>23840</v>
      </c>
      <c r="E6506" s="108" t="s">
        <v>2683</v>
      </c>
      <c r="G6506" s="108" t="s">
        <v>23841</v>
      </c>
      <c r="H6506" s="108" t="s">
        <v>6118</v>
      </c>
      <c r="I6506" s="110" t="s">
        <v>2683</v>
      </c>
      <c r="J6506" s="108" t="s">
        <v>2377</v>
      </c>
      <c r="O6506" s="108" t="s">
        <v>2573</v>
      </c>
    </row>
    <row r="6507" spans="1:15" s="108" customFormat="1" ht="12.75" x14ac:dyDescent="0.2">
      <c r="A6507" s="108" t="str">
        <f>EnterpriseData!$B$38</f>
        <v>ProTes300420201Adm</v>
      </c>
      <c r="B6507" s="109" t="s">
        <v>23842</v>
      </c>
      <c r="C6507" s="108" t="s">
        <v>2609</v>
      </c>
      <c r="D6507" s="108" t="s">
        <v>23843</v>
      </c>
      <c r="E6507" s="108" t="s">
        <v>2683</v>
      </c>
      <c r="G6507" s="108" t="s">
        <v>22380</v>
      </c>
      <c r="H6507" s="108" t="s">
        <v>22380</v>
      </c>
      <c r="I6507" s="110" t="s">
        <v>2683</v>
      </c>
      <c r="J6507" s="108" t="s">
        <v>3346</v>
      </c>
      <c r="O6507" s="108" t="s">
        <v>2573</v>
      </c>
    </row>
    <row r="6508" spans="1:15" s="108" customFormat="1" ht="12.75" x14ac:dyDescent="0.2">
      <c r="A6508" s="108" t="str">
        <f>EnterpriseData!$B$38</f>
        <v>ProTes300420201Adm</v>
      </c>
      <c r="B6508" s="109" t="s">
        <v>23844</v>
      </c>
      <c r="C6508" s="108" t="s">
        <v>2609</v>
      </c>
      <c r="D6508" s="108" t="s">
        <v>23845</v>
      </c>
      <c r="E6508" s="108" t="s">
        <v>2683</v>
      </c>
      <c r="G6508" s="108" t="s">
        <v>23846</v>
      </c>
      <c r="H6508" s="108" t="s">
        <v>6118</v>
      </c>
      <c r="I6508" s="110" t="s">
        <v>2683</v>
      </c>
      <c r="J6508" s="108" t="s">
        <v>2377</v>
      </c>
      <c r="O6508" s="108" t="s">
        <v>2573</v>
      </c>
    </row>
    <row r="6509" spans="1:15" s="108" customFormat="1" ht="12.75" x14ac:dyDescent="0.2">
      <c r="A6509" s="108" t="str">
        <f>EnterpriseData!$B$38</f>
        <v>ProTes300420201Adm</v>
      </c>
      <c r="B6509" s="109" t="s">
        <v>23847</v>
      </c>
      <c r="C6509" s="108" t="s">
        <v>2609</v>
      </c>
      <c r="D6509" s="108" t="s">
        <v>23848</v>
      </c>
      <c r="E6509" s="108" t="s">
        <v>2683</v>
      </c>
      <c r="G6509" s="108" t="s">
        <v>23849</v>
      </c>
      <c r="H6509" s="108" t="s">
        <v>6118</v>
      </c>
      <c r="I6509" s="110" t="s">
        <v>2683</v>
      </c>
      <c r="J6509" s="108" t="s">
        <v>2377</v>
      </c>
      <c r="O6509" s="108" t="s">
        <v>2573</v>
      </c>
    </row>
    <row r="6510" spans="1:15" s="108" customFormat="1" ht="12.75" x14ac:dyDescent="0.2">
      <c r="A6510" s="108" t="str">
        <f>EnterpriseData!$B$38</f>
        <v>ProTes300420201Adm</v>
      </c>
      <c r="B6510" s="109" t="s">
        <v>23850</v>
      </c>
      <c r="C6510" s="108" t="s">
        <v>2609</v>
      </c>
      <c r="D6510" s="108" t="s">
        <v>23851</v>
      </c>
      <c r="E6510" s="108" t="s">
        <v>2683</v>
      </c>
      <c r="G6510" s="108" t="s">
        <v>6746</v>
      </c>
      <c r="H6510" s="108" t="s">
        <v>6743</v>
      </c>
      <c r="I6510" s="110" t="s">
        <v>2683</v>
      </c>
      <c r="J6510" s="108" t="s">
        <v>2377</v>
      </c>
      <c r="O6510" s="108" t="s">
        <v>2573</v>
      </c>
    </row>
    <row r="6511" spans="1:15" s="108" customFormat="1" ht="12.75" x14ac:dyDescent="0.2">
      <c r="A6511" s="108" t="str">
        <f>EnterpriseData!$B$38</f>
        <v>ProTes300420201Adm</v>
      </c>
      <c r="B6511" s="109" t="s">
        <v>23852</v>
      </c>
      <c r="C6511" s="108" t="s">
        <v>2609</v>
      </c>
      <c r="D6511" s="108" t="s">
        <v>23853</v>
      </c>
      <c r="E6511" s="108" t="s">
        <v>2683</v>
      </c>
      <c r="G6511" s="108" t="s">
        <v>23854</v>
      </c>
      <c r="H6511" s="108" t="s">
        <v>6118</v>
      </c>
      <c r="I6511" s="110" t="s">
        <v>2683</v>
      </c>
      <c r="J6511" s="108" t="s">
        <v>2377</v>
      </c>
      <c r="O6511" s="108" t="s">
        <v>2573</v>
      </c>
    </row>
    <row r="6512" spans="1:15" s="108" customFormat="1" ht="12.75" x14ac:dyDescent="0.2">
      <c r="A6512" s="108" t="str">
        <f>EnterpriseData!$B$38</f>
        <v>ProTes300420201Adm</v>
      </c>
      <c r="B6512" s="109" t="s">
        <v>23855</v>
      </c>
      <c r="C6512" s="108" t="s">
        <v>2609</v>
      </c>
      <c r="D6512" s="108" t="s">
        <v>23856</v>
      </c>
      <c r="E6512" s="108" t="s">
        <v>2683</v>
      </c>
      <c r="G6512" s="108" t="s">
        <v>23857</v>
      </c>
      <c r="H6512" s="108" t="s">
        <v>6118</v>
      </c>
      <c r="I6512" s="110" t="s">
        <v>2683</v>
      </c>
      <c r="J6512" s="108" t="s">
        <v>2377</v>
      </c>
      <c r="O6512" s="108" t="s">
        <v>2573</v>
      </c>
    </row>
    <row r="6513" spans="1:15" s="108" customFormat="1" ht="12.75" x14ac:dyDescent="0.2">
      <c r="A6513" s="108" t="str">
        <f>EnterpriseData!$B$38</f>
        <v>ProTes300420201Adm</v>
      </c>
      <c r="B6513" s="109" t="s">
        <v>23858</v>
      </c>
      <c r="C6513" s="108" t="s">
        <v>2609</v>
      </c>
      <c r="D6513" s="108" t="s">
        <v>23859</v>
      </c>
      <c r="E6513" s="108" t="s">
        <v>2683</v>
      </c>
      <c r="G6513" s="108" t="s">
        <v>23860</v>
      </c>
      <c r="H6513" s="108" t="s">
        <v>6118</v>
      </c>
      <c r="I6513" s="110" t="s">
        <v>2683</v>
      </c>
      <c r="J6513" s="108" t="s">
        <v>2377</v>
      </c>
      <c r="O6513" s="108" t="s">
        <v>2573</v>
      </c>
    </row>
    <row r="6514" spans="1:15" s="108" customFormat="1" ht="12.75" x14ac:dyDescent="0.2">
      <c r="A6514" s="108" t="str">
        <f>EnterpriseData!$B$38</f>
        <v>ProTes300420201Adm</v>
      </c>
      <c r="B6514" s="109" t="s">
        <v>23861</v>
      </c>
      <c r="C6514" s="108" t="s">
        <v>2609</v>
      </c>
      <c r="D6514" s="108" t="s">
        <v>23862</v>
      </c>
      <c r="E6514" s="108" t="s">
        <v>2683</v>
      </c>
      <c r="G6514" s="108" t="s">
        <v>23863</v>
      </c>
      <c r="H6514" s="108" t="s">
        <v>6118</v>
      </c>
      <c r="I6514" s="110" t="s">
        <v>2683</v>
      </c>
      <c r="J6514" s="108" t="s">
        <v>2377</v>
      </c>
      <c r="O6514" s="108" t="s">
        <v>2573</v>
      </c>
    </row>
    <row r="6515" spans="1:15" s="108" customFormat="1" ht="12.75" x14ac:dyDescent="0.2">
      <c r="A6515" s="108" t="str">
        <f>EnterpriseData!$B$38</f>
        <v>ProTes300420201Adm</v>
      </c>
      <c r="B6515" s="109" t="s">
        <v>23864</v>
      </c>
      <c r="C6515" s="108" t="s">
        <v>2609</v>
      </c>
      <c r="D6515" s="108" t="s">
        <v>23865</v>
      </c>
      <c r="E6515" s="108" t="s">
        <v>2683</v>
      </c>
      <c r="G6515" s="108" t="s">
        <v>23866</v>
      </c>
      <c r="H6515" s="108" t="s">
        <v>7028</v>
      </c>
      <c r="I6515" s="110" t="s">
        <v>2683</v>
      </c>
      <c r="J6515" s="108" t="s">
        <v>5295</v>
      </c>
      <c r="O6515" s="108" t="s">
        <v>2573</v>
      </c>
    </row>
    <row r="6516" spans="1:15" s="108" customFormat="1" ht="12.75" x14ac:dyDescent="0.2">
      <c r="A6516" s="108" t="str">
        <f>EnterpriseData!$B$38</f>
        <v>ProTes300420201Adm</v>
      </c>
      <c r="B6516" s="109" t="s">
        <v>23867</v>
      </c>
      <c r="C6516" s="108" t="s">
        <v>2609</v>
      </c>
      <c r="D6516" s="108" t="s">
        <v>23868</v>
      </c>
      <c r="E6516" s="108" t="s">
        <v>2683</v>
      </c>
      <c r="G6516" s="108" t="s">
        <v>23869</v>
      </c>
      <c r="H6516" s="108" t="s">
        <v>6522</v>
      </c>
      <c r="I6516" s="110" t="s">
        <v>2683</v>
      </c>
      <c r="J6516" s="108" t="s">
        <v>5325</v>
      </c>
      <c r="O6516" s="108" t="s">
        <v>2573</v>
      </c>
    </row>
    <row r="6517" spans="1:15" s="108" customFormat="1" ht="12.75" x14ac:dyDescent="0.2">
      <c r="A6517" s="108" t="str">
        <f>EnterpriseData!$B$38</f>
        <v>ProTes300420201Adm</v>
      </c>
      <c r="B6517" s="109" t="s">
        <v>23870</v>
      </c>
      <c r="C6517" s="108" t="s">
        <v>2609</v>
      </c>
      <c r="D6517" s="108" t="s">
        <v>23871</v>
      </c>
      <c r="E6517" s="108" t="s">
        <v>2683</v>
      </c>
      <c r="G6517" s="108" t="s">
        <v>23872</v>
      </c>
      <c r="H6517" s="108" t="s">
        <v>6838</v>
      </c>
      <c r="I6517" s="110" t="s">
        <v>2683</v>
      </c>
      <c r="J6517" s="108" t="s">
        <v>2534</v>
      </c>
      <c r="O6517" s="108" t="s">
        <v>2573</v>
      </c>
    </row>
    <row r="6518" spans="1:15" s="108" customFormat="1" ht="12.75" x14ac:dyDescent="0.2">
      <c r="A6518" s="108" t="str">
        <f>EnterpriseData!$B$38</f>
        <v>ProTes300420201Adm</v>
      </c>
      <c r="B6518" s="109" t="s">
        <v>23873</v>
      </c>
      <c r="C6518" s="108" t="s">
        <v>2609</v>
      </c>
      <c r="D6518" s="108" t="s">
        <v>23874</v>
      </c>
      <c r="E6518" s="108" t="s">
        <v>2683</v>
      </c>
      <c r="G6518" s="108" t="s">
        <v>23875</v>
      </c>
      <c r="H6518" s="108" t="s">
        <v>7091</v>
      </c>
      <c r="I6518" s="110" t="s">
        <v>2683</v>
      </c>
      <c r="J6518" s="108" t="s">
        <v>7092</v>
      </c>
      <c r="O6518" s="108" t="s">
        <v>2573</v>
      </c>
    </row>
    <row r="6519" spans="1:15" s="108" customFormat="1" ht="12.75" x14ac:dyDescent="0.2">
      <c r="A6519" s="108" t="str">
        <f>EnterpriseData!$B$38</f>
        <v>ProTes300420201Adm</v>
      </c>
      <c r="B6519" s="109" t="s">
        <v>23876</v>
      </c>
      <c r="C6519" s="108" t="s">
        <v>2609</v>
      </c>
      <c r="D6519" s="108" t="s">
        <v>23877</v>
      </c>
      <c r="E6519" s="108" t="s">
        <v>2683</v>
      </c>
      <c r="G6519" s="108" t="s">
        <v>23878</v>
      </c>
      <c r="H6519" s="108" t="s">
        <v>7450</v>
      </c>
      <c r="I6519" s="110" t="s">
        <v>2683</v>
      </c>
      <c r="J6519" s="108" t="s">
        <v>5012</v>
      </c>
      <c r="O6519" s="108" t="s">
        <v>2573</v>
      </c>
    </row>
    <row r="6520" spans="1:15" s="108" customFormat="1" ht="12.75" x14ac:dyDescent="0.2">
      <c r="A6520" s="108" t="str">
        <f>EnterpriseData!$B$38</f>
        <v>ProTes300420201Adm</v>
      </c>
      <c r="B6520" s="109" t="s">
        <v>23879</v>
      </c>
      <c r="C6520" s="108" t="s">
        <v>2609</v>
      </c>
      <c r="D6520" s="108" t="s">
        <v>23880</v>
      </c>
      <c r="E6520" s="108" t="s">
        <v>23881</v>
      </c>
      <c r="G6520" s="108" t="s">
        <v>23882</v>
      </c>
      <c r="H6520" s="108" t="s">
        <v>23883</v>
      </c>
      <c r="I6520" s="110" t="s">
        <v>2683</v>
      </c>
      <c r="J6520" s="108" t="s">
        <v>2952</v>
      </c>
      <c r="O6520" s="108" t="s">
        <v>2573</v>
      </c>
    </row>
    <row r="6521" spans="1:15" s="108" customFormat="1" ht="12.75" x14ac:dyDescent="0.2">
      <c r="A6521" s="108" t="str">
        <f>EnterpriseData!$B$38</f>
        <v>ProTes300420201Adm</v>
      </c>
      <c r="B6521" s="109" t="s">
        <v>23884</v>
      </c>
      <c r="C6521" s="108" t="s">
        <v>2609</v>
      </c>
      <c r="D6521" s="108" t="s">
        <v>23885</v>
      </c>
      <c r="E6521" s="108" t="s">
        <v>2683</v>
      </c>
      <c r="G6521" s="108" t="s">
        <v>23886</v>
      </c>
      <c r="H6521" s="108" t="s">
        <v>7087</v>
      </c>
      <c r="I6521" s="110" t="s">
        <v>2683</v>
      </c>
      <c r="J6521" s="108" t="s">
        <v>5910</v>
      </c>
      <c r="O6521" s="108" t="s">
        <v>2573</v>
      </c>
    </row>
    <row r="6522" spans="1:15" s="108" customFormat="1" ht="12.75" x14ac:dyDescent="0.2">
      <c r="A6522" s="108" t="str">
        <f>EnterpriseData!$B$38</f>
        <v>ProTes300420201Adm</v>
      </c>
      <c r="B6522" s="109" t="s">
        <v>23887</v>
      </c>
      <c r="C6522" s="108" t="s">
        <v>2609</v>
      </c>
      <c r="D6522" s="108" t="s">
        <v>23888</v>
      </c>
      <c r="E6522" s="108" t="s">
        <v>2683</v>
      </c>
      <c r="G6522" s="108" t="s">
        <v>23889</v>
      </c>
      <c r="H6522" s="108" t="s">
        <v>6522</v>
      </c>
      <c r="I6522" s="110" t="s">
        <v>2683</v>
      </c>
      <c r="J6522" s="108" t="s">
        <v>5325</v>
      </c>
      <c r="O6522" s="108" t="s">
        <v>2573</v>
      </c>
    </row>
    <row r="6523" spans="1:15" s="108" customFormat="1" ht="12.75" x14ac:dyDescent="0.2">
      <c r="A6523" s="108" t="str">
        <f>EnterpriseData!$B$38</f>
        <v>ProTes300420201Adm</v>
      </c>
      <c r="B6523" s="109" t="s">
        <v>23890</v>
      </c>
      <c r="C6523" s="108" t="s">
        <v>2609</v>
      </c>
      <c r="D6523" s="108" t="s">
        <v>23891</v>
      </c>
      <c r="E6523" s="108" t="s">
        <v>2683</v>
      </c>
      <c r="G6523" s="108" t="s">
        <v>23892</v>
      </c>
      <c r="H6523" s="108" t="s">
        <v>6118</v>
      </c>
      <c r="I6523" s="110" t="s">
        <v>2683</v>
      </c>
      <c r="J6523" s="108" t="s">
        <v>2377</v>
      </c>
      <c r="O6523" s="108" t="s">
        <v>2573</v>
      </c>
    </row>
    <row r="6524" spans="1:15" s="108" customFormat="1" ht="12.75" x14ac:dyDescent="0.2">
      <c r="A6524" s="108" t="str">
        <f>EnterpriseData!$B$38</f>
        <v>ProTes300420201Adm</v>
      </c>
      <c r="B6524" s="109" t="s">
        <v>23893</v>
      </c>
      <c r="C6524" s="108" t="s">
        <v>2609</v>
      </c>
      <c r="D6524" s="108" t="s">
        <v>23894</v>
      </c>
      <c r="E6524" s="108" t="s">
        <v>2683</v>
      </c>
      <c r="G6524" s="108" t="s">
        <v>23895</v>
      </c>
      <c r="H6524" s="108" t="s">
        <v>7084</v>
      </c>
      <c r="I6524" s="110" t="s">
        <v>2683</v>
      </c>
      <c r="J6524" s="108" t="s">
        <v>2377</v>
      </c>
      <c r="O6524" s="108" t="s">
        <v>2573</v>
      </c>
    </row>
    <row r="6525" spans="1:15" s="108" customFormat="1" ht="12.75" x14ac:dyDescent="0.2">
      <c r="A6525" s="108" t="str">
        <f>EnterpriseData!$B$38</f>
        <v>ProTes300420201Adm</v>
      </c>
      <c r="B6525" s="109" t="s">
        <v>23896</v>
      </c>
      <c r="C6525" s="108" t="s">
        <v>2609</v>
      </c>
      <c r="D6525" s="108" t="s">
        <v>23897</v>
      </c>
      <c r="E6525" s="108" t="s">
        <v>2683</v>
      </c>
      <c r="G6525" s="108" t="s">
        <v>23898</v>
      </c>
      <c r="H6525" s="108" t="s">
        <v>6118</v>
      </c>
      <c r="I6525" s="110" t="s">
        <v>2683</v>
      </c>
      <c r="J6525" s="108" t="s">
        <v>2377</v>
      </c>
      <c r="O6525" s="108" t="s">
        <v>2573</v>
      </c>
    </row>
    <row r="6526" spans="1:15" s="108" customFormat="1" ht="12.75" x14ac:dyDescent="0.2">
      <c r="A6526" s="108" t="str">
        <f>EnterpriseData!$B$38</f>
        <v>ProTes300420201Adm</v>
      </c>
      <c r="B6526" s="109" t="s">
        <v>23899</v>
      </c>
      <c r="C6526" s="108" t="s">
        <v>2609</v>
      </c>
      <c r="D6526" s="108" t="s">
        <v>23900</v>
      </c>
      <c r="E6526" s="108" t="s">
        <v>2683</v>
      </c>
      <c r="G6526" s="108" t="s">
        <v>23901</v>
      </c>
      <c r="H6526" s="108" t="s">
        <v>6133</v>
      </c>
      <c r="I6526" s="110" t="s">
        <v>2683</v>
      </c>
      <c r="J6526" s="108" t="s">
        <v>3681</v>
      </c>
      <c r="O6526" s="108" t="s">
        <v>2573</v>
      </c>
    </row>
    <row r="6527" spans="1:15" s="108" customFormat="1" ht="12.75" x14ac:dyDescent="0.2">
      <c r="A6527" s="108" t="str">
        <f>EnterpriseData!$B$38</f>
        <v>ProTes300420201Adm</v>
      </c>
      <c r="B6527" s="109" t="s">
        <v>23902</v>
      </c>
      <c r="C6527" s="108" t="s">
        <v>2609</v>
      </c>
      <c r="D6527" s="108" t="s">
        <v>23903</v>
      </c>
      <c r="E6527" s="108" t="s">
        <v>2683</v>
      </c>
      <c r="G6527" s="108" t="s">
        <v>23904</v>
      </c>
      <c r="H6527" s="108" t="s">
        <v>6118</v>
      </c>
      <c r="I6527" s="110" t="s">
        <v>2683</v>
      </c>
      <c r="J6527" s="108" t="s">
        <v>2377</v>
      </c>
      <c r="O6527" s="108" t="s">
        <v>2573</v>
      </c>
    </row>
    <row r="6528" spans="1:15" s="108" customFormat="1" ht="12.75" x14ac:dyDescent="0.2">
      <c r="A6528" s="108" t="str">
        <f>EnterpriseData!$B$38</f>
        <v>ProTes300420201Adm</v>
      </c>
      <c r="B6528" s="109" t="s">
        <v>23905</v>
      </c>
      <c r="C6528" s="108" t="s">
        <v>2609</v>
      </c>
      <c r="D6528" s="108" t="s">
        <v>23906</v>
      </c>
      <c r="E6528" s="108" t="s">
        <v>2683</v>
      </c>
      <c r="G6528" s="108" t="s">
        <v>23907</v>
      </c>
      <c r="H6528" s="108" t="s">
        <v>6893</v>
      </c>
      <c r="I6528" s="110" t="s">
        <v>2683</v>
      </c>
      <c r="J6528" s="108" t="s">
        <v>2377</v>
      </c>
      <c r="O6528" s="108" t="s">
        <v>2573</v>
      </c>
    </row>
    <row r="6529" spans="1:15" s="108" customFormat="1" ht="12.75" x14ac:dyDescent="0.2">
      <c r="A6529" s="108" t="str">
        <f>EnterpriseData!$B$38</f>
        <v>ProTes300420201Adm</v>
      </c>
      <c r="B6529" s="109" t="s">
        <v>23908</v>
      </c>
      <c r="C6529" s="108" t="s">
        <v>2609</v>
      </c>
      <c r="D6529" s="108" t="s">
        <v>23909</v>
      </c>
      <c r="E6529" s="108" t="s">
        <v>2683</v>
      </c>
      <c r="G6529" s="108" t="s">
        <v>23910</v>
      </c>
      <c r="H6529" s="108" t="s">
        <v>6299</v>
      </c>
      <c r="I6529" s="110" t="s">
        <v>2683</v>
      </c>
      <c r="J6529" s="108" t="s">
        <v>3100</v>
      </c>
      <c r="O6529" s="108" t="s">
        <v>2573</v>
      </c>
    </row>
    <row r="6530" spans="1:15" s="108" customFormat="1" ht="12.75" x14ac:dyDescent="0.2">
      <c r="A6530" s="108" t="str">
        <f>EnterpriseData!$B$38</f>
        <v>ProTes300420201Adm</v>
      </c>
      <c r="B6530" s="109" t="s">
        <v>23911</v>
      </c>
      <c r="C6530" s="108" t="s">
        <v>2609</v>
      </c>
      <c r="D6530" s="108" t="s">
        <v>23912</v>
      </c>
      <c r="E6530" s="108" t="s">
        <v>2683</v>
      </c>
      <c r="G6530" s="108" t="s">
        <v>23913</v>
      </c>
      <c r="H6530" s="108" t="s">
        <v>21351</v>
      </c>
      <c r="I6530" s="110" t="s">
        <v>2683</v>
      </c>
      <c r="J6530" s="108" t="s">
        <v>5929</v>
      </c>
      <c r="O6530" s="108" t="s">
        <v>2573</v>
      </c>
    </row>
    <row r="6531" spans="1:15" s="108" customFormat="1" ht="12.75" x14ac:dyDescent="0.2">
      <c r="A6531" s="108" t="str">
        <f>EnterpriseData!$B$38</f>
        <v>ProTes300420201Adm</v>
      </c>
      <c r="B6531" s="109" t="s">
        <v>23914</v>
      </c>
      <c r="C6531" s="108" t="s">
        <v>2609</v>
      </c>
      <c r="D6531" s="108" t="s">
        <v>23915</v>
      </c>
      <c r="E6531" s="108" t="s">
        <v>2683</v>
      </c>
      <c r="G6531" s="108" t="s">
        <v>23916</v>
      </c>
      <c r="H6531" s="108" t="s">
        <v>6522</v>
      </c>
      <c r="I6531" s="110" t="s">
        <v>2683</v>
      </c>
      <c r="J6531" s="108" t="s">
        <v>5325</v>
      </c>
      <c r="O6531" s="108" t="s">
        <v>2573</v>
      </c>
    </row>
    <row r="6532" spans="1:15" s="108" customFormat="1" ht="12.75" x14ac:dyDescent="0.2">
      <c r="A6532" s="108" t="str">
        <f>EnterpriseData!$B$38</f>
        <v>ProTes300420201Adm</v>
      </c>
      <c r="B6532" s="109" t="s">
        <v>23917</v>
      </c>
      <c r="C6532" s="108" t="s">
        <v>2609</v>
      </c>
      <c r="D6532" s="108" t="s">
        <v>23918</v>
      </c>
      <c r="E6532" s="108" t="s">
        <v>2683</v>
      </c>
      <c r="G6532" s="108" t="s">
        <v>23919</v>
      </c>
      <c r="H6532" s="108" t="s">
        <v>6522</v>
      </c>
      <c r="I6532" s="110" t="s">
        <v>2683</v>
      </c>
      <c r="J6532" s="108" t="s">
        <v>5325</v>
      </c>
      <c r="O6532" s="108" t="s">
        <v>2573</v>
      </c>
    </row>
    <row r="6533" spans="1:15" s="108" customFormat="1" ht="12.75" x14ac:dyDescent="0.2">
      <c r="A6533" s="108" t="str">
        <f>EnterpriseData!$B$38</f>
        <v>ProTes300420201Adm</v>
      </c>
      <c r="B6533" s="109" t="s">
        <v>23920</v>
      </c>
      <c r="C6533" s="108" t="s">
        <v>2609</v>
      </c>
      <c r="D6533" s="108" t="s">
        <v>23921</v>
      </c>
      <c r="E6533" s="108" t="s">
        <v>2683</v>
      </c>
      <c r="G6533" s="108" t="s">
        <v>23922</v>
      </c>
      <c r="H6533" s="108" t="s">
        <v>7957</v>
      </c>
      <c r="I6533" s="110" t="s">
        <v>2683</v>
      </c>
      <c r="J6533" s="108" t="s">
        <v>2418</v>
      </c>
      <c r="O6533" s="108" t="s">
        <v>2573</v>
      </c>
    </row>
    <row r="6534" spans="1:15" s="108" customFormat="1" ht="12.75" x14ac:dyDescent="0.2">
      <c r="A6534" s="108" t="str">
        <f>EnterpriseData!$B$38</f>
        <v>ProTes300420201Adm</v>
      </c>
      <c r="B6534" s="109" t="s">
        <v>23923</v>
      </c>
      <c r="C6534" s="108" t="s">
        <v>2609</v>
      </c>
      <c r="D6534" s="108" t="s">
        <v>23924</v>
      </c>
      <c r="E6534" s="108" t="s">
        <v>2683</v>
      </c>
      <c r="G6534" s="108" t="s">
        <v>23925</v>
      </c>
      <c r="H6534" s="108" t="s">
        <v>6534</v>
      </c>
      <c r="I6534" s="110" t="s">
        <v>2683</v>
      </c>
      <c r="J6534" s="108" t="s">
        <v>5602</v>
      </c>
      <c r="O6534" s="108" t="s">
        <v>2573</v>
      </c>
    </row>
    <row r="6535" spans="1:15" s="108" customFormat="1" ht="12.75" x14ac:dyDescent="0.2">
      <c r="A6535" s="108" t="str">
        <f>EnterpriseData!$B$38</f>
        <v>ProTes300420201Adm</v>
      </c>
      <c r="B6535" s="109" t="s">
        <v>23926</v>
      </c>
      <c r="C6535" s="108" t="s">
        <v>2609</v>
      </c>
      <c r="D6535" s="108" t="s">
        <v>23927</v>
      </c>
      <c r="E6535" s="108" t="s">
        <v>2683</v>
      </c>
      <c r="G6535" s="108" t="s">
        <v>23928</v>
      </c>
      <c r="H6535" s="108" t="s">
        <v>7957</v>
      </c>
      <c r="I6535" s="110" t="s">
        <v>2683</v>
      </c>
      <c r="J6535" s="108" t="s">
        <v>2418</v>
      </c>
      <c r="O6535" s="108" t="s">
        <v>2573</v>
      </c>
    </row>
    <row r="6536" spans="1:15" s="108" customFormat="1" ht="12.75" x14ac:dyDescent="0.2">
      <c r="A6536" s="108" t="str">
        <f>EnterpriseData!$B$38</f>
        <v>ProTes300420201Adm</v>
      </c>
      <c r="B6536" s="109" t="s">
        <v>23929</v>
      </c>
      <c r="C6536" s="108" t="s">
        <v>2609</v>
      </c>
      <c r="D6536" s="108" t="s">
        <v>23930</v>
      </c>
      <c r="E6536" s="108" t="s">
        <v>2683</v>
      </c>
      <c r="G6536" s="108" t="s">
        <v>23931</v>
      </c>
      <c r="H6536" s="108" t="s">
        <v>8653</v>
      </c>
      <c r="I6536" s="110" t="s">
        <v>2683</v>
      </c>
      <c r="J6536" s="108" t="s">
        <v>2422</v>
      </c>
      <c r="O6536" s="108" t="s">
        <v>2573</v>
      </c>
    </row>
    <row r="6537" spans="1:15" s="108" customFormat="1" ht="12.75" x14ac:dyDescent="0.2">
      <c r="A6537" s="108" t="str">
        <f>EnterpriseData!$B$38</f>
        <v>ProTes300420201Adm</v>
      </c>
      <c r="B6537" s="109" t="s">
        <v>23932</v>
      </c>
      <c r="C6537" s="108" t="s">
        <v>2609</v>
      </c>
      <c r="D6537" s="108" t="s">
        <v>23933</v>
      </c>
      <c r="E6537" s="108" t="s">
        <v>2683</v>
      </c>
      <c r="G6537" s="108" t="s">
        <v>23934</v>
      </c>
      <c r="H6537" s="108" t="s">
        <v>8653</v>
      </c>
      <c r="I6537" s="110" t="s">
        <v>2683</v>
      </c>
      <c r="J6537" s="108" t="s">
        <v>2422</v>
      </c>
      <c r="O6537" s="108" t="s">
        <v>2573</v>
      </c>
    </row>
    <row r="6538" spans="1:15" s="108" customFormat="1" ht="12.75" x14ac:dyDescent="0.2">
      <c r="A6538" s="108" t="str">
        <f>EnterpriseData!$B$38</f>
        <v>ProTes300420201Adm</v>
      </c>
      <c r="B6538" s="109" t="s">
        <v>23935</v>
      </c>
      <c r="C6538" s="108" t="s">
        <v>2609</v>
      </c>
      <c r="D6538" s="108" t="s">
        <v>23936</v>
      </c>
      <c r="E6538" s="108" t="s">
        <v>2683</v>
      </c>
      <c r="G6538" s="108" t="s">
        <v>23937</v>
      </c>
      <c r="H6538" s="108" t="s">
        <v>6133</v>
      </c>
      <c r="I6538" s="110" t="s">
        <v>2683</v>
      </c>
      <c r="J6538" s="108" t="s">
        <v>3681</v>
      </c>
      <c r="O6538" s="108" t="s">
        <v>2573</v>
      </c>
    </row>
    <row r="6539" spans="1:15" s="108" customFormat="1" ht="12.75" x14ac:dyDescent="0.2">
      <c r="A6539" s="108" t="str">
        <f>EnterpriseData!$B$38</f>
        <v>ProTes300420201Adm</v>
      </c>
      <c r="B6539" s="109" t="s">
        <v>23938</v>
      </c>
      <c r="C6539" s="108" t="s">
        <v>2609</v>
      </c>
      <c r="D6539" s="108" t="s">
        <v>23939</v>
      </c>
      <c r="E6539" s="108" t="s">
        <v>2683</v>
      </c>
      <c r="G6539" s="108" t="s">
        <v>23940</v>
      </c>
      <c r="H6539" s="108" t="s">
        <v>6118</v>
      </c>
      <c r="I6539" s="110" t="s">
        <v>2683</v>
      </c>
      <c r="J6539" s="108" t="s">
        <v>2377</v>
      </c>
      <c r="O6539" s="108" t="s">
        <v>2573</v>
      </c>
    </row>
    <row r="6540" spans="1:15" s="108" customFormat="1" ht="12.75" x14ac:dyDescent="0.2">
      <c r="A6540" s="108" t="str">
        <f>EnterpriseData!$B$38</f>
        <v>ProTes300420201Adm</v>
      </c>
      <c r="B6540" s="109" t="s">
        <v>23941</v>
      </c>
      <c r="C6540" s="108" t="s">
        <v>2609</v>
      </c>
      <c r="D6540" s="108" t="s">
        <v>23942</v>
      </c>
      <c r="E6540" s="108" t="s">
        <v>2683</v>
      </c>
      <c r="G6540" s="108" t="s">
        <v>23943</v>
      </c>
      <c r="H6540" s="108" t="s">
        <v>6118</v>
      </c>
      <c r="I6540" s="110" t="s">
        <v>2683</v>
      </c>
      <c r="J6540" s="108" t="s">
        <v>2377</v>
      </c>
      <c r="O6540" s="108" t="s">
        <v>2573</v>
      </c>
    </row>
    <row r="6541" spans="1:15" s="108" customFormat="1" ht="12.75" x14ac:dyDescent="0.2">
      <c r="A6541" s="108" t="str">
        <f>EnterpriseData!$B$38</f>
        <v>ProTes300420201Adm</v>
      </c>
      <c r="B6541" s="109" t="s">
        <v>23944</v>
      </c>
      <c r="C6541" s="108" t="s">
        <v>2609</v>
      </c>
      <c r="D6541" s="108" t="s">
        <v>23945</v>
      </c>
      <c r="E6541" s="108" t="s">
        <v>2683</v>
      </c>
      <c r="G6541" s="108" t="s">
        <v>23946</v>
      </c>
      <c r="H6541" s="108" t="s">
        <v>6118</v>
      </c>
      <c r="I6541" s="110" t="s">
        <v>2683</v>
      </c>
      <c r="J6541" s="108" t="s">
        <v>2377</v>
      </c>
      <c r="O6541" s="108" t="s">
        <v>2573</v>
      </c>
    </row>
    <row r="6542" spans="1:15" s="108" customFormat="1" ht="12.75" x14ac:dyDescent="0.2">
      <c r="A6542" s="108" t="str">
        <f>EnterpriseData!$B$38</f>
        <v>ProTes300420201Adm</v>
      </c>
      <c r="B6542" s="109" t="s">
        <v>23947</v>
      </c>
      <c r="C6542" s="108" t="s">
        <v>2609</v>
      </c>
      <c r="D6542" s="108" t="s">
        <v>23948</v>
      </c>
      <c r="E6542" s="108" t="s">
        <v>2683</v>
      </c>
      <c r="G6542" s="108" t="s">
        <v>23949</v>
      </c>
      <c r="H6542" s="108" t="s">
        <v>7223</v>
      </c>
      <c r="I6542" s="110" t="s">
        <v>2683</v>
      </c>
      <c r="J6542" s="108" t="s">
        <v>4954</v>
      </c>
      <c r="O6542" s="108" t="s">
        <v>2573</v>
      </c>
    </row>
    <row r="6543" spans="1:15" s="108" customFormat="1" ht="12.75" x14ac:dyDescent="0.2">
      <c r="A6543" s="108" t="str">
        <f>EnterpriseData!$B$38</f>
        <v>ProTes300420201Adm</v>
      </c>
      <c r="B6543" s="109" t="s">
        <v>23950</v>
      </c>
      <c r="C6543" s="108" t="s">
        <v>2609</v>
      </c>
      <c r="D6543" s="108" t="s">
        <v>23951</v>
      </c>
      <c r="E6543" s="108" t="s">
        <v>2683</v>
      </c>
      <c r="G6543" s="108" t="s">
        <v>23952</v>
      </c>
      <c r="H6543" s="108" t="s">
        <v>6118</v>
      </c>
      <c r="I6543" s="110" t="s">
        <v>2683</v>
      </c>
      <c r="J6543" s="108" t="s">
        <v>2377</v>
      </c>
      <c r="O6543" s="108" t="s">
        <v>2573</v>
      </c>
    </row>
    <row r="6544" spans="1:15" s="108" customFormat="1" ht="12.75" x14ac:dyDescent="0.2">
      <c r="A6544" s="108" t="str">
        <f>EnterpriseData!$B$38</f>
        <v>ProTes300420201Adm</v>
      </c>
      <c r="B6544" s="109" t="s">
        <v>23953</v>
      </c>
      <c r="C6544" s="108" t="s">
        <v>2609</v>
      </c>
      <c r="D6544" s="108" t="s">
        <v>23954</v>
      </c>
      <c r="E6544" s="108" t="s">
        <v>2683</v>
      </c>
      <c r="G6544" s="108" t="s">
        <v>23955</v>
      </c>
      <c r="H6544" s="108" t="s">
        <v>6118</v>
      </c>
      <c r="I6544" s="110" t="s">
        <v>2683</v>
      </c>
      <c r="J6544" s="108" t="s">
        <v>2377</v>
      </c>
      <c r="O6544" s="108" t="s">
        <v>2573</v>
      </c>
    </row>
    <row r="6545" spans="1:15" s="108" customFormat="1" ht="12.75" x14ac:dyDescent="0.2">
      <c r="A6545" s="108" t="str">
        <f>EnterpriseData!$B$38</f>
        <v>ProTes300420201Adm</v>
      </c>
      <c r="B6545" s="109" t="s">
        <v>23956</v>
      </c>
      <c r="C6545" s="108" t="s">
        <v>2609</v>
      </c>
      <c r="D6545" s="108" t="s">
        <v>23957</v>
      </c>
      <c r="E6545" s="108" t="s">
        <v>2683</v>
      </c>
      <c r="G6545" s="108" t="s">
        <v>23958</v>
      </c>
      <c r="H6545" s="108" t="s">
        <v>6566</v>
      </c>
      <c r="I6545" s="110" t="s">
        <v>2683</v>
      </c>
      <c r="J6545" s="108" t="s">
        <v>2409</v>
      </c>
      <c r="O6545" s="108" t="s">
        <v>2573</v>
      </c>
    </row>
    <row r="6546" spans="1:15" s="108" customFormat="1" ht="12.75" x14ac:dyDescent="0.2">
      <c r="A6546" s="108" t="str">
        <f>EnterpriseData!$B$38</f>
        <v>ProTes300420201Adm</v>
      </c>
      <c r="B6546" s="109" t="s">
        <v>23959</v>
      </c>
      <c r="C6546" s="108" t="s">
        <v>2609</v>
      </c>
      <c r="D6546" s="108" t="s">
        <v>23960</v>
      </c>
      <c r="E6546" s="108" t="s">
        <v>23961</v>
      </c>
      <c r="G6546" s="108" t="s">
        <v>10466</v>
      </c>
      <c r="H6546" s="108" t="s">
        <v>6177</v>
      </c>
      <c r="I6546" s="110" t="s">
        <v>2683</v>
      </c>
      <c r="J6546" s="108" t="s">
        <v>2591</v>
      </c>
      <c r="O6546" s="108" t="s">
        <v>2573</v>
      </c>
    </row>
    <row r="6547" spans="1:15" s="108" customFormat="1" ht="12.75" x14ac:dyDescent="0.2">
      <c r="A6547" s="108" t="str">
        <f>EnterpriseData!$B$38</f>
        <v>ProTes300420201Adm</v>
      </c>
      <c r="B6547" s="109" t="s">
        <v>23959</v>
      </c>
      <c r="C6547" s="108" t="s">
        <v>2609</v>
      </c>
      <c r="D6547" s="108" t="s">
        <v>23960</v>
      </c>
      <c r="E6547" s="108" t="s">
        <v>23961</v>
      </c>
      <c r="G6547" s="108" t="s">
        <v>10466</v>
      </c>
      <c r="H6547" s="108" t="s">
        <v>10467</v>
      </c>
      <c r="I6547" s="110" t="s">
        <v>2683</v>
      </c>
      <c r="J6547" s="108" t="s">
        <v>2591</v>
      </c>
      <c r="O6547" s="108" t="s">
        <v>2573</v>
      </c>
    </row>
    <row r="6548" spans="1:15" s="108" customFormat="1" ht="12.75" x14ac:dyDescent="0.2">
      <c r="A6548" s="108" t="str">
        <f>EnterpriseData!$B$38</f>
        <v>ProTes300420201Adm</v>
      </c>
      <c r="B6548" s="109" t="s">
        <v>23962</v>
      </c>
      <c r="C6548" s="108" t="s">
        <v>2609</v>
      </c>
      <c r="D6548" s="108" t="s">
        <v>23963</v>
      </c>
      <c r="E6548" s="108" t="s">
        <v>2683</v>
      </c>
      <c r="G6548" s="108" t="s">
        <v>23964</v>
      </c>
      <c r="H6548" s="108" t="s">
        <v>6118</v>
      </c>
      <c r="I6548" s="110" t="s">
        <v>2683</v>
      </c>
      <c r="J6548" s="108" t="s">
        <v>2377</v>
      </c>
      <c r="O6548" s="108" t="s">
        <v>2573</v>
      </c>
    </row>
    <row r="6549" spans="1:15" s="108" customFormat="1" ht="12.75" x14ac:dyDescent="0.2">
      <c r="A6549" s="108" t="str">
        <f>EnterpriseData!$B$38</f>
        <v>ProTes300420201Adm</v>
      </c>
      <c r="B6549" s="109" t="s">
        <v>23965</v>
      </c>
      <c r="C6549" s="108" t="s">
        <v>2609</v>
      </c>
      <c r="D6549" s="108" t="s">
        <v>23966</v>
      </c>
      <c r="E6549" s="108" t="s">
        <v>2683</v>
      </c>
      <c r="G6549" s="108" t="s">
        <v>23967</v>
      </c>
      <c r="H6549" s="108" t="s">
        <v>6566</v>
      </c>
      <c r="I6549" s="110" t="s">
        <v>2683</v>
      </c>
      <c r="J6549" s="108" t="s">
        <v>2409</v>
      </c>
      <c r="O6549" s="108" t="s">
        <v>2573</v>
      </c>
    </row>
    <row r="6550" spans="1:15" s="108" customFormat="1" ht="12.75" x14ac:dyDescent="0.2">
      <c r="A6550" s="108" t="str">
        <f>EnterpriseData!$B$38</f>
        <v>ProTes300420201Adm</v>
      </c>
      <c r="B6550" s="109" t="s">
        <v>23968</v>
      </c>
      <c r="C6550" s="108" t="s">
        <v>2609</v>
      </c>
      <c r="D6550" s="108" t="s">
        <v>23969</v>
      </c>
      <c r="E6550" s="108" t="s">
        <v>2683</v>
      </c>
      <c r="G6550" s="108" t="s">
        <v>23970</v>
      </c>
      <c r="H6550" s="108" t="s">
        <v>6198</v>
      </c>
      <c r="I6550" s="110" t="s">
        <v>2683</v>
      </c>
      <c r="J6550" s="108" t="s">
        <v>3825</v>
      </c>
      <c r="O6550" s="108" t="s">
        <v>2573</v>
      </c>
    </row>
    <row r="6551" spans="1:15" s="108" customFormat="1" ht="12.75" x14ac:dyDescent="0.2">
      <c r="A6551" s="108" t="str">
        <f>EnterpriseData!$B$38</f>
        <v>ProTes300420201Adm</v>
      </c>
      <c r="B6551" s="109" t="s">
        <v>23971</v>
      </c>
      <c r="C6551" s="108" t="s">
        <v>2609</v>
      </c>
      <c r="D6551" s="108" t="s">
        <v>23972</v>
      </c>
      <c r="E6551" s="108" t="s">
        <v>2683</v>
      </c>
      <c r="G6551" s="108" t="s">
        <v>23973</v>
      </c>
      <c r="H6551" s="108" t="s">
        <v>6198</v>
      </c>
      <c r="I6551" s="110" t="s">
        <v>2683</v>
      </c>
      <c r="J6551" s="108" t="s">
        <v>3825</v>
      </c>
      <c r="O6551" s="108" t="s">
        <v>2573</v>
      </c>
    </row>
    <row r="6552" spans="1:15" s="108" customFormat="1" ht="12.75" x14ac:dyDescent="0.2">
      <c r="A6552" s="108" t="str">
        <f>EnterpriseData!$B$38</f>
        <v>ProTes300420201Adm</v>
      </c>
      <c r="B6552" s="109" t="s">
        <v>23974</v>
      </c>
      <c r="C6552" s="108" t="s">
        <v>2609</v>
      </c>
      <c r="D6552" s="108" t="s">
        <v>23975</v>
      </c>
      <c r="E6552" s="108" t="s">
        <v>2683</v>
      </c>
      <c r="G6552" s="108" t="s">
        <v>23976</v>
      </c>
      <c r="H6552" s="108" t="s">
        <v>6198</v>
      </c>
      <c r="I6552" s="110" t="s">
        <v>2683</v>
      </c>
      <c r="J6552" s="108" t="s">
        <v>3825</v>
      </c>
      <c r="O6552" s="108" t="s">
        <v>2573</v>
      </c>
    </row>
    <row r="6553" spans="1:15" s="108" customFormat="1" ht="12.75" x14ac:dyDescent="0.2">
      <c r="A6553" s="108" t="str">
        <f>EnterpriseData!$B$38</f>
        <v>ProTes300420201Adm</v>
      </c>
      <c r="B6553" s="109" t="s">
        <v>23977</v>
      </c>
      <c r="C6553" s="108" t="s">
        <v>2609</v>
      </c>
      <c r="D6553" s="108" t="s">
        <v>23978</v>
      </c>
      <c r="E6553" s="108" t="s">
        <v>2683</v>
      </c>
      <c r="G6553" s="108" t="s">
        <v>23979</v>
      </c>
      <c r="H6553" s="108" t="s">
        <v>6133</v>
      </c>
      <c r="I6553" s="110" t="s">
        <v>2683</v>
      </c>
      <c r="J6553" s="108" t="s">
        <v>3681</v>
      </c>
      <c r="O6553" s="108" t="s">
        <v>2573</v>
      </c>
    </row>
    <row r="6554" spans="1:15" s="108" customFormat="1" ht="12.75" x14ac:dyDescent="0.2">
      <c r="A6554" s="108" t="str">
        <f>EnterpriseData!$B$38</f>
        <v>ProTes300420201Adm</v>
      </c>
      <c r="B6554" s="109" t="s">
        <v>23980</v>
      </c>
      <c r="C6554" s="108" t="s">
        <v>2609</v>
      </c>
      <c r="D6554" s="108" t="s">
        <v>23981</v>
      </c>
      <c r="E6554" s="108" t="s">
        <v>2683</v>
      </c>
      <c r="G6554" s="108" t="s">
        <v>23982</v>
      </c>
      <c r="H6554" s="108" t="s">
        <v>6133</v>
      </c>
      <c r="I6554" s="110" t="s">
        <v>2683</v>
      </c>
      <c r="J6554" s="108" t="s">
        <v>3681</v>
      </c>
      <c r="O6554" s="108" t="s">
        <v>2573</v>
      </c>
    </row>
    <row r="6555" spans="1:15" s="108" customFormat="1" ht="12.75" x14ac:dyDescent="0.2">
      <c r="A6555" s="108" t="str">
        <f>EnterpriseData!$B$38</f>
        <v>ProTes300420201Adm</v>
      </c>
      <c r="B6555" s="109" t="s">
        <v>23983</v>
      </c>
      <c r="C6555" s="108" t="s">
        <v>2609</v>
      </c>
      <c r="D6555" s="108" t="s">
        <v>23984</v>
      </c>
      <c r="E6555" s="108" t="s">
        <v>2683</v>
      </c>
      <c r="G6555" s="108" t="s">
        <v>23985</v>
      </c>
      <c r="H6555" s="108" t="s">
        <v>6118</v>
      </c>
      <c r="I6555" s="110" t="s">
        <v>2683</v>
      </c>
      <c r="J6555" s="108" t="s">
        <v>2377</v>
      </c>
      <c r="O6555" s="108" t="s">
        <v>2573</v>
      </c>
    </row>
    <row r="6556" spans="1:15" s="108" customFormat="1" ht="12.75" x14ac:dyDescent="0.2">
      <c r="A6556" s="108" t="str">
        <f>EnterpriseData!$B$38</f>
        <v>ProTes300420201Adm</v>
      </c>
      <c r="B6556" s="109" t="s">
        <v>23986</v>
      </c>
      <c r="C6556" s="108" t="s">
        <v>2609</v>
      </c>
      <c r="D6556" s="108" t="s">
        <v>23987</v>
      </c>
      <c r="E6556" s="108" t="s">
        <v>2683</v>
      </c>
      <c r="G6556" s="108" t="s">
        <v>23988</v>
      </c>
      <c r="H6556" s="108" t="s">
        <v>6118</v>
      </c>
      <c r="I6556" s="110" t="s">
        <v>2683</v>
      </c>
      <c r="J6556" s="108" t="s">
        <v>2377</v>
      </c>
      <c r="O6556" s="108" t="s">
        <v>2573</v>
      </c>
    </row>
    <row r="6557" spans="1:15" s="108" customFormat="1" ht="12.75" x14ac:dyDescent="0.2">
      <c r="A6557" s="108" t="str">
        <f>EnterpriseData!$B$38</f>
        <v>ProTes300420201Adm</v>
      </c>
      <c r="B6557" s="109" t="s">
        <v>23989</v>
      </c>
      <c r="C6557" s="108" t="s">
        <v>2609</v>
      </c>
      <c r="D6557" s="108" t="s">
        <v>23990</v>
      </c>
      <c r="E6557" s="108" t="s">
        <v>2683</v>
      </c>
      <c r="G6557" s="108" t="s">
        <v>23991</v>
      </c>
      <c r="H6557" s="108" t="s">
        <v>23992</v>
      </c>
      <c r="I6557" s="110" t="s">
        <v>2683</v>
      </c>
      <c r="J6557" s="108" t="s">
        <v>3681</v>
      </c>
      <c r="O6557" s="108" t="s">
        <v>2573</v>
      </c>
    </row>
    <row r="6558" spans="1:15" s="108" customFormat="1" ht="12.75" x14ac:dyDescent="0.2">
      <c r="A6558" s="108" t="str">
        <f>EnterpriseData!$B$38</f>
        <v>ProTes300420201Adm</v>
      </c>
      <c r="B6558" s="109" t="s">
        <v>23993</v>
      </c>
      <c r="C6558" s="108" t="s">
        <v>2609</v>
      </c>
      <c r="D6558" s="108" t="s">
        <v>23994</v>
      </c>
      <c r="E6558" s="108" t="s">
        <v>2683</v>
      </c>
      <c r="G6558" s="108" t="s">
        <v>23995</v>
      </c>
      <c r="H6558" s="108" t="s">
        <v>23996</v>
      </c>
      <c r="I6558" s="110" t="s">
        <v>2683</v>
      </c>
      <c r="J6558" s="108" t="s">
        <v>3681</v>
      </c>
      <c r="O6558" s="108" t="s">
        <v>2573</v>
      </c>
    </row>
    <row r="6559" spans="1:15" s="108" customFormat="1" ht="12.75" x14ac:dyDescent="0.2">
      <c r="A6559" s="108" t="str">
        <f>EnterpriseData!$B$38</f>
        <v>ProTes300420201Adm</v>
      </c>
      <c r="B6559" s="109" t="s">
        <v>23997</v>
      </c>
      <c r="C6559" s="108" t="s">
        <v>2609</v>
      </c>
      <c r="D6559" s="108" t="s">
        <v>23998</v>
      </c>
      <c r="E6559" s="108" t="s">
        <v>2683</v>
      </c>
      <c r="G6559" s="108" t="s">
        <v>23999</v>
      </c>
      <c r="H6559" s="108" t="s">
        <v>6743</v>
      </c>
      <c r="I6559" s="110" t="s">
        <v>2683</v>
      </c>
      <c r="J6559" s="108" t="s">
        <v>2377</v>
      </c>
      <c r="O6559" s="108" t="s">
        <v>2573</v>
      </c>
    </row>
    <row r="6560" spans="1:15" s="108" customFormat="1" ht="12.75" x14ac:dyDescent="0.2">
      <c r="A6560" s="108" t="str">
        <f>EnterpriseData!$B$38</f>
        <v>ProTes300420201Adm</v>
      </c>
      <c r="B6560" s="109" t="s">
        <v>24000</v>
      </c>
      <c r="C6560" s="108" t="s">
        <v>2609</v>
      </c>
      <c r="D6560" s="108" t="s">
        <v>24001</v>
      </c>
      <c r="E6560" s="108" t="s">
        <v>2683</v>
      </c>
      <c r="G6560" s="108" t="s">
        <v>24002</v>
      </c>
      <c r="H6560" s="108" t="s">
        <v>24002</v>
      </c>
      <c r="I6560" s="110" t="s">
        <v>2683</v>
      </c>
      <c r="J6560" s="108" t="s">
        <v>434</v>
      </c>
      <c r="O6560" s="108" t="s">
        <v>2573</v>
      </c>
    </row>
    <row r="6561" spans="1:15" s="108" customFormat="1" ht="12.75" x14ac:dyDescent="0.2">
      <c r="A6561" s="108" t="str">
        <f>EnterpriseData!$B$38</f>
        <v>ProTes300420201Adm</v>
      </c>
      <c r="B6561" s="109" t="s">
        <v>24003</v>
      </c>
      <c r="C6561" s="108" t="s">
        <v>2609</v>
      </c>
      <c r="D6561" s="108" t="s">
        <v>24004</v>
      </c>
      <c r="E6561" s="108" t="s">
        <v>2683</v>
      </c>
      <c r="G6561" s="108" t="s">
        <v>24005</v>
      </c>
      <c r="H6561" s="108" t="s">
        <v>6151</v>
      </c>
      <c r="I6561" s="110" t="s">
        <v>2683</v>
      </c>
      <c r="J6561" s="108" t="s">
        <v>2727</v>
      </c>
      <c r="O6561" s="108" t="s">
        <v>2573</v>
      </c>
    </row>
    <row r="6562" spans="1:15" s="108" customFormat="1" ht="12.75" x14ac:dyDescent="0.2">
      <c r="A6562" s="108" t="str">
        <f>EnterpriseData!$B$38</f>
        <v>ProTes300420201Adm</v>
      </c>
      <c r="B6562" s="109" t="s">
        <v>24006</v>
      </c>
      <c r="C6562" s="108" t="s">
        <v>2609</v>
      </c>
      <c r="D6562" s="108" t="s">
        <v>24007</v>
      </c>
      <c r="E6562" s="108" t="s">
        <v>2683</v>
      </c>
      <c r="G6562" s="108" t="s">
        <v>24008</v>
      </c>
      <c r="H6562" s="108" t="s">
        <v>18619</v>
      </c>
      <c r="I6562" s="110" t="s">
        <v>2683</v>
      </c>
      <c r="J6562" s="108" t="s">
        <v>2428</v>
      </c>
      <c r="O6562" s="108" t="s">
        <v>2573</v>
      </c>
    </row>
    <row r="6563" spans="1:15" s="108" customFormat="1" ht="12.75" x14ac:dyDescent="0.2">
      <c r="A6563" s="108" t="str">
        <f>EnterpriseData!$B$38</f>
        <v>ProTes300420201Adm</v>
      </c>
      <c r="B6563" s="109" t="s">
        <v>24009</v>
      </c>
      <c r="C6563" s="108" t="s">
        <v>2609</v>
      </c>
      <c r="D6563" s="108" t="s">
        <v>24010</v>
      </c>
      <c r="E6563" s="108" t="s">
        <v>2683</v>
      </c>
      <c r="G6563" s="108" t="s">
        <v>24011</v>
      </c>
      <c r="H6563" s="108" t="s">
        <v>14622</v>
      </c>
      <c r="I6563" s="110" t="s">
        <v>2683</v>
      </c>
      <c r="J6563" s="108" t="s">
        <v>14623</v>
      </c>
      <c r="O6563" s="108" t="s">
        <v>2573</v>
      </c>
    </row>
    <row r="6564" spans="1:15" s="108" customFormat="1" ht="12.75" x14ac:dyDescent="0.2">
      <c r="A6564" s="108" t="str">
        <f>EnterpriseData!$B$38</f>
        <v>ProTes300420201Adm</v>
      </c>
      <c r="B6564" s="109" t="s">
        <v>24012</v>
      </c>
      <c r="C6564" s="108" t="s">
        <v>2609</v>
      </c>
      <c r="D6564" s="108" t="s">
        <v>24013</v>
      </c>
      <c r="E6564" s="108" t="s">
        <v>2683</v>
      </c>
      <c r="G6564" s="108" t="s">
        <v>24014</v>
      </c>
      <c r="H6564" s="108" t="s">
        <v>8649</v>
      </c>
      <c r="I6564" s="110" t="s">
        <v>2683</v>
      </c>
      <c r="J6564" s="108" t="s">
        <v>2407</v>
      </c>
      <c r="O6564" s="108" t="s">
        <v>2573</v>
      </c>
    </row>
    <row r="6565" spans="1:15" s="108" customFormat="1" ht="12.75" x14ac:dyDescent="0.2">
      <c r="A6565" s="108" t="str">
        <f>EnterpriseData!$B$38</f>
        <v>ProTes300420201Adm</v>
      </c>
      <c r="B6565" s="109" t="s">
        <v>24015</v>
      </c>
      <c r="C6565" s="108" t="s">
        <v>2609</v>
      </c>
      <c r="D6565" s="108" t="s">
        <v>24016</v>
      </c>
      <c r="E6565" s="108" t="s">
        <v>2683</v>
      </c>
      <c r="G6565" s="108" t="s">
        <v>24017</v>
      </c>
      <c r="H6565" s="108" t="s">
        <v>21062</v>
      </c>
      <c r="I6565" s="110" t="s">
        <v>2683</v>
      </c>
      <c r="J6565" s="108" t="s">
        <v>21063</v>
      </c>
      <c r="O6565" s="108" t="s">
        <v>2573</v>
      </c>
    </row>
    <row r="6566" spans="1:15" s="108" customFormat="1" ht="12.75" x14ac:dyDescent="0.2">
      <c r="A6566" s="108" t="str">
        <f>EnterpriseData!$B$38</f>
        <v>ProTes300420201Adm</v>
      </c>
      <c r="B6566" s="109" t="s">
        <v>24018</v>
      </c>
      <c r="C6566" s="108" t="s">
        <v>2609</v>
      </c>
      <c r="D6566" s="108" t="s">
        <v>24019</v>
      </c>
      <c r="E6566" s="108" t="s">
        <v>2683</v>
      </c>
      <c r="G6566" s="108" t="s">
        <v>24020</v>
      </c>
      <c r="H6566" s="108" t="s">
        <v>6534</v>
      </c>
      <c r="I6566" s="110" t="s">
        <v>2683</v>
      </c>
      <c r="J6566" s="108" t="s">
        <v>5602</v>
      </c>
      <c r="O6566" s="108" t="s">
        <v>2573</v>
      </c>
    </row>
    <row r="6567" spans="1:15" s="108" customFormat="1" ht="12.75" x14ac:dyDescent="0.2">
      <c r="A6567" s="108" t="str">
        <f>EnterpriseData!$B$38</f>
        <v>ProTes300420201Adm</v>
      </c>
      <c r="B6567" s="109" t="s">
        <v>24021</v>
      </c>
      <c r="C6567" s="108" t="s">
        <v>2609</v>
      </c>
      <c r="D6567" s="108" t="s">
        <v>24022</v>
      </c>
      <c r="E6567" s="108" t="s">
        <v>2683</v>
      </c>
      <c r="G6567" s="108" t="s">
        <v>24023</v>
      </c>
      <c r="H6567" s="108" t="s">
        <v>6676</v>
      </c>
      <c r="I6567" s="110" t="s">
        <v>2683</v>
      </c>
      <c r="J6567" s="108" t="s">
        <v>3151</v>
      </c>
      <c r="O6567" s="108" t="s">
        <v>2573</v>
      </c>
    </row>
    <row r="6568" spans="1:15" s="108" customFormat="1" ht="12.75" x14ac:dyDescent="0.2">
      <c r="A6568" s="108" t="str">
        <f>EnterpriseData!$B$38</f>
        <v>ProTes300420201Adm</v>
      </c>
      <c r="B6568" s="109" t="s">
        <v>24024</v>
      </c>
      <c r="C6568" s="108" t="s">
        <v>2609</v>
      </c>
      <c r="D6568" s="108" t="s">
        <v>24025</v>
      </c>
      <c r="E6568" s="108" t="s">
        <v>2683</v>
      </c>
      <c r="G6568" s="108" t="s">
        <v>24026</v>
      </c>
      <c r="H6568" s="108" t="s">
        <v>21062</v>
      </c>
      <c r="I6568" s="110" t="s">
        <v>2683</v>
      </c>
      <c r="J6568" s="108" t="s">
        <v>21063</v>
      </c>
      <c r="O6568" s="108" t="s">
        <v>2573</v>
      </c>
    </row>
    <row r="6569" spans="1:15" s="108" customFormat="1" ht="12.75" x14ac:dyDescent="0.2">
      <c r="A6569" s="108" t="str">
        <f>EnterpriseData!$B$38</f>
        <v>ProTes300420201Adm</v>
      </c>
      <c r="B6569" s="109" t="s">
        <v>24027</v>
      </c>
      <c r="C6569" s="108" t="s">
        <v>2609</v>
      </c>
      <c r="D6569" s="108" t="s">
        <v>24028</v>
      </c>
      <c r="E6569" s="108" t="s">
        <v>2683</v>
      </c>
      <c r="G6569" s="108" t="s">
        <v>3948</v>
      </c>
      <c r="H6569" s="108" t="s">
        <v>6360</v>
      </c>
      <c r="I6569" s="110" t="s">
        <v>2683</v>
      </c>
      <c r="J6569" s="108" t="s">
        <v>3047</v>
      </c>
      <c r="O6569" s="108" t="s">
        <v>2573</v>
      </c>
    </row>
    <row r="6570" spans="1:15" s="108" customFormat="1" ht="12.75" x14ac:dyDescent="0.2">
      <c r="A6570" s="108" t="str">
        <f>EnterpriseData!$B$38</f>
        <v>ProTes300420201Adm</v>
      </c>
      <c r="B6570" s="109" t="s">
        <v>24029</v>
      </c>
      <c r="C6570" s="108" t="s">
        <v>2609</v>
      </c>
      <c r="D6570" s="108" t="s">
        <v>24030</v>
      </c>
      <c r="E6570" s="108" t="s">
        <v>2683</v>
      </c>
      <c r="G6570" s="108" t="s">
        <v>24031</v>
      </c>
      <c r="H6570" s="108" t="s">
        <v>6299</v>
      </c>
      <c r="I6570" s="110" t="s">
        <v>2683</v>
      </c>
      <c r="J6570" s="108" t="s">
        <v>3100</v>
      </c>
      <c r="O6570" s="108" t="s">
        <v>2573</v>
      </c>
    </row>
    <row r="6571" spans="1:15" s="108" customFormat="1" ht="12.75" x14ac:dyDescent="0.2">
      <c r="A6571" s="108" t="str">
        <f>EnterpriseData!$B$38</f>
        <v>ProTes300420201Adm</v>
      </c>
      <c r="B6571" s="109" t="s">
        <v>24032</v>
      </c>
      <c r="C6571" s="108" t="s">
        <v>2609</v>
      </c>
      <c r="D6571" s="108" t="s">
        <v>24033</v>
      </c>
      <c r="E6571" s="108" t="s">
        <v>2683</v>
      </c>
      <c r="G6571" s="108" t="s">
        <v>24034</v>
      </c>
      <c r="H6571" s="108" t="s">
        <v>6415</v>
      </c>
      <c r="I6571" s="110" t="s">
        <v>2683</v>
      </c>
      <c r="J6571" s="108" t="s">
        <v>4651</v>
      </c>
      <c r="O6571" s="108" t="s">
        <v>2573</v>
      </c>
    </row>
    <row r="6572" spans="1:15" s="108" customFormat="1" ht="12.75" x14ac:dyDescent="0.2">
      <c r="A6572" s="108" t="str">
        <f>EnterpriseData!$B$38</f>
        <v>ProTes300420201Adm</v>
      </c>
      <c r="B6572" s="109" t="s">
        <v>24035</v>
      </c>
      <c r="C6572" s="108" t="s">
        <v>2609</v>
      </c>
      <c r="D6572" s="108" t="s">
        <v>24036</v>
      </c>
      <c r="E6572" s="108" t="s">
        <v>2683</v>
      </c>
      <c r="G6572" s="108" t="s">
        <v>24037</v>
      </c>
      <c r="H6572" s="108" t="s">
        <v>4454</v>
      </c>
      <c r="I6572" s="110" t="s">
        <v>2683</v>
      </c>
      <c r="J6572" s="108" t="s">
        <v>2414</v>
      </c>
      <c r="O6572" s="108" t="s">
        <v>2573</v>
      </c>
    </row>
    <row r="6573" spans="1:15" s="108" customFormat="1" ht="12.75" x14ac:dyDescent="0.2">
      <c r="A6573" s="108" t="str">
        <f>EnterpriseData!$B$38</f>
        <v>ProTes300420201Adm</v>
      </c>
      <c r="B6573" s="109" t="s">
        <v>24038</v>
      </c>
      <c r="C6573" s="108" t="s">
        <v>2609</v>
      </c>
      <c r="D6573" s="108" t="s">
        <v>24039</v>
      </c>
      <c r="E6573" s="108" t="s">
        <v>2683</v>
      </c>
      <c r="G6573" s="108" t="s">
        <v>24040</v>
      </c>
      <c r="H6573" s="108" t="s">
        <v>23056</v>
      </c>
      <c r="I6573" s="110" t="s">
        <v>2683</v>
      </c>
      <c r="J6573" s="108" t="s">
        <v>3100</v>
      </c>
      <c r="O6573" s="108" t="s">
        <v>2573</v>
      </c>
    </row>
    <row r="6574" spans="1:15" s="108" customFormat="1" ht="12.75" x14ac:dyDescent="0.2">
      <c r="A6574" s="108" t="str">
        <f>EnterpriseData!$B$38</f>
        <v>ProTes300420201Adm</v>
      </c>
      <c r="B6574" s="109" t="s">
        <v>24041</v>
      </c>
      <c r="C6574" s="108" t="s">
        <v>2609</v>
      </c>
      <c r="D6574" s="108" t="s">
        <v>24042</v>
      </c>
      <c r="E6574" s="108" t="s">
        <v>2683</v>
      </c>
      <c r="G6574" s="108" t="s">
        <v>24043</v>
      </c>
      <c r="H6574" s="108" t="s">
        <v>11220</v>
      </c>
      <c r="I6574" s="110" t="s">
        <v>2683</v>
      </c>
      <c r="J6574" s="108" t="s">
        <v>434</v>
      </c>
      <c r="O6574" s="108" t="s">
        <v>2573</v>
      </c>
    </row>
    <row r="6575" spans="1:15" s="108" customFormat="1" ht="12.75" x14ac:dyDescent="0.2">
      <c r="A6575" s="108" t="str">
        <f>EnterpriseData!$B$38</f>
        <v>ProTes300420201Adm</v>
      </c>
      <c r="B6575" s="109" t="s">
        <v>24044</v>
      </c>
      <c r="C6575" s="108" t="s">
        <v>2609</v>
      </c>
      <c r="D6575" s="108" t="s">
        <v>24045</v>
      </c>
      <c r="E6575" s="108" t="s">
        <v>2683</v>
      </c>
      <c r="G6575" s="108" t="s">
        <v>24046</v>
      </c>
      <c r="H6575" s="108" t="s">
        <v>6177</v>
      </c>
      <c r="I6575" s="110" t="s">
        <v>2683</v>
      </c>
      <c r="J6575" s="108" t="s">
        <v>2591</v>
      </c>
      <c r="O6575" s="108" t="s">
        <v>2573</v>
      </c>
    </row>
    <row r="6576" spans="1:15" s="108" customFormat="1" ht="12.75" x14ac:dyDescent="0.2">
      <c r="A6576" s="108" t="str">
        <f>EnterpriseData!$B$38</f>
        <v>ProTes300420201Adm</v>
      </c>
      <c r="B6576" s="109" t="s">
        <v>24047</v>
      </c>
      <c r="C6576" s="108" t="s">
        <v>2609</v>
      </c>
      <c r="D6576" s="108" t="s">
        <v>24048</v>
      </c>
      <c r="E6576" s="108" t="s">
        <v>2683</v>
      </c>
      <c r="G6576" s="108" t="s">
        <v>24049</v>
      </c>
      <c r="H6576" s="108" t="s">
        <v>9705</v>
      </c>
      <c r="I6576" s="110" t="s">
        <v>2683</v>
      </c>
      <c r="J6576" s="108" t="s">
        <v>5649</v>
      </c>
      <c r="O6576" s="108" t="s">
        <v>2573</v>
      </c>
    </row>
    <row r="6577" spans="1:15" s="108" customFormat="1" ht="12.75" x14ac:dyDescent="0.2">
      <c r="A6577" s="108" t="str">
        <f>EnterpriseData!$B$38</f>
        <v>ProTes300420201Adm</v>
      </c>
      <c r="B6577" s="109" t="s">
        <v>24050</v>
      </c>
      <c r="C6577" s="108" t="s">
        <v>2609</v>
      </c>
      <c r="D6577" s="108" t="s">
        <v>24051</v>
      </c>
      <c r="E6577" s="108" t="s">
        <v>2683</v>
      </c>
      <c r="G6577" s="108" t="s">
        <v>24052</v>
      </c>
      <c r="H6577" s="108" t="s">
        <v>6512</v>
      </c>
      <c r="I6577" s="110" t="s">
        <v>2683</v>
      </c>
      <c r="J6577" s="108" t="s">
        <v>5462</v>
      </c>
      <c r="O6577" s="108" t="s">
        <v>2573</v>
      </c>
    </row>
    <row r="6578" spans="1:15" s="108" customFormat="1" ht="12.75" x14ac:dyDescent="0.2">
      <c r="A6578" s="108" t="str">
        <f>EnterpriseData!$B$38</f>
        <v>ProTes300420201Adm</v>
      </c>
      <c r="B6578" s="109" t="s">
        <v>24053</v>
      </c>
      <c r="C6578" s="108" t="s">
        <v>2609</v>
      </c>
      <c r="D6578" s="108" t="s">
        <v>24054</v>
      </c>
      <c r="E6578" s="108" t="s">
        <v>2683</v>
      </c>
      <c r="G6578" s="108" t="s">
        <v>24055</v>
      </c>
      <c r="H6578" s="108" t="s">
        <v>10532</v>
      </c>
      <c r="I6578" s="110" t="s">
        <v>2683</v>
      </c>
      <c r="J6578" s="108" t="s">
        <v>2399</v>
      </c>
      <c r="O6578" s="108" t="s">
        <v>2573</v>
      </c>
    </row>
    <row r="6579" spans="1:15" s="108" customFormat="1" ht="12.75" x14ac:dyDescent="0.2">
      <c r="A6579" s="108" t="str">
        <f>EnterpriseData!$B$38</f>
        <v>ProTes300420201Adm</v>
      </c>
      <c r="B6579" s="109" t="s">
        <v>24056</v>
      </c>
      <c r="C6579" s="108" t="s">
        <v>2609</v>
      </c>
      <c r="D6579" s="108" t="s">
        <v>24057</v>
      </c>
      <c r="E6579" s="108" t="s">
        <v>2683</v>
      </c>
      <c r="G6579" s="108" t="s">
        <v>24058</v>
      </c>
      <c r="H6579" s="108" t="s">
        <v>6151</v>
      </c>
      <c r="I6579" s="110" t="s">
        <v>2683</v>
      </c>
      <c r="J6579" s="108" t="s">
        <v>2727</v>
      </c>
      <c r="O6579" s="108" t="s">
        <v>2573</v>
      </c>
    </row>
    <row r="6580" spans="1:15" s="108" customFormat="1" ht="12.75" x14ac:dyDescent="0.2">
      <c r="A6580" s="108" t="str">
        <f>EnterpriseData!$B$38</f>
        <v>ProTes300420201Adm</v>
      </c>
      <c r="B6580" s="109" t="s">
        <v>24059</v>
      </c>
      <c r="C6580" s="108" t="s">
        <v>2609</v>
      </c>
      <c r="D6580" s="108" t="s">
        <v>24060</v>
      </c>
      <c r="E6580" s="108" t="s">
        <v>2683</v>
      </c>
      <c r="G6580" s="108" t="s">
        <v>24061</v>
      </c>
      <c r="H6580" s="108" t="s">
        <v>21351</v>
      </c>
      <c r="I6580" s="110" t="s">
        <v>2683</v>
      </c>
      <c r="J6580" s="108" t="s">
        <v>5929</v>
      </c>
      <c r="O6580" s="108" t="s">
        <v>2573</v>
      </c>
    </row>
    <row r="6581" spans="1:15" s="108" customFormat="1" ht="12.75" x14ac:dyDescent="0.2">
      <c r="A6581" s="108" t="str">
        <f>EnterpriseData!$B$38</f>
        <v>ProTes300420201Adm</v>
      </c>
      <c r="B6581" s="109" t="s">
        <v>24062</v>
      </c>
      <c r="C6581" s="108" t="s">
        <v>2609</v>
      </c>
      <c r="D6581" s="108" t="s">
        <v>24063</v>
      </c>
      <c r="E6581" s="108" t="s">
        <v>2683</v>
      </c>
      <c r="G6581" s="108" t="s">
        <v>24064</v>
      </c>
      <c r="H6581" s="108" t="s">
        <v>21351</v>
      </c>
      <c r="I6581" s="110" t="s">
        <v>2683</v>
      </c>
      <c r="J6581" s="108" t="s">
        <v>5929</v>
      </c>
      <c r="O6581" s="108" t="s">
        <v>2573</v>
      </c>
    </row>
    <row r="6582" spans="1:15" s="108" customFormat="1" ht="12.75" x14ac:dyDescent="0.2">
      <c r="A6582" s="108" t="str">
        <f>EnterpriseData!$B$38</f>
        <v>ProTes300420201Adm</v>
      </c>
      <c r="B6582" s="109" t="s">
        <v>24065</v>
      </c>
      <c r="C6582" s="108" t="s">
        <v>2609</v>
      </c>
      <c r="D6582" s="108" t="s">
        <v>24066</v>
      </c>
      <c r="E6582" s="108" t="s">
        <v>2683</v>
      </c>
      <c r="G6582" s="108" t="s">
        <v>24067</v>
      </c>
      <c r="H6582" s="108" t="s">
        <v>6198</v>
      </c>
      <c r="I6582" s="110" t="s">
        <v>2683</v>
      </c>
      <c r="J6582" s="108" t="s">
        <v>3825</v>
      </c>
      <c r="O6582" s="108" t="s">
        <v>2573</v>
      </c>
    </row>
    <row r="6583" spans="1:15" s="108" customFormat="1" ht="12.75" x14ac:dyDescent="0.2">
      <c r="A6583" s="108" t="str">
        <f>EnterpriseData!$B$38</f>
        <v>ProTes300420201Adm</v>
      </c>
      <c r="B6583" s="109" t="s">
        <v>24068</v>
      </c>
      <c r="C6583" s="108" t="s">
        <v>2609</v>
      </c>
      <c r="D6583" s="108" t="s">
        <v>24069</v>
      </c>
      <c r="E6583" s="108" t="s">
        <v>2683</v>
      </c>
      <c r="G6583" s="108" t="s">
        <v>24070</v>
      </c>
      <c r="H6583" s="108" t="s">
        <v>6198</v>
      </c>
      <c r="I6583" s="110" t="s">
        <v>2683</v>
      </c>
      <c r="J6583" s="108" t="s">
        <v>3825</v>
      </c>
      <c r="O6583" s="108" t="s">
        <v>2573</v>
      </c>
    </row>
    <row r="6584" spans="1:15" s="108" customFormat="1" ht="12.75" x14ac:dyDescent="0.2">
      <c r="A6584" s="108" t="str">
        <f>EnterpriseData!$B$38</f>
        <v>ProTes300420201Adm</v>
      </c>
      <c r="B6584" s="109" t="s">
        <v>24071</v>
      </c>
      <c r="C6584" s="108" t="s">
        <v>2609</v>
      </c>
      <c r="D6584" s="108" t="s">
        <v>24072</v>
      </c>
      <c r="E6584" s="108" t="s">
        <v>2683</v>
      </c>
      <c r="G6584" s="108" t="s">
        <v>24073</v>
      </c>
      <c r="H6584" s="108" t="s">
        <v>6870</v>
      </c>
      <c r="I6584" s="110" t="s">
        <v>2683</v>
      </c>
      <c r="J6584" s="108" t="s">
        <v>4581</v>
      </c>
      <c r="O6584" s="108" t="s">
        <v>2573</v>
      </c>
    </row>
    <row r="6585" spans="1:15" s="108" customFormat="1" ht="12.75" x14ac:dyDescent="0.2">
      <c r="A6585" s="108" t="str">
        <f>EnterpriseData!$B$38</f>
        <v>ProTes300420201Adm</v>
      </c>
      <c r="B6585" s="109" t="s">
        <v>24074</v>
      </c>
      <c r="C6585" s="108" t="s">
        <v>2609</v>
      </c>
      <c r="D6585" s="108" t="s">
        <v>24075</v>
      </c>
      <c r="E6585" s="108" t="s">
        <v>2683</v>
      </c>
      <c r="G6585" s="108" t="s">
        <v>24076</v>
      </c>
      <c r="H6585" s="108" t="s">
        <v>6512</v>
      </c>
      <c r="I6585" s="110" t="s">
        <v>2683</v>
      </c>
      <c r="J6585" s="108" t="s">
        <v>5462</v>
      </c>
      <c r="O6585" s="108" t="s">
        <v>2573</v>
      </c>
    </row>
    <row r="6586" spans="1:15" s="108" customFormat="1" ht="12.75" x14ac:dyDescent="0.2">
      <c r="A6586" s="108" t="str">
        <f>EnterpriseData!$B$38</f>
        <v>ProTes300420201Adm</v>
      </c>
      <c r="B6586" s="109" t="s">
        <v>24077</v>
      </c>
      <c r="C6586" s="108" t="s">
        <v>2609</v>
      </c>
      <c r="D6586" s="108" t="s">
        <v>24078</v>
      </c>
      <c r="E6586" s="108" t="s">
        <v>2683</v>
      </c>
      <c r="G6586" s="108" t="s">
        <v>24079</v>
      </c>
      <c r="H6586" s="108" t="s">
        <v>6676</v>
      </c>
      <c r="I6586" s="110" t="s">
        <v>2683</v>
      </c>
      <c r="J6586" s="108" t="s">
        <v>3151</v>
      </c>
      <c r="O6586" s="108" t="s">
        <v>2573</v>
      </c>
    </row>
    <row r="6587" spans="1:15" s="108" customFormat="1" ht="12.75" x14ac:dyDescent="0.2">
      <c r="A6587" s="108" t="str">
        <f>EnterpriseData!$B$38</f>
        <v>ProTes300420201Adm</v>
      </c>
      <c r="B6587" s="109" t="s">
        <v>24080</v>
      </c>
      <c r="C6587" s="108" t="s">
        <v>2609</v>
      </c>
      <c r="D6587" s="108" t="s">
        <v>24081</v>
      </c>
      <c r="E6587" s="108" t="s">
        <v>2683</v>
      </c>
      <c r="G6587" s="108" t="s">
        <v>24082</v>
      </c>
      <c r="H6587" s="108" t="s">
        <v>6245</v>
      </c>
      <c r="I6587" s="110" t="s">
        <v>2683</v>
      </c>
      <c r="J6587" s="108" t="s">
        <v>2412</v>
      </c>
      <c r="O6587" s="108" t="s">
        <v>2573</v>
      </c>
    </row>
    <row r="6588" spans="1:15" s="108" customFormat="1" ht="12.75" x14ac:dyDescent="0.2">
      <c r="A6588" s="108" t="str">
        <f>EnterpriseData!$B$38</f>
        <v>ProTes300420201Adm</v>
      </c>
      <c r="B6588" s="109" t="s">
        <v>24083</v>
      </c>
      <c r="C6588" s="108" t="s">
        <v>2609</v>
      </c>
      <c r="D6588" s="108" t="s">
        <v>24084</v>
      </c>
      <c r="E6588" s="108" t="s">
        <v>2683</v>
      </c>
      <c r="G6588" s="108" t="s">
        <v>24085</v>
      </c>
      <c r="H6588" s="108" t="s">
        <v>6198</v>
      </c>
      <c r="I6588" s="110" t="s">
        <v>2683</v>
      </c>
      <c r="J6588" s="108" t="s">
        <v>3825</v>
      </c>
      <c r="O6588" s="108" t="s">
        <v>2573</v>
      </c>
    </row>
    <row r="6589" spans="1:15" s="108" customFormat="1" ht="12.75" x14ac:dyDescent="0.2">
      <c r="A6589" s="108" t="str">
        <f>EnterpriseData!$B$38</f>
        <v>ProTes300420201Adm</v>
      </c>
      <c r="B6589" s="109" t="s">
        <v>24086</v>
      </c>
      <c r="C6589" s="108" t="s">
        <v>2609</v>
      </c>
      <c r="D6589" s="108" t="s">
        <v>24087</v>
      </c>
      <c r="E6589" s="108" t="s">
        <v>2683</v>
      </c>
      <c r="G6589" s="108" t="s">
        <v>24088</v>
      </c>
      <c r="H6589" s="108" t="s">
        <v>6468</v>
      </c>
      <c r="I6589" s="110" t="s">
        <v>2683</v>
      </c>
      <c r="J6589" s="108" t="s">
        <v>3730</v>
      </c>
      <c r="O6589" s="108" t="s">
        <v>2573</v>
      </c>
    </row>
    <row r="6590" spans="1:15" s="108" customFormat="1" ht="12.75" x14ac:dyDescent="0.2">
      <c r="A6590" s="108" t="str">
        <f>EnterpriseData!$B$38</f>
        <v>ProTes300420201Adm</v>
      </c>
      <c r="B6590" s="109" t="s">
        <v>24089</v>
      </c>
      <c r="C6590" s="108" t="s">
        <v>2609</v>
      </c>
      <c r="D6590" s="108" t="s">
        <v>24090</v>
      </c>
      <c r="E6590" s="108" t="s">
        <v>2683</v>
      </c>
      <c r="G6590" s="108" t="s">
        <v>24091</v>
      </c>
      <c r="H6590" s="108" t="s">
        <v>6566</v>
      </c>
      <c r="I6590" s="110" t="s">
        <v>2683</v>
      </c>
      <c r="J6590" s="108" t="s">
        <v>2409</v>
      </c>
      <c r="O6590" s="108" t="s">
        <v>2573</v>
      </c>
    </row>
    <row r="6591" spans="1:15" s="108" customFormat="1" ht="12.75" x14ac:dyDescent="0.2">
      <c r="A6591" s="108" t="str">
        <f>EnterpriseData!$B$38</f>
        <v>ProTes300420201Adm</v>
      </c>
      <c r="B6591" s="109" t="s">
        <v>24092</v>
      </c>
      <c r="C6591" s="108" t="s">
        <v>2609</v>
      </c>
      <c r="D6591" s="108" t="s">
        <v>24093</v>
      </c>
      <c r="E6591" s="108" t="s">
        <v>2683</v>
      </c>
      <c r="G6591" s="108" t="s">
        <v>24094</v>
      </c>
      <c r="H6591" s="108" t="s">
        <v>21896</v>
      </c>
      <c r="I6591" s="110" t="s">
        <v>2683</v>
      </c>
      <c r="J6591" s="108" t="s">
        <v>2860</v>
      </c>
      <c r="O6591" s="108" t="s">
        <v>2573</v>
      </c>
    </row>
    <row r="6592" spans="1:15" s="108" customFormat="1" ht="12.75" x14ac:dyDescent="0.2">
      <c r="A6592" s="108" t="str">
        <f>EnterpriseData!$B$38</f>
        <v>ProTes300420201Adm</v>
      </c>
      <c r="B6592" s="109" t="s">
        <v>24095</v>
      </c>
      <c r="C6592" s="108" t="s">
        <v>2609</v>
      </c>
      <c r="D6592" s="108" t="s">
        <v>8579</v>
      </c>
      <c r="E6592" s="108" t="s">
        <v>2683</v>
      </c>
      <c r="G6592" s="108" t="s">
        <v>3055</v>
      </c>
      <c r="H6592" s="108" t="s">
        <v>8404</v>
      </c>
      <c r="I6592" s="110" t="s">
        <v>2683</v>
      </c>
      <c r="J6592" s="108" t="s">
        <v>2860</v>
      </c>
      <c r="O6592" s="108" t="s">
        <v>2573</v>
      </c>
    </row>
    <row r="6593" spans="1:15" s="108" customFormat="1" ht="12.75" x14ac:dyDescent="0.2">
      <c r="A6593" s="108" t="str">
        <f>EnterpriseData!$B$38</f>
        <v>ProTes300420201Adm</v>
      </c>
      <c r="B6593" s="109" t="s">
        <v>24096</v>
      </c>
      <c r="C6593" s="108" t="s">
        <v>2609</v>
      </c>
      <c r="D6593" s="108" t="s">
        <v>24097</v>
      </c>
      <c r="E6593" s="108" t="s">
        <v>2683</v>
      </c>
      <c r="G6593" s="108" t="s">
        <v>5217</v>
      </c>
      <c r="H6593" s="108" t="s">
        <v>8404</v>
      </c>
      <c r="I6593" s="110" t="s">
        <v>2683</v>
      </c>
      <c r="J6593" s="108" t="s">
        <v>2860</v>
      </c>
      <c r="O6593" s="108" t="s">
        <v>2573</v>
      </c>
    </row>
    <row r="6594" spans="1:15" s="108" customFormat="1" ht="12.75" x14ac:dyDescent="0.2">
      <c r="A6594" s="108" t="str">
        <f>EnterpriseData!$B$38</f>
        <v>ProTes300420201Adm</v>
      </c>
      <c r="B6594" s="109" t="s">
        <v>24098</v>
      </c>
      <c r="C6594" s="108" t="s">
        <v>2609</v>
      </c>
      <c r="D6594" s="108" t="s">
        <v>24099</v>
      </c>
      <c r="E6594" s="108" t="s">
        <v>2683</v>
      </c>
      <c r="G6594" s="108" t="s">
        <v>6270</v>
      </c>
      <c r="H6594" s="108" t="s">
        <v>11771</v>
      </c>
      <c r="I6594" s="110" t="s">
        <v>2683</v>
      </c>
      <c r="J6594" s="108" t="s">
        <v>2720</v>
      </c>
      <c r="O6594" s="108" t="s">
        <v>2573</v>
      </c>
    </row>
    <row r="6595" spans="1:15" s="108" customFormat="1" ht="12.75" x14ac:dyDescent="0.2">
      <c r="A6595" s="108" t="str">
        <f>EnterpriseData!$B$38</f>
        <v>ProTes300420201Adm</v>
      </c>
      <c r="B6595" s="109" t="s">
        <v>24100</v>
      </c>
      <c r="C6595" s="108" t="s">
        <v>2609</v>
      </c>
      <c r="D6595" s="108" t="s">
        <v>24101</v>
      </c>
      <c r="E6595" s="108" t="s">
        <v>2683</v>
      </c>
      <c r="G6595" s="108" t="s">
        <v>24102</v>
      </c>
      <c r="H6595" s="108" t="s">
        <v>6118</v>
      </c>
      <c r="I6595" s="110" t="s">
        <v>2683</v>
      </c>
      <c r="J6595" s="108" t="s">
        <v>2377</v>
      </c>
      <c r="O6595" s="108" t="s">
        <v>2573</v>
      </c>
    </row>
    <row r="6596" spans="1:15" s="108" customFormat="1" ht="12.75" x14ac:dyDescent="0.2">
      <c r="A6596" s="108" t="str">
        <f>EnterpriseData!$B$38</f>
        <v>ProTes300420201Adm</v>
      </c>
      <c r="B6596" s="109" t="s">
        <v>24103</v>
      </c>
      <c r="C6596" s="108" t="s">
        <v>2609</v>
      </c>
      <c r="D6596" s="108" t="s">
        <v>24104</v>
      </c>
      <c r="E6596" s="108" t="s">
        <v>2683</v>
      </c>
      <c r="G6596" s="108" t="s">
        <v>24105</v>
      </c>
      <c r="H6596" s="108" t="s">
        <v>6299</v>
      </c>
      <c r="I6596" s="110" t="s">
        <v>2683</v>
      </c>
      <c r="J6596" s="108" t="s">
        <v>3100</v>
      </c>
      <c r="O6596" s="108" t="s">
        <v>2573</v>
      </c>
    </row>
    <row r="6597" spans="1:15" s="108" customFormat="1" ht="12.75" x14ac:dyDescent="0.2">
      <c r="A6597" s="108" t="str">
        <f>EnterpriseData!$B$38</f>
        <v>ProTes300420201Adm</v>
      </c>
      <c r="B6597" s="109" t="s">
        <v>24106</v>
      </c>
      <c r="C6597" s="108" t="s">
        <v>2609</v>
      </c>
      <c r="D6597" s="108" t="s">
        <v>24107</v>
      </c>
      <c r="E6597" s="108" t="s">
        <v>2683</v>
      </c>
      <c r="G6597" s="108" t="s">
        <v>24108</v>
      </c>
      <c r="H6597" s="108" t="s">
        <v>8404</v>
      </c>
      <c r="I6597" s="110" t="s">
        <v>2683</v>
      </c>
      <c r="J6597" s="108" t="s">
        <v>2860</v>
      </c>
      <c r="O6597" s="108" t="s">
        <v>2573</v>
      </c>
    </row>
    <row r="6598" spans="1:15" s="108" customFormat="1" ht="12.75" x14ac:dyDescent="0.2">
      <c r="A6598" s="108" t="str">
        <f>EnterpriseData!$B$38</f>
        <v>ProTes300420201Adm</v>
      </c>
      <c r="B6598" s="109" t="s">
        <v>24109</v>
      </c>
      <c r="C6598" s="108" t="s">
        <v>2609</v>
      </c>
      <c r="D6598" s="108" t="s">
        <v>24110</v>
      </c>
      <c r="E6598" s="108" t="s">
        <v>2683</v>
      </c>
      <c r="G6598" s="108" t="s">
        <v>4926</v>
      </c>
      <c r="H6598" s="108" t="s">
        <v>4926</v>
      </c>
      <c r="I6598" s="110" t="s">
        <v>2683</v>
      </c>
      <c r="J6598" s="108" t="s">
        <v>4928</v>
      </c>
      <c r="O6598" s="108" t="s">
        <v>2573</v>
      </c>
    </row>
    <row r="6599" spans="1:15" s="108" customFormat="1" ht="12.75" x14ac:dyDescent="0.2">
      <c r="A6599" s="108" t="str">
        <f>EnterpriseData!$B$38</f>
        <v>ProTes300420201Adm</v>
      </c>
      <c r="B6599" s="109" t="s">
        <v>24111</v>
      </c>
      <c r="C6599" s="108" t="s">
        <v>2609</v>
      </c>
      <c r="D6599" s="108" t="s">
        <v>24112</v>
      </c>
      <c r="E6599" s="108" t="s">
        <v>2683</v>
      </c>
      <c r="G6599" s="108" t="s">
        <v>24113</v>
      </c>
      <c r="H6599" s="108" t="s">
        <v>19002</v>
      </c>
      <c r="I6599" s="110" t="s">
        <v>2683</v>
      </c>
      <c r="J6599" s="108" t="s">
        <v>2414</v>
      </c>
      <c r="O6599" s="108" t="s">
        <v>2573</v>
      </c>
    </row>
    <row r="6600" spans="1:15" s="108" customFormat="1" ht="12.75" x14ac:dyDescent="0.2">
      <c r="A6600" s="108" t="str">
        <f>EnterpriseData!$B$38</f>
        <v>ProTes300420201Adm</v>
      </c>
      <c r="B6600" s="109" t="s">
        <v>24114</v>
      </c>
      <c r="C6600" s="108" t="s">
        <v>2609</v>
      </c>
      <c r="D6600" s="108" t="s">
        <v>24115</v>
      </c>
      <c r="E6600" s="108" t="s">
        <v>2683</v>
      </c>
      <c r="G6600" s="108" t="s">
        <v>24116</v>
      </c>
      <c r="H6600" s="108" t="s">
        <v>19030</v>
      </c>
      <c r="I6600" s="110" t="s">
        <v>2683</v>
      </c>
      <c r="J6600" s="108" t="s">
        <v>3735</v>
      </c>
      <c r="O6600" s="108" t="s">
        <v>2573</v>
      </c>
    </row>
    <row r="6601" spans="1:15" s="108" customFormat="1" ht="12.75" x14ac:dyDescent="0.2">
      <c r="A6601" s="108" t="str">
        <f>EnterpriseData!$B$38</f>
        <v>ProTes300420201Adm</v>
      </c>
      <c r="B6601" s="109" t="s">
        <v>24117</v>
      </c>
      <c r="C6601" s="108" t="s">
        <v>2609</v>
      </c>
      <c r="D6601" s="108" t="s">
        <v>24118</v>
      </c>
      <c r="E6601" s="108" t="s">
        <v>2683</v>
      </c>
      <c r="G6601" s="108" t="s">
        <v>24119</v>
      </c>
      <c r="H6601" s="108" t="s">
        <v>11437</v>
      </c>
      <c r="I6601" s="110" t="s">
        <v>2683</v>
      </c>
      <c r="J6601" s="108" t="s">
        <v>6711</v>
      </c>
      <c r="O6601" s="108" t="s">
        <v>2573</v>
      </c>
    </row>
    <row r="6602" spans="1:15" s="108" customFormat="1" ht="12.75" x14ac:dyDescent="0.2">
      <c r="A6602" s="108" t="str">
        <f>EnterpriseData!$B$38</f>
        <v>ProTes300420201Adm</v>
      </c>
      <c r="B6602" s="109" t="s">
        <v>24120</v>
      </c>
      <c r="C6602" s="108" t="s">
        <v>2609</v>
      </c>
      <c r="D6602" s="108" t="s">
        <v>24121</v>
      </c>
      <c r="E6602" s="108" t="s">
        <v>2683</v>
      </c>
      <c r="G6602" s="108" t="s">
        <v>24122</v>
      </c>
      <c r="H6602" s="108" t="s">
        <v>6151</v>
      </c>
      <c r="I6602" s="110" t="s">
        <v>2683</v>
      </c>
      <c r="J6602" s="108" t="s">
        <v>2727</v>
      </c>
      <c r="O6602" s="108" t="s">
        <v>2573</v>
      </c>
    </row>
    <row r="6603" spans="1:15" s="108" customFormat="1" ht="12.75" x14ac:dyDescent="0.2">
      <c r="A6603" s="108" t="str">
        <f>EnterpriseData!$B$38</f>
        <v>ProTes300420201Adm</v>
      </c>
      <c r="B6603" s="109" t="s">
        <v>24123</v>
      </c>
      <c r="C6603" s="108" t="s">
        <v>2609</v>
      </c>
      <c r="D6603" s="108" t="s">
        <v>24124</v>
      </c>
      <c r="E6603" s="108" t="s">
        <v>2683</v>
      </c>
      <c r="G6603" s="108" t="s">
        <v>24125</v>
      </c>
      <c r="H6603" s="108" t="s">
        <v>8064</v>
      </c>
      <c r="I6603" s="110" t="s">
        <v>2683</v>
      </c>
      <c r="J6603" s="108" t="s">
        <v>2414</v>
      </c>
      <c r="O6603" s="108" t="s">
        <v>2573</v>
      </c>
    </row>
    <row r="6604" spans="1:15" s="108" customFormat="1" ht="12.75" x14ac:dyDescent="0.2">
      <c r="A6604" s="108" t="str">
        <f>EnterpriseData!$B$38</f>
        <v>ProTes300420201Adm</v>
      </c>
      <c r="B6604" s="109" t="s">
        <v>24126</v>
      </c>
      <c r="C6604" s="108" t="s">
        <v>2609</v>
      </c>
      <c r="D6604" s="108" t="s">
        <v>24127</v>
      </c>
      <c r="E6604" s="108" t="s">
        <v>2683</v>
      </c>
      <c r="G6604" s="108" t="s">
        <v>24128</v>
      </c>
      <c r="H6604" s="108" t="s">
        <v>11437</v>
      </c>
      <c r="I6604" s="110" t="s">
        <v>2683</v>
      </c>
      <c r="J6604" s="108" t="s">
        <v>6711</v>
      </c>
      <c r="O6604" s="108" t="s">
        <v>2573</v>
      </c>
    </row>
    <row r="6605" spans="1:15" s="108" customFormat="1" ht="12.75" x14ac:dyDescent="0.2">
      <c r="A6605" s="108" t="str">
        <f>EnterpriseData!$B$38</f>
        <v>ProTes300420201Adm</v>
      </c>
      <c r="B6605" s="109" t="s">
        <v>24129</v>
      </c>
      <c r="C6605" s="108" t="s">
        <v>2609</v>
      </c>
      <c r="D6605" s="108" t="s">
        <v>24130</v>
      </c>
      <c r="E6605" s="108" t="s">
        <v>2683</v>
      </c>
      <c r="G6605" s="108" t="s">
        <v>24131</v>
      </c>
      <c r="H6605" s="108" t="s">
        <v>6151</v>
      </c>
      <c r="I6605" s="110" t="s">
        <v>2683</v>
      </c>
      <c r="J6605" s="108" t="s">
        <v>2727</v>
      </c>
      <c r="O6605" s="108" t="s">
        <v>2573</v>
      </c>
    </row>
    <row r="6606" spans="1:15" s="108" customFormat="1" ht="12.75" x14ac:dyDescent="0.2">
      <c r="A6606" s="108" t="str">
        <f>EnterpriseData!$B$38</f>
        <v>ProTes300420201Adm</v>
      </c>
      <c r="B6606" s="109" t="s">
        <v>24132</v>
      </c>
      <c r="C6606" s="108" t="s">
        <v>2609</v>
      </c>
      <c r="D6606" s="108" t="s">
        <v>24133</v>
      </c>
      <c r="E6606" s="108" t="s">
        <v>2683</v>
      </c>
      <c r="G6606" s="108" t="s">
        <v>24134</v>
      </c>
      <c r="H6606" s="108" t="s">
        <v>6534</v>
      </c>
      <c r="I6606" s="110" t="s">
        <v>2683</v>
      </c>
      <c r="J6606" s="108" t="s">
        <v>5602</v>
      </c>
      <c r="O6606" s="108" t="s">
        <v>2573</v>
      </c>
    </row>
    <row r="6607" spans="1:15" s="108" customFormat="1" ht="12.75" x14ac:dyDescent="0.2">
      <c r="A6607" s="108" t="str">
        <f>EnterpriseData!$B$38</f>
        <v>ProTes300420201Adm</v>
      </c>
      <c r="B6607" s="109" t="s">
        <v>24135</v>
      </c>
      <c r="C6607" s="108" t="s">
        <v>2609</v>
      </c>
      <c r="D6607" s="108" t="s">
        <v>24136</v>
      </c>
      <c r="E6607" s="108" t="s">
        <v>2683</v>
      </c>
      <c r="G6607" s="108" t="s">
        <v>24137</v>
      </c>
      <c r="H6607" s="108" t="s">
        <v>6198</v>
      </c>
      <c r="I6607" s="110" t="s">
        <v>2683</v>
      </c>
      <c r="J6607" s="108" t="s">
        <v>3825</v>
      </c>
      <c r="O6607" s="108" t="s">
        <v>2573</v>
      </c>
    </row>
    <row r="6608" spans="1:15" s="108" customFormat="1" ht="12.75" x14ac:dyDescent="0.2">
      <c r="A6608" s="108" t="str">
        <f>EnterpriseData!$B$38</f>
        <v>ProTes300420201Adm</v>
      </c>
      <c r="B6608" s="109" t="s">
        <v>24138</v>
      </c>
      <c r="C6608" s="108" t="s">
        <v>2609</v>
      </c>
      <c r="D6608" s="108" t="s">
        <v>24139</v>
      </c>
      <c r="E6608" s="108" t="s">
        <v>2683</v>
      </c>
      <c r="G6608" s="108" t="s">
        <v>8162</v>
      </c>
      <c r="H6608" s="108" t="s">
        <v>6893</v>
      </c>
      <c r="I6608" s="110" t="s">
        <v>2683</v>
      </c>
      <c r="J6608" s="108" t="s">
        <v>2377</v>
      </c>
      <c r="O6608" s="108" t="s">
        <v>2573</v>
      </c>
    </row>
    <row r="6609" spans="1:15" s="108" customFormat="1" ht="12.75" x14ac:dyDescent="0.2">
      <c r="A6609" s="108" t="str">
        <f>EnterpriseData!$B$38</f>
        <v>ProTes300420201Adm</v>
      </c>
      <c r="B6609" s="109" t="s">
        <v>24140</v>
      </c>
      <c r="C6609" s="108" t="s">
        <v>2609</v>
      </c>
      <c r="D6609" s="108" t="s">
        <v>24141</v>
      </c>
      <c r="E6609" s="108" t="s">
        <v>2683</v>
      </c>
      <c r="G6609" s="108" t="s">
        <v>24142</v>
      </c>
      <c r="H6609" s="108" t="s">
        <v>9088</v>
      </c>
      <c r="I6609" s="110" t="s">
        <v>2683</v>
      </c>
      <c r="J6609" s="108" t="s">
        <v>2417</v>
      </c>
      <c r="O6609" s="108" t="s">
        <v>2573</v>
      </c>
    </row>
    <row r="6610" spans="1:15" s="108" customFormat="1" ht="12.75" x14ac:dyDescent="0.2">
      <c r="A6610" s="108" t="str">
        <f>EnterpriseData!$B$38</f>
        <v>ProTes300420201Adm</v>
      </c>
      <c r="B6610" s="109" t="s">
        <v>24143</v>
      </c>
      <c r="C6610" s="108" t="s">
        <v>2609</v>
      </c>
      <c r="D6610" s="108" t="s">
        <v>24144</v>
      </c>
      <c r="E6610" s="108" t="s">
        <v>2683</v>
      </c>
      <c r="G6610" s="108" t="s">
        <v>24145</v>
      </c>
      <c r="H6610" s="108" t="s">
        <v>10850</v>
      </c>
      <c r="I6610" s="110" t="s">
        <v>2683</v>
      </c>
      <c r="J6610" s="108" t="s">
        <v>2865</v>
      </c>
      <c r="O6610" s="108" t="s">
        <v>2573</v>
      </c>
    </row>
    <row r="6611" spans="1:15" s="108" customFormat="1" ht="12.75" x14ac:dyDescent="0.2">
      <c r="A6611" s="108" t="str">
        <f>EnterpriseData!$B$38</f>
        <v>ProTes300420201Adm</v>
      </c>
      <c r="B6611" s="109" t="s">
        <v>24146</v>
      </c>
      <c r="C6611" s="108" t="s">
        <v>2609</v>
      </c>
      <c r="D6611" s="108" t="s">
        <v>24147</v>
      </c>
      <c r="E6611" s="108" t="s">
        <v>2683</v>
      </c>
      <c r="G6611" s="108" t="s">
        <v>24148</v>
      </c>
      <c r="H6611" s="108" t="s">
        <v>6415</v>
      </c>
      <c r="I6611" s="110" t="s">
        <v>2683</v>
      </c>
      <c r="J6611" s="108" t="s">
        <v>4651</v>
      </c>
      <c r="O6611" s="108" t="s">
        <v>2573</v>
      </c>
    </row>
    <row r="6612" spans="1:15" s="108" customFormat="1" ht="12.75" x14ac:dyDescent="0.2">
      <c r="A6612" s="108" t="str">
        <f>EnterpriseData!$B$38</f>
        <v>ProTes300420201Adm</v>
      </c>
      <c r="B6612" s="109" t="s">
        <v>24149</v>
      </c>
      <c r="C6612" s="108" t="s">
        <v>2609</v>
      </c>
      <c r="D6612" s="108" t="s">
        <v>24150</v>
      </c>
      <c r="E6612" s="108" t="s">
        <v>2683</v>
      </c>
      <c r="G6612" s="108" t="s">
        <v>5691</v>
      </c>
      <c r="H6612" s="108" t="s">
        <v>6237</v>
      </c>
      <c r="I6612" s="110" t="s">
        <v>2683</v>
      </c>
      <c r="J6612" s="108" t="s">
        <v>6000</v>
      </c>
      <c r="O6612" s="108" t="s">
        <v>2573</v>
      </c>
    </row>
    <row r="6613" spans="1:15" s="108" customFormat="1" ht="12.75" x14ac:dyDescent="0.2">
      <c r="A6613" s="108" t="str">
        <f>EnterpriseData!$B$38</f>
        <v>ProTes300420201Adm</v>
      </c>
      <c r="B6613" s="109" t="s">
        <v>24151</v>
      </c>
      <c r="C6613" s="108" t="s">
        <v>2609</v>
      </c>
      <c r="D6613" s="108" t="s">
        <v>24152</v>
      </c>
      <c r="E6613" s="108" t="s">
        <v>2683</v>
      </c>
      <c r="G6613" s="108" t="s">
        <v>24153</v>
      </c>
      <c r="H6613" s="108" t="s">
        <v>22098</v>
      </c>
      <c r="I6613" s="110" t="s">
        <v>2683</v>
      </c>
      <c r="J6613" s="108" t="s">
        <v>3100</v>
      </c>
      <c r="O6613" s="108" t="s">
        <v>2573</v>
      </c>
    </row>
    <row r="6614" spans="1:15" s="108" customFormat="1" ht="12.75" x14ac:dyDescent="0.2">
      <c r="A6614" s="108" t="str">
        <f>EnterpriseData!$B$38</f>
        <v>ProTes300420201Adm</v>
      </c>
      <c r="B6614" s="109" t="s">
        <v>24154</v>
      </c>
      <c r="C6614" s="108" t="s">
        <v>2609</v>
      </c>
      <c r="D6614" s="108" t="s">
        <v>24155</v>
      </c>
      <c r="E6614" s="108" t="s">
        <v>2683</v>
      </c>
      <c r="G6614" s="108" t="s">
        <v>24156</v>
      </c>
      <c r="H6614" s="108" t="s">
        <v>6419</v>
      </c>
      <c r="I6614" s="110" t="s">
        <v>2683</v>
      </c>
      <c r="J6614" s="108" t="s">
        <v>5238</v>
      </c>
      <c r="O6614" s="108" t="s">
        <v>2573</v>
      </c>
    </row>
    <row r="6615" spans="1:15" s="108" customFormat="1" ht="12.75" x14ac:dyDescent="0.2">
      <c r="A6615" s="108" t="str">
        <f>EnterpriseData!$B$38</f>
        <v>ProTes300420201Adm</v>
      </c>
      <c r="B6615" s="109" t="s">
        <v>24157</v>
      </c>
      <c r="C6615" s="108" t="s">
        <v>2609</v>
      </c>
      <c r="D6615" s="108" t="s">
        <v>24158</v>
      </c>
      <c r="E6615" s="108" t="s">
        <v>2683</v>
      </c>
      <c r="G6615" s="108" t="s">
        <v>24159</v>
      </c>
      <c r="H6615" s="108" t="s">
        <v>6415</v>
      </c>
      <c r="I6615" s="110" t="s">
        <v>2683</v>
      </c>
      <c r="J6615" s="108" t="s">
        <v>4651</v>
      </c>
      <c r="O6615" s="108" t="s">
        <v>2573</v>
      </c>
    </row>
    <row r="6616" spans="1:15" s="108" customFormat="1" ht="12.75" x14ac:dyDescent="0.2">
      <c r="A6616" s="108" t="str">
        <f>EnterpriseData!$B$38</f>
        <v>ProTes300420201Adm</v>
      </c>
      <c r="B6616" s="109" t="s">
        <v>24160</v>
      </c>
      <c r="C6616" s="108" t="s">
        <v>2609</v>
      </c>
      <c r="D6616" s="108" t="s">
        <v>24161</v>
      </c>
      <c r="E6616" s="108" t="s">
        <v>2683</v>
      </c>
      <c r="G6616" s="108" t="s">
        <v>24162</v>
      </c>
      <c r="H6616" s="108" t="s">
        <v>11008</v>
      </c>
      <c r="I6616" s="110" t="s">
        <v>2683</v>
      </c>
      <c r="J6616" s="108" t="s">
        <v>3100</v>
      </c>
      <c r="O6616" s="108" t="s">
        <v>2573</v>
      </c>
    </row>
    <row r="6617" spans="1:15" s="108" customFormat="1" ht="12.75" x14ac:dyDescent="0.2">
      <c r="A6617" s="108" t="str">
        <f>EnterpriseData!$B$38</f>
        <v>ProTes300420201Adm</v>
      </c>
      <c r="B6617" s="109" t="s">
        <v>24163</v>
      </c>
      <c r="C6617" s="108" t="s">
        <v>2609</v>
      </c>
      <c r="D6617" s="108" t="s">
        <v>24164</v>
      </c>
      <c r="E6617" s="108" t="s">
        <v>2683</v>
      </c>
      <c r="G6617" s="108" t="s">
        <v>24165</v>
      </c>
      <c r="H6617" s="108" t="s">
        <v>9637</v>
      </c>
      <c r="I6617" s="110" t="s">
        <v>2683</v>
      </c>
      <c r="J6617" s="108" t="s">
        <v>5534</v>
      </c>
      <c r="O6617" s="108" t="s">
        <v>2573</v>
      </c>
    </row>
    <row r="6618" spans="1:15" s="108" customFormat="1" ht="12.75" x14ac:dyDescent="0.2">
      <c r="A6618" s="108" t="str">
        <f>EnterpriseData!$B$38</f>
        <v>ProTes300420201Adm</v>
      </c>
      <c r="B6618" s="109" t="s">
        <v>24166</v>
      </c>
      <c r="C6618" s="108" t="s">
        <v>2609</v>
      </c>
      <c r="D6618" s="108" t="s">
        <v>24167</v>
      </c>
      <c r="E6618" s="108" t="s">
        <v>2683</v>
      </c>
      <c r="G6618" s="108" t="s">
        <v>24168</v>
      </c>
      <c r="H6618" s="108" t="s">
        <v>21351</v>
      </c>
      <c r="I6618" s="110" t="s">
        <v>2683</v>
      </c>
      <c r="J6618" s="108" t="s">
        <v>5929</v>
      </c>
      <c r="O6618" s="108" t="s">
        <v>2573</v>
      </c>
    </row>
    <row r="6619" spans="1:15" s="108" customFormat="1" ht="12.75" x14ac:dyDescent="0.2">
      <c r="A6619" s="108" t="str">
        <f>EnterpriseData!$B$38</f>
        <v>ProTes300420201Adm</v>
      </c>
      <c r="B6619" s="109" t="s">
        <v>24169</v>
      </c>
      <c r="C6619" s="108" t="s">
        <v>2609</v>
      </c>
      <c r="D6619" s="108" t="s">
        <v>24170</v>
      </c>
      <c r="E6619" s="108" t="s">
        <v>2683</v>
      </c>
      <c r="G6619" s="108" t="s">
        <v>4302</v>
      </c>
      <c r="H6619" s="108" t="s">
        <v>8011</v>
      </c>
      <c r="I6619" s="110" t="s">
        <v>2683</v>
      </c>
      <c r="J6619" s="108" t="s">
        <v>2930</v>
      </c>
      <c r="O6619" s="108" t="s">
        <v>2573</v>
      </c>
    </row>
    <row r="6620" spans="1:15" s="108" customFormat="1" ht="12.75" x14ac:dyDescent="0.2">
      <c r="A6620" s="108" t="str">
        <f>EnterpriseData!$B$38</f>
        <v>ProTes300420201Adm</v>
      </c>
      <c r="B6620" s="109" t="s">
        <v>24171</v>
      </c>
      <c r="C6620" s="108" t="s">
        <v>2609</v>
      </c>
      <c r="D6620" s="108" t="s">
        <v>24172</v>
      </c>
      <c r="E6620" s="108" t="s">
        <v>2683</v>
      </c>
      <c r="G6620" s="108" t="s">
        <v>24173</v>
      </c>
      <c r="H6620" s="108" t="s">
        <v>8404</v>
      </c>
      <c r="I6620" s="110" t="s">
        <v>2683</v>
      </c>
      <c r="J6620" s="108" t="s">
        <v>2860</v>
      </c>
      <c r="O6620" s="108" t="s">
        <v>2573</v>
      </c>
    </row>
    <row r="6621" spans="1:15" s="108" customFormat="1" ht="12.75" x14ac:dyDescent="0.2">
      <c r="A6621" s="108" t="str">
        <f>EnterpriseData!$B$38</f>
        <v>ProTes300420201Adm</v>
      </c>
      <c r="B6621" s="109" t="s">
        <v>24174</v>
      </c>
      <c r="C6621" s="108" t="s">
        <v>2609</v>
      </c>
      <c r="D6621" s="108" t="s">
        <v>24175</v>
      </c>
      <c r="E6621" s="108" t="s">
        <v>2683</v>
      </c>
      <c r="G6621" s="108" t="s">
        <v>24176</v>
      </c>
      <c r="H6621" s="108" t="s">
        <v>6198</v>
      </c>
      <c r="I6621" s="110" t="s">
        <v>2683</v>
      </c>
      <c r="J6621" s="108" t="s">
        <v>3825</v>
      </c>
      <c r="O6621" s="108" t="s">
        <v>2573</v>
      </c>
    </row>
    <row r="6622" spans="1:15" s="108" customFormat="1" ht="12.75" x14ac:dyDescent="0.2">
      <c r="A6622" s="108" t="str">
        <f>EnterpriseData!$B$38</f>
        <v>ProTes300420201Adm</v>
      </c>
      <c r="B6622" s="109" t="s">
        <v>24177</v>
      </c>
      <c r="C6622" s="108" t="s">
        <v>2609</v>
      </c>
      <c r="D6622" s="108" t="s">
        <v>12292</v>
      </c>
      <c r="E6622" s="108" t="s">
        <v>2683</v>
      </c>
      <c r="G6622" s="108" t="s">
        <v>12293</v>
      </c>
      <c r="H6622" s="108" t="s">
        <v>6419</v>
      </c>
      <c r="I6622" s="110" t="s">
        <v>2683</v>
      </c>
      <c r="J6622" s="108" t="s">
        <v>5238</v>
      </c>
      <c r="O6622" s="108" t="s">
        <v>2573</v>
      </c>
    </row>
    <row r="6623" spans="1:15" s="108" customFormat="1" ht="12.75" x14ac:dyDescent="0.2">
      <c r="A6623" s="108" t="str">
        <f>EnterpriseData!$B$38</f>
        <v>ProTes300420201Adm</v>
      </c>
      <c r="B6623" s="109" t="s">
        <v>24178</v>
      </c>
      <c r="C6623" s="108" t="s">
        <v>2609</v>
      </c>
      <c r="D6623" s="108" t="s">
        <v>24179</v>
      </c>
      <c r="E6623" s="108" t="s">
        <v>2683</v>
      </c>
      <c r="G6623" s="108" t="s">
        <v>24180</v>
      </c>
      <c r="H6623" s="108" t="s">
        <v>24181</v>
      </c>
      <c r="I6623" s="110" t="s">
        <v>2683</v>
      </c>
      <c r="J6623" s="108" t="s">
        <v>3692</v>
      </c>
      <c r="O6623" s="108" t="s">
        <v>2573</v>
      </c>
    </row>
    <row r="6624" spans="1:15" s="108" customFormat="1" ht="12.75" x14ac:dyDescent="0.2">
      <c r="A6624" s="108" t="str">
        <f>EnterpriseData!$B$38</f>
        <v>ProTes300420201Adm</v>
      </c>
      <c r="B6624" s="109" t="s">
        <v>24182</v>
      </c>
      <c r="C6624" s="108" t="s">
        <v>2609</v>
      </c>
      <c r="D6624" s="108" t="s">
        <v>24183</v>
      </c>
      <c r="E6624" s="108" t="s">
        <v>2683</v>
      </c>
      <c r="G6624" s="108" t="s">
        <v>24184</v>
      </c>
      <c r="H6624" s="108" t="s">
        <v>7356</v>
      </c>
      <c r="I6624" s="110" t="s">
        <v>2683</v>
      </c>
      <c r="J6624" s="108" t="s">
        <v>3692</v>
      </c>
      <c r="O6624" s="108" t="s">
        <v>2573</v>
      </c>
    </row>
    <row r="6625" spans="1:15" s="108" customFormat="1" ht="12.75" x14ac:dyDescent="0.2">
      <c r="A6625" s="108" t="str">
        <f>EnterpriseData!$B$38</f>
        <v>ProTes300420201Adm</v>
      </c>
      <c r="B6625" s="109" t="s">
        <v>24185</v>
      </c>
      <c r="C6625" s="108" t="s">
        <v>2609</v>
      </c>
      <c r="D6625" s="108" t="s">
        <v>24186</v>
      </c>
      <c r="E6625" s="108" t="s">
        <v>2683</v>
      </c>
      <c r="G6625" s="108" t="s">
        <v>24187</v>
      </c>
      <c r="H6625" s="108" t="s">
        <v>9637</v>
      </c>
      <c r="I6625" s="110" t="s">
        <v>2683</v>
      </c>
      <c r="J6625" s="108" t="s">
        <v>5534</v>
      </c>
      <c r="O6625" s="108" t="s">
        <v>2573</v>
      </c>
    </row>
    <row r="6626" spans="1:15" s="108" customFormat="1" ht="12.75" x14ac:dyDescent="0.2">
      <c r="A6626" s="108" t="str">
        <f>EnterpriseData!$B$38</f>
        <v>ProTes300420201Adm</v>
      </c>
      <c r="B6626" s="109" t="s">
        <v>24188</v>
      </c>
      <c r="C6626" s="108" t="s">
        <v>2609</v>
      </c>
      <c r="D6626" s="108" t="s">
        <v>24189</v>
      </c>
      <c r="E6626" s="108" t="s">
        <v>2683</v>
      </c>
      <c r="G6626" s="108" t="s">
        <v>24190</v>
      </c>
      <c r="H6626" s="108" t="s">
        <v>11059</v>
      </c>
      <c r="I6626" s="110" t="s">
        <v>2683</v>
      </c>
      <c r="J6626" s="108" t="s">
        <v>2794</v>
      </c>
      <c r="O6626" s="108" t="s">
        <v>2573</v>
      </c>
    </row>
    <row r="6627" spans="1:15" s="108" customFormat="1" ht="12.75" x14ac:dyDescent="0.2">
      <c r="A6627" s="108" t="str">
        <f>EnterpriseData!$B$38</f>
        <v>ProTes300420201Adm</v>
      </c>
      <c r="B6627" s="109" t="s">
        <v>24191</v>
      </c>
      <c r="C6627" s="108" t="s">
        <v>2609</v>
      </c>
      <c r="D6627" s="108" t="s">
        <v>24192</v>
      </c>
      <c r="E6627" s="108" t="s">
        <v>2683</v>
      </c>
      <c r="G6627" s="108" t="s">
        <v>24193</v>
      </c>
      <c r="H6627" s="108" t="s">
        <v>6245</v>
      </c>
      <c r="I6627" s="110" t="s">
        <v>2683</v>
      </c>
      <c r="J6627" s="108" t="s">
        <v>2412</v>
      </c>
      <c r="O6627" s="108" t="s">
        <v>2573</v>
      </c>
    </row>
    <row r="6628" spans="1:15" s="108" customFormat="1" ht="12.75" x14ac:dyDescent="0.2">
      <c r="A6628" s="108" t="str">
        <f>EnterpriseData!$B$38</f>
        <v>ProTes300420201Adm</v>
      </c>
      <c r="B6628" s="109" t="s">
        <v>24194</v>
      </c>
      <c r="C6628" s="108" t="s">
        <v>2609</v>
      </c>
      <c r="D6628" s="108" t="s">
        <v>24195</v>
      </c>
      <c r="E6628" s="108" t="s">
        <v>2683</v>
      </c>
      <c r="G6628" s="108" t="s">
        <v>24196</v>
      </c>
      <c r="H6628" s="108" t="s">
        <v>13229</v>
      </c>
      <c r="I6628" s="110" t="s">
        <v>2683</v>
      </c>
      <c r="J6628" s="108" t="s">
        <v>2834</v>
      </c>
      <c r="O6628" s="108" t="s">
        <v>2573</v>
      </c>
    </row>
    <row r="6629" spans="1:15" s="108" customFormat="1" ht="12.75" x14ac:dyDescent="0.2">
      <c r="A6629" s="108" t="str">
        <f>EnterpriseData!$B$38</f>
        <v>ProTes300420201Adm</v>
      </c>
      <c r="B6629" s="109" t="s">
        <v>24197</v>
      </c>
      <c r="C6629" s="108" t="s">
        <v>2609</v>
      </c>
      <c r="D6629" s="108" t="s">
        <v>24198</v>
      </c>
      <c r="E6629" s="108" t="s">
        <v>2683</v>
      </c>
      <c r="G6629" s="108" t="s">
        <v>24199</v>
      </c>
      <c r="H6629" s="108" t="s">
        <v>11059</v>
      </c>
      <c r="I6629" s="110" t="s">
        <v>2683</v>
      </c>
      <c r="J6629" s="108" t="s">
        <v>2794</v>
      </c>
      <c r="O6629" s="108" t="s">
        <v>2573</v>
      </c>
    </row>
    <row r="6630" spans="1:15" s="108" customFormat="1" ht="12.75" x14ac:dyDescent="0.2">
      <c r="A6630" s="108" t="str">
        <f>EnterpriseData!$B$38</f>
        <v>ProTes300420201Adm</v>
      </c>
      <c r="B6630" s="109" t="s">
        <v>24200</v>
      </c>
      <c r="C6630" s="108" t="s">
        <v>2609</v>
      </c>
      <c r="D6630" s="108" t="s">
        <v>24201</v>
      </c>
      <c r="E6630" s="108" t="s">
        <v>2683</v>
      </c>
      <c r="G6630" s="108" t="s">
        <v>13577</v>
      </c>
      <c r="H6630" s="108" t="s">
        <v>13540</v>
      </c>
      <c r="I6630" s="110" t="s">
        <v>2683</v>
      </c>
      <c r="J6630" s="108" t="s">
        <v>6370</v>
      </c>
      <c r="O6630" s="108" t="s">
        <v>2573</v>
      </c>
    </row>
    <row r="6631" spans="1:15" s="108" customFormat="1" ht="12.75" x14ac:dyDescent="0.2">
      <c r="A6631" s="108" t="str">
        <f>EnterpriseData!$B$38</f>
        <v>ProTes300420201Adm</v>
      </c>
      <c r="B6631" s="109" t="s">
        <v>24202</v>
      </c>
      <c r="C6631" s="108" t="s">
        <v>2609</v>
      </c>
      <c r="D6631" s="108" t="s">
        <v>24203</v>
      </c>
      <c r="E6631" s="108" t="s">
        <v>2683</v>
      </c>
      <c r="G6631" s="108" t="s">
        <v>24204</v>
      </c>
      <c r="H6631" s="108" t="s">
        <v>11437</v>
      </c>
      <c r="I6631" s="110" t="s">
        <v>2683</v>
      </c>
      <c r="J6631" s="108" t="s">
        <v>6711</v>
      </c>
      <c r="O6631" s="108" t="s">
        <v>2573</v>
      </c>
    </row>
    <row r="6632" spans="1:15" s="108" customFormat="1" ht="12.75" x14ac:dyDescent="0.2">
      <c r="A6632" s="108" t="str">
        <f>EnterpriseData!$B$38</f>
        <v>ProTes300420201Adm</v>
      </c>
      <c r="B6632" s="109" t="s">
        <v>24205</v>
      </c>
      <c r="C6632" s="108" t="s">
        <v>2609</v>
      </c>
      <c r="D6632" s="108" t="s">
        <v>24206</v>
      </c>
      <c r="E6632" s="108" t="s">
        <v>2683</v>
      </c>
      <c r="G6632" s="108" t="s">
        <v>24207</v>
      </c>
      <c r="H6632" s="108" t="s">
        <v>6676</v>
      </c>
      <c r="I6632" s="110" t="s">
        <v>2683</v>
      </c>
      <c r="J6632" s="108" t="s">
        <v>3151</v>
      </c>
      <c r="O6632" s="108" t="s">
        <v>2573</v>
      </c>
    </row>
    <row r="6633" spans="1:15" s="108" customFormat="1" ht="12.75" x14ac:dyDescent="0.2">
      <c r="A6633" s="108" t="str">
        <f>EnterpriseData!$B$38</f>
        <v>ProTes300420201Adm</v>
      </c>
      <c r="B6633" s="109" t="s">
        <v>24208</v>
      </c>
      <c r="C6633" s="108" t="s">
        <v>2609</v>
      </c>
      <c r="D6633" s="108" t="s">
        <v>24209</v>
      </c>
      <c r="E6633" s="108" t="s">
        <v>2683</v>
      </c>
      <c r="G6633" s="108" t="s">
        <v>24210</v>
      </c>
      <c r="H6633" s="108" t="s">
        <v>24210</v>
      </c>
      <c r="I6633" s="110" t="s">
        <v>2683</v>
      </c>
      <c r="J6633" s="108" t="s">
        <v>4651</v>
      </c>
      <c r="O6633" s="108" t="s">
        <v>2573</v>
      </c>
    </row>
    <row r="6634" spans="1:15" s="108" customFormat="1" ht="12.75" x14ac:dyDescent="0.2">
      <c r="A6634" s="108" t="str">
        <f>EnterpriseData!$B$38</f>
        <v>ProTes300420201Adm</v>
      </c>
      <c r="B6634" s="109" t="s">
        <v>24211</v>
      </c>
      <c r="C6634" s="108" t="s">
        <v>2609</v>
      </c>
      <c r="D6634" s="108" t="s">
        <v>24212</v>
      </c>
      <c r="E6634" s="108" t="s">
        <v>2683</v>
      </c>
      <c r="G6634" s="108" t="s">
        <v>24213</v>
      </c>
      <c r="H6634" s="108" t="s">
        <v>6325</v>
      </c>
      <c r="I6634" s="110" t="s">
        <v>2683</v>
      </c>
      <c r="J6634" s="108" t="s">
        <v>2377</v>
      </c>
      <c r="O6634" s="108" t="s">
        <v>2573</v>
      </c>
    </row>
    <row r="6635" spans="1:15" s="108" customFormat="1" ht="12.75" x14ac:dyDescent="0.2">
      <c r="A6635" s="108" t="str">
        <f>EnterpriseData!$B$38</f>
        <v>ProTes300420201Adm</v>
      </c>
      <c r="B6635" s="109" t="s">
        <v>24214</v>
      </c>
      <c r="C6635" s="108" t="s">
        <v>2609</v>
      </c>
      <c r="D6635" s="108" t="s">
        <v>24215</v>
      </c>
      <c r="E6635" s="108" t="s">
        <v>2683</v>
      </c>
      <c r="G6635" s="108" t="s">
        <v>24216</v>
      </c>
      <c r="H6635" s="108" t="s">
        <v>6419</v>
      </c>
      <c r="I6635" s="110" t="s">
        <v>2683</v>
      </c>
      <c r="J6635" s="108" t="s">
        <v>5238</v>
      </c>
      <c r="O6635" s="108" t="s">
        <v>2573</v>
      </c>
    </row>
    <row r="6636" spans="1:15" s="108" customFormat="1" ht="12.75" x14ac:dyDescent="0.2">
      <c r="A6636" s="108" t="str">
        <f>EnterpriseData!$B$38</f>
        <v>ProTes300420201Adm</v>
      </c>
      <c r="B6636" s="109" t="s">
        <v>24217</v>
      </c>
      <c r="C6636" s="108" t="s">
        <v>2609</v>
      </c>
      <c r="D6636" s="108" t="s">
        <v>24218</v>
      </c>
      <c r="E6636" s="108" t="s">
        <v>2683</v>
      </c>
      <c r="G6636" s="108" t="s">
        <v>24219</v>
      </c>
      <c r="H6636" s="108" t="s">
        <v>8404</v>
      </c>
      <c r="I6636" s="110" t="s">
        <v>2683</v>
      </c>
      <c r="J6636" s="108" t="s">
        <v>2860</v>
      </c>
      <c r="O6636" s="108" t="s">
        <v>2573</v>
      </c>
    </row>
    <row r="6637" spans="1:15" s="108" customFormat="1" ht="12.75" x14ac:dyDescent="0.2">
      <c r="A6637" s="108" t="str">
        <f>EnterpriseData!$B$38</f>
        <v>ProTes300420201Adm</v>
      </c>
      <c r="B6637" s="109" t="s">
        <v>24220</v>
      </c>
      <c r="C6637" s="108" t="s">
        <v>2609</v>
      </c>
      <c r="D6637" s="108" t="s">
        <v>24221</v>
      </c>
      <c r="E6637" s="108" t="s">
        <v>2683</v>
      </c>
      <c r="G6637" s="108" t="s">
        <v>24222</v>
      </c>
      <c r="H6637" s="108" t="s">
        <v>6118</v>
      </c>
      <c r="I6637" s="110" t="s">
        <v>2683</v>
      </c>
      <c r="J6637" s="108" t="s">
        <v>2377</v>
      </c>
      <c r="O6637" s="108" t="s">
        <v>2573</v>
      </c>
    </row>
    <row r="6638" spans="1:15" s="108" customFormat="1" ht="12.75" x14ac:dyDescent="0.2">
      <c r="A6638" s="108" t="str">
        <f>EnterpriseData!$B$38</f>
        <v>ProTes300420201Adm</v>
      </c>
      <c r="B6638" s="109" t="s">
        <v>24223</v>
      </c>
      <c r="C6638" s="108" t="s">
        <v>2609</v>
      </c>
      <c r="D6638" s="108" t="s">
        <v>24224</v>
      </c>
      <c r="E6638" s="108" t="s">
        <v>2683</v>
      </c>
      <c r="G6638" s="108" t="s">
        <v>24225</v>
      </c>
      <c r="H6638" s="108" t="s">
        <v>15600</v>
      </c>
      <c r="I6638" s="110" t="s">
        <v>2683</v>
      </c>
      <c r="J6638" s="108" t="s">
        <v>3100</v>
      </c>
      <c r="O6638" s="108" t="s">
        <v>2573</v>
      </c>
    </row>
    <row r="6639" spans="1:15" s="108" customFormat="1" ht="12.75" x14ac:dyDescent="0.2">
      <c r="A6639" s="108" t="str">
        <f>EnterpriseData!$B$38</f>
        <v>ProTes300420201Adm</v>
      </c>
      <c r="B6639" s="109" t="s">
        <v>24226</v>
      </c>
      <c r="C6639" s="108" t="s">
        <v>2609</v>
      </c>
      <c r="D6639" s="108" t="s">
        <v>24227</v>
      </c>
      <c r="E6639" s="108" t="s">
        <v>2683</v>
      </c>
      <c r="G6639" s="108" t="s">
        <v>24228</v>
      </c>
      <c r="H6639" s="108" t="s">
        <v>6122</v>
      </c>
      <c r="I6639" s="110" t="s">
        <v>2683</v>
      </c>
      <c r="J6639" s="108" t="s">
        <v>6123</v>
      </c>
      <c r="O6639" s="108" t="s">
        <v>2573</v>
      </c>
    </row>
    <row r="6640" spans="1:15" s="108" customFormat="1" ht="12.75" x14ac:dyDescent="0.2">
      <c r="A6640" s="108" t="str">
        <f>EnterpriseData!$B$38</f>
        <v>ProTes300420201Adm</v>
      </c>
      <c r="B6640" s="109" t="s">
        <v>24229</v>
      </c>
      <c r="C6640" s="108" t="s">
        <v>2609</v>
      </c>
      <c r="D6640" s="108" t="s">
        <v>24230</v>
      </c>
      <c r="E6640" s="108" t="s">
        <v>2683</v>
      </c>
      <c r="G6640" s="108" t="s">
        <v>24231</v>
      </c>
      <c r="H6640" s="108" t="s">
        <v>6522</v>
      </c>
      <c r="I6640" s="110" t="s">
        <v>2683</v>
      </c>
      <c r="J6640" s="108" t="s">
        <v>5325</v>
      </c>
      <c r="O6640" s="108" t="s">
        <v>2573</v>
      </c>
    </row>
    <row r="6641" spans="1:15" s="108" customFormat="1" ht="12.75" x14ac:dyDescent="0.2">
      <c r="A6641" s="108" t="str">
        <f>EnterpriseData!$B$38</f>
        <v>ProTes300420201Adm</v>
      </c>
      <c r="B6641" s="109" t="s">
        <v>24232</v>
      </c>
      <c r="C6641" s="108" t="s">
        <v>2609</v>
      </c>
      <c r="D6641" s="108" t="s">
        <v>24233</v>
      </c>
      <c r="E6641" s="108" t="s">
        <v>2683</v>
      </c>
      <c r="G6641" s="108" t="s">
        <v>24234</v>
      </c>
      <c r="H6641" s="108" t="s">
        <v>6664</v>
      </c>
      <c r="I6641" s="110" t="s">
        <v>2683</v>
      </c>
      <c r="J6641" s="108" t="s">
        <v>2440</v>
      </c>
      <c r="O6641" s="108" t="s">
        <v>2573</v>
      </c>
    </row>
    <row r="6642" spans="1:15" s="108" customFormat="1" ht="12.75" x14ac:dyDescent="0.2">
      <c r="A6642" s="108" t="str">
        <f>EnterpriseData!$B$38</f>
        <v>ProTes300420201Adm</v>
      </c>
      <c r="B6642" s="109" t="s">
        <v>24235</v>
      </c>
      <c r="C6642" s="108" t="s">
        <v>2609</v>
      </c>
      <c r="D6642" s="108" t="s">
        <v>24236</v>
      </c>
      <c r="E6642" s="108" t="s">
        <v>2683</v>
      </c>
      <c r="G6642" s="108" t="s">
        <v>24237</v>
      </c>
      <c r="H6642" s="108" t="s">
        <v>6360</v>
      </c>
      <c r="I6642" s="110" t="s">
        <v>2683</v>
      </c>
      <c r="J6642" s="108" t="s">
        <v>3047</v>
      </c>
      <c r="O6642" s="108" t="s">
        <v>2573</v>
      </c>
    </row>
    <row r="6643" spans="1:15" s="108" customFormat="1" ht="12.75" x14ac:dyDescent="0.2">
      <c r="A6643" s="108" t="str">
        <f>EnterpriseData!$B$38</f>
        <v>ProTes300420201Adm</v>
      </c>
      <c r="B6643" s="109" t="s">
        <v>24238</v>
      </c>
      <c r="C6643" s="108" t="s">
        <v>2609</v>
      </c>
      <c r="D6643" s="108" t="s">
        <v>24239</v>
      </c>
      <c r="E6643" s="108" t="s">
        <v>2683</v>
      </c>
      <c r="G6643" s="108" t="s">
        <v>8530</v>
      </c>
      <c r="H6643" s="108" t="s">
        <v>8530</v>
      </c>
      <c r="I6643" s="110" t="s">
        <v>2683</v>
      </c>
      <c r="J6643" s="108" t="s">
        <v>3202</v>
      </c>
      <c r="O6643" s="108" t="s">
        <v>2573</v>
      </c>
    </row>
    <row r="6644" spans="1:15" s="108" customFormat="1" ht="12.75" x14ac:dyDescent="0.2">
      <c r="A6644" s="108" t="str">
        <f>EnterpriseData!$B$38</f>
        <v>ProTes300420201Adm</v>
      </c>
      <c r="B6644" s="109" t="s">
        <v>24240</v>
      </c>
      <c r="C6644" s="108" t="s">
        <v>2609</v>
      </c>
      <c r="D6644" s="108" t="s">
        <v>24241</v>
      </c>
      <c r="E6644" s="108" t="s">
        <v>2683</v>
      </c>
      <c r="G6644" s="108" t="s">
        <v>24242</v>
      </c>
      <c r="H6644" s="108" t="s">
        <v>24243</v>
      </c>
      <c r="I6644" s="110" t="s">
        <v>2683</v>
      </c>
      <c r="J6644" s="108" t="s">
        <v>5295</v>
      </c>
      <c r="O6644" s="108" t="s">
        <v>2573</v>
      </c>
    </row>
    <row r="6645" spans="1:15" s="108" customFormat="1" ht="12.75" x14ac:dyDescent="0.2">
      <c r="A6645" s="108" t="str">
        <f>EnterpriseData!$B$38</f>
        <v>ProTes300420201Adm</v>
      </c>
      <c r="B6645" s="109" t="s">
        <v>24244</v>
      </c>
      <c r="C6645" s="108" t="s">
        <v>2609</v>
      </c>
      <c r="D6645" s="108" t="s">
        <v>24245</v>
      </c>
      <c r="E6645" s="108" t="s">
        <v>2683</v>
      </c>
      <c r="G6645" s="108" t="s">
        <v>24246</v>
      </c>
      <c r="H6645" s="108" t="s">
        <v>6566</v>
      </c>
      <c r="I6645" s="110" t="s">
        <v>2683</v>
      </c>
      <c r="J6645" s="108" t="s">
        <v>2409</v>
      </c>
      <c r="O6645" s="108" t="s">
        <v>2573</v>
      </c>
    </row>
    <row r="6646" spans="1:15" s="108" customFormat="1" ht="12.75" x14ac:dyDescent="0.2">
      <c r="A6646" s="108" t="str">
        <f>EnterpriseData!$B$38</f>
        <v>ProTes300420201Adm</v>
      </c>
      <c r="B6646" s="109" t="s">
        <v>24247</v>
      </c>
      <c r="C6646" s="108" t="s">
        <v>2609</v>
      </c>
      <c r="D6646" s="108" t="s">
        <v>24248</v>
      </c>
      <c r="E6646" s="108" t="s">
        <v>2683</v>
      </c>
      <c r="G6646" s="108" t="s">
        <v>24249</v>
      </c>
      <c r="H6646" s="108" t="s">
        <v>6155</v>
      </c>
      <c r="I6646" s="110" t="s">
        <v>2683</v>
      </c>
      <c r="J6646" s="108" t="s">
        <v>3358</v>
      </c>
      <c r="O6646" s="108" t="s">
        <v>2573</v>
      </c>
    </row>
    <row r="6647" spans="1:15" s="108" customFormat="1" ht="12.75" x14ac:dyDescent="0.2">
      <c r="A6647" s="108" t="str">
        <f>EnterpriseData!$B$38</f>
        <v>ProTes300420201Adm</v>
      </c>
      <c r="B6647" s="109" t="s">
        <v>24250</v>
      </c>
      <c r="C6647" s="108" t="s">
        <v>2609</v>
      </c>
      <c r="D6647" s="108" t="s">
        <v>24251</v>
      </c>
      <c r="E6647" s="108" t="s">
        <v>2683</v>
      </c>
      <c r="G6647" s="108" t="s">
        <v>24252</v>
      </c>
      <c r="H6647" s="108" t="s">
        <v>6133</v>
      </c>
      <c r="I6647" s="110" t="s">
        <v>2683</v>
      </c>
      <c r="J6647" s="108" t="s">
        <v>3681</v>
      </c>
      <c r="O6647" s="108" t="s">
        <v>2573</v>
      </c>
    </row>
    <row r="6648" spans="1:15" s="108" customFormat="1" ht="12.75" x14ac:dyDescent="0.2">
      <c r="A6648" s="108" t="str">
        <f>EnterpriseData!$B$38</f>
        <v>ProTes300420201Adm</v>
      </c>
      <c r="B6648" s="109" t="s">
        <v>24253</v>
      </c>
      <c r="C6648" s="108" t="s">
        <v>2609</v>
      </c>
      <c r="D6648" s="108" t="s">
        <v>22303</v>
      </c>
      <c r="E6648" s="108" t="s">
        <v>2683</v>
      </c>
      <c r="G6648" s="108" t="s">
        <v>24254</v>
      </c>
      <c r="H6648" s="108" t="s">
        <v>7941</v>
      </c>
      <c r="I6648" s="110" t="s">
        <v>2683</v>
      </c>
      <c r="J6648" s="108" t="s">
        <v>2404</v>
      </c>
      <c r="O6648" s="108" t="s">
        <v>2573</v>
      </c>
    </row>
    <row r="6649" spans="1:15" s="108" customFormat="1" ht="12.75" x14ac:dyDescent="0.2">
      <c r="A6649" s="108" t="str">
        <f>EnterpriseData!$B$38</f>
        <v>ProTes300420201Adm</v>
      </c>
      <c r="B6649" s="109" t="s">
        <v>24255</v>
      </c>
      <c r="C6649" s="108" t="s">
        <v>2609</v>
      </c>
      <c r="D6649" s="108" t="s">
        <v>24256</v>
      </c>
      <c r="E6649" s="108" t="s">
        <v>2683</v>
      </c>
      <c r="G6649" s="108" t="s">
        <v>24257</v>
      </c>
      <c r="H6649" s="108" t="s">
        <v>7887</v>
      </c>
      <c r="I6649" s="110" t="s">
        <v>2683</v>
      </c>
      <c r="J6649" s="108" t="s">
        <v>4536</v>
      </c>
      <c r="O6649" s="108" t="s">
        <v>2573</v>
      </c>
    </row>
    <row r="6650" spans="1:15" s="108" customFormat="1" ht="12.75" x14ac:dyDescent="0.2">
      <c r="A6650" s="108" t="str">
        <f>EnterpriseData!$B$38</f>
        <v>ProTes300420201Adm</v>
      </c>
      <c r="B6650" s="109" t="s">
        <v>24258</v>
      </c>
      <c r="C6650" s="108" t="s">
        <v>2609</v>
      </c>
      <c r="D6650" s="108" t="s">
        <v>24259</v>
      </c>
      <c r="E6650" s="108" t="s">
        <v>2683</v>
      </c>
      <c r="G6650" s="108" t="s">
        <v>24260</v>
      </c>
      <c r="H6650" s="108" t="s">
        <v>24261</v>
      </c>
      <c r="I6650" s="110" t="s">
        <v>2683</v>
      </c>
      <c r="J6650" s="108" t="s">
        <v>2896</v>
      </c>
      <c r="O6650" s="108" t="s">
        <v>2573</v>
      </c>
    </row>
    <row r="6651" spans="1:15" s="108" customFormat="1" ht="12.75" x14ac:dyDescent="0.2">
      <c r="A6651" s="108" t="str">
        <f>EnterpriseData!$B$38</f>
        <v>ProTes300420201Adm</v>
      </c>
      <c r="B6651" s="109" t="s">
        <v>24262</v>
      </c>
      <c r="C6651" s="108" t="s">
        <v>2609</v>
      </c>
      <c r="D6651" s="108" t="s">
        <v>24263</v>
      </c>
      <c r="E6651" s="108" t="s">
        <v>2683</v>
      </c>
      <c r="G6651" s="108" t="s">
        <v>24264</v>
      </c>
      <c r="H6651" s="108" t="s">
        <v>8937</v>
      </c>
      <c r="I6651" s="110" t="s">
        <v>2683</v>
      </c>
      <c r="J6651" s="108" t="s">
        <v>3456</v>
      </c>
      <c r="O6651" s="108" t="s">
        <v>2573</v>
      </c>
    </row>
    <row r="6652" spans="1:15" s="108" customFormat="1" ht="12.75" x14ac:dyDescent="0.2">
      <c r="A6652" s="108" t="str">
        <f>EnterpriseData!$B$38</f>
        <v>ProTes300420201Adm</v>
      </c>
      <c r="B6652" s="109" t="s">
        <v>24265</v>
      </c>
      <c r="C6652" s="108" t="s">
        <v>2609</v>
      </c>
      <c r="D6652" s="108" t="s">
        <v>24266</v>
      </c>
      <c r="E6652" s="108" t="s">
        <v>2683</v>
      </c>
      <c r="G6652" s="108" t="s">
        <v>24267</v>
      </c>
      <c r="H6652" s="108" t="s">
        <v>6198</v>
      </c>
      <c r="I6652" s="110" t="s">
        <v>2683</v>
      </c>
      <c r="J6652" s="108" t="s">
        <v>3825</v>
      </c>
      <c r="O6652" s="108" t="s">
        <v>2573</v>
      </c>
    </row>
    <row r="6653" spans="1:15" s="108" customFormat="1" ht="12.75" x14ac:dyDescent="0.2">
      <c r="A6653" s="108" t="str">
        <f>EnterpriseData!$B$38</f>
        <v>ProTes300420201Adm</v>
      </c>
      <c r="B6653" s="109" t="s">
        <v>24268</v>
      </c>
      <c r="C6653" s="108" t="s">
        <v>2609</v>
      </c>
      <c r="D6653" s="108" t="s">
        <v>24269</v>
      </c>
      <c r="E6653" s="108" t="s">
        <v>2683</v>
      </c>
      <c r="G6653" s="108" t="s">
        <v>24270</v>
      </c>
      <c r="H6653" s="108" t="s">
        <v>3823</v>
      </c>
      <c r="I6653" s="110" t="s">
        <v>2683</v>
      </c>
      <c r="J6653" s="108" t="s">
        <v>3825</v>
      </c>
      <c r="O6653" s="108" t="s">
        <v>2573</v>
      </c>
    </row>
    <row r="6654" spans="1:15" s="108" customFormat="1" ht="12.75" x14ac:dyDescent="0.2">
      <c r="A6654" s="108" t="str">
        <f>EnterpriseData!$B$38</f>
        <v>ProTes300420201Adm</v>
      </c>
      <c r="B6654" s="109" t="s">
        <v>24271</v>
      </c>
      <c r="C6654" s="108" t="s">
        <v>2609</v>
      </c>
      <c r="D6654" s="108" t="s">
        <v>24272</v>
      </c>
      <c r="E6654" s="108" t="s">
        <v>2683</v>
      </c>
      <c r="G6654" s="108" t="s">
        <v>4034</v>
      </c>
      <c r="H6654" s="108" t="s">
        <v>4035</v>
      </c>
      <c r="I6654" s="110" t="s">
        <v>2683</v>
      </c>
      <c r="J6654" s="108" t="s">
        <v>3825</v>
      </c>
      <c r="O6654" s="108" t="s">
        <v>2573</v>
      </c>
    </row>
    <row r="6655" spans="1:15" s="108" customFormat="1" ht="12.75" x14ac:dyDescent="0.2">
      <c r="A6655" s="108" t="str">
        <f>EnterpriseData!$B$38</f>
        <v>ProTes300420201Adm</v>
      </c>
      <c r="B6655" s="109" t="s">
        <v>24273</v>
      </c>
      <c r="C6655" s="108" t="s">
        <v>2609</v>
      </c>
      <c r="D6655" s="108" t="s">
        <v>24274</v>
      </c>
      <c r="E6655" s="108" t="s">
        <v>24275</v>
      </c>
      <c r="G6655" s="108" t="s">
        <v>24276</v>
      </c>
      <c r="H6655" s="108" t="s">
        <v>3375</v>
      </c>
      <c r="I6655" s="110" t="s">
        <v>2683</v>
      </c>
      <c r="J6655" s="108" t="s">
        <v>2591</v>
      </c>
      <c r="O6655" s="108" t="s">
        <v>2573</v>
      </c>
    </row>
    <row r="6656" spans="1:15" s="108" customFormat="1" ht="12.75" x14ac:dyDescent="0.2">
      <c r="A6656" s="108" t="str">
        <f>EnterpriseData!$B$38</f>
        <v>ProTes300420201Adm</v>
      </c>
      <c r="B6656" s="109" t="s">
        <v>24277</v>
      </c>
      <c r="C6656" s="108" t="s">
        <v>2609</v>
      </c>
      <c r="D6656" s="108" t="s">
        <v>24278</v>
      </c>
      <c r="E6656" s="108" t="s">
        <v>2683</v>
      </c>
      <c r="G6656" s="108" t="s">
        <v>10609</v>
      </c>
      <c r="H6656" s="108" t="s">
        <v>6151</v>
      </c>
      <c r="I6656" s="110" t="s">
        <v>2683</v>
      </c>
      <c r="J6656" s="108" t="s">
        <v>2727</v>
      </c>
      <c r="O6656" s="108" t="s">
        <v>2573</v>
      </c>
    </row>
    <row r="6657" spans="1:15" s="108" customFormat="1" ht="12.75" x14ac:dyDescent="0.2">
      <c r="A6657" s="108" t="str">
        <f>EnterpriseData!$B$38</f>
        <v>ProTes300420201Adm</v>
      </c>
      <c r="B6657" s="109" t="s">
        <v>24279</v>
      </c>
      <c r="C6657" s="108" t="s">
        <v>2609</v>
      </c>
      <c r="D6657" s="108" t="s">
        <v>24280</v>
      </c>
      <c r="E6657" s="108" t="s">
        <v>2683</v>
      </c>
      <c r="G6657" s="108" t="s">
        <v>19513</v>
      </c>
      <c r="H6657" s="108" t="s">
        <v>6335</v>
      </c>
      <c r="I6657" s="110" t="s">
        <v>2683</v>
      </c>
      <c r="J6657" s="108" t="s">
        <v>2407</v>
      </c>
      <c r="O6657" s="108" t="s">
        <v>2573</v>
      </c>
    </row>
    <row r="6658" spans="1:15" s="108" customFormat="1" ht="12.75" x14ac:dyDescent="0.2">
      <c r="A6658" s="108" t="str">
        <f>EnterpriseData!$B$38</f>
        <v>ProTes300420201Adm</v>
      </c>
      <c r="B6658" s="109" t="s">
        <v>24281</v>
      </c>
      <c r="C6658" s="108" t="s">
        <v>2609</v>
      </c>
      <c r="D6658" s="108" t="s">
        <v>24282</v>
      </c>
      <c r="E6658" s="108" t="s">
        <v>2683</v>
      </c>
      <c r="G6658" s="108" t="s">
        <v>24283</v>
      </c>
      <c r="H6658" s="108" t="s">
        <v>24283</v>
      </c>
      <c r="I6658" s="110" t="s">
        <v>2683</v>
      </c>
      <c r="J6658" s="108" t="s">
        <v>7765</v>
      </c>
      <c r="O6658" s="108" t="s">
        <v>2573</v>
      </c>
    </row>
    <row r="6659" spans="1:15" s="108" customFormat="1" ht="12.75" x14ac:dyDescent="0.2">
      <c r="A6659" s="108" t="str">
        <f>EnterpriseData!$B$38</f>
        <v>ProTes300420201Adm</v>
      </c>
      <c r="B6659" s="109" t="s">
        <v>24284</v>
      </c>
      <c r="C6659" s="108" t="s">
        <v>2609</v>
      </c>
      <c r="D6659" s="108" t="s">
        <v>24285</v>
      </c>
      <c r="E6659" s="108" t="s">
        <v>2683</v>
      </c>
      <c r="G6659" s="108" t="s">
        <v>24286</v>
      </c>
      <c r="H6659" s="108" t="s">
        <v>6245</v>
      </c>
      <c r="I6659" s="110" t="s">
        <v>2683</v>
      </c>
      <c r="J6659" s="108" t="s">
        <v>2412</v>
      </c>
      <c r="O6659" s="108" t="s">
        <v>2573</v>
      </c>
    </row>
    <row r="6660" spans="1:15" s="108" customFormat="1" ht="12.75" x14ac:dyDescent="0.2">
      <c r="A6660" s="108" t="str">
        <f>EnterpriseData!$B$38</f>
        <v>ProTes300420201Adm</v>
      </c>
      <c r="B6660" s="109" t="s">
        <v>24287</v>
      </c>
      <c r="C6660" s="108" t="s">
        <v>2609</v>
      </c>
      <c r="D6660" s="108" t="s">
        <v>24288</v>
      </c>
      <c r="E6660" s="108" t="s">
        <v>2683</v>
      </c>
      <c r="G6660" s="108" t="s">
        <v>24289</v>
      </c>
      <c r="H6660" s="108" t="s">
        <v>6403</v>
      </c>
      <c r="I6660" s="110" t="s">
        <v>2683</v>
      </c>
      <c r="J6660" s="108" t="s">
        <v>6404</v>
      </c>
      <c r="O6660" s="108" t="s">
        <v>2573</v>
      </c>
    </row>
    <row r="6661" spans="1:15" s="108" customFormat="1" ht="12.75" x14ac:dyDescent="0.2">
      <c r="A6661" s="108" t="str">
        <f>EnterpriseData!$B$38</f>
        <v>ProTes300420201Adm</v>
      </c>
      <c r="B6661" s="109" t="s">
        <v>24290</v>
      </c>
      <c r="C6661" s="108" t="s">
        <v>2609</v>
      </c>
      <c r="D6661" s="108" t="s">
        <v>24291</v>
      </c>
      <c r="E6661" s="108" t="s">
        <v>2683</v>
      </c>
      <c r="G6661" s="108" t="s">
        <v>4698</v>
      </c>
      <c r="H6661" s="108" t="s">
        <v>9708</v>
      </c>
      <c r="I6661" s="110" t="s">
        <v>2683</v>
      </c>
      <c r="J6661" s="108" t="s">
        <v>3151</v>
      </c>
      <c r="O6661" s="108" t="s">
        <v>2573</v>
      </c>
    </row>
    <row r="6662" spans="1:15" s="108" customFormat="1" ht="12.75" x14ac:dyDescent="0.2">
      <c r="A6662" s="108" t="str">
        <f>EnterpriseData!$B$38</f>
        <v>ProTes300420201Adm</v>
      </c>
      <c r="B6662" s="109" t="s">
        <v>24292</v>
      </c>
      <c r="C6662" s="108" t="s">
        <v>2609</v>
      </c>
      <c r="D6662" s="108" t="s">
        <v>24293</v>
      </c>
      <c r="E6662" s="108" t="s">
        <v>2683</v>
      </c>
      <c r="G6662" s="108" t="s">
        <v>24294</v>
      </c>
      <c r="H6662" s="108" t="s">
        <v>6151</v>
      </c>
      <c r="I6662" s="110" t="s">
        <v>2683</v>
      </c>
      <c r="J6662" s="108" t="s">
        <v>2727</v>
      </c>
      <c r="O6662" s="108" t="s">
        <v>2573</v>
      </c>
    </row>
    <row r="6663" spans="1:15" s="108" customFormat="1" ht="12.75" x14ac:dyDescent="0.2">
      <c r="A6663" s="108" t="str">
        <f>EnterpriseData!$B$38</f>
        <v>ProTes300420201Adm</v>
      </c>
      <c r="B6663" s="109" t="s">
        <v>24295</v>
      </c>
      <c r="C6663" s="108" t="s">
        <v>2609</v>
      </c>
      <c r="D6663" s="108" t="s">
        <v>24296</v>
      </c>
      <c r="E6663" s="108" t="s">
        <v>2683</v>
      </c>
      <c r="G6663" s="108" t="s">
        <v>24297</v>
      </c>
      <c r="H6663" s="108" t="s">
        <v>6133</v>
      </c>
      <c r="I6663" s="110" t="s">
        <v>2683</v>
      </c>
      <c r="J6663" s="108" t="s">
        <v>3681</v>
      </c>
      <c r="O6663" s="108" t="s">
        <v>2573</v>
      </c>
    </row>
    <row r="6664" spans="1:15" s="108" customFormat="1" ht="12.75" x14ac:dyDescent="0.2">
      <c r="A6664" s="108" t="str">
        <f>EnterpriseData!$B$38</f>
        <v>ProTes300420201Adm</v>
      </c>
      <c r="B6664" s="109" t="s">
        <v>24298</v>
      </c>
      <c r="C6664" s="108" t="s">
        <v>2609</v>
      </c>
      <c r="D6664" s="108" t="s">
        <v>24299</v>
      </c>
      <c r="E6664" s="108" t="s">
        <v>2683</v>
      </c>
      <c r="G6664" s="108" t="s">
        <v>24300</v>
      </c>
      <c r="H6664" s="108" t="s">
        <v>24301</v>
      </c>
      <c r="I6664" s="110" t="s">
        <v>2683</v>
      </c>
      <c r="J6664" s="108" t="s">
        <v>4763</v>
      </c>
      <c r="O6664" s="108" t="s">
        <v>2573</v>
      </c>
    </row>
    <row r="6665" spans="1:15" s="108" customFormat="1" ht="12.75" x14ac:dyDescent="0.2">
      <c r="A6665" s="108" t="str">
        <f>EnterpriseData!$B$38</f>
        <v>ProTes300420201Adm</v>
      </c>
      <c r="B6665" s="109" t="s">
        <v>24302</v>
      </c>
      <c r="C6665" s="108" t="s">
        <v>2609</v>
      </c>
      <c r="D6665" s="108" t="s">
        <v>24303</v>
      </c>
      <c r="E6665" s="108" t="s">
        <v>2683</v>
      </c>
      <c r="G6665" s="108" t="s">
        <v>24304</v>
      </c>
      <c r="H6665" s="108" t="s">
        <v>4176</v>
      </c>
      <c r="I6665" s="110" t="s">
        <v>2683</v>
      </c>
      <c r="J6665" s="108" t="s">
        <v>3614</v>
      </c>
      <c r="O6665" s="108" t="s">
        <v>2573</v>
      </c>
    </row>
    <row r="6666" spans="1:15" s="108" customFormat="1" ht="12.75" x14ac:dyDescent="0.2">
      <c r="A6666" s="108" t="str">
        <f>EnterpriseData!$B$38</f>
        <v>ProTes300420201Adm</v>
      </c>
      <c r="B6666" s="109" t="s">
        <v>24305</v>
      </c>
      <c r="C6666" s="108" t="s">
        <v>2609</v>
      </c>
      <c r="D6666" s="108" t="s">
        <v>24306</v>
      </c>
      <c r="E6666" s="108" t="s">
        <v>24307</v>
      </c>
      <c r="G6666" s="108" t="s">
        <v>24308</v>
      </c>
      <c r="H6666" s="108" t="s">
        <v>4198</v>
      </c>
      <c r="I6666" s="110" t="s">
        <v>2683</v>
      </c>
      <c r="J6666" s="108" t="s">
        <v>2591</v>
      </c>
      <c r="O6666" s="108" t="s">
        <v>2573</v>
      </c>
    </row>
    <row r="6667" spans="1:15" s="108" customFormat="1" ht="12.75" x14ac:dyDescent="0.2">
      <c r="A6667" s="108" t="str">
        <f>EnterpriseData!$B$38</f>
        <v>ProTes300420201Adm</v>
      </c>
      <c r="B6667" s="109" t="s">
        <v>24309</v>
      </c>
      <c r="C6667" s="108" t="s">
        <v>2609</v>
      </c>
      <c r="D6667" s="108" t="s">
        <v>24310</v>
      </c>
      <c r="E6667" s="108" t="s">
        <v>2683</v>
      </c>
      <c r="G6667" s="108" t="s">
        <v>24311</v>
      </c>
      <c r="H6667" s="108" t="s">
        <v>6118</v>
      </c>
      <c r="I6667" s="110" t="s">
        <v>2683</v>
      </c>
      <c r="J6667" s="108" t="s">
        <v>2377</v>
      </c>
      <c r="O6667" s="108" t="s">
        <v>2573</v>
      </c>
    </row>
    <row r="6668" spans="1:15" s="108" customFormat="1" ht="12.75" x14ac:dyDescent="0.2">
      <c r="A6668" s="108" t="str">
        <f>EnterpriseData!$B$38</f>
        <v>ProTes300420201Adm</v>
      </c>
      <c r="B6668" s="109" t="s">
        <v>24312</v>
      </c>
      <c r="C6668" s="108" t="s">
        <v>2609</v>
      </c>
      <c r="D6668" s="108" t="s">
        <v>24313</v>
      </c>
      <c r="E6668" s="108" t="s">
        <v>2683</v>
      </c>
      <c r="G6668" s="108" t="s">
        <v>24314</v>
      </c>
      <c r="H6668" s="108" t="s">
        <v>6118</v>
      </c>
      <c r="I6668" s="110" t="s">
        <v>2683</v>
      </c>
      <c r="J6668" s="108" t="s">
        <v>2377</v>
      </c>
      <c r="O6668" s="108" t="s">
        <v>2573</v>
      </c>
    </row>
    <row r="6669" spans="1:15" s="108" customFormat="1" ht="12.75" x14ac:dyDescent="0.2">
      <c r="A6669" s="108" t="str">
        <f>EnterpriseData!$B$38</f>
        <v>ProTes300420201Adm</v>
      </c>
      <c r="B6669" s="109" t="s">
        <v>24315</v>
      </c>
      <c r="C6669" s="108" t="s">
        <v>2609</v>
      </c>
      <c r="D6669" s="108" t="s">
        <v>24316</v>
      </c>
      <c r="E6669" s="108" t="s">
        <v>2683</v>
      </c>
      <c r="G6669" s="108" t="s">
        <v>24317</v>
      </c>
      <c r="H6669" s="108" t="s">
        <v>6645</v>
      </c>
      <c r="I6669" s="110" t="s">
        <v>2683</v>
      </c>
      <c r="J6669" s="108" t="s">
        <v>4006</v>
      </c>
      <c r="O6669" s="108" t="s">
        <v>2573</v>
      </c>
    </row>
    <row r="6670" spans="1:15" s="108" customFormat="1" ht="12.75" x14ac:dyDescent="0.2">
      <c r="A6670" s="108" t="str">
        <f>EnterpriseData!$B$38</f>
        <v>ProTes300420201Adm</v>
      </c>
      <c r="B6670" s="109" t="s">
        <v>24318</v>
      </c>
      <c r="C6670" s="108" t="s">
        <v>2609</v>
      </c>
      <c r="D6670" s="108" t="s">
        <v>24319</v>
      </c>
      <c r="E6670" s="108" t="s">
        <v>2683</v>
      </c>
      <c r="G6670" s="108" t="s">
        <v>24320</v>
      </c>
      <c r="H6670" s="108" t="s">
        <v>24321</v>
      </c>
      <c r="I6670" s="110" t="s">
        <v>2683</v>
      </c>
      <c r="J6670" s="108" t="s">
        <v>4651</v>
      </c>
      <c r="O6670" s="108" t="s">
        <v>2573</v>
      </c>
    </row>
    <row r="6671" spans="1:15" s="108" customFormat="1" ht="12.75" x14ac:dyDescent="0.2">
      <c r="A6671" s="108" t="str">
        <f>EnterpriseData!$B$38</f>
        <v>ProTes300420201Adm</v>
      </c>
      <c r="B6671" s="109" t="s">
        <v>24322</v>
      </c>
      <c r="C6671" s="108" t="s">
        <v>2609</v>
      </c>
      <c r="D6671" s="108" t="s">
        <v>24323</v>
      </c>
      <c r="E6671" s="108" t="s">
        <v>2683</v>
      </c>
      <c r="G6671" s="108" t="s">
        <v>24324</v>
      </c>
      <c r="H6671" s="108" t="s">
        <v>6151</v>
      </c>
      <c r="I6671" s="110" t="s">
        <v>2683</v>
      </c>
      <c r="J6671" s="108" t="s">
        <v>2727</v>
      </c>
      <c r="O6671" s="108" t="s">
        <v>2573</v>
      </c>
    </row>
    <row r="6672" spans="1:15" s="108" customFormat="1" ht="12.75" x14ac:dyDescent="0.2">
      <c r="A6672" s="108" t="str">
        <f>EnterpriseData!$B$38</f>
        <v>ProTes300420201Adm</v>
      </c>
      <c r="B6672" s="109" t="s">
        <v>24325</v>
      </c>
      <c r="C6672" s="108" t="s">
        <v>2609</v>
      </c>
      <c r="D6672" s="108" t="s">
        <v>17203</v>
      </c>
      <c r="E6672" s="108" t="s">
        <v>2683</v>
      </c>
      <c r="G6672" s="108" t="s">
        <v>17204</v>
      </c>
      <c r="H6672" s="108" t="s">
        <v>17204</v>
      </c>
      <c r="I6672" s="110" t="s">
        <v>2683</v>
      </c>
      <c r="J6672" s="108" t="s">
        <v>3723</v>
      </c>
      <c r="O6672" s="108" t="s">
        <v>2573</v>
      </c>
    </row>
    <row r="6673" spans="1:15" s="108" customFormat="1" ht="12.75" x14ac:dyDescent="0.2">
      <c r="A6673" s="108" t="str">
        <f>EnterpriseData!$B$38</f>
        <v>ProTes300420201Adm</v>
      </c>
      <c r="B6673" s="109" t="s">
        <v>24326</v>
      </c>
      <c r="C6673" s="108" t="s">
        <v>2609</v>
      </c>
      <c r="D6673" s="108" t="s">
        <v>24327</v>
      </c>
      <c r="E6673" s="108" t="s">
        <v>2683</v>
      </c>
      <c r="G6673" s="108" t="s">
        <v>24328</v>
      </c>
      <c r="H6673" s="108" t="s">
        <v>7266</v>
      </c>
      <c r="I6673" s="110" t="s">
        <v>2683</v>
      </c>
      <c r="J6673" s="108" t="s">
        <v>3016</v>
      </c>
      <c r="O6673" s="108" t="s">
        <v>2573</v>
      </c>
    </row>
    <row r="6674" spans="1:15" s="108" customFormat="1" ht="12.75" x14ac:dyDescent="0.2">
      <c r="A6674" s="108" t="str">
        <f>EnterpriseData!$B$38</f>
        <v>ProTes300420201Adm</v>
      </c>
      <c r="B6674" s="109" t="s">
        <v>24329</v>
      </c>
      <c r="C6674" s="108" t="s">
        <v>2609</v>
      </c>
      <c r="D6674" s="108" t="s">
        <v>24330</v>
      </c>
      <c r="E6674" s="108" t="s">
        <v>2683</v>
      </c>
      <c r="G6674" s="108" t="s">
        <v>24331</v>
      </c>
      <c r="H6674" s="108" t="s">
        <v>24332</v>
      </c>
      <c r="I6674" s="110" t="s">
        <v>2683</v>
      </c>
      <c r="J6674" s="108" t="s">
        <v>2412</v>
      </c>
      <c r="O6674" s="108" t="s">
        <v>2573</v>
      </c>
    </row>
    <row r="6675" spans="1:15" s="108" customFormat="1" ht="12.75" x14ac:dyDescent="0.2">
      <c r="A6675" s="108" t="str">
        <f>EnterpriseData!$B$38</f>
        <v>ProTes300420201Adm</v>
      </c>
      <c r="B6675" s="109" t="s">
        <v>24333</v>
      </c>
      <c r="C6675" s="108" t="s">
        <v>2609</v>
      </c>
      <c r="D6675" s="108" t="s">
        <v>24334</v>
      </c>
      <c r="E6675" s="108" t="s">
        <v>2683</v>
      </c>
      <c r="G6675" s="108" t="s">
        <v>24335</v>
      </c>
      <c r="H6675" s="108" t="s">
        <v>6570</v>
      </c>
      <c r="I6675" s="110" t="s">
        <v>2683</v>
      </c>
      <c r="J6675" s="108" t="s">
        <v>2377</v>
      </c>
      <c r="O6675" s="108" t="s">
        <v>2573</v>
      </c>
    </row>
    <row r="6676" spans="1:15" s="108" customFormat="1" ht="12.75" x14ac:dyDescent="0.2">
      <c r="A6676" s="108" t="str">
        <f>EnterpriseData!$B$38</f>
        <v>ProTes300420201Adm</v>
      </c>
      <c r="B6676" s="109" t="s">
        <v>24336</v>
      </c>
      <c r="C6676" s="108" t="s">
        <v>2609</v>
      </c>
      <c r="D6676" s="108" t="s">
        <v>24337</v>
      </c>
      <c r="E6676" s="108" t="s">
        <v>2683</v>
      </c>
      <c r="G6676" s="108" t="s">
        <v>24338</v>
      </c>
      <c r="H6676" s="108" t="s">
        <v>6299</v>
      </c>
      <c r="I6676" s="110" t="s">
        <v>2683</v>
      </c>
      <c r="J6676" s="108" t="s">
        <v>3100</v>
      </c>
      <c r="O6676" s="108" t="s">
        <v>2573</v>
      </c>
    </row>
    <row r="6677" spans="1:15" s="108" customFormat="1" ht="12.75" x14ac:dyDescent="0.2">
      <c r="A6677" s="108" t="str">
        <f>EnterpriseData!$B$38</f>
        <v>ProTes300420201Adm</v>
      </c>
      <c r="B6677" s="109" t="s">
        <v>24339</v>
      </c>
      <c r="C6677" s="108" t="s">
        <v>2609</v>
      </c>
      <c r="D6677" s="108" t="s">
        <v>24340</v>
      </c>
      <c r="E6677" s="108" t="s">
        <v>2683</v>
      </c>
      <c r="G6677" s="108" t="s">
        <v>24341</v>
      </c>
      <c r="H6677" s="108" t="s">
        <v>7169</v>
      </c>
      <c r="I6677" s="110" t="s">
        <v>2683</v>
      </c>
      <c r="J6677" s="108" t="s">
        <v>5250</v>
      </c>
      <c r="O6677" s="108" t="s">
        <v>2573</v>
      </c>
    </row>
    <row r="6678" spans="1:15" s="108" customFormat="1" ht="12.75" x14ac:dyDescent="0.2">
      <c r="A6678" s="108" t="str">
        <f>EnterpriseData!$B$38</f>
        <v>ProTes300420201Adm</v>
      </c>
      <c r="B6678" s="109" t="s">
        <v>24342</v>
      </c>
      <c r="C6678" s="108" t="s">
        <v>2609</v>
      </c>
      <c r="D6678" s="108" t="s">
        <v>24343</v>
      </c>
      <c r="E6678" s="108" t="s">
        <v>2683</v>
      </c>
      <c r="G6678" s="108" t="s">
        <v>24344</v>
      </c>
      <c r="H6678" s="108" t="s">
        <v>24345</v>
      </c>
      <c r="I6678" s="110" t="s">
        <v>2683</v>
      </c>
      <c r="J6678" s="108" t="s">
        <v>3723</v>
      </c>
      <c r="O6678" s="108" t="s">
        <v>2573</v>
      </c>
    </row>
    <row r="6679" spans="1:15" s="108" customFormat="1" ht="12.75" x14ac:dyDescent="0.2">
      <c r="A6679" s="108" t="str">
        <f>EnterpriseData!$B$38</f>
        <v>ProTes300420201Adm</v>
      </c>
      <c r="B6679" s="109" t="s">
        <v>24346</v>
      </c>
      <c r="C6679" s="108" t="s">
        <v>2609</v>
      </c>
      <c r="D6679" s="108" t="s">
        <v>24347</v>
      </c>
      <c r="E6679" s="108" t="s">
        <v>2683</v>
      </c>
      <c r="G6679" s="108" t="s">
        <v>24348</v>
      </c>
      <c r="H6679" s="108" t="s">
        <v>6284</v>
      </c>
      <c r="I6679" s="110" t="s">
        <v>2683</v>
      </c>
      <c r="J6679" s="108" t="s">
        <v>6285</v>
      </c>
      <c r="O6679" s="108" t="s">
        <v>2573</v>
      </c>
    </row>
    <row r="6680" spans="1:15" s="108" customFormat="1" ht="12.75" x14ac:dyDescent="0.2">
      <c r="A6680" s="108" t="str">
        <f>EnterpriseData!$B$38</f>
        <v>ProTes300420201Adm</v>
      </c>
      <c r="B6680" s="109" t="s">
        <v>24349</v>
      </c>
      <c r="C6680" s="108" t="s">
        <v>2609</v>
      </c>
      <c r="D6680" s="108" t="s">
        <v>24350</v>
      </c>
      <c r="E6680" s="108" t="s">
        <v>24351</v>
      </c>
      <c r="G6680" s="108" t="s">
        <v>10603</v>
      </c>
      <c r="H6680" s="108" t="s">
        <v>3528</v>
      </c>
      <c r="I6680" s="110" t="s">
        <v>2683</v>
      </c>
      <c r="J6680" s="108" t="s">
        <v>2952</v>
      </c>
      <c r="O6680" s="108" t="s">
        <v>2573</v>
      </c>
    </row>
    <row r="6681" spans="1:15" s="108" customFormat="1" ht="12.75" x14ac:dyDescent="0.2">
      <c r="A6681" s="108" t="str">
        <f>EnterpriseData!$B$38</f>
        <v>ProTes300420201Adm</v>
      </c>
      <c r="B6681" s="109" t="s">
        <v>24352</v>
      </c>
      <c r="C6681" s="108" t="s">
        <v>2609</v>
      </c>
      <c r="D6681" s="108" t="s">
        <v>24353</v>
      </c>
      <c r="E6681" s="108" t="s">
        <v>2683</v>
      </c>
      <c r="G6681" s="108" t="s">
        <v>24354</v>
      </c>
      <c r="H6681" s="108" t="s">
        <v>8649</v>
      </c>
      <c r="I6681" s="110" t="s">
        <v>2683</v>
      </c>
      <c r="J6681" s="108" t="s">
        <v>2407</v>
      </c>
      <c r="O6681" s="108" t="s">
        <v>2573</v>
      </c>
    </row>
    <row r="6682" spans="1:15" s="108" customFormat="1" ht="12.75" x14ac:dyDescent="0.2">
      <c r="A6682" s="108" t="str">
        <f>EnterpriseData!$B$38</f>
        <v>ProTes300420201Adm</v>
      </c>
      <c r="B6682" s="109" t="s">
        <v>24355</v>
      </c>
      <c r="C6682" s="108" t="s">
        <v>2609</v>
      </c>
      <c r="D6682" s="108" t="s">
        <v>24356</v>
      </c>
      <c r="E6682" s="108" t="s">
        <v>2683</v>
      </c>
      <c r="G6682" s="108" t="s">
        <v>24357</v>
      </c>
      <c r="H6682" s="108" t="s">
        <v>6198</v>
      </c>
      <c r="I6682" s="110" t="s">
        <v>2683</v>
      </c>
      <c r="J6682" s="108" t="s">
        <v>3825</v>
      </c>
      <c r="O6682" s="108" t="s">
        <v>2573</v>
      </c>
    </row>
    <row r="6683" spans="1:15" s="108" customFormat="1" ht="12.75" x14ac:dyDescent="0.2">
      <c r="A6683" s="108" t="str">
        <f>EnterpriseData!$B$38</f>
        <v>ProTes300420201Adm</v>
      </c>
      <c r="B6683" s="109" t="s">
        <v>24358</v>
      </c>
      <c r="C6683" s="108" t="s">
        <v>2609</v>
      </c>
      <c r="D6683" s="108" t="s">
        <v>24359</v>
      </c>
      <c r="E6683" s="108" t="s">
        <v>2683</v>
      </c>
      <c r="G6683" s="108" t="s">
        <v>4366</v>
      </c>
      <c r="H6683" s="108" t="s">
        <v>9283</v>
      </c>
      <c r="I6683" s="110" t="s">
        <v>2683</v>
      </c>
      <c r="J6683" s="108" t="s">
        <v>2930</v>
      </c>
      <c r="O6683" s="108" t="s">
        <v>2573</v>
      </c>
    </row>
    <row r="6684" spans="1:15" s="108" customFormat="1" ht="12.75" x14ac:dyDescent="0.2">
      <c r="A6684" s="108" t="str">
        <f>EnterpriseData!$B$38</f>
        <v>ProTes300420201Adm</v>
      </c>
      <c r="B6684" s="109" t="s">
        <v>24360</v>
      </c>
      <c r="C6684" s="108" t="s">
        <v>2609</v>
      </c>
      <c r="D6684" s="108" t="s">
        <v>24361</v>
      </c>
      <c r="E6684" s="108" t="s">
        <v>2683</v>
      </c>
      <c r="G6684" s="108" t="s">
        <v>4878</v>
      </c>
      <c r="H6684" s="108" t="s">
        <v>8278</v>
      </c>
      <c r="I6684" s="110" t="s">
        <v>2683</v>
      </c>
      <c r="J6684" s="108" t="s">
        <v>2412</v>
      </c>
      <c r="O6684" s="108" t="s">
        <v>2573</v>
      </c>
    </row>
    <row r="6685" spans="1:15" s="108" customFormat="1" ht="12.75" x14ac:dyDescent="0.2">
      <c r="A6685" s="108" t="str">
        <f>EnterpriseData!$B$38</f>
        <v>ProTes300420201Adm</v>
      </c>
      <c r="B6685" s="109" t="s">
        <v>24362</v>
      </c>
      <c r="C6685" s="108" t="s">
        <v>2609</v>
      </c>
      <c r="D6685" s="108" t="s">
        <v>24363</v>
      </c>
      <c r="E6685" s="108" t="s">
        <v>2683</v>
      </c>
      <c r="G6685" s="108" t="s">
        <v>24364</v>
      </c>
      <c r="H6685" s="108" t="s">
        <v>7953</v>
      </c>
      <c r="I6685" s="110" t="s">
        <v>2683</v>
      </c>
      <c r="J6685" s="108" t="s">
        <v>4543</v>
      </c>
      <c r="O6685" s="108" t="s">
        <v>2573</v>
      </c>
    </row>
    <row r="6686" spans="1:15" s="108" customFormat="1" ht="12.75" x14ac:dyDescent="0.2">
      <c r="A6686" s="108" t="str">
        <f>EnterpriseData!$B$38</f>
        <v>ProTes300420201Adm</v>
      </c>
      <c r="B6686" s="109" t="s">
        <v>24365</v>
      </c>
      <c r="C6686" s="108" t="s">
        <v>2609</v>
      </c>
      <c r="D6686" s="108" t="s">
        <v>20832</v>
      </c>
      <c r="E6686" s="108" t="s">
        <v>2683</v>
      </c>
      <c r="G6686" s="108" t="s">
        <v>20833</v>
      </c>
      <c r="H6686" s="108" t="s">
        <v>16377</v>
      </c>
      <c r="I6686" s="110" t="s">
        <v>2683</v>
      </c>
      <c r="J6686" s="108" t="s">
        <v>4581</v>
      </c>
      <c r="O6686" s="108" t="s">
        <v>2573</v>
      </c>
    </row>
    <row r="6687" spans="1:15" s="108" customFormat="1" ht="12.75" x14ac:dyDescent="0.2">
      <c r="A6687" s="108" t="str">
        <f>EnterpriseData!$B$38</f>
        <v>ProTes300420201Adm</v>
      </c>
      <c r="B6687" s="109" t="s">
        <v>24366</v>
      </c>
      <c r="C6687" s="108" t="s">
        <v>2609</v>
      </c>
      <c r="D6687" s="108" t="s">
        <v>24367</v>
      </c>
      <c r="E6687" s="108" t="s">
        <v>2683</v>
      </c>
      <c r="G6687" s="108" t="s">
        <v>24368</v>
      </c>
      <c r="H6687" s="108" t="s">
        <v>7953</v>
      </c>
      <c r="I6687" s="110" t="s">
        <v>2683</v>
      </c>
      <c r="J6687" s="108" t="s">
        <v>4543</v>
      </c>
      <c r="O6687" s="108" t="s">
        <v>2573</v>
      </c>
    </row>
    <row r="6688" spans="1:15" s="108" customFormat="1" ht="12.75" x14ac:dyDescent="0.2">
      <c r="A6688" s="108" t="str">
        <f>EnterpriseData!$B$38</f>
        <v>ProTes300420201Adm</v>
      </c>
      <c r="B6688" s="109" t="s">
        <v>24369</v>
      </c>
      <c r="C6688" s="108" t="s">
        <v>2609</v>
      </c>
      <c r="D6688" s="108" t="s">
        <v>24370</v>
      </c>
      <c r="E6688" s="108" t="s">
        <v>2683</v>
      </c>
      <c r="G6688" s="108" t="s">
        <v>24371</v>
      </c>
      <c r="H6688" s="108" t="s">
        <v>12492</v>
      </c>
      <c r="I6688" s="110" t="s">
        <v>2683</v>
      </c>
      <c r="J6688" s="108" t="s">
        <v>12493</v>
      </c>
      <c r="O6688" s="108" t="s">
        <v>2573</v>
      </c>
    </row>
    <row r="6689" spans="1:15" s="108" customFormat="1" ht="12.75" x14ac:dyDescent="0.2">
      <c r="A6689" s="108" t="str">
        <f>EnterpriseData!$B$38</f>
        <v>ProTes300420201Adm</v>
      </c>
      <c r="B6689" s="109" t="s">
        <v>24372</v>
      </c>
      <c r="C6689" s="108" t="s">
        <v>2609</v>
      </c>
      <c r="D6689" s="108" t="s">
        <v>24373</v>
      </c>
      <c r="E6689" s="108" t="s">
        <v>2683</v>
      </c>
      <c r="G6689" s="108" t="s">
        <v>24374</v>
      </c>
      <c r="H6689" s="108" t="s">
        <v>4089</v>
      </c>
      <c r="I6689" s="110" t="s">
        <v>2683</v>
      </c>
      <c r="J6689" s="108" t="s">
        <v>2727</v>
      </c>
      <c r="O6689" s="108" t="s">
        <v>2573</v>
      </c>
    </row>
    <row r="6690" spans="1:15" s="108" customFormat="1" ht="12.75" x14ac:dyDescent="0.2">
      <c r="A6690" s="108" t="str">
        <f>EnterpriseData!$B$38</f>
        <v>ProTes300420201Adm</v>
      </c>
      <c r="B6690" s="109" t="s">
        <v>24375</v>
      </c>
      <c r="C6690" s="108" t="s">
        <v>2609</v>
      </c>
      <c r="D6690" s="108" t="s">
        <v>24376</v>
      </c>
      <c r="E6690" s="108" t="s">
        <v>2683</v>
      </c>
      <c r="G6690" s="108" t="s">
        <v>24377</v>
      </c>
      <c r="H6690" s="108" t="s">
        <v>6616</v>
      </c>
      <c r="I6690" s="110" t="s">
        <v>2683</v>
      </c>
      <c r="J6690" s="108" t="s">
        <v>5800</v>
      </c>
      <c r="O6690" s="108" t="s">
        <v>2573</v>
      </c>
    </row>
    <row r="6691" spans="1:15" s="108" customFormat="1" ht="12.75" x14ac:dyDescent="0.2">
      <c r="A6691" s="108" t="str">
        <f>EnterpriseData!$B$38</f>
        <v>ProTes300420201Adm</v>
      </c>
      <c r="B6691" s="109" t="s">
        <v>24378</v>
      </c>
      <c r="C6691" s="108" t="s">
        <v>2609</v>
      </c>
      <c r="D6691" s="108" t="s">
        <v>24379</v>
      </c>
      <c r="E6691" s="108" t="s">
        <v>2683</v>
      </c>
      <c r="G6691" s="108" t="s">
        <v>24380</v>
      </c>
      <c r="H6691" s="108" t="s">
        <v>11106</v>
      </c>
      <c r="I6691" s="110" t="s">
        <v>2683</v>
      </c>
      <c r="J6691" s="108" t="s">
        <v>3016</v>
      </c>
      <c r="O6691" s="108" t="s">
        <v>2573</v>
      </c>
    </row>
    <row r="6692" spans="1:15" s="108" customFormat="1" ht="12.75" x14ac:dyDescent="0.2">
      <c r="A6692" s="108" t="str">
        <f>EnterpriseData!$B$38</f>
        <v>ProTes300420201Adm</v>
      </c>
      <c r="B6692" s="109" t="s">
        <v>24381</v>
      </c>
      <c r="C6692" s="108" t="s">
        <v>2609</v>
      </c>
      <c r="D6692" s="108" t="s">
        <v>24382</v>
      </c>
      <c r="E6692" s="108" t="s">
        <v>2683</v>
      </c>
      <c r="G6692" s="108" t="s">
        <v>24383</v>
      </c>
      <c r="H6692" s="108" t="s">
        <v>8359</v>
      </c>
      <c r="I6692" s="110" t="s">
        <v>2683</v>
      </c>
      <c r="J6692" s="108" t="s">
        <v>4581</v>
      </c>
      <c r="O6692" s="108" t="s">
        <v>2573</v>
      </c>
    </row>
    <row r="6693" spans="1:15" s="108" customFormat="1" ht="12.75" x14ac:dyDescent="0.2">
      <c r="A6693" s="108" t="str">
        <f>EnterpriseData!$B$38</f>
        <v>ProTes300420201Adm</v>
      </c>
      <c r="B6693" s="109" t="s">
        <v>24384</v>
      </c>
      <c r="C6693" s="108" t="s">
        <v>2609</v>
      </c>
      <c r="D6693" s="108" t="s">
        <v>24385</v>
      </c>
      <c r="E6693" s="108" t="s">
        <v>2683</v>
      </c>
      <c r="G6693" s="108" t="s">
        <v>24386</v>
      </c>
      <c r="H6693" s="108" t="s">
        <v>7223</v>
      </c>
      <c r="I6693" s="110" t="s">
        <v>2683</v>
      </c>
      <c r="J6693" s="108" t="s">
        <v>4954</v>
      </c>
      <c r="O6693" s="108" t="s">
        <v>2573</v>
      </c>
    </row>
    <row r="6694" spans="1:15" s="108" customFormat="1" ht="12.75" x14ac:dyDescent="0.2">
      <c r="A6694" s="108" t="str">
        <f>EnterpriseData!$B$38</f>
        <v>ProTes300420201Adm</v>
      </c>
      <c r="B6694" s="109" t="s">
        <v>24387</v>
      </c>
      <c r="C6694" s="108" t="s">
        <v>2609</v>
      </c>
      <c r="D6694" s="108" t="s">
        <v>24388</v>
      </c>
      <c r="E6694" s="108" t="s">
        <v>2683</v>
      </c>
      <c r="G6694" s="108" t="s">
        <v>24389</v>
      </c>
      <c r="H6694" s="108" t="s">
        <v>7614</v>
      </c>
      <c r="I6694" s="110" t="s">
        <v>2683</v>
      </c>
      <c r="J6694" s="108" t="s">
        <v>2377</v>
      </c>
      <c r="O6694" s="108" t="s">
        <v>2573</v>
      </c>
    </row>
    <row r="6695" spans="1:15" s="108" customFormat="1" ht="12.75" x14ac:dyDescent="0.2">
      <c r="A6695" s="108" t="str">
        <f>EnterpriseData!$B$38</f>
        <v>ProTes300420201Adm</v>
      </c>
      <c r="B6695" s="109" t="s">
        <v>24390</v>
      </c>
      <c r="C6695" s="108" t="s">
        <v>2609</v>
      </c>
      <c r="D6695" s="108" t="s">
        <v>24391</v>
      </c>
      <c r="E6695" s="108" t="s">
        <v>2683</v>
      </c>
      <c r="G6695" s="108" t="s">
        <v>24392</v>
      </c>
      <c r="H6695" s="108" t="s">
        <v>7641</v>
      </c>
      <c r="I6695" s="110" t="s">
        <v>2683</v>
      </c>
      <c r="J6695" s="108" t="s">
        <v>5977</v>
      </c>
      <c r="O6695" s="108" t="s">
        <v>2573</v>
      </c>
    </row>
    <row r="6696" spans="1:15" s="108" customFormat="1" ht="12.75" x14ac:dyDescent="0.2">
      <c r="A6696" s="108" t="str">
        <f>EnterpriseData!$B$38</f>
        <v>ProTes300420201Adm</v>
      </c>
      <c r="B6696" s="109" t="s">
        <v>24393</v>
      </c>
      <c r="C6696" s="108" t="s">
        <v>2609</v>
      </c>
      <c r="D6696" s="108" t="s">
        <v>24394</v>
      </c>
      <c r="E6696" s="108" t="s">
        <v>2683</v>
      </c>
      <c r="G6696" s="108" t="s">
        <v>24395</v>
      </c>
      <c r="H6696" s="108" t="s">
        <v>8653</v>
      </c>
      <c r="I6696" s="110" t="s">
        <v>2683</v>
      </c>
      <c r="J6696" s="108" t="s">
        <v>2422</v>
      </c>
      <c r="O6696" s="108" t="s">
        <v>2573</v>
      </c>
    </row>
    <row r="6697" spans="1:15" s="108" customFormat="1" ht="12.75" x14ac:dyDescent="0.2">
      <c r="A6697" s="108" t="str">
        <f>EnterpriseData!$B$38</f>
        <v>ProTes300420201Adm</v>
      </c>
      <c r="B6697" s="109" t="s">
        <v>24396</v>
      </c>
      <c r="C6697" s="108" t="s">
        <v>2609</v>
      </c>
      <c r="D6697" s="108" t="s">
        <v>24397</v>
      </c>
      <c r="E6697" s="108" t="s">
        <v>2683</v>
      </c>
      <c r="G6697" s="108" t="s">
        <v>24398</v>
      </c>
      <c r="H6697" s="108" t="s">
        <v>6151</v>
      </c>
      <c r="I6697" s="110" t="s">
        <v>2683</v>
      </c>
      <c r="J6697" s="108" t="s">
        <v>2727</v>
      </c>
      <c r="O6697" s="108" t="s">
        <v>2573</v>
      </c>
    </row>
    <row r="6698" spans="1:15" s="108" customFormat="1" ht="12.75" x14ac:dyDescent="0.2">
      <c r="A6698" s="108" t="str">
        <f>EnterpriseData!$B$38</f>
        <v>ProTes300420201Adm</v>
      </c>
      <c r="B6698" s="109" t="s">
        <v>24399</v>
      </c>
      <c r="C6698" s="108" t="s">
        <v>2609</v>
      </c>
      <c r="D6698" s="108" t="s">
        <v>24400</v>
      </c>
      <c r="E6698" s="108" t="s">
        <v>2683</v>
      </c>
      <c r="G6698" s="108" t="s">
        <v>24401</v>
      </c>
      <c r="H6698" s="108" t="s">
        <v>6999</v>
      </c>
      <c r="I6698" s="110" t="s">
        <v>2683</v>
      </c>
      <c r="J6698" s="108" t="s">
        <v>4115</v>
      </c>
      <c r="O6698" s="108" t="s">
        <v>2573</v>
      </c>
    </row>
    <row r="6699" spans="1:15" s="108" customFormat="1" ht="12.75" x14ac:dyDescent="0.2">
      <c r="A6699" s="108" t="str">
        <f>EnterpriseData!$B$38</f>
        <v>ProTes300420201Adm</v>
      </c>
      <c r="B6699" s="109" t="s">
        <v>24402</v>
      </c>
      <c r="C6699" s="108" t="s">
        <v>2609</v>
      </c>
      <c r="D6699" s="108" t="s">
        <v>24403</v>
      </c>
      <c r="E6699" s="108" t="s">
        <v>2683</v>
      </c>
      <c r="G6699" s="108" t="s">
        <v>24404</v>
      </c>
      <c r="H6699" s="108" t="s">
        <v>7941</v>
      </c>
      <c r="I6699" s="110" t="s">
        <v>2683</v>
      </c>
      <c r="J6699" s="108" t="s">
        <v>2404</v>
      </c>
      <c r="O6699" s="108" t="s">
        <v>2573</v>
      </c>
    </row>
    <row r="6700" spans="1:15" s="108" customFormat="1" ht="12.75" x14ac:dyDescent="0.2">
      <c r="A6700" s="108" t="str">
        <f>EnterpriseData!$B$38</f>
        <v>ProTes300420201Adm</v>
      </c>
      <c r="B6700" s="109" t="s">
        <v>24405</v>
      </c>
      <c r="C6700" s="108" t="s">
        <v>2609</v>
      </c>
      <c r="D6700" s="108" t="s">
        <v>24406</v>
      </c>
      <c r="E6700" s="108" t="s">
        <v>2683</v>
      </c>
      <c r="G6700" s="108" t="s">
        <v>24407</v>
      </c>
      <c r="H6700" s="108" t="s">
        <v>24407</v>
      </c>
      <c r="I6700" s="110" t="s">
        <v>2683</v>
      </c>
      <c r="J6700" s="108" t="s">
        <v>3016</v>
      </c>
      <c r="O6700" s="108" t="s">
        <v>2573</v>
      </c>
    </row>
    <row r="6701" spans="1:15" s="108" customFormat="1" ht="12.75" x14ac:dyDescent="0.2">
      <c r="A6701" s="108" t="str">
        <f>EnterpriseData!$B$38</f>
        <v>ProTes300420201Adm</v>
      </c>
      <c r="B6701" s="109" t="s">
        <v>24408</v>
      </c>
      <c r="C6701" s="108" t="s">
        <v>2609</v>
      </c>
      <c r="D6701" s="108" t="s">
        <v>24409</v>
      </c>
      <c r="E6701" s="108" t="s">
        <v>2683</v>
      </c>
      <c r="G6701" s="108" t="s">
        <v>24410</v>
      </c>
      <c r="H6701" s="108" t="s">
        <v>6999</v>
      </c>
      <c r="I6701" s="110" t="s">
        <v>2683</v>
      </c>
      <c r="J6701" s="108" t="s">
        <v>4115</v>
      </c>
      <c r="O6701" s="108" t="s">
        <v>2573</v>
      </c>
    </row>
    <row r="6702" spans="1:15" s="108" customFormat="1" ht="12.75" x14ac:dyDescent="0.2">
      <c r="A6702" s="108" t="str">
        <f>EnterpriseData!$B$38</f>
        <v>ProTes300420201Adm</v>
      </c>
      <c r="B6702" s="109" t="s">
        <v>24411</v>
      </c>
      <c r="C6702" s="108" t="s">
        <v>2609</v>
      </c>
      <c r="D6702" s="108" t="s">
        <v>24412</v>
      </c>
      <c r="E6702" s="108" t="s">
        <v>2683</v>
      </c>
      <c r="G6702" s="108" t="s">
        <v>5781</v>
      </c>
      <c r="H6702" s="108" t="s">
        <v>7660</v>
      </c>
      <c r="I6702" s="110" t="s">
        <v>2683</v>
      </c>
      <c r="J6702" s="108" t="s">
        <v>2437</v>
      </c>
      <c r="O6702" s="108" t="s">
        <v>2573</v>
      </c>
    </row>
    <row r="6703" spans="1:15" s="108" customFormat="1" ht="12.75" x14ac:dyDescent="0.2">
      <c r="A6703" s="108" t="str">
        <f>EnterpriseData!$B$38</f>
        <v>ProTes300420201Adm</v>
      </c>
      <c r="B6703" s="109" t="s">
        <v>24413</v>
      </c>
      <c r="C6703" s="108" t="s">
        <v>2609</v>
      </c>
      <c r="D6703" s="108" t="s">
        <v>24414</v>
      </c>
      <c r="E6703" s="108" t="s">
        <v>2683</v>
      </c>
      <c r="G6703" s="108" t="s">
        <v>24415</v>
      </c>
      <c r="H6703" s="108" t="s">
        <v>6419</v>
      </c>
      <c r="I6703" s="110" t="s">
        <v>2683</v>
      </c>
      <c r="J6703" s="108" t="s">
        <v>5238</v>
      </c>
      <c r="O6703" s="108" t="s">
        <v>2573</v>
      </c>
    </row>
    <row r="6704" spans="1:15" s="108" customFormat="1" ht="12.75" x14ac:dyDescent="0.2">
      <c r="A6704" s="108" t="str">
        <f>EnterpriseData!$B$38</f>
        <v>ProTes300420201Adm</v>
      </c>
      <c r="B6704" s="109" t="s">
        <v>24416</v>
      </c>
      <c r="C6704" s="108" t="s">
        <v>2609</v>
      </c>
      <c r="D6704" s="108" t="s">
        <v>24417</v>
      </c>
      <c r="E6704" s="108" t="s">
        <v>2683</v>
      </c>
      <c r="G6704" s="108" t="s">
        <v>24418</v>
      </c>
      <c r="H6704" s="108" t="s">
        <v>7103</v>
      </c>
      <c r="I6704" s="110" t="s">
        <v>2683</v>
      </c>
      <c r="J6704" s="108" t="s">
        <v>2871</v>
      </c>
      <c r="O6704" s="108" t="s">
        <v>2573</v>
      </c>
    </row>
    <row r="6705" spans="1:15" s="108" customFormat="1" ht="12.75" x14ac:dyDescent="0.2">
      <c r="A6705" s="108" t="str">
        <f>EnterpriseData!$B$38</f>
        <v>ProTes300420201Adm</v>
      </c>
      <c r="B6705" s="109" t="s">
        <v>24419</v>
      </c>
      <c r="C6705" s="108" t="s">
        <v>2609</v>
      </c>
      <c r="D6705" s="108" t="s">
        <v>24420</v>
      </c>
      <c r="E6705" s="108" t="s">
        <v>2683</v>
      </c>
      <c r="G6705" s="108" t="s">
        <v>24421</v>
      </c>
      <c r="H6705" s="108" t="s">
        <v>6739</v>
      </c>
      <c r="I6705" s="110" t="s">
        <v>2683</v>
      </c>
      <c r="J6705" s="108" t="s">
        <v>5012</v>
      </c>
      <c r="O6705" s="108" t="s">
        <v>2573</v>
      </c>
    </row>
    <row r="6706" spans="1:15" s="108" customFormat="1" ht="12.75" x14ac:dyDescent="0.2">
      <c r="A6706" s="108" t="str">
        <f>EnterpriseData!$B$38</f>
        <v>ProTes300420201Adm</v>
      </c>
      <c r="B6706" s="109" t="s">
        <v>24422</v>
      </c>
      <c r="C6706" s="108" t="s">
        <v>2609</v>
      </c>
      <c r="D6706" s="108" t="s">
        <v>24423</v>
      </c>
      <c r="E6706" s="108" t="s">
        <v>2683</v>
      </c>
      <c r="G6706" s="108" t="s">
        <v>24424</v>
      </c>
      <c r="H6706" s="108" t="s">
        <v>24425</v>
      </c>
      <c r="I6706" s="110" t="s">
        <v>2683</v>
      </c>
      <c r="J6706" s="108" t="s">
        <v>7505</v>
      </c>
      <c r="O6706" s="108" t="s">
        <v>2573</v>
      </c>
    </row>
    <row r="6707" spans="1:15" s="108" customFormat="1" ht="12.75" x14ac:dyDescent="0.2">
      <c r="A6707" s="108" t="str">
        <f>EnterpriseData!$B$38</f>
        <v>ProTes300420201Adm</v>
      </c>
      <c r="B6707" s="109" t="s">
        <v>24426</v>
      </c>
      <c r="C6707" s="108" t="s">
        <v>2609</v>
      </c>
      <c r="D6707" s="108" t="s">
        <v>24427</v>
      </c>
      <c r="E6707" s="108" t="s">
        <v>2683</v>
      </c>
      <c r="G6707" s="108" t="s">
        <v>24428</v>
      </c>
      <c r="H6707" s="108" t="s">
        <v>11771</v>
      </c>
      <c r="I6707" s="110" t="s">
        <v>2683</v>
      </c>
      <c r="J6707" s="108" t="s">
        <v>2720</v>
      </c>
      <c r="O6707" s="108" t="s">
        <v>2573</v>
      </c>
    </row>
    <row r="6708" spans="1:15" s="108" customFormat="1" ht="12.75" x14ac:dyDescent="0.2">
      <c r="A6708" s="108" t="str">
        <f>EnterpriseData!$B$38</f>
        <v>ProTes300420201Adm</v>
      </c>
      <c r="B6708" s="109" t="s">
        <v>24429</v>
      </c>
      <c r="C6708" s="108" t="s">
        <v>2609</v>
      </c>
      <c r="D6708" s="108" t="s">
        <v>24430</v>
      </c>
      <c r="E6708" s="108" t="s">
        <v>2683</v>
      </c>
      <c r="G6708" s="108" t="s">
        <v>24431</v>
      </c>
      <c r="H6708" s="108" t="s">
        <v>6129</v>
      </c>
      <c r="I6708" s="110" t="s">
        <v>2683</v>
      </c>
      <c r="J6708" s="108" t="s">
        <v>2414</v>
      </c>
      <c r="O6708" s="108" t="s">
        <v>2573</v>
      </c>
    </row>
    <row r="6709" spans="1:15" s="108" customFormat="1" ht="12.75" x14ac:dyDescent="0.2">
      <c r="A6709" s="108" t="str">
        <f>EnterpriseData!$B$38</f>
        <v>ProTes300420201Adm</v>
      </c>
      <c r="B6709" s="109" t="s">
        <v>24432</v>
      </c>
      <c r="C6709" s="108" t="s">
        <v>2609</v>
      </c>
      <c r="D6709" s="108" t="s">
        <v>24433</v>
      </c>
      <c r="E6709" s="108" t="s">
        <v>2683</v>
      </c>
      <c r="G6709" s="108" t="s">
        <v>24434</v>
      </c>
      <c r="H6709" s="108" t="s">
        <v>7478</v>
      </c>
      <c r="I6709" s="110" t="s">
        <v>2683</v>
      </c>
      <c r="J6709" s="108" t="s">
        <v>6097</v>
      </c>
      <c r="O6709" s="108" t="s">
        <v>2573</v>
      </c>
    </row>
    <row r="6710" spans="1:15" s="108" customFormat="1" ht="12.75" x14ac:dyDescent="0.2">
      <c r="A6710" s="108" t="str">
        <f>EnterpriseData!$B$38</f>
        <v>ProTes300420201Adm</v>
      </c>
      <c r="B6710" s="109" t="s">
        <v>24435</v>
      </c>
      <c r="C6710" s="108" t="s">
        <v>2609</v>
      </c>
      <c r="D6710" s="108" t="s">
        <v>24436</v>
      </c>
      <c r="E6710" s="108" t="s">
        <v>2683</v>
      </c>
      <c r="G6710" s="108" t="s">
        <v>24437</v>
      </c>
      <c r="H6710" s="108" t="s">
        <v>6415</v>
      </c>
      <c r="I6710" s="110" t="s">
        <v>2683</v>
      </c>
      <c r="J6710" s="108" t="s">
        <v>4651</v>
      </c>
      <c r="O6710" s="108" t="s">
        <v>2573</v>
      </c>
    </row>
    <row r="6711" spans="1:15" s="108" customFormat="1" ht="12.75" x14ac:dyDescent="0.2">
      <c r="A6711" s="108" t="str">
        <f>EnterpriseData!$B$38</f>
        <v>ProTes300420201Adm</v>
      </c>
      <c r="B6711" s="109" t="s">
        <v>24438</v>
      </c>
      <c r="C6711" s="108" t="s">
        <v>2609</v>
      </c>
      <c r="D6711" s="108" t="s">
        <v>24439</v>
      </c>
      <c r="E6711" s="108" t="s">
        <v>2683</v>
      </c>
      <c r="G6711" s="108" t="s">
        <v>24440</v>
      </c>
      <c r="H6711" s="108" t="s">
        <v>6743</v>
      </c>
      <c r="I6711" s="110" t="s">
        <v>2683</v>
      </c>
      <c r="J6711" s="108" t="s">
        <v>2377</v>
      </c>
      <c r="O6711" s="108" t="s">
        <v>2573</v>
      </c>
    </row>
    <row r="6712" spans="1:15" s="108" customFormat="1" ht="12.75" x14ac:dyDescent="0.2">
      <c r="A6712" s="108" t="str">
        <f>EnterpriseData!$B$38</f>
        <v>ProTes300420201Adm</v>
      </c>
      <c r="B6712" s="109" t="s">
        <v>24441</v>
      </c>
      <c r="C6712" s="108" t="s">
        <v>2609</v>
      </c>
      <c r="D6712" s="108" t="s">
        <v>24442</v>
      </c>
      <c r="E6712" s="108" t="s">
        <v>2683</v>
      </c>
      <c r="G6712" s="108" t="s">
        <v>2927</v>
      </c>
      <c r="H6712" s="108" t="s">
        <v>24443</v>
      </c>
      <c r="I6712" s="110" t="s">
        <v>2683</v>
      </c>
      <c r="J6712" s="108" t="s">
        <v>2930</v>
      </c>
      <c r="O6712" s="108" t="s">
        <v>2573</v>
      </c>
    </row>
    <row r="6713" spans="1:15" s="108" customFormat="1" ht="12.75" x14ac:dyDescent="0.2">
      <c r="A6713" s="108" t="str">
        <f>EnterpriseData!$B$38</f>
        <v>ProTes300420201Adm</v>
      </c>
      <c r="B6713" s="109" t="s">
        <v>24444</v>
      </c>
      <c r="C6713" s="108" t="s">
        <v>2609</v>
      </c>
      <c r="D6713" s="108" t="s">
        <v>24445</v>
      </c>
      <c r="E6713" s="108" t="s">
        <v>2683</v>
      </c>
      <c r="G6713" s="108" t="s">
        <v>24446</v>
      </c>
      <c r="H6713" s="108" t="s">
        <v>6522</v>
      </c>
      <c r="I6713" s="110" t="s">
        <v>2683</v>
      </c>
      <c r="J6713" s="108" t="s">
        <v>5325</v>
      </c>
      <c r="O6713" s="108" t="s">
        <v>2573</v>
      </c>
    </row>
    <row r="6714" spans="1:15" s="108" customFormat="1" ht="12.75" x14ac:dyDescent="0.2">
      <c r="A6714" s="108" t="str">
        <f>EnterpriseData!$B$38</f>
        <v>ProTes300420201Adm</v>
      </c>
      <c r="B6714" s="109" t="s">
        <v>24447</v>
      </c>
      <c r="C6714" s="108" t="s">
        <v>2609</v>
      </c>
      <c r="D6714" s="108" t="s">
        <v>24448</v>
      </c>
      <c r="E6714" s="108" t="s">
        <v>2683</v>
      </c>
      <c r="G6714" s="108" t="s">
        <v>16919</v>
      </c>
      <c r="H6714" s="108" t="s">
        <v>15600</v>
      </c>
      <c r="I6714" s="110" t="s">
        <v>2683</v>
      </c>
      <c r="J6714" s="108" t="s">
        <v>3730</v>
      </c>
      <c r="O6714" s="108" t="s">
        <v>2573</v>
      </c>
    </row>
    <row r="6715" spans="1:15" s="108" customFormat="1" ht="12.75" x14ac:dyDescent="0.2">
      <c r="A6715" s="108" t="str">
        <f>EnterpriseData!$B$38</f>
        <v>ProTes300420201Adm</v>
      </c>
      <c r="B6715" s="109" t="s">
        <v>24449</v>
      </c>
      <c r="C6715" s="108" t="s">
        <v>2609</v>
      </c>
      <c r="D6715" s="108" t="s">
        <v>24450</v>
      </c>
      <c r="E6715" s="108" t="s">
        <v>2683</v>
      </c>
      <c r="G6715" s="108" t="s">
        <v>24451</v>
      </c>
      <c r="H6715" s="108" t="s">
        <v>7953</v>
      </c>
      <c r="I6715" s="110" t="s">
        <v>2683</v>
      </c>
      <c r="J6715" s="108" t="s">
        <v>4543</v>
      </c>
      <c r="O6715" s="108" t="s">
        <v>2573</v>
      </c>
    </row>
    <row r="6716" spans="1:15" s="108" customFormat="1" ht="12.75" x14ac:dyDescent="0.2">
      <c r="A6716" s="108" t="str">
        <f>EnterpriseData!$B$38</f>
        <v>ProTes300420201Adm</v>
      </c>
      <c r="B6716" s="109" t="s">
        <v>24452</v>
      </c>
      <c r="C6716" s="108" t="s">
        <v>2609</v>
      </c>
      <c r="D6716" s="108" t="s">
        <v>24453</v>
      </c>
      <c r="E6716" s="108" t="s">
        <v>2683</v>
      </c>
      <c r="G6716" s="108" t="s">
        <v>24454</v>
      </c>
      <c r="H6716" s="108" t="s">
        <v>3442</v>
      </c>
      <c r="I6716" s="110" t="s">
        <v>2683</v>
      </c>
      <c r="J6716" s="108" t="s">
        <v>2414</v>
      </c>
      <c r="O6716" s="108" t="s">
        <v>2573</v>
      </c>
    </row>
    <row r="6717" spans="1:15" s="108" customFormat="1" ht="12.75" x14ac:dyDescent="0.2">
      <c r="A6717" s="108" t="str">
        <f>EnterpriseData!$B$38</f>
        <v>ProTes300420201Adm</v>
      </c>
      <c r="B6717" s="109" t="s">
        <v>24455</v>
      </c>
      <c r="C6717" s="108" t="s">
        <v>2609</v>
      </c>
      <c r="D6717" s="108" t="s">
        <v>24456</v>
      </c>
      <c r="E6717" s="108" t="s">
        <v>2683</v>
      </c>
      <c r="G6717" s="108" t="s">
        <v>24457</v>
      </c>
      <c r="H6717" s="108" t="s">
        <v>6198</v>
      </c>
      <c r="I6717" s="110" t="s">
        <v>2683</v>
      </c>
      <c r="J6717" s="108" t="s">
        <v>3825</v>
      </c>
      <c r="O6717" s="108" t="s">
        <v>2573</v>
      </c>
    </row>
    <row r="6718" spans="1:15" s="108" customFormat="1" ht="12.75" x14ac:dyDescent="0.2">
      <c r="A6718" s="108" t="str">
        <f>EnterpriseData!$B$38</f>
        <v>ProTes300420201Adm</v>
      </c>
      <c r="B6718" s="109" t="s">
        <v>24458</v>
      </c>
      <c r="C6718" s="108" t="s">
        <v>2609</v>
      </c>
      <c r="D6718" s="108" t="s">
        <v>24459</v>
      </c>
      <c r="E6718" s="108" t="s">
        <v>2683</v>
      </c>
      <c r="G6718" s="108" t="s">
        <v>24460</v>
      </c>
      <c r="H6718" s="108" t="s">
        <v>6155</v>
      </c>
      <c r="I6718" s="110" t="s">
        <v>2683</v>
      </c>
      <c r="J6718" s="108" t="s">
        <v>3358</v>
      </c>
      <c r="O6718" s="108" t="s">
        <v>2573</v>
      </c>
    </row>
    <row r="6719" spans="1:15" s="108" customFormat="1" ht="12.75" x14ac:dyDescent="0.2">
      <c r="A6719" s="108" t="str">
        <f>EnterpriseData!$B$38</f>
        <v>ProTes300420201Adm</v>
      </c>
      <c r="B6719" s="109" t="s">
        <v>24461</v>
      </c>
      <c r="C6719" s="108" t="s">
        <v>2609</v>
      </c>
      <c r="D6719" s="108" t="s">
        <v>24462</v>
      </c>
      <c r="E6719" s="108" t="s">
        <v>2683</v>
      </c>
      <c r="G6719" s="108" t="s">
        <v>5461</v>
      </c>
      <c r="H6719" s="108" t="s">
        <v>6512</v>
      </c>
      <c r="I6719" s="110" t="s">
        <v>2683</v>
      </c>
      <c r="J6719" s="108" t="s">
        <v>5462</v>
      </c>
      <c r="O6719" s="108" t="s">
        <v>2573</v>
      </c>
    </row>
    <row r="6720" spans="1:15" s="108" customFormat="1" ht="12.75" x14ac:dyDescent="0.2">
      <c r="A6720" s="108" t="str">
        <f>EnterpriseData!$B$38</f>
        <v>ProTes300420201Adm</v>
      </c>
      <c r="B6720" s="109" t="s">
        <v>24463</v>
      </c>
      <c r="C6720" s="108" t="s">
        <v>2609</v>
      </c>
      <c r="D6720" s="108" t="s">
        <v>24464</v>
      </c>
      <c r="E6720" s="108" t="s">
        <v>2683</v>
      </c>
      <c r="G6720" s="108" t="s">
        <v>6359</v>
      </c>
      <c r="H6720" s="108" t="s">
        <v>6360</v>
      </c>
      <c r="I6720" s="110" t="s">
        <v>2683</v>
      </c>
      <c r="J6720" s="108" t="s">
        <v>3047</v>
      </c>
      <c r="O6720" s="108" t="s">
        <v>2573</v>
      </c>
    </row>
    <row r="6721" spans="1:15" s="108" customFormat="1" ht="12.75" x14ac:dyDescent="0.2">
      <c r="A6721" s="108" t="str">
        <f>EnterpriseData!$B$38</f>
        <v>ProTes300420201Adm</v>
      </c>
      <c r="B6721" s="109" t="s">
        <v>24465</v>
      </c>
      <c r="C6721" s="108" t="s">
        <v>2609</v>
      </c>
      <c r="D6721" s="108" t="s">
        <v>24466</v>
      </c>
      <c r="E6721" s="108" t="s">
        <v>24467</v>
      </c>
      <c r="G6721" s="108" t="s">
        <v>24468</v>
      </c>
      <c r="H6721" s="108" t="s">
        <v>6893</v>
      </c>
      <c r="I6721" s="110" t="s">
        <v>2683</v>
      </c>
      <c r="J6721" s="108" t="s">
        <v>2377</v>
      </c>
      <c r="O6721" s="108" t="s">
        <v>2573</v>
      </c>
    </row>
    <row r="6722" spans="1:15" s="108" customFormat="1" ht="12.75" x14ac:dyDescent="0.2">
      <c r="A6722" s="108" t="str">
        <f>EnterpriseData!$B$38</f>
        <v>ProTes300420201Adm</v>
      </c>
      <c r="B6722" s="109" t="s">
        <v>24469</v>
      </c>
      <c r="C6722" s="108" t="s">
        <v>2609</v>
      </c>
      <c r="D6722" s="108" t="s">
        <v>24470</v>
      </c>
      <c r="E6722" s="108" t="s">
        <v>2683</v>
      </c>
      <c r="G6722" s="108" t="s">
        <v>24471</v>
      </c>
      <c r="H6722" s="108" t="s">
        <v>6181</v>
      </c>
      <c r="I6722" s="110" t="s">
        <v>2683</v>
      </c>
      <c r="J6722" s="108" t="s">
        <v>6044</v>
      </c>
      <c r="O6722" s="108" t="s">
        <v>2573</v>
      </c>
    </row>
    <row r="6723" spans="1:15" s="108" customFormat="1" ht="12.75" x14ac:dyDescent="0.2">
      <c r="A6723" s="108" t="str">
        <f>EnterpriseData!$B$38</f>
        <v>ProTes300420201Adm</v>
      </c>
      <c r="B6723" s="109" t="s">
        <v>24472</v>
      </c>
      <c r="C6723" s="108" t="s">
        <v>2609</v>
      </c>
      <c r="D6723" s="108" t="s">
        <v>24473</v>
      </c>
      <c r="E6723" s="108" t="s">
        <v>2683</v>
      </c>
      <c r="G6723" s="108" t="s">
        <v>24474</v>
      </c>
      <c r="H6723" s="108" t="s">
        <v>7944</v>
      </c>
      <c r="I6723" s="110" t="s">
        <v>2683</v>
      </c>
      <c r="J6723" s="108" t="s">
        <v>3078</v>
      </c>
      <c r="O6723" s="108" t="s">
        <v>2573</v>
      </c>
    </row>
    <row r="6724" spans="1:15" s="108" customFormat="1" ht="12.75" x14ac:dyDescent="0.2">
      <c r="A6724" s="108" t="str">
        <f>EnterpriseData!$B$38</f>
        <v>ProTes300420201Adm</v>
      </c>
      <c r="B6724" s="109" t="s">
        <v>24475</v>
      </c>
      <c r="C6724" s="108" t="s">
        <v>2609</v>
      </c>
      <c r="D6724" s="108" t="s">
        <v>24476</v>
      </c>
      <c r="E6724" s="108" t="s">
        <v>2683</v>
      </c>
      <c r="G6724" s="108" t="s">
        <v>3691</v>
      </c>
      <c r="H6724" s="108" t="s">
        <v>3691</v>
      </c>
      <c r="I6724" s="110" t="s">
        <v>2683</v>
      </c>
      <c r="J6724" s="108" t="s">
        <v>3692</v>
      </c>
      <c r="O6724" s="108" t="s">
        <v>2573</v>
      </c>
    </row>
    <row r="6725" spans="1:15" s="108" customFormat="1" ht="12.75" x14ac:dyDescent="0.2">
      <c r="A6725" s="108" t="str">
        <f>EnterpriseData!$B$38</f>
        <v>ProTes300420201Adm</v>
      </c>
      <c r="B6725" s="109" t="s">
        <v>24477</v>
      </c>
      <c r="C6725" s="108" t="s">
        <v>2609</v>
      </c>
      <c r="D6725" s="108" t="s">
        <v>24478</v>
      </c>
      <c r="E6725" s="108" t="s">
        <v>2683</v>
      </c>
      <c r="G6725" s="108" t="s">
        <v>24479</v>
      </c>
      <c r="H6725" s="108" t="s">
        <v>24480</v>
      </c>
      <c r="I6725" s="110" t="s">
        <v>2683</v>
      </c>
      <c r="J6725" s="108" t="s">
        <v>3195</v>
      </c>
      <c r="O6725" s="108" t="s">
        <v>2573</v>
      </c>
    </row>
    <row r="6726" spans="1:15" s="108" customFormat="1" ht="12.75" x14ac:dyDescent="0.2">
      <c r="A6726" s="108" t="str">
        <f>EnterpriseData!$B$38</f>
        <v>ProTes300420201Adm</v>
      </c>
      <c r="B6726" s="109" t="s">
        <v>24481</v>
      </c>
      <c r="C6726" s="108" t="s">
        <v>2609</v>
      </c>
      <c r="D6726" s="108" t="s">
        <v>24482</v>
      </c>
      <c r="E6726" s="108" t="s">
        <v>24483</v>
      </c>
      <c r="G6726" s="108" t="s">
        <v>24484</v>
      </c>
      <c r="H6726" s="108" t="s">
        <v>6177</v>
      </c>
      <c r="I6726" s="110" t="s">
        <v>2683</v>
      </c>
      <c r="J6726" s="108" t="s">
        <v>2591</v>
      </c>
      <c r="O6726" s="108" t="s">
        <v>2573</v>
      </c>
    </row>
    <row r="6727" spans="1:15" s="108" customFormat="1" ht="12.75" x14ac:dyDescent="0.2">
      <c r="A6727" s="108" t="str">
        <f>EnterpriseData!$B$38</f>
        <v>ProTes300420201Adm</v>
      </c>
      <c r="B6727" s="109" t="s">
        <v>24485</v>
      </c>
      <c r="C6727" s="108" t="s">
        <v>2609</v>
      </c>
      <c r="D6727" s="108" t="s">
        <v>24486</v>
      </c>
      <c r="E6727" s="108" t="s">
        <v>2683</v>
      </c>
      <c r="G6727" s="108" t="s">
        <v>24487</v>
      </c>
      <c r="H6727" s="108" t="s">
        <v>6245</v>
      </c>
      <c r="I6727" s="110" t="s">
        <v>2683</v>
      </c>
      <c r="J6727" s="108" t="s">
        <v>2412</v>
      </c>
      <c r="O6727" s="108" t="s">
        <v>2573</v>
      </c>
    </row>
    <row r="6728" spans="1:15" s="108" customFormat="1" ht="12.75" x14ac:dyDescent="0.2">
      <c r="A6728" s="108" t="str">
        <f>EnterpriseData!$B$38</f>
        <v>ProTes300420201Adm</v>
      </c>
      <c r="B6728" s="109" t="s">
        <v>24488</v>
      </c>
      <c r="C6728" s="108" t="s">
        <v>2609</v>
      </c>
      <c r="D6728" s="108" t="s">
        <v>24489</v>
      </c>
      <c r="E6728" s="108" t="s">
        <v>2683</v>
      </c>
      <c r="G6728" s="108" t="s">
        <v>24490</v>
      </c>
      <c r="H6728" s="108" t="s">
        <v>4176</v>
      </c>
      <c r="I6728" s="110" t="s">
        <v>2683</v>
      </c>
      <c r="J6728" s="108" t="s">
        <v>3614</v>
      </c>
      <c r="O6728" s="108" t="s">
        <v>2573</v>
      </c>
    </row>
    <row r="6729" spans="1:15" s="108" customFormat="1" ht="12.75" x14ac:dyDescent="0.2">
      <c r="A6729" s="108" t="str">
        <f>EnterpriseData!$B$38</f>
        <v>ProTes300420201Adm</v>
      </c>
      <c r="B6729" s="109" t="s">
        <v>24491</v>
      </c>
      <c r="C6729" s="108" t="s">
        <v>2609</v>
      </c>
      <c r="D6729" s="108" t="s">
        <v>24492</v>
      </c>
      <c r="E6729" s="108" t="s">
        <v>2683</v>
      </c>
      <c r="G6729" s="108" t="s">
        <v>24493</v>
      </c>
      <c r="H6729" s="108" t="s">
        <v>7028</v>
      </c>
      <c r="I6729" s="110" t="s">
        <v>2683</v>
      </c>
      <c r="J6729" s="108" t="s">
        <v>5295</v>
      </c>
      <c r="O6729" s="108" t="s">
        <v>2573</v>
      </c>
    </row>
    <row r="6730" spans="1:15" s="108" customFormat="1" ht="12.75" x14ac:dyDescent="0.2">
      <c r="A6730" s="108" t="str">
        <f>EnterpriseData!$B$38</f>
        <v>ProTes300420201Adm</v>
      </c>
      <c r="B6730" s="109" t="s">
        <v>24494</v>
      </c>
      <c r="C6730" s="108" t="s">
        <v>2609</v>
      </c>
      <c r="D6730" s="108" t="s">
        <v>24495</v>
      </c>
      <c r="E6730" s="108" t="s">
        <v>2683</v>
      </c>
      <c r="G6730" s="108" t="s">
        <v>24496</v>
      </c>
      <c r="H6730" s="108" t="s">
        <v>7849</v>
      </c>
      <c r="I6730" s="110" t="s">
        <v>2683</v>
      </c>
      <c r="J6730" s="108" t="s">
        <v>5679</v>
      </c>
      <c r="O6730" s="108" t="s">
        <v>2573</v>
      </c>
    </row>
    <row r="6731" spans="1:15" s="108" customFormat="1" ht="12.75" x14ac:dyDescent="0.2">
      <c r="A6731" s="108" t="str">
        <f>EnterpriseData!$B$38</f>
        <v>ProTes300420201Adm</v>
      </c>
      <c r="B6731" s="109" t="s">
        <v>24497</v>
      </c>
      <c r="C6731" s="108" t="s">
        <v>2609</v>
      </c>
      <c r="D6731" s="108" t="s">
        <v>24498</v>
      </c>
      <c r="E6731" s="108" t="s">
        <v>2683</v>
      </c>
      <c r="G6731" s="108" t="s">
        <v>5217</v>
      </c>
      <c r="H6731" s="108" t="s">
        <v>8404</v>
      </c>
      <c r="I6731" s="110" t="s">
        <v>2683</v>
      </c>
      <c r="J6731" s="108" t="s">
        <v>2860</v>
      </c>
      <c r="O6731" s="108" t="s">
        <v>2573</v>
      </c>
    </row>
    <row r="6732" spans="1:15" s="108" customFormat="1" ht="12.75" x14ac:dyDescent="0.2">
      <c r="A6732" s="108" t="str">
        <f>EnterpriseData!$B$38</f>
        <v>ProTes300420201Adm</v>
      </c>
      <c r="B6732" s="109" t="s">
        <v>24499</v>
      </c>
      <c r="C6732" s="108" t="s">
        <v>2609</v>
      </c>
      <c r="D6732" s="108" t="s">
        <v>24500</v>
      </c>
      <c r="E6732" s="108" t="s">
        <v>2683</v>
      </c>
      <c r="G6732" s="108" t="s">
        <v>24501</v>
      </c>
      <c r="H6732" s="108" t="s">
        <v>6743</v>
      </c>
      <c r="I6732" s="110" t="s">
        <v>2683</v>
      </c>
      <c r="J6732" s="108" t="s">
        <v>2377</v>
      </c>
      <c r="O6732" s="108" t="s">
        <v>2573</v>
      </c>
    </row>
    <row r="6733" spans="1:15" s="108" customFormat="1" ht="12.75" x14ac:dyDescent="0.2">
      <c r="A6733" s="108" t="str">
        <f>EnterpriseData!$B$38</f>
        <v>ProTes300420201Adm</v>
      </c>
      <c r="B6733" s="109" t="s">
        <v>24502</v>
      </c>
      <c r="C6733" s="108" t="s">
        <v>2609</v>
      </c>
      <c r="D6733" s="108" t="s">
        <v>24503</v>
      </c>
      <c r="E6733" s="108" t="s">
        <v>2683</v>
      </c>
      <c r="G6733" s="108" t="s">
        <v>24504</v>
      </c>
      <c r="H6733" s="108" t="s">
        <v>11437</v>
      </c>
      <c r="I6733" s="110" t="s">
        <v>2683</v>
      </c>
      <c r="J6733" s="108" t="s">
        <v>6711</v>
      </c>
      <c r="O6733" s="108" t="s">
        <v>2573</v>
      </c>
    </row>
    <row r="6734" spans="1:15" s="108" customFormat="1" ht="12.75" x14ac:dyDescent="0.2">
      <c r="A6734" s="108" t="str">
        <f>EnterpriseData!$B$38</f>
        <v>ProTes300420201Adm</v>
      </c>
      <c r="B6734" s="109" t="s">
        <v>24505</v>
      </c>
      <c r="C6734" s="108" t="s">
        <v>2609</v>
      </c>
      <c r="D6734" s="108" t="s">
        <v>24506</v>
      </c>
      <c r="E6734" s="108" t="s">
        <v>2683</v>
      </c>
      <c r="G6734" s="108" t="s">
        <v>24507</v>
      </c>
      <c r="H6734" s="108" t="s">
        <v>24508</v>
      </c>
      <c r="I6734" s="110" t="s">
        <v>2683</v>
      </c>
      <c r="J6734" s="108" t="s">
        <v>5664</v>
      </c>
      <c r="O6734" s="108" t="s">
        <v>2573</v>
      </c>
    </row>
    <row r="6735" spans="1:15" s="108" customFormat="1" ht="12.75" x14ac:dyDescent="0.2">
      <c r="A6735" s="108" t="str">
        <f>EnterpriseData!$B$38</f>
        <v>ProTes300420201Adm</v>
      </c>
      <c r="B6735" s="109" t="s">
        <v>24509</v>
      </c>
      <c r="C6735" s="108" t="s">
        <v>2609</v>
      </c>
      <c r="D6735" s="108" t="s">
        <v>24510</v>
      </c>
      <c r="E6735" s="108" t="s">
        <v>2683</v>
      </c>
      <c r="G6735" s="108" t="s">
        <v>5396</v>
      </c>
      <c r="H6735" s="108" t="s">
        <v>22374</v>
      </c>
      <c r="I6735" s="110" t="s">
        <v>2683</v>
      </c>
      <c r="J6735" s="108" t="s">
        <v>5392</v>
      </c>
      <c r="O6735" s="108" t="s">
        <v>2573</v>
      </c>
    </row>
    <row r="6736" spans="1:15" s="108" customFormat="1" ht="12.75" x14ac:dyDescent="0.2">
      <c r="A6736" s="108" t="str">
        <f>EnterpriseData!$B$38</f>
        <v>ProTes300420201Adm</v>
      </c>
      <c r="B6736" s="109" t="s">
        <v>24511</v>
      </c>
      <c r="C6736" s="108" t="s">
        <v>2609</v>
      </c>
      <c r="D6736" s="108" t="s">
        <v>24512</v>
      </c>
      <c r="E6736" s="108" t="s">
        <v>2683</v>
      </c>
      <c r="G6736" s="108" t="s">
        <v>4899</v>
      </c>
      <c r="H6736" s="108" t="s">
        <v>9901</v>
      </c>
      <c r="I6736" s="110" t="s">
        <v>2683</v>
      </c>
      <c r="J6736" s="108" t="s">
        <v>4901</v>
      </c>
      <c r="O6736" s="108" t="s">
        <v>2573</v>
      </c>
    </row>
    <row r="6737" spans="1:15" s="108" customFormat="1" ht="12.75" x14ac:dyDescent="0.2">
      <c r="A6737" s="108" t="str">
        <f>EnterpriseData!$B$38</f>
        <v>ProTes300420201Adm</v>
      </c>
      <c r="B6737" s="109" t="s">
        <v>24513</v>
      </c>
      <c r="C6737" s="108" t="s">
        <v>2609</v>
      </c>
      <c r="D6737" s="108" t="s">
        <v>24514</v>
      </c>
      <c r="E6737" s="108" t="s">
        <v>2683</v>
      </c>
      <c r="G6737" s="108" t="s">
        <v>24515</v>
      </c>
      <c r="H6737" s="108" t="s">
        <v>3528</v>
      </c>
      <c r="I6737" s="110" t="s">
        <v>2683</v>
      </c>
      <c r="J6737" s="108" t="s">
        <v>2952</v>
      </c>
      <c r="O6737" s="108" t="s">
        <v>2573</v>
      </c>
    </row>
    <row r="6738" spans="1:15" s="108" customFormat="1" ht="12.75" x14ac:dyDescent="0.2">
      <c r="A6738" s="108" t="str">
        <f>EnterpriseData!$B$38</f>
        <v>ProTes300420201Adm</v>
      </c>
      <c r="B6738" s="109" t="s">
        <v>24516</v>
      </c>
      <c r="C6738" s="108" t="s">
        <v>2609</v>
      </c>
      <c r="D6738" s="108" t="s">
        <v>24517</v>
      </c>
      <c r="E6738" s="108" t="s">
        <v>2683</v>
      </c>
      <c r="G6738" s="108" t="s">
        <v>24518</v>
      </c>
      <c r="H6738" s="108" t="s">
        <v>24518</v>
      </c>
      <c r="I6738" s="110" t="s">
        <v>2683</v>
      </c>
      <c r="J6738" s="108" t="s">
        <v>2418</v>
      </c>
      <c r="O6738" s="108" t="s">
        <v>2573</v>
      </c>
    </row>
    <row r="6739" spans="1:15" s="108" customFormat="1" ht="12.75" x14ac:dyDescent="0.2">
      <c r="A6739" s="108" t="str">
        <f>EnterpriseData!$B$38</f>
        <v>ProTes300420201Adm</v>
      </c>
      <c r="B6739" s="109" t="s">
        <v>24519</v>
      </c>
      <c r="C6739" s="108" t="s">
        <v>2609</v>
      </c>
      <c r="D6739" s="108" t="s">
        <v>24520</v>
      </c>
      <c r="E6739" s="108" t="s">
        <v>2683</v>
      </c>
      <c r="G6739" s="108" t="s">
        <v>24521</v>
      </c>
      <c r="H6739" s="108" t="s">
        <v>7637</v>
      </c>
      <c r="I6739" s="110" t="s">
        <v>2683</v>
      </c>
      <c r="J6739" s="108" t="s">
        <v>4104</v>
      </c>
      <c r="O6739" s="108" t="s">
        <v>2573</v>
      </c>
    </row>
    <row r="6740" spans="1:15" s="108" customFormat="1" ht="12.75" x14ac:dyDescent="0.2">
      <c r="A6740" s="108" t="str">
        <f>EnterpriseData!$B$38</f>
        <v>ProTes300420201Adm</v>
      </c>
      <c r="B6740" s="109" t="s">
        <v>24522</v>
      </c>
      <c r="C6740" s="108" t="s">
        <v>2609</v>
      </c>
      <c r="D6740" s="108" t="s">
        <v>24523</v>
      </c>
      <c r="E6740" s="108" t="s">
        <v>2683</v>
      </c>
      <c r="G6740" s="108" t="s">
        <v>24524</v>
      </c>
      <c r="H6740" s="108" t="s">
        <v>6534</v>
      </c>
      <c r="I6740" s="110" t="s">
        <v>2683</v>
      </c>
      <c r="J6740" s="108" t="s">
        <v>5602</v>
      </c>
      <c r="O6740" s="108" t="s">
        <v>2573</v>
      </c>
    </row>
    <row r="6741" spans="1:15" s="108" customFormat="1" ht="12.75" x14ac:dyDescent="0.2">
      <c r="A6741" s="108" t="str">
        <f>EnterpriseData!$B$38</f>
        <v>ProTes300420201Adm</v>
      </c>
      <c r="B6741" s="109" t="s">
        <v>24525</v>
      </c>
      <c r="C6741" s="108" t="s">
        <v>2609</v>
      </c>
      <c r="D6741" s="108" t="s">
        <v>24526</v>
      </c>
      <c r="E6741" s="108" t="s">
        <v>2683</v>
      </c>
      <c r="G6741" s="108" t="s">
        <v>5842</v>
      </c>
      <c r="H6741" s="108" t="s">
        <v>24527</v>
      </c>
      <c r="I6741" s="110" t="s">
        <v>2683</v>
      </c>
      <c r="J6741" s="108" t="s">
        <v>5843</v>
      </c>
      <c r="O6741" s="108" t="s">
        <v>2573</v>
      </c>
    </row>
    <row r="6742" spans="1:15" s="108" customFormat="1" ht="12.75" x14ac:dyDescent="0.2">
      <c r="A6742" s="108" t="str">
        <f>EnterpriseData!$B$38</f>
        <v>ProTes300420201Adm</v>
      </c>
      <c r="B6742" s="109" t="s">
        <v>24528</v>
      </c>
      <c r="C6742" s="108" t="s">
        <v>2609</v>
      </c>
      <c r="D6742" s="108" t="s">
        <v>24529</v>
      </c>
      <c r="E6742" s="108" t="s">
        <v>2683</v>
      </c>
      <c r="G6742" s="108" t="s">
        <v>24530</v>
      </c>
      <c r="H6742" s="108" t="s">
        <v>6118</v>
      </c>
      <c r="I6742" s="110" t="s">
        <v>2683</v>
      </c>
      <c r="J6742" s="108" t="s">
        <v>2377</v>
      </c>
      <c r="O6742" s="108" t="s">
        <v>2573</v>
      </c>
    </row>
    <row r="6743" spans="1:15" s="108" customFormat="1" ht="12.75" x14ac:dyDescent="0.2">
      <c r="A6743" s="108" t="str">
        <f>EnterpriseData!$B$38</f>
        <v>ProTes300420201Adm</v>
      </c>
      <c r="B6743" s="109" t="s">
        <v>24531</v>
      </c>
      <c r="C6743" s="108" t="s">
        <v>2609</v>
      </c>
      <c r="D6743" s="108" t="s">
        <v>24532</v>
      </c>
      <c r="E6743" s="108" t="s">
        <v>2683</v>
      </c>
      <c r="G6743" s="108" t="s">
        <v>3235</v>
      </c>
      <c r="H6743" s="108" t="s">
        <v>6151</v>
      </c>
      <c r="I6743" s="110" t="s">
        <v>2683</v>
      </c>
      <c r="J6743" s="108" t="s">
        <v>2727</v>
      </c>
      <c r="O6743" s="108" t="s">
        <v>2573</v>
      </c>
    </row>
    <row r="6744" spans="1:15" s="108" customFormat="1" ht="12.75" x14ac:dyDescent="0.2">
      <c r="A6744" s="108" t="str">
        <f>EnterpriseData!$B$38</f>
        <v>ProTes300420201Adm</v>
      </c>
      <c r="B6744" s="109" t="s">
        <v>24533</v>
      </c>
      <c r="C6744" s="108" t="s">
        <v>2609</v>
      </c>
      <c r="D6744" s="108" t="s">
        <v>24534</v>
      </c>
      <c r="E6744" s="108" t="s">
        <v>2683</v>
      </c>
      <c r="G6744" s="108" t="s">
        <v>24535</v>
      </c>
      <c r="H6744" s="108" t="s">
        <v>6245</v>
      </c>
      <c r="I6744" s="110" t="s">
        <v>2683</v>
      </c>
      <c r="J6744" s="108" t="s">
        <v>2412</v>
      </c>
      <c r="O6744" s="108" t="s">
        <v>2573</v>
      </c>
    </row>
    <row r="6745" spans="1:15" s="108" customFormat="1" ht="12.75" x14ac:dyDescent="0.2">
      <c r="A6745" s="108" t="str">
        <f>EnterpriseData!$B$38</f>
        <v>ProTes300420201Adm</v>
      </c>
      <c r="B6745" s="109" t="s">
        <v>24536</v>
      </c>
      <c r="C6745" s="108" t="s">
        <v>2609</v>
      </c>
      <c r="D6745" s="108" t="s">
        <v>24537</v>
      </c>
      <c r="E6745" s="108" t="s">
        <v>2683</v>
      </c>
      <c r="G6745" s="108" t="s">
        <v>24538</v>
      </c>
      <c r="H6745" s="108" t="s">
        <v>6118</v>
      </c>
      <c r="I6745" s="110" t="s">
        <v>2683</v>
      </c>
      <c r="J6745" s="108" t="s">
        <v>2377</v>
      </c>
      <c r="O6745" s="108" t="s">
        <v>2573</v>
      </c>
    </row>
    <row r="6746" spans="1:15" s="108" customFormat="1" ht="12.75" x14ac:dyDescent="0.2">
      <c r="A6746" s="108" t="str">
        <f>EnterpriseData!$B$38</f>
        <v>ProTes300420201Adm</v>
      </c>
      <c r="B6746" s="109" t="s">
        <v>24539</v>
      </c>
      <c r="C6746" s="108" t="s">
        <v>2609</v>
      </c>
      <c r="D6746" s="108" t="s">
        <v>24540</v>
      </c>
      <c r="E6746" s="108" t="s">
        <v>2683</v>
      </c>
      <c r="G6746" s="108" t="s">
        <v>24541</v>
      </c>
      <c r="H6746" s="108" t="s">
        <v>11771</v>
      </c>
      <c r="I6746" s="110" t="s">
        <v>2683</v>
      </c>
      <c r="J6746" s="108" t="s">
        <v>2720</v>
      </c>
      <c r="O6746" s="108" t="s">
        <v>2573</v>
      </c>
    </row>
    <row r="6747" spans="1:15" s="108" customFormat="1" ht="12.75" x14ac:dyDescent="0.2">
      <c r="A6747" s="108" t="str">
        <f>EnterpriseData!$B$38</f>
        <v>ProTes300420201Adm</v>
      </c>
      <c r="B6747" s="109" t="s">
        <v>24542</v>
      </c>
      <c r="C6747" s="108" t="s">
        <v>2609</v>
      </c>
      <c r="D6747" s="108" t="s">
        <v>24543</v>
      </c>
      <c r="E6747" s="108" t="s">
        <v>2683</v>
      </c>
      <c r="G6747" s="108" t="s">
        <v>24544</v>
      </c>
      <c r="H6747" s="108" t="s">
        <v>7944</v>
      </c>
      <c r="I6747" s="110" t="s">
        <v>2683</v>
      </c>
      <c r="J6747" s="108" t="s">
        <v>3078</v>
      </c>
      <c r="O6747" s="108" t="s">
        <v>2573</v>
      </c>
    </row>
    <row r="6748" spans="1:15" s="108" customFormat="1" ht="12.75" x14ac:dyDescent="0.2">
      <c r="A6748" s="108" t="str">
        <f>EnterpriseData!$B$38</f>
        <v>ProTes300420201Adm</v>
      </c>
      <c r="B6748" s="109" t="s">
        <v>24545</v>
      </c>
      <c r="C6748" s="108" t="s">
        <v>2609</v>
      </c>
      <c r="D6748" s="108" t="s">
        <v>24546</v>
      </c>
      <c r="E6748" s="108" t="s">
        <v>2683</v>
      </c>
      <c r="G6748" s="108" t="s">
        <v>24547</v>
      </c>
      <c r="H6748" s="108" t="s">
        <v>7504</v>
      </c>
      <c r="I6748" s="110" t="s">
        <v>2683</v>
      </c>
      <c r="J6748" s="108" t="s">
        <v>7505</v>
      </c>
      <c r="O6748" s="108" t="s">
        <v>2573</v>
      </c>
    </row>
    <row r="6749" spans="1:15" s="108" customFormat="1" ht="12.75" x14ac:dyDescent="0.2">
      <c r="A6749" s="108" t="str">
        <f>EnterpriseData!$B$38</f>
        <v>ProTes300420201Adm</v>
      </c>
      <c r="B6749" s="109" t="s">
        <v>24548</v>
      </c>
      <c r="C6749" s="108" t="s">
        <v>2609</v>
      </c>
      <c r="D6749" s="108" t="s">
        <v>24549</v>
      </c>
      <c r="E6749" s="108" t="s">
        <v>2683</v>
      </c>
      <c r="G6749" s="108" t="s">
        <v>24550</v>
      </c>
      <c r="H6749" s="108" t="s">
        <v>10532</v>
      </c>
      <c r="I6749" s="110" t="s">
        <v>2683</v>
      </c>
      <c r="J6749" s="108" t="s">
        <v>2399</v>
      </c>
      <c r="O6749" s="108" t="s">
        <v>2573</v>
      </c>
    </row>
    <row r="6750" spans="1:15" s="108" customFormat="1" ht="12.75" x14ac:dyDescent="0.2">
      <c r="A6750" s="108" t="str">
        <f>EnterpriseData!$B$38</f>
        <v>ProTes300420201Adm</v>
      </c>
      <c r="B6750" s="109" t="s">
        <v>24551</v>
      </c>
      <c r="C6750" s="108" t="s">
        <v>2609</v>
      </c>
      <c r="D6750" s="108" t="s">
        <v>24552</v>
      </c>
      <c r="E6750" s="108" t="s">
        <v>2683</v>
      </c>
      <c r="G6750" s="108" t="s">
        <v>24553</v>
      </c>
      <c r="H6750" s="108" t="s">
        <v>7356</v>
      </c>
      <c r="I6750" s="110" t="s">
        <v>2683</v>
      </c>
      <c r="J6750" s="108" t="s">
        <v>3692</v>
      </c>
      <c r="O6750" s="108" t="s">
        <v>2573</v>
      </c>
    </row>
    <row r="6751" spans="1:15" s="108" customFormat="1" ht="12.75" x14ac:dyDescent="0.2">
      <c r="A6751" s="108" t="str">
        <f>EnterpriseData!$B$38</f>
        <v>ProTes300420201Adm</v>
      </c>
      <c r="B6751" s="109" t="s">
        <v>24554</v>
      </c>
      <c r="C6751" s="108" t="s">
        <v>2609</v>
      </c>
      <c r="D6751" s="108" t="s">
        <v>24555</v>
      </c>
      <c r="E6751" s="108" t="s">
        <v>2683</v>
      </c>
      <c r="G6751" s="108" t="s">
        <v>4331</v>
      </c>
      <c r="H6751" s="108" t="s">
        <v>6433</v>
      </c>
      <c r="I6751" s="110" t="s">
        <v>2683</v>
      </c>
      <c r="J6751" s="108" t="s">
        <v>3036</v>
      </c>
      <c r="O6751" s="108" t="s">
        <v>2573</v>
      </c>
    </row>
    <row r="6752" spans="1:15" s="108" customFormat="1" ht="12.75" x14ac:dyDescent="0.2">
      <c r="A6752" s="108" t="str">
        <f>EnterpriseData!$B$38</f>
        <v>ProTes300420201Adm</v>
      </c>
      <c r="B6752" s="109" t="s">
        <v>24556</v>
      </c>
      <c r="C6752" s="108" t="s">
        <v>2609</v>
      </c>
      <c r="D6752" s="108" t="s">
        <v>24557</v>
      </c>
      <c r="E6752" s="108" t="s">
        <v>2683</v>
      </c>
      <c r="G6752" s="108" t="s">
        <v>24558</v>
      </c>
      <c r="H6752" s="108" t="s">
        <v>6616</v>
      </c>
      <c r="I6752" s="110" t="s">
        <v>2683</v>
      </c>
      <c r="J6752" s="108" t="s">
        <v>5800</v>
      </c>
      <c r="O6752" s="108" t="s">
        <v>2573</v>
      </c>
    </row>
    <row r="6753" spans="1:15" s="108" customFormat="1" ht="12.75" x14ac:dyDescent="0.2">
      <c r="A6753" s="108" t="str">
        <f>EnterpriseData!$B$38</f>
        <v>ProTes300420201Adm</v>
      </c>
      <c r="B6753" s="109" t="s">
        <v>24559</v>
      </c>
      <c r="C6753" s="108" t="s">
        <v>2609</v>
      </c>
      <c r="D6753" s="108" t="s">
        <v>24560</v>
      </c>
      <c r="E6753" s="108" t="s">
        <v>2683</v>
      </c>
      <c r="G6753" s="108" t="s">
        <v>19461</v>
      </c>
      <c r="H6753" s="108" t="s">
        <v>7173</v>
      </c>
      <c r="I6753" s="110" t="s">
        <v>2683</v>
      </c>
      <c r="J6753" s="108" t="s">
        <v>3100</v>
      </c>
      <c r="O6753" s="108" t="s">
        <v>2573</v>
      </c>
    </row>
    <row r="6754" spans="1:15" s="108" customFormat="1" ht="12.75" x14ac:dyDescent="0.2">
      <c r="A6754" s="108" t="str">
        <f>EnterpriseData!$B$38</f>
        <v>ProTes300420201Adm</v>
      </c>
      <c r="B6754" s="109" t="s">
        <v>24561</v>
      </c>
      <c r="C6754" s="108" t="s">
        <v>2609</v>
      </c>
      <c r="D6754" s="108" t="s">
        <v>24562</v>
      </c>
      <c r="E6754" s="108" t="s">
        <v>2683</v>
      </c>
      <c r="G6754" s="108" t="s">
        <v>3193</v>
      </c>
      <c r="H6754" s="108" t="s">
        <v>6291</v>
      </c>
      <c r="I6754" s="110" t="s">
        <v>2683</v>
      </c>
      <c r="J6754" s="108" t="s">
        <v>3195</v>
      </c>
      <c r="O6754" s="108" t="s">
        <v>2573</v>
      </c>
    </row>
    <row r="6755" spans="1:15" s="108" customFormat="1" ht="12.75" x14ac:dyDescent="0.2">
      <c r="A6755" s="108" t="str">
        <f>EnterpriseData!$B$38</f>
        <v>ProTes300420201Adm</v>
      </c>
      <c r="B6755" s="109" t="s">
        <v>24563</v>
      </c>
      <c r="C6755" s="108" t="s">
        <v>2609</v>
      </c>
      <c r="D6755" s="108" t="s">
        <v>24564</v>
      </c>
      <c r="E6755" s="108" t="s">
        <v>2683</v>
      </c>
      <c r="G6755" s="108" t="s">
        <v>24565</v>
      </c>
      <c r="H6755" s="108" t="s">
        <v>24566</v>
      </c>
      <c r="I6755" s="110" t="s">
        <v>2683</v>
      </c>
      <c r="J6755" s="108" t="s">
        <v>24567</v>
      </c>
      <c r="O6755" s="108" t="s">
        <v>2573</v>
      </c>
    </row>
    <row r="6756" spans="1:15" s="108" customFormat="1" ht="12.75" x14ac:dyDescent="0.2">
      <c r="A6756" s="108" t="str">
        <f>EnterpriseData!$B$38</f>
        <v>ProTes300420201Adm</v>
      </c>
      <c r="B6756" s="109" t="s">
        <v>24568</v>
      </c>
      <c r="C6756" s="108" t="s">
        <v>2609</v>
      </c>
      <c r="D6756" s="108" t="s">
        <v>24569</v>
      </c>
      <c r="E6756" s="108" t="s">
        <v>2683</v>
      </c>
      <c r="G6756" s="108" t="s">
        <v>24570</v>
      </c>
      <c r="H6756" s="108" t="s">
        <v>6122</v>
      </c>
      <c r="I6756" s="110" t="s">
        <v>2683</v>
      </c>
      <c r="J6756" s="108" t="s">
        <v>6123</v>
      </c>
      <c r="O6756" s="108" t="s">
        <v>2573</v>
      </c>
    </row>
    <row r="6757" spans="1:15" s="108" customFormat="1" ht="12.75" x14ac:dyDescent="0.2">
      <c r="A6757" s="108" t="str">
        <f>EnterpriseData!$B$38</f>
        <v>ProTes300420201Adm</v>
      </c>
      <c r="B6757" s="109" t="s">
        <v>24571</v>
      </c>
      <c r="C6757" s="108" t="s">
        <v>2609</v>
      </c>
      <c r="D6757" s="108" t="s">
        <v>24572</v>
      </c>
      <c r="E6757" s="108" t="s">
        <v>2683</v>
      </c>
      <c r="G6757" s="108" t="s">
        <v>24573</v>
      </c>
      <c r="H6757" s="108" t="s">
        <v>6522</v>
      </c>
      <c r="I6757" s="110" t="s">
        <v>2683</v>
      </c>
      <c r="J6757" s="108" t="s">
        <v>5325</v>
      </c>
      <c r="O6757" s="108" t="s">
        <v>2573</v>
      </c>
    </row>
    <row r="6758" spans="1:15" s="108" customFormat="1" ht="12.75" x14ac:dyDescent="0.2">
      <c r="A6758" s="108" t="str">
        <f>EnterpriseData!$B$38</f>
        <v>ProTes300420201Adm</v>
      </c>
      <c r="B6758" s="109" t="s">
        <v>24574</v>
      </c>
      <c r="C6758" s="108" t="s">
        <v>2609</v>
      </c>
      <c r="D6758" s="108" t="s">
        <v>24575</v>
      </c>
      <c r="E6758" s="108" t="s">
        <v>2683</v>
      </c>
      <c r="G6758" s="108" t="s">
        <v>24576</v>
      </c>
      <c r="H6758" s="108" t="s">
        <v>24577</v>
      </c>
      <c r="I6758" s="110" t="s">
        <v>2683</v>
      </c>
      <c r="J6758" s="108" t="s">
        <v>2392</v>
      </c>
      <c r="O6758" s="108" t="s">
        <v>2573</v>
      </c>
    </row>
    <row r="6759" spans="1:15" s="108" customFormat="1" ht="12.75" x14ac:dyDescent="0.2">
      <c r="A6759" s="108" t="str">
        <f>EnterpriseData!$B$38</f>
        <v>ProTes300420201Adm</v>
      </c>
      <c r="B6759" s="109" t="s">
        <v>24578</v>
      </c>
      <c r="C6759" s="108" t="s">
        <v>2609</v>
      </c>
      <c r="D6759" s="108" t="s">
        <v>24579</v>
      </c>
      <c r="E6759" s="108" t="s">
        <v>2683</v>
      </c>
      <c r="G6759" s="108" t="s">
        <v>24580</v>
      </c>
      <c r="H6759" s="108" t="s">
        <v>8310</v>
      </c>
      <c r="I6759" s="110" t="s">
        <v>2683</v>
      </c>
      <c r="J6759" s="108" t="s">
        <v>4785</v>
      </c>
      <c r="O6759" s="108" t="s">
        <v>2573</v>
      </c>
    </row>
    <row r="6760" spans="1:15" s="108" customFormat="1" ht="12.75" x14ac:dyDescent="0.2">
      <c r="A6760" s="108" t="str">
        <f>EnterpriseData!$B$38</f>
        <v>ProTes300420201Adm</v>
      </c>
      <c r="B6760" s="109" t="s">
        <v>24581</v>
      </c>
      <c r="C6760" s="108" t="s">
        <v>2609</v>
      </c>
      <c r="D6760" s="108" t="s">
        <v>24582</v>
      </c>
      <c r="E6760" s="108" t="s">
        <v>2683</v>
      </c>
      <c r="G6760" s="108" t="s">
        <v>6091</v>
      </c>
      <c r="H6760" s="108" t="s">
        <v>24583</v>
      </c>
      <c r="I6760" s="110" t="s">
        <v>2683</v>
      </c>
      <c r="J6760" s="108" t="s">
        <v>6086</v>
      </c>
      <c r="O6760" s="108" t="s">
        <v>2573</v>
      </c>
    </row>
    <row r="6761" spans="1:15" s="108" customFormat="1" ht="12.75" x14ac:dyDescent="0.2">
      <c r="A6761" s="108" t="str">
        <f>EnterpriseData!$B$38</f>
        <v>ProTes300420201Adm</v>
      </c>
      <c r="B6761" s="109" t="s">
        <v>24584</v>
      </c>
      <c r="C6761" s="108" t="s">
        <v>2609</v>
      </c>
      <c r="D6761" s="108" t="s">
        <v>24585</v>
      </c>
      <c r="E6761" s="108" t="s">
        <v>2683</v>
      </c>
      <c r="G6761" s="108" t="s">
        <v>24586</v>
      </c>
      <c r="H6761" s="108" t="s">
        <v>17073</v>
      </c>
      <c r="I6761" s="110" t="s">
        <v>2683</v>
      </c>
      <c r="J6761" s="108" t="s">
        <v>2377</v>
      </c>
      <c r="O6761" s="108" t="s">
        <v>2573</v>
      </c>
    </row>
    <row r="6762" spans="1:15" s="108" customFormat="1" ht="12.75" x14ac:dyDescent="0.2">
      <c r="A6762" s="108" t="str">
        <f>EnterpriseData!$B$38</f>
        <v>ProTes300420201Adm</v>
      </c>
      <c r="B6762" s="109" t="s">
        <v>24587</v>
      </c>
      <c r="C6762" s="108" t="s">
        <v>2609</v>
      </c>
      <c r="D6762" s="108" t="s">
        <v>24588</v>
      </c>
      <c r="E6762" s="108" t="s">
        <v>2683</v>
      </c>
      <c r="G6762" s="108" t="s">
        <v>24589</v>
      </c>
      <c r="H6762" s="108" t="s">
        <v>24590</v>
      </c>
      <c r="I6762" s="110" t="s">
        <v>2683</v>
      </c>
      <c r="J6762" s="108" t="s">
        <v>2412</v>
      </c>
      <c r="O6762" s="108" t="s">
        <v>2573</v>
      </c>
    </row>
    <row r="6763" spans="1:15" s="108" customFormat="1" ht="12.75" x14ac:dyDescent="0.2">
      <c r="A6763" s="108" t="str">
        <f>EnterpriseData!$B$38</f>
        <v>ProTes300420201Adm</v>
      </c>
      <c r="B6763" s="109" t="s">
        <v>24591</v>
      </c>
      <c r="C6763" s="108" t="s">
        <v>2609</v>
      </c>
      <c r="D6763" s="108" t="s">
        <v>24592</v>
      </c>
      <c r="E6763" s="108" t="s">
        <v>2683</v>
      </c>
      <c r="G6763" s="108" t="s">
        <v>24593</v>
      </c>
      <c r="H6763" s="108" t="s">
        <v>24593</v>
      </c>
      <c r="I6763" s="110" t="s">
        <v>2683</v>
      </c>
      <c r="J6763" s="108" t="s">
        <v>9295</v>
      </c>
      <c r="O6763" s="108" t="s">
        <v>2573</v>
      </c>
    </row>
    <row r="6764" spans="1:15" s="108" customFormat="1" ht="12.75" x14ac:dyDescent="0.2">
      <c r="A6764" s="108" t="str">
        <f>EnterpriseData!$B$38</f>
        <v>ProTes300420201Adm</v>
      </c>
      <c r="B6764" s="109" t="s">
        <v>24594</v>
      </c>
      <c r="C6764" s="108" t="s">
        <v>2609</v>
      </c>
      <c r="D6764" s="108" t="s">
        <v>24595</v>
      </c>
      <c r="E6764" s="108" t="s">
        <v>2683</v>
      </c>
      <c r="G6764" s="108" t="s">
        <v>24596</v>
      </c>
      <c r="H6764" s="108" t="s">
        <v>9212</v>
      </c>
      <c r="I6764" s="110" t="s">
        <v>2683</v>
      </c>
      <c r="J6764" s="108" t="s">
        <v>3100</v>
      </c>
      <c r="O6764" s="108" t="s">
        <v>2573</v>
      </c>
    </row>
    <row r="6765" spans="1:15" s="108" customFormat="1" ht="12.75" x14ac:dyDescent="0.2">
      <c r="A6765" s="108" t="str">
        <f>EnterpriseData!$B$38</f>
        <v>ProTes300420201Adm</v>
      </c>
      <c r="B6765" s="109" t="s">
        <v>24597</v>
      </c>
      <c r="C6765" s="108" t="s">
        <v>2609</v>
      </c>
      <c r="D6765" s="108" t="s">
        <v>24598</v>
      </c>
      <c r="E6765" s="108" t="s">
        <v>2683</v>
      </c>
      <c r="G6765" s="108" t="s">
        <v>24599</v>
      </c>
      <c r="H6765" s="108" t="s">
        <v>24600</v>
      </c>
      <c r="I6765" s="110" t="s">
        <v>2683</v>
      </c>
      <c r="J6765" s="108" t="s">
        <v>3162</v>
      </c>
      <c r="O6765" s="108" t="s">
        <v>2573</v>
      </c>
    </row>
    <row r="6766" spans="1:15" s="108" customFormat="1" ht="12.75" x14ac:dyDescent="0.2">
      <c r="A6766" s="108" t="str">
        <f>EnterpriseData!$B$38</f>
        <v>ProTes300420201Adm</v>
      </c>
      <c r="B6766" s="109" t="s">
        <v>24601</v>
      </c>
      <c r="C6766" s="108" t="s">
        <v>2609</v>
      </c>
      <c r="D6766" s="108" t="s">
        <v>24602</v>
      </c>
      <c r="E6766" s="108" t="s">
        <v>2683</v>
      </c>
      <c r="G6766" s="108" t="s">
        <v>24603</v>
      </c>
      <c r="H6766" s="108" t="s">
        <v>8193</v>
      </c>
      <c r="I6766" s="110" t="s">
        <v>2683</v>
      </c>
      <c r="J6766" s="108" t="s">
        <v>2930</v>
      </c>
      <c r="O6766" s="108" t="s">
        <v>2573</v>
      </c>
    </row>
    <row r="6767" spans="1:15" s="108" customFormat="1" ht="12.75" x14ac:dyDescent="0.2">
      <c r="A6767" s="108" t="str">
        <f>EnterpriseData!$B$38</f>
        <v>ProTes300420201Adm</v>
      </c>
      <c r="B6767" s="109" t="s">
        <v>24604</v>
      </c>
      <c r="C6767" s="108" t="s">
        <v>2609</v>
      </c>
      <c r="D6767" s="108" t="s">
        <v>24605</v>
      </c>
      <c r="E6767" s="108" t="s">
        <v>2683</v>
      </c>
      <c r="G6767" s="108" t="s">
        <v>4612</v>
      </c>
      <c r="H6767" s="108" t="s">
        <v>13229</v>
      </c>
      <c r="I6767" s="110" t="s">
        <v>2683</v>
      </c>
      <c r="J6767" s="108" t="s">
        <v>2834</v>
      </c>
      <c r="O6767" s="108" t="s">
        <v>2573</v>
      </c>
    </row>
    <row r="6768" spans="1:15" s="108" customFormat="1" ht="12.75" x14ac:dyDescent="0.2">
      <c r="A6768" s="108" t="str">
        <f>EnterpriseData!$B$38</f>
        <v>ProTes300420201Adm</v>
      </c>
      <c r="B6768" s="109" t="s">
        <v>24606</v>
      </c>
      <c r="C6768" s="108" t="s">
        <v>2609</v>
      </c>
      <c r="D6768" s="108" t="s">
        <v>24607</v>
      </c>
      <c r="E6768" s="108" t="s">
        <v>2683</v>
      </c>
      <c r="G6768" s="108" t="s">
        <v>24608</v>
      </c>
      <c r="H6768" s="108" t="s">
        <v>7641</v>
      </c>
      <c r="I6768" s="110" t="s">
        <v>2683</v>
      </c>
      <c r="J6768" s="108" t="s">
        <v>5977</v>
      </c>
      <c r="O6768" s="108" t="s">
        <v>2573</v>
      </c>
    </row>
    <row r="6769" spans="1:15" s="108" customFormat="1" ht="12.75" x14ac:dyDescent="0.2">
      <c r="A6769" s="108" t="str">
        <f>EnterpriseData!$B$38</f>
        <v>ProTes300420201Adm</v>
      </c>
      <c r="B6769" s="109" t="s">
        <v>24609</v>
      </c>
      <c r="C6769" s="108" t="s">
        <v>2609</v>
      </c>
      <c r="D6769" s="108" t="s">
        <v>24610</v>
      </c>
      <c r="E6769" s="108" t="s">
        <v>2683</v>
      </c>
      <c r="G6769" s="108" t="s">
        <v>3021</v>
      </c>
      <c r="H6769" s="108" t="s">
        <v>6743</v>
      </c>
      <c r="I6769" s="110" t="s">
        <v>24611</v>
      </c>
      <c r="J6769" s="108" t="s">
        <v>2377</v>
      </c>
      <c r="O6769" s="108" t="s">
        <v>2573</v>
      </c>
    </row>
    <row r="6770" spans="1:15" s="108" customFormat="1" ht="12.75" x14ac:dyDescent="0.2">
      <c r="A6770" s="108" t="str">
        <f>EnterpriseData!$B$38</f>
        <v>ProTes300420201Adm</v>
      </c>
      <c r="B6770" s="109" t="s">
        <v>24612</v>
      </c>
      <c r="C6770" s="108" t="s">
        <v>2609</v>
      </c>
      <c r="D6770" s="108" t="s">
        <v>24613</v>
      </c>
      <c r="E6770" s="108" t="s">
        <v>2683</v>
      </c>
      <c r="G6770" s="108" t="s">
        <v>24614</v>
      </c>
      <c r="H6770" s="108" t="s">
        <v>4035</v>
      </c>
      <c r="I6770" s="110" t="s">
        <v>2683</v>
      </c>
      <c r="J6770" s="108" t="s">
        <v>3825</v>
      </c>
      <c r="O6770" s="108" t="s">
        <v>2573</v>
      </c>
    </row>
    <row r="6771" spans="1:15" s="108" customFormat="1" ht="12.75" x14ac:dyDescent="0.2">
      <c r="A6771" s="108" t="str">
        <f>EnterpriseData!$B$38</f>
        <v>ProTes300420201Adm</v>
      </c>
      <c r="B6771" s="109" t="s">
        <v>24615</v>
      </c>
      <c r="C6771" s="108" t="s">
        <v>2609</v>
      </c>
      <c r="D6771" s="108" t="s">
        <v>24616</v>
      </c>
      <c r="E6771" s="108" t="s">
        <v>2683</v>
      </c>
      <c r="G6771" s="108" t="s">
        <v>4624</v>
      </c>
      <c r="H6771" s="108" t="s">
        <v>21602</v>
      </c>
      <c r="I6771" s="110" t="s">
        <v>2683</v>
      </c>
      <c r="J6771" s="108" t="s">
        <v>4543</v>
      </c>
      <c r="O6771" s="108" t="s">
        <v>2573</v>
      </c>
    </row>
    <row r="6772" spans="1:15" s="108" customFormat="1" ht="12.75" x14ac:dyDescent="0.2">
      <c r="A6772" s="108" t="str">
        <f>EnterpriseData!$B$38</f>
        <v>ProTes300420201Adm</v>
      </c>
      <c r="B6772" s="109" t="s">
        <v>24617</v>
      </c>
      <c r="C6772" s="108" t="s">
        <v>2609</v>
      </c>
      <c r="D6772" s="108" t="s">
        <v>24618</v>
      </c>
      <c r="E6772" s="108" t="s">
        <v>2683</v>
      </c>
      <c r="G6772" s="108" t="s">
        <v>24619</v>
      </c>
      <c r="H6772" s="108" t="s">
        <v>7641</v>
      </c>
      <c r="I6772" s="110" t="s">
        <v>2683</v>
      </c>
      <c r="J6772" s="108" t="s">
        <v>5977</v>
      </c>
      <c r="O6772" s="108" t="s">
        <v>2573</v>
      </c>
    </row>
    <row r="6773" spans="1:15" s="108" customFormat="1" ht="12.75" x14ac:dyDescent="0.2">
      <c r="A6773" s="108" t="str">
        <f>EnterpriseData!$B$38</f>
        <v>ProTes300420201Adm</v>
      </c>
      <c r="B6773" s="109" t="s">
        <v>24620</v>
      </c>
      <c r="C6773" s="108" t="s">
        <v>2609</v>
      </c>
      <c r="D6773" s="108" t="s">
        <v>24621</v>
      </c>
      <c r="E6773" s="108" t="s">
        <v>2683</v>
      </c>
      <c r="G6773" s="108" t="s">
        <v>3883</v>
      </c>
      <c r="H6773" s="108" t="s">
        <v>9693</v>
      </c>
      <c r="I6773" s="110" t="s">
        <v>2683</v>
      </c>
      <c r="J6773" s="108" t="s">
        <v>2377</v>
      </c>
      <c r="O6773" s="108" t="s">
        <v>2573</v>
      </c>
    </row>
    <row r="6774" spans="1:15" s="108" customFormat="1" ht="12.75" x14ac:dyDescent="0.2">
      <c r="A6774" s="108" t="str">
        <f>EnterpriseData!$B$38</f>
        <v>ProTes300420201Adm</v>
      </c>
      <c r="B6774" s="109" t="s">
        <v>24622</v>
      </c>
      <c r="C6774" s="108" t="s">
        <v>2609</v>
      </c>
      <c r="D6774" s="108" t="s">
        <v>24623</v>
      </c>
      <c r="E6774" s="108" t="s">
        <v>2683</v>
      </c>
      <c r="G6774" s="108" t="s">
        <v>24624</v>
      </c>
      <c r="H6774" s="108" t="s">
        <v>17664</v>
      </c>
      <c r="I6774" s="110" t="s">
        <v>2683</v>
      </c>
      <c r="J6774" s="108" t="s">
        <v>5012</v>
      </c>
      <c r="O6774" s="108" t="s">
        <v>2573</v>
      </c>
    </row>
    <row r="6775" spans="1:15" s="108" customFormat="1" ht="12.75" x14ac:dyDescent="0.2">
      <c r="A6775" s="108" t="str">
        <f>EnterpriseData!$B$38</f>
        <v>ProTes300420201Adm</v>
      </c>
      <c r="B6775" s="109" t="s">
        <v>24625</v>
      </c>
      <c r="C6775" s="108" t="s">
        <v>2609</v>
      </c>
      <c r="D6775" s="108" t="s">
        <v>24626</v>
      </c>
      <c r="E6775" s="108" t="s">
        <v>2683</v>
      </c>
      <c r="G6775" s="108" t="s">
        <v>24627</v>
      </c>
      <c r="H6775" s="108" t="s">
        <v>6512</v>
      </c>
      <c r="I6775" s="110" t="s">
        <v>2683</v>
      </c>
      <c r="J6775" s="108" t="s">
        <v>5462</v>
      </c>
      <c r="O6775" s="108" t="s">
        <v>2573</v>
      </c>
    </row>
    <row r="6776" spans="1:15" s="108" customFormat="1" ht="12.75" x14ac:dyDescent="0.2">
      <c r="A6776" s="108" t="str">
        <f>EnterpriseData!$B$38</f>
        <v>ProTes300420201Adm</v>
      </c>
      <c r="B6776" s="109" t="s">
        <v>24628</v>
      </c>
      <c r="C6776" s="108" t="s">
        <v>2609</v>
      </c>
      <c r="D6776" s="108" t="s">
        <v>24629</v>
      </c>
      <c r="E6776" s="108" t="s">
        <v>2683</v>
      </c>
      <c r="G6776" s="108" t="s">
        <v>24630</v>
      </c>
      <c r="H6776" s="108" t="s">
        <v>6999</v>
      </c>
      <c r="I6776" s="110" t="s">
        <v>2683</v>
      </c>
      <c r="J6776" s="108" t="s">
        <v>4115</v>
      </c>
      <c r="O6776" s="108" t="s">
        <v>2573</v>
      </c>
    </row>
    <row r="6777" spans="1:15" s="108" customFormat="1" ht="12.75" x14ac:dyDescent="0.2">
      <c r="A6777" s="108" t="str">
        <f>EnterpriseData!$B$38</f>
        <v>ProTes300420201Adm</v>
      </c>
      <c r="B6777" s="109" t="s">
        <v>24631</v>
      </c>
      <c r="C6777" s="108" t="s">
        <v>2609</v>
      </c>
      <c r="D6777" s="108" t="s">
        <v>24632</v>
      </c>
      <c r="E6777" s="108" t="s">
        <v>2683</v>
      </c>
      <c r="G6777" s="108" t="s">
        <v>24633</v>
      </c>
      <c r="H6777" s="108" t="s">
        <v>6676</v>
      </c>
      <c r="I6777" s="110" t="s">
        <v>2683</v>
      </c>
      <c r="J6777" s="108" t="s">
        <v>3151</v>
      </c>
      <c r="O6777" s="108" t="s">
        <v>2573</v>
      </c>
    </row>
    <row r="6778" spans="1:15" s="108" customFormat="1" ht="12.75" x14ac:dyDescent="0.2">
      <c r="A6778" s="108" t="str">
        <f>EnterpriseData!$B$38</f>
        <v>ProTes300420201Adm</v>
      </c>
      <c r="B6778" s="109" t="s">
        <v>24634</v>
      </c>
      <c r="C6778" s="108" t="s">
        <v>2609</v>
      </c>
      <c r="D6778" s="108" t="s">
        <v>24635</v>
      </c>
      <c r="E6778" s="108" t="s">
        <v>2683</v>
      </c>
      <c r="G6778" s="108" t="s">
        <v>24636</v>
      </c>
      <c r="H6778" s="108" t="s">
        <v>6630</v>
      </c>
      <c r="I6778" s="110" t="s">
        <v>2683</v>
      </c>
      <c r="J6778" s="108" t="s">
        <v>5900</v>
      </c>
      <c r="O6778" s="108" t="s">
        <v>2573</v>
      </c>
    </row>
    <row r="6779" spans="1:15" s="108" customFormat="1" ht="12.75" x14ac:dyDescent="0.2">
      <c r="A6779" s="108" t="str">
        <f>EnterpriseData!$B$38</f>
        <v>ProTes300420201Adm</v>
      </c>
      <c r="B6779" s="109" t="s">
        <v>24637</v>
      </c>
      <c r="C6779" s="108" t="s">
        <v>2609</v>
      </c>
      <c r="D6779" s="108" t="s">
        <v>24638</v>
      </c>
      <c r="E6779" s="108" t="s">
        <v>2683</v>
      </c>
      <c r="G6779" s="108" t="s">
        <v>24639</v>
      </c>
      <c r="H6779" s="108" t="s">
        <v>6335</v>
      </c>
      <c r="I6779" s="110" t="s">
        <v>2683</v>
      </c>
      <c r="J6779" s="108" t="s">
        <v>2407</v>
      </c>
      <c r="O6779" s="108" t="s">
        <v>2573</v>
      </c>
    </row>
    <row r="6780" spans="1:15" s="108" customFormat="1" ht="12.75" x14ac:dyDescent="0.2">
      <c r="A6780" s="108" t="str">
        <f>EnterpriseData!$B$38</f>
        <v>ProTes300420201Adm</v>
      </c>
      <c r="B6780" s="109" t="s">
        <v>24640</v>
      </c>
      <c r="C6780" s="108" t="s">
        <v>2609</v>
      </c>
      <c r="D6780" s="108" t="s">
        <v>24641</v>
      </c>
      <c r="E6780" s="108" t="s">
        <v>2683</v>
      </c>
      <c r="G6780" s="108" t="s">
        <v>24642</v>
      </c>
      <c r="H6780" s="108" t="s">
        <v>16935</v>
      </c>
      <c r="I6780" s="110" t="s">
        <v>2683</v>
      </c>
      <c r="J6780" s="108" t="s">
        <v>3100</v>
      </c>
      <c r="O6780" s="108" t="s">
        <v>2573</v>
      </c>
    </row>
    <row r="6781" spans="1:15" s="108" customFormat="1" ht="12.75" x14ac:dyDescent="0.2">
      <c r="A6781" s="108" t="str">
        <f>EnterpriseData!$B$38</f>
        <v>ProTes300420201Adm</v>
      </c>
      <c r="B6781" s="109" t="s">
        <v>24643</v>
      </c>
      <c r="C6781" s="108" t="s">
        <v>2609</v>
      </c>
      <c r="D6781" s="108" t="s">
        <v>24644</v>
      </c>
      <c r="E6781" s="108" t="s">
        <v>2683</v>
      </c>
      <c r="G6781" s="108" t="s">
        <v>24645</v>
      </c>
      <c r="H6781" s="108" t="s">
        <v>4466</v>
      </c>
      <c r="I6781" s="110" t="s">
        <v>2683</v>
      </c>
      <c r="J6781" s="108" t="s">
        <v>3825</v>
      </c>
      <c r="O6781" s="108" t="s">
        <v>2573</v>
      </c>
    </row>
    <row r="6782" spans="1:15" s="108" customFormat="1" ht="12.75" x14ac:dyDescent="0.2">
      <c r="A6782" s="108" t="str">
        <f>EnterpriseData!$B$38</f>
        <v>ProTes300420201Adm</v>
      </c>
      <c r="B6782" s="109" t="s">
        <v>24646</v>
      </c>
      <c r="C6782" s="108" t="s">
        <v>2609</v>
      </c>
      <c r="D6782" s="108" t="s">
        <v>8218</v>
      </c>
      <c r="E6782" s="108" t="s">
        <v>2683</v>
      </c>
      <c r="G6782" s="108" t="s">
        <v>3673</v>
      </c>
      <c r="H6782" s="108" t="s">
        <v>7781</v>
      </c>
      <c r="I6782" s="110" t="s">
        <v>2683</v>
      </c>
      <c r="J6782" s="108" t="s">
        <v>2414</v>
      </c>
      <c r="O6782" s="108" t="s">
        <v>2573</v>
      </c>
    </row>
    <row r="6783" spans="1:15" s="108" customFormat="1" ht="12.75" x14ac:dyDescent="0.2">
      <c r="A6783" s="108" t="str">
        <f>EnterpriseData!$B$38</f>
        <v>ProTes300420201Adm</v>
      </c>
      <c r="B6783" s="109" t="s">
        <v>24647</v>
      </c>
      <c r="C6783" s="108" t="s">
        <v>2609</v>
      </c>
      <c r="D6783" s="108" t="s">
        <v>24648</v>
      </c>
      <c r="E6783" s="108" t="s">
        <v>2683</v>
      </c>
      <c r="G6783" s="108" t="s">
        <v>4508</v>
      </c>
      <c r="H6783" s="108" t="s">
        <v>15497</v>
      </c>
      <c r="I6783" s="110" t="s">
        <v>2683</v>
      </c>
      <c r="J6783" s="108" t="s">
        <v>4509</v>
      </c>
      <c r="O6783" s="108" t="s">
        <v>2573</v>
      </c>
    </row>
    <row r="6784" spans="1:15" s="108" customFormat="1" ht="12.75" x14ac:dyDescent="0.2">
      <c r="A6784" s="108" t="str">
        <f>EnterpriseData!$B$38</f>
        <v>ProTes300420201Adm</v>
      </c>
      <c r="B6784" s="109" t="s">
        <v>24649</v>
      </c>
      <c r="C6784" s="108" t="s">
        <v>2609</v>
      </c>
      <c r="D6784" s="108" t="s">
        <v>24650</v>
      </c>
      <c r="E6784" s="108" t="s">
        <v>2683</v>
      </c>
      <c r="G6784" s="108" t="s">
        <v>24651</v>
      </c>
      <c r="H6784" s="108" t="s">
        <v>6433</v>
      </c>
      <c r="I6784" s="110" t="s">
        <v>2683</v>
      </c>
      <c r="J6784" s="108" t="s">
        <v>3036</v>
      </c>
      <c r="O6784" s="108" t="s">
        <v>2573</v>
      </c>
    </row>
    <row r="6785" spans="1:15" s="108" customFormat="1" ht="12.75" x14ac:dyDescent="0.2">
      <c r="A6785" s="108" t="str">
        <f>EnterpriseData!$B$38</f>
        <v>ProTes300420201Adm</v>
      </c>
      <c r="B6785" s="109" t="s">
        <v>24652</v>
      </c>
      <c r="C6785" s="108" t="s">
        <v>2609</v>
      </c>
      <c r="D6785" s="108" t="s">
        <v>24653</v>
      </c>
      <c r="E6785" s="108" t="s">
        <v>2683</v>
      </c>
      <c r="G6785" s="108" t="s">
        <v>7981</v>
      </c>
      <c r="H6785" s="108" t="s">
        <v>4064</v>
      </c>
      <c r="I6785" s="110" t="s">
        <v>2683</v>
      </c>
      <c r="J6785" s="108" t="s">
        <v>2727</v>
      </c>
      <c r="O6785" s="108" t="s">
        <v>2573</v>
      </c>
    </row>
    <row r="6786" spans="1:15" s="108" customFormat="1" ht="12.75" x14ac:dyDescent="0.2">
      <c r="A6786" s="108" t="str">
        <f>EnterpriseData!$B$38</f>
        <v>ProTes300420201Adm</v>
      </c>
      <c r="B6786" s="109" t="s">
        <v>24654</v>
      </c>
      <c r="C6786" s="108" t="s">
        <v>2609</v>
      </c>
      <c r="D6786" s="108" t="s">
        <v>24655</v>
      </c>
      <c r="E6786" s="108" t="s">
        <v>2683</v>
      </c>
      <c r="G6786" s="108" t="s">
        <v>3641</v>
      </c>
      <c r="H6786" s="108" t="s">
        <v>3641</v>
      </c>
      <c r="I6786" s="110" t="s">
        <v>2683</v>
      </c>
      <c r="J6786" s="108" t="s">
        <v>2952</v>
      </c>
      <c r="O6786" s="108" t="s">
        <v>2573</v>
      </c>
    </row>
    <row r="6787" spans="1:15" s="108" customFormat="1" ht="12.75" x14ac:dyDescent="0.2">
      <c r="A6787" s="108" t="str">
        <f>EnterpriseData!$B$38</f>
        <v>ProTes300420201Adm</v>
      </c>
      <c r="B6787" s="109" t="s">
        <v>24656</v>
      </c>
      <c r="C6787" s="108" t="s">
        <v>2609</v>
      </c>
      <c r="D6787" s="108" t="s">
        <v>24657</v>
      </c>
      <c r="E6787" s="108" t="s">
        <v>2683</v>
      </c>
      <c r="G6787" s="108" t="s">
        <v>19355</v>
      </c>
      <c r="H6787" s="108" t="s">
        <v>6143</v>
      </c>
      <c r="I6787" s="110" t="s">
        <v>2683</v>
      </c>
      <c r="J6787" s="108" t="s">
        <v>4901</v>
      </c>
      <c r="O6787" s="108" t="s">
        <v>2573</v>
      </c>
    </row>
    <row r="6788" spans="1:15" s="108" customFormat="1" ht="12.75" x14ac:dyDescent="0.2">
      <c r="A6788" s="108" t="str">
        <f>EnterpriseData!$B$38</f>
        <v>ProTes300420201Adm</v>
      </c>
      <c r="B6788" s="109" t="s">
        <v>24658</v>
      </c>
      <c r="C6788" s="108" t="s">
        <v>2609</v>
      </c>
      <c r="D6788" s="108" t="s">
        <v>24659</v>
      </c>
      <c r="E6788" s="108" t="s">
        <v>2683</v>
      </c>
      <c r="G6788" s="108" t="s">
        <v>24660</v>
      </c>
      <c r="H6788" s="108" t="s">
        <v>11008</v>
      </c>
      <c r="I6788" s="110" t="s">
        <v>2683</v>
      </c>
      <c r="J6788" s="108" t="s">
        <v>3100</v>
      </c>
      <c r="O6788" s="108" t="s">
        <v>2573</v>
      </c>
    </row>
    <row r="6789" spans="1:15" s="108" customFormat="1" ht="12.75" x14ac:dyDescent="0.2">
      <c r="A6789" s="108" t="str">
        <f>EnterpriseData!$B$38</f>
        <v>ProTes300420201Adm</v>
      </c>
      <c r="B6789" s="109" t="s">
        <v>24661</v>
      </c>
      <c r="C6789" s="108" t="s">
        <v>2609</v>
      </c>
      <c r="D6789" s="108" t="s">
        <v>24662</v>
      </c>
      <c r="E6789" s="108" t="s">
        <v>2683</v>
      </c>
      <c r="G6789" s="108" t="s">
        <v>24663</v>
      </c>
      <c r="H6789" s="108" t="s">
        <v>6623</v>
      </c>
      <c r="I6789" s="110" t="s">
        <v>2683</v>
      </c>
      <c r="J6789" s="108" t="s">
        <v>4543</v>
      </c>
      <c r="O6789" s="108" t="s">
        <v>2573</v>
      </c>
    </row>
    <row r="6790" spans="1:15" s="108" customFormat="1" ht="12.75" x14ac:dyDescent="0.2">
      <c r="A6790" s="108" t="str">
        <f>EnterpriseData!$B$38</f>
        <v>ProTes300420201Adm</v>
      </c>
      <c r="B6790" s="109" t="s">
        <v>24664</v>
      </c>
      <c r="C6790" s="108" t="s">
        <v>2609</v>
      </c>
      <c r="D6790" s="108" t="s">
        <v>24665</v>
      </c>
      <c r="E6790" s="108" t="s">
        <v>2683</v>
      </c>
      <c r="G6790" s="108" t="s">
        <v>4109</v>
      </c>
      <c r="H6790" s="108" t="s">
        <v>6133</v>
      </c>
      <c r="I6790" s="110" t="s">
        <v>2683</v>
      </c>
      <c r="J6790" s="108" t="s">
        <v>3681</v>
      </c>
      <c r="O6790" s="108" t="s">
        <v>2573</v>
      </c>
    </row>
    <row r="6791" spans="1:15" s="108" customFormat="1" ht="12.75" x14ac:dyDescent="0.2">
      <c r="A6791" s="108" t="str">
        <f>EnterpriseData!$B$38</f>
        <v>ProTes300420201Adm</v>
      </c>
      <c r="B6791" s="109" t="s">
        <v>24666</v>
      </c>
      <c r="C6791" s="108" t="s">
        <v>2609</v>
      </c>
      <c r="D6791" s="108" t="s">
        <v>24667</v>
      </c>
      <c r="E6791" s="108" t="s">
        <v>2683</v>
      </c>
      <c r="G6791" s="108" t="s">
        <v>3034</v>
      </c>
      <c r="H6791" s="108" t="s">
        <v>6433</v>
      </c>
      <c r="I6791" s="110" t="s">
        <v>2683</v>
      </c>
      <c r="J6791" s="108" t="s">
        <v>3036</v>
      </c>
      <c r="O6791" s="108" t="s">
        <v>2573</v>
      </c>
    </row>
    <row r="6792" spans="1:15" s="108" customFormat="1" ht="12.75" x14ac:dyDescent="0.2">
      <c r="A6792" s="108" t="str">
        <f>EnterpriseData!$B$38</f>
        <v>ProTes300420201Adm</v>
      </c>
      <c r="B6792" s="109" t="s">
        <v>24668</v>
      </c>
      <c r="C6792" s="108" t="s">
        <v>2609</v>
      </c>
      <c r="D6792" s="108" t="s">
        <v>24669</v>
      </c>
      <c r="E6792" s="108" t="s">
        <v>2683</v>
      </c>
      <c r="G6792" s="108" t="s">
        <v>24670</v>
      </c>
      <c r="H6792" s="108" t="s">
        <v>6118</v>
      </c>
      <c r="I6792" s="110" t="s">
        <v>2683</v>
      </c>
      <c r="J6792" s="108" t="s">
        <v>2377</v>
      </c>
      <c r="O6792" s="108" t="s">
        <v>2573</v>
      </c>
    </row>
    <row r="6793" spans="1:15" s="108" customFormat="1" ht="12.75" x14ac:dyDescent="0.2">
      <c r="A6793" s="108" t="str">
        <f>EnterpriseData!$B$38</f>
        <v>ProTes300420201Adm</v>
      </c>
      <c r="B6793" s="109" t="s">
        <v>24671</v>
      </c>
      <c r="C6793" s="108" t="s">
        <v>2609</v>
      </c>
      <c r="D6793" s="108" t="s">
        <v>24672</v>
      </c>
      <c r="E6793" s="108" t="s">
        <v>2683</v>
      </c>
      <c r="G6793" s="108" t="s">
        <v>24504</v>
      </c>
      <c r="H6793" s="108" t="s">
        <v>11437</v>
      </c>
      <c r="I6793" s="110" t="s">
        <v>2683</v>
      </c>
      <c r="J6793" s="108" t="s">
        <v>6711</v>
      </c>
      <c r="O6793" s="108" t="s">
        <v>2573</v>
      </c>
    </row>
    <row r="6794" spans="1:15" s="108" customFormat="1" ht="12.75" x14ac:dyDescent="0.2">
      <c r="A6794" s="108" t="str">
        <f>EnterpriseData!$B$38</f>
        <v>ProTes300420201Adm</v>
      </c>
      <c r="B6794" s="109" t="s">
        <v>24673</v>
      </c>
      <c r="C6794" s="108" t="s">
        <v>2609</v>
      </c>
      <c r="D6794" s="108" t="s">
        <v>24674</v>
      </c>
      <c r="E6794" s="108" t="s">
        <v>2683</v>
      </c>
      <c r="G6794" s="108" t="s">
        <v>24675</v>
      </c>
      <c r="H6794" s="108" t="s">
        <v>22098</v>
      </c>
      <c r="I6794" s="110" t="s">
        <v>2683</v>
      </c>
      <c r="J6794" s="108" t="s">
        <v>3100</v>
      </c>
      <c r="O6794" s="108" t="s">
        <v>2573</v>
      </c>
    </row>
    <row r="6795" spans="1:15" s="108" customFormat="1" ht="12.75" x14ac:dyDescent="0.2">
      <c r="A6795" s="108" t="str">
        <f>EnterpriseData!$B$38</f>
        <v>ProTes300420201Adm</v>
      </c>
      <c r="B6795" s="109" t="s">
        <v>24676</v>
      </c>
      <c r="C6795" s="108" t="s">
        <v>2609</v>
      </c>
      <c r="D6795" s="108" t="s">
        <v>24677</v>
      </c>
      <c r="E6795" s="108" t="s">
        <v>2683</v>
      </c>
      <c r="G6795" s="108" t="s">
        <v>24678</v>
      </c>
      <c r="H6795" s="108" t="s">
        <v>7930</v>
      </c>
      <c r="I6795" s="110" t="s">
        <v>2683</v>
      </c>
      <c r="J6795" s="108" t="s">
        <v>3358</v>
      </c>
      <c r="O6795" s="108" t="s">
        <v>2573</v>
      </c>
    </row>
    <row r="6796" spans="1:15" s="108" customFormat="1" ht="12.75" x14ac:dyDescent="0.2">
      <c r="A6796" s="108" t="str">
        <f>EnterpriseData!$B$38</f>
        <v>ProTes300420201Adm</v>
      </c>
      <c r="B6796" s="109" t="s">
        <v>24679</v>
      </c>
      <c r="C6796" s="108" t="s">
        <v>2609</v>
      </c>
      <c r="D6796" s="108" t="s">
        <v>24680</v>
      </c>
      <c r="E6796" s="108" t="s">
        <v>2683</v>
      </c>
      <c r="G6796" s="108" t="s">
        <v>24681</v>
      </c>
      <c r="H6796" s="108" t="s">
        <v>3442</v>
      </c>
      <c r="I6796" s="110" t="s">
        <v>2683</v>
      </c>
      <c r="J6796" s="108" t="s">
        <v>2414</v>
      </c>
      <c r="O6796" s="108" t="s">
        <v>2573</v>
      </c>
    </row>
    <row r="6797" spans="1:15" s="108" customFormat="1" ht="12.75" x14ac:dyDescent="0.2">
      <c r="A6797" s="108" t="str">
        <f>EnterpriseData!$B$38</f>
        <v>ProTes300420201Adm</v>
      </c>
      <c r="B6797" s="109" t="s">
        <v>24682</v>
      </c>
      <c r="C6797" s="108" t="s">
        <v>2609</v>
      </c>
      <c r="D6797" s="108" t="s">
        <v>24683</v>
      </c>
      <c r="E6797" s="108" t="s">
        <v>2683</v>
      </c>
      <c r="G6797" s="108" t="s">
        <v>24684</v>
      </c>
      <c r="H6797" s="108" t="s">
        <v>7306</v>
      </c>
      <c r="I6797" s="110" t="s">
        <v>2683</v>
      </c>
      <c r="J6797" s="108" t="s">
        <v>2414</v>
      </c>
      <c r="O6797" s="108" t="s">
        <v>2573</v>
      </c>
    </row>
    <row r="6798" spans="1:15" s="108" customFormat="1" ht="12.75" x14ac:dyDescent="0.2">
      <c r="A6798" s="108" t="str">
        <f>EnterpriseData!$B$38</f>
        <v>ProTes300420201Adm</v>
      </c>
      <c r="B6798" s="109" t="s">
        <v>24685</v>
      </c>
      <c r="C6798" s="108" t="s">
        <v>2609</v>
      </c>
      <c r="D6798" s="108" t="s">
        <v>24686</v>
      </c>
      <c r="E6798" s="108" t="s">
        <v>2683</v>
      </c>
      <c r="G6798" s="108" t="s">
        <v>24687</v>
      </c>
      <c r="H6798" s="108" t="s">
        <v>6512</v>
      </c>
      <c r="I6798" s="110" t="s">
        <v>2683</v>
      </c>
      <c r="J6798" s="108" t="s">
        <v>5462</v>
      </c>
      <c r="O6798" s="108" t="s">
        <v>2573</v>
      </c>
    </row>
    <row r="6799" spans="1:15" s="108" customFormat="1" ht="12.75" x14ac:dyDescent="0.2">
      <c r="A6799" s="108" t="str">
        <f>EnterpriseData!$B$38</f>
        <v>ProTes300420201Adm</v>
      </c>
      <c r="B6799" s="109" t="s">
        <v>24688</v>
      </c>
      <c r="C6799" s="108" t="s">
        <v>2609</v>
      </c>
      <c r="D6799" s="108" t="s">
        <v>24689</v>
      </c>
      <c r="E6799" s="108" t="s">
        <v>2683</v>
      </c>
      <c r="G6799" s="108" t="s">
        <v>6085</v>
      </c>
      <c r="H6799" s="108" t="s">
        <v>6377</v>
      </c>
      <c r="I6799" s="110" t="s">
        <v>2683</v>
      </c>
      <c r="J6799" s="108" t="s">
        <v>6086</v>
      </c>
      <c r="O6799" s="108" t="s">
        <v>2573</v>
      </c>
    </row>
    <row r="6800" spans="1:15" s="108" customFormat="1" ht="12.75" x14ac:dyDescent="0.2">
      <c r="A6800" s="108" t="str">
        <f>EnterpriseData!$B$38</f>
        <v>ProTes300420201Adm</v>
      </c>
      <c r="B6800" s="109" t="s">
        <v>24690</v>
      </c>
      <c r="C6800" s="108" t="s">
        <v>2609</v>
      </c>
      <c r="D6800" s="108" t="s">
        <v>24691</v>
      </c>
      <c r="E6800" s="108" t="s">
        <v>2683</v>
      </c>
      <c r="G6800" s="108" t="s">
        <v>24692</v>
      </c>
      <c r="H6800" s="108" t="s">
        <v>6118</v>
      </c>
      <c r="I6800" s="110" t="s">
        <v>2683</v>
      </c>
      <c r="J6800" s="108" t="s">
        <v>2377</v>
      </c>
      <c r="O6800" s="108" t="s">
        <v>2573</v>
      </c>
    </row>
    <row r="6801" spans="1:15" s="108" customFormat="1" ht="12.75" x14ac:dyDescent="0.2">
      <c r="A6801" s="108" t="str">
        <f>EnterpriseData!$B$38</f>
        <v>ProTes300420201Adm</v>
      </c>
      <c r="B6801" s="109" t="s">
        <v>24693</v>
      </c>
      <c r="C6801" s="108" t="s">
        <v>2609</v>
      </c>
      <c r="D6801" s="108" t="s">
        <v>24694</v>
      </c>
      <c r="E6801" s="108" t="s">
        <v>24695</v>
      </c>
      <c r="G6801" s="108" t="s">
        <v>24696</v>
      </c>
      <c r="H6801" s="108" t="s">
        <v>6253</v>
      </c>
      <c r="I6801" s="110" t="s">
        <v>2683</v>
      </c>
      <c r="J6801" s="108" t="s">
        <v>2952</v>
      </c>
      <c r="O6801" s="108" t="s">
        <v>2573</v>
      </c>
    </row>
    <row r="6802" spans="1:15" s="108" customFormat="1" ht="12.75" x14ac:dyDescent="0.2">
      <c r="A6802" s="108" t="str">
        <f>EnterpriseData!$B$38</f>
        <v>ProTes300420201Adm</v>
      </c>
      <c r="B6802" s="109" t="s">
        <v>24697</v>
      </c>
      <c r="C6802" s="108" t="s">
        <v>2609</v>
      </c>
      <c r="D6802" s="108" t="s">
        <v>24698</v>
      </c>
      <c r="E6802" s="108" t="s">
        <v>2683</v>
      </c>
      <c r="G6802" s="108" t="s">
        <v>24699</v>
      </c>
      <c r="H6802" s="108" t="s">
        <v>11138</v>
      </c>
      <c r="I6802" s="110" t="s">
        <v>2683</v>
      </c>
      <c r="J6802" s="108" t="s">
        <v>3162</v>
      </c>
      <c r="O6802" s="108" t="s">
        <v>2573</v>
      </c>
    </row>
    <row r="6803" spans="1:15" s="108" customFormat="1" ht="12.75" x14ac:dyDescent="0.2">
      <c r="A6803" s="108" t="str">
        <f>EnterpriseData!$B$38</f>
        <v>ProTes300420201Adm</v>
      </c>
      <c r="B6803" s="109" t="s">
        <v>24700</v>
      </c>
      <c r="C6803" s="108" t="s">
        <v>2609</v>
      </c>
      <c r="D6803" s="108" t="s">
        <v>11255</v>
      </c>
      <c r="E6803" s="108" t="s">
        <v>2683</v>
      </c>
      <c r="G6803" s="108" t="s">
        <v>24701</v>
      </c>
      <c r="H6803" s="108" t="s">
        <v>6516</v>
      </c>
      <c r="I6803" s="110" t="s">
        <v>2683</v>
      </c>
      <c r="J6803" s="108" t="s">
        <v>2377</v>
      </c>
      <c r="O6803" s="108" t="s">
        <v>2573</v>
      </c>
    </row>
    <row r="6804" spans="1:15" s="108" customFormat="1" ht="12.75" x14ac:dyDescent="0.2">
      <c r="A6804" s="108" t="str">
        <f>EnterpriseData!$B$38</f>
        <v>ProTes300420201Adm</v>
      </c>
      <c r="B6804" s="109" t="s">
        <v>24702</v>
      </c>
      <c r="C6804" s="108" t="s">
        <v>2609</v>
      </c>
      <c r="D6804" s="108" t="s">
        <v>24703</v>
      </c>
      <c r="E6804" s="108" t="s">
        <v>2683</v>
      </c>
      <c r="G6804" s="108" t="s">
        <v>24704</v>
      </c>
      <c r="H6804" s="108" t="s">
        <v>6512</v>
      </c>
      <c r="I6804" s="110" t="s">
        <v>2683</v>
      </c>
      <c r="J6804" s="108" t="s">
        <v>5462</v>
      </c>
      <c r="O6804" s="108" t="s">
        <v>2573</v>
      </c>
    </row>
    <row r="6805" spans="1:15" s="108" customFormat="1" ht="12.75" x14ac:dyDescent="0.2">
      <c r="A6805" s="108" t="str">
        <f>EnterpriseData!$B$38</f>
        <v>ProTes300420201Adm</v>
      </c>
      <c r="B6805" s="109" t="s">
        <v>24705</v>
      </c>
      <c r="C6805" s="108" t="s">
        <v>2609</v>
      </c>
      <c r="D6805" s="108" t="s">
        <v>24706</v>
      </c>
      <c r="E6805" s="108" t="s">
        <v>2683</v>
      </c>
      <c r="G6805" s="108" t="s">
        <v>24707</v>
      </c>
      <c r="H6805" s="108" t="s">
        <v>6198</v>
      </c>
      <c r="I6805" s="110" t="s">
        <v>2683</v>
      </c>
      <c r="J6805" s="108" t="s">
        <v>3825</v>
      </c>
      <c r="O6805" s="108" t="s">
        <v>2573</v>
      </c>
    </row>
    <row r="6806" spans="1:15" s="108" customFormat="1" ht="12.75" x14ac:dyDescent="0.2">
      <c r="A6806" s="108" t="str">
        <f>EnterpriseData!$B$38</f>
        <v>ProTes300420201Adm</v>
      </c>
      <c r="B6806" s="109" t="s">
        <v>24708</v>
      </c>
      <c r="C6806" s="108" t="s">
        <v>2609</v>
      </c>
      <c r="D6806" s="108" t="s">
        <v>24709</v>
      </c>
      <c r="E6806" s="108" t="s">
        <v>2683</v>
      </c>
      <c r="G6806" s="108" t="s">
        <v>24710</v>
      </c>
      <c r="H6806" s="108" t="s">
        <v>6765</v>
      </c>
      <c r="I6806" s="110" t="s">
        <v>2683</v>
      </c>
      <c r="J6806" s="108" t="s">
        <v>5640</v>
      </c>
      <c r="O6806" s="108" t="s">
        <v>2573</v>
      </c>
    </row>
    <row r="6807" spans="1:15" s="108" customFormat="1" ht="12.75" x14ac:dyDescent="0.2">
      <c r="A6807" s="108" t="str">
        <f>EnterpriseData!$B$38</f>
        <v>ProTes300420201Adm</v>
      </c>
      <c r="B6807" s="109" t="s">
        <v>24711</v>
      </c>
      <c r="C6807" s="108" t="s">
        <v>2609</v>
      </c>
      <c r="D6807" s="108" t="s">
        <v>24712</v>
      </c>
      <c r="E6807" s="108" t="s">
        <v>2683</v>
      </c>
      <c r="G6807" s="108" t="s">
        <v>24713</v>
      </c>
      <c r="H6807" s="108" t="s">
        <v>6299</v>
      </c>
      <c r="I6807" s="110" t="s">
        <v>2683</v>
      </c>
      <c r="J6807" s="108" t="s">
        <v>3100</v>
      </c>
      <c r="O6807" s="108" t="s">
        <v>2573</v>
      </c>
    </row>
    <row r="6808" spans="1:15" s="108" customFormat="1" ht="12.75" x14ac:dyDescent="0.2">
      <c r="A6808" s="108" t="str">
        <f>EnterpriseData!$B$38</f>
        <v>ProTes300420201Adm</v>
      </c>
      <c r="B6808" s="109" t="s">
        <v>24714</v>
      </c>
      <c r="C6808" s="108" t="s">
        <v>2609</v>
      </c>
      <c r="D6808" s="108" t="s">
        <v>24715</v>
      </c>
      <c r="E6808" s="108" t="s">
        <v>2683</v>
      </c>
      <c r="G6808" s="108" t="s">
        <v>24716</v>
      </c>
      <c r="H6808" s="108" t="s">
        <v>24717</v>
      </c>
      <c r="I6808" s="110" t="s">
        <v>2683</v>
      </c>
      <c r="J6808" s="108" t="s">
        <v>2392</v>
      </c>
      <c r="O6808" s="108" t="s">
        <v>2573</v>
      </c>
    </row>
    <row r="6809" spans="1:15" s="108" customFormat="1" ht="12.75" x14ac:dyDescent="0.2">
      <c r="A6809" s="108" t="str">
        <f>EnterpriseData!$B$38</f>
        <v>ProTes300420201Adm</v>
      </c>
      <c r="B6809" s="109" t="s">
        <v>24718</v>
      </c>
      <c r="C6809" s="108" t="s">
        <v>2609</v>
      </c>
      <c r="D6809" s="108" t="s">
        <v>24719</v>
      </c>
      <c r="E6809" s="108" t="s">
        <v>2683</v>
      </c>
      <c r="G6809" s="108" t="s">
        <v>24720</v>
      </c>
      <c r="H6809" s="108" t="s">
        <v>6415</v>
      </c>
      <c r="I6809" s="110" t="s">
        <v>2683</v>
      </c>
      <c r="J6809" s="108" t="s">
        <v>4651</v>
      </c>
      <c r="O6809" s="108" t="s">
        <v>2573</v>
      </c>
    </row>
    <row r="6810" spans="1:15" s="108" customFormat="1" ht="12.75" x14ac:dyDescent="0.2">
      <c r="A6810" s="108" t="str">
        <f>EnterpriseData!$B$38</f>
        <v>ProTes300420201Adm</v>
      </c>
      <c r="B6810" s="109" t="s">
        <v>24721</v>
      </c>
      <c r="C6810" s="108" t="s">
        <v>2609</v>
      </c>
      <c r="D6810" s="108" t="s">
        <v>24722</v>
      </c>
      <c r="E6810" s="108" t="s">
        <v>2683</v>
      </c>
      <c r="G6810" s="108" t="s">
        <v>24723</v>
      </c>
      <c r="H6810" s="108" t="s">
        <v>6133</v>
      </c>
      <c r="I6810" s="110" t="s">
        <v>2683</v>
      </c>
      <c r="J6810" s="108" t="s">
        <v>3681</v>
      </c>
      <c r="O6810" s="108" t="s">
        <v>2573</v>
      </c>
    </row>
    <row r="6811" spans="1:15" s="108" customFormat="1" ht="12.75" x14ac:dyDescent="0.2">
      <c r="A6811" s="108" t="str">
        <f>EnterpriseData!$B$38</f>
        <v>ProTes300420201Adm</v>
      </c>
      <c r="B6811" s="109" t="s">
        <v>24724</v>
      </c>
      <c r="C6811" s="108" t="s">
        <v>2609</v>
      </c>
      <c r="D6811" s="108" t="s">
        <v>24725</v>
      </c>
      <c r="E6811" s="108" t="s">
        <v>2683</v>
      </c>
      <c r="G6811" s="108" t="s">
        <v>24726</v>
      </c>
      <c r="H6811" s="108" t="s">
        <v>6800</v>
      </c>
      <c r="I6811" s="110" t="s">
        <v>2683</v>
      </c>
      <c r="J6811" s="108" t="s">
        <v>412</v>
      </c>
      <c r="O6811" s="108" t="s">
        <v>2573</v>
      </c>
    </row>
    <row r="6812" spans="1:15" s="108" customFormat="1" ht="12.75" x14ac:dyDescent="0.2">
      <c r="A6812" s="108" t="str">
        <f>EnterpriseData!$B$38</f>
        <v>ProTes300420201Adm</v>
      </c>
      <c r="B6812" s="109" t="s">
        <v>24727</v>
      </c>
      <c r="C6812" s="108" t="s">
        <v>2609</v>
      </c>
      <c r="D6812" s="108" t="s">
        <v>24728</v>
      </c>
      <c r="E6812" s="108" t="s">
        <v>2683</v>
      </c>
      <c r="G6812" s="108" t="s">
        <v>24729</v>
      </c>
      <c r="H6812" s="108" t="s">
        <v>6512</v>
      </c>
      <c r="I6812" s="110" t="s">
        <v>2683</v>
      </c>
      <c r="J6812" s="108" t="s">
        <v>5462</v>
      </c>
      <c r="O6812" s="108" t="s">
        <v>2573</v>
      </c>
    </row>
    <row r="6813" spans="1:15" s="108" customFormat="1" ht="12.75" x14ac:dyDescent="0.2">
      <c r="A6813" s="108" t="str">
        <f>EnterpriseData!$B$38</f>
        <v>ProTes300420201Adm</v>
      </c>
      <c r="B6813" s="109" t="s">
        <v>24730</v>
      </c>
      <c r="C6813" s="108" t="s">
        <v>2609</v>
      </c>
      <c r="D6813" s="108" t="s">
        <v>24731</v>
      </c>
      <c r="E6813" s="108" t="s">
        <v>2683</v>
      </c>
      <c r="G6813" s="108" t="s">
        <v>24732</v>
      </c>
      <c r="H6813" s="108" t="s">
        <v>6999</v>
      </c>
      <c r="I6813" s="110" t="s">
        <v>2683</v>
      </c>
      <c r="J6813" s="108" t="s">
        <v>4115</v>
      </c>
      <c r="O6813" s="108" t="s">
        <v>2573</v>
      </c>
    </row>
    <row r="6814" spans="1:15" s="108" customFormat="1" ht="12.75" x14ac:dyDescent="0.2">
      <c r="A6814" s="108" t="str">
        <f>EnterpriseData!$B$38</f>
        <v>ProTes300420201Adm</v>
      </c>
      <c r="B6814" s="109" t="s">
        <v>24733</v>
      </c>
      <c r="C6814" s="108" t="s">
        <v>2609</v>
      </c>
      <c r="D6814" s="108" t="s">
        <v>24734</v>
      </c>
      <c r="E6814" s="108" t="s">
        <v>2683</v>
      </c>
      <c r="G6814" s="108" t="s">
        <v>24735</v>
      </c>
      <c r="H6814" s="108" t="s">
        <v>24736</v>
      </c>
      <c r="I6814" s="110" t="s">
        <v>2683</v>
      </c>
      <c r="J6814" s="108" t="s">
        <v>8390</v>
      </c>
      <c r="O6814" s="108" t="s">
        <v>2573</v>
      </c>
    </row>
    <row r="6815" spans="1:15" s="108" customFormat="1" ht="12.75" x14ac:dyDescent="0.2">
      <c r="A6815" s="108" t="str">
        <f>EnterpriseData!$B$38</f>
        <v>ProTes300420201Adm</v>
      </c>
      <c r="B6815" s="109" t="s">
        <v>24737</v>
      </c>
      <c r="C6815" s="108" t="s">
        <v>2609</v>
      </c>
      <c r="D6815" s="108" t="s">
        <v>24738</v>
      </c>
      <c r="E6815" s="108" t="s">
        <v>2683</v>
      </c>
      <c r="G6815" s="108" t="s">
        <v>24739</v>
      </c>
      <c r="H6815" s="108" t="s">
        <v>13082</v>
      </c>
      <c r="I6815" s="110" t="s">
        <v>2683</v>
      </c>
      <c r="J6815" s="108" t="s">
        <v>3016</v>
      </c>
      <c r="O6815" s="108" t="s">
        <v>2573</v>
      </c>
    </row>
    <row r="6816" spans="1:15" s="108" customFormat="1" ht="12.75" x14ac:dyDescent="0.2">
      <c r="A6816" s="108" t="str">
        <f>EnterpriseData!$B$38</f>
        <v>ProTes300420201Adm</v>
      </c>
      <c r="B6816" s="109" t="s">
        <v>24740</v>
      </c>
      <c r="C6816" s="108" t="s">
        <v>2609</v>
      </c>
      <c r="D6816" s="108" t="s">
        <v>24741</v>
      </c>
      <c r="E6816" s="108" t="s">
        <v>2683</v>
      </c>
      <c r="G6816" s="108" t="s">
        <v>24742</v>
      </c>
      <c r="H6816" s="108" t="s">
        <v>24742</v>
      </c>
      <c r="I6816" s="110" t="s">
        <v>2683</v>
      </c>
      <c r="J6816" s="108" t="s">
        <v>9720</v>
      </c>
      <c r="O6816" s="108" t="s">
        <v>2573</v>
      </c>
    </row>
    <row r="6817" spans="1:15" s="108" customFormat="1" ht="12.75" x14ac:dyDescent="0.2">
      <c r="A6817" s="108" t="str">
        <f>EnterpriseData!$B$38</f>
        <v>ProTes300420201Adm</v>
      </c>
      <c r="B6817" s="109" t="s">
        <v>24743</v>
      </c>
      <c r="C6817" s="108" t="s">
        <v>2609</v>
      </c>
      <c r="D6817" s="108" t="s">
        <v>24744</v>
      </c>
      <c r="E6817" s="108" t="s">
        <v>2683</v>
      </c>
      <c r="G6817" s="108" t="s">
        <v>24745</v>
      </c>
      <c r="H6817" s="108" t="s">
        <v>17018</v>
      </c>
      <c r="I6817" s="110" t="s">
        <v>2683</v>
      </c>
      <c r="J6817" s="108" t="s">
        <v>2377</v>
      </c>
      <c r="O6817" s="108" t="s">
        <v>2573</v>
      </c>
    </row>
    <row r="6818" spans="1:15" s="108" customFormat="1" ht="12.75" x14ac:dyDescent="0.2">
      <c r="A6818" s="108" t="str">
        <f>EnterpriseData!$B$38</f>
        <v>ProTes300420201Adm</v>
      </c>
      <c r="B6818" s="109" t="s">
        <v>24746</v>
      </c>
      <c r="C6818" s="108" t="s">
        <v>2609</v>
      </c>
      <c r="D6818" s="108" t="s">
        <v>24747</v>
      </c>
      <c r="E6818" s="108" t="s">
        <v>2683</v>
      </c>
      <c r="G6818" s="108" t="s">
        <v>24748</v>
      </c>
      <c r="H6818" s="108" t="s">
        <v>6118</v>
      </c>
      <c r="I6818" s="110" t="s">
        <v>2683</v>
      </c>
      <c r="J6818" s="108" t="s">
        <v>2377</v>
      </c>
      <c r="O6818" s="108" t="s">
        <v>2573</v>
      </c>
    </row>
    <row r="6819" spans="1:15" s="108" customFormat="1" ht="12.75" x14ac:dyDescent="0.2">
      <c r="A6819" s="108" t="str">
        <f>EnterpriseData!$B$38</f>
        <v>ProTes300420201Adm</v>
      </c>
      <c r="B6819" s="109" t="s">
        <v>24749</v>
      </c>
      <c r="C6819" s="108" t="s">
        <v>2609</v>
      </c>
      <c r="D6819" s="108" t="s">
        <v>24750</v>
      </c>
      <c r="E6819" s="108" t="s">
        <v>2683</v>
      </c>
      <c r="G6819" s="108" t="s">
        <v>24751</v>
      </c>
      <c r="H6819" s="108" t="s">
        <v>4035</v>
      </c>
      <c r="I6819" s="110" t="s">
        <v>2683</v>
      </c>
      <c r="J6819" s="108" t="s">
        <v>3825</v>
      </c>
      <c r="O6819" s="108" t="s">
        <v>2573</v>
      </c>
    </row>
    <row r="6820" spans="1:15" s="108" customFormat="1" ht="12.75" x14ac:dyDescent="0.2">
      <c r="A6820" s="108" t="str">
        <f>EnterpriseData!$B$38</f>
        <v>ProTes300420201Adm</v>
      </c>
      <c r="B6820" s="109" t="s">
        <v>24752</v>
      </c>
      <c r="C6820" s="108" t="s">
        <v>2609</v>
      </c>
      <c r="D6820" s="108" t="s">
        <v>24753</v>
      </c>
      <c r="E6820" s="108" t="s">
        <v>2683</v>
      </c>
      <c r="G6820" s="108" t="s">
        <v>24754</v>
      </c>
      <c r="H6820" s="108" t="s">
        <v>6118</v>
      </c>
      <c r="I6820" s="110" t="s">
        <v>2683</v>
      </c>
      <c r="J6820" s="108" t="s">
        <v>2377</v>
      </c>
      <c r="O6820" s="108" t="s">
        <v>2573</v>
      </c>
    </row>
    <row r="6821" spans="1:15" s="108" customFormat="1" ht="12.75" x14ac:dyDescent="0.2">
      <c r="A6821" s="108" t="str">
        <f>EnterpriseData!$B$38</f>
        <v>ProTes300420201Adm</v>
      </c>
      <c r="B6821" s="109" t="s">
        <v>24755</v>
      </c>
      <c r="C6821" s="108" t="s">
        <v>2609</v>
      </c>
      <c r="D6821" s="108" t="s">
        <v>24756</v>
      </c>
      <c r="E6821" s="108" t="s">
        <v>2683</v>
      </c>
      <c r="G6821" s="108" t="s">
        <v>24757</v>
      </c>
      <c r="H6821" s="108" t="s">
        <v>7941</v>
      </c>
      <c r="I6821" s="110" t="s">
        <v>2683</v>
      </c>
      <c r="J6821" s="108" t="s">
        <v>2404</v>
      </c>
      <c r="O6821" s="108" t="s">
        <v>2573</v>
      </c>
    </row>
    <row r="6822" spans="1:15" s="108" customFormat="1" ht="12.75" x14ac:dyDescent="0.2">
      <c r="A6822" s="108" t="str">
        <f>EnterpriseData!$B$38</f>
        <v>ProTes300420201Adm</v>
      </c>
      <c r="B6822" s="109" t="s">
        <v>24758</v>
      </c>
      <c r="C6822" s="108" t="s">
        <v>2609</v>
      </c>
      <c r="D6822" s="108" t="s">
        <v>24759</v>
      </c>
      <c r="E6822" s="108" t="s">
        <v>2683</v>
      </c>
      <c r="G6822" s="108" t="s">
        <v>24760</v>
      </c>
      <c r="H6822" s="108" t="s">
        <v>6415</v>
      </c>
      <c r="I6822" s="110" t="s">
        <v>2683</v>
      </c>
      <c r="J6822" s="108" t="s">
        <v>4651</v>
      </c>
      <c r="O6822" s="108" t="s">
        <v>2573</v>
      </c>
    </row>
    <row r="6823" spans="1:15" s="108" customFormat="1" ht="12.75" x14ac:dyDescent="0.2">
      <c r="A6823" s="108" t="str">
        <f>EnterpriseData!$B$38</f>
        <v>ProTes300420201Adm</v>
      </c>
      <c r="B6823" s="109" t="s">
        <v>24761</v>
      </c>
      <c r="C6823" s="108" t="s">
        <v>2609</v>
      </c>
      <c r="D6823" s="108" t="s">
        <v>24762</v>
      </c>
      <c r="E6823" s="108" t="s">
        <v>2683</v>
      </c>
      <c r="G6823" s="108" t="s">
        <v>24763</v>
      </c>
      <c r="H6823" s="108" t="s">
        <v>7530</v>
      </c>
      <c r="I6823" s="110" t="s">
        <v>2683</v>
      </c>
      <c r="J6823" s="108" t="s">
        <v>3799</v>
      </c>
      <c r="O6823" s="108" t="s">
        <v>2573</v>
      </c>
    </row>
    <row r="6824" spans="1:15" s="108" customFormat="1" ht="12.75" x14ac:dyDescent="0.2">
      <c r="A6824" s="108" t="str">
        <f>EnterpriseData!$B$38</f>
        <v>ProTes300420201Adm</v>
      </c>
      <c r="B6824" s="109" t="s">
        <v>24764</v>
      </c>
      <c r="C6824" s="108" t="s">
        <v>2609</v>
      </c>
      <c r="D6824" s="108" t="s">
        <v>24765</v>
      </c>
      <c r="E6824" s="108" t="s">
        <v>2683</v>
      </c>
      <c r="G6824" s="108" t="s">
        <v>24766</v>
      </c>
      <c r="H6824" s="108" t="s">
        <v>6122</v>
      </c>
      <c r="I6824" s="110" t="s">
        <v>2683</v>
      </c>
      <c r="J6824" s="108" t="s">
        <v>6123</v>
      </c>
      <c r="O6824" s="108" t="s">
        <v>2573</v>
      </c>
    </row>
    <row r="6825" spans="1:15" s="108" customFormat="1" ht="12.75" x14ac:dyDescent="0.2">
      <c r="A6825" s="108" t="str">
        <f>EnterpriseData!$B$38</f>
        <v>ProTes300420201Adm</v>
      </c>
      <c r="B6825" s="109" t="s">
        <v>24767</v>
      </c>
      <c r="C6825" s="108" t="s">
        <v>2609</v>
      </c>
      <c r="D6825" s="108" t="s">
        <v>24768</v>
      </c>
      <c r="E6825" s="108" t="s">
        <v>2683</v>
      </c>
      <c r="G6825" s="108" t="s">
        <v>24769</v>
      </c>
      <c r="H6825" s="108" t="s">
        <v>6118</v>
      </c>
      <c r="I6825" s="110" t="s">
        <v>2683</v>
      </c>
      <c r="J6825" s="108" t="s">
        <v>2377</v>
      </c>
      <c r="O6825" s="108" t="s">
        <v>2573</v>
      </c>
    </row>
    <row r="6826" spans="1:15" s="108" customFormat="1" ht="12.75" x14ac:dyDescent="0.2">
      <c r="A6826" s="108" t="str">
        <f>EnterpriseData!$B$38</f>
        <v>ProTes300420201Adm</v>
      </c>
      <c r="B6826" s="109" t="s">
        <v>24770</v>
      </c>
      <c r="C6826" s="108" t="s">
        <v>2609</v>
      </c>
      <c r="D6826" s="108" t="s">
        <v>24771</v>
      </c>
      <c r="E6826" s="108" t="s">
        <v>2683</v>
      </c>
      <c r="G6826" s="108" t="s">
        <v>24772</v>
      </c>
      <c r="H6826" s="108" t="s">
        <v>6676</v>
      </c>
      <c r="I6826" s="110" t="s">
        <v>2683</v>
      </c>
      <c r="J6826" s="108" t="s">
        <v>3151</v>
      </c>
      <c r="O6826" s="108" t="s">
        <v>2573</v>
      </c>
    </row>
    <row r="6827" spans="1:15" s="108" customFormat="1" ht="12.75" x14ac:dyDescent="0.2">
      <c r="A6827" s="108" t="str">
        <f>EnterpriseData!$B$38</f>
        <v>ProTes300420201Adm</v>
      </c>
      <c r="B6827" s="109" t="s">
        <v>24773</v>
      </c>
      <c r="C6827" s="108" t="s">
        <v>2609</v>
      </c>
      <c r="D6827" s="108" t="s">
        <v>24774</v>
      </c>
      <c r="E6827" s="108" t="s">
        <v>2683</v>
      </c>
      <c r="G6827" s="108" t="s">
        <v>24775</v>
      </c>
      <c r="H6827" s="108" t="s">
        <v>9088</v>
      </c>
      <c r="I6827" s="110" t="s">
        <v>2683</v>
      </c>
      <c r="J6827" s="108" t="s">
        <v>2417</v>
      </c>
      <c r="O6827" s="108" t="s">
        <v>2573</v>
      </c>
    </row>
    <row r="6828" spans="1:15" s="108" customFormat="1" ht="12.75" x14ac:dyDescent="0.2">
      <c r="A6828" s="108" t="str">
        <f>EnterpriseData!$B$38</f>
        <v>ProTes300420201Adm</v>
      </c>
      <c r="B6828" s="109" t="s">
        <v>24776</v>
      </c>
      <c r="C6828" s="108" t="s">
        <v>2609</v>
      </c>
      <c r="D6828" s="108" t="s">
        <v>24777</v>
      </c>
      <c r="E6828" s="108" t="s">
        <v>2683</v>
      </c>
      <c r="G6828" s="108" t="s">
        <v>24778</v>
      </c>
      <c r="H6828" s="108" t="s">
        <v>6419</v>
      </c>
      <c r="I6828" s="110" t="s">
        <v>2683</v>
      </c>
      <c r="J6828" s="108" t="s">
        <v>5238</v>
      </c>
      <c r="O6828" s="108" t="s">
        <v>2573</v>
      </c>
    </row>
    <row r="6829" spans="1:15" s="108" customFormat="1" ht="12.75" x14ac:dyDescent="0.2">
      <c r="A6829" s="108" t="str">
        <f>EnterpriseData!$B$38</f>
        <v>ProTes300420201Adm</v>
      </c>
      <c r="B6829" s="109" t="s">
        <v>24779</v>
      </c>
      <c r="C6829" s="108" t="s">
        <v>2609</v>
      </c>
      <c r="D6829" s="108" t="s">
        <v>24780</v>
      </c>
      <c r="E6829" s="108" t="s">
        <v>2683</v>
      </c>
      <c r="G6829" s="108" t="s">
        <v>24781</v>
      </c>
      <c r="H6829" s="108" t="s">
        <v>6155</v>
      </c>
      <c r="I6829" s="110" t="s">
        <v>2683</v>
      </c>
      <c r="J6829" s="108" t="s">
        <v>3358</v>
      </c>
      <c r="O6829" s="108" t="s">
        <v>2573</v>
      </c>
    </row>
    <row r="6830" spans="1:15" s="108" customFormat="1" ht="12.75" x14ac:dyDescent="0.2">
      <c r="A6830" s="108" t="str">
        <f>EnterpriseData!$B$38</f>
        <v>ProTes300420201Adm</v>
      </c>
      <c r="B6830" s="109" t="s">
        <v>24782</v>
      </c>
      <c r="C6830" s="108" t="s">
        <v>2609</v>
      </c>
      <c r="D6830" s="108" t="s">
        <v>24783</v>
      </c>
      <c r="E6830" s="108" t="s">
        <v>2683</v>
      </c>
      <c r="G6830" s="108" t="s">
        <v>24784</v>
      </c>
      <c r="H6830" s="108" t="s">
        <v>7223</v>
      </c>
      <c r="I6830" s="110" t="s">
        <v>2683</v>
      </c>
      <c r="J6830" s="108" t="s">
        <v>4954</v>
      </c>
      <c r="O6830" s="108" t="s">
        <v>2573</v>
      </c>
    </row>
    <row r="6831" spans="1:15" s="108" customFormat="1" ht="12.75" x14ac:dyDescent="0.2">
      <c r="A6831" s="108" t="str">
        <f>EnterpriseData!$B$38</f>
        <v>ProTes300420201Adm</v>
      </c>
      <c r="B6831" s="109" t="s">
        <v>24785</v>
      </c>
      <c r="C6831" s="108" t="s">
        <v>2609</v>
      </c>
      <c r="D6831" s="108" t="s">
        <v>24786</v>
      </c>
      <c r="E6831" s="108" t="s">
        <v>2683</v>
      </c>
      <c r="G6831" s="108" t="s">
        <v>24787</v>
      </c>
      <c r="H6831" s="108" t="s">
        <v>6155</v>
      </c>
      <c r="I6831" s="110" t="s">
        <v>2683</v>
      </c>
      <c r="J6831" s="108" t="s">
        <v>3358</v>
      </c>
      <c r="O6831" s="108" t="s">
        <v>2573</v>
      </c>
    </row>
    <row r="6832" spans="1:15" s="108" customFormat="1" ht="12.75" x14ac:dyDescent="0.2">
      <c r="A6832" s="108" t="str">
        <f>EnterpriseData!$B$38</f>
        <v>ProTes300420201Adm</v>
      </c>
      <c r="B6832" s="109" t="s">
        <v>24788</v>
      </c>
      <c r="C6832" s="108" t="s">
        <v>2609</v>
      </c>
      <c r="D6832" s="108" t="s">
        <v>24789</v>
      </c>
      <c r="E6832" s="108" t="s">
        <v>2683</v>
      </c>
      <c r="G6832" s="108" t="s">
        <v>24790</v>
      </c>
      <c r="H6832" s="108" t="s">
        <v>24791</v>
      </c>
      <c r="I6832" s="110" t="s">
        <v>2683</v>
      </c>
      <c r="J6832" s="108" t="s">
        <v>3614</v>
      </c>
      <c r="O6832" s="108" t="s">
        <v>2573</v>
      </c>
    </row>
    <row r="6833" spans="1:15" s="108" customFormat="1" ht="12.75" x14ac:dyDescent="0.2">
      <c r="A6833" s="108" t="str">
        <f>EnterpriseData!$B$38</f>
        <v>ProTes300420201Adm</v>
      </c>
      <c r="B6833" s="109" t="s">
        <v>24792</v>
      </c>
      <c r="C6833" s="108" t="s">
        <v>2609</v>
      </c>
      <c r="D6833" s="108" t="s">
        <v>24793</v>
      </c>
      <c r="E6833" s="108" t="s">
        <v>2683</v>
      </c>
      <c r="G6833" s="108" t="s">
        <v>24794</v>
      </c>
      <c r="H6833" s="108" t="s">
        <v>6800</v>
      </c>
      <c r="I6833" s="110" t="s">
        <v>2683</v>
      </c>
      <c r="J6833" s="108" t="s">
        <v>412</v>
      </c>
      <c r="O6833" s="108" t="s">
        <v>2573</v>
      </c>
    </row>
    <row r="6834" spans="1:15" s="108" customFormat="1" ht="12.75" x14ac:dyDescent="0.2">
      <c r="A6834" s="108" t="str">
        <f>EnterpriseData!$B$38</f>
        <v>ProTes300420201Adm</v>
      </c>
      <c r="B6834" s="109" t="s">
        <v>24795</v>
      </c>
      <c r="C6834" s="108" t="s">
        <v>2609</v>
      </c>
      <c r="D6834" s="108" t="s">
        <v>24796</v>
      </c>
      <c r="E6834" s="108" t="s">
        <v>2683</v>
      </c>
      <c r="G6834" s="108" t="s">
        <v>16869</v>
      </c>
      <c r="H6834" s="108" t="s">
        <v>7315</v>
      </c>
      <c r="I6834" s="110" t="s">
        <v>2683</v>
      </c>
      <c r="J6834" s="108" t="s">
        <v>3016</v>
      </c>
      <c r="O6834" s="108" t="s">
        <v>2573</v>
      </c>
    </row>
    <row r="6835" spans="1:15" s="108" customFormat="1" ht="12.75" x14ac:dyDescent="0.2">
      <c r="A6835" s="108" t="str">
        <f>EnterpriseData!$B$38</f>
        <v>ProTes300420201Adm</v>
      </c>
      <c r="B6835" s="109" t="s">
        <v>24797</v>
      </c>
      <c r="C6835" s="108" t="s">
        <v>2609</v>
      </c>
      <c r="D6835" s="108" t="s">
        <v>24798</v>
      </c>
      <c r="E6835" s="108" t="s">
        <v>2683</v>
      </c>
      <c r="G6835" s="108" t="s">
        <v>24799</v>
      </c>
      <c r="H6835" s="108" t="s">
        <v>6129</v>
      </c>
      <c r="I6835" s="110" t="s">
        <v>2683</v>
      </c>
      <c r="J6835" s="108" t="s">
        <v>2414</v>
      </c>
      <c r="O6835" s="108" t="s">
        <v>2573</v>
      </c>
    </row>
    <row r="6836" spans="1:15" s="108" customFormat="1" ht="12.75" x14ac:dyDescent="0.2">
      <c r="A6836" s="108" t="str">
        <f>EnterpriseData!$B$38</f>
        <v>ProTes300420201Adm</v>
      </c>
      <c r="B6836" s="109" t="s">
        <v>24800</v>
      </c>
      <c r="C6836" s="108" t="s">
        <v>2609</v>
      </c>
      <c r="D6836" s="108" t="s">
        <v>24801</v>
      </c>
      <c r="E6836" s="108" t="s">
        <v>2683</v>
      </c>
      <c r="G6836" s="108" t="s">
        <v>24802</v>
      </c>
      <c r="H6836" s="108" t="s">
        <v>7206</v>
      </c>
      <c r="I6836" s="110" t="s">
        <v>2683</v>
      </c>
      <c r="J6836" s="108" t="s">
        <v>3047</v>
      </c>
      <c r="O6836" s="108" t="s">
        <v>2573</v>
      </c>
    </row>
    <row r="6837" spans="1:15" s="108" customFormat="1" ht="12.75" x14ac:dyDescent="0.2">
      <c r="A6837" s="108" t="str">
        <f>EnterpriseData!$B$38</f>
        <v>ProTes300420201Adm</v>
      </c>
      <c r="B6837" s="109" t="s">
        <v>24803</v>
      </c>
      <c r="C6837" s="108" t="s">
        <v>2609</v>
      </c>
      <c r="D6837" s="108" t="s">
        <v>24804</v>
      </c>
      <c r="E6837" s="108" t="s">
        <v>2683</v>
      </c>
      <c r="G6837" s="108" t="s">
        <v>24805</v>
      </c>
      <c r="H6837" s="108" t="s">
        <v>7912</v>
      </c>
      <c r="I6837" s="110" t="s">
        <v>2683</v>
      </c>
      <c r="J6837" s="108" t="s">
        <v>3456</v>
      </c>
      <c r="O6837" s="108" t="s">
        <v>2573</v>
      </c>
    </row>
    <row r="6838" spans="1:15" s="108" customFormat="1" ht="12.75" x14ac:dyDescent="0.2">
      <c r="A6838" s="108" t="str">
        <f>EnterpriseData!$B$38</f>
        <v>ProTes300420201Adm</v>
      </c>
      <c r="B6838" s="109" t="s">
        <v>24806</v>
      </c>
      <c r="C6838" s="108" t="s">
        <v>2609</v>
      </c>
      <c r="D6838" s="108" t="s">
        <v>24807</v>
      </c>
      <c r="E6838" s="108" t="s">
        <v>2683</v>
      </c>
      <c r="G6838" s="108" t="s">
        <v>14562</v>
      </c>
      <c r="H6838" s="108" t="s">
        <v>8089</v>
      </c>
      <c r="I6838" s="110" t="s">
        <v>2683</v>
      </c>
      <c r="J6838" s="108" t="s">
        <v>3456</v>
      </c>
      <c r="O6838" s="108" t="s">
        <v>2573</v>
      </c>
    </row>
    <row r="6839" spans="1:15" s="108" customFormat="1" ht="12.75" x14ac:dyDescent="0.2">
      <c r="A6839" s="108" t="str">
        <f>EnterpriseData!$B$38</f>
        <v>ProTes300420201Adm</v>
      </c>
      <c r="B6839" s="109" t="s">
        <v>24808</v>
      </c>
      <c r="C6839" s="108" t="s">
        <v>2609</v>
      </c>
      <c r="D6839" s="108" t="s">
        <v>24809</v>
      </c>
      <c r="E6839" s="108" t="s">
        <v>2683</v>
      </c>
      <c r="G6839" s="108" t="s">
        <v>24810</v>
      </c>
      <c r="H6839" s="108" t="s">
        <v>9111</v>
      </c>
      <c r="I6839" s="110" t="s">
        <v>2683</v>
      </c>
      <c r="J6839" s="108" t="s">
        <v>5012</v>
      </c>
      <c r="O6839" s="108" t="s">
        <v>2573</v>
      </c>
    </row>
    <row r="6840" spans="1:15" s="108" customFormat="1" ht="12.75" x14ac:dyDescent="0.2">
      <c r="A6840" s="108" t="str">
        <f>EnterpriseData!$B$38</f>
        <v>ProTes300420201Adm</v>
      </c>
      <c r="B6840" s="109" t="s">
        <v>24811</v>
      </c>
      <c r="C6840" s="108" t="s">
        <v>2609</v>
      </c>
      <c r="D6840" s="108" t="s">
        <v>24812</v>
      </c>
      <c r="E6840" s="108" t="s">
        <v>2683</v>
      </c>
      <c r="G6840" s="108" t="s">
        <v>24813</v>
      </c>
      <c r="H6840" s="108" t="s">
        <v>3442</v>
      </c>
      <c r="I6840" s="110" t="s">
        <v>2683</v>
      </c>
      <c r="J6840" s="108" t="s">
        <v>2414</v>
      </c>
      <c r="O6840" s="108" t="s">
        <v>2573</v>
      </c>
    </row>
    <row r="6841" spans="1:15" s="108" customFormat="1" ht="12.75" x14ac:dyDescent="0.2">
      <c r="A6841" s="108" t="str">
        <f>EnterpriseData!$B$38</f>
        <v>ProTes300420201Adm</v>
      </c>
      <c r="B6841" s="109" t="s">
        <v>24814</v>
      </c>
      <c r="C6841" s="108" t="s">
        <v>2609</v>
      </c>
      <c r="D6841" s="108" t="s">
        <v>24815</v>
      </c>
      <c r="E6841" s="108" t="s">
        <v>2683</v>
      </c>
      <c r="G6841" s="108" t="s">
        <v>24816</v>
      </c>
      <c r="H6841" s="108" t="s">
        <v>24817</v>
      </c>
      <c r="I6841" s="110" t="s">
        <v>2683</v>
      </c>
      <c r="J6841" s="108" t="s">
        <v>3681</v>
      </c>
      <c r="O6841" s="108" t="s">
        <v>2573</v>
      </c>
    </row>
    <row r="6842" spans="1:15" s="108" customFormat="1" ht="12.75" x14ac:dyDescent="0.2">
      <c r="A6842" s="108" t="str">
        <f>EnterpriseData!$B$38</f>
        <v>ProTes300420201Adm</v>
      </c>
      <c r="B6842" s="109" t="s">
        <v>24818</v>
      </c>
      <c r="C6842" s="108" t="s">
        <v>2609</v>
      </c>
      <c r="D6842" s="108" t="s">
        <v>24819</v>
      </c>
      <c r="E6842" s="108" t="s">
        <v>2683</v>
      </c>
      <c r="G6842" s="108" t="s">
        <v>24820</v>
      </c>
      <c r="H6842" s="108" t="s">
        <v>6184</v>
      </c>
      <c r="I6842" s="110" t="s">
        <v>2683</v>
      </c>
      <c r="J6842" s="108" t="s">
        <v>4104</v>
      </c>
      <c r="O6842" s="108" t="s">
        <v>2573</v>
      </c>
    </row>
    <row r="6843" spans="1:15" s="108" customFormat="1" ht="12.75" x14ac:dyDescent="0.2">
      <c r="A6843" s="108" t="str">
        <f>EnterpriseData!$B$38</f>
        <v>ProTes300420201Adm</v>
      </c>
      <c r="B6843" s="109" t="s">
        <v>24821</v>
      </c>
      <c r="C6843" s="108" t="s">
        <v>2609</v>
      </c>
      <c r="D6843" s="108" t="s">
        <v>24822</v>
      </c>
      <c r="E6843" s="108" t="s">
        <v>2683</v>
      </c>
      <c r="G6843" s="108" t="s">
        <v>24823</v>
      </c>
      <c r="H6843" s="108" t="s">
        <v>7482</v>
      </c>
      <c r="I6843" s="110" t="s">
        <v>2683</v>
      </c>
      <c r="J6843" s="108" t="s">
        <v>3614</v>
      </c>
      <c r="O6843" s="108" t="s">
        <v>2573</v>
      </c>
    </row>
    <row r="6844" spans="1:15" s="108" customFormat="1" ht="12.75" x14ac:dyDescent="0.2">
      <c r="A6844" s="108" t="str">
        <f>EnterpriseData!$B$38</f>
        <v>ProTes300420201Adm</v>
      </c>
      <c r="B6844" s="109" t="s">
        <v>24824</v>
      </c>
      <c r="C6844" s="108" t="s">
        <v>2609</v>
      </c>
      <c r="D6844" s="108" t="s">
        <v>24825</v>
      </c>
      <c r="E6844" s="108" t="s">
        <v>2683</v>
      </c>
      <c r="G6844" s="108" t="s">
        <v>24826</v>
      </c>
      <c r="H6844" s="108" t="s">
        <v>6133</v>
      </c>
      <c r="I6844" s="110" t="s">
        <v>2683</v>
      </c>
      <c r="J6844" s="108" t="s">
        <v>3681</v>
      </c>
      <c r="O6844" s="108" t="s">
        <v>2573</v>
      </c>
    </row>
    <row r="6845" spans="1:15" s="108" customFormat="1" ht="12.75" x14ac:dyDescent="0.2">
      <c r="A6845" s="108" t="str">
        <f>EnterpriseData!$B$38</f>
        <v>ProTes300420201Adm</v>
      </c>
      <c r="B6845" s="109" t="s">
        <v>24827</v>
      </c>
      <c r="C6845" s="108" t="s">
        <v>2609</v>
      </c>
      <c r="D6845" s="108" t="s">
        <v>24828</v>
      </c>
      <c r="E6845" s="108" t="s">
        <v>2683</v>
      </c>
      <c r="G6845" s="108" t="s">
        <v>24829</v>
      </c>
      <c r="H6845" s="108" t="s">
        <v>24829</v>
      </c>
      <c r="I6845" s="110" t="s">
        <v>2683</v>
      </c>
      <c r="J6845" s="108" t="s">
        <v>4948</v>
      </c>
      <c r="O6845" s="108" t="s">
        <v>2573</v>
      </c>
    </row>
    <row r="6846" spans="1:15" s="108" customFormat="1" ht="12.75" x14ac:dyDescent="0.2">
      <c r="A6846" s="108" t="str">
        <f>EnterpriseData!$B$38</f>
        <v>ProTes300420201Adm</v>
      </c>
      <c r="B6846" s="109" t="s">
        <v>24830</v>
      </c>
      <c r="C6846" s="108" t="s">
        <v>2609</v>
      </c>
      <c r="D6846" s="108" t="s">
        <v>24831</v>
      </c>
      <c r="E6846" s="108" t="s">
        <v>2683</v>
      </c>
      <c r="G6846" s="108" t="s">
        <v>24832</v>
      </c>
      <c r="H6846" s="108" t="s">
        <v>24833</v>
      </c>
      <c r="I6846" s="110" t="s">
        <v>2683</v>
      </c>
      <c r="J6846" s="108" t="s">
        <v>3681</v>
      </c>
      <c r="O6846" s="108" t="s">
        <v>2573</v>
      </c>
    </row>
    <row r="6847" spans="1:15" s="108" customFormat="1" ht="12.75" x14ac:dyDescent="0.2">
      <c r="A6847" s="108" t="str">
        <f>EnterpriseData!$B$38</f>
        <v>ProTes300420201Adm</v>
      </c>
      <c r="B6847" s="109" t="s">
        <v>24834</v>
      </c>
      <c r="C6847" s="108" t="s">
        <v>2609</v>
      </c>
      <c r="D6847" s="108" t="s">
        <v>24835</v>
      </c>
      <c r="E6847" s="108" t="s">
        <v>2683</v>
      </c>
      <c r="G6847" s="108" t="s">
        <v>24836</v>
      </c>
      <c r="H6847" s="108" t="s">
        <v>11437</v>
      </c>
      <c r="I6847" s="110" t="s">
        <v>2683</v>
      </c>
      <c r="J6847" s="108" t="s">
        <v>6711</v>
      </c>
      <c r="O6847" s="108" t="s">
        <v>2573</v>
      </c>
    </row>
    <row r="6848" spans="1:15" s="108" customFormat="1" ht="12.75" x14ac:dyDescent="0.2">
      <c r="A6848" s="108" t="str">
        <f>EnterpriseData!$B$38</f>
        <v>ProTes300420201Adm</v>
      </c>
      <c r="B6848" s="109" t="s">
        <v>24837</v>
      </c>
      <c r="C6848" s="108" t="s">
        <v>2609</v>
      </c>
      <c r="D6848" s="108" t="s">
        <v>24838</v>
      </c>
      <c r="E6848" s="108" t="s">
        <v>2683</v>
      </c>
      <c r="G6848" s="108" t="s">
        <v>24839</v>
      </c>
      <c r="H6848" s="108" t="s">
        <v>24840</v>
      </c>
      <c r="I6848" s="110" t="s">
        <v>2683</v>
      </c>
      <c r="J6848" s="108" t="s">
        <v>4651</v>
      </c>
      <c r="O6848" s="108" t="s">
        <v>2573</v>
      </c>
    </row>
    <row r="6849" spans="1:15" s="108" customFormat="1" ht="12.75" x14ac:dyDescent="0.2">
      <c r="A6849" s="108" t="str">
        <f>EnterpriseData!$B$38</f>
        <v>ProTes300420201Adm</v>
      </c>
      <c r="B6849" s="109" t="s">
        <v>24841</v>
      </c>
      <c r="C6849" s="108" t="s">
        <v>2609</v>
      </c>
      <c r="D6849" s="108" t="s">
        <v>24842</v>
      </c>
      <c r="E6849" s="108" t="s">
        <v>2683</v>
      </c>
      <c r="G6849" s="108" t="s">
        <v>24843</v>
      </c>
      <c r="H6849" s="108" t="s">
        <v>7953</v>
      </c>
      <c r="I6849" s="110" t="s">
        <v>2683</v>
      </c>
      <c r="J6849" s="108" t="s">
        <v>4543</v>
      </c>
      <c r="O6849" s="108" t="s">
        <v>2573</v>
      </c>
    </row>
    <row r="6850" spans="1:15" s="108" customFormat="1" ht="12.75" x14ac:dyDescent="0.2">
      <c r="A6850" s="108" t="str">
        <f>EnterpriseData!$B$38</f>
        <v>ProTes300420201Adm</v>
      </c>
      <c r="B6850" s="109" t="s">
        <v>24844</v>
      </c>
      <c r="C6850" s="108" t="s">
        <v>2609</v>
      </c>
      <c r="D6850" s="108" t="s">
        <v>24845</v>
      </c>
      <c r="E6850" s="108" t="s">
        <v>2683</v>
      </c>
      <c r="G6850" s="108" t="s">
        <v>24846</v>
      </c>
      <c r="H6850" s="108" t="s">
        <v>6118</v>
      </c>
      <c r="I6850" s="110" t="s">
        <v>2683</v>
      </c>
      <c r="J6850" s="108" t="s">
        <v>2377</v>
      </c>
      <c r="O6850" s="108" t="s">
        <v>2573</v>
      </c>
    </row>
    <row r="6851" spans="1:15" s="108" customFormat="1" ht="12.75" x14ac:dyDescent="0.2">
      <c r="A6851" s="108" t="str">
        <f>EnterpriseData!$B$38</f>
        <v>ProTes300420201Adm</v>
      </c>
      <c r="B6851" s="109" t="s">
        <v>24847</v>
      </c>
      <c r="C6851" s="108" t="s">
        <v>2609</v>
      </c>
      <c r="D6851" s="108" t="s">
        <v>24848</v>
      </c>
      <c r="E6851" s="108" t="s">
        <v>2683</v>
      </c>
      <c r="G6851" s="108" t="s">
        <v>6074</v>
      </c>
      <c r="H6851" s="108" t="s">
        <v>6181</v>
      </c>
      <c r="I6851" s="110" t="s">
        <v>2683</v>
      </c>
      <c r="J6851" s="108" t="s">
        <v>6044</v>
      </c>
      <c r="O6851" s="108" t="s">
        <v>2573</v>
      </c>
    </row>
    <row r="6852" spans="1:15" s="108" customFormat="1" ht="12.75" x14ac:dyDescent="0.2">
      <c r="A6852" s="108" t="str">
        <f>EnterpriseData!$B$38</f>
        <v>ProTes300420201Adm</v>
      </c>
      <c r="B6852" s="109" t="s">
        <v>24849</v>
      </c>
      <c r="C6852" s="108" t="s">
        <v>2609</v>
      </c>
      <c r="D6852" s="108" t="s">
        <v>24850</v>
      </c>
      <c r="E6852" s="108" t="s">
        <v>2683</v>
      </c>
      <c r="G6852" s="108" t="s">
        <v>3661</v>
      </c>
      <c r="H6852" s="108" t="s">
        <v>24851</v>
      </c>
      <c r="I6852" s="110" t="s">
        <v>2683</v>
      </c>
      <c r="J6852" s="108" t="s">
        <v>3663</v>
      </c>
      <c r="O6852" s="108" t="s">
        <v>2573</v>
      </c>
    </row>
    <row r="6853" spans="1:15" s="108" customFormat="1" ht="12.75" x14ac:dyDescent="0.2">
      <c r="A6853" s="108" t="str">
        <f>EnterpriseData!$B$38</f>
        <v>ProTes300420201Adm</v>
      </c>
      <c r="B6853" s="109" t="s">
        <v>24852</v>
      </c>
      <c r="C6853" s="108" t="s">
        <v>2609</v>
      </c>
      <c r="D6853" s="108" t="s">
        <v>24853</v>
      </c>
      <c r="E6853" s="108" t="s">
        <v>2683</v>
      </c>
      <c r="G6853" s="108" t="s">
        <v>24854</v>
      </c>
      <c r="H6853" s="108" t="s">
        <v>24855</v>
      </c>
      <c r="I6853" s="110" t="s">
        <v>2683</v>
      </c>
      <c r="J6853" s="108" t="s">
        <v>6650</v>
      </c>
      <c r="O6853" s="108" t="s">
        <v>2573</v>
      </c>
    </row>
    <row r="6854" spans="1:15" s="108" customFormat="1" ht="12.75" x14ac:dyDescent="0.2">
      <c r="A6854" s="108" t="str">
        <f>EnterpriseData!$B$38</f>
        <v>ProTes300420201Adm</v>
      </c>
      <c r="B6854" s="109" t="s">
        <v>24856</v>
      </c>
      <c r="C6854" s="108" t="s">
        <v>2609</v>
      </c>
      <c r="D6854" s="108" t="s">
        <v>24857</v>
      </c>
      <c r="E6854" s="108" t="s">
        <v>2683</v>
      </c>
      <c r="G6854" s="108" t="s">
        <v>24858</v>
      </c>
      <c r="H6854" s="108" t="s">
        <v>6623</v>
      </c>
      <c r="I6854" s="110" t="s">
        <v>2683</v>
      </c>
      <c r="J6854" s="108" t="s">
        <v>4543</v>
      </c>
      <c r="O6854" s="108" t="s">
        <v>2573</v>
      </c>
    </row>
    <row r="6855" spans="1:15" s="108" customFormat="1" ht="12.75" x14ac:dyDescent="0.2">
      <c r="A6855" s="108" t="str">
        <f>EnterpriseData!$B$38</f>
        <v>ProTes300420201Adm</v>
      </c>
      <c r="B6855" s="109" t="s">
        <v>24859</v>
      </c>
      <c r="C6855" s="108" t="s">
        <v>2609</v>
      </c>
      <c r="D6855" s="108" t="s">
        <v>24860</v>
      </c>
      <c r="E6855" s="108" t="s">
        <v>2683</v>
      </c>
      <c r="G6855" s="108" t="s">
        <v>24861</v>
      </c>
      <c r="H6855" s="108" t="s">
        <v>16405</v>
      </c>
      <c r="I6855" s="110" t="s">
        <v>2683</v>
      </c>
      <c r="J6855" s="108" t="s">
        <v>2940</v>
      </c>
      <c r="O6855" s="108" t="s">
        <v>2573</v>
      </c>
    </row>
    <row r="6856" spans="1:15" s="108" customFormat="1" ht="12.75" x14ac:dyDescent="0.2">
      <c r="A6856" s="108" t="str">
        <f>EnterpriseData!$B$38</f>
        <v>ProTes300420201Adm</v>
      </c>
      <c r="B6856" s="109" t="s">
        <v>24862</v>
      </c>
      <c r="C6856" s="108" t="s">
        <v>2609</v>
      </c>
      <c r="D6856" s="108" t="s">
        <v>16130</v>
      </c>
      <c r="E6856" s="108" t="s">
        <v>2683</v>
      </c>
      <c r="G6856" s="108" t="s">
        <v>24863</v>
      </c>
      <c r="H6856" s="108" t="s">
        <v>24863</v>
      </c>
      <c r="I6856" s="110" t="s">
        <v>2683</v>
      </c>
      <c r="J6856" s="108" t="s">
        <v>3078</v>
      </c>
      <c r="O6856" s="108" t="s">
        <v>2573</v>
      </c>
    </row>
    <row r="6857" spans="1:15" s="108" customFormat="1" ht="12.75" x14ac:dyDescent="0.2">
      <c r="A6857" s="108" t="str">
        <f>EnterpriseData!$B$38</f>
        <v>ProTes300420201Adm</v>
      </c>
      <c r="B6857" s="109" t="s">
        <v>24864</v>
      </c>
      <c r="C6857" s="108" t="s">
        <v>2609</v>
      </c>
      <c r="D6857" s="108" t="s">
        <v>24865</v>
      </c>
      <c r="E6857" s="108" t="s">
        <v>2683</v>
      </c>
      <c r="G6857" s="108" t="s">
        <v>24866</v>
      </c>
      <c r="H6857" s="108" t="s">
        <v>9392</v>
      </c>
      <c r="I6857" s="110" t="s">
        <v>2683</v>
      </c>
      <c r="J6857" s="108" t="s">
        <v>4581</v>
      </c>
      <c r="O6857" s="108" t="s">
        <v>2573</v>
      </c>
    </row>
    <row r="6858" spans="1:15" s="108" customFormat="1" ht="12.75" x14ac:dyDescent="0.2">
      <c r="A6858" s="108" t="str">
        <f>EnterpriseData!$B$38</f>
        <v>ProTes300420201Adm</v>
      </c>
      <c r="B6858" s="109" t="s">
        <v>24867</v>
      </c>
      <c r="C6858" s="108" t="s">
        <v>2609</v>
      </c>
      <c r="D6858" s="108" t="s">
        <v>24868</v>
      </c>
      <c r="E6858" s="108" t="s">
        <v>2683</v>
      </c>
      <c r="G6858" s="108" t="s">
        <v>24869</v>
      </c>
      <c r="H6858" s="108" t="s">
        <v>24870</v>
      </c>
      <c r="I6858" s="110" t="s">
        <v>2683</v>
      </c>
      <c r="J6858" s="108" t="s">
        <v>3346</v>
      </c>
      <c r="O6858" s="108" t="s">
        <v>2573</v>
      </c>
    </row>
    <row r="6859" spans="1:15" s="108" customFormat="1" ht="12.75" x14ac:dyDescent="0.2">
      <c r="A6859" s="108" t="str">
        <f>EnterpriseData!$B$38</f>
        <v>ProTes300420201Adm</v>
      </c>
      <c r="B6859" s="109" t="s">
        <v>24871</v>
      </c>
      <c r="C6859" s="108" t="s">
        <v>2609</v>
      </c>
      <c r="D6859" s="108" t="s">
        <v>24872</v>
      </c>
      <c r="E6859" s="108" t="s">
        <v>2683</v>
      </c>
      <c r="G6859" s="108" t="s">
        <v>24873</v>
      </c>
      <c r="H6859" s="108" t="s">
        <v>24874</v>
      </c>
      <c r="I6859" s="110" t="s">
        <v>2683</v>
      </c>
      <c r="J6859" s="108" t="s">
        <v>7765</v>
      </c>
      <c r="O6859" s="108" t="s">
        <v>2573</v>
      </c>
    </row>
    <row r="6860" spans="1:15" s="108" customFormat="1" ht="12.75" x14ac:dyDescent="0.2">
      <c r="A6860" s="108" t="str">
        <f>EnterpriseData!$B$38</f>
        <v>ProTes300420201Adm</v>
      </c>
      <c r="B6860" s="109" t="s">
        <v>24875</v>
      </c>
      <c r="C6860" s="108" t="s">
        <v>2609</v>
      </c>
      <c r="D6860" s="108" t="s">
        <v>24876</v>
      </c>
      <c r="E6860" s="108" t="s">
        <v>2683</v>
      </c>
      <c r="G6860" s="108" t="s">
        <v>6941</v>
      </c>
      <c r="H6860" s="108" t="s">
        <v>3823</v>
      </c>
      <c r="I6860" s="110" t="s">
        <v>2683</v>
      </c>
      <c r="J6860" s="108" t="s">
        <v>3825</v>
      </c>
      <c r="O6860" s="108" t="s">
        <v>2573</v>
      </c>
    </row>
    <row r="6861" spans="1:15" s="108" customFormat="1" ht="12.75" x14ac:dyDescent="0.2">
      <c r="A6861" s="108" t="str">
        <f>EnterpriseData!$B$38</f>
        <v>ProTes300420201Adm</v>
      </c>
      <c r="B6861" s="109" t="s">
        <v>24877</v>
      </c>
      <c r="C6861" s="108" t="s">
        <v>2609</v>
      </c>
      <c r="D6861" s="108" t="s">
        <v>24878</v>
      </c>
      <c r="E6861" s="108" t="s">
        <v>2683</v>
      </c>
      <c r="G6861" s="108" t="s">
        <v>24879</v>
      </c>
      <c r="H6861" s="108" t="s">
        <v>6743</v>
      </c>
      <c r="I6861" s="110" t="s">
        <v>2683</v>
      </c>
      <c r="J6861" s="108" t="s">
        <v>2377</v>
      </c>
      <c r="O6861" s="108" t="s">
        <v>2573</v>
      </c>
    </row>
    <row r="6862" spans="1:15" s="108" customFormat="1" ht="12.75" x14ac:dyDescent="0.2">
      <c r="A6862" s="108" t="str">
        <f>EnterpriseData!$B$38</f>
        <v>ProTes300420201Adm</v>
      </c>
      <c r="B6862" s="109" t="s">
        <v>24880</v>
      </c>
      <c r="C6862" s="108" t="s">
        <v>2609</v>
      </c>
      <c r="D6862" s="108" t="s">
        <v>24881</v>
      </c>
      <c r="E6862" s="108" t="s">
        <v>2683</v>
      </c>
      <c r="G6862" s="108" t="s">
        <v>24882</v>
      </c>
      <c r="H6862" s="108" t="s">
        <v>12492</v>
      </c>
      <c r="I6862" s="110" t="s">
        <v>2683</v>
      </c>
      <c r="J6862" s="108" t="s">
        <v>12493</v>
      </c>
      <c r="O6862" s="108" t="s">
        <v>2573</v>
      </c>
    </row>
    <row r="6863" spans="1:15" s="108" customFormat="1" ht="12.75" x14ac:dyDescent="0.2">
      <c r="A6863" s="108" t="str">
        <f>EnterpriseData!$B$38</f>
        <v>ProTes300420201Adm</v>
      </c>
      <c r="B6863" s="109" t="s">
        <v>24883</v>
      </c>
      <c r="C6863" s="108" t="s">
        <v>2609</v>
      </c>
      <c r="D6863" s="108" t="s">
        <v>24884</v>
      </c>
      <c r="E6863" s="108" t="s">
        <v>2683</v>
      </c>
      <c r="G6863" s="108" t="s">
        <v>24885</v>
      </c>
      <c r="H6863" s="108" t="s">
        <v>6118</v>
      </c>
      <c r="I6863" s="110" t="s">
        <v>2683</v>
      </c>
      <c r="J6863" s="108" t="s">
        <v>2377</v>
      </c>
      <c r="O6863" s="108" t="s">
        <v>2573</v>
      </c>
    </row>
    <row r="6864" spans="1:15" s="108" customFormat="1" ht="12.75" x14ac:dyDescent="0.2">
      <c r="A6864" s="108" t="str">
        <f>EnterpriseData!$B$38</f>
        <v>ProTes300420201Adm</v>
      </c>
      <c r="B6864" s="109" t="s">
        <v>24886</v>
      </c>
      <c r="C6864" s="108" t="s">
        <v>2609</v>
      </c>
      <c r="D6864" s="108" t="s">
        <v>6269</v>
      </c>
      <c r="E6864" s="108" t="s">
        <v>2683</v>
      </c>
      <c r="G6864" s="108" t="s">
        <v>24887</v>
      </c>
      <c r="H6864" s="108" t="s">
        <v>4466</v>
      </c>
      <c r="I6864" s="110" t="s">
        <v>2683</v>
      </c>
      <c r="J6864" s="108" t="s">
        <v>3825</v>
      </c>
      <c r="O6864" s="108" t="s">
        <v>2573</v>
      </c>
    </row>
    <row r="6865" spans="1:15" s="108" customFormat="1" ht="12.75" x14ac:dyDescent="0.2">
      <c r="A6865" s="108" t="str">
        <f>EnterpriseData!$B$38</f>
        <v>ProTes300420201Adm</v>
      </c>
      <c r="B6865" s="109" t="s">
        <v>24888</v>
      </c>
      <c r="C6865" s="108" t="s">
        <v>2609</v>
      </c>
      <c r="D6865" s="108" t="s">
        <v>24889</v>
      </c>
      <c r="E6865" s="108" t="s">
        <v>2683</v>
      </c>
      <c r="G6865" s="108" t="s">
        <v>24890</v>
      </c>
      <c r="H6865" s="108" t="s">
        <v>13082</v>
      </c>
      <c r="I6865" s="110" t="s">
        <v>2683</v>
      </c>
      <c r="J6865" s="108" t="s">
        <v>3016</v>
      </c>
      <c r="O6865" s="108" t="s">
        <v>2573</v>
      </c>
    </row>
    <row r="6866" spans="1:15" s="108" customFormat="1" ht="12.75" x14ac:dyDescent="0.2">
      <c r="A6866" s="108" t="str">
        <f>EnterpriseData!$B$38</f>
        <v>ProTes300420201Adm</v>
      </c>
      <c r="B6866" s="109" t="s">
        <v>24891</v>
      </c>
      <c r="C6866" s="108" t="s">
        <v>2609</v>
      </c>
      <c r="D6866" s="108" t="s">
        <v>23216</v>
      </c>
      <c r="E6866" s="108" t="s">
        <v>24892</v>
      </c>
      <c r="F6866" s="108" t="s">
        <v>24893</v>
      </c>
      <c r="G6866" s="108" t="s">
        <v>18172</v>
      </c>
      <c r="H6866" s="108" t="s">
        <v>18172</v>
      </c>
      <c r="I6866" s="110" t="s">
        <v>2683</v>
      </c>
      <c r="J6866" s="108" t="s">
        <v>2952</v>
      </c>
      <c r="O6866" s="108" t="s">
        <v>2573</v>
      </c>
    </row>
    <row r="6867" spans="1:15" s="108" customFormat="1" ht="12.75" x14ac:dyDescent="0.2">
      <c r="A6867" s="108" t="str">
        <f>EnterpriseData!$B$38</f>
        <v>ProTes300420201Adm</v>
      </c>
      <c r="B6867" s="109" t="s">
        <v>24894</v>
      </c>
      <c r="C6867" s="108" t="s">
        <v>2609</v>
      </c>
      <c r="D6867" s="108" t="s">
        <v>24895</v>
      </c>
      <c r="E6867" s="108" t="s">
        <v>2683</v>
      </c>
      <c r="G6867" s="108" t="s">
        <v>12362</v>
      </c>
      <c r="H6867" s="108" t="s">
        <v>6886</v>
      </c>
      <c r="I6867" s="110" t="s">
        <v>2683</v>
      </c>
      <c r="J6867" s="108" t="s">
        <v>4503</v>
      </c>
      <c r="O6867" s="108" t="s">
        <v>2573</v>
      </c>
    </row>
    <row r="6868" spans="1:15" s="108" customFormat="1" ht="12.75" x14ac:dyDescent="0.2">
      <c r="A6868" s="108" t="str">
        <f>EnterpriseData!$B$38</f>
        <v>ProTes300420201Adm</v>
      </c>
      <c r="B6868" s="109" t="s">
        <v>24896</v>
      </c>
      <c r="C6868" s="108" t="s">
        <v>2609</v>
      </c>
      <c r="D6868" s="108" t="s">
        <v>24897</v>
      </c>
      <c r="E6868" s="108" t="s">
        <v>2683</v>
      </c>
      <c r="G6868" s="108" t="s">
        <v>24898</v>
      </c>
      <c r="H6868" s="108" t="s">
        <v>7223</v>
      </c>
      <c r="I6868" s="110" t="s">
        <v>2683</v>
      </c>
      <c r="J6868" s="108" t="s">
        <v>4954</v>
      </c>
      <c r="O6868" s="108" t="s">
        <v>2573</v>
      </c>
    </row>
    <row r="6869" spans="1:15" s="108" customFormat="1" ht="12.75" x14ac:dyDescent="0.2">
      <c r="A6869" s="108" t="str">
        <f>EnterpriseData!$B$38</f>
        <v>ProTes300420201Adm</v>
      </c>
      <c r="B6869" s="109" t="s">
        <v>24899</v>
      </c>
      <c r="C6869" s="108" t="s">
        <v>2609</v>
      </c>
      <c r="D6869" s="108" t="s">
        <v>24900</v>
      </c>
      <c r="E6869" s="108" t="s">
        <v>2683</v>
      </c>
      <c r="G6869" s="108" t="s">
        <v>24901</v>
      </c>
      <c r="H6869" s="108" t="s">
        <v>24902</v>
      </c>
      <c r="I6869" s="110" t="s">
        <v>2683</v>
      </c>
      <c r="J6869" s="108" t="s">
        <v>24903</v>
      </c>
      <c r="O6869" s="108" t="s">
        <v>2573</v>
      </c>
    </row>
    <row r="6870" spans="1:15" s="108" customFormat="1" ht="12.75" x14ac:dyDescent="0.2">
      <c r="A6870" s="108" t="str">
        <f>EnterpriseData!$B$38</f>
        <v>ProTes300420201Adm</v>
      </c>
      <c r="B6870" s="109" t="s">
        <v>24904</v>
      </c>
      <c r="C6870" s="108" t="s">
        <v>2609</v>
      </c>
      <c r="D6870" s="108" t="s">
        <v>24905</v>
      </c>
      <c r="E6870" s="108" t="s">
        <v>2683</v>
      </c>
      <c r="G6870" s="108" t="s">
        <v>3728</v>
      </c>
      <c r="H6870" s="108" t="s">
        <v>3729</v>
      </c>
      <c r="I6870" s="110" t="s">
        <v>2683</v>
      </c>
      <c r="J6870" s="108" t="s">
        <v>3730</v>
      </c>
      <c r="O6870" s="108" t="s">
        <v>2573</v>
      </c>
    </row>
    <row r="6871" spans="1:15" s="108" customFormat="1" ht="12.75" x14ac:dyDescent="0.2">
      <c r="A6871" s="108" t="str">
        <f>EnterpriseData!$B$38</f>
        <v>ProTes300420201Adm</v>
      </c>
      <c r="B6871" s="109" t="s">
        <v>24906</v>
      </c>
      <c r="C6871" s="108" t="s">
        <v>2609</v>
      </c>
      <c r="D6871" s="108" t="s">
        <v>24907</v>
      </c>
      <c r="E6871" s="108" t="s">
        <v>2683</v>
      </c>
      <c r="G6871" s="108" t="s">
        <v>24908</v>
      </c>
      <c r="H6871" s="108" t="s">
        <v>6743</v>
      </c>
      <c r="I6871" s="110" t="s">
        <v>2683</v>
      </c>
      <c r="J6871" s="108" t="s">
        <v>2377</v>
      </c>
      <c r="O6871" s="108" t="s">
        <v>2573</v>
      </c>
    </row>
    <row r="6872" spans="1:15" s="108" customFormat="1" ht="12.75" x14ac:dyDescent="0.2">
      <c r="A6872" s="108" t="str">
        <f>EnterpriseData!$B$38</f>
        <v>ProTes300420201Adm</v>
      </c>
      <c r="B6872" s="109" t="s">
        <v>24909</v>
      </c>
      <c r="C6872" s="108" t="s">
        <v>2609</v>
      </c>
      <c r="D6872" s="108" t="s">
        <v>24910</v>
      </c>
      <c r="E6872" s="108" t="s">
        <v>2683</v>
      </c>
      <c r="G6872" s="108" t="s">
        <v>24911</v>
      </c>
      <c r="H6872" s="108" t="s">
        <v>6377</v>
      </c>
      <c r="I6872" s="110" t="s">
        <v>2683</v>
      </c>
      <c r="J6872" s="108" t="s">
        <v>6086</v>
      </c>
      <c r="O6872" s="108" t="s">
        <v>2573</v>
      </c>
    </row>
    <row r="6873" spans="1:15" s="108" customFormat="1" ht="12.75" x14ac:dyDescent="0.2">
      <c r="A6873" s="108" t="str">
        <f>EnterpriseData!$B$38</f>
        <v>ProTes300420201Adm</v>
      </c>
      <c r="B6873" s="109" t="s">
        <v>24912</v>
      </c>
      <c r="C6873" s="108" t="s">
        <v>2609</v>
      </c>
      <c r="D6873" s="108" t="s">
        <v>24913</v>
      </c>
      <c r="E6873" s="108" t="s">
        <v>2683</v>
      </c>
      <c r="G6873" s="108" t="s">
        <v>24914</v>
      </c>
      <c r="H6873" s="108" t="s">
        <v>6133</v>
      </c>
      <c r="I6873" s="110" t="s">
        <v>2683</v>
      </c>
      <c r="J6873" s="108" t="s">
        <v>3681</v>
      </c>
      <c r="O6873" s="108" t="s">
        <v>2573</v>
      </c>
    </row>
    <row r="6874" spans="1:15" s="108" customFormat="1" ht="12.75" x14ac:dyDescent="0.2">
      <c r="A6874" s="108" t="str">
        <f>EnterpriseData!$B$38</f>
        <v>ProTes300420201Adm</v>
      </c>
      <c r="B6874" s="109" t="s">
        <v>24915</v>
      </c>
      <c r="C6874" s="108" t="s">
        <v>2609</v>
      </c>
      <c r="D6874" s="108" t="s">
        <v>24916</v>
      </c>
      <c r="E6874" s="108" t="s">
        <v>2683</v>
      </c>
      <c r="G6874" s="108" t="s">
        <v>17323</v>
      </c>
      <c r="H6874" s="108" t="s">
        <v>17323</v>
      </c>
      <c r="I6874" s="110" t="s">
        <v>2683</v>
      </c>
      <c r="J6874" s="108" t="s">
        <v>412</v>
      </c>
      <c r="O6874" s="108" t="s">
        <v>2573</v>
      </c>
    </row>
    <row r="6875" spans="1:15" s="108" customFormat="1" ht="12.75" x14ac:dyDescent="0.2">
      <c r="A6875" s="108" t="str">
        <f>EnterpriseData!$B$38</f>
        <v>ProTes300420201Adm</v>
      </c>
      <c r="B6875" s="109" t="s">
        <v>24917</v>
      </c>
      <c r="C6875" s="108" t="s">
        <v>2609</v>
      </c>
      <c r="D6875" s="108" t="s">
        <v>24918</v>
      </c>
      <c r="E6875" s="108" t="s">
        <v>2683</v>
      </c>
      <c r="G6875" s="108" t="s">
        <v>24919</v>
      </c>
      <c r="H6875" s="108" t="s">
        <v>24919</v>
      </c>
      <c r="I6875" s="110" t="s">
        <v>2683</v>
      </c>
      <c r="J6875" s="108" t="s">
        <v>23089</v>
      </c>
      <c r="O6875" s="108" t="s">
        <v>2573</v>
      </c>
    </row>
    <row r="6876" spans="1:15" s="108" customFormat="1" ht="12.75" x14ac:dyDescent="0.2">
      <c r="A6876" s="108" t="str">
        <f>EnterpriseData!$B$38</f>
        <v>ProTes300420201Adm</v>
      </c>
      <c r="B6876" s="109" t="s">
        <v>24920</v>
      </c>
      <c r="C6876" s="108" t="s">
        <v>2609</v>
      </c>
      <c r="D6876" s="108" t="s">
        <v>24921</v>
      </c>
      <c r="E6876" s="108" t="s">
        <v>2683</v>
      </c>
      <c r="G6876" s="108" t="s">
        <v>24922</v>
      </c>
      <c r="H6876" s="108" t="s">
        <v>24923</v>
      </c>
      <c r="I6876" s="110" t="s">
        <v>2683</v>
      </c>
      <c r="J6876" s="108" t="s">
        <v>3681</v>
      </c>
      <c r="O6876" s="108" t="s">
        <v>2573</v>
      </c>
    </row>
    <row r="6877" spans="1:15" s="108" customFormat="1" ht="12.75" x14ac:dyDescent="0.2">
      <c r="A6877" s="108" t="str">
        <f>EnterpriseData!$B$38</f>
        <v>ProTes300420201Adm</v>
      </c>
      <c r="B6877" s="109" t="s">
        <v>24924</v>
      </c>
      <c r="C6877" s="108" t="s">
        <v>2609</v>
      </c>
      <c r="D6877" s="108" t="s">
        <v>24925</v>
      </c>
      <c r="E6877" s="108" t="s">
        <v>2683</v>
      </c>
      <c r="G6877" s="108" t="s">
        <v>9232</v>
      </c>
      <c r="H6877" s="108" t="s">
        <v>9232</v>
      </c>
      <c r="I6877" s="110" t="s">
        <v>2683</v>
      </c>
      <c r="J6877" s="108" t="s">
        <v>3016</v>
      </c>
      <c r="O6877" s="108" t="s">
        <v>2573</v>
      </c>
    </row>
    <row r="6878" spans="1:15" s="108" customFormat="1" ht="12.75" x14ac:dyDescent="0.2">
      <c r="A6878" s="108" t="str">
        <f>EnterpriseData!$B$38</f>
        <v>ProTes300420201Adm</v>
      </c>
      <c r="B6878" s="109" t="s">
        <v>24926</v>
      </c>
      <c r="C6878" s="108" t="s">
        <v>2609</v>
      </c>
      <c r="D6878" s="108" t="s">
        <v>24927</v>
      </c>
      <c r="E6878" s="108" t="s">
        <v>2683</v>
      </c>
      <c r="G6878" s="108" t="s">
        <v>24928</v>
      </c>
      <c r="H6878" s="108" t="s">
        <v>7223</v>
      </c>
      <c r="I6878" s="110" t="s">
        <v>2683</v>
      </c>
      <c r="J6878" s="108" t="s">
        <v>4954</v>
      </c>
      <c r="O6878" s="108" t="s">
        <v>2573</v>
      </c>
    </row>
    <row r="6879" spans="1:15" s="108" customFormat="1" ht="12.75" x14ac:dyDescent="0.2">
      <c r="A6879" s="108" t="str">
        <f>EnterpriseData!$B$38</f>
        <v>ProTes300420201Adm</v>
      </c>
      <c r="B6879" s="109" t="s">
        <v>24929</v>
      </c>
      <c r="C6879" s="108" t="s">
        <v>2609</v>
      </c>
      <c r="D6879" s="108" t="s">
        <v>24930</v>
      </c>
      <c r="E6879" s="108" t="s">
        <v>2683</v>
      </c>
      <c r="G6879" s="108" t="s">
        <v>24931</v>
      </c>
      <c r="H6879" s="108" t="s">
        <v>6118</v>
      </c>
      <c r="I6879" s="110" t="s">
        <v>2683</v>
      </c>
      <c r="J6879" s="108" t="s">
        <v>2377</v>
      </c>
      <c r="O6879" s="108" t="s">
        <v>2573</v>
      </c>
    </row>
    <row r="6880" spans="1:15" s="108" customFormat="1" ht="12.75" x14ac:dyDescent="0.2">
      <c r="A6880" s="108" t="str">
        <f>EnterpriseData!$B$38</f>
        <v>ProTes300420201Adm</v>
      </c>
      <c r="B6880" s="109" t="s">
        <v>24932</v>
      </c>
      <c r="C6880" s="108" t="s">
        <v>2609</v>
      </c>
      <c r="D6880" s="108" t="s">
        <v>24933</v>
      </c>
      <c r="E6880" s="108" t="s">
        <v>2683</v>
      </c>
      <c r="G6880" s="108" t="s">
        <v>24934</v>
      </c>
      <c r="H6880" s="108" t="s">
        <v>6159</v>
      </c>
      <c r="I6880" s="110" t="s">
        <v>2683</v>
      </c>
      <c r="J6880" s="108" t="s">
        <v>3346</v>
      </c>
      <c r="O6880" s="108" t="s">
        <v>2573</v>
      </c>
    </row>
    <row r="6881" spans="1:15" s="108" customFormat="1" ht="12.75" x14ac:dyDescent="0.2">
      <c r="A6881" s="108" t="str">
        <f>EnterpriseData!$B$38</f>
        <v>ProTes300420201Adm</v>
      </c>
      <c r="B6881" s="109" t="s">
        <v>24935</v>
      </c>
      <c r="C6881" s="108" t="s">
        <v>2609</v>
      </c>
      <c r="D6881" s="108" t="s">
        <v>24936</v>
      </c>
      <c r="E6881" s="108" t="s">
        <v>2683</v>
      </c>
      <c r="G6881" s="108" t="s">
        <v>24937</v>
      </c>
      <c r="H6881" s="108" t="s">
        <v>24938</v>
      </c>
      <c r="I6881" s="110" t="s">
        <v>2683</v>
      </c>
      <c r="J6881" s="108" t="s">
        <v>3338</v>
      </c>
      <c r="O6881" s="108" t="s">
        <v>2573</v>
      </c>
    </row>
    <row r="6882" spans="1:15" s="108" customFormat="1" ht="12.75" x14ac:dyDescent="0.2">
      <c r="A6882" s="108" t="str">
        <f>EnterpriseData!$B$38</f>
        <v>ProTes300420201Adm</v>
      </c>
      <c r="B6882" s="109" t="s">
        <v>24939</v>
      </c>
      <c r="C6882" s="108" t="s">
        <v>2609</v>
      </c>
      <c r="D6882" s="108" t="s">
        <v>24940</v>
      </c>
      <c r="E6882" s="108" t="s">
        <v>2683</v>
      </c>
      <c r="G6882" s="108" t="s">
        <v>24941</v>
      </c>
      <c r="H6882" s="108" t="s">
        <v>6743</v>
      </c>
      <c r="I6882" s="110" t="s">
        <v>2683</v>
      </c>
      <c r="J6882" s="108" t="s">
        <v>2377</v>
      </c>
      <c r="O6882" s="108" t="s">
        <v>2573</v>
      </c>
    </row>
    <row r="6883" spans="1:15" s="108" customFormat="1" ht="12.75" x14ac:dyDescent="0.2">
      <c r="A6883" s="108" t="str">
        <f>EnterpriseData!$B$38</f>
        <v>ProTes300420201Adm</v>
      </c>
      <c r="B6883" s="109" t="s">
        <v>24942</v>
      </c>
      <c r="C6883" s="108" t="s">
        <v>2609</v>
      </c>
      <c r="D6883" s="108" t="s">
        <v>24943</v>
      </c>
      <c r="E6883" s="108" t="s">
        <v>2683</v>
      </c>
      <c r="G6883" s="108" t="s">
        <v>24944</v>
      </c>
      <c r="H6883" s="108" t="s">
        <v>6433</v>
      </c>
      <c r="I6883" s="110" t="s">
        <v>2683</v>
      </c>
      <c r="J6883" s="108" t="s">
        <v>3036</v>
      </c>
      <c r="O6883" s="108" t="s">
        <v>2573</v>
      </c>
    </row>
    <row r="6884" spans="1:15" s="108" customFormat="1" ht="12.75" x14ac:dyDescent="0.2">
      <c r="A6884" s="108" t="str">
        <f>EnterpriseData!$B$38</f>
        <v>ProTes300420201Adm</v>
      </c>
      <c r="B6884" s="109" t="s">
        <v>24945</v>
      </c>
      <c r="C6884" s="108" t="s">
        <v>2609</v>
      </c>
      <c r="D6884" s="108" t="s">
        <v>24946</v>
      </c>
      <c r="E6884" s="108" t="s">
        <v>2683</v>
      </c>
      <c r="G6884" s="108" t="s">
        <v>24947</v>
      </c>
      <c r="H6884" s="108" t="s">
        <v>15148</v>
      </c>
      <c r="I6884" s="110" t="s">
        <v>2683</v>
      </c>
      <c r="J6884" s="108" t="s">
        <v>4785</v>
      </c>
      <c r="O6884" s="108" t="s">
        <v>2573</v>
      </c>
    </row>
    <row r="6885" spans="1:15" s="108" customFormat="1" ht="12.75" x14ac:dyDescent="0.2">
      <c r="A6885" s="108" t="str">
        <f>EnterpriseData!$B$38</f>
        <v>ProTes300420201Adm</v>
      </c>
      <c r="B6885" s="109" t="s">
        <v>24948</v>
      </c>
      <c r="C6885" s="108" t="s">
        <v>2609</v>
      </c>
      <c r="D6885" s="108" t="s">
        <v>24949</v>
      </c>
      <c r="E6885" s="108" t="s">
        <v>2683</v>
      </c>
      <c r="G6885" s="108" t="s">
        <v>24950</v>
      </c>
      <c r="H6885" s="108" t="s">
        <v>6512</v>
      </c>
      <c r="I6885" s="110" t="s">
        <v>2683</v>
      </c>
      <c r="J6885" s="108" t="s">
        <v>5462</v>
      </c>
      <c r="O6885" s="108" t="s">
        <v>2573</v>
      </c>
    </row>
    <row r="6886" spans="1:15" s="108" customFormat="1" ht="12.75" x14ac:dyDescent="0.2">
      <c r="A6886" s="108" t="str">
        <f>EnterpriseData!$B$38</f>
        <v>ProTes300420201Adm</v>
      </c>
      <c r="B6886" s="109" t="s">
        <v>24951</v>
      </c>
      <c r="C6886" s="108" t="s">
        <v>2609</v>
      </c>
      <c r="D6886" s="108" t="s">
        <v>24952</v>
      </c>
      <c r="E6886" s="108" t="s">
        <v>2683</v>
      </c>
      <c r="G6886" s="108" t="s">
        <v>24953</v>
      </c>
      <c r="H6886" s="108" t="s">
        <v>6838</v>
      </c>
      <c r="I6886" s="110" t="s">
        <v>2683</v>
      </c>
      <c r="J6886" s="108" t="s">
        <v>2534</v>
      </c>
      <c r="O6886" s="108" t="s">
        <v>2573</v>
      </c>
    </row>
    <row r="6887" spans="1:15" s="108" customFormat="1" ht="12.75" x14ac:dyDescent="0.2">
      <c r="A6887" s="108" t="str">
        <f>EnterpriseData!$B$38</f>
        <v>ProTes300420201Adm</v>
      </c>
      <c r="B6887" s="109" t="s">
        <v>24954</v>
      </c>
      <c r="C6887" s="108" t="s">
        <v>2609</v>
      </c>
      <c r="D6887" s="108" t="s">
        <v>24955</v>
      </c>
      <c r="E6887" s="108" t="s">
        <v>2683</v>
      </c>
      <c r="G6887" s="108" t="s">
        <v>5226</v>
      </c>
      <c r="H6887" s="108" t="s">
        <v>6999</v>
      </c>
      <c r="I6887" s="110" t="s">
        <v>2683</v>
      </c>
      <c r="J6887" s="108" t="s">
        <v>4115</v>
      </c>
      <c r="O6887" s="108" t="s">
        <v>2573</v>
      </c>
    </row>
    <row r="6888" spans="1:15" s="108" customFormat="1" ht="12.75" x14ac:dyDescent="0.2">
      <c r="A6888" s="108" t="str">
        <f>EnterpriseData!$B$38</f>
        <v>ProTes300420201Adm</v>
      </c>
      <c r="B6888" s="109" t="s">
        <v>24956</v>
      </c>
      <c r="C6888" s="108" t="s">
        <v>2609</v>
      </c>
      <c r="D6888" s="108" t="s">
        <v>7217</v>
      </c>
      <c r="E6888" s="108" t="s">
        <v>2683</v>
      </c>
      <c r="G6888" s="108" t="s">
        <v>7218</v>
      </c>
      <c r="H6888" s="108" t="s">
        <v>11393</v>
      </c>
      <c r="I6888" s="110" t="s">
        <v>2683</v>
      </c>
      <c r="J6888" s="108" t="s">
        <v>4322</v>
      </c>
      <c r="O6888" s="108" t="s">
        <v>2573</v>
      </c>
    </row>
    <row r="6889" spans="1:15" s="108" customFormat="1" ht="12.75" x14ac:dyDescent="0.2">
      <c r="A6889" s="108" t="str">
        <f>EnterpriseData!$B$38</f>
        <v>ProTes300420201Adm</v>
      </c>
      <c r="B6889" s="109" t="s">
        <v>24957</v>
      </c>
      <c r="C6889" s="108" t="s">
        <v>2609</v>
      </c>
      <c r="D6889" s="108" t="s">
        <v>24958</v>
      </c>
      <c r="E6889" s="108" t="s">
        <v>2683</v>
      </c>
      <c r="G6889" s="108" t="s">
        <v>24959</v>
      </c>
      <c r="H6889" s="108" t="s">
        <v>6253</v>
      </c>
      <c r="I6889" s="110" t="s">
        <v>2683</v>
      </c>
      <c r="J6889" s="108" t="s">
        <v>2952</v>
      </c>
      <c r="O6889" s="108" t="s">
        <v>2573</v>
      </c>
    </row>
    <row r="6890" spans="1:15" s="108" customFormat="1" ht="12.75" x14ac:dyDescent="0.2">
      <c r="A6890" s="108" t="str">
        <f>EnterpriseData!$B$38</f>
        <v>ProTes300420201Adm</v>
      </c>
      <c r="B6890" s="109" t="s">
        <v>24960</v>
      </c>
      <c r="C6890" s="108" t="s">
        <v>2609</v>
      </c>
      <c r="D6890" s="108" t="s">
        <v>24961</v>
      </c>
      <c r="E6890" s="108" t="s">
        <v>24962</v>
      </c>
      <c r="G6890" s="108" t="s">
        <v>24963</v>
      </c>
      <c r="H6890" s="108" t="s">
        <v>2590</v>
      </c>
      <c r="I6890" s="110" t="s">
        <v>2683</v>
      </c>
      <c r="J6890" s="108" t="s">
        <v>2591</v>
      </c>
      <c r="O6890" s="108" t="s">
        <v>2573</v>
      </c>
    </row>
    <row r="6891" spans="1:15" s="108" customFormat="1" ht="12.75" x14ac:dyDescent="0.2">
      <c r="A6891" s="108" t="str">
        <f>EnterpriseData!$B$38</f>
        <v>ProTes300420201Adm</v>
      </c>
      <c r="B6891" s="109" t="s">
        <v>24964</v>
      </c>
      <c r="C6891" s="108" t="s">
        <v>2609</v>
      </c>
      <c r="D6891" s="108" t="s">
        <v>24965</v>
      </c>
      <c r="E6891" s="108" t="s">
        <v>2683</v>
      </c>
      <c r="G6891" s="108" t="s">
        <v>3919</v>
      </c>
      <c r="H6891" s="108" t="s">
        <v>7084</v>
      </c>
      <c r="I6891" s="110" t="s">
        <v>2683</v>
      </c>
      <c r="J6891" s="108" t="s">
        <v>2377</v>
      </c>
      <c r="O6891" s="108" t="s">
        <v>2573</v>
      </c>
    </row>
    <row r="6892" spans="1:15" s="108" customFormat="1" ht="12.75" x14ac:dyDescent="0.2">
      <c r="A6892" s="108" t="str">
        <f>EnterpriseData!$B$38</f>
        <v>ProTes300420201Adm</v>
      </c>
      <c r="B6892" s="109" t="s">
        <v>24966</v>
      </c>
      <c r="C6892" s="108" t="s">
        <v>2609</v>
      </c>
      <c r="D6892" s="108" t="s">
        <v>24967</v>
      </c>
      <c r="E6892" s="108" t="s">
        <v>2683</v>
      </c>
      <c r="G6892" s="108" t="s">
        <v>24968</v>
      </c>
      <c r="H6892" s="108" t="s">
        <v>11059</v>
      </c>
      <c r="I6892" s="110" t="s">
        <v>2683</v>
      </c>
      <c r="J6892" s="108" t="s">
        <v>2794</v>
      </c>
      <c r="O6892" s="108" t="s">
        <v>2573</v>
      </c>
    </row>
    <row r="6893" spans="1:15" s="108" customFormat="1" ht="12.75" x14ac:dyDescent="0.2">
      <c r="A6893" s="108" t="str">
        <f>EnterpriseData!$B$38</f>
        <v>ProTes300420201Adm</v>
      </c>
      <c r="B6893" s="109" t="s">
        <v>24969</v>
      </c>
      <c r="C6893" s="108" t="s">
        <v>2609</v>
      </c>
      <c r="D6893" s="108" t="s">
        <v>13102</v>
      </c>
      <c r="E6893" s="108" t="s">
        <v>2683</v>
      </c>
      <c r="G6893" s="108" t="s">
        <v>13103</v>
      </c>
      <c r="H6893" s="108" t="s">
        <v>6198</v>
      </c>
      <c r="I6893" s="110" t="s">
        <v>2683</v>
      </c>
      <c r="J6893" s="108" t="s">
        <v>3825</v>
      </c>
      <c r="O6893" s="108" t="s">
        <v>2573</v>
      </c>
    </row>
    <row r="6894" spans="1:15" s="108" customFormat="1" ht="12.75" x14ac:dyDescent="0.2">
      <c r="A6894" s="108" t="str">
        <f>EnterpriseData!$B$38</f>
        <v>ProTes300420201Adm</v>
      </c>
      <c r="B6894" s="109" t="s">
        <v>24970</v>
      </c>
      <c r="C6894" s="108" t="s">
        <v>2609</v>
      </c>
      <c r="D6894" s="108" t="s">
        <v>24971</v>
      </c>
      <c r="E6894" s="108" t="s">
        <v>2683</v>
      </c>
      <c r="G6894" s="108" t="s">
        <v>24972</v>
      </c>
      <c r="H6894" s="108" t="s">
        <v>7050</v>
      </c>
      <c r="I6894" s="110" t="s">
        <v>2683</v>
      </c>
      <c r="J6894" s="108" t="s">
        <v>5583</v>
      </c>
      <c r="O6894" s="108" t="s">
        <v>2573</v>
      </c>
    </row>
    <row r="6895" spans="1:15" s="108" customFormat="1" ht="12.75" x14ac:dyDescent="0.2">
      <c r="A6895" s="108" t="str">
        <f>EnterpriseData!$B$38</f>
        <v>ProTes300420201Adm</v>
      </c>
      <c r="B6895" s="109" t="s">
        <v>24973</v>
      </c>
      <c r="C6895" s="108" t="s">
        <v>2609</v>
      </c>
      <c r="D6895" s="108" t="s">
        <v>24974</v>
      </c>
      <c r="E6895" s="108" t="s">
        <v>2683</v>
      </c>
      <c r="G6895" s="108" t="s">
        <v>24975</v>
      </c>
      <c r="H6895" s="108" t="s">
        <v>6151</v>
      </c>
      <c r="I6895" s="110" t="s">
        <v>2683</v>
      </c>
      <c r="J6895" s="108" t="s">
        <v>2727</v>
      </c>
      <c r="O6895" s="108" t="s">
        <v>2573</v>
      </c>
    </row>
    <row r="6896" spans="1:15" s="108" customFormat="1" ht="12.75" x14ac:dyDescent="0.2">
      <c r="A6896" s="108" t="str">
        <f>EnterpriseData!$B$38</f>
        <v>ProTes300420201Adm</v>
      </c>
      <c r="B6896" s="109" t="s">
        <v>24976</v>
      </c>
      <c r="C6896" s="108" t="s">
        <v>2609</v>
      </c>
      <c r="D6896" s="108" t="s">
        <v>24977</v>
      </c>
      <c r="E6896" s="108" t="s">
        <v>2683</v>
      </c>
      <c r="G6896" s="108" t="s">
        <v>24978</v>
      </c>
      <c r="H6896" s="108" t="s">
        <v>7356</v>
      </c>
      <c r="I6896" s="110" t="s">
        <v>2683</v>
      </c>
      <c r="J6896" s="108" t="s">
        <v>3692</v>
      </c>
      <c r="O6896" s="108" t="s">
        <v>2573</v>
      </c>
    </row>
    <row r="6897" spans="1:15" s="108" customFormat="1" ht="12.75" x14ac:dyDescent="0.2">
      <c r="A6897" s="108" t="str">
        <f>EnterpriseData!$B$38</f>
        <v>ProTes300420201Adm</v>
      </c>
      <c r="B6897" s="109" t="s">
        <v>24979</v>
      </c>
      <c r="C6897" s="108" t="s">
        <v>2609</v>
      </c>
      <c r="D6897" s="108" t="s">
        <v>24980</v>
      </c>
      <c r="E6897" s="108" t="s">
        <v>2683</v>
      </c>
      <c r="G6897" s="108" t="s">
        <v>24981</v>
      </c>
      <c r="H6897" s="108" t="s">
        <v>6118</v>
      </c>
      <c r="I6897" s="110" t="s">
        <v>2683</v>
      </c>
      <c r="J6897" s="108" t="s">
        <v>2377</v>
      </c>
      <c r="O6897" s="108" t="s">
        <v>2573</v>
      </c>
    </row>
    <row r="6898" spans="1:15" s="108" customFormat="1" ht="12.75" x14ac:dyDescent="0.2">
      <c r="A6898" s="108" t="str">
        <f>EnterpriseData!$B$38</f>
        <v>ProTes300420201Adm</v>
      </c>
      <c r="B6898" s="109" t="s">
        <v>24982</v>
      </c>
      <c r="C6898" s="108" t="s">
        <v>2609</v>
      </c>
      <c r="D6898" s="108" t="s">
        <v>24983</v>
      </c>
      <c r="E6898" s="108" t="s">
        <v>2683</v>
      </c>
      <c r="G6898" s="108" t="s">
        <v>24984</v>
      </c>
      <c r="H6898" s="108" t="s">
        <v>6118</v>
      </c>
      <c r="I6898" s="110" t="s">
        <v>2683</v>
      </c>
      <c r="J6898" s="108" t="s">
        <v>2377</v>
      </c>
      <c r="O6898" s="108" t="s">
        <v>2573</v>
      </c>
    </row>
    <row r="6899" spans="1:15" s="108" customFormat="1" ht="12.75" x14ac:dyDescent="0.2">
      <c r="A6899" s="108" t="str">
        <f>EnterpriseData!$B$38</f>
        <v>ProTes300420201Adm</v>
      </c>
      <c r="B6899" s="109" t="s">
        <v>24985</v>
      </c>
      <c r="C6899" s="108" t="s">
        <v>2609</v>
      </c>
      <c r="D6899" s="108" t="s">
        <v>24986</v>
      </c>
      <c r="E6899" s="108" t="s">
        <v>2683</v>
      </c>
      <c r="G6899" s="108" t="s">
        <v>24987</v>
      </c>
      <c r="H6899" s="108" t="s">
        <v>18159</v>
      </c>
      <c r="I6899" s="110" t="s">
        <v>2683</v>
      </c>
      <c r="J6899" s="108" t="s">
        <v>2377</v>
      </c>
      <c r="O6899" s="108" t="s">
        <v>2573</v>
      </c>
    </row>
    <row r="6900" spans="1:15" s="108" customFormat="1" ht="12.75" x14ac:dyDescent="0.2">
      <c r="A6900" s="108" t="str">
        <f>EnterpriseData!$B$38</f>
        <v>ProTes300420201Adm</v>
      </c>
      <c r="B6900" s="109" t="s">
        <v>24988</v>
      </c>
      <c r="C6900" s="108" t="s">
        <v>2609</v>
      </c>
      <c r="D6900" s="108" t="s">
        <v>24989</v>
      </c>
      <c r="E6900" s="108" t="s">
        <v>2683</v>
      </c>
      <c r="G6900" s="108" t="s">
        <v>24990</v>
      </c>
      <c r="H6900" s="108" t="s">
        <v>13082</v>
      </c>
      <c r="I6900" s="110" t="s">
        <v>2683</v>
      </c>
      <c r="J6900" s="108" t="s">
        <v>3016</v>
      </c>
      <c r="O6900" s="108" t="s">
        <v>2573</v>
      </c>
    </row>
    <row r="6901" spans="1:15" s="108" customFormat="1" ht="12.75" x14ac:dyDescent="0.2">
      <c r="A6901" s="108" t="str">
        <f>EnterpriseData!$B$38</f>
        <v>ProTes300420201Adm</v>
      </c>
      <c r="B6901" s="109" t="s">
        <v>24991</v>
      </c>
      <c r="C6901" s="108" t="s">
        <v>2609</v>
      </c>
      <c r="D6901" s="108" t="s">
        <v>24992</v>
      </c>
      <c r="E6901" s="108" t="s">
        <v>2683</v>
      </c>
      <c r="G6901" s="108" t="s">
        <v>24993</v>
      </c>
      <c r="H6901" s="108" t="s">
        <v>24994</v>
      </c>
      <c r="I6901" s="110" t="s">
        <v>2683</v>
      </c>
      <c r="J6901" s="108" t="s">
        <v>3195</v>
      </c>
      <c r="O6901" s="108" t="s">
        <v>2573</v>
      </c>
    </row>
    <row r="6902" spans="1:15" s="108" customFormat="1" ht="12.75" x14ac:dyDescent="0.2">
      <c r="A6902" s="108" t="str">
        <f>EnterpriseData!$B$38</f>
        <v>ProTes300420201Adm</v>
      </c>
      <c r="B6902" s="109" t="s">
        <v>24995</v>
      </c>
      <c r="C6902" s="108" t="s">
        <v>2609</v>
      </c>
      <c r="D6902" s="108" t="s">
        <v>24996</v>
      </c>
      <c r="E6902" s="108" t="s">
        <v>2683</v>
      </c>
      <c r="G6902" s="108" t="s">
        <v>24997</v>
      </c>
      <c r="H6902" s="108" t="s">
        <v>6765</v>
      </c>
      <c r="I6902" s="110" t="s">
        <v>2683</v>
      </c>
      <c r="J6902" s="108" t="s">
        <v>5640</v>
      </c>
      <c r="O6902" s="108" t="s">
        <v>2573</v>
      </c>
    </row>
    <row r="6903" spans="1:15" s="108" customFormat="1" ht="12.75" x14ac:dyDescent="0.2">
      <c r="A6903" s="108" t="str">
        <f>EnterpriseData!$B$38</f>
        <v>ProTes300420201Adm</v>
      </c>
      <c r="B6903" s="109" t="s">
        <v>24998</v>
      </c>
      <c r="C6903" s="108" t="s">
        <v>2609</v>
      </c>
      <c r="D6903" s="108" t="s">
        <v>24999</v>
      </c>
      <c r="E6903" s="108" t="s">
        <v>2683</v>
      </c>
      <c r="G6903" s="108" t="s">
        <v>25000</v>
      </c>
      <c r="H6903" s="108" t="s">
        <v>6433</v>
      </c>
      <c r="I6903" s="110" t="s">
        <v>2683</v>
      </c>
      <c r="J6903" s="108" t="s">
        <v>3036</v>
      </c>
      <c r="O6903" s="108" t="s">
        <v>2573</v>
      </c>
    </row>
    <row r="6904" spans="1:15" s="108" customFormat="1" ht="12.75" x14ac:dyDescent="0.2">
      <c r="A6904" s="108" t="str">
        <f>EnterpriseData!$B$38</f>
        <v>ProTes300420201Adm</v>
      </c>
      <c r="B6904" s="109" t="s">
        <v>25001</v>
      </c>
      <c r="C6904" s="108" t="s">
        <v>2609</v>
      </c>
      <c r="D6904" s="108" t="s">
        <v>25002</v>
      </c>
      <c r="E6904" s="108" t="s">
        <v>2683</v>
      </c>
      <c r="G6904" s="108" t="s">
        <v>25003</v>
      </c>
      <c r="H6904" s="108" t="s">
        <v>6245</v>
      </c>
      <c r="I6904" s="110" t="s">
        <v>2683</v>
      </c>
      <c r="J6904" s="108" t="s">
        <v>2412</v>
      </c>
      <c r="O6904" s="108" t="s">
        <v>2573</v>
      </c>
    </row>
    <row r="6905" spans="1:15" s="108" customFormat="1" ht="12.75" x14ac:dyDescent="0.2">
      <c r="A6905" s="108" t="str">
        <f>EnterpriseData!$B$38</f>
        <v>ProTes300420201Adm</v>
      </c>
      <c r="B6905" s="109" t="s">
        <v>25004</v>
      </c>
      <c r="C6905" s="108" t="s">
        <v>2609</v>
      </c>
      <c r="D6905" s="108" t="s">
        <v>25005</v>
      </c>
      <c r="E6905" s="108" t="s">
        <v>2683</v>
      </c>
      <c r="G6905" s="108" t="s">
        <v>25006</v>
      </c>
      <c r="H6905" s="108" t="s">
        <v>7712</v>
      </c>
      <c r="I6905" s="110" t="s">
        <v>2683</v>
      </c>
      <c r="J6905" s="108" t="s">
        <v>3614</v>
      </c>
      <c r="O6905" s="108" t="s">
        <v>2573</v>
      </c>
    </row>
    <row r="6906" spans="1:15" s="108" customFormat="1" ht="12.75" x14ac:dyDescent="0.2">
      <c r="A6906" s="108" t="str">
        <f>EnterpriseData!$B$38</f>
        <v>ProTes300420201Adm</v>
      </c>
      <c r="B6906" s="109" t="s">
        <v>25007</v>
      </c>
      <c r="C6906" s="108" t="s">
        <v>2609</v>
      </c>
      <c r="D6906" s="108" t="s">
        <v>25008</v>
      </c>
      <c r="E6906" s="108" t="s">
        <v>2683</v>
      </c>
      <c r="G6906" s="108" t="s">
        <v>4938</v>
      </c>
      <c r="H6906" s="108" t="s">
        <v>6489</v>
      </c>
      <c r="I6906" s="110" t="s">
        <v>2683</v>
      </c>
      <c r="J6906" s="108" t="s">
        <v>4940</v>
      </c>
      <c r="O6906" s="108" t="s">
        <v>2573</v>
      </c>
    </row>
    <row r="6907" spans="1:15" s="108" customFormat="1" ht="12.75" x14ac:dyDescent="0.2">
      <c r="A6907" s="108" t="str">
        <f>EnterpriseData!$B$38</f>
        <v>ProTes300420201Adm</v>
      </c>
      <c r="B6907" s="109" t="s">
        <v>25009</v>
      </c>
      <c r="C6907" s="108" t="s">
        <v>2609</v>
      </c>
      <c r="D6907" s="108" t="s">
        <v>25010</v>
      </c>
      <c r="E6907" s="108" t="s">
        <v>2683</v>
      </c>
      <c r="G6907" s="108" t="s">
        <v>25011</v>
      </c>
      <c r="H6907" s="108" t="s">
        <v>25011</v>
      </c>
      <c r="I6907" s="110" t="s">
        <v>2683</v>
      </c>
      <c r="J6907" s="108" t="s">
        <v>2390</v>
      </c>
      <c r="O6907" s="108" t="s">
        <v>2573</v>
      </c>
    </row>
    <row r="6908" spans="1:15" s="108" customFormat="1" ht="12.75" x14ac:dyDescent="0.2">
      <c r="A6908" s="108" t="str">
        <f>EnterpriseData!$B$38</f>
        <v>ProTes300420201Adm</v>
      </c>
      <c r="B6908" s="109" t="s">
        <v>25012</v>
      </c>
      <c r="C6908" s="108" t="s">
        <v>2609</v>
      </c>
      <c r="D6908" s="108" t="s">
        <v>25013</v>
      </c>
      <c r="E6908" s="108" t="s">
        <v>2683</v>
      </c>
      <c r="G6908" s="108" t="s">
        <v>25014</v>
      </c>
      <c r="H6908" s="108" t="s">
        <v>11142</v>
      </c>
      <c r="I6908" s="110" t="s">
        <v>2683</v>
      </c>
      <c r="J6908" s="108" t="s">
        <v>2727</v>
      </c>
      <c r="O6908" s="108" t="s">
        <v>2573</v>
      </c>
    </row>
    <row r="6909" spans="1:15" s="108" customFormat="1" ht="12.75" x14ac:dyDescent="0.2">
      <c r="A6909" s="108" t="str">
        <f>EnterpriseData!$B$38</f>
        <v>ProTes300420201Adm</v>
      </c>
      <c r="B6909" s="109" t="s">
        <v>25015</v>
      </c>
      <c r="C6909" s="108" t="s">
        <v>2609</v>
      </c>
      <c r="D6909" s="108" t="s">
        <v>25016</v>
      </c>
      <c r="E6909" s="108" t="s">
        <v>2683</v>
      </c>
      <c r="G6909" s="108" t="s">
        <v>25017</v>
      </c>
      <c r="H6909" s="108" t="s">
        <v>6377</v>
      </c>
      <c r="I6909" s="110" t="s">
        <v>2683</v>
      </c>
      <c r="J6909" s="108" t="s">
        <v>6086</v>
      </c>
      <c r="O6909" s="108" t="s">
        <v>2573</v>
      </c>
    </row>
    <row r="6910" spans="1:15" s="108" customFormat="1" ht="12.75" x14ac:dyDescent="0.2">
      <c r="A6910" s="108" t="str">
        <f>EnterpriseData!$B$38</f>
        <v>ProTes300420201Adm</v>
      </c>
      <c r="B6910" s="109" t="s">
        <v>25018</v>
      </c>
      <c r="C6910" s="108" t="s">
        <v>2609</v>
      </c>
      <c r="D6910" s="108" t="s">
        <v>25019</v>
      </c>
      <c r="E6910" s="108" t="s">
        <v>2683</v>
      </c>
      <c r="G6910" s="108" t="s">
        <v>25020</v>
      </c>
      <c r="H6910" s="108" t="s">
        <v>6198</v>
      </c>
      <c r="I6910" s="110" t="s">
        <v>2683</v>
      </c>
      <c r="J6910" s="108" t="s">
        <v>3825</v>
      </c>
      <c r="O6910" s="108" t="s">
        <v>2573</v>
      </c>
    </row>
    <row r="6911" spans="1:15" s="108" customFormat="1" ht="12.75" x14ac:dyDescent="0.2">
      <c r="A6911" s="108" t="str">
        <f>EnterpriseData!$B$38</f>
        <v>ProTes300420201Adm</v>
      </c>
      <c r="B6911" s="109" t="s">
        <v>25021</v>
      </c>
      <c r="C6911" s="108" t="s">
        <v>2609</v>
      </c>
      <c r="D6911" s="108" t="s">
        <v>25022</v>
      </c>
      <c r="E6911" s="108" t="s">
        <v>2683</v>
      </c>
      <c r="G6911" s="108" t="s">
        <v>25023</v>
      </c>
      <c r="H6911" s="108" t="s">
        <v>6267</v>
      </c>
      <c r="I6911" s="110" t="s">
        <v>2683</v>
      </c>
      <c r="J6911" s="108" t="s">
        <v>4104</v>
      </c>
      <c r="O6911" s="108" t="s">
        <v>2573</v>
      </c>
    </row>
    <row r="6912" spans="1:15" s="108" customFormat="1" ht="12.75" x14ac:dyDescent="0.2">
      <c r="A6912" s="108" t="str">
        <f>EnterpriseData!$B$38</f>
        <v>ProTes300420201Adm</v>
      </c>
      <c r="B6912" s="109" t="s">
        <v>25024</v>
      </c>
      <c r="C6912" s="108" t="s">
        <v>2609</v>
      </c>
      <c r="D6912" s="108" t="s">
        <v>15926</v>
      </c>
      <c r="E6912" s="108" t="s">
        <v>2683</v>
      </c>
      <c r="G6912" s="108" t="s">
        <v>25025</v>
      </c>
      <c r="H6912" s="108" t="s">
        <v>3823</v>
      </c>
      <c r="I6912" s="110" t="s">
        <v>2683</v>
      </c>
      <c r="J6912" s="108" t="s">
        <v>3825</v>
      </c>
      <c r="O6912" s="108" t="s">
        <v>2573</v>
      </c>
    </row>
    <row r="6913" spans="1:15" s="108" customFormat="1" ht="12.75" x14ac:dyDescent="0.2">
      <c r="A6913" s="108" t="str">
        <f>EnterpriseData!$B$38</f>
        <v>ProTes300420201Adm</v>
      </c>
      <c r="B6913" s="109" t="s">
        <v>25026</v>
      </c>
      <c r="C6913" s="108" t="s">
        <v>2609</v>
      </c>
      <c r="D6913" s="108" t="s">
        <v>25027</v>
      </c>
      <c r="E6913" s="108" t="s">
        <v>2683</v>
      </c>
      <c r="G6913" s="108" t="s">
        <v>4979</v>
      </c>
      <c r="H6913" s="108" t="s">
        <v>25028</v>
      </c>
      <c r="I6913" s="110" t="s">
        <v>2683</v>
      </c>
      <c r="J6913" s="108" t="s">
        <v>3681</v>
      </c>
      <c r="O6913" s="108" t="s">
        <v>2573</v>
      </c>
    </row>
    <row r="6914" spans="1:15" s="108" customFormat="1" ht="12.75" x14ac:dyDescent="0.2">
      <c r="A6914" s="108" t="str">
        <f>EnterpriseData!$B$38</f>
        <v>ProTes300420201Adm</v>
      </c>
      <c r="B6914" s="109" t="s">
        <v>25029</v>
      </c>
      <c r="C6914" s="108" t="s">
        <v>2609</v>
      </c>
      <c r="D6914" s="108" t="s">
        <v>25030</v>
      </c>
      <c r="E6914" s="108" t="s">
        <v>2683</v>
      </c>
      <c r="G6914" s="108" t="s">
        <v>25031</v>
      </c>
      <c r="H6914" s="108" t="s">
        <v>6155</v>
      </c>
      <c r="I6914" s="110" t="s">
        <v>2683</v>
      </c>
      <c r="J6914" s="108" t="s">
        <v>3358</v>
      </c>
      <c r="O6914" s="108" t="s">
        <v>2573</v>
      </c>
    </row>
    <row r="6915" spans="1:15" s="108" customFormat="1" ht="12.75" x14ac:dyDescent="0.2">
      <c r="A6915" s="108" t="str">
        <f>EnterpriseData!$B$38</f>
        <v>ProTes300420201Adm</v>
      </c>
      <c r="B6915" s="109" t="s">
        <v>25032</v>
      </c>
      <c r="C6915" s="108" t="s">
        <v>2609</v>
      </c>
      <c r="D6915" s="108" t="s">
        <v>25033</v>
      </c>
      <c r="E6915" s="108" t="s">
        <v>2683</v>
      </c>
      <c r="G6915" s="108" t="s">
        <v>25034</v>
      </c>
      <c r="H6915" s="108" t="s">
        <v>25035</v>
      </c>
      <c r="I6915" s="110" t="s">
        <v>2683</v>
      </c>
      <c r="J6915" s="108" t="s">
        <v>3456</v>
      </c>
      <c r="O6915" s="108" t="s">
        <v>2573</v>
      </c>
    </row>
    <row r="6916" spans="1:15" s="108" customFormat="1" ht="12.75" x14ac:dyDescent="0.2">
      <c r="A6916" s="108" t="str">
        <f>EnterpriseData!$B$38</f>
        <v>ProTes300420201Adm</v>
      </c>
      <c r="B6916" s="109" t="s">
        <v>25036</v>
      </c>
      <c r="C6916" s="108" t="s">
        <v>2609</v>
      </c>
      <c r="D6916" s="108" t="s">
        <v>25037</v>
      </c>
      <c r="E6916" s="108" t="s">
        <v>2683</v>
      </c>
      <c r="G6916" s="108" t="s">
        <v>25038</v>
      </c>
      <c r="H6916" s="108" t="s">
        <v>14622</v>
      </c>
      <c r="I6916" s="110" t="s">
        <v>2683</v>
      </c>
      <c r="J6916" s="108" t="s">
        <v>14623</v>
      </c>
      <c r="O6916" s="108" t="s">
        <v>2573</v>
      </c>
    </row>
    <row r="6917" spans="1:15" s="108" customFormat="1" ht="12.75" x14ac:dyDescent="0.2">
      <c r="A6917" s="108" t="str">
        <f>EnterpriseData!$B$38</f>
        <v>ProTes300420201Adm</v>
      </c>
      <c r="B6917" s="109" t="s">
        <v>25039</v>
      </c>
      <c r="C6917" s="108" t="s">
        <v>2609</v>
      </c>
      <c r="D6917" s="108" t="s">
        <v>25040</v>
      </c>
      <c r="E6917" s="108" t="s">
        <v>2683</v>
      </c>
      <c r="G6917" s="108" t="s">
        <v>3696</v>
      </c>
      <c r="H6917" s="108" t="s">
        <v>3696</v>
      </c>
      <c r="I6917" s="110" t="s">
        <v>2683</v>
      </c>
      <c r="J6917" s="108" t="s">
        <v>3003</v>
      </c>
      <c r="O6917" s="108" t="s">
        <v>2573</v>
      </c>
    </row>
    <row r="6918" spans="1:15" s="108" customFormat="1" ht="12.75" x14ac:dyDescent="0.2">
      <c r="A6918" s="108" t="str">
        <f>EnterpriseData!$B$38</f>
        <v>ProTes300420201Adm</v>
      </c>
      <c r="B6918" s="109" t="s">
        <v>25041</v>
      </c>
      <c r="C6918" s="108" t="s">
        <v>2609</v>
      </c>
      <c r="D6918" s="108" t="s">
        <v>23488</v>
      </c>
      <c r="E6918" s="108" t="s">
        <v>2683</v>
      </c>
      <c r="G6918" s="108" t="s">
        <v>25042</v>
      </c>
      <c r="H6918" s="108" t="s">
        <v>7210</v>
      </c>
      <c r="I6918" s="110" t="s">
        <v>2683</v>
      </c>
      <c r="J6918" s="108" t="s">
        <v>4543</v>
      </c>
      <c r="O6918" s="108" t="s">
        <v>2573</v>
      </c>
    </row>
    <row r="6919" spans="1:15" s="108" customFormat="1" ht="12.75" x14ac:dyDescent="0.2">
      <c r="A6919" s="108" t="str">
        <f>EnterpriseData!$B$38</f>
        <v>ProTes300420201Adm</v>
      </c>
      <c r="B6919" s="109" t="s">
        <v>25043</v>
      </c>
      <c r="C6919" s="108" t="s">
        <v>2609</v>
      </c>
      <c r="D6919" s="108" t="s">
        <v>25044</v>
      </c>
      <c r="E6919" s="108" t="s">
        <v>2683</v>
      </c>
      <c r="G6919" s="108" t="s">
        <v>25044</v>
      </c>
      <c r="H6919" s="108" t="s">
        <v>6133</v>
      </c>
      <c r="I6919" s="110" t="s">
        <v>2683</v>
      </c>
      <c r="J6919" s="108" t="s">
        <v>3681</v>
      </c>
      <c r="O6919" s="108" t="s">
        <v>2573</v>
      </c>
    </row>
    <row r="6920" spans="1:15" s="108" customFormat="1" ht="12.75" x14ac:dyDescent="0.2">
      <c r="A6920" s="108" t="str">
        <f>EnterpriseData!$B$38</f>
        <v>ProTes300420201Adm</v>
      </c>
      <c r="B6920" s="109" t="s">
        <v>25045</v>
      </c>
      <c r="C6920" s="108" t="s">
        <v>2609</v>
      </c>
      <c r="D6920" s="108" t="s">
        <v>25046</v>
      </c>
      <c r="E6920" s="108" t="s">
        <v>25047</v>
      </c>
      <c r="F6920" s="108" t="s">
        <v>25048</v>
      </c>
      <c r="G6920" s="108" t="s">
        <v>3555</v>
      </c>
      <c r="H6920" s="108" t="s">
        <v>14822</v>
      </c>
      <c r="I6920" s="110" t="s">
        <v>2683</v>
      </c>
      <c r="J6920" s="108" t="s">
        <v>3556</v>
      </c>
      <c r="O6920" s="108" t="s">
        <v>2573</v>
      </c>
    </row>
    <row r="6921" spans="1:15" s="108" customFormat="1" ht="12.75" x14ac:dyDescent="0.2">
      <c r="A6921" s="108" t="str">
        <f>EnterpriseData!$B$38</f>
        <v>ProTes300420201Adm</v>
      </c>
      <c r="B6921" s="109" t="s">
        <v>25049</v>
      </c>
      <c r="C6921" s="108" t="s">
        <v>2609</v>
      </c>
      <c r="D6921" s="108" t="s">
        <v>25050</v>
      </c>
      <c r="E6921" s="108" t="s">
        <v>2683</v>
      </c>
      <c r="G6921" s="108" t="s">
        <v>25051</v>
      </c>
      <c r="H6921" s="108" t="s">
        <v>6133</v>
      </c>
      <c r="I6921" s="110" t="s">
        <v>2683</v>
      </c>
      <c r="J6921" s="108" t="s">
        <v>3681</v>
      </c>
      <c r="O6921" s="108" t="s">
        <v>2573</v>
      </c>
    </row>
    <row r="6922" spans="1:15" s="108" customFormat="1" ht="12.75" x14ac:dyDescent="0.2">
      <c r="A6922" s="108" t="str">
        <f>EnterpriseData!$B$38</f>
        <v>ProTes300420201Adm</v>
      </c>
      <c r="B6922" s="109" t="s">
        <v>25052</v>
      </c>
      <c r="C6922" s="108" t="s">
        <v>2609</v>
      </c>
      <c r="D6922" s="108" t="s">
        <v>25053</v>
      </c>
      <c r="E6922" s="108" t="s">
        <v>2683</v>
      </c>
      <c r="G6922" s="108" t="s">
        <v>25054</v>
      </c>
      <c r="H6922" s="108" t="s">
        <v>21559</v>
      </c>
      <c r="I6922" s="110" t="s">
        <v>2683</v>
      </c>
      <c r="J6922" s="108" t="s">
        <v>3100</v>
      </c>
      <c r="O6922" s="108" t="s">
        <v>2573</v>
      </c>
    </row>
    <row r="6923" spans="1:15" s="108" customFormat="1" ht="12.75" x14ac:dyDescent="0.2">
      <c r="A6923" s="108" t="str">
        <f>EnterpriseData!$B$38</f>
        <v>ProTes300420201Adm</v>
      </c>
      <c r="B6923" s="109" t="s">
        <v>25055</v>
      </c>
      <c r="C6923" s="108" t="s">
        <v>2609</v>
      </c>
      <c r="D6923" s="108" t="s">
        <v>25056</v>
      </c>
      <c r="E6923" s="108" t="s">
        <v>2683</v>
      </c>
      <c r="G6923" s="108" t="s">
        <v>25057</v>
      </c>
      <c r="H6923" s="108" t="s">
        <v>6245</v>
      </c>
      <c r="I6923" s="110" t="s">
        <v>2683</v>
      </c>
      <c r="J6923" s="108" t="s">
        <v>2412</v>
      </c>
      <c r="O6923" s="108" t="s">
        <v>2573</v>
      </c>
    </row>
    <row r="6924" spans="1:15" s="108" customFormat="1" ht="12.75" x14ac:dyDescent="0.2">
      <c r="A6924" s="108" t="str">
        <f>EnterpriseData!$B$38</f>
        <v>ProTes300420201Adm</v>
      </c>
      <c r="B6924" s="109" t="s">
        <v>25058</v>
      </c>
      <c r="C6924" s="108" t="s">
        <v>2609</v>
      </c>
      <c r="D6924" s="108" t="s">
        <v>25059</v>
      </c>
      <c r="E6924" s="108" t="s">
        <v>2683</v>
      </c>
      <c r="G6924" s="108" t="s">
        <v>25060</v>
      </c>
      <c r="H6924" s="108" t="s">
        <v>25061</v>
      </c>
      <c r="I6924" s="110" t="s">
        <v>2683</v>
      </c>
      <c r="J6924" s="108" t="s">
        <v>2412</v>
      </c>
      <c r="O6924" s="108" t="s">
        <v>2573</v>
      </c>
    </row>
    <row r="6925" spans="1:15" s="108" customFormat="1" ht="12.75" x14ac:dyDescent="0.2">
      <c r="A6925" s="108" t="str">
        <f>EnterpriseData!$B$38</f>
        <v>ProTes300420201Adm</v>
      </c>
      <c r="B6925" s="109" t="s">
        <v>25062</v>
      </c>
      <c r="C6925" s="108" t="s">
        <v>2609</v>
      </c>
      <c r="D6925" s="108" t="s">
        <v>25063</v>
      </c>
      <c r="E6925" s="108" t="s">
        <v>2683</v>
      </c>
      <c r="G6925" s="108" t="s">
        <v>25064</v>
      </c>
      <c r="H6925" s="108" t="s">
        <v>6893</v>
      </c>
      <c r="I6925" s="110" t="s">
        <v>2683</v>
      </c>
      <c r="J6925" s="108" t="s">
        <v>2377</v>
      </c>
      <c r="O6925" s="108" t="s">
        <v>2573</v>
      </c>
    </row>
    <row r="6926" spans="1:15" s="108" customFormat="1" ht="12.75" x14ac:dyDescent="0.2">
      <c r="A6926" s="108" t="str">
        <f>EnterpriseData!$B$38</f>
        <v>ProTes300420201Adm</v>
      </c>
      <c r="B6926" s="109" t="s">
        <v>25065</v>
      </c>
      <c r="C6926" s="108" t="s">
        <v>2609</v>
      </c>
      <c r="D6926" s="108" t="s">
        <v>25066</v>
      </c>
      <c r="E6926" s="108" t="s">
        <v>2683</v>
      </c>
      <c r="G6926" s="108" t="s">
        <v>23529</v>
      </c>
      <c r="H6926" s="108" t="s">
        <v>8351</v>
      </c>
      <c r="I6926" s="110" t="s">
        <v>2683</v>
      </c>
      <c r="J6926" s="108" t="s">
        <v>2930</v>
      </c>
      <c r="O6926" s="108" t="s">
        <v>2573</v>
      </c>
    </row>
    <row r="6927" spans="1:15" s="108" customFormat="1" ht="12.75" x14ac:dyDescent="0.2">
      <c r="A6927" s="108" t="str">
        <f>EnterpriseData!$B$38</f>
        <v>ProTes300420201Adm</v>
      </c>
      <c r="B6927" s="109" t="s">
        <v>25067</v>
      </c>
      <c r="C6927" s="108" t="s">
        <v>2609</v>
      </c>
      <c r="D6927" s="108" t="s">
        <v>25068</v>
      </c>
      <c r="E6927" s="108" t="s">
        <v>2683</v>
      </c>
      <c r="G6927" s="108" t="s">
        <v>25069</v>
      </c>
      <c r="H6927" s="108" t="s">
        <v>6181</v>
      </c>
      <c r="I6927" s="110" t="s">
        <v>2683</v>
      </c>
      <c r="J6927" s="108" t="s">
        <v>6044</v>
      </c>
      <c r="O6927" s="108" t="s">
        <v>2573</v>
      </c>
    </row>
    <row r="6928" spans="1:15" s="108" customFormat="1" ht="12.75" x14ac:dyDescent="0.2">
      <c r="A6928" s="108" t="str">
        <f>EnterpriseData!$B$38</f>
        <v>ProTes300420201Adm</v>
      </c>
      <c r="B6928" s="109" t="s">
        <v>25070</v>
      </c>
      <c r="C6928" s="108" t="s">
        <v>2609</v>
      </c>
      <c r="D6928" s="108" t="s">
        <v>25071</v>
      </c>
      <c r="E6928" s="108" t="s">
        <v>2683</v>
      </c>
      <c r="G6928" s="108" t="s">
        <v>25072</v>
      </c>
      <c r="H6928" s="108" t="s">
        <v>25072</v>
      </c>
      <c r="I6928" s="110" t="s">
        <v>2683</v>
      </c>
      <c r="J6928" s="108" t="s">
        <v>3346</v>
      </c>
      <c r="O6928" s="108" t="s">
        <v>2573</v>
      </c>
    </row>
    <row r="6929" spans="1:15" s="108" customFormat="1" ht="12.75" x14ac:dyDescent="0.2">
      <c r="A6929" s="108" t="str">
        <f>EnterpriseData!$B$38</f>
        <v>ProTes300420201Adm</v>
      </c>
      <c r="B6929" s="109" t="s">
        <v>25073</v>
      </c>
      <c r="C6929" s="108" t="s">
        <v>2609</v>
      </c>
      <c r="D6929" s="108" t="s">
        <v>25074</v>
      </c>
      <c r="E6929" s="108" t="s">
        <v>2683</v>
      </c>
      <c r="G6929" s="108" t="s">
        <v>25075</v>
      </c>
      <c r="H6929" s="108" t="s">
        <v>6765</v>
      </c>
      <c r="I6929" s="110" t="s">
        <v>2683</v>
      </c>
      <c r="J6929" s="108" t="s">
        <v>5640</v>
      </c>
      <c r="O6929" s="108" t="s">
        <v>2573</v>
      </c>
    </row>
    <row r="6930" spans="1:15" s="108" customFormat="1" ht="12.75" x14ac:dyDescent="0.2">
      <c r="A6930" s="108" t="str">
        <f>EnterpriseData!$B$38</f>
        <v>ProTes300420201Adm</v>
      </c>
      <c r="B6930" s="109" t="s">
        <v>25076</v>
      </c>
      <c r="C6930" s="108" t="s">
        <v>2609</v>
      </c>
      <c r="D6930" s="108" t="s">
        <v>25077</v>
      </c>
      <c r="E6930" s="108" t="s">
        <v>2683</v>
      </c>
      <c r="G6930" s="108" t="s">
        <v>25078</v>
      </c>
      <c r="H6930" s="108" t="s">
        <v>6999</v>
      </c>
      <c r="I6930" s="110" t="s">
        <v>2683</v>
      </c>
      <c r="J6930" s="108" t="s">
        <v>4115</v>
      </c>
      <c r="O6930" s="108" t="s">
        <v>2573</v>
      </c>
    </row>
    <row r="6931" spans="1:15" s="108" customFormat="1" ht="12.75" x14ac:dyDescent="0.2">
      <c r="A6931" s="108" t="str">
        <f>EnterpriseData!$B$38</f>
        <v>ProTes300420201Adm</v>
      </c>
      <c r="B6931" s="109" t="s">
        <v>25079</v>
      </c>
      <c r="C6931" s="108" t="s">
        <v>2609</v>
      </c>
      <c r="D6931" s="108" t="s">
        <v>25080</v>
      </c>
      <c r="E6931" s="108" t="s">
        <v>2683</v>
      </c>
      <c r="G6931" s="108" t="s">
        <v>25081</v>
      </c>
      <c r="H6931" s="108" t="s">
        <v>25082</v>
      </c>
      <c r="I6931" s="110" t="s">
        <v>2683</v>
      </c>
      <c r="J6931" s="108" t="s">
        <v>7497</v>
      </c>
      <c r="O6931" s="108" t="s">
        <v>2573</v>
      </c>
    </row>
    <row r="6932" spans="1:15" s="108" customFormat="1" ht="12.75" x14ac:dyDescent="0.2">
      <c r="A6932" s="108" t="str">
        <f>EnterpriseData!$B$38</f>
        <v>ProTes300420201Adm</v>
      </c>
      <c r="B6932" s="109" t="s">
        <v>25083</v>
      </c>
      <c r="C6932" s="108" t="s">
        <v>2609</v>
      </c>
      <c r="D6932" s="108" t="s">
        <v>25084</v>
      </c>
      <c r="E6932" s="108" t="s">
        <v>2683</v>
      </c>
      <c r="G6932" s="108" t="s">
        <v>6325</v>
      </c>
      <c r="H6932" s="108" t="s">
        <v>6325</v>
      </c>
      <c r="I6932" s="110" t="s">
        <v>2683</v>
      </c>
      <c r="J6932" s="108" t="s">
        <v>2377</v>
      </c>
      <c r="O6932" s="108" t="s">
        <v>2573</v>
      </c>
    </row>
    <row r="6933" spans="1:15" s="108" customFormat="1" ht="12.75" x14ac:dyDescent="0.2">
      <c r="A6933" s="108" t="str">
        <f>EnterpriseData!$B$38</f>
        <v>ProTes300420201Adm</v>
      </c>
      <c r="B6933" s="109" t="s">
        <v>25085</v>
      </c>
      <c r="C6933" s="108" t="s">
        <v>2609</v>
      </c>
      <c r="D6933" s="108" t="s">
        <v>25086</v>
      </c>
      <c r="E6933" s="108" t="s">
        <v>2683</v>
      </c>
      <c r="G6933" s="108" t="s">
        <v>25087</v>
      </c>
      <c r="H6933" s="108" t="s">
        <v>6155</v>
      </c>
      <c r="I6933" s="110" t="s">
        <v>2683</v>
      </c>
      <c r="J6933" s="108" t="s">
        <v>3358</v>
      </c>
      <c r="O6933" s="108" t="s">
        <v>2573</v>
      </c>
    </row>
    <row r="6934" spans="1:15" s="108" customFormat="1" ht="12.75" x14ac:dyDescent="0.2">
      <c r="A6934" s="108" t="str">
        <f>EnterpriseData!$B$38</f>
        <v>ProTes300420201Adm</v>
      </c>
      <c r="B6934" s="109" t="s">
        <v>25088</v>
      </c>
      <c r="C6934" s="108" t="s">
        <v>2609</v>
      </c>
      <c r="D6934" s="108" t="s">
        <v>25089</v>
      </c>
      <c r="E6934" s="108" t="s">
        <v>2683</v>
      </c>
      <c r="G6934" s="108" t="s">
        <v>25090</v>
      </c>
      <c r="H6934" s="108" t="s">
        <v>3330</v>
      </c>
      <c r="I6934" s="110" t="s">
        <v>2683</v>
      </c>
      <c r="J6934" s="108" t="s">
        <v>3036</v>
      </c>
      <c r="O6934" s="108" t="s">
        <v>2573</v>
      </c>
    </row>
    <row r="6935" spans="1:15" s="108" customFormat="1" ht="12.75" x14ac:dyDescent="0.2">
      <c r="A6935" s="108" t="str">
        <f>EnterpriseData!$B$38</f>
        <v>ProTes300420201Adm</v>
      </c>
      <c r="B6935" s="109" t="s">
        <v>25091</v>
      </c>
      <c r="C6935" s="108" t="s">
        <v>2609</v>
      </c>
      <c r="D6935" s="108" t="s">
        <v>25092</v>
      </c>
      <c r="E6935" s="108" t="s">
        <v>2683</v>
      </c>
      <c r="G6935" s="108" t="s">
        <v>25093</v>
      </c>
      <c r="H6935" s="108" t="s">
        <v>6198</v>
      </c>
      <c r="I6935" s="110" t="s">
        <v>2683</v>
      </c>
      <c r="J6935" s="108" t="s">
        <v>3825</v>
      </c>
      <c r="O6935" s="108" t="s">
        <v>2573</v>
      </c>
    </row>
    <row r="6936" spans="1:15" s="108" customFormat="1" ht="12.75" x14ac:dyDescent="0.2">
      <c r="A6936" s="108" t="str">
        <f>EnterpriseData!$B$38</f>
        <v>ProTes300420201Adm</v>
      </c>
      <c r="B6936" s="109" t="s">
        <v>25094</v>
      </c>
      <c r="C6936" s="108" t="s">
        <v>2609</v>
      </c>
      <c r="D6936" s="108" t="s">
        <v>25095</v>
      </c>
      <c r="E6936" s="108" t="s">
        <v>2683</v>
      </c>
      <c r="G6936" s="108" t="s">
        <v>13540</v>
      </c>
      <c r="H6936" s="108" t="s">
        <v>13540</v>
      </c>
      <c r="I6936" s="110" t="s">
        <v>2683</v>
      </c>
      <c r="J6936" s="108" t="s">
        <v>6370</v>
      </c>
      <c r="O6936" s="108" t="s">
        <v>2573</v>
      </c>
    </row>
    <row r="6937" spans="1:15" s="108" customFormat="1" ht="12.75" x14ac:dyDescent="0.2">
      <c r="A6937" s="108" t="str">
        <f>EnterpriseData!$B$38</f>
        <v>ProTes300420201Adm</v>
      </c>
      <c r="B6937" s="109" t="s">
        <v>25096</v>
      </c>
      <c r="C6937" s="108" t="s">
        <v>2609</v>
      </c>
      <c r="D6937" s="108" t="s">
        <v>25097</v>
      </c>
      <c r="E6937" s="108" t="s">
        <v>2683</v>
      </c>
      <c r="G6937" s="108" t="s">
        <v>25098</v>
      </c>
      <c r="H6937" s="108" t="s">
        <v>25098</v>
      </c>
      <c r="I6937" s="110" t="s">
        <v>2683</v>
      </c>
      <c r="J6937" s="108" t="s">
        <v>2428</v>
      </c>
      <c r="O6937" s="108" t="s">
        <v>2573</v>
      </c>
    </row>
    <row r="6938" spans="1:15" s="108" customFormat="1" ht="12.75" x14ac:dyDescent="0.2">
      <c r="A6938" s="108" t="str">
        <f>EnterpriseData!$B$38</f>
        <v>ProTes300420201Adm</v>
      </c>
      <c r="B6938" s="109" t="s">
        <v>25099</v>
      </c>
      <c r="C6938" s="108" t="s">
        <v>2609</v>
      </c>
      <c r="D6938" s="108" t="s">
        <v>25100</v>
      </c>
      <c r="E6938" s="108" t="s">
        <v>2683</v>
      </c>
      <c r="G6938" s="108" t="s">
        <v>25101</v>
      </c>
      <c r="H6938" s="108" t="s">
        <v>6479</v>
      </c>
      <c r="I6938" s="110" t="s">
        <v>2683</v>
      </c>
      <c r="J6938" s="108" t="s">
        <v>3078</v>
      </c>
      <c r="O6938" s="108" t="s">
        <v>2573</v>
      </c>
    </row>
    <row r="6939" spans="1:15" s="108" customFormat="1" ht="12.75" x14ac:dyDescent="0.2">
      <c r="A6939" s="108" t="str">
        <f>EnterpriseData!$B$38</f>
        <v>ProTes300420201Adm</v>
      </c>
      <c r="B6939" s="109" t="s">
        <v>25102</v>
      </c>
      <c r="C6939" s="108" t="s">
        <v>2609</v>
      </c>
      <c r="D6939" s="108" t="s">
        <v>25103</v>
      </c>
      <c r="E6939" s="108" t="s">
        <v>2683</v>
      </c>
      <c r="G6939" s="108" t="s">
        <v>25104</v>
      </c>
      <c r="H6939" s="108" t="s">
        <v>6419</v>
      </c>
      <c r="I6939" s="110" t="s">
        <v>2683</v>
      </c>
      <c r="J6939" s="108" t="s">
        <v>5238</v>
      </c>
      <c r="O6939" s="108" t="s">
        <v>2573</v>
      </c>
    </row>
    <row r="6940" spans="1:15" s="108" customFormat="1" ht="12.75" x14ac:dyDescent="0.2">
      <c r="A6940" s="108" t="str">
        <f>EnterpriseData!$B$38</f>
        <v>ProTes300420201Adm</v>
      </c>
      <c r="B6940" s="109" t="s">
        <v>25105</v>
      </c>
      <c r="C6940" s="108" t="s">
        <v>2609</v>
      </c>
      <c r="D6940" s="108" t="s">
        <v>25106</v>
      </c>
      <c r="E6940" s="108" t="s">
        <v>2683</v>
      </c>
      <c r="G6940" s="108" t="s">
        <v>25107</v>
      </c>
      <c r="H6940" s="108" t="s">
        <v>8332</v>
      </c>
      <c r="I6940" s="110" t="s">
        <v>2683</v>
      </c>
      <c r="J6940" s="108" t="s">
        <v>2414</v>
      </c>
      <c r="O6940" s="108" t="s">
        <v>2573</v>
      </c>
    </row>
    <row r="6941" spans="1:15" s="108" customFormat="1" ht="12.75" x14ac:dyDescent="0.2">
      <c r="A6941" s="108" t="str">
        <f>EnterpriseData!$B$38</f>
        <v>ProTes300420201Adm</v>
      </c>
      <c r="B6941" s="109" t="s">
        <v>25108</v>
      </c>
      <c r="C6941" s="108" t="s">
        <v>2609</v>
      </c>
      <c r="D6941" s="108" t="s">
        <v>25109</v>
      </c>
      <c r="E6941" s="108" t="s">
        <v>2683</v>
      </c>
      <c r="G6941" s="108" t="s">
        <v>25110</v>
      </c>
      <c r="H6941" s="108" t="s">
        <v>7953</v>
      </c>
      <c r="I6941" s="110" t="s">
        <v>2683</v>
      </c>
      <c r="J6941" s="108" t="s">
        <v>4543</v>
      </c>
      <c r="O6941" s="108" t="s">
        <v>2573</v>
      </c>
    </row>
    <row r="6942" spans="1:15" s="108" customFormat="1" ht="12.75" x14ac:dyDescent="0.2">
      <c r="A6942" s="108" t="str">
        <f>EnterpriseData!$B$38</f>
        <v>ProTes300420201Adm</v>
      </c>
      <c r="B6942" s="109" t="s">
        <v>25111</v>
      </c>
      <c r="C6942" s="108" t="s">
        <v>2609</v>
      </c>
      <c r="D6942" s="108" t="s">
        <v>25112</v>
      </c>
      <c r="E6942" s="108" t="s">
        <v>2683</v>
      </c>
      <c r="G6942" s="108" t="s">
        <v>25113</v>
      </c>
      <c r="H6942" s="108" t="s">
        <v>7618</v>
      </c>
      <c r="I6942" s="110" t="s">
        <v>2683</v>
      </c>
      <c r="J6942" s="108" t="s">
        <v>2390</v>
      </c>
      <c r="O6942" s="108" t="s">
        <v>2573</v>
      </c>
    </row>
    <row r="6943" spans="1:15" s="108" customFormat="1" ht="12.75" x14ac:dyDescent="0.2">
      <c r="A6943" s="108" t="str">
        <f>EnterpriseData!$B$38</f>
        <v>ProTes300420201Adm</v>
      </c>
      <c r="B6943" s="109" t="s">
        <v>25114</v>
      </c>
      <c r="C6943" s="108" t="s">
        <v>2609</v>
      </c>
      <c r="D6943" s="108" t="s">
        <v>25115</v>
      </c>
      <c r="E6943" s="108" t="s">
        <v>2683</v>
      </c>
      <c r="G6943" s="108" t="s">
        <v>25116</v>
      </c>
      <c r="H6943" s="108" t="s">
        <v>6859</v>
      </c>
      <c r="I6943" s="110" t="s">
        <v>2683</v>
      </c>
      <c r="J6943" s="108" t="s">
        <v>3047</v>
      </c>
      <c r="O6943" s="108" t="s">
        <v>2573</v>
      </c>
    </row>
    <row r="6944" spans="1:15" s="108" customFormat="1" ht="12.75" x14ac:dyDescent="0.2">
      <c r="A6944" s="108" t="str">
        <f>EnterpriseData!$B$38</f>
        <v>ProTes300420201Adm</v>
      </c>
      <c r="B6944" s="109" t="s">
        <v>25117</v>
      </c>
      <c r="C6944" s="108" t="s">
        <v>2609</v>
      </c>
      <c r="D6944" s="108" t="s">
        <v>25118</v>
      </c>
      <c r="E6944" s="108" t="s">
        <v>2683</v>
      </c>
      <c r="G6944" s="108" t="s">
        <v>25119</v>
      </c>
      <c r="H6944" s="108" t="s">
        <v>15692</v>
      </c>
      <c r="I6944" s="110" t="s">
        <v>2683</v>
      </c>
      <c r="J6944" s="108" t="s">
        <v>5428</v>
      </c>
      <c r="O6944" s="108" t="s">
        <v>2573</v>
      </c>
    </row>
    <row r="6945" spans="1:15" s="108" customFormat="1" ht="12.75" x14ac:dyDescent="0.2">
      <c r="A6945" s="108" t="str">
        <f>EnterpriseData!$B$38</f>
        <v>ProTes300420201Adm</v>
      </c>
      <c r="B6945" s="109" t="s">
        <v>25120</v>
      </c>
      <c r="C6945" s="108" t="s">
        <v>2609</v>
      </c>
      <c r="D6945" s="108" t="s">
        <v>25121</v>
      </c>
      <c r="E6945" s="108" t="s">
        <v>2683</v>
      </c>
      <c r="G6945" s="108" t="s">
        <v>25122</v>
      </c>
      <c r="H6945" s="108" t="s">
        <v>6133</v>
      </c>
      <c r="I6945" s="110" t="s">
        <v>2683</v>
      </c>
      <c r="J6945" s="108" t="s">
        <v>3681</v>
      </c>
      <c r="O6945" s="108" t="s">
        <v>2573</v>
      </c>
    </row>
    <row r="6946" spans="1:15" s="108" customFormat="1" ht="12.75" x14ac:dyDescent="0.2">
      <c r="A6946" s="108" t="str">
        <f>EnterpriseData!$B$38</f>
        <v>ProTes300420201Adm</v>
      </c>
      <c r="B6946" s="109" t="s">
        <v>25123</v>
      </c>
      <c r="C6946" s="108" t="s">
        <v>2609</v>
      </c>
      <c r="D6946" s="108" t="s">
        <v>25124</v>
      </c>
      <c r="E6946" s="108" t="s">
        <v>2683</v>
      </c>
      <c r="G6946" s="108" t="s">
        <v>25125</v>
      </c>
      <c r="H6946" s="108" t="s">
        <v>6198</v>
      </c>
      <c r="I6946" s="110" t="s">
        <v>2683</v>
      </c>
      <c r="J6946" s="108" t="s">
        <v>3825</v>
      </c>
      <c r="O6946" s="108" t="s">
        <v>2573</v>
      </c>
    </row>
    <row r="6947" spans="1:15" s="108" customFormat="1" ht="12.75" x14ac:dyDescent="0.2">
      <c r="A6947" s="108" t="str">
        <f>EnterpriseData!$B$38</f>
        <v>ProTes300420201Adm</v>
      </c>
      <c r="B6947" s="109" t="s">
        <v>25126</v>
      </c>
      <c r="C6947" s="108" t="s">
        <v>2609</v>
      </c>
      <c r="D6947" s="108" t="s">
        <v>25127</v>
      </c>
      <c r="E6947" s="108" t="s">
        <v>2683</v>
      </c>
      <c r="G6947" s="108" t="s">
        <v>25128</v>
      </c>
      <c r="H6947" s="108" t="s">
        <v>6360</v>
      </c>
      <c r="I6947" s="110" t="s">
        <v>2683</v>
      </c>
      <c r="J6947" s="108" t="s">
        <v>3047</v>
      </c>
      <c r="O6947" s="108" t="s">
        <v>2573</v>
      </c>
    </row>
    <row r="6948" spans="1:15" s="108" customFormat="1" ht="12.75" x14ac:dyDescent="0.2">
      <c r="A6948" s="108" t="str">
        <f>EnterpriseData!$B$38</f>
        <v>ProTes300420201Adm</v>
      </c>
      <c r="B6948" s="109" t="s">
        <v>25129</v>
      </c>
      <c r="C6948" s="108" t="s">
        <v>2609</v>
      </c>
      <c r="D6948" s="108" t="s">
        <v>25130</v>
      </c>
      <c r="E6948" s="108" t="s">
        <v>2683</v>
      </c>
      <c r="G6948" s="108" t="s">
        <v>2864</v>
      </c>
      <c r="H6948" s="108" t="s">
        <v>25131</v>
      </c>
      <c r="I6948" s="110" t="s">
        <v>2683</v>
      </c>
      <c r="J6948" s="108" t="s">
        <v>2865</v>
      </c>
      <c r="O6948" s="108" t="s">
        <v>2573</v>
      </c>
    </row>
    <row r="6949" spans="1:15" s="108" customFormat="1" ht="12.75" x14ac:dyDescent="0.2">
      <c r="A6949" s="108" t="str">
        <f>EnterpriseData!$B$38</f>
        <v>ProTes300420201Adm</v>
      </c>
      <c r="B6949" s="109" t="s">
        <v>25132</v>
      </c>
      <c r="C6949" s="108" t="s">
        <v>2609</v>
      </c>
      <c r="D6949" s="108" t="s">
        <v>25133</v>
      </c>
      <c r="E6949" s="108" t="s">
        <v>2683</v>
      </c>
      <c r="G6949" s="108" t="s">
        <v>25134</v>
      </c>
      <c r="H6949" s="108" t="s">
        <v>25135</v>
      </c>
      <c r="I6949" s="110" t="s">
        <v>2683</v>
      </c>
      <c r="J6949" s="108" t="s">
        <v>2417</v>
      </c>
      <c r="O6949" s="108" t="s">
        <v>2573</v>
      </c>
    </row>
    <row r="6950" spans="1:15" s="108" customFormat="1" ht="12.75" x14ac:dyDescent="0.2">
      <c r="A6950" s="108" t="str">
        <f>EnterpriseData!$B$38</f>
        <v>ProTes300420201Adm</v>
      </c>
      <c r="B6950" s="109" t="s">
        <v>25136</v>
      </c>
      <c r="C6950" s="108" t="s">
        <v>2609</v>
      </c>
      <c r="D6950" s="108" t="s">
        <v>25137</v>
      </c>
      <c r="E6950" s="108" t="s">
        <v>2683</v>
      </c>
      <c r="G6950" s="108" t="s">
        <v>25138</v>
      </c>
      <c r="H6950" s="108" t="s">
        <v>6118</v>
      </c>
      <c r="I6950" s="110" t="s">
        <v>2683</v>
      </c>
      <c r="J6950" s="108" t="s">
        <v>2377</v>
      </c>
      <c r="O6950" s="108" t="s">
        <v>2573</v>
      </c>
    </row>
    <row r="6951" spans="1:15" s="108" customFormat="1" ht="12.75" x14ac:dyDescent="0.2">
      <c r="A6951" s="108" t="str">
        <f>EnterpriseData!$B$38</f>
        <v>ProTes300420201Adm</v>
      </c>
      <c r="B6951" s="109" t="s">
        <v>25139</v>
      </c>
      <c r="C6951" s="108" t="s">
        <v>2609</v>
      </c>
      <c r="D6951" s="108" t="s">
        <v>25140</v>
      </c>
      <c r="E6951" s="108" t="s">
        <v>2683</v>
      </c>
      <c r="G6951" s="108" t="s">
        <v>25141</v>
      </c>
      <c r="H6951" s="108" t="s">
        <v>6545</v>
      </c>
      <c r="I6951" s="110" t="s">
        <v>2683</v>
      </c>
      <c r="J6951" s="108" t="s">
        <v>2896</v>
      </c>
      <c r="O6951" s="108" t="s">
        <v>2573</v>
      </c>
    </row>
    <row r="6952" spans="1:15" s="108" customFormat="1" ht="12.75" x14ac:dyDescent="0.2">
      <c r="A6952" s="108" t="str">
        <f>EnterpriseData!$B$38</f>
        <v>ProTes300420201Adm</v>
      </c>
      <c r="B6952" s="109" t="s">
        <v>25142</v>
      </c>
      <c r="C6952" s="108" t="s">
        <v>2609</v>
      </c>
      <c r="D6952" s="108" t="s">
        <v>25143</v>
      </c>
      <c r="E6952" s="108" t="s">
        <v>2683</v>
      </c>
      <c r="G6952" s="108" t="s">
        <v>25144</v>
      </c>
      <c r="H6952" s="108" t="s">
        <v>14551</v>
      </c>
      <c r="I6952" s="110" t="s">
        <v>2683</v>
      </c>
      <c r="J6952" s="108" t="s">
        <v>3016</v>
      </c>
      <c r="O6952" s="108" t="s">
        <v>2573</v>
      </c>
    </row>
    <row r="6953" spans="1:15" s="108" customFormat="1" ht="12.75" x14ac:dyDescent="0.2">
      <c r="A6953" s="108" t="str">
        <f>EnterpriseData!$B$38</f>
        <v>ProTes300420201Adm</v>
      </c>
      <c r="B6953" s="109" t="s">
        <v>25145</v>
      </c>
      <c r="C6953" s="108" t="s">
        <v>2609</v>
      </c>
      <c r="D6953" s="108" t="s">
        <v>25146</v>
      </c>
      <c r="E6953" s="108" t="s">
        <v>2683</v>
      </c>
      <c r="G6953" s="108" t="s">
        <v>25147</v>
      </c>
      <c r="H6953" s="108" t="s">
        <v>25147</v>
      </c>
      <c r="I6953" s="110" t="s">
        <v>2683</v>
      </c>
      <c r="J6953" s="108" t="s">
        <v>6370</v>
      </c>
      <c r="O6953" s="108" t="s">
        <v>2573</v>
      </c>
    </row>
    <row r="6954" spans="1:15" s="108" customFormat="1" ht="12.75" x14ac:dyDescent="0.2">
      <c r="A6954" s="108" t="str">
        <f>EnterpriseData!$B$38</f>
        <v>ProTes300420201Adm</v>
      </c>
      <c r="B6954" s="109" t="s">
        <v>25148</v>
      </c>
      <c r="C6954" s="108" t="s">
        <v>2609</v>
      </c>
      <c r="D6954" s="108" t="s">
        <v>25149</v>
      </c>
      <c r="E6954" s="108" t="s">
        <v>2683</v>
      </c>
      <c r="G6954" s="108" t="s">
        <v>3847</v>
      </c>
      <c r="H6954" s="108" t="s">
        <v>8301</v>
      </c>
      <c r="I6954" s="110" t="s">
        <v>2683</v>
      </c>
      <c r="J6954" s="108" t="s">
        <v>4104</v>
      </c>
      <c r="O6954" s="108" t="s">
        <v>2573</v>
      </c>
    </row>
    <row r="6955" spans="1:15" s="108" customFormat="1" ht="12.75" x14ac:dyDescent="0.2">
      <c r="A6955" s="108" t="str">
        <f>EnterpriseData!$B$38</f>
        <v>ProTes300420201Adm</v>
      </c>
      <c r="B6955" s="109" t="s">
        <v>25150</v>
      </c>
      <c r="C6955" s="108" t="s">
        <v>2609</v>
      </c>
      <c r="D6955" s="108" t="s">
        <v>25151</v>
      </c>
      <c r="E6955" s="108" t="s">
        <v>2683</v>
      </c>
      <c r="G6955" s="108" t="s">
        <v>25152</v>
      </c>
      <c r="H6955" s="108" t="s">
        <v>7206</v>
      </c>
      <c r="I6955" s="110" t="s">
        <v>2683</v>
      </c>
      <c r="J6955" s="108" t="s">
        <v>3047</v>
      </c>
      <c r="O6955" s="108" t="s">
        <v>2573</v>
      </c>
    </row>
    <row r="6956" spans="1:15" s="108" customFormat="1" ht="12.75" x14ac:dyDescent="0.2">
      <c r="A6956" s="108" t="str">
        <f>EnterpriseData!$B$38</f>
        <v>ProTes300420201Adm</v>
      </c>
      <c r="B6956" s="109" t="s">
        <v>25153</v>
      </c>
      <c r="C6956" s="108" t="s">
        <v>2609</v>
      </c>
      <c r="D6956" s="108" t="s">
        <v>25154</v>
      </c>
      <c r="E6956" s="108" t="s">
        <v>2683</v>
      </c>
      <c r="G6956" s="108" t="s">
        <v>13492</v>
      </c>
      <c r="H6956" s="108" t="s">
        <v>6415</v>
      </c>
      <c r="I6956" s="110" t="s">
        <v>2683</v>
      </c>
      <c r="J6956" s="108" t="s">
        <v>4651</v>
      </c>
      <c r="O6956" s="108" t="s">
        <v>2573</v>
      </c>
    </row>
    <row r="6957" spans="1:15" s="108" customFormat="1" ht="12.75" x14ac:dyDescent="0.2">
      <c r="A6957" s="108" t="str">
        <f>EnterpriseData!$B$38</f>
        <v>ProTes300420201Adm</v>
      </c>
      <c r="B6957" s="109" t="s">
        <v>25155</v>
      </c>
      <c r="C6957" s="108" t="s">
        <v>2609</v>
      </c>
      <c r="D6957" s="108" t="s">
        <v>25156</v>
      </c>
      <c r="E6957" s="108" t="s">
        <v>2683</v>
      </c>
      <c r="G6957" s="108" t="s">
        <v>25157</v>
      </c>
      <c r="H6957" s="108" t="s">
        <v>2922</v>
      </c>
      <c r="I6957" s="110" t="s">
        <v>2683</v>
      </c>
      <c r="J6957" s="108" t="s">
        <v>2404</v>
      </c>
      <c r="O6957" s="108" t="s">
        <v>2573</v>
      </c>
    </row>
    <row r="6958" spans="1:15" s="108" customFormat="1" ht="12.75" x14ac:dyDescent="0.2">
      <c r="A6958" s="108" t="str">
        <f>EnterpriseData!$B$38</f>
        <v>ProTes300420201Adm</v>
      </c>
      <c r="B6958" s="109" t="s">
        <v>25158</v>
      </c>
      <c r="C6958" s="108" t="s">
        <v>2609</v>
      </c>
      <c r="D6958" s="108" t="s">
        <v>25159</v>
      </c>
      <c r="E6958" s="108" t="s">
        <v>2683</v>
      </c>
      <c r="G6958" s="108" t="s">
        <v>5915</v>
      </c>
      <c r="H6958" s="108" t="s">
        <v>7087</v>
      </c>
      <c r="I6958" s="110" t="s">
        <v>2683</v>
      </c>
      <c r="J6958" s="108" t="s">
        <v>5910</v>
      </c>
      <c r="O6958" s="108" t="s">
        <v>2573</v>
      </c>
    </row>
    <row r="6959" spans="1:15" s="108" customFormat="1" ht="12.75" x14ac:dyDescent="0.2">
      <c r="A6959" s="108" t="str">
        <f>EnterpriseData!$B$38</f>
        <v>ProTes300420201Adm</v>
      </c>
      <c r="B6959" s="109" t="s">
        <v>25160</v>
      </c>
      <c r="C6959" s="108" t="s">
        <v>2609</v>
      </c>
      <c r="D6959" s="108" t="s">
        <v>25161</v>
      </c>
      <c r="E6959" s="108" t="s">
        <v>2683</v>
      </c>
      <c r="G6959" s="108" t="s">
        <v>6013</v>
      </c>
      <c r="H6959" s="108" t="s">
        <v>6013</v>
      </c>
      <c r="I6959" s="110" t="s">
        <v>2683</v>
      </c>
      <c r="J6959" s="108" t="s">
        <v>6014</v>
      </c>
      <c r="O6959" s="108" t="s">
        <v>2573</v>
      </c>
    </row>
    <row r="6960" spans="1:15" s="108" customFormat="1" ht="12.75" x14ac:dyDescent="0.2">
      <c r="A6960" s="108" t="str">
        <f>EnterpriseData!$B$38</f>
        <v>ProTes300420201Adm</v>
      </c>
      <c r="B6960" s="109" t="s">
        <v>25162</v>
      </c>
      <c r="C6960" s="108" t="s">
        <v>2609</v>
      </c>
      <c r="D6960" s="108" t="s">
        <v>25163</v>
      </c>
      <c r="E6960" s="108" t="s">
        <v>2683</v>
      </c>
      <c r="G6960" s="108" t="s">
        <v>25164</v>
      </c>
      <c r="H6960" s="108" t="s">
        <v>25165</v>
      </c>
      <c r="I6960" s="110" t="s">
        <v>2683</v>
      </c>
      <c r="J6960" s="108" t="s">
        <v>3482</v>
      </c>
      <c r="O6960" s="108" t="s">
        <v>2573</v>
      </c>
    </row>
    <row r="6961" spans="1:15" s="108" customFormat="1" ht="12.75" x14ac:dyDescent="0.2">
      <c r="A6961" s="108" t="str">
        <f>EnterpriseData!$B$38</f>
        <v>ProTes300420201Adm</v>
      </c>
      <c r="B6961" s="109" t="s">
        <v>25166</v>
      </c>
      <c r="C6961" s="108" t="s">
        <v>2609</v>
      </c>
      <c r="D6961" s="108" t="s">
        <v>25167</v>
      </c>
      <c r="E6961" s="108" t="s">
        <v>2683</v>
      </c>
      <c r="G6961" s="108" t="s">
        <v>25168</v>
      </c>
      <c r="H6961" s="108" t="s">
        <v>25169</v>
      </c>
      <c r="I6961" s="110" t="s">
        <v>2683</v>
      </c>
      <c r="J6961" s="108" t="s">
        <v>6044</v>
      </c>
      <c r="O6961" s="108" t="s">
        <v>2573</v>
      </c>
    </row>
    <row r="6962" spans="1:15" s="108" customFormat="1" ht="12.75" x14ac:dyDescent="0.2">
      <c r="A6962" s="108" t="str">
        <f>EnterpriseData!$B$38</f>
        <v>ProTes300420201Adm</v>
      </c>
      <c r="B6962" s="109" t="s">
        <v>25170</v>
      </c>
      <c r="C6962" s="108" t="s">
        <v>2609</v>
      </c>
      <c r="D6962" s="108" t="s">
        <v>25171</v>
      </c>
      <c r="E6962" s="108" t="s">
        <v>2683</v>
      </c>
      <c r="G6962" s="108" t="s">
        <v>25172</v>
      </c>
      <c r="H6962" s="108" t="s">
        <v>6512</v>
      </c>
      <c r="I6962" s="110" t="s">
        <v>2683</v>
      </c>
      <c r="J6962" s="108" t="s">
        <v>5462</v>
      </c>
      <c r="O6962" s="108" t="s">
        <v>2573</v>
      </c>
    </row>
    <row r="6963" spans="1:15" s="108" customFormat="1" ht="12.75" x14ac:dyDescent="0.2">
      <c r="A6963" s="108" t="str">
        <f>EnterpriseData!$B$38</f>
        <v>ProTes300420201Adm</v>
      </c>
      <c r="B6963" s="109" t="s">
        <v>25173</v>
      </c>
      <c r="C6963" s="108" t="s">
        <v>2609</v>
      </c>
      <c r="D6963" s="108" t="s">
        <v>25174</v>
      </c>
      <c r="E6963" s="108" t="s">
        <v>2683</v>
      </c>
      <c r="G6963" s="108" t="s">
        <v>25175</v>
      </c>
      <c r="H6963" s="108" t="s">
        <v>25176</v>
      </c>
      <c r="I6963" s="110" t="s">
        <v>2683</v>
      </c>
      <c r="J6963" s="108" t="s">
        <v>3681</v>
      </c>
      <c r="O6963" s="108" t="s">
        <v>2573</v>
      </c>
    </row>
    <row r="6964" spans="1:15" s="108" customFormat="1" ht="12.75" x14ac:dyDescent="0.2">
      <c r="A6964" s="108" t="str">
        <f>EnterpriseData!$B$38</f>
        <v>ProTes300420201Adm</v>
      </c>
      <c r="B6964" s="109" t="s">
        <v>25177</v>
      </c>
      <c r="C6964" s="108" t="s">
        <v>2609</v>
      </c>
      <c r="D6964" s="108" t="s">
        <v>25178</v>
      </c>
      <c r="E6964" s="108" t="s">
        <v>2683</v>
      </c>
      <c r="G6964" s="108" t="s">
        <v>25179</v>
      </c>
      <c r="H6964" s="108" t="s">
        <v>7912</v>
      </c>
      <c r="I6964" s="110" t="s">
        <v>2683</v>
      </c>
      <c r="J6964" s="108" t="s">
        <v>3456</v>
      </c>
      <c r="O6964" s="108" t="s">
        <v>2573</v>
      </c>
    </row>
    <row r="6965" spans="1:15" s="108" customFormat="1" ht="12.75" x14ac:dyDescent="0.2">
      <c r="A6965" s="108" t="str">
        <f>EnterpriseData!$B$38</f>
        <v>ProTes300420201Adm</v>
      </c>
      <c r="B6965" s="109" t="s">
        <v>25180</v>
      </c>
      <c r="C6965" s="108" t="s">
        <v>2609</v>
      </c>
      <c r="D6965" s="108" t="s">
        <v>25181</v>
      </c>
      <c r="E6965" s="108" t="s">
        <v>2683</v>
      </c>
      <c r="G6965" s="108" t="s">
        <v>25182</v>
      </c>
      <c r="H6965" s="108" t="s">
        <v>4309</v>
      </c>
      <c r="I6965" s="110" t="s">
        <v>2683</v>
      </c>
      <c r="J6965" s="108" t="s">
        <v>2414</v>
      </c>
      <c r="O6965" s="108" t="s">
        <v>2573</v>
      </c>
    </row>
    <row r="6966" spans="1:15" s="108" customFormat="1" ht="12.75" x14ac:dyDescent="0.2">
      <c r="A6966" s="108" t="str">
        <f>EnterpriseData!$B$38</f>
        <v>ProTes300420201Adm</v>
      </c>
      <c r="B6966" s="109" t="s">
        <v>25183</v>
      </c>
      <c r="C6966" s="108" t="s">
        <v>2609</v>
      </c>
      <c r="D6966" s="108" t="s">
        <v>25184</v>
      </c>
      <c r="E6966" s="108" t="s">
        <v>2683</v>
      </c>
      <c r="G6966" s="108" t="s">
        <v>25185</v>
      </c>
      <c r="H6966" s="108" t="s">
        <v>7223</v>
      </c>
      <c r="I6966" s="110" t="s">
        <v>2683</v>
      </c>
      <c r="J6966" s="108" t="s">
        <v>4954</v>
      </c>
      <c r="O6966" s="108" t="s">
        <v>2573</v>
      </c>
    </row>
    <row r="6967" spans="1:15" s="108" customFormat="1" ht="12.75" x14ac:dyDescent="0.2">
      <c r="A6967" s="108" t="str">
        <f>EnterpriseData!$B$38</f>
        <v>ProTes300420201Adm</v>
      </c>
      <c r="B6967" s="109" t="s">
        <v>25186</v>
      </c>
      <c r="C6967" s="108" t="s">
        <v>2609</v>
      </c>
      <c r="D6967" s="108" t="s">
        <v>25187</v>
      </c>
      <c r="E6967" s="108" t="s">
        <v>2683</v>
      </c>
      <c r="G6967" s="108" t="s">
        <v>25188</v>
      </c>
      <c r="H6967" s="108" t="s">
        <v>6999</v>
      </c>
      <c r="I6967" s="110" t="s">
        <v>2683</v>
      </c>
      <c r="J6967" s="108" t="s">
        <v>4115</v>
      </c>
      <c r="O6967" s="108" t="s">
        <v>2573</v>
      </c>
    </row>
    <row r="6968" spans="1:15" s="108" customFormat="1" ht="12.75" x14ac:dyDescent="0.2">
      <c r="A6968" s="108" t="str">
        <f>EnterpriseData!$B$38</f>
        <v>ProTes300420201Adm</v>
      </c>
      <c r="B6968" s="109" t="s">
        <v>25189</v>
      </c>
      <c r="C6968" s="108" t="s">
        <v>2609</v>
      </c>
      <c r="D6968" s="108" t="s">
        <v>25190</v>
      </c>
      <c r="E6968" s="108" t="s">
        <v>2683</v>
      </c>
      <c r="G6968" s="108" t="s">
        <v>25191</v>
      </c>
      <c r="H6968" s="108" t="s">
        <v>25192</v>
      </c>
      <c r="I6968" s="110" t="s">
        <v>2683</v>
      </c>
      <c r="J6968" s="108" t="s">
        <v>4581</v>
      </c>
      <c r="O6968" s="108" t="s">
        <v>2573</v>
      </c>
    </row>
    <row r="6969" spans="1:15" s="108" customFormat="1" ht="12.75" x14ac:dyDescent="0.2">
      <c r="A6969" s="108" t="str">
        <f>EnterpriseData!$B$38</f>
        <v>ProTes300420201Adm</v>
      </c>
      <c r="B6969" s="109" t="s">
        <v>25193</v>
      </c>
      <c r="C6969" s="108" t="s">
        <v>2609</v>
      </c>
      <c r="D6969" s="108" t="s">
        <v>25194</v>
      </c>
      <c r="E6969" s="108" t="s">
        <v>2683</v>
      </c>
      <c r="G6969" s="108" t="s">
        <v>25195</v>
      </c>
      <c r="H6969" s="108" t="s">
        <v>4035</v>
      </c>
      <c r="I6969" s="110" t="s">
        <v>2683</v>
      </c>
      <c r="J6969" s="108" t="s">
        <v>3825</v>
      </c>
      <c r="O6969" s="108" t="s">
        <v>2573</v>
      </c>
    </row>
    <row r="6970" spans="1:15" s="108" customFormat="1" ht="12.75" x14ac:dyDescent="0.2">
      <c r="A6970" s="108" t="str">
        <f>EnterpriseData!$B$38</f>
        <v>ProTes300420201Adm</v>
      </c>
      <c r="B6970" s="109" t="s">
        <v>25196</v>
      </c>
      <c r="C6970" s="108" t="s">
        <v>2609</v>
      </c>
      <c r="D6970" s="108" t="s">
        <v>25197</v>
      </c>
      <c r="E6970" s="108" t="s">
        <v>2683</v>
      </c>
      <c r="G6970" s="108" t="s">
        <v>25198</v>
      </c>
      <c r="H6970" s="108" t="s">
        <v>8351</v>
      </c>
      <c r="I6970" s="110" t="s">
        <v>2683</v>
      </c>
      <c r="J6970" s="108" t="s">
        <v>2930</v>
      </c>
      <c r="O6970" s="108" t="s">
        <v>2573</v>
      </c>
    </row>
    <row r="6971" spans="1:15" s="108" customFormat="1" ht="12.75" x14ac:dyDescent="0.2">
      <c r="A6971" s="108" t="str">
        <f>EnterpriseData!$B$38</f>
        <v>ProTes300420201Adm</v>
      </c>
      <c r="B6971" s="109" t="s">
        <v>25199</v>
      </c>
      <c r="C6971" s="108" t="s">
        <v>2609</v>
      </c>
      <c r="D6971" s="108" t="s">
        <v>25200</v>
      </c>
      <c r="E6971" s="108" t="s">
        <v>2683</v>
      </c>
      <c r="G6971" s="108" t="s">
        <v>5899</v>
      </c>
      <c r="H6971" s="108" t="s">
        <v>6630</v>
      </c>
      <c r="I6971" s="110" t="s">
        <v>2683</v>
      </c>
      <c r="J6971" s="108" t="s">
        <v>5900</v>
      </c>
      <c r="O6971" s="108" t="s">
        <v>2573</v>
      </c>
    </row>
    <row r="6972" spans="1:15" s="108" customFormat="1" ht="12.75" x14ac:dyDescent="0.2">
      <c r="A6972" s="108" t="str">
        <f>EnterpriseData!$B$38</f>
        <v>ProTes300420201Adm</v>
      </c>
      <c r="B6972" s="109" t="s">
        <v>25201</v>
      </c>
      <c r="C6972" s="108" t="s">
        <v>2609</v>
      </c>
      <c r="D6972" s="108" t="s">
        <v>25202</v>
      </c>
      <c r="E6972" s="108" t="s">
        <v>2683</v>
      </c>
      <c r="G6972" s="108" t="s">
        <v>25203</v>
      </c>
      <c r="H6972" s="108" t="s">
        <v>3442</v>
      </c>
      <c r="I6972" s="110" t="s">
        <v>2683</v>
      </c>
      <c r="J6972" s="108" t="s">
        <v>2414</v>
      </c>
      <c r="O6972" s="108" t="s">
        <v>2573</v>
      </c>
    </row>
    <row r="6973" spans="1:15" s="108" customFormat="1" ht="12.75" x14ac:dyDescent="0.2">
      <c r="A6973" s="108" t="str">
        <f>EnterpriseData!$B$38</f>
        <v>ProTes300420201Adm</v>
      </c>
      <c r="B6973" s="109" t="s">
        <v>25204</v>
      </c>
      <c r="C6973" s="108" t="s">
        <v>2609</v>
      </c>
      <c r="D6973" s="108" t="s">
        <v>25205</v>
      </c>
      <c r="E6973" s="108" t="s">
        <v>2683</v>
      </c>
      <c r="G6973" s="108" t="s">
        <v>25206</v>
      </c>
      <c r="H6973" s="108" t="s">
        <v>8649</v>
      </c>
      <c r="I6973" s="110" t="s">
        <v>2683</v>
      </c>
      <c r="J6973" s="108" t="s">
        <v>2407</v>
      </c>
      <c r="O6973" s="108" t="s">
        <v>2573</v>
      </c>
    </row>
    <row r="6974" spans="1:15" s="108" customFormat="1" ht="12.75" x14ac:dyDescent="0.2">
      <c r="A6974" s="108" t="str">
        <f>EnterpriseData!$B$38</f>
        <v>ProTes300420201Adm</v>
      </c>
      <c r="B6974" s="109" t="s">
        <v>25207</v>
      </c>
      <c r="C6974" s="108" t="s">
        <v>2609</v>
      </c>
      <c r="D6974" s="108" t="s">
        <v>25208</v>
      </c>
      <c r="E6974" s="108" t="s">
        <v>2683</v>
      </c>
      <c r="G6974" s="108" t="s">
        <v>25209</v>
      </c>
      <c r="H6974" s="108" t="s">
        <v>6118</v>
      </c>
      <c r="I6974" s="110" t="s">
        <v>2683</v>
      </c>
      <c r="J6974" s="108" t="s">
        <v>2377</v>
      </c>
      <c r="O6974" s="108" t="s">
        <v>2573</v>
      </c>
    </row>
    <row r="6975" spans="1:15" s="108" customFormat="1" ht="12.75" x14ac:dyDescent="0.2">
      <c r="A6975" s="108" t="str">
        <f>EnterpriseData!$B$38</f>
        <v>ProTes300420201Adm</v>
      </c>
      <c r="B6975" s="109" t="s">
        <v>25210</v>
      </c>
      <c r="C6975" s="108" t="s">
        <v>2609</v>
      </c>
      <c r="D6975" s="108" t="s">
        <v>25211</v>
      </c>
      <c r="E6975" s="108" t="s">
        <v>2683</v>
      </c>
      <c r="G6975" s="108" t="s">
        <v>25212</v>
      </c>
      <c r="H6975" s="108" t="s">
        <v>6403</v>
      </c>
      <c r="I6975" s="110" t="s">
        <v>2683</v>
      </c>
      <c r="J6975" s="108" t="s">
        <v>6404</v>
      </c>
      <c r="O6975" s="108" t="s">
        <v>2573</v>
      </c>
    </row>
    <row r="6976" spans="1:15" s="108" customFormat="1" ht="12.75" x14ac:dyDescent="0.2">
      <c r="A6976" s="108" t="str">
        <f>EnterpriseData!$B$38</f>
        <v>ProTes300420201Adm</v>
      </c>
      <c r="B6976" s="109" t="s">
        <v>25213</v>
      </c>
      <c r="C6976" s="108" t="s">
        <v>2609</v>
      </c>
      <c r="D6976" s="108" t="s">
        <v>25214</v>
      </c>
      <c r="E6976" s="108" t="s">
        <v>2683</v>
      </c>
      <c r="G6976" s="108" t="s">
        <v>25215</v>
      </c>
      <c r="H6976" s="108" t="s">
        <v>7712</v>
      </c>
      <c r="I6976" s="110" t="s">
        <v>2683</v>
      </c>
      <c r="J6976" s="108" t="s">
        <v>3614</v>
      </c>
      <c r="O6976" s="108" t="s">
        <v>2573</v>
      </c>
    </row>
    <row r="6977" spans="1:15" s="108" customFormat="1" ht="12.75" x14ac:dyDescent="0.2">
      <c r="A6977" s="108" t="str">
        <f>EnterpriseData!$B$38</f>
        <v>ProTes300420201Adm</v>
      </c>
      <c r="B6977" s="109" t="s">
        <v>25216</v>
      </c>
      <c r="C6977" s="108" t="s">
        <v>2609</v>
      </c>
      <c r="D6977" s="108" t="s">
        <v>25217</v>
      </c>
      <c r="E6977" s="108" t="s">
        <v>2683</v>
      </c>
      <c r="G6977" s="108" t="s">
        <v>25218</v>
      </c>
      <c r="H6977" s="108" t="s">
        <v>7315</v>
      </c>
      <c r="I6977" s="110" t="s">
        <v>2683</v>
      </c>
      <c r="J6977" s="108" t="s">
        <v>3016</v>
      </c>
      <c r="O6977" s="108" t="s">
        <v>2573</v>
      </c>
    </row>
    <row r="6978" spans="1:15" s="108" customFormat="1" ht="12.75" x14ac:dyDescent="0.2">
      <c r="A6978" s="108" t="str">
        <f>EnterpriseData!$B$38</f>
        <v>ProTes300420201Adm</v>
      </c>
      <c r="B6978" s="109" t="s">
        <v>25219</v>
      </c>
      <c r="C6978" s="108" t="s">
        <v>2609</v>
      </c>
      <c r="D6978" s="108" t="s">
        <v>25220</v>
      </c>
      <c r="E6978" s="108" t="s">
        <v>25221</v>
      </c>
      <c r="G6978" s="108" t="s">
        <v>4222</v>
      </c>
      <c r="H6978" s="108" t="s">
        <v>4222</v>
      </c>
      <c r="I6978" s="110" t="s">
        <v>2683</v>
      </c>
      <c r="J6978" s="108" t="s">
        <v>2952</v>
      </c>
      <c r="O6978" s="108" t="s">
        <v>2573</v>
      </c>
    </row>
    <row r="6979" spans="1:15" s="108" customFormat="1" ht="12.75" x14ac:dyDescent="0.2">
      <c r="A6979" s="108" t="str">
        <f>EnterpriseData!$B$38</f>
        <v>ProTes300420201Adm</v>
      </c>
      <c r="B6979" s="109" t="s">
        <v>25222</v>
      </c>
      <c r="C6979" s="108" t="s">
        <v>2609</v>
      </c>
      <c r="D6979" s="108" t="s">
        <v>25223</v>
      </c>
      <c r="E6979" s="108" t="s">
        <v>2683</v>
      </c>
      <c r="G6979" s="108" t="s">
        <v>14435</v>
      </c>
      <c r="H6979" s="108" t="s">
        <v>6118</v>
      </c>
      <c r="I6979" s="110" t="s">
        <v>2683</v>
      </c>
      <c r="J6979" s="108" t="s">
        <v>2377</v>
      </c>
      <c r="O6979" s="108" t="s">
        <v>2573</v>
      </c>
    </row>
    <row r="6980" spans="1:15" s="108" customFormat="1" ht="12.75" x14ac:dyDescent="0.2">
      <c r="A6980" s="108" t="str">
        <f>EnterpriseData!$B$38</f>
        <v>ProTes300420201Adm</v>
      </c>
      <c r="B6980" s="109" t="s">
        <v>25224</v>
      </c>
      <c r="C6980" s="108" t="s">
        <v>2609</v>
      </c>
      <c r="D6980" s="108" t="s">
        <v>25225</v>
      </c>
      <c r="E6980" s="108" t="s">
        <v>2683</v>
      </c>
      <c r="G6980" s="108" t="s">
        <v>25226</v>
      </c>
      <c r="H6980" s="108" t="s">
        <v>3999</v>
      </c>
      <c r="I6980" s="110" t="s">
        <v>2683</v>
      </c>
      <c r="J6980" s="108" t="s">
        <v>2727</v>
      </c>
      <c r="O6980" s="108" t="s">
        <v>2573</v>
      </c>
    </row>
    <row r="6981" spans="1:15" s="108" customFormat="1" ht="12.75" x14ac:dyDescent="0.2">
      <c r="A6981" s="108" t="str">
        <f>EnterpriseData!$B$38</f>
        <v>ProTes300420201Adm</v>
      </c>
      <c r="B6981" s="109" t="s">
        <v>25227</v>
      </c>
      <c r="C6981" s="108" t="s">
        <v>2609</v>
      </c>
      <c r="D6981" s="108" t="s">
        <v>25228</v>
      </c>
      <c r="E6981" s="108" t="s">
        <v>2683</v>
      </c>
      <c r="G6981" s="108" t="s">
        <v>25229</v>
      </c>
      <c r="H6981" s="108" t="s">
        <v>25230</v>
      </c>
      <c r="I6981" s="110" t="s">
        <v>2683</v>
      </c>
      <c r="J6981" s="108" t="s">
        <v>2392</v>
      </c>
      <c r="O6981" s="108" t="s">
        <v>2573</v>
      </c>
    </row>
    <row r="6982" spans="1:15" s="108" customFormat="1" ht="12.75" x14ac:dyDescent="0.2">
      <c r="A6982" s="108" t="str">
        <f>EnterpriseData!$B$38</f>
        <v>ProTes300420201Adm</v>
      </c>
      <c r="B6982" s="109" t="s">
        <v>25231</v>
      </c>
      <c r="C6982" s="108" t="s">
        <v>2609</v>
      </c>
      <c r="D6982" s="108" t="s">
        <v>25232</v>
      </c>
      <c r="E6982" s="108" t="s">
        <v>2683</v>
      </c>
      <c r="G6982" s="108" t="s">
        <v>5744</v>
      </c>
      <c r="H6982" s="108" t="s">
        <v>21504</v>
      </c>
      <c r="I6982" s="110" t="s">
        <v>2683</v>
      </c>
      <c r="J6982" s="108" t="s">
        <v>4581</v>
      </c>
      <c r="O6982" s="108" t="s">
        <v>2573</v>
      </c>
    </row>
    <row r="6983" spans="1:15" s="108" customFormat="1" ht="12.75" x14ac:dyDescent="0.2">
      <c r="A6983" s="108" t="str">
        <f>EnterpriseData!$B$38</f>
        <v>ProTes300420201Adm</v>
      </c>
      <c r="B6983" s="109" t="s">
        <v>25233</v>
      </c>
      <c r="C6983" s="108" t="s">
        <v>2609</v>
      </c>
      <c r="D6983" s="108" t="s">
        <v>25234</v>
      </c>
      <c r="E6983" s="108" t="s">
        <v>2683</v>
      </c>
      <c r="G6983" s="108" t="s">
        <v>3958</v>
      </c>
      <c r="H6983" s="108" t="s">
        <v>25235</v>
      </c>
      <c r="I6983" s="110" t="s">
        <v>2683</v>
      </c>
      <c r="J6983" s="108" t="s">
        <v>3614</v>
      </c>
      <c r="O6983" s="108" t="s">
        <v>2573</v>
      </c>
    </row>
    <row r="6984" spans="1:15" s="108" customFormat="1" ht="12.75" x14ac:dyDescent="0.2">
      <c r="A6984" s="108" t="str">
        <f>EnterpriseData!$B$38</f>
        <v>ProTes300420201Adm</v>
      </c>
      <c r="B6984" s="109" t="s">
        <v>25236</v>
      </c>
      <c r="C6984" s="108" t="s">
        <v>2609</v>
      </c>
      <c r="D6984" s="108" t="s">
        <v>25237</v>
      </c>
      <c r="E6984" s="108" t="s">
        <v>2683</v>
      </c>
      <c r="G6984" s="108" t="s">
        <v>25238</v>
      </c>
      <c r="H6984" s="108" t="s">
        <v>6545</v>
      </c>
      <c r="I6984" s="110" t="s">
        <v>2683</v>
      </c>
      <c r="J6984" s="108" t="s">
        <v>2896</v>
      </c>
      <c r="O6984" s="108" t="s">
        <v>2573</v>
      </c>
    </row>
    <row r="6985" spans="1:15" s="108" customFormat="1" ht="12.75" x14ac:dyDescent="0.2">
      <c r="A6985" s="108" t="str">
        <f>EnterpriseData!$B$38</f>
        <v>ProTes300420201Adm</v>
      </c>
      <c r="B6985" s="109" t="s">
        <v>25239</v>
      </c>
      <c r="C6985" s="108" t="s">
        <v>2609</v>
      </c>
      <c r="D6985" s="108" t="s">
        <v>25240</v>
      </c>
      <c r="E6985" s="108" t="s">
        <v>2683</v>
      </c>
      <c r="G6985" s="108" t="s">
        <v>25241</v>
      </c>
      <c r="H6985" s="108" t="s">
        <v>18365</v>
      </c>
      <c r="I6985" s="110" t="s">
        <v>2683</v>
      </c>
      <c r="J6985" s="108" t="s">
        <v>2437</v>
      </c>
      <c r="O6985" s="108" t="s">
        <v>2573</v>
      </c>
    </row>
    <row r="6986" spans="1:15" s="108" customFormat="1" ht="12.75" x14ac:dyDescent="0.2">
      <c r="A6986" s="108" t="str">
        <f>EnterpriseData!$B$38</f>
        <v>ProTes300420201Adm</v>
      </c>
      <c r="B6986" s="109" t="s">
        <v>25242</v>
      </c>
      <c r="C6986" s="108" t="s">
        <v>2609</v>
      </c>
      <c r="D6986" s="108" t="s">
        <v>25243</v>
      </c>
      <c r="E6986" s="108" t="s">
        <v>2683</v>
      </c>
      <c r="G6986" s="108" t="s">
        <v>25244</v>
      </c>
      <c r="H6986" s="108" t="s">
        <v>8064</v>
      </c>
      <c r="I6986" s="110" t="s">
        <v>2683</v>
      </c>
      <c r="J6986" s="108" t="s">
        <v>2414</v>
      </c>
      <c r="O6986" s="108" t="s">
        <v>2573</v>
      </c>
    </row>
    <row r="6987" spans="1:15" s="108" customFormat="1" ht="12.75" x14ac:dyDescent="0.2">
      <c r="A6987" s="108" t="str">
        <f>EnterpriseData!$B$38</f>
        <v>ProTes300420201Adm</v>
      </c>
      <c r="B6987" s="109" t="s">
        <v>25245</v>
      </c>
      <c r="C6987" s="108" t="s">
        <v>2609</v>
      </c>
      <c r="D6987" s="108" t="s">
        <v>25246</v>
      </c>
      <c r="E6987" s="108" t="s">
        <v>2683</v>
      </c>
      <c r="G6987" s="108" t="s">
        <v>25247</v>
      </c>
      <c r="H6987" s="108" t="s">
        <v>25248</v>
      </c>
      <c r="I6987" s="110" t="s">
        <v>2683</v>
      </c>
      <c r="J6987" s="108" t="s">
        <v>3681</v>
      </c>
      <c r="O6987" s="108" t="s">
        <v>2573</v>
      </c>
    </row>
    <row r="6988" spans="1:15" s="108" customFormat="1" ht="12.75" x14ac:dyDescent="0.2">
      <c r="A6988" s="108" t="str">
        <f>EnterpriseData!$B$38</f>
        <v>ProTes300420201Adm</v>
      </c>
      <c r="B6988" s="109" t="s">
        <v>25249</v>
      </c>
      <c r="C6988" s="108" t="s">
        <v>2609</v>
      </c>
      <c r="D6988" s="108" t="s">
        <v>25250</v>
      </c>
      <c r="E6988" s="108" t="s">
        <v>2683</v>
      </c>
      <c r="G6988" s="108" t="s">
        <v>25251</v>
      </c>
      <c r="H6988" s="108" t="s">
        <v>8649</v>
      </c>
      <c r="I6988" s="110" t="s">
        <v>2683</v>
      </c>
      <c r="J6988" s="108" t="s">
        <v>2407</v>
      </c>
      <c r="O6988" s="108" t="s">
        <v>2573</v>
      </c>
    </row>
    <row r="6989" spans="1:15" s="108" customFormat="1" ht="12.75" x14ac:dyDescent="0.2">
      <c r="A6989" s="108" t="str">
        <f>EnterpriseData!$B$38</f>
        <v>ProTes300420201Adm</v>
      </c>
      <c r="B6989" s="109" t="s">
        <v>25252</v>
      </c>
      <c r="C6989" s="108" t="s">
        <v>2609</v>
      </c>
      <c r="D6989" s="108" t="s">
        <v>25253</v>
      </c>
      <c r="E6989" s="108" t="s">
        <v>2683</v>
      </c>
      <c r="G6989" s="108" t="s">
        <v>25254</v>
      </c>
      <c r="H6989" s="108" t="s">
        <v>7953</v>
      </c>
      <c r="I6989" s="110" t="s">
        <v>2683</v>
      </c>
      <c r="J6989" s="108" t="s">
        <v>4543</v>
      </c>
      <c r="O6989" s="108" t="s">
        <v>2573</v>
      </c>
    </row>
    <row r="6990" spans="1:15" s="108" customFormat="1" ht="12.75" x14ac:dyDescent="0.2">
      <c r="A6990" s="108" t="str">
        <f>EnterpriseData!$B$38</f>
        <v>ProTes300420201Adm</v>
      </c>
      <c r="B6990" s="109" t="s">
        <v>25255</v>
      </c>
      <c r="C6990" s="108" t="s">
        <v>2609</v>
      </c>
      <c r="D6990" s="108" t="s">
        <v>25256</v>
      </c>
      <c r="E6990" s="108" t="s">
        <v>2683</v>
      </c>
      <c r="G6990" s="108" t="s">
        <v>25257</v>
      </c>
      <c r="H6990" s="108" t="s">
        <v>6886</v>
      </c>
      <c r="I6990" s="110" t="s">
        <v>2683</v>
      </c>
      <c r="J6990" s="108" t="s">
        <v>4503</v>
      </c>
      <c r="O6990" s="108" t="s">
        <v>2573</v>
      </c>
    </row>
    <row r="6991" spans="1:15" s="108" customFormat="1" ht="12.75" x14ac:dyDescent="0.2">
      <c r="A6991" s="108" t="str">
        <f>EnterpriseData!$B$38</f>
        <v>ProTes300420201Adm</v>
      </c>
      <c r="B6991" s="109" t="s">
        <v>25258</v>
      </c>
      <c r="C6991" s="108" t="s">
        <v>2609</v>
      </c>
      <c r="D6991" s="108" t="s">
        <v>25259</v>
      </c>
      <c r="E6991" s="108" t="s">
        <v>2683</v>
      </c>
      <c r="G6991" s="108" t="s">
        <v>25260</v>
      </c>
      <c r="H6991" s="108" t="s">
        <v>25261</v>
      </c>
      <c r="I6991" s="110" t="s">
        <v>2683</v>
      </c>
      <c r="J6991" s="108" t="s">
        <v>21063</v>
      </c>
      <c r="O6991" s="108" t="s">
        <v>2573</v>
      </c>
    </row>
    <row r="6992" spans="1:15" s="108" customFormat="1" ht="12.75" x14ac:dyDescent="0.2">
      <c r="A6992" s="108" t="str">
        <f>EnterpriseData!$B$38</f>
        <v>ProTes300420201Adm</v>
      </c>
      <c r="B6992" s="109" t="s">
        <v>25262</v>
      </c>
      <c r="C6992" s="108" t="s">
        <v>2609</v>
      </c>
      <c r="D6992" s="108" t="s">
        <v>25263</v>
      </c>
      <c r="E6992" s="108" t="s">
        <v>2683</v>
      </c>
      <c r="G6992" s="108" t="s">
        <v>25264</v>
      </c>
      <c r="H6992" s="108" t="s">
        <v>6433</v>
      </c>
      <c r="I6992" s="110" t="s">
        <v>2683</v>
      </c>
      <c r="J6992" s="108" t="s">
        <v>3036</v>
      </c>
      <c r="O6992" s="108" t="s">
        <v>2573</v>
      </c>
    </row>
    <row r="6993" spans="1:15" s="108" customFormat="1" ht="12.75" x14ac:dyDescent="0.2">
      <c r="A6993" s="108" t="str">
        <f>EnterpriseData!$B$38</f>
        <v>ProTes300420201Adm</v>
      </c>
      <c r="B6993" s="109" t="s">
        <v>25265</v>
      </c>
      <c r="C6993" s="108" t="s">
        <v>2609</v>
      </c>
      <c r="D6993" s="108" t="s">
        <v>25266</v>
      </c>
      <c r="E6993" s="108" t="s">
        <v>2683</v>
      </c>
      <c r="G6993" s="108" t="s">
        <v>25267</v>
      </c>
      <c r="H6993" s="108" t="s">
        <v>13229</v>
      </c>
      <c r="I6993" s="110" t="s">
        <v>2683</v>
      </c>
      <c r="J6993" s="108" t="s">
        <v>2834</v>
      </c>
      <c r="O6993" s="108" t="s">
        <v>2573</v>
      </c>
    </row>
    <row r="6994" spans="1:15" s="108" customFormat="1" ht="12.75" x14ac:dyDescent="0.2">
      <c r="A6994" s="108" t="str">
        <f>EnterpriseData!$B$38</f>
        <v>ProTes300420201Adm</v>
      </c>
      <c r="B6994" s="109" t="s">
        <v>25268</v>
      </c>
      <c r="C6994" s="108" t="s">
        <v>2609</v>
      </c>
      <c r="D6994" s="108" t="s">
        <v>25269</v>
      </c>
      <c r="E6994" s="108" t="s">
        <v>2683</v>
      </c>
      <c r="G6994" s="108" t="s">
        <v>25270</v>
      </c>
      <c r="H6994" s="108" t="s">
        <v>6198</v>
      </c>
      <c r="I6994" s="110" t="s">
        <v>2683</v>
      </c>
      <c r="J6994" s="108" t="s">
        <v>3825</v>
      </c>
      <c r="O6994" s="108" t="s">
        <v>2573</v>
      </c>
    </row>
    <row r="6995" spans="1:15" s="108" customFormat="1" ht="12.75" x14ac:dyDescent="0.2">
      <c r="A6995" s="108" t="str">
        <f>EnterpriseData!$B$38</f>
        <v>ProTes300420201Adm</v>
      </c>
      <c r="B6995" s="109" t="s">
        <v>25271</v>
      </c>
      <c r="C6995" s="108" t="s">
        <v>2609</v>
      </c>
      <c r="D6995" s="108" t="s">
        <v>25272</v>
      </c>
      <c r="E6995" s="108" t="s">
        <v>2683</v>
      </c>
      <c r="G6995" s="108" t="s">
        <v>6040</v>
      </c>
      <c r="H6995" s="108" t="s">
        <v>8991</v>
      </c>
      <c r="I6995" s="110" t="s">
        <v>2683</v>
      </c>
      <c r="J6995" s="108" t="s">
        <v>4269</v>
      </c>
      <c r="O6995" s="108" t="s">
        <v>2573</v>
      </c>
    </row>
    <row r="6996" spans="1:15" s="108" customFormat="1" ht="12.75" x14ac:dyDescent="0.2">
      <c r="A6996" s="108" t="str">
        <f>EnterpriseData!$B$38</f>
        <v>ProTes300420201Adm</v>
      </c>
      <c r="B6996" s="109" t="s">
        <v>25273</v>
      </c>
      <c r="C6996" s="108" t="s">
        <v>2609</v>
      </c>
      <c r="D6996" s="108" t="s">
        <v>25274</v>
      </c>
      <c r="E6996" s="108" t="s">
        <v>2683</v>
      </c>
      <c r="G6996" s="108" t="s">
        <v>25275</v>
      </c>
      <c r="H6996" s="108" t="s">
        <v>8332</v>
      </c>
      <c r="I6996" s="110" t="s">
        <v>2683</v>
      </c>
      <c r="J6996" s="108" t="s">
        <v>2414</v>
      </c>
      <c r="O6996" s="108" t="s">
        <v>2573</v>
      </c>
    </row>
    <row r="6997" spans="1:15" s="108" customFormat="1" ht="12.75" x14ac:dyDescent="0.2">
      <c r="A6997" s="108" t="str">
        <f>EnterpriseData!$B$38</f>
        <v>ProTes300420201Adm</v>
      </c>
      <c r="B6997" s="109" t="s">
        <v>25276</v>
      </c>
      <c r="C6997" s="108" t="s">
        <v>2609</v>
      </c>
      <c r="D6997" s="108" t="s">
        <v>25277</v>
      </c>
      <c r="E6997" s="108" t="s">
        <v>2683</v>
      </c>
      <c r="G6997" s="108" t="s">
        <v>25278</v>
      </c>
      <c r="H6997" s="108" t="s">
        <v>25278</v>
      </c>
      <c r="I6997" s="110" t="s">
        <v>2683</v>
      </c>
      <c r="J6997" s="108" t="s">
        <v>4651</v>
      </c>
      <c r="O6997" s="108" t="s">
        <v>2573</v>
      </c>
    </row>
    <row r="6998" spans="1:15" s="108" customFormat="1" ht="12.75" x14ac:dyDescent="0.2">
      <c r="A6998" s="108" t="str">
        <f>EnterpriseData!$B$38</f>
        <v>ProTes300420201Adm</v>
      </c>
      <c r="B6998" s="109" t="s">
        <v>25279</v>
      </c>
      <c r="C6998" s="108" t="s">
        <v>2609</v>
      </c>
      <c r="D6998" s="108" t="s">
        <v>25280</v>
      </c>
      <c r="E6998" s="108" t="s">
        <v>2683</v>
      </c>
      <c r="G6998" s="108" t="s">
        <v>25281</v>
      </c>
      <c r="H6998" s="108" t="s">
        <v>7050</v>
      </c>
      <c r="I6998" s="110" t="s">
        <v>2683</v>
      </c>
      <c r="J6998" s="108" t="s">
        <v>5583</v>
      </c>
      <c r="O6998" s="108" t="s">
        <v>2573</v>
      </c>
    </row>
    <row r="6999" spans="1:15" s="108" customFormat="1" ht="12.75" x14ac:dyDescent="0.2">
      <c r="A6999" s="108" t="str">
        <f>EnterpriseData!$B$38</f>
        <v>ProTes300420201Adm</v>
      </c>
      <c r="B6999" s="109" t="s">
        <v>25282</v>
      </c>
      <c r="C6999" s="108" t="s">
        <v>2609</v>
      </c>
      <c r="D6999" s="108" t="s">
        <v>25283</v>
      </c>
      <c r="E6999" s="108" t="s">
        <v>2683</v>
      </c>
      <c r="G6999" s="108" t="s">
        <v>25284</v>
      </c>
      <c r="H6999" s="108" t="s">
        <v>8180</v>
      </c>
      <c r="I6999" s="110" t="s">
        <v>2683</v>
      </c>
      <c r="J6999" s="108" t="s">
        <v>3078</v>
      </c>
      <c r="O6999" s="108" t="s">
        <v>2573</v>
      </c>
    </row>
    <row r="7000" spans="1:15" s="108" customFormat="1" ht="12.75" x14ac:dyDescent="0.2">
      <c r="A7000" s="108" t="str">
        <f>EnterpriseData!$B$38</f>
        <v>ProTes300420201Adm</v>
      </c>
      <c r="B7000" s="109" t="s">
        <v>25285</v>
      </c>
      <c r="C7000" s="108" t="s">
        <v>2609</v>
      </c>
      <c r="D7000" s="108" t="s">
        <v>25286</v>
      </c>
      <c r="E7000" s="108" t="s">
        <v>2683</v>
      </c>
      <c r="G7000" s="108" t="s">
        <v>25287</v>
      </c>
      <c r="H7000" s="108" t="s">
        <v>6118</v>
      </c>
      <c r="I7000" s="110" t="s">
        <v>2683</v>
      </c>
      <c r="J7000" s="108" t="s">
        <v>2377</v>
      </c>
      <c r="O7000" s="108" t="s">
        <v>2573</v>
      </c>
    </row>
    <row r="7001" spans="1:15" s="108" customFormat="1" ht="12.75" x14ac:dyDescent="0.2">
      <c r="A7001" s="108" t="str">
        <f>EnterpriseData!$B$38</f>
        <v>ProTes300420201Adm</v>
      </c>
      <c r="B7001" s="109" t="s">
        <v>25288</v>
      </c>
      <c r="C7001" s="108" t="s">
        <v>2609</v>
      </c>
      <c r="D7001" s="108" t="s">
        <v>25289</v>
      </c>
      <c r="E7001" s="108" t="s">
        <v>2683</v>
      </c>
      <c r="G7001" s="108" t="s">
        <v>25290</v>
      </c>
      <c r="H7001" s="108" t="s">
        <v>7223</v>
      </c>
      <c r="I7001" s="110" t="s">
        <v>2683</v>
      </c>
      <c r="J7001" s="108" t="s">
        <v>4954</v>
      </c>
      <c r="O7001" s="108" t="s">
        <v>2573</v>
      </c>
    </row>
    <row r="7002" spans="1:15" s="108" customFormat="1" ht="12.75" x14ac:dyDescent="0.2">
      <c r="A7002" s="108" t="str">
        <f>EnterpriseData!$B$38</f>
        <v>ProTes300420201Adm</v>
      </c>
      <c r="B7002" s="109" t="s">
        <v>25291</v>
      </c>
      <c r="C7002" s="108" t="s">
        <v>2609</v>
      </c>
      <c r="D7002" s="108" t="s">
        <v>25292</v>
      </c>
      <c r="E7002" s="108" t="s">
        <v>2683</v>
      </c>
      <c r="G7002" s="108" t="s">
        <v>2806</v>
      </c>
      <c r="H7002" s="108" t="s">
        <v>11059</v>
      </c>
      <c r="I7002" s="110" t="s">
        <v>2683</v>
      </c>
      <c r="J7002" s="108" t="s">
        <v>2794</v>
      </c>
      <c r="O7002" s="108" t="s">
        <v>2573</v>
      </c>
    </row>
    <row r="7003" spans="1:15" s="108" customFormat="1" ht="12.75" x14ac:dyDescent="0.2">
      <c r="A7003" s="108" t="str">
        <f>EnterpriseData!$B$38</f>
        <v>ProTes300420201Adm</v>
      </c>
      <c r="B7003" s="109" t="s">
        <v>25293</v>
      </c>
      <c r="C7003" s="108" t="s">
        <v>2609</v>
      </c>
      <c r="D7003" s="108" t="s">
        <v>25294</v>
      </c>
      <c r="E7003" s="108" t="s">
        <v>2683</v>
      </c>
      <c r="G7003" s="108" t="s">
        <v>25295</v>
      </c>
      <c r="H7003" s="108" t="s">
        <v>6275</v>
      </c>
      <c r="I7003" s="110" t="s">
        <v>2683</v>
      </c>
      <c r="J7003" s="108" t="s">
        <v>6276</v>
      </c>
      <c r="O7003" s="108" t="s">
        <v>2573</v>
      </c>
    </row>
    <row r="7004" spans="1:15" s="108" customFormat="1" ht="12.75" x14ac:dyDescent="0.2">
      <c r="A7004" s="108" t="str">
        <f>EnterpriseData!$B$38</f>
        <v>ProTes300420201Adm</v>
      </c>
      <c r="B7004" s="109" t="s">
        <v>25296</v>
      </c>
      <c r="C7004" s="108" t="s">
        <v>2609</v>
      </c>
      <c r="D7004" s="108" t="s">
        <v>25297</v>
      </c>
      <c r="E7004" s="108" t="s">
        <v>25298</v>
      </c>
      <c r="G7004" s="108" t="s">
        <v>2599</v>
      </c>
      <c r="H7004" s="108" t="s">
        <v>7614</v>
      </c>
      <c r="I7004" s="110" t="s">
        <v>2683</v>
      </c>
      <c r="J7004" s="108" t="s">
        <v>2377</v>
      </c>
      <c r="O7004" s="108" t="s">
        <v>2573</v>
      </c>
    </row>
    <row r="7005" spans="1:15" s="108" customFormat="1" ht="12.75" x14ac:dyDescent="0.2">
      <c r="A7005" s="108" t="str">
        <f>EnterpriseData!$B$38</f>
        <v>ProTes300420201Adm</v>
      </c>
      <c r="B7005" s="109" t="s">
        <v>25299</v>
      </c>
      <c r="C7005" s="108" t="s">
        <v>2609</v>
      </c>
      <c r="D7005" s="108" t="s">
        <v>25300</v>
      </c>
      <c r="E7005" s="108" t="s">
        <v>2683</v>
      </c>
      <c r="G7005" s="108" t="s">
        <v>25301</v>
      </c>
      <c r="H7005" s="108" t="s">
        <v>6133</v>
      </c>
      <c r="I7005" s="110" t="s">
        <v>2683</v>
      </c>
      <c r="J7005" s="108" t="s">
        <v>3681</v>
      </c>
      <c r="O7005" s="108" t="s">
        <v>2573</v>
      </c>
    </row>
    <row r="7006" spans="1:15" s="108" customFormat="1" ht="12.75" x14ac:dyDescent="0.2">
      <c r="A7006" s="108" t="str">
        <f>EnterpriseData!$B$38</f>
        <v>ProTes300420201Adm</v>
      </c>
      <c r="B7006" s="109" t="s">
        <v>25302</v>
      </c>
      <c r="C7006" s="108" t="s">
        <v>2609</v>
      </c>
      <c r="D7006" s="108" t="s">
        <v>25303</v>
      </c>
      <c r="E7006" s="108" t="s">
        <v>2683</v>
      </c>
      <c r="G7006" s="108" t="s">
        <v>25304</v>
      </c>
      <c r="H7006" s="108" t="s">
        <v>6133</v>
      </c>
      <c r="I7006" s="110" t="s">
        <v>2683</v>
      </c>
      <c r="J7006" s="108" t="s">
        <v>3681</v>
      </c>
      <c r="O7006" s="108" t="s">
        <v>2573</v>
      </c>
    </row>
    <row r="7007" spans="1:15" s="108" customFormat="1" ht="12.75" x14ac:dyDescent="0.2">
      <c r="A7007" s="108" t="str">
        <f>EnterpriseData!$B$38</f>
        <v>ProTes300420201Adm</v>
      </c>
      <c r="B7007" s="109" t="s">
        <v>25305</v>
      </c>
      <c r="C7007" s="108" t="s">
        <v>2609</v>
      </c>
      <c r="D7007" s="108" t="s">
        <v>25306</v>
      </c>
      <c r="E7007" s="108" t="s">
        <v>2683</v>
      </c>
      <c r="G7007" s="108" t="s">
        <v>25307</v>
      </c>
      <c r="H7007" s="108" t="s">
        <v>7941</v>
      </c>
      <c r="I7007" s="110" t="s">
        <v>2683</v>
      </c>
      <c r="J7007" s="108" t="s">
        <v>2404</v>
      </c>
      <c r="O7007" s="108" t="s">
        <v>2573</v>
      </c>
    </row>
    <row r="7008" spans="1:15" s="108" customFormat="1" ht="12.75" x14ac:dyDescent="0.2">
      <c r="A7008" s="108" t="str">
        <f>EnterpriseData!$B$38</f>
        <v>ProTes300420201Adm</v>
      </c>
      <c r="B7008" s="109" t="s">
        <v>25308</v>
      </c>
      <c r="C7008" s="108" t="s">
        <v>2609</v>
      </c>
      <c r="D7008" s="108" t="s">
        <v>25309</v>
      </c>
      <c r="E7008" s="108" t="s">
        <v>2683</v>
      </c>
      <c r="G7008" s="108" t="s">
        <v>25310</v>
      </c>
      <c r="H7008" s="108" t="s">
        <v>6275</v>
      </c>
      <c r="I7008" s="110" t="s">
        <v>2683</v>
      </c>
      <c r="J7008" s="108" t="s">
        <v>6276</v>
      </c>
      <c r="O7008" s="108" t="s">
        <v>2573</v>
      </c>
    </row>
    <row r="7009" spans="1:15" s="108" customFormat="1" ht="12.75" x14ac:dyDescent="0.2">
      <c r="A7009" s="108" t="str">
        <f>EnterpriseData!$B$38</f>
        <v>ProTes300420201Adm</v>
      </c>
      <c r="B7009" s="109" t="s">
        <v>25311</v>
      </c>
      <c r="C7009" s="108" t="s">
        <v>2609</v>
      </c>
      <c r="D7009" s="108" t="s">
        <v>20832</v>
      </c>
      <c r="E7009" s="108" t="s">
        <v>2683</v>
      </c>
      <c r="G7009" s="108" t="s">
        <v>20833</v>
      </c>
      <c r="H7009" s="108" t="s">
        <v>7084</v>
      </c>
      <c r="I7009" s="110" t="s">
        <v>2683</v>
      </c>
      <c r="J7009" s="108" t="s">
        <v>2377</v>
      </c>
      <c r="O7009" s="108" t="s">
        <v>2573</v>
      </c>
    </row>
    <row r="7010" spans="1:15" s="108" customFormat="1" ht="12.75" x14ac:dyDescent="0.2">
      <c r="A7010" s="108" t="str">
        <f>EnterpriseData!$B$38</f>
        <v>ProTes300420201Adm</v>
      </c>
      <c r="B7010" s="109" t="s">
        <v>25312</v>
      </c>
      <c r="C7010" s="108" t="s">
        <v>2609</v>
      </c>
      <c r="D7010" s="108" t="s">
        <v>25313</v>
      </c>
      <c r="E7010" s="108" t="s">
        <v>2683</v>
      </c>
      <c r="G7010" s="108" t="s">
        <v>25314</v>
      </c>
      <c r="H7010" s="108" t="s">
        <v>6118</v>
      </c>
      <c r="I7010" s="110" t="s">
        <v>2683</v>
      </c>
      <c r="J7010" s="108" t="s">
        <v>2377</v>
      </c>
      <c r="O7010" s="108" t="s">
        <v>2573</v>
      </c>
    </row>
    <row r="7011" spans="1:15" s="108" customFormat="1" ht="12.75" x14ac:dyDescent="0.2">
      <c r="A7011" s="108" t="str">
        <f>EnterpriseData!$B$38</f>
        <v>ProTes300420201Adm</v>
      </c>
      <c r="B7011" s="109" t="s">
        <v>25315</v>
      </c>
      <c r="C7011" s="108" t="s">
        <v>2609</v>
      </c>
      <c r="D7011" s="108" t="s">
        <v>25316</v>
      </c>
      <c r="E7011" s="108" t="s">
        <v>2683</v>
      </c>
      <c r="G7011" s="108" t="s">
        <v>25317</v>
      </c>
      <c r="H7011" s="108" t="s">
        <v>6151</v>
      </c>
      <c r="I7011" s="110" t="s">
        <v>2683</v>
      </c>
      <c r="J7011" s="108" t="s">
        <v>2727</v>
      </c>
      <c r="O7011" s="108" t="s">
        <v>2573</v>
      </c>
    </row>
    <row r="7012" spans="1:15" s="108" customFormat="1" ht="12.75" x14ac:dyDescent="0.2">
      <c r="A7012" s="108" t="str">
        <f>EnterpriseData!$B$38</f>
        <v>ProTes300420201Adm</v>
      </c>
      <c r="B7012" s="109" t="s">
        <v>25318</v>
      </c>
      <c r="C7012" s="108" t="s">
        <v>2609</v>
      </c>
      <c r="D7012" s="108" t="s">
        <v>25319</v>
      </c>
      <c r="E7012" s="108" t="s">
        <v>25320</v>
      </c>
      <c r="G7012" s="108" t="s">
        <v>25321</v>
      </c>
      <c r="H7012" s="108" t="s">
        <v>6177</v>
      </c>
      <c r="I7012" s="110" t="s">
        <v>2683</v>
      </c>
      <c r="J7012" s="108" t="s">
        <v>2591</v>
      </c>
      <c r="O7012" s="108" t="s">
        <v>2573</v>
      </c>
    </row>
    <row r="7013" spans="1:15" s="108" customFormat="1" ht="12.75" x14ac:dyDescent="0.2">
      <c r="A7013" s="108" t="str">
        <f>EnterpriseData!$B$38</f>
        <v>ProTes300420201Adm</v>
      </c>
      <c r="B7013" s="109" t="s">
        <v>25322</v>
      </c>
      <c r="C7013" s="108" t="s">
        <v>2609</v>
      </c>
      <c r="D7013" s="108" t="s">
        <v>25323</v>
      </c>
      <c r="E7013" s="108" t="s">
        <v>2683</v>
      </c>
      <c r="G7013" s="108" t="s">
        <v>25324</v>
      </c>
      <c r="H7013" s="108" t="s">
        <v>8596</v>
      </c>
      <c r="I7013" s="110" t="s">
        <v>2683</v>
      </c>
      <c r="J7013" s="108" t="s">
        <v>2377</v>
      </c>
      <c r="O7013" s="108" t="s">
        <v>2573</v>
      </c>
    </row>
    <row r="7014" spans="1:15" s="108" customFormat="1" ht="12.75" x14ac:dyDescent="0.2">
      <c r="A7014" s="108" t="str">
        <f>EnterpriseData!$B$38</f>
        <v>ProTes300420201Adm</v>
      </c>
      <c r="B7014" s="109" t="s">
        <v>25325</v>
      </c>
      <c r="C7014" s="108" t="s">
        <v>2609</v>
      </c>
      <c r="D7014" s="108" t="s">
        <v>25326</v>
      </c>
      <c r="E7014" s="108" t="s">
        <v>2683</v>
      </c>
      <c r="G7014" s="108" t="s">
        <v>6068</v>
      </c>
      <c r="H7014" s="108" t="s">
        <v>25327</v>
      </c>
      <c r="I7014" s="110" t="s">
        <v>2683</v>
      </c>
      <c r="J7014" s="108" t="s">
        <v>6044</v>
      </c>
      <c r="O7014" s="108" t="s">
        <v>2573</v>
      </c>
    </row>
    <row r="7015" spans="1:15" s="108" customFormat="1" ht="12.75" x14ac:dyDescent="0.2">
      <c r="A7015" s="108" t="str">
        <f>EnterpriseData!$B$38</f>
        <v>ProTes300420201Adm</v>
      </c>
      <c r="B7015" s="109" t="s">
        <v>25328</v>
      </c>
      <c r="C7015" s="108" t="s">
        <v>2609</v>
      </c>
      <c r="D7015" s="108" t="s">
        <v>25329</v>
      </c>
      <c r="E7015" s="108" t="s">
        <v>2683</v>
      </c>
      <c r="G7015" s="108" t="s">
        <v>25330</v>
      </c>
      <c r="H7015" s="108" t="s">
        <v>8332</v>
      </c>
      <c r="I7015" s="110" t="s">
        <v>2683</v>
      </c>
      <c r="J7015" s="108" t="s">
        <v>2414</v>
      </c>
      <c r="O7015" s="108" t="s">
        <v>2573</v>
      </c>
    </row>
    <row r="7016" spans="1:15" s="108" customFormat="1" ht="12.75" x14ac:dyDescent="0.2">
      <c r="A7016" s="108" t="str">
        <f>EnterpriseData!$B$38</f>
        <v>ProTes300420201Adm</v>
      </c>
      <c r="B7016" s="109" t="s">
        <v>25331</v>
      </c>
      <c r="C7016" s="108" t="s">
        <v>2609</v>
      </c>
      <c r="D7016" s="108" t="s">
        <v>25332</v>
      </c>
      <c r="E7016" s="108" t="s">
        <v>2683</v>
      </c>
      <c r="G7016" s="108" t="s">
        <v>25333</v>
      </c>
      <c r="H7016" s="108" t="s">
        <v>6450</v>
      </c>
      <c r="I7016" s="110" t="s">
        <v>2683</v>
      </c>
      <c r="J7016" s="108" t="s">
        <v>2441</v>
      </c>
      <c r="O7016" s="108" t="s">
        <v>2573</v>
      </c>
    </row>
    <row r="7017" spans="1:15" s="108" customFormat="1" ht="12.75" x14ac:dyDescent="0.2">
      <c r="A7017" s="108" t="str">
        <f>EnterpriseData!$B$38</f>
        <v>ProTes300420201Adm</v>
      </c>
      <c r="B7017" s="109" t="s">
        <v>25334</v>
      </c>
      <c r="C7017" s="108" t="s">
        <v>2609</v>
      </c>
      <c r="D7017" s="108" t="s">
        <v>25335</v>
      </c>
      <c r="E7017" s="108" t="s">
        <v>2683</v>
      </c>
      <c r="G7017" s="108" t="s">
        <v>9655</v>
      </c>
      <c r="H7017" s="108" t="s">
        <v>8133</v>
      </c>
      <c r="I7017" s="110" t="s">
        <v>2683</v>
      </c>
      <c r="J7017" s="108" t="s">
        <v>2727</v>
      </c>
      <c r="O7017" s="108" t="s">
        <v>2573</v>
      </c>
    </row>
    <row r="7018" spans="1:15" s="108" customFormat="1" ht="12.75" x14ac:dyDescent="0.2">
      <c r="A7018" s="108" t="str">
        <f>EnterpriseData!$B$38</f>
        <v>ProTes300420201Adm</v>
      </c>
      <c r="B7018" s="109" t="s">
        <v>25336</v>
      </c>
      <c r="C7018" s="108" t="s">
        <v>2609</v>
      </c>
      <c r="D7018" s="108" t="s">
        <v>25337</v>
      </c>
      <c r="E7018" s="108" t="s">
        <v>2683</v>
      </c>
      <c r="G7018" s="108" t="s">
        <v>25338</v>
      </c>
      <c r="H7018" s="108" t="s">
        <v>25338</v>
      </c>
      <c r="I7018" s="110" t="s">
        <v>2683</v>
      </c>
      <c r="J7018" s="108" t="s">
        <v>2734</v>
      </c>
      <c r="O7018" s="108" t="s">
        <v>2573</v>
      </c>
    </row>
    <row r="7019" spans="1:15" s="108" customFormat="1" ht="12.75" x14ac:dyDescent="0.2">
      <c r="A7019" s="108" t="str">
        <f>EnterpriseData!$B$38</f>
        <v>ProTes300420201Adm</v>
      </c>
      <c r="B7019" s="109" t="s">
        <v>25339</v>
      </c>
      <c r="C7019" s="108" t="s">
        <v>2609</v>
      </c>
      <c r="D7019" s="108" t="s">
        <v>25340</v>
      </c>
      <c r="E7019" s="108" t="s">
        <v>2683</v>
      </c>
      <c r="G7019" s="108" t="s">
        <v>25341</v>
      </c>
      <c r="H7019" s="108" t="s">
        <v>2922</v>
      </c>
      <c r="I7019" s="110" t="s">
        <v>2683</v>
      </c>
      <c r="J7019" s="108" t="s">
        <v>3202</v>
      </c>
      <c r="O7019" s="108" t="s">
        <v>2573</v>
      </c>
    </row>
    <row r="7020" spans="1:15" s="108" customFormat="1" ht="12.75" x14ac:dyDescent="0.2">
      <c r="A7020" s="108" t="str">
        <f>EnterpriseData!$B$38</f>
        <v>ProTes300420201Adm</v>
      </c>
      <c r="B7020" s="109" t="s">
        <v>25342</v>
      </c>
      <c r="C7020" s="108" t="s">
        <v>2609</v>
      </c>
      <c r="D7020" s="108" t="s">
        <v>25343</v>
      </c>
      <c r="E7020" s="108" t="s">
        <v>2683</v>
      </c>
      <c r="G7020" s="108" t="s">
        <v>25344</v>
      </c>
      <c r="H7020" s="108" t="s">
        <v>6512</v>
      </c>
      <c r="I7020" s="110" t="s">
        <v>2683</v>
      </c>
      <c r="J7020" s="108" t="s">
        <v>5462</v>
      </c>
      <c r="O7020" s="108" t="s">
        <v>2573</v>
      </c>
    </row>
    <row r="7021" spans="1:15" s="108" customFormat="1" ht="12.75" x14ac:dyDescent="0.2">
      <c r="A7021" s="108" t="str">
        <f>EnterpriseData!$B$38</f>
        <v>ProTes300420201Adm</v>
      </c>
      <c r="B7021" s="109" t="s">
        <v>25345</v>
      </c>
      <c r="C7021" s="108" t="s">
        <v>2609</v>
      </c>
      <c r="D7021" s="108" t="s">
        <v>25346</v>
      </c>
      <c r="E7021" s="108" t="s">
        <v>2683</v>
      </c>
      <c r="G7021" s="108" t="s">
        <v>25347</v>
      </c>
      <c r="H7021" s="108" t="s">
        <v>4035</v>
      </c>
      <c r="I7021" s="110" t="s">
        <v>2683</v>
      </c>
      <c r="J7021" s="108" t="s">
        <v>3825</v>
      </c>
      <c r="O7021" s="108" t="s">
        <v>2573</v>
      </c>
    </row>
    <row r="7022" spans="1:15" s="108" customFormat="1" ht="12.75" x14ac:dyDescent="0.2">
      <c r="A7022" s="108" t="str">
        <f>EnterpriseData!$B$38</f>
        <v>ProTes300420201Adm</v>
      </c>
      <c r="B7022" s="109" t="s">
        <v>25348</v>
      </c>
      <c r="C7022" s="108" t="s">
        <v>2609</v>
      </c>
      <c r="D7022" s="108" t="s">
        <v>25349</v>
      </c>
      <c r="E7022" s="108" t="s">
        <v>2683</v>
      </c>
      <c r="G7022" s="108" t="s">
        <v>25350</v>
      </c>
      <c r="H7022" s="108" t="s">
        <v>15485</v>
      </c>
      <c r="I7022" s="110" t="s">
        <v>2683</v>
      </c>
      <c r="J7022" s="108" t="s">
        <v>4543</v>
      </c>
      <c r="O7022" s="108" t="s">
        <v>2573</v>
      </c>
    </row>
    <row r="7023" spans="1:15" s="108" customFormat="1" ht="12.75" x14ac:dyDescent="0.2">
      <c r="A7023" s="108" t="str">
        <f>EnterpriseData!$B$38</f>
        <v>ProTes300420201Adm</v>
      </c>
      <c r="B7023" s="109" t="s">
        <v>25351</v>
      </c>
      <c r="C7023" s="108" t="s">
        <v>2609</v>
      </c>
      <c r="D7023" s="108" t="s">
        <v>25352</v>
      </c>
      <c r="E7023" s="108" t="s">
        <v>2683</v>
      </c>
      <c r="G7023" s="108" t="s">
        <v>25353</v>
      </c>
      <c r="H7023" s="108" t="s">
        <v>17073</v>
      </c>
      <c r="I7023" s="110" t="s">
        <v>2683</v>
      </c>
      <c r="J7023" s="108" t="s">
        <v>2377</v>
      </c>
      <c r="O7023" s="108" t="s">
        <v>2573</v>
      </c>
    </row>
    <row r="7024" spans="1:15" s="108" customFormat="1" ht="12.75" x14ac:dyDescent="0.2">
      <c r="A7024" s="108" t="str">
        <f>EnterpriseData!$B$38</f>
        <v>ProTes300420201Adm</v>
      </c>
      <c r="B7024" s="109" t="s">
        <v>25354</v>
      </c>
      <c r="C7024" s="108" t="s">
        <v>2609</v>
      </c>
      <c r="D7024" s="108" t="s">
        <v>25355</v>
      </c>
      <c r="E7024" s="108" t="s">
        <v>2683</v>
      </c>
      <c r="G7024" s="108" t="s">
        <v>25356</v>
      </c>
      <c r="H7024" s="108" t="s">
        <v>8746</v>
      </c>
      <c r="I7024" s="110" t="s">
        <v>2683</v>
      </c>
      <c r="J7024" s="108" t="s">
        <v>8747</v>
      </c>
      <c r="O7024" s="108" t="s">
        <v>2573</v>
      </c>
    </row>
    <row r="7025" spans="1:15" s="108" customFormat="1" ht="12.75" x14ac:dyDescent="0.2">
      <c r="A7025" s="108" t="str">
        <f>EnterpriseData!$B$38</f>
        <v>ProTes300420201Adm</v>
      </c>
      <c r="B7025" s="109" t="s">
        <v>25357</v>
      </c>
      <c r="C7025" s="108" t="s">
        <v>2609</v>
      </c>
      <c r="D7025" s="108" t="s">
        <v>25358</v>
      </c>
      <c r="E7025" s="108" t="s">
        <v>2683</v>
      </c>
      <c r="G7025" s="108" t="s">
        <v>25359</v>
      </c>
      <c r="H7025" s="108" t="s">
        <v>6415</v>
      </c>
      <c r="I7025" s="110" t="s">
        <v>2683</v>
      </c>
      <c r="J7025" s="108" t="s">
        <v>4651</v>
      </c>
      <c r="O7025" s="108" t="s">
        <v>2573</v>
      </c>
    </row>
    <row r="7026" spans="1:15" s="108" customFormat="1" ht="12.75" x14ac:dyDescent="0.2">
      <c r="A7026" s="108" t="str">
        <f>EnterpriseData!$B$38</f>
        <v>ProTes300420201Adm</v>
      </c>
      <c r="B7026" s="109" t="s">
        <v>25360</v>
      </c>
      <c r="C7026" s="108" t="s">
        <v>2609</v>
      </c>
      <c r="D7026" s="108" t="s">
        <v>25361</v>
      </c>
      <c r="E7026" s="108" t="s">
        <v>2683</v>
      </c>
      <c r="G7026" s="108" t="s">
        <v>25362</v>
      </c>
      <c r="H7026" s="108" t="s">
        <v>6377</v>
      </c>
      <c r="I7026" s="110" t="s">
        <v>2683</v>
      </c>
      <c r="J7026" s="108" t="s">
        <v>6086</v>
      </c>
      <c r="O7026" s="108" t="s">
        <v>2573</v>
      </c>
    </row>
    <row r="7027" spans="1:15" s="108" customFormat="1" ht="12.75" x14ac:dyDescent="0.2">
      <c r="A7027" s="108" t="str">
        <f>EnterpriseData!$B$38</f>
        <v>ProTes300420201Adm</v>
      </c>
      <c r="B7027" s="109" t="s">
        <v>25363</v>
      </c>
      <c r="C7027" s="108" t="s">
        <v>2609</v>
      </c>
      <c r="D7027" s="108" t="s">
        <v>25364</v>
      </c>
      <c r="E7027" s="108" t="s">
        <v>2683</v>
      </c>
      <c r="G7027" s="108" t="s">
        <v>25365</v>
      </c>
      <c r="H7027" s="108" t="s">
        <v>6838</v>
      </c>
      <c r="I7027" s="110" t="s">
        <v>2683</v>
      </c>
      <c r="J7027" s="108" t="s">
        <v>2534</v>
      </c>
      <c r="O7027" s="108" t="s">
        <v>2573</v>
      </c>
    </row>
    <row r="7028" spans="1:15" s="108" customFormat="1" ht="12.75" x14ac:dyDescent="0.2">
      <c r="A7028" s="108" t="str">
        <f>EnterpriseData!$B$38</f>
        <v>ProTes300420201Adm</v>
      </c>
      <c r="B7028" s="109" t="s">
        <v>25366</v>
      </c>
      <c r="C7028" s="108" t="s">
        <v>2609</v>
      </c>
      <c r="D7028" s="108" t="s">
        <v>25367</v>
      </c>
      <c r="E7028" s="108" t="s">
        <v>2683</v>
      </c>
      <c r="G7028" s="108" t="s">
        <v>25368</v>
      </c>
      <c r="H7028" s="108" t="s">
        <v>6870</v>
      </c>
      <c r="I7028" s="110" t="s">
        <v>2683</v>
      </c>
      <c r="J7028" s="108" t="s">
        <v>4581</v>
      </c>
      <c r="O7028" s="108" t="s">
        <v>2573</v>
      </c>
    </row>
    <row r="7029" spans="1:15" s="108" customFormat="1" ht="12.75" x14ac:dyDescent="0.2">
      <c r="A7029" s="108" t="str">
        <f>EnterpriseData!$B$38</f>
        <v>ProTes300420201Adm</v>
      </c>
      <c r="B7029" s="109" t="s">
        <v>25369</v>
      </c>
      <c r="C7029" s="108" t="s">
        <v>2609</v>
      </c>
      <c r="D7029" s="108" t="s">
        <v>25370</v>
      </c>
      <c r="E7029" s="108" t="s">
        <v>2683</v>
      </c>
      <c r="G7029" s="108" t="s">
        <v>16934</v>
      </c>
      <c r="H7029" s="108" t="s">
        <v>16935</v>
      </c>
      <c r="I7029" s="110" t="s">
        <v>2683</v>
      </c>
      <c r="J7029" s="108" t="s">
        <v>3100</v>
      </c>
      <c r="O7029" s="108" t="s">
        <v>2573</v>
      </c>
    </row>
    <row r="7030" spans="1:15" s="108" customFormat="1" ht="12.75" x14ac:dyDescent="0.2">
      <c r="A7030" s="108" t="str">
        <f>EnterpriseData!$B$38</f>
        <v>ProTes300420201Adm</v>
      </c>
      <c r="B7030" s="109" t="s">
        <v>25371</v>
      </c>
      <c r="C7030" s="108" t="s">
        <v>2609</v>
      </c>
      <c r="D7030" s="108" t="s">
        <v>25372</v>
      </c>
      <c r="E7030" s="108" t="s">
        <v>2683</v>
      </c>
      <c r="G7030" s="108" t="s">
        <v>25373</v>
      </c>
      <c r="H7030" s="108" t="s">
        <v>6118</v>
      </c>
      <c r="I7030" s="110" t="s">
        <v>2683</v>
      </c>
      <c r="J7030" s="108" t="s">
        <v>2377</v>
      </c>
      <c r="O7030" s="108" t="s">
        <v>2573</v>
      </c>
    </row>
    <row r="7031" spans="1:15" s="108" customFormat="1" ht="12.75" x14ac:dyDescent="0.2">
      <c r="A7031" s="108" t="str">
        <f>EnterpriseData!$B$38</f>
        <v>ProTes300420201Adm</v>
      </c>
      <c r="B7031" s="109" t="s">
        <v>25374</v>
      </c>
      <c r="C7031" s="108" t="s">
        <v>2609</v>
      </c>
      <c r="D7031" s="108" t="s">
        <v>25375</v>
      </c>
      <c r="E7031" s="108" t="s">
        <v>2683</v>
      </c>
      <c r="G7031" s="108" t="s">
        <v>25376</v>
      </c>
      <c r="H7031" s="108" t="s">
        <v>6522</v>
      </c>
      <c r="I7031" s="110" t="s">
        <v>2683</v>
      </c>
      <c r="J7031" s="108" t="s">
        <v>5325</v>
      </c>
      <c r="O7031" s="108" t="s">
        <v>2573</v>
      </c>
    </row>
    <row r="7032" spans="1:15" s="108" customFormat="1" ht="12.75" x14ac:dyDescent="0.2">
      <c r="A7032" s="108" t="str">
        <f>EnterpriseData!$B$38</f>
        <v>ProTes300420201Adm</v>
      </c>
      <c r="B7032" s="109" t="s">
        <v>25377</v>
      </c>
      <c r="C7032" s="108" t="s">
        <v>2609</v>
      </c>
      <c r="D7032" s="108" t="s">
        <v>11327</v>
      </c>
      <c r="E7032" s="108" t="s">
        <v>2683</v>
      </c>
      <c r="G7032" s="108" t="s">
        <v>25378</v>
      </c>
      <c r="H7032" s="108" t="s">
        <v>7953</v>
      </c>
      <c r="I7032" s="110" t="s">
        <v>2683</v>
      </c>
      <c r="J7032" s="108" t="s">
        <v>4543</v>
      </c>
      <c r="O7032" s="108" t="s">
        <v>2573</v>
      </c>
    </row>
    <row r="7033" spans="1:15" s="108" customFormat="1" ht="12.75" x14ac:dyDescent="0.2">
      <c r="A7033" s="108" t="str">
        <f>EnterpriseData!$B$38</f>
        <v>ProTes300420201Adm</v>
      </c>
      <c r="B7033" s="109" t="s">
        <v>25379</v>
      </c>
      <c r="C7033" s="108" t="s">
        <v>2609</v>
      </c>
      <c r="D7033" s="108" t="s">
        <v>25380</v>
      </c>
      <c r="E7033" s="108" t="s">
        <v>2683</v>
      </c>
      <c r="G7033" s="108" t="s">
        <v>25381</v>
      </c>
      <c r="H7033" s="108" t="s">
        <v>7953</v>
      </c>
      <c r="I7033" s="110" t="s">
        <v>2683</v>
      </c>
      <c r="J7033" s="108" t="s">
        <v>4543</v>
      </c>
      <c r="O7033" s="108" t="s">
        <v>2573</v>
      </c>
    </row>
    <row r="7034" spans="1:15" s="108" customFormat="1" ht="12.75" x14ac:dyDescent="0.2">
      <c r="A7034" s="108" t="str">
        <f>EnterpriseData!$B$38</f>
        <v>ProTes300420201Adm</v>
      </c>
      <c r="B7034" s="109" t="s">
        <v>25382</v>
      </c>
      <c r="C7034" s="108" t="s">
        <v>2609</v>
      </c>
      <c r="D7034" s="108" t="s">
        <v>25383</v>
      </c>
      <c r="E7034" s="108" t="s">
        <v>2683</v>
      </c>
      <c r="G7034" s="108" t="s">
        <v>25384</v>
      </c>
      <c r="H7034" s="108" t="s">
        <v>6118</v>
      </c>
      <c r="I7034" s="110" t="s">
        <v>2683</v>
      </c>
      <c r="J7034" s="108" t="s">
        <v>2377</v>
      </c>
      <c r="O7034" s="108" t="s">
        <v>2573</v>
      </c>
    </row>
    <row r="7035" spans="1:15" s="108" customFormat="1" ht="12.75" x14ac:dyDescent="0.2">
      <c r="A7035" s="108" t="str">
        <f>EnterpriseData!$B$38</f>
        <v>ProTes300420201Adm</v>
      </c>
      <c r="B7035" s="109" t="s">
        <v>25385</v>
      </c>
      <c r="C7035" s="108" t="s">
        <v>2609</v>
      </c>
      <c r="D7035" s="108" t="s">
        <v>25386</v>
      </c>
      <c r="E7035" s="108" t="s">
        <v>2683</v>
      </c>
      <c r="G7035" s="108" t="s">
        <v>5731</v>
      </c>
      <c r="H7035" s="108" t="s">
        <v>16790</v>
      </c>
      <c r="I7035" s="110" t="s">
        <v>2683</v>
      </c>
      <c r="J7035" s="108" t="s">
        <v>4581</v>
      </c>
      <c r="O7035" s="108" t="s">
        <v>2573</v>
      </c>
    </row>
    <row r="7036" spans="1:15" s="108" customFormat="1" ht="12.75" x14ac:dyDescent="0.2">
      <c r="A7036" s="108" t="str">
        <f>EnterpriseData!$B$38</f>
        <v>ProTes300420201Adm</v>
      </c>
      <c r="B7036" s="109" t="s">
        <v>25387</v>
      </c>
      <c r="C7036" s="108" t="s">
        <v>2609</v>
      </c>
      <c r="D7036" s="108" t="s">
        <v>25388</v>
      </c>
      <c r="E7036" s="108" t="s">
        <v>2683</v>
      </c>
      <c r="G7036" s="108" t="s">
        <v>25389</v>
      </c>
      <c r="H7036" s="108" t="s">
        <v>6133</v>
      </c>
      <c r="I7036" s="110" t="s">
        <v>2683</v>
      </c>
      <c r="J7036" s="108" t="s">
        <v>3681</v>
      </c>
      <c r="O7036" s="108" t="s">
        <v>2573</v>
      </c>
    </row>
    <row r="7037" spans="1:15" s="108" customFormat="1" ht="12.75" x14ac:dyDescent="0.2">
      <c r="A7037" s="108" t="str">
        <f>EnterpriseData!$B$38</f>
        <v>ProTes300420201Adm</v>
      </c>
      <c r="B7037" s="109" t="s">
        <v>25390</v>
      </c>
      <c r="C7037" s="108" t="s">
        <v>2609</v>
      </c>
      <c r="D7037" s="108" t="s">
        <v>25391</v>
      </c>
      <c r="E7037" s="108" t="s">
        <v>2683</v>
      </c>
      <c r="G7037" s="108" t="s">
        <v>25392</v>
      </c>
      <c r="H7037" s="108" t="s">
        <v>21504</v>
      </c>
      <c r="I7037" s="110" t="s">
        <v>2683</v>
      </c>
      <c r="J7037" s="108" t="s">
        <v>4581</v>
      </c>
      <c r="O7037" s="108" t="s">
        <v>2573</v>
      </c>
    </row>
    <row r="7038" spans="1:15" s="108" customFormat="1" ht="12.75" x14ac:dyDescent="0.2">
      <c r="A7038" s="108" t="str">
        <f>EnterpriseData!$B$38</f>
        <v>ProTes300420201Adm</v>
      </c>
      <c r="B7038" s="109" t="s">
        <v>25393</v>
      </c>
      <c r="C7038" s="108" t="s">
        <v>2609</v>
      </c>
      <c r="D7038" s="108" t="s">
        <v>25394</v>
      </c>
      <c r="E7038" s="108" t="s">
        <v>2683</v>
      </c>
      <c r="G7038" s="108" t="s">
        <v>8297</v>
      </c>
      <c r="H7038" s="108" t="s">
        <v>8297</v>
      </c>
      <c r="I7038" s="110" t="s">
        <v>2683</v>
      </c>
      <c r="J7038" s="108" t="s">
        <v>5462</v>
      </c>
      <c r="O7038" s="108" t="s">
        <v>2573</v>
      </c>
    </row>
    <row r="7039" spans="1:15" s="108" customFormat="1" ht="12.75" x14ac:dyDescent="0.2">
      <c r="A7039" s="108" t="str">
        <f>EnterpriseData!$B$38</f>
        <v>ProTes300420201Adm</v>
      </c>
      <c r="B7039" s="109" t="s">
        <v>25395</v>
      </c>
      <c r="C7039" s="108" t="s">
        <v>2609</v>
      </c>
      <c r="D7039" s="108" t="s">
        <v>25396</v>
      </c>
      <c r="E7039" s="108" t="s">
        <v>2683</v>
      </c>
      <c r="G7039" s="108" t="s">
        <v>25397</v>
      </c>
      <c r="H7039" s="108" t="s">
        <v>6133</v>
      </c>
      <c r="I7039" s="110" t="s">
        <v>2683</v>
      </c>
      <c r="J7039" s="108" t="s">
        <v>3681</v>
      </c>
      <c r="O7039" s="108" t="s">
        <v>2573</v>
      </c>
    </row>
    <row r="7040" spans="1:15" s="108" customFormat="1" ht="12.75" x14ac:dyDescent="0.2">
      <c r="A7040" s="108" t="str">
        <f>EnterpriseData!$B$38</f>
        <v>ProTes300420201Adm</v>
      </c>
      <c r="B7040" s="109" t="s">
        <v>25398</v>
      </c>
      <c r="C7040" s="108" t="s">
        <v>2609</v>
      </c>
      <c r="D7040" s="108" t="s">
        <v>25399</v>
      </c>
      <c r="E7040" s="108" t="s">
        <v>2683</v>
      </c>
      <c r="G7040" s="108" t="s">
        <v>25400</v>
      </c>
      <c r="H7040" s="108" t="s">
        <v>25400</v>
      </c>
      <c r="I7040" s="110" t="s">
        <v>2683</v>
      </c>
      <c r="J7040" s="108" t="s">
        <v>3151</v>
      </c>
      <c r="O7040" s="108" t="s">
        <v>2573</v>
      </c>
    </row>
    <row r="7041" spans="1:15" s="108" customFormat="1" ht="12.75" x14ac:dyDescent="0.2">
      <c r="A7041" s="108" t="str">
        <f>EnterpriseData!$B$38</f>
        <v>ProTes300420201Adm</v>
      </c>
      <c r="B7041" s="109" t="s">
        <v>25401</v>
      </c>
      <c r="C7041" s="108" t="s">
        <v>2609</v>
      </c>
      <c r="D7041" s="108" t="s">
        <v>25402</v>
      </c>
      <c r="E7041" s="108" t="s">
        <v>2683</v>
      </c>
      <c r="G7041" s="108" t="s">
        <v>25403</v>
      </c>
      <c r="H7041" s="108" t="s">
        <v>6433</v>
      </c>
      <c r="I7041" s="110" t="s">
        <v>2683</v>
      </c>
      <c r="J7041" s="108" t="s">
        <v>3036</v>
      </c>
      <c r="O7041" s="108" t="s">
        <v>2573</v>
      </c>
    </row>
    <row r="7042" spans="1:15" s="108" customFormat="1" ht="12.75" x14ac:dyDescent="0.2">
      <c r="A7042" s="108" t="str">
        <f>EnterpriseData!$B$38</f>
        <v>ProTes300420201Adm</v>
      </c>
      <c r="B7042" s="109" t="s">
        <v>25404</v>
      </c>
      <c r="C7042" s="108" t="s">
        <v>2609</v>
      </c>
      <c r="D7042" s="108" t="s">
        <v>25405</v>
      </c>
      <c r="E7042" s="108" t="s">
        <v>2683</v>
      </c>
      <c r="G7042" s="108" t="s">
        <v>4952</v>
      </c>
      <c r="H7042" s="108" t="s">
        <v>7223</v>
      </c>
      <c r="I7042" s="110" t="s">
        <v>2683</v>
      </c>
      <c r="J7042" s="108" t="s">
        <v>4954</v>
      </c>
      <c r="O7042" s="108" t="s">
        <v>2573</v>
      </c>
    </row>
    <row r="7043" spans="1:15" s="108" customFormat="1" ht="12.75" x14ac:dyDescent="0.2">
      <c r="A7043" s="108" t="str">
        <f>EnterpriseData!$B$38</f>
        <v>ProTes300420201Adm</v>
      </c>
      <c r="B7043" s="109" t="s">
        <v>25406</v>
      </c>
      <c r="C7043" s="108" t="s">
        <v>2609</v>
      </c>
      <c r="D7043" s="108" t="s">
        <v>25407</v>
      </c>
      <c r="E7043" s="108" t="s">
        <v>2683</v>
      </c>
      <c r="G7043" s="108" t="s">
        <v>25408</v>
      </c>
      <c r="H7043" s="108" t="s">
        <v>11138</v>
      </c>
      <c r="I7043" s="110" t="s">
        <v>2683</v>
      </c>
      <c r="J7043" s="108" t="s">
        <v>3162</v>
      </c>
      <c r="O7043" s="108" t="s">
        <v>2573</v>
      </c>
    </row>
    <row r="7044" spans="1:15" s="108" customFormat="1" ht="12.75" x14ac:dyDescent="0.2">
      <c r="A7044" s="108" t="str">
        <f>EnterpriseData!$B$38</f>
        <v>ProTes300420201Adm</v>
      </c>
      <c r="B7044" s="109" t="s">
        <v>25409</v>
      </c>
      <c r="C7044" s="108" t="s">
        <v>2609</v>
      </c>
      <c r="D7044" s="108" t="s">
        <v>25410</v>
      </c>
      <c r="E7044" s="108" t="s">
        <v>2683</v>
      </c>
      <c r="G7044" s="108" t="s">
        <v>25411</v>
      </c>
      <c r="H7044" s="108" t="s">
        <v>9287</v>
      </c>
      <c r="I7044" s="110" t="s">
        <v>2683</v>
      </c>
      <c r="J7044" s="108" t="s">
        <v>2416</v>
      </c>
      <c r="O7044" s="108" t="s">
        <v>2573</v>
      </c>
    </row>
    <row r="7045" spans="1:15" s="108" customFormat="1" ht="12.75" x14ac:dyDescent="0.2">
      <c r="A7045" s="108" t="str">
        <f>EnterpriseData!$B$38</f>
        <v>ProTes300420201Adm</v>
      </c>
      <c r="B7045" s="109" t="s">
        <v>25412</v>
      </c>
      <c r="C7045" s="108" t="s">
        <v>2609</v>
      </c>
      <c r="D7045" s="108" t="s">
        <v>25413</v>
      </c>
      <c r="E7045" s="108" t="s">
        <v>2683</v>
      </c>
      <c r="G7045" s="108" t="s">
        <v>5981</v>
      </c>
      <c r="H7045" s="108" t="s">
        <v>25414</v>
      </c>
      <c r="I7045" s="110" t="s">
        <v>2683</v>
      </c>
      <c r="J7045" s="108" t="s">
        <v>5977</v>
      </c>
      <c r="O7045" s="108" t="s">
        <v>2573</v>
      </c>
    </row>
    <row r="7046" spans="1:15" s="108" customFormat="1" ht="12.75" x14ac:dyDescent="0.2">
      <c r="A7046" s="108" t="str">
        <f>EnterpriseData!$B$38</f>
        <v>ProTes300420201Adm</v>
      </c>
      <c r="B7046" s="109" t="s">
        <v>25415</v>
      </c>
      <c r="C7046" s="108" t="s">
        <v>2609</v>
      </c>
      <c r="D7046" s="108" t="s">
        <v>25416</v>
      </c>
      <c r="E7046" s="108" t="s">
        <v>2683</v>
      </c>
      <c r="G7046" s="108" t="s">
        <v>25417</v>
      </c>
      <c r="H7046" s="108" t="s">
        <v>6191</v>
      </c>
      <c r="I7046" s="110" t="s">
        <v>2683</v>
      </c>
      <c r="J7046" s="108" t="s">
        <v>2426</v>
      </c>
      <c r="O7046" s="108" t="s">
        <v>2573</v>
      </c>
    </row>
    <row r="7047" spans="1:15" s="108" customFormat="1" ht="12.75" x14ac:dyDescent="0.2">
      <c r="A7047" s="108" t="str">
        <f>EnterpriseData!$B$38</f>
        <v>ProTes300420201Adm</v>
      </c>
      <c r="B7047" s="109" t="s">
        <v>25418</v>
      </c>
      <c r="C7047" s="108" t="s">
        <v>2609</v>
      </c>
      <c r="D7047" s="108" t="s">
        <v>25419</v>
      </c>
      <c r="E7047" s="108" t="s">
        <v>2683</v>
      </c>
      <c r="G7047" s="108" t="s">
        <v>2793</v>
      </c>
      <c r="H7047" s="108" t="s">
        <v>11059</v>
      </c>
      <c r="I7047" s="110" t="s">
        <v>2683</v>
      </c>
      <c r="J7047" s="108" t="s">
        <v>2794</v>
      </c>
      <c r="O7047" s="108" t="s">
        <v>2573</v>
      </c>
    </row>
    <row r="7048" spans="1:15" s="108" customFormat="1" ht="12.75" x14ac:dyDescent="0.2">
      <c r="A7048" s="108" t="str">
        <f>EnterpriseData!$B$38</f>
        <v>ProTes300420201Adm</v>
      </c>
      <c r="B7048" s="109" t="s">
        <v>25420</v>
      </c>
      <c r="C7048" s="108" t="s">
        <v>2609</v>
      </c>
      <c r="D7048" s="108" t="s">
        <v>25421</v>
      </c>
      <c r="E7048" s="108" t="s">
        <v>2683</v>
      </c>
      <c r="G7048" s="108" t="s">
        <v>25422</v>
      </c>
      <c r="H7048" s="108" t="s">
        <v>8043</v>
      </c>
      <c r="I7048" s="110" t="s">
        <v>2683</v>
      </c>
      <c r="J7048" s="108" t="s">
        <v>7765</v>
      </c>
      <c r="O7048" s="108" t="s">
        <v>2573</v>
      </c>
    </row>
    <row r="7049" spans="1:15" s="108" customFormat="1" ht="12.75" x14ac:dyDescent="0.2">
      <c r="A7049" s="108" t="str">
        <f>EnterpriseData!$B$38</f>
        <v>ProTes300420201Adm</v>
      </c>
      <c r="B7049" s="109" t="s">
        <v>25423</v>
      </c>
      <c r="C7049" s="108" t="s">
        <v>2609</v>
      </c>
      <c r="D7049" s="108" t="s">
        <v>25424</v>
      </c>
      <c r="E7049" s="108" t="s">
        <v>2683</v>
      </c>
      <c r="G7049" s="108" t="s">
        <v>25425</v>
      </c>
      <c r="H7049" s="108" t="s">
        <v>4035</v>
      </c>
      <c r="I7049" s="110" t="s">
        <v>2683</v>
      </c>
      <c r="J7049" s="108" t="s">
        <v>3825</v>
      </c>
      <c r="O7049" s="108" t="s">
        <v>2573</v>
      </c>
    </row>
    <row r="7050" spans="1:15" s="108" customFormat="1" ht="12.75" x14ac:dyDescent="0.2">
      <c r="A7050" s="108" t="str">
        <f>EnterpriseData!$B$38</f>
        <v>ProTes300420201Adm</v>
      </c>
      <c r="B7050" s="109" t="s">
        <v>25426</v>
      </c>
      <c r="C7050" s="108" t="s">
        <v>2609</v>
      </c>
      <c r="D7050" s="108" t="s">
        <v>25427</v>
      </c>
      <c r="E7050" s="108" t="s">
        <v>2683</v>
      </c>
      <c r="G7050" s="108" t="s">
        <v>25428</v>
      </c>
      <c r="H7050" s="108" t="s">
        <v>22098</v>
      </c>
      <c r="I7050" s="110" t="s">
        <v>2683</v>
      </c>
      <c r="J7050" s="108" t="s">
        <v>3100</v>
      </c>
      <c r="O7050" s="108" t="s">
        <v>2573</v>
      </c>
    </row>
    <row r="7051" spans="1:15" s="108" customFormat="1" ht="12.75" x14ac:dyDescent="0.2">
      <c r="A7051" s="108" t="str">
        <f>EnterpriseData!$B$38</f>
        <v>ProTes300420201Adm</v>
      </c>
      <c r="B7051" s="109" t="s">
        <v>25429</v>
      </c>
      <c r="C7051" s="108" t="s">
        <v>2609</v>
      </c>
      <c r="D7051" s="108" t="s">
        <v>25430</v>
      </c>
      <c r="E7051" s="108" t="s">
        <v>2683</v>
      </c>
      <c r="G7051" s="108" t="s">
        <v>25431</v>
      </c>
      <c r="H7051" s="108" t="s">
        <v>6299</v>
      </c>
      <c r="I7051" s="110" t="s">
        <v>2683</v>
      </c>
      <c r="J7051" s="108" t="s">
        <v>3100</v>
      </c>
      <c r="O7051" s="108" t="s">
        <v>2573</v>
      </c>
    </row>
    <row r="7052" spans="1:15" s="108" customFormat="1" ht="12.75" x14ac:dyDescent="0.2">
      <c r="A7052" s="108" t="str">
        <f>EnterpriseData!$B$38</f>
        <v>ProTes300420201Adm</v>
      </c>
      <c r="B7052" s="109" t="s">
        <v>25432</v>
      </c>
      <c r="C7052" s="108" t="s">
        <v>2609</v>
      </c>
      <c r="D7052" s="108" t="s">
        <v>25433</v>
      </c>
      <c r="E7052" s="108" t="s">
        <v>25434</v>
      </c>
      <c r="G7052" s="108" t="s">
        <v>25435</v>
      </c>
      <c r="H7052" s="108" t="s">
        <v>3528</v>
      </c>
      <c r="I7052" s="110" t="s">
        <v>2683</v>
      </c>
      <c r="J7052" s="108" t="s">
        <v>2952</v>
      </c>
      <c r="O7052" s="108" t="s">
        <v>2573</v>
      </c>
    </row>
    <row r="7053" spans="1:15" s="108" customFormat="1" ht="12.75" x14ac:dyDescent="0.2">
      <c r="A7053" s="108" t="str">
        <f>EnterpriseData!$B$38</f>
        <v>ProTes300420201Adm</v>
      </c>
      <c r="B7053" s="109" t="s">
        <v>25436</v>
      </c>
      <c r="C7053" s="108" t="s">
        <v>2609</v>
      </c>
      <c r="D7053" s="108" t="s">
        <v>25437</v>
      </c>
      <c r="E7053" s="108" t="s">
        <v>2683</v>
      </c>
      <c r="G7053" s="108" t="s">
        <v>25438</v>
      </c>
      <c r="H7053" s="108" t="s">
        <v>25438</v>
      </c>
      <c r="I7053" s="110" t="s">
        <v>2683</v>
      </c>
      <c r="J7053" s="108" t="s">
        <v>3202</v>
      </c>
      <c r="O7053" s="108" t="s">
        <v>2573</v>
      </c>
    </row>
    <row r="7054" spans="1:15" s="108" customFormat="1" ht="12.75" x14ac:dyDescent="0.2">
      <c r="A7054" s="108" t="str">
        <f>EnterpriseData!$B$38</f>
        <v>ProTes300420201Adm</v>
      </c>
      <c r="B7054" s="109" t="s">
        <v>25439</v>
      </c>
      <c r="C7054" s="108" t="s">
        <v>2609</v>
      </c>
      <c r="D7054" s="108" t="s">
        <v>25440</v>
      </c>
      <c r="E7054" s="108" t="s">
        <v>2683</v>
      </c>
      <c r="G7054" s="108" t="s">
        <v>25441</v>
      </c>
      <c r="H7054" s="108" t="s">
        <v>25441</v>
      </c>
      <c r="I7054" s="110" t="s">
        <v>2683</v>
      </c>
      <c r="J7054" s="108" t="s">
        <v>2414</v>
      </c>
      <c r="O7054" s="108" t="s">
        <v>2573</v>
      </c>
    </row>
    <row r="7055" spans="1:15" s="108" customFormat="1" ht="12.75" x14ac:dyDescent="0.2">
      <c r="A7055" s="108" t="str">
        <f>EnterpriseData!$B$38</f>
        <v>ProTes300420201Adm</v>
      </c>
      <c r="B7055" s="109" t="s">
        <v>25439</v>
      </c>
      <c r="C7055" s="108" t="s">
        <v>2609</v>
      </c>
      <c r="D7055" s="108" t="s">
        <v>25440</v>
      </c>
      <c r="E7055" s="108" t="s">
        <v>2683</v>
      </c>
      <c r="G7055" s="108" t="s">
        <v>25441</v>
      </c>
      <c r="H7055" s="108" t="s">
        <v>6769</v>
      </c>
      <c r="I7055" s="110" t="s">
        <v>2683</v>
      </c>
      <c r="J7055" s="108" t="s">
        <v>2414</v>
      </c>
      <c r="O7055" s="108" t="s">
        <v>2573</v>
      </c>
    </row>
    <row r="7056" spans="1:15" s="108" customFormat="1" ht="12.75" x14ac:dyDescent="0.2">
      <c r="A7056" s="108" t="str">
        <f>EnterpriseData!$B$38</f>
        <v>ProTes300420201Adm</v>
      </c>
      <c r="B7056" s="109" t="s">
        <v>25442</v>
      </c>
      <c r="C7056" s="108" t="s">
        <v>2609</v>
      </c>
      <c r="D7056" s="108" t="s">
        <v>25443</v>
      </c>
      <c r="E7056" s="108" t="s">
        <v>2683</v>
      </c>
      <c r="G7056" s="108" t="s">
        <v>25444</v>
      </c>
      <c r="H7056" s="108" t="s">
        <v>25445</v>
      </c>
      <c r="I7056" s="110" t="s">
        <v>2683</v>
      </c>
      <c r="J7056" s="108" t="s">
        <v>4651</v>
      </c>
      <c r="O7056" s="108" t="s">
        <v>2573</v>
      </c>
    </row>
    <row r="7057" spans="1:15" s="108" customFormat="1" ht="12.75" x14ac:dyDescent="0.2">
      <c r="A7057" s="108" t="str">
        <f>EnterpriseData!$B$38</f>
        <v>ProTes300420201Adm</v>
      </c>
      <c r="B7057" s="109" t="s">
        <v>25446</v>
      </c>
      <c r="C7057" s="108" t="s">
        <v>2609</v>
      </c>
      <c r="D7057" s="108" t="s">
        <v>25447</v>
      </c>
      <c r="E7057" s="108" t="s">
        <v>2683</v>
      </c>
      <c r="G7057" s="108" t="s">
        <v>25448</v>
      </c>
      <c r="H7057" s="108" t="s">
        <v>25449</v>
      </c>
      <c r="I7057" s="110" t="s">
        <v>2683</v>
      </c>
      <c r="J7057" s="108" t="s">
        <v>5526</v>
      </c>
      <c r="O7057" s="108" t="s">
        <v>2573</v>
      </c>
    </row>
    <row r="7058" spans="1:15" s="108" customFormat="1" ht="12.75" x14ac:dyDescent="0.2">
      <c r="A7058" s="108" t="str">
        <f>EnterpriseData!$B$38</f>
        <v>ProTes300420201Adm</v>
      </c>
      <c r="B7058" s="109" t="s">
        <v>25450</v>
      </c>
      <c r="C7058" s="108" t="s">
        <v>2609</v>
      </c>
      <c r="D7058" s="108" t="s">
        <v>25451</v>
      </c>
      <c r="E7058" s="108" t="s">
        <v>2683</v>
      </c>
      <c r="G7058" s="108" t="s">
        <v>25452</v>
      </c>
      <c r="H7058" s="108" t="s">
        <v>6118</v>
      </c>
      <c r="I7058" s="110" t="s">
        <v>2683</v>
      </c>
      <c r="J7058" s="108" t="s">
        <v>2377</v>
      </c>
      <c r="O7058" s="108" t="s">
        <v>2573</v>
      </c>
    </row>
    <row r="7059" spans="1:15" s="108" customFormat="1" ht="12.75" x14ac:dyDescent="0.2">
      <c r="A7059" s="108" t="str">
        <f>EnterpriseData!$B$38</f>
        <v>ProTes300420201Adm</v>
      </c>
      <c r="B7059" s="109" t="s">
        <v>25453</v>
      </c>
      <c r="C7059" s="108" t="s">
        <v>2609</v>
      </c>
      <c r="D7059" s="108" t="s">
        <v>25454</v>
      </c>
      <c r="E7059" s="108" t="s">
        <v>2683</v>
      </c>
      <c r="G7059" s="108" t="s">
        <v>5678</v>
      </c>
      <c r="H7059" s="108" t="s">
        <v>7849</v>
      </c>
      <c r="I7059" s="110" t="s">
        <v>2683</v>
      </c>
      <c r="J7059" s="108" t="s">
        <v>5679</v>
      </c>
      <c r="O7059" s="108" t="s">
        <v>2573</v>
      </c>
    </row>
    <row r="7060" spans="1:15" s="108" customFormat="1" ht="12.75" x14ac:dyDescent="0.2">
      <c r="A7060" s="108" t="str">
        <f>EnterpriseData!$B$38</f>
        <v>ProTes300420201Adm</v>
      </c>
      <c r="B7060" s="109" t="s">
        <v>25455</v>
      </c>
      <c r="C7060" s="108" t="s">
        <v>2609</v>
      </c>
      <c r="D7060" s="108" t="s">
        <v>25456</v>
      </c>
      <c r="E7060" s="108" t="s">
        <v>2683</v>
      </c>
      <c r="G7060" s="108" t="s">
        <v>25457</v>
      </c>
      <c r="H7060" s="108" t="s">
        <v>6769</v>
      </c>
      <c r="I7060" s="110" t="s">
        <v>2683</v>
      </c>
      <c r="J7060" s="108" t="s">
        <v>2414</v>
      </c>
      <c r="O7060" s="108" t="s">
        <v>2573</v>
      </c>
    </row>
    <row r="7061" spans="1:15" s="108" customFormat="1" ht="12.75" x14ac:dyDescent="0.2">
      <c r="A7061" s="108" t="str">
        <f>EnterpriseData!$B$38</f>
        <v>ProTes300420201Adm</v>
      </c>
      <c r="B7061" s="109" t="s">
        <v>25458</v>
      </c>
      <c r="C7061" s="108" t="s">
        <v>2609</v>
      </c>
      <c r="D7061" s="108" t="s">
        <v>25459</v>
      </c>
      <c r="E7061" s="108" t="s">
        <v>2683</v>
      </c>
      <c r="G7061" s="108" t="s">
        <v>25460</v>
      </c>
      <c r="H7061" s="108" t="s">
        <v>6664</v>
      </c>
      <c r="I7061" s="110" t="s">
        <v>2683</v>
      </c>
      <c r="J7061" s="108" t="s">
        <v>2440</v>
      </c>
      <c r="O7061" s="108" t="s">
        <v>2573</v>
      </c>
    </row>
    <row r="7062" spans="1:15" s="108" customFormat="1" ht="12.75" x14ac:dyDescent="0.2">
      <c r="A7062" s="108" t="str">
        <f>EnterpriseData!$B$38</f>
        <v>ProTes300420201Adm</v>
      </c>
      <c r="B7062" s="109" t="s">
        <v>25461</v>
      </c>
      <c r="C7062" s="108" t="s">
        <v>2609</v>
      </c>
      <c r="D7062" s="108" t="s">
        <v>25462</v>
      </c>
      <c r="E7062" s="108" t="s">
        <v>2683</v>
      </c>
      <c r="G7062" s="108" t="s">
        <v>25463</v>
      </c>
      <c r="H7062" s="108" t="s">
        <v>25464</v>
      </c>
      <c r="I7062" s="110" t="s">
        <v>2683</v>
      </c>
      <c r="J7062" s="108" t="s">
        <v>4543</v>
      </c>
      <c r="O7062" s="108" t="s">
        <v>2573</v>
      </c>
    </row>
    <row r="7063" spans="1:15" s="108" customFormat="1" ht="12.75" x14ac:dyDescent="0.2">
      <c r="A7063" s="108" t="str">
        <f>EnterpriseData!$B$38</f>
        <v>ProTes300420201Adm</v>
      </c>
      <c r="B7063" s="109" t="s">
        <v>25465</v>
      </c>
      <c r="C7063" s="108" t="s">
        <v>2609</v>
      </c>
      <c r="D7063" s="108" t="s">
        <v>25466</v>
      </c>
      <c r="E7063" s="108" t="s">
        <v>2683</v>
      </c>
      <c r="G7063" s="108" t="s">
        <v>18224</v>
      </c>
      <c r="H7063" s="108" t="s">
        <v>6415</v>
      </c>
      <c r="I7063" s="110" t="s">
        <v>2683</v>
      </c>
      <c r="J7063" s="108" t="s">
        <v>4651</v>
      </c>
      <c r="O7063" s="108" t="s">
        <v>2573</v>
      </c>
    </row>
    <row r="7064" spans="1:15" s="108" customFormat="1" ht="12.75" x14ac:dyDescent="0.2">
      <c r="A7064" s="108" t="str">
        <f>EnterpriseData!$B$38</f>
        <v>ProTes300420201Adm</v>
      </c>
      <c r="B7064" s="109" t="s">
        <v>25467</v>
      </c>
      <c r="C7064" s="108" t="s">
        <v>2609</v>
      </c>
      <c r="D7064" s="108" t="s">
        <v>25468</v>
      </c>
      <c r="E7064" s="108" t="s">
        <v>2683</v>
      </c>
      <c r="G7064" s="108" t="s">
        <v>25469</v>
      </c>
      <c r="H7064" s="108" t="s">
        <v>8479</v>
      </c>
      <c r="I7064" s="110" t="s">
        <v>2683</v>
      </c>
      <c r="J7064" s="108" t="s">
        <v>3016</v>
      </c>
      <c r="O7064" s="108" t="s">
        <v>2573</v>
      </c>
    </row>
    <row r="7065" spans="1:15" s="108" customFormat="1" ht="12.75" x14ac:dyDescent="0.2">
      <c r="A7065" s="108" t="str">
        <f>EnterpriseData!$B$38</f>
        <v>ProTes300420201Adm</v>
      </c>
      <c r="B7065" s="109" t="s">
        <v>25470</v>
      </c>
      <c r="C7065" s="108" t="s">
        <v>2609</v>
      </c>
      <c r="D7065" s="108" t="s">
        <v>13576</v>
      </c>
      <c r="E7065" s="108" t="s">
        <v>2683</v>
      </c>
      <c r="G7065" s="108" t="s">
        <v>13577</v>
      </c>
      <c r="H7065" s="108" t="s">
        <v>6838</v>
      </c>
      <c r="I7065" s="110" t="s">
        <v>2683</v>
      </c>
      <c r="J7065" s="108" t="s">
        <v>2534</v>
      </c>
      <c r="O7065" s="108" t="s">
        <v>2573</v>
      </c>
    </row>
    <row r="7066" spans="1:15" s="108" customFormat="1" ht="12.75" x14ac:dyDescent="0.2">
      <c r="A7066" s="108" t="str">
        <f>EnterpriseData!$B$38</f>
        <v>ProTes300420201Adm</v>
      </c>
      <c r="B7066" s="109" t="s">
        <v>25471</v>
      </c>
      <c r="C7066" s="108" t="s">
        <v>2609</v>
      </c>
      <c r="D7066" s="108" t="s">
        <v>25472</v>
      </c>
      <c r="E7066" s="108" t="s">
        <v>2683</v>
      </c>
      <c r="G7066" s="108" t="s">
        <v>25473</v>
      </c>
      <c r="H7066" s="108" t="s">
        <v>25473</v>
      </c>
      <c r="I7066" s="110" t="s">
        <v>2683</v>
      </c>
      <c r="J7066" s="108" t="s">
        <v>412</v>
      </c>
      <c r="O7066" s="108" t="s">
        <v>2573</v>
      </c>
    </row>
    <row r="7067" spans="1:15" s="108" customFormat="1" ht="12.75" x14ac:dyDescent="0.2">
      <c r="A7067" s="108" t="str">
        <f>EnterpriseData!$B$38</f>
        <v>ProTes300420201Adm</v>
      </c>
      <c r="B7067" s="109" t="s">
        <v>25474</v>
      </c>
      <c r="C7067" s="108" t="s">
        <v>2609</v>
      </c>
      <c r="D7067" s="108" t="s">
        <v>25475</v>
      </c>
      <c r="E7067" s="108" t="s">
        <v>2683</v>
      </c>
      <c r="G7067" s="108" t="s">
        <v>25476</v>
      </c>
      <c r="H7067" s="108" t="s">
        <v>6267</v>
      </c>
      <c r="I7067" s="110" t="s">
        <v>2683</v>
      </c>
      <c r="J7067" s="108" t="s">
        <v>4104</v>
      </c>
      <c r="O7067" s="108" t="s">
        <v>2573</v>
      </c>
    </row>
    <row r="7068" spans="1:15" s="108" customFormat="1" ht="12.75" x14ac:dyDescent="0.2">
      <c r="A7068" s="108" t="str">
        <f>EnterpriseData!$B$38</f>
        <v>ProTes300420201Adm</v>
      </c>
      <c r="B7068" s="109" t="s">
        <v>25477</v>
      </c>
      <c r="C7068" s="108" t="s">
        <v>2609</v>
      </c>
      <c r="D7068" s="108" t="s">
        <v>25478</v>
      </c>
      <c r="E7068" s="108" t="s">
        <v>2683</v>
      </c>
      <c r="G7068" s="108" t="s">
        <v>25479</v>
      </c>
      <c r="H7068" s="108" t="s">
        <v>7223</v>
      </c>
      <c r="I7068" s="110" t="s">
        <v>2683</v>
      </c>
      <c r="J7068" s="108" t="s">
        <v>4954</v>
      </c>
      <c r="O7068" s="108" t="s">
        <v>2573</v>
      </c>
    </row>
    <row r="7069" spans="1:15" s="108" customFormat="1" ht="12.75" x14ac:dyDescent="0.2">
      <c r="A7069" s="108" t="str">
        <f>EnterpriseData!$B$38</f>
        <v>ProTes300420201Adm</v>
      </c>
      <c r="B7069" s="109" t="s">
        <v>25480</v>
      </c>
      <c r="C7069" s="108" t="s">
        <v>2609</v>
      </c>
      <c r="D7069" s="108" t="s">
        <v>25481</v>
      </c>
      <c r="E7069" s="108" t="s">
        <v>2683</v>
      </c>
      <c r="G7069" s="108" t="s">
        <v>25482</v>
      </c>
      <c r="H7069" s="108" t="s">
        <v>7812</v>
      </c>
      <c r="I7069" s="110" t="s">
        <v>2683</v>
      </c>
      <c r="J7069" s="108" t="s">
        <v>2414</v>
      </c>
      <c r="O7069" s="108" t="s">
        <v>2573</v>
      </c>
    </row>
    <row r="7070" spans="1:15" s="108" customFormat="1" ht="12.75" x14ac:dyDescent="0.2">
      <c r="A7070" s="108" t="str">
        <f>EnterpriseData!$B$38</f>
        <v>ProTes300420201Adm</v>
      </c>
      <c r="B7070" s="109" t="s">
        <v>25483</v>
      </c>
      <c r="C7070" s="108" t="s">
        <v>2609</v>
      </c>
      <c r="D7070" s="108" t="s">
        <v>25484</v>
      </c>
      <c r="E7070" s="108" t="s">
        <v>2683</v>
      </c>
      <c r="G7070" s="108" t="s">
        <v>4337</v>
      </c>
      <c r="H7070" s="108" t="s">
        <v>7366</v>
      </c>
      <c r="I7070" s="110" t="s">
        <v>2683</v>
      </c>
      <c r="J7070" s="108" t="s">
        <v>3016</v>
      </c>
      <c r="O7070" s="108" t="s">
        <v>2573</v>
      </c>
    </row>
    <row r="7071" spans="1:15" s="108" customFormat="1" ht="12.75" x14ac:dyDescent="0.2">
      <c r="A7071" s="108" t="str">
        <f>EnterpriseData!$B$38</f>
        <v>ProTes300420201Adm</v>
      </c>
      <c r="B7071" s="109" t="s">
        <v>25485</v>
      </c>
      <c r="C7071" s="108" t="s">
        <v>2609</v>
      </c>
      <c r="D7071" s="108" t="s">
        <v>25486</v>
      </c>
      <c r="E7071" s="108" t="s">
        <v>2683</v>
      </c>
      <c r="G7071" s="108" t="s">
        <v>25487</v>
      </c>
      <c r="H7071" s="108" t="s">
        <v>6299</v>
      </c>
      <c r="I7071" s="110" t="s">
        <v>2683</v>
      </c>
      <c r="J7071" s="108" t="s">
        <v>3100</v>
      </c>
      <c r="O7071" s="108" t="s">
        <v>2573</v>
      </c>
    </row>
    <row r="7072" spans="1:15" s="108" customFormat="1" ht="12.75" x14ac:dyDescent="0.2">
      <c r="A7072" s="108" t="str">
        <f>EnterpriseData!$B$38</f>
        <v>ProTes300420201Adm</v>
      </c>
      <c r="B7072" s="109" t="s">
        <v>25488</v>
      </c>
      <c r="C7072" s="108" t="s">
        <v>2609</v>
      </c>
      <c r="D7072" s="108" t="s">
        <v>25489</v>
      </c>
      <c r="E7072" s="108" t="s">
        <v>2683</v>
      </c>
      <c r="G7072" s="108" t="s">
        <v>2885</v>
      </c>
      <c r="H7072" s="108" t="s">
        <v>25490</v>
      </c>
      <c r="I7072" s="110" t="s">
        <v>2683</v>
      </c>
      <c r="J7072" s="108" t="s">
        <v>2412</v>
      </c>
      <c r="O7072" s="108" t="s">
        <v>2573</v>
      </c>
    </row>
    <row r="7073" spans="1:15" s="108" customFormat="1" ht="12.75" x14ac:dyDescent="0.2">
      <c r="A7073" s="108" t="str">
        <f>EnterpriseData!$B$38</f>
        <v>ProTes300420201Adm</v>
      </c>
      <c r="B7073" s="109" t="s">
        <v>25491</v>
      </c>
      <c r="C7073" s="108" t="s">
        <v>2609</v>
      </c>
      <c r="D7073" s="108" t="s">
        <v>25492</v>
      </c>
      <c r="E7073" s="108" t="s">
        <v>2683</v>
      </c>
      <c r="G7073" s="108" t="s">
        <v>25493</v>
      </c>
      <c r="H7073" s="108" t="s">
        <v>3823</v>
      </c>
      <c r="I7073" s="110" t="s">
        <v>2683</v>
      </c>
      <c r="J7073" s="108" t="s">
        <v>3825</v>
      </c>
      <c r="O7073" s="108" t="s">
        <v>2573</v>
      </c>
    </row>
    <row r="7074" spans="1:15" s="108" customFormat="1" ht="12.75" x14ac:dyDescent="0.2">
      <c r="A7074" s="108" t="str">
        <f>EnterpriseData!$B$38</f>
        <v>ProTes300420201Adm</v>
      </c>
      <c r="B7074" s="109" t="s">
        <v>25494</v>
      </c>
      <c r="C7074" s="108" t="s">
        <v>2609</v>
      </c>
      <c r="D7074" s="108" t="s">
        <v>25495</v>
      </c>
      <c r="E7074" s="108" t="s">
        <v>2683</v>
      </c>
      <c r="G7074" s="108" t="s">
        <v>2712</v>
      </c>
      <c r="H7074" s="108" t="s">
        <v>25496</v>
      </c>
      <c r="I7074" s="110" t="s">
        <v>2683</v>
      </c>
      <c r="J7074" s="108" t="s">
        <v>2714</v>
      </c>
      <c r="O7074" s="108" t="s">
        <v>2573</v>
      </c>
    </row>
    <row r="7075" spans="1:15" s="108" customFormat="1" ht="12.75" x14ac:dyDescent="0.2">
      <c r="A7075" s="108" t="str">
        <f>EnterpriseData!$B$38</f>
        <v>ProTes300420201Adm</v>
      </c>
      <c r="B7075" s="109" t="s">
        <v>25497</v>
      </c>
      <c r="C7075" s="108" t="s">
        <v>2609</v>
      </c>
      <c r="D7075" s="108" t="s">
        <v>25498</v>
      </c>
      <c r="E7075" s="108" t="s">
        <v>2683</v>
      </c>
      <c r="G7075" s="108" t="s">
        <v>25499</v>
      </c>
      <c r="H7075" s="108" t="s">
        <v>17298</v>
      </c>
      <c r="I7075" s="110" t="s">
        <v>2683</v>
      </c>
      <c r="J7075" s="108" t="s">
        <v>3195</v>
      </c>
      <c r="O7075" s="108" t="s">
        <v>2573</v>
      </c>
    </row>
    <row r="7076" spans="1:15" s="108" customFormat="1" ht="12.75" x14ac:dyDescent="0.2">
      <c r="A7076" s="108" t="str">
        <f>EnterpriseData!$B$38</f>
        <v>ProTes300420201Adm</v>
      </c>
      <c r="B7076" s="109" t="s">
        <v>25500</v>
      </c>
      <c r="C7076" s="108" t="s">
        <v>2609</v>
      </c>
      <c r="D7076" s="108" t="s">
        <v>25501</v>
      </c>
      <c r="E7076" s="108" t="s">
        <v>2683</v>
      </c>
      <c r="G7076" s="108" t="s">
        <v>25502</v>
      </c>
      <c r="H7076" s="108" t="s">
        <v>9111</v>
      </c>
      <c r="I7076" s="110" t="s">
        <v>2683</v>
      </c>
      <c r="J7076" s="108" t="s">
        <v>5012</v>
      </c>
      <c r="O7076" s="108" t="s">
        <v>2573</v>
      </c>
    </row>
    <row r="7077" spans="1:15" s="108" customFormat="1" ht="12.75" x14ac:dyDescent="0.2">
      <c r="A7077" s="108" t="str">
        <f>EnterpriseData!$B$38</f>
        <v>ProTes300420201Adm</v>
      </c>
      <c r="B7077" s="109" t="s">
        <v>25503</v>
      </c>
      <c r="C7077" s="108" t="s">
        <v>2609</v>
      </c>
      <c r="D7077" s="108" t="s">
        <v>25504</v>
      </c>
      <c r="E7077" s="108" t="s">
        <v>2683</v>
      </c>
      <c r="G7077" s="108" t="s">
        <v>25505</v>
      </c>
      <c r="H7077" s="108" t="s">
        <v>6143</v>
      </c>
      <c r="I7077" s="110" t="s">
        <v>2683</v>
      </c>
      <c r="J7077" s="108" t="s">
        <v>4901</v>
      </c>
      <c r="O7077" s="108" t="s">
        <v>2573</v>
      </c>
    </row>
    <row r="7078" spans="1:15" s="108" customFormat="1" ht="12.75" x14ac:dyDescent="0.2">
      <c r="A7078" s="108" t="str">
        <f>EnterpriseData!$B$38</f>
        <v>ProTes300420201Adm</v>
      </c>
      <c r="B7078" s="109" t="s">
        <v>25506</v>
      </c>
      <c r="C7078" s="108" t="s">
        <v>2609</v>
      </c>
      <c r="D7078" s="108" t="s">
        <v>25507</v>
      </c>
      <c r="E7078" s="108" t="s">
        <v>2683</v>
      </c>
      <c r="G7078" s="108" t="s">
        <v>25508</v>
      </c>
      <c r="H7078" s="108" t="s">
        <v>7965</v>
      </c>
      <c r="I7078" s="110" t="s">
        <v>2683</v>
      </c>
      <c r="J7078" s="108" t="s">
        <v>2414</v>
      </c>
      <c r="O7078" s="108" t="s">
        <v>2573</v>
      </c>
    </row>
    <row r="7079" spans="1:15" s="108" customFormat="1" ht="12.75" x14ac:dyDescent="0.2">
      <c r="A7079" s="108" t="str">
        <f>EnterpriseData!$B$38</f>
        <v>ProTes300420201Adm</v>
      </c>
      <c r="B7079" s="109" t="s">
        <v>25509</v>
      </c>
      <c r="C7079" s="108" t="s">
        <v>2609</v>
      </c>
      <c r="D7079" s="108" t="s">
        <v>25510</v>
      </c>
      <c r="E7079" s="108" t="s">
        <v>2683</v>
      </c>
      <c r="G7079" s="108" t="s">
        <v>25511</v>
      </c>
      <c r="H7079" s="108" t="s">
        <v>6284</v>
      </c>
      <c r="I7079" s="110" t="s">
        <v>2683</v>
      </c>
      <c r="J7079" s="108" t="s">
        <v>6285</v>
      </c>
      <c r="O7079" s="108" t="s">
        <v>2573</v>
      </c>
    </row>
    <row r="7080" spans="1:15" s="108" customFormat="1" ht="12.75" x14ac:dyDescent="0.2">
      <c r="A7080" s="108" t="str">
        <f>EnterpriseData!$B$38</f>
        <v>ProTes300420201Adm</v>
      </c>
      <c r="B7080" s="109" t="s">
        <v>25512</v>
      </c>
      <c r="C7080" s="108" t="s">
        <v>2609</v>
      </c>
      <c r="D7080" s="108" t="s">
        <v>25513</v>
      </c>
      <c r="E7080" s="108" t="s">
        <v>2683</v>
      </c>
      <c r="G7080" s="108" t="s">
        <v>15017</v>
      </c>
      <c r="H7080" s="108" t="s">
        <v>7206</v>
      </c>
      <c r="I7080" s="110" t="s">
        <v>2683</v>
      </c>
      <c r="J7080" s="108" t="s">
        <v>3047</v>
      </c>
      <c r="O7080" s="108" t="s">
        <v>2573</v>
      </c>
    </row>
    <row r="7081" spans="1:15" s="108" customFormat="1" ht="12.75" x14ac:dyDescent="0.2">
      <c r="A7081" s="108" t="str">
        <f>EnterpriseData!$B$38</f>
        <v>ProTes300420201Adm</v>
      </c>
      <c r="B7081" s="109" t="s">
        <v>25514</v>
      </c>
      <c r="C7081" s="108" t="s">
        <v>2609</v>
      </c>
      <c r="D7081" s="108" t="s">
        <v>25515</v>
      </c>
      <c r="E7081" s="108" t="s">
        <v>2683</v>
      </c>
      <c r="G7081" s="108" t="s">
        <v>25516</v>
      </c>
      <c r="H7081" s="108" t="s">
        <v>25517</v>
      </c>
      <c r="I7081" s="110" t="s">
        <v>2683</v>
      </c>
      <c r="J7081" s="108" t="s">
        <v>4651</v>
      </c>
      <c r="O7081" s="108" t="s">
        <v>2573</v>
      </c>
    </row>
    <row r="7082" spans="1:15" s="108" customFormat="1" ht="12.75" x14ac:dyDescent="0.2">
      <c r="A7082" s="108" t="str">
        <f>EnterpriseData!$B$38</f>
        <v>ProTes300420201Adm</v>
      </c>
      <c r="B7082" s="109" t="s">
        <v>25518</v>
      </c>
      <c r="C7082" s="108" t="s">
        <v>2609</v>
      </c>
      <c r="D7082" s="108" t="s">
        <v>23705</v>
      </c>
      <c r="E7082" s="108" t="s">
        <v>2683</v>
      </c>
      <c r="G7082" s="108" t="s">
        <v>23706</v>
      </c>
      <c r="H7082" s="108" t="s">
        <v>6616</v>
      </c>
      <c r="I7082" s="110" t="s">
        <v>2683</v>
      </c>
      <c r="J7082" s="108" t="s">
        <v>5800</v>
      </c>
      <c r="O7082" s="108" t="s">
        <v>2573</v>
      </c>
    </row>
    <row r="7083" spans="1:15" s="108" customFormat="1" ht="12.75" x14ac:dyDescent="0.2">
      <c r="A7083" s="108" t="str">
        <f>EnterpriseData!$B$38</f>
        <v>ProTes300420201Adm</v>
      </c>
      <c r="B7083" s="109" t="s">
        <v>25519</v>
      </c>
      <c r="C7083" s="108" t="s">
        <v>2609</v>
      </c>
      <c r="D7083" s="108" t="s">
        <v>25520</v>
      </c>
      <c r="E7083" s="108" t="s">
        <v>2683</v>
      </c>
      <c r="G7083" s="108" t="s">
        <v>25521</v>
      </c>
      <c r="H7083" s="108" t="s">
        <v>25522</v>
      </c>
      <c r="I7083" s="110" t="s">
        <v>2683</v>
      </c>
      <c r="J7083" s="108" t="s">
        <v>7092</v>
      </c>
      <c r="O7083" s="108" t="s">
        <v>2573</v>
      </c>
    </row>
    <row r="7084" spans="1:15" s="108" customFormat="1" ht="12.75" x14ac:dyDescent="0.2">
      <c r="A7084" s="108" t="str">
        <f>EnterpriseData!$B$38</f>
        <v>ProTes300420201Adm</v>
      </c>
      <c r="B7084" s="109" t="s">
        <v>25523</v>
      </c>
      <c r="C7084" s="108" t="s">
        <v>2609</v>
      </c>
      <c r="D7084" s="108" t="s">
        <v>25524</v>
      </c>
      <c r="E7084" s="108" t="s">
        <v>2683</v>
      </c>
      <c r="G7084" s="108" t="s">
        <v>25525</v>
      </c>
      <c r="H7084" s="108" t="s">
        <v>6403</v>
      </c>
      <c r="I7084" s="110" t="s">
        <v>2683</v>
      </c>
      <c r="J7084" s="108" t="s">
        <v>6404</v>
      </c>
      <c r="O7084" s="108" t="s">
        <v>2573</v>
      </c>
    </row>
    <row r="7085" spans="1:15" s="108" customFormat="1" ht="12.75" x14ac:dyDescent="0.2">
      <c r="A7085" s="108" t="str">
        <f>EnterpriseData!$B$38</f>
        <v>ProTes300420201Adm</v>
      </c>
      <c r="B7085" s="109" t="s">
        <v>25526</v>
      </c>
      <c r="C7085" s="108" t="s">
        <v>2609</v>
      </c>
      <c r="D7085" s="108" t="s">
        <v>25527</v>
      </c>
      <c r="E7085" s="108" t="s">
        <v>2683</v>
      </c>
      <c r="G7085" s="108" t="s">
        <v>25528</v>
      </c>
      <c r="H7085" s="108" t="s">
        <v>7103</v>
      </c>
      <c r="I7085" s="110" t="s">
        <v>2683</v>
      </c>
      <c r="J7085" s="108" t="s">
        <v>2871</v>
      </c>
      <c r="O7085" s="108" t="s">
        <v>2573</v>
      </c>
    </row>
    <row r="7086" spans="1:15" s="108" customFormat="1" ht="12.75" x14ac:dyDescent="0.2">
      <c r="A7086" s="108" t="str">
        <f>EnterpriseData!$B$38</f>
        <v>ProTes300420201Adm</v>
      </c>
      <c r="B7086" s="109" t="s">
        <v>25529</v>
      </c>
      <c r="C7086" s="108" t="s">
        <v>2609</v>
      </c>
      <c r="D7086" s="108" t="s">
        <v>25530</v>
      </c>
      <c r="E7086" s="108" t="s">
        <v>2683</v>
      </c>
      <c r="G7086" s="108" t="s">
        <v>4739</v>
      </c>
      <c r="H7086" s="108" t="s">
        <v>9422</v>
      </c>
      <c r="I7086" s="110" t="s">
        <v>2683</v>
      </c>
      <c r="J7086" s="108" t="s">
        <v>3100</v>
      </c>
      <c r="O7086" s="108" t="s">
        <v>2573</v>
      </c>
    </row>
    <row r="7087" spans="1:15" s="108" customFormat="1" ht="12.75" x14ac:dyDescent="0.2">
      <c r="A7087" s="108" t="str">
        <f>EnterpriseData!$B$38</f>
        <v>ProTes300420201Adm</v>
      </c>
      <c r="B7087" s="109" t="s">
        <v>25531</v>
      </c>
      <c r="C7087" s="108" t="s">
        <v>2609</v>
      </c>
      <c r="D7087" s="108" t="s">
        <v>25532</v>
      </c>
      <c r="E7087" s="108" t="s">
        <v>2683</v>
      </c>
      <c r="G7087" s="108" t="s">
        <v>25533</v>
      </c>
      <c r="H7087" s="108" t="s">
        <v>6122</v>
      </c>
      <c r="I7087" s="110" t="s">
        <v>2683</v>
      </c>
      <c r="J7087" s="108" t="s">
        <v>6123</v>
      </c>
      <c r="O7087" s="108" t="s">
        <v>2573</v>
      </c>
    </row>
    <row r="7088" spans="1:15" s="108" customFormat="1" ht="12.75" x14ac:dyDescent="0.2">
      <c r="A7088" s="108" t="str">
        <f>EnterpriseData!$B$38</f>
        <v>ProTes300420201Adm</v>
      </c>
      <c r="B7088" s="109" t="s">
        <v>25534</v>
      </c>
      <c r="C7088" s="108" t="s">
        <v>2609</v>
      </c>
      <c r="D7088" s="108" t="s">
        <v>25535</v>
      </c>
      <c r="E7088" s="108" t="s">
        <v>2683</v>
      </c>
      <c r="G7088" s="108" t="s">
        <v>25536</v>
      </c>
      <c r="H7088" s="108" t="s">
        <v>8021</v>
      </c>
      <c r="I7088" s="110" t="s">
        <v>2683</v>
      </c>
      <c r="J7088" s="108" t="s">
        <v>2930</v>
      </c>
      <c r="O7088" s="108" t="s">
        <v>2573</v>
      </c>
    </row>
    <row r="7089" spans="1:15" s="108" customFormat="1" ht="12.75" x14ac:dyDescent="0.2">
      <c r="A7089" s="108" t="str">
        <f>EnterpriseData!$B$38</f>
        <v>ProTes300420201Adm</v>
      </c>
      <c r="B7089" s="109" t="s">
        <v>25537</v>
      </c>
      <c r="C7089" s="108" t="s">
        <v>2609</v>
      </c>
      <c r="D7089" s="108" t="s">
        <v>25538</v>
      </c>
      <c r="E7089" s="108" t="s">
        <v>2683</v>
      </c>
      <c r="G7089" s="108" t="s">
        <v>25539</v>
      </c>
      <c r="H7089" s="108" t="s">
        <v>6859</v>
      </c>
      <c r="I7089" s="110" t="s">
        <v>2683</v>
      </c>
      <c r="J7089" s="108" t="s">
        <v>3047</v>
      </c>
      <c r="O7089" s="108" t="s">
        <v>2573</v>
      </c>
    </row>
    <row r="7090" spans="1:15" s="108" customFormat="1" ht="12.75" x14ac:dyDescent="0.2">
      <c r="A7090" s="108" t="str">
        <f>EnterpriseData!$B$38</f>
        <v>ProTes300420201Adm</v>
      </c>
      <c r="B7090" s="109" t="s">
        <v>25540</v>
      </c>
      <c r="C7090" s="108" t="s">
        <v>2609</v>
      </c>
      <c r="D7090" s="108" t="s">
        <v>25541</v>
      </c>
      <c r="E7090" s="108" t="s">
        <v>2683</v>
      </c>
      <c r="G7090" s="108" t="s">
        <v>25542</v>
      </c>
      <c r="H7090" s="108" t="s">
        <v>6415</v>
      </c>
      <c r="I7090" s="110" t="s">
        <v>2683</v>
      </c>
      <c r="J7090" s="108" t="s">
        <v>4651</v>
      </c>
      <c r="O7090" s="108" t="s">
        <v>2573</v>
      </c>
    </row>
    <row r="7091" spans="1:15" s="108" customFormat="1" ht="12.75" x14ac:dyDescent="0.2">
      <c r="A7091" s="108" t="str">
        <f>EnterpriseData!$B$38</f>
        <v>ProTes300420201Adm</v>
      </c>
      <c r="B7091" s="109" t="s">
        <v>25543</v>
      </c>
      <c r="C7091" s="108" t="s">
        <v>2609</v>
      </c>
      <c r="D7091" s="108" t="s">
        <v>25544</v>
      </c>
      <c r="E7091" s="108" t="s">
        <v>2683</v>
      </c>
      <c r="G7091" s="108" t="s">
        <v>25545</v>
      </c>
      <c r="H7091" s="108" t="s">
        <v>6479</v>
      </c>
      <c r="I7091" s="110" t="s">
        <v>2683</v>
      </c>
      <c r="J7091" s="108" t="s">
        <v>3078</v>
      </c>
      <c r="O7091" s="108" t="s">
        <v>2573</v>
      </c>
    </row>
    <row r="7092" spans="1:15" s="108" customFormat="1" ht="12.75" x14ac:dyDescent="0.2">
      <c r="A7092" s="108" t="str">
        <f>EnterpriseData!$B$38</f>
        <v>ProTes300420201Adm</v>
      </c>
      <c r="B7092" s="109" t="s">
        <v>25546</v>
      </c>
      <c r="C7092" s="108" t="s">
        <v>2609</v>
      </c>
      <c r="D7092" s="108" t="s">
        <v>25547</v>
      </c>
      <c r="E7092" s="108" t="s">
        <v>2683</v>
      </c>
      <c r="G7092" s="108" t="s">
        <v>25548</v>
      </c>
      <c r="H7092" s="108" t="s">
        <v>6133</v>
      </c>
      <c r="I7092" s="110" t="s">
        <v>2683</v>
      </c>
      <c r="J7092" s="108" t="s">
        <v>3681</v>
      </c>
      <c r="O7092" s="108" t="s">
        <v>2573</v>
      </c>
    </row>
    <row r="7093" spans="1:15" s="108" customFormat="1" ht="12.75" x14ac:dyDescent="0.2">
      <c r="A7093" s="108" t="str">
        <f>EnterpriseData!$B$38</f>
        <v>ProTes300420201Adm</v>
      </c>
      <c r="B7093" s="109" t="s">
        <v>25549</v>
      </c>
      <c r="C7093" s="108" t="s">
        <v>2609</v>
      </c>
      <c r="D7093" s="108" t="s">
        <v>25550</v>
      </c>
      <c r="E7093" s="108" t="s">
        <v>2683</v>
      </c>
      <c r="G7093" s="108" t="s">
        <v>25551</v>
      </c>
      <c r="H7093" s="108" t="s">
        <v>6118</v>
      </c>
      <c r="I7093" s="110" t="s">
        <v>2683</v>
      </c>
      <c r="J7093" s="108" t="s">
        <v>2377</v>
      </c>
      <c r="O7093" s="108" t="s">
        <v>2573</v>
      </c>
    </row>
    <row r="7094" spans="1:15" s="108" customFormat="1" ht="12.75" x14ac:dyDescent="0.2">
      <c r="A7094" s="108" t="str">
        <f>EnterpriseData!$B$38</f>
        <v>ProTes300420201Adm</v>
      </c>
      <c r="B7094" s="109" t="s">
        <v>25552</v>
      </c>
      <c r="C7094" s="108" t="s">
        <v>2609</v>
      </c>
      <c r="D7094" s="108" t="s">
        <v>25553</v>
      </c>
      <c r="E7094" s="108" t="s">
        <v>2683</v>
      </c>
      <c r="G7094" s="108" t="s">
        <v>25554</v>
      </c>
      <c r="H7094" s="108" t="s">
        <v>6360</v>
      </c>
      <c r="I7094" s="110" t="s">
        <v>2683</v>
      </c>
      <c r="J7094" s="108" t="s">
        <v>3047</v>
      </c>
      <c r="O7094" s="108" t="s">
        <v>2573</v>
      </c>
    </row>
    <row r="7095" spans="1:15" s="108" customFormat="1" ht="12.75" x14ac:dyDescent="0.2">
      <c r="A7095" s="108" t="str">
        <f>EnterpriseData!$B$38</f>
        <v>ProTes300420201Adm</v>
      </c>
      <c r="B7095" s="109" t="s">
        <v>25555</v>
      </c>
      <c r="C7095" s="108" t="s">
        <v>2609</v>
      </c>
      <c r="D7095" s="108" t="s">
        <v>7731</v>
      </c>
      <c r="E7095" s="108" t="s">
        <v>2683</v>
      </c>
      <c r="G7095" s="108" t="s">
        <v>25556</v>
      </c>
      <c r="H7095" s="108" t="s">
        <v>6118</v>
      </c>
      <c r="I7095" s="110" t="s">
        <v>2683</v>
      </c>
      <c r="J7095" s="108" t="s">
        <v>2377</v>
      </c>
      <c r="O7095" s="108" t="s">
        <v>2573</v>
      </c>
    </row>
    <row r="7096" spans="1:15" s="108" customFormat="1" ht="12.75" x14ac:dyDescent="0.2">
      <c r="A7096" s="108" t="str">
        <f>EnterpriseData!$B$38</f>
        <v>ProTes300420201Adm</v>
      </c>
      <c r="B7096" s="109" t="s">
        <v>25557</v>
      </c>
      <c r="C7096" s="108" t="s">
        <v>2609</v>
      </c>
      <c r="D7096" s="108" t="s">
        <v>25558</v>
      </c>
      <c r="E7096" s="108" t="s">
        <v>2683</v>
      </c>
      <c r="G7096" s="108" t="s">
        <v>25559</v>
      </c>
      <c r="H7096" s="108" t="s">
        <v>7868</v>
      </c>
      <c r="I7096" s="110" t="s">
        <v>2683</v>
      </c>
      <c r="J7096" s="108" t="s">
        <v>2414</v>
      </c>
      <c r="O7096" s="108" t="s">
        <v>2573</v>
      </c>
    </row>
    <row r="7097" spans="1:15" s="108" customFormat="1" ht="12.75" x14ac:dyDescent="0.2">
      <c r="A7097" s="108" t="str">
        <f>EnterpriseData!$B$38</f>
        <v>ProTes300420201Adm</v>
      </c>
      <c r="B7097" s="109" t="s">
        <v>25560</v>
      </c>
      <c r="C7097" s="108" t="s">
        <v>2609</v>
      </c>
      <c r="D7097" s="108" t="s">
        <v>25561</v>
      </c>
      <c r="E7097" s="108" t="s">
        <v>2683</v>
      </c>
      <c r="G7097" s="108" t="s">
        <v>25562</v>
      </c>
      <c r="H7097" s="108" t="s">
        <v>25563</v>
      </c>
      <c r="I7097" s="110" t="s">
        <v>2683</v>
      </c>
      <c r="J7097" s="108" t="s">
        <v>2390</v>
      </c>
      <c r="O7097" s="108" t="s">
        <v>2573</v>
      </c>
    </row>
    <row r="7098" spans="1:15" s="108" customFormat="1" ht="12.75" x14ac:dyDescent="0.2">
      <c r="A7098" s="108" t="str">
        <f>EnterpriseData!$B$38</f>
        <v>ProTes300420201Adm</v>
      </c>
      <c r="B7098" s="109" t="s">
        <v>25564</v>
      </c>
      <c r="C7098" s="108" t="s">
        <v>2609</v>
      </c>
      <c r="D7098" s="108" t="s">
        <v>25565</v>
      </c>
      <c r="E7098" s="108" t="s">
        <v>2683</v>
      </c>
      <c r="G7098" s="108" t="s">
        <v>25566</v>
      </c>
      <c r="H7098" s="108" t="s">
        <v>6753</v>
      </c>
      <c r="I7098" s="110" t="s">
        <v>2683</v>
      </c>
      <c r="J7098" s="108" t="s">
        <v>5526</v>
      </c>
      <c r="O7098" s="108" t="s">
        <v>2573</v>
      </c>
    </row>
    <row r="7099" spans="1:15" s="108" customFormat="1" ht="12.75" x14ac:dyDescent="0.2">
      <c r="A7099" s="108" t="str">
        <f>EnterpriseData!$B$38</f>
        <v>ProTes300420201Adm</v>
      </c>
      <c r="B7099" s="109" t="s">
        <v>25567</v>
      </c>
      <c r="C7099" s="108" t="s">
        <v>2609</v>
      </c>
      <c r="D7099" s="108" t="s">
        <v>7991</v>
      </c>
      <c r="E7099" s="108" t="s">
        <v>2683</v>
      </c>
      <c r="G7099" s="108" t="s">
        <v>25568</v>
      </c>
      <c r="H7099" s="108" t="s">
        <v>6800</v>
      </c>
      <c r="I7099" s="110" t="s">
        <v>2683</v>
      </c>
      <c r="J7099" s="108" t="s">
        <v>412</v>
      </c>
      <c r="O7099" s="108" t="s">
        <v>2573</v>
      </c>
    </row>
    <row r="7100" spans="1:15" s="108" customFormat="1" ht="12.75" x14ac:dyDescent="0.2">
      <c r="A7100" s="108" t="str">
        <f>EnterpriseData!$B$38</f>
        <v>ProTes300420201Adm</v>
      </c>
      <c r="B7100" s="109" t="s">
        <v>25569</v>
      </c>
      <c r="C7100" s="108" t="s">
        <v>2609</v>
      </c>
      <c r="D7100" s="108" t="s">
        <v>25570</v>
      </c>
      <c r="E7100" s="108" t="s">
        <v>2683</v>
      </c>
      <c r="G7100" s="108" t="s">
        <v>4403</v>
      </c>
      <c r="H7100" s="108" t="s">
        <v>25571</v>
      </c>
      <c r="I7100" s="110" t="s">
        <v>2683</v>
      </c>
      <c r="J7100" s="108" t="s">
        <v>3016</v>
      </c>
      <c r="O7100" s="108" t="s">
        <v>2573</v>
      </c>
    </row>
    <row r="7101" spans="1:15" s="108" customFormat="1" ht="12.75" x14ac:dyDescent="0.2">
      <c r="A7101" s="108" t="str">
        <f>EnterpriseData!$B$38</f>
        <v>ProTes300420201Adm</v>
      </c>
      <c r="B7101" s="109" t="s">
        <v>25572</v>
      </c>
      <c r="C7101" s="108" t="s">
        <v>2609</v>
      </c>
      <c r="D7101" s="108" t="s">
        <v>25573</v>
      </c>
      <c r="E7101" s="108" t="s">
        <v>2683</v>
      </c>
      <c r="G7101" s="108" t="s">
        <v>5589</v>
      </c>
      <c r="H7101" s="108" t="s">
        <v>25574</v>
      </c>
      <c r="I7101" s="110" t="s">
        <v>2683</v>
      </c>
      <c r="J7101" s="108" t="s">
        <v>2418</v>
      </c>
      <c r="O7101" s="108" t="s">
        <v>2573</v>
      </c>
    </row>
    <row r="7102" spans="1:15" s="108" customFormat="1" ht="12.75" x14ac:dyDescent="0.2">
      <c r="A7102" s="108" t="str">
        <f>EnterpriseData!$B$38</f>
        <v>ProTes300420201Adm</v>
      </c>
      <c r="B7102" s="109" t="s">
        <v>25575</v>
      </c>
      <c r="C7102" s="108" t="s">
        <v>2609</v>
      </c>
      <c r="D7102" s="108" t="s">
        <v>25576</v>
      </c>
      <c r="E7102" s="108" t="s">
        <v>2683</v>
      </c>
      <c r="G7102" s="108" t="s">
        <v>25577</v>
      </c>
      <c r="H7102" s="108" t="s">
        <v>6133</v>
      </c>
      <c r="I7102" s="110" t="s">
        <v>2683</v>
      </c>
      <c r="J7102" s="108" t="s">
        <v>3681</v>
      </c>
      <c r="O7102" s="108" t="s">
        <v>2573</v>
      </c>
    </row>
    <row r="7103" spans="1:15" s="108" customFormat="1" ht="12.75" x14ac:dyDescent="0.2">
      <c r="A7103" s="108" t="str">
        <f>EnterpriseData!$B$38</f>
        <v>ProTes300420201Adm</v>
      </c>
      <c r="B7103" s="109" t="s">
        <v>25578</v>
      </c>
      <c r="C7103" s="108" t="s">
        <v>2609</v>
      </c>
      <c r="D7103" s="108" t="s">
        <v>25579</v>
      </c>
      <c r="E7103" s="108" t="s">
        <v>2683</v>
      </c>
      <c r="G7103" s="108" t="s">
        <v>25580</v>
      </c>
      <c r="H7103" s="108" t="s">
        <v>6534</v>
      </c>
      <c r="I7103" s="110" t="s">
        <v>2683</v>
      </c>
      <c r="J7103" s="108" t="s">
        <v>5602</v>
      </c>
      <c r="O7103" s="108" t="s">
        <v>2573</v>
      </c>
    </row>
    <row r="7104" spans="1:15" s="108" customFormat="1" ht="12.75" x14ac:dyDescent="0.2">
      <c r="A7104" s="108" t="str">
        <f>EnterpriseData!$B$38</f>
        <v>ProTes300420201Adm</v>
      </c>
      <c r="B7104" s="109" t="s">
        <v>25581</v>
      </c>
      <c r="C7104" s="108" t="s">
        <v>2609</v>
      </c>
      <c r="D7104" s="108" t="s">
        <v>25582</v>
      </c>
      <c r="E7104" s="108" t="s">
        <v>2683</v>
      </c>
      <c r="G7104" s="108" t="s">
        <v>25583</v>
      </c>
      <c r="H7104" s="108" t="s">
        <v>8351</v>
      </c>
      <c r="I7104" s="110" t="s">
        <v>2683</v>
      </c>
      <c r="J7104" s="108" t="s">
        <v>2930</v>
      </c>
      <c r="O7104" s="108" t="s">
        <v>2573</v>
      </c>
    </row>
    <row r="7105" spans="1:15" s="108" customFormat="1" ht="12.75" x14ac:dyDescent="0.2">
      <c r="A7105" s="108" t="str">
        <f>EnterpriseData!$B$38</f>
        <v>ProTes300420201Adm</v>
      </c>
      <c r="B7105" s="109" t="s">
        <v>25584</v>
      </c>
      <c r="C7105" s="108" t="s">
        <v>2609</v>
      </c>
      <c r="D7105" s="108" t="s">
        <v>25585</v>
      </c>
      <c r="E7105" s="108" t="s">
        <v>2683</v>
      </c>
      <c r="G7105" s="108" t="s">
        <v>25586</v>
      </c>
      <c r="H7105" s="108" t="s">
        <v>6415</v>
      </c>
      <c r="I7105" s="110" t="s">
        <v>2683</v>
      </c>
      <c r="J7105" s="108" t="s">
        <v>4651</v>
      </c>
      <c r="O7105" s="108" t="s">
        <v>2573</v>
      </c>
    </row>
    <row r="7106" spans="1:15" s="108" customFormat="1" ht="12.75" x14ac:dyDescent="0.2">
      <c r="A7106" s="108" t="str">
        <f>EnterpriseData!$B$38</f>
        <v>ProTes300420201Adm</v>
      </c>
      <c r="B7106" s="109" t="s">
        <v>25587</v>
      </c>
      <c r="C7106" s="108" t="s">
        <v>2609</v>
      </c>
      <c r="D7106" s="108" t="s">
        <v>25588</v>
      </c>
      <c r="E7106" s="108" t="s">
        <v>2683</v>
      </c>
      <c r="G7106" s="108" t="s">
        <v>25589</v>
      </c>
      <c r="H7106" s="108" t="s">
        <v>6419</v>
      </c>
      <c r="I7106" s="110" t="s">
        <v>2683</v>
      </c>
      <c r="J7106" s="108" t="s">
        <v>5238</v>
      </c>
      <c r="O7106" s="108" t="s">
        <v>2573</v>
      </c>
    </row>
    <row r="7107" spans="1:15" s="108" customFormat="1" ht="12.75" x14ac:dyDescent="0.2">
      <c r="A7107" s="108" t="str">
        <f>EnterpriseData!$B$38</f>
        <v>ProTes300420201Adm</v>
      </c>
      <c r="B7107" s="109" t="s">
        <v>25590</v>
      </c>
      <c r="C7107" s="108" t="s">
        <v>2609</v>
      </c>
      <c r="D7107" s="108" t="s">
        <v>25591</v>
      </c>
      <c r="E7107" s="108" t="s">
        <v>2683</v>
      </c>
      <c r="G7107" s="108" t="s">
        <v>25592</v>
      </c>
      <c r="H7107" s="108" t="s">
        <v>6616</v>
      </c>
      <c r="I7107" s="110" t="s">
        <v>2683</v>
      </c>
      <c r="J7107" s="108" t="s">
        <v>5800</v>
      </c>
      <c r="O7107" s="108" t="s">
        <v>2573</v>
      </c>
    </row>
    <row r="7108" spans="1:15" s="108" customFormat="1" ht="12.75" x14ac:dyDescent="0.2">
      <c r="A7108" s="108" t="str">
        <f>EnterpriseData!$B$38</f>
        <v>ProTes300420201Adm</v>
      </c>
      <c r="B7108" s="109" t="s">
        <v>25593</v>
      </c>
      <c r="C7108" s="108" t="s">
        <v>2609</v>
      </c>
      <c r="D7108" s="108" t="s">
        <v>25594</v>
      </c>
      <c r="E7108" s="108" t="s">
        <v>2683</v>
      </c>
      <c r="G7108" s="108" t="s">
        <v>25595</v>
      </c>
      <c r="H7108" s="108" t="s">
        <v>6118</v>
      </c>
      <c r="I7108" s="110" t="s">
        <v>2683</v>
      </c>
      <c r="J7108" s="108" t="s">
        <v>2377</v>
      </c>
      <c r="O7108" s="108" t="s">
        <v>2573</v>
      </c>
    </row>
    <row r="7109" spans="1:15" s="108" customFormat="1" ht="12.75" x14ac:dyDescent="0.2">
      <c r="A7109" s="108" t="str">
        <f>EnterpriseData!$B$38</f>
        <v>ProTes300420201Adm</v>
      </c>
      <c r="B7109" s="109" t="s">
        <v>25596</v>
      </c>
      <c r="C7109" s="108" t="s">
        <v>2609</v>
      </c>
      <c r="D7109" s="108" t="s">
        <v>25597</v>
      </c>
      <c r="E7109" s="108" t="s">
        <v>2683</v>
      </c>
      <c r="G7109" s="108" t="s">
        <v>25598</v>
      </c>
      <c r="H7109" s="108" t="s">
        <v>6133</v>
      </c>
      <c r="I7109" s="110" t="s">
        <v>2683</v>
      </c>
      <c r="J7109" s="108" t="s">
        <v>3681</v>
      </c>
      <c r="O7109" s="108" t="s">
        <v>2573</v>
      </c>
    </row>
    <row r="7110" spans="1:15" s="108" customFormat="1" ht="12.75" x14ac:dyDescent="0.2">
      <c r="A7110" s="108" t="str">
        <f>EnterpriseData!$B$38</f>
        <v>ProTes300420201Adm</v>
      </c>
      <c r="B7110" s="109" t="s">
        <v>25599</v>
      </c>
      <c r="C7110" s="108" t="s">
        <v>2609</v>
      </c>
      <c r="D7110" s="108" t="s">
        <v>25600</v>
      </c>
      <c r="E7110" s="108" t="s">
        <v>2683</v>
      </c>
      <c r="G7110" s="108" t="s">
        <v>25601</v>
      </c>
      <c r="H7110" s="108" t="s">
        <v>6870</v>
      </c>
      <c r="I7110" s="110" t="s">
        <v>2683</v>
      </c>
      <c r="J7110" s="108" t="s">
        <v>4581</v>
      </c>
      <c r="O7110" s="108" t="s">
        <v>2573</v>
      </c>
    </row>
    <row r="7111" spans="1:15" s="108" customFormat="1" ht="12.75" x14ac:dyDescent="0.2">
      <c r="A7111" s="108" t="str">
        <f>EnterpriseData!$B$38</f>
        <v>ProTes300420201Adm</v>
      </c>
      <c r="B7111" s="109" t="s">
        <v>25602</v>
      </c>
      <c r="C7111" s="108" t="s">
        <v>2609</v>
      </c>
      <c r="D7111" s="108" t="s">
        <v>25603</v>
      </c>
      <c r="E7111" s="108" t="s">
        <v>2683</v>
      </c>
      <c r="G7111" s="108" t="s">
        <v>3045</v>
      </c>
      <c r="H7111" s="108" t="s">
        <v>6360</v>
      </c>
      <c r="I7111" s="110" t="s">
        <v>2683</v>
      </c>
      <c r="J7111" s="108" t="s">
        <v>3047</v>
      </c>
      <c r="O7111" s="108" t="s">
        <v>2573</v>
      </c>
    </row>
    <row r="7112" spans="1:15" s="108" customFormat="1" ht="12.75" x14ac:dyDescent="0.2">
      <c r="A7112" s="108" t="str">
        <f>EnterpriseData!$B$38</f>
        <v>ProTes300420201Adm</v>
      </c>
      <c r="B7112" s="109" t="s">
        <v>25604</v>
      </c>
      <c r="C7112" s="108" t="s">
        <v>2609</v>
      </c>
      <c r="D7112" s="108" t="s">
        <v>25605</v>
      </c>
      <c r="E7112" s="108" t="s">
        <v>2683</v>
      </c>
      <c r="G7112" s="108" t="s">
        <v>25606</v>
      </c>
      <c r="H7112" s="108" t="s">
        <v>7084</v>
      </c>
      <c r="I7112" s="110" t="s">
        <v>2683</v>
      </c>
      <c r="J7112" s="108" t="s">
        <v>2377</v>
      </c>
      <c r="O7112" s="108" t="s">
        <v>2573</v>
      </c>
    </row>
    <row r="7113" spans="1:15" s="108" customFormat="1" ht="12.75" x14ac:dyDescent="0.2">
      <c r="A7113" s="108" t="str">
        <f>EnterpriseData!$B$38</f>
        <v>ProTes300420201Adm</v>
      </c>
      <c r="B7113" s="109" t="s">
        <v>25607</v>
      </c>
      <c r="C7113" s="108" t="s">
        <v>2609</v>
      </c>
      <c r="D7113" s="108" t="s">
        <v>25608</v>
      </c>
      <c r="E7113" s="108" t="s">
        <v>2683</v>
      </c>
      <c r="G7113" s="108" t="s">
        <v>25609</v>
      </c>
      <c r="H7113" s="108" t="s">
        <v>6198</v>
      </c>
      <c r="I7113" s="110" t="s">
        <v>2683</v>
      </c>
      <c r="J7113" s="108" t="s">
        <v>3825</v>
      </c>
      <c r="O7113" s="108" t="s">
        <v>2573</v>
      </c>
    </row>
    <row r="7114" spans="1:15" s="108" customFormat="1" ht="12.75" x14ac:dyDescent="0.2">
      <c r="A7114" s="108" t="str">
        <f>EnterpriseData!$B$38</f>
        <v>ProTes300420201Adm</v>
      </c>
      <c r="B7114" s="109" t="s">
        <v>25610</v>
      </c>
      <c r="C7114" s="108" t="s">
        <v>2609</v>
      </c>
      <c r="D7114" s="108" t="s">
        <v>25611</v>
      </c>
      <c r="E7114" s="108" t="s">
        <v>2683</v>
      </c>
      <c r="G7114" s="108" t="s">
        <v>25612</v>
      </c>
      <c r="H7114" s="108" t="s">
        <v>25612</v>
      </c>
      <c r="I7114" s="110" t="s">
        <v>2683</v>
      </c>
      <c r="J7114" s="108" t="s">
        <v>2424</v>
      </c>
      <c r="O7114" s="108" t="s">
        <v>2573</v>
      </c>
    </row>
    <row r="7115" spans="1:15" s="108" customFormat="1" ht="12.75" x14ac:dyDescent="0.2">
      <c r="A7115" s="108" t="str">
        <f>EnterpriseData!$B$38</f>
        <v>ProTes300420201Adm</v>
      </c>
      <c r="B7115" s="109" t="s">
        <v>25613</v>
      </c>
      <c r="C7115" s="108" t="s">
        <v>2609</v>
      </c>
      <c r="D7115" s="108" t="s">
        <v>25614</v>
      </c>
      <c r="E7115" s="108" t="s">
        <v>2683</v>
      </c>
      <c r="G7115" s="108" t="s">
        <v>25615</v>
      </c>
      <c r="H7115" s="108" t="s">
        <v>11106</v>
      </c>
      <c r="I7115" s="110" t="s">
        <v>2683</v>
      </c>
      <c r="J7115" s="108" t="s">
        <v>3016</v>
      </c>
      <c r="O7115" s="108" t="s">
        <v>2573</v>
      </c>
    </row>
    <row r="7116" spans="1:15" s="108" customFormat="1" ht="12.75" x14ac:dyDescent="0.2">
      <c r="A7116" s="108" t="str">
        <f>EnterpriseData!$B$38</f>
        <v>ProTes300420201Adm</v>
      </c>
      <c r="B7116" s="109" t="s">
        <v>25616</v>
      </c>
      <c r="C7116" s="108" t="s">
        <v>2609</v>
      </c>
      <c r="D7116" s="108" t="s">
        <v>25617</v>
      </c>
      <c r="E7116" s="108" t="s">
        <v>2683</v>
      </c>
      <c r="G7116" s="108" t="s">
        <v>5413</v>
      </c>
      <c r="H7116" s="108" t="s">
        <v>25618</v>
      </c>
      <c r="I7116" s="110" t="s">
        <v>2683</v>
      </c>
      <c r="J7116" s="108" t="s">
        <v>5414</v>
      </c>
      <c r="O7116" s="108" t="s">
        <v>2573</v>
      </c>
    </row>
    <row r="7117" spans="1:15" s="108" customFormat="1" ht="12.75" x14ac:dyDescent="0.2">
      <c r="A7117" s="108" t="str">
        <f>EnterpriseData!$B$38</f>
        <v>ProTes300420201Adm</v>
      </c>
      <c r="B7117" s="109" t="s">
        <v>25619</v>
      </c>
      <c r="C7117" s="108" t="s">
        <v>2609</v>
      </c>
      <c r="D7117" s="108" t="s">
        <v>25620</v>
      </c>
      <c r="E7117" s="108" t="s">
        <v>2683</v>
      </c>
      <c r="G7117" s="108" t="s">
        <v>25621</v>
      </c>
      <c r="H7117" s="108" t="s">
        <v>17750</v>
      </c>
      <c r="I7117" s="110" t="s">
        <v>2683</v>
      </c>
      <c r="J7117" s="108" t="s">
        <v>2439</v>
      </c>
      <c r="O7117" s="108" t="s">
        <v>2573</v>
      </c>
    </row>
    <row r="7118" spans="1:15" s="108" customFormat="1" ht="12.75" x14ac:dyDescent="0.2">
      <c r="A7118" s="108" t="str">
        <f>EnterpriseData!$B$38</f>
        <v>ProTes300420201Adm</v>
      </c>
      <c r="B7118" s="109" t="s">
        <v>25622</v>
      </c>
      <c r="C7118" s="108" t="s">
        <v>2609</v>
      </c>
      <c r="D7118" s="108" t="s">
        <v>25623</v>
      </c>
      <c r="E7118" s="108" t="s">
        <v>2683</v>
      </c>
      <c r="G7118" s="108" t="s">
        <v>25624</v>
      </c>
      <c r="H7118" s="108" t="s">
        <v>25625</v>
      </c>
      <c r="I7118" s="110" t="s">
        <v>2683</v>
      </c>
      <c r="J7118" s="108" t="s">
        <v>6285</v>
      </c>
      <c r="O7118" s="108" t="s">
        <v>2573</v>
      </c>
    </row>
    <row r="7119" spans="1:15" s="108" customFormat="1" ht="12.75" x14ac:dyDescent="0.2">
      <c r="A7119" s="108" t="str">
        <f>EnterpriseData!$B$38</f>
        <v>ProTes300420201Adm</v>
      </c>
      <c r="B7119" s="109" t="s">
        <v>25626</v>
      </c>
      <c r="C7119" s="108" t="s">
        <v>2609</v>
      </c>
      <c r="D7119" s="108" t="s">
        <v>25627</v>
      </c>
      <c r="E7119" s="108" t="s">
        <v>2683</v>
      </c>
      <c r="G7119" s="108" t="s">
        <v>25628</v>
      </c>
      <c r="H7119" s="108" t="s">
        <v>6534</v>
      </c>
      <c r="I7119" s="110" t="s">
        <v>2683</v>
      </c>
      <c r="J7119" s="108" t="s">
        <v>5602</v>
      </c>
      <c r="O7119" s="108" t="s">
        <v>2573</v>
      </c>
    </row>
    <row r="7120" spans="1:15" s="108" customFormat="1" ht="12.75" x14ac:dyDescent="0.2">
      <c r="A7120" s="108" t="str">
        <f>EnterpriseData!$B$38</f>
        <v>ProTes300420201Adm</v>
      </c>
      <c r="B7120" s="109" t="s">
        <v>25629</v>
      </c>
      <c r="C7120" s="108" t="s">
        <v>2609</v>
      </c>
      <c r="D7120" s="108" t="s">
        <v>25630</v>
      </c>
      <c r="E7120" s="108" t="s">
        <v>2683</v>
      </c>
      <c r="G7120" s="108" t="s">
        <v>25631</v>
      </c>
      <c r="H7120" s="108" t="s">
        <v>25632</v>
      </c>
      <c r="I7120" s="110" t="s">
        <v>2683</v>
      </c>
      <c r="J7120" s="108" t="s">
        <v>25633</v>
      </c>
      <c r="O7120" s="108" t="s">
        <v>2573</v>
      </c>
    </row>
    <row r="7121" spans="1:15" s="108" customFormat="1" ht="12.75" x14ac:dyDescent="0.2">
      <c r="A7121" s="108" t="str">
        <f>EnterpriseData!$B$38</f>
        <v>ProTes300420201Adm</v>
      </c>
      <c r="B7121" s="109" t="s">
        <v>25634</v>
      </c>
      <c r="C7121" s="108" t="s">
        <v>2609</v>
      </c>
      <c r="D7121" s="108" t="s">
        <v>25635</v>
      </c>
      <c r="E7121" s="108" t="s">
        <v>2683</v>
      </c>
      <c r="G7121" s="108" t="s">
        <v>25636</v>
      </c>
      <c r="H7121" s="108" t="s">
        <v>7496</v>
      </c>
      <c r="I7121" s="110" t="s">
        <v>2683</v>
      </c>
      <c r="J7121" s="108" t="s">
        <v>7497</v>
      </c>
      <c r="O7121" s="108" t="s">
        <v>2573</v>
      </c>
    </row>
    <row r="7122" spans="1:15" s="108" customFormat="1" ht="12.75" x14ac:dyDescent="0.2">
      <c r="A7122" s="108" t="str">
        <f>EnterpriseData!$B$38</f>
        <v>ProTes300420201Adm</v>
      </c>
      <c r="B7122" s="109" t="s">
        <v>25637</v>
      </c>
      <c r="C7122" s="108" t="s">
        <v>2609</v>
      </c>
      <c r="D7122" s="108" t="s">
        <v>25638</v>
      </c>
      <c r="E7122" s="108" t="s">
        <v>2683</v>
      </c>
      <c r="G7122" s="108" t="s">
        <v>25639</v>
      </c>
      <c r="H7122" s="108" t="s">
        <v>6159</v>
      </c>
      <c r="I7122" s="110" t="s">
        <v>2683</v>
      </c>
      <c r="J7122" s="108" t="s">
        <v>3346</v>
      </c>
      <c r="O7122" s="108" t="s">
        <v>2573</v>
      </c>
    </row>
    <row r="7123" spans="1:15" s="108" customFormat="1" ht="12.75" x14ac:dyDescent="0.2">
      <c r="A7123" s="108" t="str">
        <f>EnterpriseData!$B$38</f>
        <v>ProTes300420201Adm</v>
      </c>
      <c r="B7123" s="109" t="s">
        <v>25640</v>
      </c>
      <c r="C7123" s="108" t="s">
        <v>2609</v>
      </c>
      <c r="D7123" s="108" t="s">
        <v>25641</v>
      </c>
      <c r="E7123" s="108" t="s">
        <v>2683</v>
      </c>
      <c r="G7123" s="108" t="s">
        <v>25642</v>
      </c>
      <c r="H7123" s="108" t="s">
        <v>7641</v>
      </c>
      <c r="I7123" s="110" t="s">
        <v>2683</v>
      </c>
      <c r="J7123" s="108" t="s">
        <v>5977</v>
      </c>
      <c r="O7123" s="108" t="s">
        <v>2573</v>
      </c>
    </row>
    <row r="7124" spans="1:15" s="108" customFormat="1" ht="12.75" x14ac:dyDescent="0.2">
      <c r="A7124" s="108" t="str">
        <f>EnterpriseData!$B$38</f>
        <v>ProTes300420201Adm</v>
      </c>
      <c r="B7124" s="109" t="s">
        <v>25643</v>
      </c>
      <c r="C7124" s="108" t="s">
        <v>2609</v>
      </c>
      <c r="D7124" s="108" t="s">
        <v>25644</v>
      </c>
      <c r="E7124" s="108" t="s">
        <v>2683</v>
      </c>
      <c r="G7124" s="108" t="s">
        <v>25645</v>
      </c>
      <c r="H7124" s="108" t="s">
        <v>6800</v>
      </c>
      <c r="I7124" s="110" t="s">
        <v>2683</v>
      </c>
      <c r="J7124" s="108" t="s">
        <v>412</v>
      </c>
      <c r="O7124" s="108" t="s">
        <v>2573</v>
      </c>
    </row>
    <row r="7125" spans="1:15" s="108" customFormat="1" ht="12.75" x14ac:dyDescent="0.2">
      <c r="A7125" s="108" t="str">
        <f>EnterpriseData!$B$38</f>
        <v>ProTes300420201Adm</v>
      </c>
      <c r="B7125" s="109" t="s">
        <v>25646</v>
      </c>
      <c r="C7125" s="108" t="s">
        <v>2609</v>
      </c>
      <c r="D7125" s="108" t="s">
        <v>25647</v>
      </c>
      <c r="E7125" s="108" t="s">
        <v>2683</v>
      </c>
      <c r="G7125" s="108" t="s">
        <v>25648</v>
      </c>
      <c r="H7125" s="108" t="s">
        <v>12579</v>
      </c>
      <c r="I7125" s="110" t="s">
        <v>2683</v>
      </c>
      <c r="J7125" s="108" t="s">
        <v>4515</v>
      </c>
      <c r="O7125" s="108" t="s">
        <v>2573</v>
      </c>
    </row>
    <row r="7126" spans="1:15" s="108" customFormat="1" ht="12.75" x14ac:dyDescent="0.2">
      <c r="A7126" s="108" t="str">
        <f>EnterpriseData!$B$38</f>
        <v>ProTes300420201Adm</v>
      </c>
      <c r="B7126" s="109" t="s">
        <v>25649</v>
      </c>
      <c r="C7126" s="108" t="s">
        <v>2609</v>
      </c>
      <c r="D7126" s="108" t="s">
        <v>25650</v>
      </c>
      <c r="E7126" s="108" t="s">
        <v>2683</v>
      </c>
      <c r="G7126" s="108" t="s">
        <v>25651</v>
      </c>
      <c r="H7126" s="108" t="s">
        <v>7478</v>
      </c>
      <c r="I7126" s="110" t="s">
        <v>2683</v>
      </c>
      <c r="J7126" s="108" t="s">
        <v>6097</v>
      </c>
      <c r="O7126" s="108" t="s">
        <v>2573</v>
      </c>
    </row>
    <row r="7127" spans="1:15" s="108" customFormat="1" ht="12.75" x14ac:dyDescent="0.2">
      <c r="A7127" s="108" t="str">
        <f>EnterpriseData!$B$38</f>
        <v>ProTes300420201Adm</v>
      </c>
      <c r="B7127" s="109" t="s">
        <v>25652</v>
      </c>
      <c r="C7127" s="108" t="s">
        <v>2609</v>
      </c>
      <c r="D7127" s="108" t="s">
        <v>25653</v>
      </c>
      <c r="E7127" s="108" t="s">
        <v>2683</v>
      </c>
      <c r="G7127" s="108" t="s">
        <v>25654</v>
      </c>
      <c r="H7127" s="108" t="s">
        <v>6155</v>
      </c>
      <c r="I7127" s="110" t="s">
        <v>2683</v>
      </c>
      <c r="J7127" s="108" t="s">
        <v>3358</v>
      </c>
      <c r="O7127" s="108" t="s">
        <v>2573</v>
      </c>
    </row>
    <row r="7128" spans="1:15" s="108" customFormat="1" ht="12.75" x14ac:dyDescent="0.2">
      <c r="A7128" s="108" t="str">
        <f>EnterpriseData!$B$38</f>
        <v>ProTes300420201Adm</v>
      </c>
      <c r="B7128" s="109" t="s">
        <v>25655</v>
      </c>
      <c r="C7128" s="108" t="s">
        <v>2609</v>
      </c>
      <c r="D7128" s="108" t="s">
        <v>25656</v>
      </c>
      <c r="E7128" s="108" t="s">
        <v>2683</v>
      </c>
      <c r="G7128" s="108" t="s">
        <v>25657</v>
      </c>
      <c r="H7128" s="108" t="s">
        <v>6838</v>
      </c>
      <c r="I7128" s="110" t="s">
        <v>2683</v>
      </c>
      <c r="J7128" s="108" t="s">
        <v>2534</v>
      </c>
      <c r="O7128" s="108" t="s">
        <v>2573</v>
      </c>
    </row>
    <row r="7129" spans="1:15" s="108" customFormat="1" ht="12.75" x14ac:dyDescent="0.2">
      <c r="A7129" s="108" t="str">
        <f>EnterpriseData!$B$38</f>
        <v>ProTes300420201Adm</v>
      </c>
      <c r="B7129" s="109" t="s">
        <v>25658</v>
      </c>
      <c r="C7129" s="108" t="s">
        <v>2609</v>
      </c>
      <c r="D7129" s="108" t="s">
        <v>25659</v>
      </c>
      <c r="E7129" s="108" t="s">
        <v>2683</v>
      </c>
      <c r="G7129" s="108" t="s">
        <v>25660</v>
      </c>
      <c r="H7129" s="108" t="s">
        <v>6198</v>
      </c>
      <c r="I7129" s="110" t="s">
        <v>2683</v>
      </c>
      <c r="J7129" s="108" t="s">
        <v>3825</v>
      </c>
      <c r="O7129" s="108" t="s">
        <v>2573</v>
      </c>
    </row>
    <row r="7130" spans="1:15" s="108" customFormat="1" ht="12.75" x14ac:dyDescent="0.2">
      <c r="A7130" s="108" t="str">
        <f>EnterpriseData!$B$38</f>
        <v>ProTes300420201Adm</v>
      </c>
      <c r="B7130" s="109" t="s">
        <v>25661</v>
      </c>
      <c r="C7130" s="108" t="s">
        <v>2609</v>
      </c>
      <c r="D7130" s="108" t="s">
        <v>25662</v>
      </c>
      <c r="E7130" s="108" t="s">
        <v>2683</v>
      </c>
      <c r="G7130" s="108" t="s">
        <v>3978</v>
      </c>
      <c r="H7130" s="108" t="s">
        <v>6151</v>
      </c>
      <c r="I7130" s="110" t="s">
        <v>2683</v>
      </c>
      <c r="J7130" s="108" t="s">
        <v>2727</v>
      </c>
      <c r="O7130" s="108" t="s">
        <v>2573</v>
      </c>
    </row>
    <row r="7131" spans="1:15" s="108" customFormat="1" ht="12.75" x14ac:dyDescent="0.2">
      <c r="A7131" s="108" t="str">
        <f>EnterpriseData!$B$38</f>
        <v>ProTes300420201Adm</v>
      </c>
      <c r="B7131" s="109" t="s">
        <v>25663</v>
      </c>
      <c r="C7131" s="108" t="s">
        <v>2609</v>
      </c>
      <c r="D7131" s="108" t="s">
        <v>25664</v>
      </c>
      <c r="E7131" s="108" t="s">
        <v>25665</v>
      </c>
      <c r="G7131" s="108" t="s">
        <v>3804</v>
      </c>
      <c r="H7131" s="108" t="s">
        <v>3804</v>
      </c>
      <c r="I7131" s="110" t="s">
        <v>2683</v>
      </c>
      <c r="J7131" s="108" t="s">
        <v>2952</v>
      </c>
      <c r="O7131" s="108" t="s">
        <v>2573</v>
      </c>
    </row>
    <row r="7132" spans="1:15" s="108" customFormat="1" ht="12.75" x14ac:dyDescent="0.2">
      <c r="A7132" s="108" t="str">
        <f>EnterpriseData!$B$38</f>
        <v>ProTes300420201Adm</v>
      </c>
      <c r="B7132" s="109" t="s">
        <v>25666</v>
      </c>
      <c r="C7132" s="108" t="s">
        <v>2609</v>
      </c>
      <c r="D7132" s="108" t="s">
        <v>25667</v>
      </c>
      <c r="E7132" s="108" t="s">
        <v>2683</v>
      </c>
      <c r="G7132" s="108" t="s">
        <v>25668</v>
      </c>
      <c r="H7132" s="108" t="s">
        <v>7660</v>
      </c>
      <c r="I7132" s="110" t="s">
        <v>2683</v>
      </c>
      <c r="J7132" s="108" t="s">
        <v>2437</v>
      </c>
      <c r="O7132" s="108" t="s">
        <v>2573</v>
      </c>
    </row>
    <row r="7133" spans="1:15" s="108" customFormat="1" ht="12.75" x14ac:dyDescent="0.2">
      <c r="A7133" s="108" t="str">
        <f>EnterpriseData!$B$38</f>
        <v>ProTes300420201Adm</v>
      </c>
      <c r="B7133" s="109" t="s">
        <v>25669</v>
      </c>
      <c r="C7133" s="108" t="s">
        <v>2609</v>
      </c>
      <c r="D7133" s="108" t="s">
        <v>25670</v>
      </c>
      <c r="E7133" s="108" t="s">
        <v>2683</v>
      </c>
      <c r="G7133" s="108" t="s">
        <v>5619</v>
      </c>
      <c r="H7133" s="108" t="s">
        <v>6534</v>
      </c>
      <c r="I7133" s="110" t="s">
        <v>2683</v>
      </c>
      <c r="J7133" s="108" t="s">
        <v>5602</v>
      </c>
      <c r="O7133" s="108" t="s">
        <v>2573</v>
      </c>
    </row>
    <row r="7134" spans="1:15" s="108" customFormat="1" ht="12.75" x14ac:dyDescent="0.2">
      <c r="A7134" s="108" t="str">
        <f>EnterpriseData!$B$38</f>
        <v>ProTes300420201Adm</v>
      </c>
      <c r="B7134" s="109" t="s">
        <v>25671</v>
      </c>
      <c r="C7134" s="108" t="s">
        <v>2609</v>
      </c>
      <c r="D7134" s="108" t="s">
        <v>25672</v>
      </c>
      <c r="E7134" s="108" t="s">
        <v>2683</v>
      </c>
      <c r="G7134" s="108" t="s">
        <v>25673</v>
      </c>
      <c r="H7134" s="108" t="s">
        <v>25673</v>
      </c>
      <c r="I7134" s="110" t="s">
        <v>2683</v>
      </c>
      <c r="J7134" s="108" t="s">
        <v>2423</v>
      </c>
      <c r="O7134" s="108" t="s">
        <v>2573</v>
      </c>
    </row>
    <row r="7135" spans="1:15" s="108" customFormat="1" ht="12.75" x14ac:dyDescent="0.2">
      <c r="A7135" s="108" t="str">
        <f>EnterpriseData!$B$38</f>
        <v>ProTes300420201Adm</v>
      </c>
      <c r="B7135" s="109" t="s">
        <v>25674</v>
      </c>
      <c r="C7135" s="108" t="s">
        <v>2609</v>
      </c>
      <c r="D7135" s="108" t="s">
        <v>25675</v>
      </c>
      <c r="E7135" s="108" t="s">
        <v>2683</v>
      </c>
      <c r="G7135" s="108" t="s">
        <v>25676</v>
      </c>
      <c r="H7135" s="108" t="s">
        <v>9705</v>
      </c>
      <c r="I7135" s="110" t="s">
        <v>2683</v>
      </c>
      <c r="J7135" s="108" t="s">
        <v>5649</v>
      </c>
      <c r="O7135" s="108" t="s">
        <v>2573</v>
      </c>
    </row>
    <row r="7136" spans="1:15" s="108" customFormat="1" ht="12.75" x14ac:dyDescent="0.2">
      <c r="A7136" s="108" t="str">
        <f>EnterpriseData!$B$38</f>
        <v>ProTes300420201Adm</v>
      </c>
      <c r="B7136" s="109" t="s">
        <v>25677</v>
      </c>
      <c r="C7136" s="108" t="s">
        <v>2609</v>
      </c>
      <c r="D7136" s="108" t="s">
        <v>25678</v>
      </c>
      <c r="E7136" s="108" t="s">
        <v>2683</v>
      </c>
      <c r="G7136" s="108" t="s">
        <v>7707</v>
      </c>
      <c r="H7136" s="108" t="s">
        <v>7708</v>
      </c>
      <c r="I7136" s="110" t="s">
        <v>2683</v>
      </c>
      <c r="J7136" s="108" t="s">
        <v>5282</v>
      </c>
      <c r="O7136" s="108" t="s">
        <v>2573</v>
      </c>
    </row>
    <row r="7137" spans="1:15" s="108" customFormat="1" ht="12.75" x14ac:dyDescent="0.2">
      <c r="A7137" s="108" t="str">
        <f>EnterpriseData!$B$38</f>
        <v>ProTes300420201Adm</v>
      </c>
      <c r="B7137" s="109" t="s">
        <v>25679</v>
      </c>
      <c r="C7137" s="108" t="s">
        <v>2609</v>
      </c>
      <c r="D7137" s="108" t="s">
        <v>25680</v>
      </c>
      <c r="E7137" s="108" t="s">
        <v>2683</v>
      </c>
      <c r="G7137" s="108" t="s">
        <v>25681</v>
      </c>
      <c r="H7137" s="108" t="s">
        <v>7223</v>
      </c>
      <c r="I7137" s="110" t="s">
        <v>2683</v>
      </c>
      <c r="J7137" s="108" t="s">
        <v>4954</v>
      </c>
      <c r="O7137" s="108" t="s">
        <v>2573</v>
      </c>
    </row>
    <row r="7138" spans="1:15" s="108" customFormat="1" ht="12.75" x14ac:dyDescent="0.2">
      <c r="A7138" s="108" t="str">
        <f>EnterpriseData!$B$38</f>
        <v>ProTes300420201Adm</v>
      </c>
      <c r="B7138" s="109" t="s">
        <v>25682</v>
      </c>
      <c r="C7138" s="108" t="s">
        <v>2609</v>
      </c>
      <c r="D7138" s="108" t="s">
        <v>25683</v>
      </c>
      <c r="E7138" s="108" t="s">
        <v>2683</v>
      </c>
      <c r="G7138" s="108" t="s">
        <v>4279</v>
      </c>
      <c r="H7138" s="108" t="s">
        <v>25684</v>
      </c>
      <c r="I7138" s="110" t="s">
        <v>2683</v>
      </c>
      <c r="J7138" s="108" t="s">
        <v>6370</v>
      </c>
      <c r="O7138" s="108" t="s">
        <v>2573</v>
      </c>
    </row>
    <row r="7139" spans="1:15" s="108" customFormat="1" ht="12.75" x14ac:dyDescent="0.2">
      <c r="A7139" s="108" t="str">
        <f>EnterpriseData!$B$38</f>
        <v>ProTes300420201Adm</v>
      </c>
      <c r="B7139" s="109" t="s">
        <v>25685</v>
      </c>
      <c r="C7139" s="108" t="s">
        <v>2609</v>
      </c>
      <c r="D7139" s="108" t="s">
        <v>25686</v>
      </c>
      <c r="E7139" s="108" t="s">
        <v>2683</v>
      </c>
      <c r="G7139" s="108" t="s">
        <v>25687</v>
      </c>
      <c r="H7139" s="108" t="s">
        <v>25688</v>
      </c>
      <c r="I7139" s="110" t="s">
        <v>2683</v>
      </c>
      <c r="J7139" s="108" t="s">
        <v>2930</v>
      </c>
      <c r="O7139" s="108" t="s">
        <v>2573</v>
      </c>
    </row>
    <row r="7140" spans="1:15" s="108" customFormat="1" ht="12.75" x14ac:dyDescent="0.2">
      <c r="A7140" s="108" t="str">
        <f>EnterpriseData!$B$38</f>
        <v>ProTes300420201Adm</v>
      </c>
      <c r="B7140" s="109" t="s">
        <v>25689</v>
      </c>
      <c r="C7140" s="108" t="s">
        <v>2609</v>
      </c>
      <c r="D7140" s="108" t="s">
        <v>25690</v>
      </c>
      <c r="E7140" s="108" t="s">
        <v>2683</v>
      </c>
      <c r="G7140" s="108" t="s">
        <v>12554</v>
      </c>
      <c r="H7140" s="108" t="s">
        <v>10989</v>
      </c>
      <c r="I7140" s="110" t="s">
        <v>2683</v>
      </c>
      <c r="J7140" s="108" t="s">
        <v>4104</v>
      </c>
      <c r="O7140" s="108" t="s">
        <v>2573</v>
      </c>
    </row>
    <row r="7141" spans="1:15" s="108" customFormat="1" ht="12.75" x14ac:dyDescent="0.2">
      <c r="A7141" s="108" t="str">
        <f>EnterpriseData!$B$38</f>
        <v>ProTes300420201Adm</v>
      </c>
      <c r="B7141" s="109" t="s">
        <v>25691</v>
      </c>
      <c r="C7141" s="108" t="s">
        <v>2609</v>
      </c>
      <c r="D7141" s="108" t="s">
        <v>25692</v>
      </c>
      <c r="E7141" s="108" t="s">
        <v>2683</v>
      </c>
      <c r="G7141" s="108" t="s">
        <v>25693</v>
      </c>
      <c r="H7141" s="108" t="s">
        <v>25694</v>
      </c>
      <c r="I7141" s="110" t="s">
        <v>2683</v>
      </c>
      <c r="J7141" s="108" t="s">
        <v>5644</v>
      </c>
      <c r="O7141" s="108" t="s">
        <v>2573</v>
      </c>
    </row>
    <row r="7142" spans="1:15" s="108" customFormat="1" ht="12.75" x14ac:dyDescent="0.2">
      <c r="A7142" s="108" t="str">
        <f>EnterpriseData!$B$38</f>
        <v>ProTes300420201Adm</v>
      </c>
      <c r="B7142" s="109" t="s">
        <v>25695</v>
      </c>
      <c r="C7142" s="108" t="s">
        <v>2609</v>
      </c>
      <c r="D7142" s="108" t="s">
        <v>25696</v>
      </c>
      <c r="E7142" s="108" t="s">
        <v>2683</v>
      </c>
      <c r="G7142" s="108" t="s">
        <v>25697</v>
      </c>
      <c r="H7142" s="108" t="s">
        <v>6284</v>
      </c>
      <c r="I7142" s="110" t="s">
        <v>2683</v>
      </c>
      <c r="J7142" s="108" t="s">
        <v>6285</v>
      </c>
      <c r="O7142" s="108" t="s">
        <v>2573</v>
      </c>
    </row>
    <row r="7143" spans="1:15" s="108" customFormat="1" ht="12.75" x14ac:dyDescent="0.2">
      <c r="A7143" s="108" t="str">
        <f>EnterpriseData!$B$38</f>
        <v>ProTes300420201Adm</v>
      </c>
      <c r="B7143" s="109" t="s">
        <v>25698</v>
      </c>
      <c r="C7143" s="108" t="s">
        <v>2609</v>
      </c>
      <c r="D7143" s="108" t="s">
        <v>25699</v>
      </c>
      <c r="E7143" s="108" t="s">
        <v>2683</v>
      </c>
      <c r="G7143" s="108" t="s">
        <v>25700</v>
      </c>
      <c r="H7143" s="108" t="s">
        <v>6118</v>
      </c>
      <c r="I7143" s="110" t="s">
        <v>2683</v>
      </c>
      <c r="J7143" s="108" t="s">
        <v>2377</v>
      </c>
      <c r="O7143" s="108" t="s">
        <v>2573</v>
      </c>
    </row>
    <row r="7144" spans="1:15" s="108" customFormat="1" ht="12.75" x14ac:dyDescent="0.2">
      <c r="A7144" s="108" t="str">
        <f>EnterpriseData!$B$38</f>
        <v>ProTes300420201Adm</v>
      </c>
      <c r="B7144" s="109" t="s">
        <v>25701</v>
      </c>
      <c r="C7144" s="108" t="s">
        <v>2609</v>
      </c>
      <c r="D7144" s="108" t="s">
        <v>25702</v>
      </c>
      <c r="E7144" s="108" t="s">
        <v>2683</v>
      </c>
      <c r="G7144" s="108" t="s">
        <v>25703</v>
      </c>
      <c r="H7144" s="108" t="s">
        <v>6118</v>
      </c>
      <c r="I7144" s="110" t="s">
        <v>2683</v>
      </c>
      <c r="J7144" s="108" t="s">
        <v>2377</v>
      </c>
      <c r="O7144" s="108" t="s">
        <v>2573</v>
      </c>
    </row>
    <row r="7145" spans="1:15" s="108" customFormat="1" ht="12.75" x14ac:dyDescent="0.2">
      <c r="A7145" s="108" t="str">
        <f>EnterpriseData!$B$38</f>
        <v>ProTes300420201Adm</v>
      </c>
      <c r="B7145" s="109" t="s">
        <v>25704</v>
      </c>
      <c r="C7145" s="108" t="s">
        <v>2609</v>
      </c>
      <c r="D7145" s="108" t="s">
        <v>25705</v>
      </c>
      <c r="E7145" s="108" t="s">
        <v>2683</v>
      </c>
      <c r="G7145" s="108" t="s">
        <v>25706</v>
      </c>
      <c r="H7145" s="108" t="s">
        <v>10887</v>
      </c>
      <c r="I7145" s="110" t="s">
        <v>2683</v>
      </c>
      <c r="J7145" s="108" t="s">
        <v>2407</v>
      </c>
      <c r="O7145" s="108" t="s">
        <v>2573</v>
      </c>
    </row>
    <row r="7146" spans="1:15" s="108" customFormat="1" ht="12.75" x14ac:dyDescent="0.2">
      <c r="A7146" s="108" t="str">
        <f>EnterpriseData!$B$38</f>
        <v>ProTes300420201Adm</v>
      </c>
      <c r="B7146" s="109" t="s">
        <v>25707</v>
      </c>
      <c r="C7146" s="108" t="s">
        <v>2609</v>
      </c>
      <c r="D7146" s="108" t="s">
        <v>25708</v>
      </c>
      <c r="E7146" s="108" t="s">
        <v>2683</v>
      </c>
      <c r="G7146" s="108" t="s">
        <v>6037</v>
      </c>
      <c r="H7146" s="108" t="s">
        <v>8991</v>
      </c>
      <c r="I7146" s="110" t="s">
        <v>2683</v>
      </c>
      <c r="J7146" s="108" t="s">
        <v>4269</v>
      </c>
      <c r="O7146" s="108" t="s">
        <v>2573</v>
      </c>
    </row>
    <row r="7147" spans="1:15" s="108" customFormat="1" ht="12.75" x14ac:dyDescent="0.2">
      <c r="A7147" s="108" t="str">
        <f>EnterpriseData!$B$38</f>
        <v>ProTes300420201Adm</v>
      </c>
      <c r="B7147" s="109" t="s">
        <v>25709</v>
      </c>
      <c r="C7147" s="108" t="s">
        <v>2609</v>
      </c>
      <c r="D7147" s="108" t="s">
        <v>25710</v>
      </c>
      <c r="E7147" s="108" t="s">
        <v>2683</v>
      </c>
      <c r="G7147" s="108" t="s">
        <v>25711</v>
      </c>
      <c r="H7147" s="108" t="s">
        <v>6893</v>
      </c>
      <c r="I7147" s="110" t="s">
        <v>2683</v>
      </c>
      <c r="J7147" s="108" t="s">
        <v>2377</v>
      </c>
      <c r="O7147" s="108" t="s">
        <v>2573</v>
      </c>
    </row>
    <row r="7148" spans="1:15" s="108" customFormat="1" ht="12.75" x14ac:dyDescent="0.2">
      <c r="A7148" s="108" t="str">
        <f>EnterpriseData!$B$38</f>
        <v>ProTes300420201Adm</v>
      </c>
      <c r="B7148" s="109" t="s">
        <v>25712</v>
      </c>
      <c r="C7148" s="108" t="s">
        <v>2609</v>
      </c>
      <c r="D7148" s="108" t="s">
        <v>25713</v>
      </c>
      <c r="E7148" s="108" t="s">
        <v>2683</v>
      </c>
      <c r="G7148" s="108" t="s">
        <v>25714</v>
      </c>
      <c r="H7148" s="108" t="s">
        <v>8117</v>
      </c>
      <c r="I7148" s="110" t="s">
        <v>2683</v>
      </c>
      <c r="J7148" s="108" t="s">
        <v>409</v>
      </c>
      <c r="O7148" s="108" t="s">
        <v>2573</v>
      </c>
    </row>
    <row r="7149" spans="1:15" s="108" customFormat="1" ht="12.75" x14ac:dyDescent="0.2">
      <c r="A7149" s="108" t="str">
        <f>EnterpriseData!$B$38</f>
        <v>ProTes300420201Adm</v>
      </c>
      <c r="B7149" s="109" t="s">
        <v>25715</v>
      </c>
      <c r="C7149" s="108" t="s">
        <v>2609</v>
      </c>
      <c r="D7149" s="108" t="s">
        <v>25716</v>
      </c>
      <c r="E7149" s="108" t="s">
        <v>2683</v>
      </c>
      <c r="G7149" s="108" t="s">
        <v>25717</v>
      </c>
      <c r="H7149" s="108" t="s">
        <v>6863</v>
      </c>
      <c r="I7149" s="110" t="s">
        <v>2683</v>
      </c>
      <c r="J7149" s="108" t="s">
        <v>6370</v>
      </c>
      <c r="O7149" s="108" t="s">
        <v>2573</v>
      </c>
    </row>
    <row r="7150" spans="1:15" s="108" customFormat="1" ht="12.75" x14ac:dyDescent="0.2">
      <c r="A7150" s="108" t="str">
        <f>EnterpriseData!$B$38</f>
        <v>ProTes300420201Adm</v>
      </c>
      <c r="B7150" s="109" t="s">
        <v>25718</v>
      </c>
      <c r="C7150" s="108" t="s">
        <v>2609</v>
      </c>
      <c r="D7150" s="108" t="s">
        <v>25719</v>
      </c>
      <c r="E7150" s="108" t="s">
        <v>2683</v>
      </c>
      <c r="G7150" s="108" t="s">
        <v>25720</v>
      </c>
      <c r="H7150" s="108" t="s">
        <v>7812</v>
      </c>
      <c r="I7150" s="110" t="s">
        <v>2683</v>
      </c>
      <c r="J7150" s="108" t="s">
        <v>2414</v>
      </c>
      <c r="O7150" s="108" t="s">
        <v>2573</v>
      </c>
    </row>
    <row r="7151" spans="1:15" s="108" customFormat="1" ht="12.75" x14ac:dyDescent="0.2">
      <c r="A7151" s="108" t="str">
        <f>EnterpriseData!$B$38</f>
        <v>ProTes300420201Adm</v>
      </c>
      <c r="B7151" s="109" t="s">
        <v>25721</v>
      </c>
      <c r="C7151" s="108" t="s">
        <v>2609</v>
      </c>
      <c r="D7151" s="108" t="s">
        <v>25722</v>
      </c>
      <c r="E7151" s="108" t="s">
        <v>2683</v>
      </c>
      <c r="G7151" s="108" t="s">
        <v>25723</v>
      </c>
      <c r="H7151" s="108" t="s">
        <v>6415</v>
      </c>
      <c r="I7151" s="110" t="s">
        <v>2683</v>
      </c>
      <c r="J7151" s="108" t="s">
        <v>4651</v>
      </c>
      <c r="O7151" s="108" t="s">
        <v>2573</v>
      </c>
    </row>
    <row r="7152" spans="1:15" s="108" customFormat="1" ht="12.75" x14ac:dyDescent="0.2">
      <c r="A7152" s="108" t="str">
        <f>EnterpriseData!$B$38</f>
        <v>ProTes300420201Adm</v>
      </c>
      <c r="B7152" s="109" t="s">
        <v>25724</v>
      </c>
      <c r="C7152" s="108" t="s">
        <v>2609</v>
      </c>
      <c r="D7152" s="108" t="s">
        <v>25725</v>
      </c>
      <c r="E7152" s="108" t="s">
        <v>2683</v>
      </c>
      <c r="G7152" s="108" t="s">
        <v>5474</v>
      </c>
      <c r="H7152" s="108" t="s">
        <v>25726</v>
      </c>
      <c r="I7152" s="110" t="s">
        <v>2683</v>
      </c>
      <c r="J7152" s="108" t="s">
        <v>5471</v>
      </c>
      <c r="O7152" s="108" t="s">
        <v>2573</v>
      </c>
    </row>
    <row r="7153" spans="1:15" s="108" customFormat="1" ht="12.75" x14ac:dyDescent="0.2">
      <c r="A7153" s="108" t="str">
        <f>EnterpriseData!$B$38</f>
        <v>ProTes300420201Adm</v>
      </c>
      <c r="B7153" s="109" t="s">
        <v>25727</v>
      </c>
      <c r="C7153" s="108" t="s">
        <v>2609</v>
      </c>
      <c r="D7153" s="108" t="s">
        <v>25728</v>
      </c>
      <c r="E7153" s="108" t="s">
        <v>2683</v>
      </c>
      <c r="G7153" s="108" t="s">
        <v>25729</v>
      </c>
      <c r="H7153" s="108" t="s">
        <v>6743</v>
      </c>
      <c r="I7153" s="110" t="s">
        <v>2683</v>
      </c>
      <c r="J7153" s="108" t="s">
        <v>2377</v>
      </c>
      <c r="O7153" s="108" t="s">
        <v>2573</v>
      </c>
    </row>
    <row r="7154" spans="1:15" s="108" customFormat="1" ht="12.75" x14ac:dyDescent="0.2">
      <c r="A7154" s="108" t="str">
        <f>EnterpriseData!$B$38</f>
        <v>ProTes300420201Adm</v>
      </c>
      <c r="B7154" s="109" t="s">
        <v>25730</v>
      </c>
      <c r="C7154" s="108" t="s">
        <v>2609</v>
      </c>
      <c r="D7154" s="108" t="s">
        <v>25731</v>
      </c>
      <c r="E7154" s="108" t="s">
        <v>2683</v>
      </c>
      <c r="G7154" s="108" t="s">
        <v>25732</v>
      </c>
      <c r="H7154" s="108" t="s">
        <v>18277</v>
      </c>
      <c r="I7154" s="110" t="s">
        <v>2683</v>
      </c>
      <c r="J7154" s="108" t="s">
        <v>4901</v>
      </c>
      <c r="O7154" s="108" t="s">
        <v>2573</v>
      </c>
    </row>
    <row r="7155" spans="1:15" s="108" customFormat="1" ht="12.75" x14ac:dyDescent="0.2">
      <c r="A7155" s="108" t="str">
        <f>EnterpriseData!$B$38</f>
        <v>ProTes300420201Adm</v>
      </c>
      <c r="B7155" s="109" t="s">
        <v>25733</v>
      </c>
      <c r="C7155" s="108" t="s">
        <v>2609</v>
      </c>
      <c r="D7155" s="108" t="s">
        <v>25734</v>
      </c>
      <c r="E7155" s="108" t="s">
        <v>2683</v>
      </c>
      <c r="G7155" s="108" t="s">
        <v>25735</v>
      </c>
      <c r="H7155" s="108" t="s">
        <v>6593</v>
      </c>
      <c r="I7155" s="110" t="s">
        <v>2683</v>
      </c>
      <c r="J7155" s="108" t="s">
        <v>4798</v>
      </c>
      <c r="O7155" s="108" t="s">
        <v>2573</v>
      </c>
    </row>
    <row r="7156" spans="1:15" s="108" customFormat="1" ht="12.75" x14ac:dyDescent="0.2">
      <c r="A7156" s="108" t="str">
        <f>EnterpriseData!$B$38</f>
        <v>ProTes300420201Adm</v>
      </c>
      <c r="B7156" s="109" t="s">
        <v>25736</v>
      </c>
      <c r="C7156" s="108" t="s">
        <v>2609</v>
      </c>
      <c r="D7156" s="108" t="s">
        <v>25737</v>
      </c>
      <c r="E7156" s="108" t="s">
        <v>2683</v>
      </c>
      <c r="G7156" s="108" t="s">
        <v>25738</v>
      </c>
      <c r="H7156" s="108" t="s">
        <v>8351</v>
      </c>
      <c r="I7156" s="110" t="s">
        <v>2683</v>
      </c>
      <c r="J7156" s="108" t="s">
        <v>2930</v>
      </c>
      <c r="O7156" s="108" t="s">
        <v>2573</v>
      </c>
    </row>
    <row r="7157" spans="1:15" s="108" customFormat="1" ht="12.75" x14ac:dyDescent="0.2">
      <c r="A7157" s="108" t="str">
        <f>EnterpriseData!$B$38</f>
        <v>ProTes300420201Adm</v>
      </c>
      <c r="B7157" s="109" t="s">
        <v>25739</v>
      </c>
      <c r="C7157" s="108" t="s">
        <v>2609</v>
      </c>
      <c r="D7157" s="108" t="s">
        <v>25740</v>
      </c>
      <c r="E7157" s="108" t="s">
        <v>25741</v>
      </c>
      <c r="G7157" s="108" t="s">
        <v>25742</v>
      </c>
      <c r="H7157" s="108" t="s">
        <v>3436</v>
      </c>
      <c r="I7157" s="110" t="s">
        <v>2683</v>
      </c>
      <c r="J7157" s="108" t="s">
        <v>2591</v>
      </c>
      <c r="O7157" s="108" t="s">
        <v>2573</v>
      </c>
    </row>
    <row r="7158" spans="1:15" s="108" customFormat="1" ht="12.75" x14ac:dyDescent="0.2">
      <c r="A7158" s="108" t="str">
        <f>EnterpriseData!$B$38</f>
        <v>ProTes300420201Adm</v>
      </c>
      <c r="B7158" s="109" t="s">
        <v>25743</v>
      </c>
      <c r="C7158" s="108" t="s">
        <v>2609</v>
      </c>
      <c r="D7158" s="108" t="s">
        <v>25744</v>
      </c>
      <c r="E7158" s="108" t="s">
        <v>2683</v>
      </c>
      <c r="G7158" s="108" t="s">
        <v>25745</v>
      </c>
      <c r="H7158" s="108" t="s">
        <v>7618</v>
      </c>
      <c r="I7158" s="110" t="s">
        <v>2683</v>
      </c>
      <c r="J7158" s="108" t="s">
        <v>2390</v>
      </c>
      <c r="O7158" s="108" t="s">
        <v>2573</v>
      </c>
    </row>
    <row r="7159" spans="1:15" s="108" customFormat="1" ht="12.75" x14ac:dyDescent="0.2">
      <c r="A7159" s="108" t="str">
        <f>EnterpriseData!$B$38</f>
        <v>ProTes300420201Adm</v>
      </c>
      <c r="B7159" s="109" t="s">
        <v>25746</v>
      </c>
      <c r="C7159" s="108" t="s">
        <v>2609</v>
      </c>
      <c r="D7159" s="108" t="s">
        <v>25747</v>
      </c>
      <c r="E7159" s="108" t="s">
        <v>2683</v>
      </c>
      <c r="G7159" s="108" t="s">
        <v>25748</v>
      </c>
      <c r="H7159" s="108" t="s">
        <v>9088</v>
      </c>
      <c r="I7159" s="110" t="s">
        <v>2683</v>
      </c>
      <c r="J7159" s="108" t="s">
        <v>2417</v>
      </c>
      <c r="O7159" s="108" t="s">
        <v>2573</v>
      </c>
    </row>
    <row r="7160" spans="1:15" s="108" customFormat="1" ht="12.75" x14ac:dyDescent="0.2">
      <c r="A7160" s="108" t="str">
        <f>EnterpriseData!$B$38</f>
        <v>ProTes300420201Adm</v>
      </c>
      <c r="B7160" s="109" t="s">
        <v>25749</v>
      </c>
      <c r="C7160" s="108" t="s">
        <v>2609</v>
      </c>
      <c r="D7160" s="108" t="s">
        <v>25750</v>
      </c>
      <c r="E7160" s="108" t="s">
        <v>2683</v>
      </c>
      <c r="G7160" s="108" t="s">
        <v>25751</v>
      </c>
      <c r="H7160" s="108" t="s">
        <v>7812</v>
      </c>
      <c r="I7160" s="110" t="s">
        <v>2683</v>
      </c>
      <c r="J7160" s="108" t="s">
        <v>2414</v>
      </c>
      <c r="O7160" s="108" t="s">
        <v>2573</v>
      </c>
    </row>
    <row r="7161" spans="1:15" s="108" customFormat="1" ht="12.75" x14ac:dyDescent="0.2">
      <c r="A7161" s="108" t="str">
        <f>EnterpriseData!$B$38</f>
        <v>ProTes300420201Adm</v>
      </c>
      <c r="B7161" s="109" t="s">
        <v>25752</v>
      </c>
      <c r="C7161" s="108" t="s">
        <v>2609</v>
      </c>
      <c r="D7161" s="108" t="s">
        <v>25753</v>
      </c>
      <c r="E7161" s="108" t="s">
        <v>2683</v>
      </c>
      <c r="G7161" s="108" t="s">
        <v>25754</v>
      </c>
      <c r="H7161" s="108" t="s">
        <v>4089</v>
      </c>
      <c r="I7161" s="110" t="s">
        <v>2683</v>
      </c>
      <c r="J7161" s="108" t="s">
        <v>2727</v>
      </c>
      <c r="O7161" s="108" t="s">
        <v>2573</v>
      </c>
    </row>
    <row r="7162" spans="1:15" s="108" customFormat="1" ht="12.75" x14ac:dyDescent="0.2">
      <c r="A7162" s="108" t="str">
        <f>EnterpriseData!$B$38</f>
        <v>ProTes300420201Adm</v>
      </c>
      <c r="B7162" s="109" t="s">
        <v>25755</v>
      </c>
      <c r="C7162" s="108" t="s">
        <v>2609</v>
      </c>
      <c r="D7162" s="108" t="s">
        <v>25756</v>
      </c>
      <c r="E7162" s="108" t="s">
        <v>2683</v>
      </c>
      <c r="G7162" s="108" t="s">
        <v>25757</v>
      </c>
      <c r="H7162" s="108" t="s">
        <v>6159</v>
      </c>
      <c r="I7162" s="110" t="s">
        <v>2683</v>
      </c>
      <c r="J7162" s="108" t="s">
        <v>3346</v>
      </c>
      <c r="O7162" s="108" t="s">
        <v>2573</v>
      </c>
    </row>
    <row r="7163" spans="1:15" s="108" customFormat="1" ht="12.75" x14ac:dyDescent="0.2">
      <c r="A7163" s="108" t="str">
        <f>EnterpriseData!$B$38</f>
        <v>ProTes300420201Adm</v>
      </c>
      <c r="B7163" s="109" t="s">
        <v>25758</v>
      </c>
      <c r="C7163" s="108" t="s">
        <v>2609</v>
      </c>
      <c r="D7163" s="108" t="s">
        <v>25759</v>
      </c>
      <c r="E7163" s="108" t="s">
        <v>2683</v>
      </c>
      <c r="G7163" s="108" t="s">
        <v>25760</v>
      </c>
      <c r="H7163" s="108" t="s">
        <v>6437</v>
      </c>
      <c r="I7163" s="110" t="s">
        <v>2683</v>
      </c>
      <c r="J7163" s="108" t="s">
        <v>3723</v>
      </c>
      <c r="O7163" s="108" t="s">
        <v>2573</v>
      </c>
    </row>
    <row r="7164" spans="1:15" s="108" customFormat="1" ht="12.75" x14ac:dyDescent="0.2">
      <c r="A7164" s="108" t="str">
        <f>EnterpriseData!$B$38</f>
        <v>ProTes300420201Adm</v>
      </c>
      <c r="B7164" s="109" t="s">
        <v>25761</v>
      </c>
      <c r="C7164" s="108" t="s">
        <v>2609</v>
      </c>
      <c r="D7164" s="108" t="s">
        <v>25762</v>
      </c>
      <c r="E7164" s="108" t="s">
        <v>2683</v>
      </c>
      <c r="G7164" s="108" t="s">
        <v>25763</v>
      </c>
      <c r="H7164" s="108" t="s">
        <v>25764</v>
      </c>
      <c r="I7164" s="110" t="s">
        <v>2683</v>
      </c>
      <c r="J7164" s="108" t="s">
        <v>25765</v>
      </c>
      <c r="O7164" s="108" t="s">
        <v>2573</v>
      </c>
    </row>
    <row r="7165" spans="1:15" s="108" customFormat="1" ht="12.75" x14ac:dyDescent="0.2">
      <c r="A7165" s="108" t="str">
        <f>EnterpriseData!$B$38</f>
        <v>ProTes300420201Adm</v>
      </c>
      <c r="B7165" s="109" t="s">
        <v>25766</v>
      </c>
      <c r="C7165" s="108" t="s">
        <v>2609</v>
      </c>
      <c r="D7165" s="108" t="s">
        <v>25767</v>
      </c>
      <c r="E7165" s="108" t="s">
        <v>2683</v>
      </c>
      <c r="G7165" s="108" t="s">
        <v>5634</v>
      </c>
      <c r="H7165" s="108" t="s">
        <v>6475</v>
      </c>
      <c r="I7165" s="110" t="s">
        <v>2683</v>
      </c>
      <c r="J7165" s="108" t="s">
        <v>5631</v>
      </c>
      <c r="O7165" s="108" t="s">
        <v>2573</v>
      </c>
    </row>
    <row r="7166" spans="1:15" s="108" customFormat="1" ht="12.75" x14ac:dyDescent="0.2">
      <c r="A7166" s="108" t="str">
        <f>EnterpriseData!$B$38</f>
        <v>ProTes300420201Adm</v>
      </c>
      <c r="B7166" s="109" t="s">
        <v>25768</v>
      </c>
      <c r="C7166" s="108" t="s">
        <v>2609</v>
      </c>
      <c r="D7166" s="108" t="s">
        <v>25769</v>
      </c>
      <c r="E7166" s="108" t="s">
        <v>2683</v>
      </c>
      <c r="G7166" s="108" t="s">
        <v>25770</v>
      </c>
      <c r="H7166" s="108" t="s">
        <v>25771</v>
      </c>
      <c r="I7166" s="110" t="s">
        <v>2683</v>
      </c>
      <c r="J7166" s="108" t="s">
        <v>4651</v>
      </c>
      <c r="O7166" s="108" t="s">
        <v>2573</v>
      </c>
    </row>
    <row r="7167" spans="1:15" s="108" customFormat="1" ht="12.75" x14ac:dyDescent="0.2">
      <c r="A7167" s="108" t="str">
        <f>EnterpriseData!$B$38</f>
        <v>ProTes300420201Adm</v>
      </c>
      <c r="B7167" s="109" t="s">
        <v>25772</v>
      </c>
      <c r="C7167" s="108" t="s">
        <v>2609</v>
      </c>
      <c r="D7167" s="108" t="s">
        <v>25773</v>
      </c>
      <c r="E7167" s="108" t="s">
        <v>2683</v>
      </c>
      <c r="G7167" s="108" t="s">
        <v>25774</v>
      </c>
      <c r="H7167" s="108" t="s">
        <v>6155</v>
      </c>
      <c r="I7167" s="110" t="s">
        <v>2683</v>
      </c>
      <c r="J7167" s="108" t="s">
        <v>3358</v>
      </c>
      <c r="O7167" s="108" t="s">
        <v>2573</v>
      </c>
    </row>
    <row r="7168" spans="1:15" s="108" customFormat="1" ht="12.75" x14ac:dyDescent="0.2">
      <c r="A7168" s="108" t="str">
        <f>EnterpriseData!$B$38</f>
        <v>ProTes300420201Adm</v>
      </c>
      <c r="B7168" s="109" t="s">
        <v>25775</v>
      </c>
      <c r="C7168" s="108" t="s">
        <v>2609</v>
      </c>
      <c r="D7168" s="108" t="s">
        <v>25776</v>
      </c>
      <c r="E7168" s="108" t="s">
        <v>2683</v>
      </c>
      <c r="G7168" s="108" t="s">
        <v>3026</v>
      </c>
      <c r="H7168" s="108" t="s">
        <v>6743</v>
      </c>
      <c r="I7168" s="110" t="s">
        <v>2683</v>
      </c>
      <c r="J7168" s="108" t="s">
        <v>2377</v>
      </c>
      <c r="O7168" s="108" t="s">
        <v>2573</v>
      </c>
    </row>
    <row r="7169" spans="1:15" s="108" customFormat="1" ht="12.75" x14ac:dyDescent="0.2">
      <c r="A7169" s="108" t="str">
        <f>EnterpriseData!$B$38</f>
        <v>ProTes300420201Adm</v>
      </c>
      <c r="B7169" s="109" t="s">
        <v>25777</v>
      </c>
      <c r="C7169" s="108" t="s">
        <v>2609</v>
      </c>
      <c r="D7169" s="108" t="s">
        <v>25778</v>
      </c>
      <c r="E7169" s="108" t="s">
        <v>2683</v>
      </c>
      <c r="G7169" s="108" t="s">
        <v>25779</v>
      </c>
      <c r="H7169" s="108" t="s">
        <v>7366</v>
      </c>
      <c r="I7169" s="110" t="s">
        <v>2683</v>
      </c>
      <c r="J7169" s="108" t="s">
        <v>3016</v>
      </c>
      <c r="O7169" s="108" t="s">
        <v>2573</v>
      </c>
    </row>
    <row r="7170" spans="1:15" s="108" customFormat="1" ht="12.75" x14ac:dyDescent="0.2">
      <c r="A7170" s="108" t="str">
        <f>EnterpriseData!$B$38</f>
        <v>ProTes300420201Adm</v>
      </c>
      <c r="B7170" s="109" t="s">
        <v>25780</v>
      </c>
      <c r="C7170" s="108" t="s">
        <v>2609</v>
      </c>
      <c r="D7170" s="108" t="s">
        <v>25781</v>
      </c>
      <c r="E7170" s="108" t="s">
        <v>2683</v>
      </c>
      <c r="G7170" s="108" t="s">
        <v>25782</v>
      </c>
      <c r="H7170" s="108" t="s">
        <v>6769</v>
      </c>
      <c r="I7170" s="110" t="s">
        <v>2683</v>
      </c>
      <c r="J7170" s="108" t="s">
        <v>4901</v>
      </c>
      <c r="O7170" s="108" t="s">
        <v>2573</v>
      </c>
    </row>
    <row r="7171" spans="1:15" s="108" customFormat="1" ht="12.75" x14ac:dyDescent="0.2">
      <c r="A7171" s="108" t="str">
        <f>EnterpriseData!$B$38</f>
        <v>ProTes300420201Adm</v>
      </c>
      <c r="B7171" s="109" t="s">
        <v>25783</v>
      </c>
      <c r="C7171" s="108" t="s">
        <v>2609</v>
      </c>
      <c r="D7171" s="108" t="s">
        <v>25784</v>
      </c>
      <c r="E7171" s="108" t="s">
        <v>2683</v>
      </c>
      <c r="G7171" s="108" t="s">
        <v>25785</v>
      </c>
      <c r="H7171" s="108" t="s">
        <v>6377</v>
      </c>
      <c r="I7171" s="110" t="s">
        <v>2683</v>
      </c>
      <c r="J7171" s="108" t="s">
        <v>6086</v>
      </c>
      <c r="O7171" s="108" t="s">
        <v>2573</v>
      </c>
    </row>
    <row r="7172" spans="1:15" s="108" customFormat="1" ht="12.75" x14ac:dyDescent="0.2">
      <c r="A7172" s="108" t="str">
        <f>EnterpriseData!$B$38</f>
        <v>ProTes300420201Adm</v>
      </c>
      <c r="B7172" s="109" t="s">
        <v>25786</v>
      </c>
      <c r="C7172" s="108" t="s">
        <v>2609</v>
      </c>
      <c r="D7172" s="108" t="s">
        <v>25787</v>
      </c>
      <c r="E7172" s="108" t="s">
        <v>2683</v>
      </c>
      <c r="G7172" s="108" t="s">
        <v>25788</v>
      </c>
      <c r="H7172" s="108" t="s">
        <v>6151</v>
      </c>
      <c r="I7172" s="110" t="s">
        <v>2683</v>
      </c>
      <c r="J7172" s="108" t="s">
        <v>2727</v>
      </c>
      <c r="O7172" s="108" t="s">
        <v>2573</v>
      </c>
    </row>
    <row r="7173" spans="1:15" s="108" customFormat="1" ht="12.75" x14ac:dyDescent="0.2">
      <c r="A7173" s="108" t="str">
        <f>EnterpriseData!$B$38</f>
        <v>ProTes300420201Adm</v>
      </c>
      <c r="B7173" s="109" t="s">
        <v>25789</v>
      </c>
      <c r="C7173" s="108" t="s">
        <v>2609</v>
      </c>
      <c r="D7173" s="108" t="s">
        <v>25790</v>
      </c>
      <c r="E7173" s="108" t="s">
        <v>2683</v>
      </c>
      <c r="G7173" s="108" t="s">
        <v>25791</v>
      </c>
      <c r="H7173" s="108" t="s">
        <v>6118</v>
      </c>
      <c r="I7173" s="110" t="s">
        <v>2683</v>
      </c>
      <c r="J7173" s="108" t="s">
        <v>2377</v>
      </c>
      <c r="O7173" s="108" t="s">
        <v>2573</v>
      </c>
    </row>
    <row r="7174" spans="1:15" s="108" customFormat="1" ht="12.75" x14ac:dyDescent="0.2">
      <c r="A7174" s="108" t="str">
        <f>EnterpriseData!$B$38</f>
        <v>ProTes300420201Adm</v>
      </c>
      <c r="B7174" s="109" t="s">
        <v>25792</v>
      </c>
      <c r="C7174" s="108" t="s">
        <v>2609</v>
      </c>
      <c r="D7174" s="108" t="s">
        <v>25793</v>
      </c>
      <c r="E7174" s="108" t="s">
        <v>2683</v>
      </c>
      <c r="G7174" s="108" t="s">
        <v>25794</v>
      </c>
      <c r="H7174" s="108" t="s">
        <v>6118</v>
      </c>
      <c r="I7174" s="110" t="s">
        <v>2683</v>
      </c>
      <c r="J7174" s="108" t="s">
        <v>2377</v>
      </c>
      <c r="O7174" s="108" t="s">
        <v>2573</v>
      </c>
    </row>
    <row r="7175" spans="1:15" s="108" customFormat="1" ht="12.75" x14ac:dyDescent="0.2">
      <c r="A7175" s="108" t="str">
        <f>EnterpriseData!$B$38</f>
        <v>ProTes300420201Adm</v>
      </c>
      <c r="B7175" s="109" t="s">
        <v>25795</v>
      </c>
      <c r="C7175" s="108" t="s">
        <v>2609</v>
      </c>
      <c r="D7175" s="108" t="s">
        <v>25796</v>
      </c>
      <c r="E7175" s="108" t="s">
        <v>2683</v>
      </c>
      <c r="G7175" s="108" t="s">
        <v>25797</v>
      </c>
      <c r="H7175" s="108" t="s">
        <v>6151</v>
      </c>
      <c r="I7175" s="110" t="s">
        <v>2683</v>
      </c>
      <c r="J7175" s="108" t="s">
        <v>2727</v>
      </c>
      <c r="O7175" s="108" t="s">
        <v>2573</v>
      </c>
    </row>
    <row r="7176" spans="1:15" s="108" customFormat="1" ht="12.75" x14ac:dyDescent="0.2">
      <c r="A7176" s="108" t="str">
        <f>EnterpriseData!$B$38</f>
        <v>ProTes300420201Adm</v>
      </c>
      <c r="B7176" s="109" t="s">
        <v>25798</v>
      </c>
      <c r="C7176" s="108" t="s">
        <v>2609</v>
      </c>
      <c r="D7176" s="108" t="s">
        <v>25799</v>
      </c>
      <c r="E7176" s="108" t="s">
        <v>2683</v>
      </c>
      <c r="G7176" s="108" t="s">
        <v>3173</v>
      </c>
      <c r="H7176" s="108" t="s">
        <v>17409</v>
      </c>
      <c r="I7176" s="110" t="s">
        <v>2683</v>
      </c>
      <c r="J7176" s="108" t="s">
        <v>2940</v>
      </c>
      <c r="O7176" s="108" t="s">
        <v>2573</v>
      </c>
    </row>
    <row r="7177" spans="1:15" s="108" customFormat="1" ht="12.75" x14ac:dyDescent="0.2">
      <c r="A7177" s="108" t="str">
        <f>EnterpriseData!$B$38</f>
        <v>ProTes300420201Adm</v>
      </c>
      <c r="B7177" s="109" t="s">
        <v>25800</v>
      </c>
      <c r="C7177" s="108" t="s">
        <v>2609</v>
      </c>
      <c r="D7177" s="108" t="s">
        <v>25801</v>
      </c>
      <c r="E7177" s="108" t="s">
        <v>2683</v>
      </c>
      <c r="G7177" s="108" t="s">
        <v>25802</v>
      </c>
      <c r="H7177" s="108" t="s">
        <v>6151</v>
      </c>
      <c r="I7177" s="110" t="s">
        <v>2683</v>
      </c>
      <c r="J7177" s="108" t="s">
        <v>2727</v>
      </c>
      <c r="O7177" s="108" t="s">
        <v>2573</v>
      </c>
    </row>
    <row r="7178" spans="1:15" s="108" customFormat="1" ht="12.75" x14ac:dyDescent="0.2">
      <c r="A7178" s="108" t="str">
        <f>EnterpriseData!$B$38</f>
        <v>ProTes300420201Adm</v>
      </c>
      <c r="B7178" s="109" t="s">
        <v>25803</v>
      </c>
      <c r="C7178" s="108" t="s">
        <v>2609</v>
      </c>
      <c r="D7178" s="108" t="s">
        <v>25804</v>
      </c>
      <c r="E7178" s="108" t="s">
        <v>2683</v>
      </c>
      <c r="G7178" s="108" t="s">
        <v>7526</v>
      </c>
      <c r="H7178" s="108" t="s">
        <v>6460</v>
      </c>
      <c r="I7178" s="110" t="s">
        <v>2683</v>
      </c>
      <c r="J7178" s="108" t="s">
        <v>2404</v>
      </c>
      <c r="O7178" s="108" t="s">
        <v>2573</v>
      </c>
    </row>
    <row r="7179" spans="1:15" s="108" customFormat="1" ht="12.75" x14ac:dyDescent="0.2">
      <c r="A7179" s="108" t="str">
        <f>EnterpriseData!$B$38</f>
        <v>ProTes300420201Adm</v>
      </c>
      <c r="B7179" s="109" t="s">
        <v>25805</v>
      </c>
      <c r="C7179" s="108" t="s">
        <v>2609</v>
      </c>
      <c r="D7179" s="108" t="s">
        <v>25806</v>
      </c>
      <c r="E7179" s="108" t="s">
        <v>2683</v>
      </c>
      <c r="G7179" s="108" t="s">
        <v>25807</v>
      </c>
      <c r="H7179" s="108" t="s">
        <v>6159</v>
      </c>
      <c r="I7179" s="110" t="s">
        <v>2683</v>
      </c>
      <c r="J7179" s="108" t="s">
        <v>3346</v>
      </c>
      <c r="O7179" s="108" t="s">
        <v>2573</v>
      </c>
    </row>
    <row r="7180" spans="1:15" s="108" customFormat="1" ht="12.75" x14ac:dyDescent="0.2">
      <c r="A7180" s="108" t="str">
        <f>EnterpriseData!$B$38</f>
        <v>ProTes300420201Adm</v>
      </c>
      <c r="B7180" s="109" t="s">
        <v>25808</v>
      </c>
      <c r="C7180" s="108" t="s">
        <v>2609</v>
      </c>
      <c r="D7180" s="108" t="s">
        <v>25809</v>
      </c>
      <c r="E7180" s="108" t="s">
        <v>2683</v>
      </c>
      <c r="G7180" s="108" t="s">
        <v>25810</v>
      </c>
      <c r="H7180" s="108" t="s">
        <v>6159</v>
      </c>
      <c r="I7180" s="110" t="s">
        <v>2683</v>
      </c>
      <c r="J7180" s="108" t="s">
        <v>3346</v>
      </c>
      <c r="O7180" s="108" t="s">
        <v>2573</v>
      </c>
    </row>
    <row r="7181" spans="1:15" s="108" customFormat="1" ht="12.75" x14ac:dyDescent="0.2">
      <c r="A7181" s="108" t="str">
        <f>EnterpriseData!$B$38</f>
        <v>ProTes300420201Adm</v>
      </c>
      <c r="B7181" s="109" t="s">
        <v>25811</v>
      </c>
      <c r="C7181" s="108" t="s">
        <v>2609</v>
      </c>
      <c r="D7181" s="108" t="s">
        <v>25812</v>
      </c>
      <c r="E7181" s="108" t="s">
        <v>2683</v>
      </c>
      <c r="G7181" s="108" t="s">
        <v>14808</v>
      </c>
      <c r="H7181" s="108" t="s">
        <v>25813</v>
      </c>
      <c r="I7181" s="110" t="s">
        <v>2683</v>
      </c>
      <c r="J7181" s="108" t="s">
        <v>5583</v>
      </c>
      <c r="O7181" s="108" t="s">
        <v>2573</v>
      </c>
    </row>
    <row r="7182" spans="1:15" s="108" customFormat="1" ht="12.75" x14ac:dyDescent="0.2">
      <c r="A7182" s="108" t="str">
        <f>EnterpriseData!$B$38</f>
        <v>ProTes300420201Adm</v>
      </c>
      <c r="B7182" s="109" t="s">
        <v>25814</v>
      </c>
      <c r="C7182" s="108" t="s">
        <v>2609</v>
      </c>
      <c r="D7182" s="108" t="s">
        <v>25815</v>
      </c>
      <c r="E7182" s="108" t="s">
        <v>2683</v>
      </c>
      <c r="G7182" s="108" t="s">
        <v>25816</v>
      </c>
      <c r="H7182" s="108" t="s">
        <v>25817</v>
      </c>
      <c r="I7182" s="110" t="s">
        <v>2683</v>
      </c>
      <c r="J7182" s="108" t="s">
        <v>3681</v>
      </c>
      <c r="O7182" s="108" t="s">
        <v>2573</v>
      </c>
    </row>
    <row r="7183" spans="1:15" s="108" customFormat="1" ht="12.75" x14ac:dyDescent="0.2">
      <c r="A7183" s="108" t="str">
        <f>EnterpriseData!$B$38</f>
        <v>ProTes300420201Adm</v>
      </c>
      <c r="B7183" s="109" t="s">
        <v>25818</v>
      </c>
      <c r="C7183" s="108" t="s">
        <v>2609</v>
      </c>
      <c r="D7183" s="108" t="s">
        <v>25819</v>
      </c>
      <c r="E7183" s="108" t="s">
        <v>2683</v>
      </c>
      <c r="G7183" s="108" t="s">
        <v>25820</v>
      </c>
      <c r="H7183" s="108" t="s">
        <v>4035</v>
      </c>
      <c r="I7183" s="110" t="s">
        <v>2683</v>
      </c>
      <c r="J7183" s="108" t="s">
        <v>3825</v>
      </c>
      <c r="O7183" s="108" t="s">
        <v>2573</v>
      </c>
    </row>
    <row r="7184" spans="1:15" s="108" customFormat="1" ht="12.75" x14ac:dyDescent="0.2">
      <c r="A7184" s="108" t="str">
        <f>EnterpriseData!$B$38</f>
        <v>ProTes300420201Adm</v>
      </c>
      <c r="B7184" s="109" t="s">
        <v>25821</v>
      </c>
      <c r="C7184" s="108" t="s">
        <v>2609</v>
      </c>
      <c r="D7184" s="108" t="s">
        <v>25822</v>
      </c>
      <c r="E7184" s="108" t="s">
        <v>2683</v>
      </c>
      <c r="G7184" s="108" t="s">
        <v>25823</v>
      </c>
      <c r="H7184" s="108" t="s">
        <v>6743</v>
      </c>
      <c r="I7184" s="110" t="s">
        <v>2683</v>
      </c>
      <c r="J7184" s="108" t="s">
        <v>2377</v>
      </c>
      <c r="O7184" s="108" t="s">
        <v>2573</v>
      </c>
    </row>
    <row r="7185" spans="1:15" s="108" customFormat="1" ht="12.75" x14ac:dyDescent="0.2">
      <c r="A7185" s="108" t="str">
        <f>EnterpriseData!$B$38</f>
        <v>ProTes300420201Adm</v>
      </c>
      <c r="B7185" s="109" t="s">
        <v>25824</v>
      </c>
      <c r="C7185" s="108" t="s">
        <v>2609</v>
      </c>
      <c r="D7185" s="108" t="s">
        <v>25825</v>
      </c>
      <c r="E7185" s="108" t="s">
        <v>2683</v>
      </c>
      <c r="G7185" s="108" t="s">
        <v>25826</v>
      </c>
      <c r="H7185" s="108" t="s">
        <v>6133</v>
      </c>
      <c r="I7185" s="110" t="s">
        <v>2683</v>
      </c>
      <c r="J7185" s="108" t="s">
        <v>3681</v>
      </c>
      <c r="O7185" s="108" t="s">
        <v>2573</v>
      </c>
    </row>
    <row r="7186" spans="1:15" s="108" customFormat="1" ht="12.75" x14ac:dyDescent="0.2">
      <c r="A7186" s="108" t="str">
        <f>EnterpriseData!$B$38</f>
        <v>ProTes300420201Adm</v>
      </c>
      <c r="B7186" s="109" t="s">
        <v>25827</v>
      </c>
      <c r="C7186" s="108" t="s">
        <v>2609</v>
      </c>
      <c r="D7186" s="108" t="s">
        <v>25828</v>
      </c>
      <c r="E7186" s="108" t="s">
        <v>2683</v>
      </c>
      <c r="G7186" s="108" t="s">
        <v>25829</v>
      </c>
      <c r="H7186" s="108" t="s">
        <v>25830</v>
      </c>
      <c r="I7186" s="110" t="s">
        <v>2683</v>
      </c>
      <c r="J7186" s="108" t="s">
        <v>4798</v>
      </c>
      <c r="O7186" s="108" t="s">
        <v>2573</v>
      </c>
    </row>
    <row r="7187" spans="1:15" s="108" customFormat="1" ht="12.75" x14ac:dyDescent="0.2">
      <c r="A7187" s="108" t="str">
        <f>EnterpriseData!$B$38</f>
        <v>ProTes300420201Adm</v>
      </c>
      <c r="B7187" s="109" t="s">
        <v>25831</v>
      </c>
      <c r="C7187" s="108" t="s">
        <v>2609</v>
      </c>
      <c r="D7187" s="108" t="s">
        <v>8594</v>
      </c>
      <c r="E7187" s="108" t="s">
        <v>2683</v>
      </c>
      <c r="G7187" s="108" t="s">
        <v>8595</v>
      </c>
      <c r="H7187" s="108" t="s">
        <v>8596</v>
      </c>
      <c r="I7187" s="110" t="s">
        <v>2683</v>
      </c>
      <c r="J7187" s="108" t="s">
        <v>2377</v>
      </c>
      <c r="O7187" s="108" t="s">
        <v>2573</v>
      </c>
    </row>
    <row r="7188" spans="1:15" s="108" customFormat="1" ht="12.75" x14ac:dyDescent="0.2">
      <c r="A7188" s="108" t="str">
        <f>EnterpriseData!$B$38</f>
        <v>ProTes300420201Adm</v>
      </c>
      <c r="B7188" s="109" t="s">
        <v>25832</v>
      </c>
      <c r="C7188" s="108" t="s">
        <v>2609</v>
      </c>
      <c r="D7188" s="108" t="s">
        <v>25833</v>
      </c>
      <c r="E7188" s="108" t="s">
        <v>2683</v>
      </c>
      <c r="G7188" s="108" t="s">
        <v>25834</v>
      </c>
      <c r="H7188" s="108" t="s">
        <v>13196</v>
      </c>
      <c r="I7188" s="110" t="s">
        <v>2683</v>
      </c>
      <c r="J7188" s="108" t="s">
        <v>2940</v>
      </c>
      <c r="O7188" s="108" t="s">
        <v>2573</v>
      </c>
    </row>
    <row r="7189" spans="1:15" s="108" customFormat="1" ht="12.75" x14ac:dyDescent="0.2">
      <c r="A7189" s="108" t="str">
        <f>EnterpriseData!$B$38</f>
        <v>ProTes300420201Adm</v>
      </c>
      <c r="B7189" s="109" t="s">
        <v>25835</v>
      </c>
      <c r="C7189" s="108" t="s">
        <v>2609</v>
      </c>
      <c r="D7189" s="108" t="s">
        <v>9903</v>
      </c>
      <c r="E7189" s="108" t="s">
        <v>2683</v>
      </c>
      <c r="G7189" s="108" t="s">
        <v>25836</v>
      </c>
      <c r="H7189" s="108" t="s">
        <v>25836</v>
      </c>
      <c r="I7189" s="110" t="s">
        <v>2683</v>
      </c>
      <c r="J7189" s="108" t="s">
        <v>6404</v>
      </c>
      <c r="O7189" s="108" t="s">
        <v>2573</v>
      </c>
    </row>
    <row r="7190" spans="1:15" s="108" customFormat="1" ht="12.75" x14ac:dyDescent="0.2">
      <c r="A7190" s="108" t="str">
        <f>EnterpriseData!$B$38</f>
        <v>ProTes300420201Adm</v>
      </c>
      <c r="B7190" s="109" t="s">
        <v>25837</v>
      </c>
      <c r="C7190" s="108" t="s">
        <v>2609</v>
      </c>
      <c r="D7190" s="108" t="s">
        <v>25838</v>
      </c>
      <c r="E7190" s="108" t="s">
        <v>2683</v>
      </c>
      <c r="G7190" s="108" t="s">
        <v>25839</v>
      </c>
      <c r="H7190" s="108" t="s">
        <v>9146</v>
      </c>
      <c r="I7190" s="110" t="s">
        <v>2683</v>
      </c>
      <c r="J7190" s="108" t="s">
        <v>2412</v>
      </c>
      <c r="O7190" s="108" t="s">
        <v>2573</v>
      </c>
    </row>
    <row r="7191" spans="1:15" s="108" customFormat="1" ht="12.75" x14ac:dyDescent="0.2">
      <c r="A7191" s="108" t="str">
        <f>EnterpriseData!$B$38</f>
        <v>ProTes300420201Adm</v>
      </c>
      <c r="B7191" s="109" t="s">
        <v>25840</v>
      </c>
      <c r="C7191" s="108" t="s">
        <v>2609</v>
      </c>
      <c r="D7191" s="108" t="s">
        <v>25841</v>
      </c>
      <c r="E7191" s="108" t="s">
        <v>2683</v>
      </c>
      <c r="G7191" s="108" t="s">
        <v>25842</v>
      </c>
      <c r="H7191" s="108" t="s">
        <v>5999</v>
      </c>
      <c r="I7191" s="110" t="s">
        <v>2683</v>
      </c>
      <c r="J7191" s="108" t="s">
        <v>6000</v>
      </c>
      <c r="O7191" s="108" t="s">
        <v>2573</v>
      </c>
    </row>
    <row r="7192" spans="1:15" s="108" customFormat="1" ht="12.75" x14ac:dyDescent="0.2">
      <c r="A7192" s="108" t="str">
        <f>EnterpriseData!$B$38</f>
        <v>ProTes300420201Adm</v>
      </c>
      <c r="B7192" s="109" t="s">
        <v>25843</v>
      </c>
      <c r="C7192" s="108" t="s">
        <v>2609</v>
      </c>
      <c r="D7192" s="108" t="s">
        <v>13258</v>
      </c>
      <c r="E7192" s="108" t="s">
        <v>2683</v>
      </c>
      <c r="G7192" s="108" t="s">
        <v>13259</v>
      </c>
      <c r="H7192" s="108" t="s">
        <v>17018</v>
      </c>
      <c r="I7192" s="110" t="s">
        <v>2683</v>
      </c>
      <c r="J7192" s="108" t="s">
        <v>2377</v>
      </c>
      <c r="O7192" s="108" t="s">
        <v>2573</v>
      </c>
    </row>
    <row r="7193" spans="1:15" s="108" customFormat="1" ht="12.75" x14ac:dyDescent="0.2">
      <c r="A7193" s="108" t="str">
        <f>EnterpriseData!$B$38</f>
        <v>ProTes300420201Adm</v>
      </c>
      <c r="B7193" s="109" t="s">
        <v>25844</v>
      </c>
      <c r="C7193" s="108" t="s">
        <v>2609</v>
      </c>
      <c r="D7193" s="108" t="s">
        <v>25845</v>
      </c>
      <c r="E7193" s="108" t="s">
        <v>2683</v>
      </c>
      <c r="G7193" s="108" t="s">
        <v>25846</v>
      </c>
      <c r="H7193" s="108" t="s">
        <v>25847</v>
      </c>
      <c r="I7193" s="110" t="s">
        <v>2683</v>
      </c>
      <c r="J7193" s="108" t="s">
        <v>4785</v>
      </c>
      <c r="O7193" s="108" t="s">
        <v>2573</v>
      </c>
    </row>
    <row r="7194" spans="1:15" s="108" customFormat="1" ht="12.75" x14ac:dyDescent="0.2">
      <c r="A7194" s="108" t="str">
        <f>EnterpriseData!$B$38</f>
        <v>ProTes300420201Adm</v>
      </c>
      <c r="B7194" s="109" t="s">
        <v>25848</v>
      </c>
      <c r="C7194" s="108" t="s">
        <v>2609</v>
      </c>
      <c r="D7194" s="108" t="s">
        <v>25849</v>
      </c>
      <c r="E7194" s="108" t="s">
        <v>2683</v>
      </c>
      <c r="G7194" s="108" t="s">
        <v>25850</v>
      </c>
      <c r="H7194" s="108" t="s">
        <v>23774</v>
      </c>
      <c r="I7194" s="110" t="s">
        <v>2683</v>
      </c>
      <c r="J7194" s="108" t="s">
        <v>3202</v>
      </c>
      <c r="O7194" s="108" t="s">
        <v>2573</v>
      </c>
    </row>
    <row r="7195" spans="1:15" s="108" customFormat="1" ht="12.75" x14ac:dyDescent="0.2">
      <c r="A7195" s="108" t="str">
        <f>EnterpriseData!$B$38</f>
        <v>ProTes300420201Adm</v>
      </c>
      <c r="B7195" s="109" t="s">
        <v>25851</v>
      </c>
      <c r="C7195" s="108" t="s">
        <v>2609</v>
      </c>
      <c r="D7195" s="108" t="s">
        <v>25852</v>
      </c>
      <c r="E7195" s="108" t="s">
        <v>2683</v>
      </c>
      <c r="G7195" s="108" t="s">
        <v>5951</v>
      </c>
      <c r="H7195" s="108" t="s">
        <v>5951</v>
      </c>
      <c r="I7195" s="110" t="s">
        <v>2683</v>
      </c>
      <c r="J7195" s="108" t="s">
        <v>3346</v>
      </c>
      <c r="O7195" s="108" t="s">
        <v>2573</v>
      </c>
    </row>
    <row r="7196" spans="1:15" s="108" customFormat="1" ht="12.75" x14ac:dyDescent="0.2">
      <c r="A7196" s="108" t="str">
        <f>EnterpriseData!$B$38</f>
        <v>ProTes300420201Adm</v>
      </c>
      <c r="B7196" s="109" t="s">
        <v>25853</v>
      </c>
      <c r="C7196" s="108" t="s">
        <v>2609</v>
      </c>
      <c r="D7196" s="108" t="s">
        <v>25854</v>
      </c>
      <c r="E7196" s="108" t="s">
        <v>2683</v>
      </c>
      <c r="G7196" s="108" t="s">
        <v>25855</v>
      </c>
      <c r="H7196" s="108" t="s">
        <v>7953</v>
      </c>
      <c r="I7196" s="110" t="s">
        <v>2683</v>
      </c>
      <c r="J7196" s="108" t="s">
        <v>4543</v>
      </c>
      <c r="O7196" s="108" t="s">
        <v>2573</v>
      </c>
    </row>
    <row r="7197" spans="1:15" s="108" customFormat="1" ht="12.75" x14ac:dyDescent="0.2">
      <c r="A7197" s="108" t="str">
        <f>EnterpriseData!$B$38</f>
        <v>ProTes300420201Adm</v>
      </c>
      <c r="B7197" s="109" t="s">
        <v>25856</v>
      </c>
      <c r="C7197" s="108" t="s">
        <v>2609</v>
      </c>
      <c r="D7197" s="108" t="s">
        <v>25857</v>
      </c>
      <c r="E7197" s="108" t="s">
        <v>2683</v>
      </c>
      <c r="G7197" s="108" t="s">
        <v>25858</v>
      </c>
      <c r="H7197" s="108" t="s">
        <v>6623</v>
      </c>
      <c r="I7197" s="110" t="s">
        <v>2683</v>
      </c>
      <c r="J7197" s="108" t="s">
        <v>4543</v>
      </c>
      <c r="O7197" s="108" t="s">
        <v>2573</v>
      </c>
    </row>
    <row r="7198" spans="1:15" s="108" customFormat="1" ht="12.75" x14ac:dyDescent="0.2">
      <c r="A7198" s="108" t="str">
        <f>EnterpriseData!$B$38</f>
        <v>ProTes300420201Adm</v>
      </c>
      <c r="B7198" s="109" t="s">
        <v>25859</v>
      </c>
      <c r="C7198" s="108" t="s">
        <v>2609</v>
      </c>
      <c r="D7198" s="108" t="s">
        <v>25860</v>
      </c>
      <c r="E7198" s="108" t="s">
        <v>2683</v>
      </c>
      <c r="G7198" s="108" t="s">
        <v>25861</v>
      </c>
      <c r="H7198" s="108" t="s">
        <v>7792</v>
      </c>
      <c r="I7198" s="110" t="s">
        <v>2683</v>
      </c>
      <c r="J7198" s="108" t="s">
        <v>2940</v>
      </c>
      <c r="O7198" s="108" t="s">
        <v>2573</v>
      </c>
    </row>
    <row r="7199" spans="1:15" s="108" customFormat="1" ht="12.75" x14ac:dyDescent="0.2">
      <c r="A7199" s="108" t="str">
        <f>EnterpriseData!$B$38</f>
        <v>ProTes300420201Adm</v>
      </c>
      <c r="B7199" s="109" t="s">
        <v>25862</v>
      </c>
      <c r="C7199" s="108" t="s">
        <v>2609</v>
      </c>
      <c r="D7199" s="108" t="s">
        <v>25863</v>
      </c>
      <c r="E7199" s="108" t="s">
        <v>2683</v>
      </c>
      <c r="G7199" s="108" t="s">
        <v>25864</v>
      </c>
      <c r="H7199" s="108" t="s">
        <v>6676</v>
      </c>
      <c r="I7199" s="110" t="s">
        <v>2683</v>
      </c>
      <c r="J7199" s="108" t="s">
        <v>3151</v>
      </c>
      <c r="O7199" s="108" t="s">
        <v>2573</v>
      </c>
    </row>
    <row r="7200" spans="1:15" s="108" customFormat="1" ht="12.75" x14ac:dyDescent="0.2">
      <c r="A7200" s="108" t="str">
        <f>EnterpriseData!$B$38</f>
        <v>ProTes300420201Adm</v>
      </c>
      <c r="B7200" s="109" t="s">
        <v>25865</v>
      </c>
      <c r="C7200" s="108" t="s">
        <v>2609</v>
      </c>
      <c r="D7200" s="108" t="s">
        <v>25866</v>
      </c>
      <c r="E7200" s="108" t="s">
        <v>2683</v>
      </c>
      <c r="G7200" s="108" t="s">
        <v>25867</v>
      </c>
      <c r="H7200" s="108" t="s">
        <v>7054</v>
      </c>
      <c r="I7200" s="110" t="s">
        <v>2683</v>
      </c>
      <c r="J7200" s="108" t="s">
        <v>2414</v>
      </c>
      <c r="O7200" s="108" t="s">
        <v>2573</v>
      </c>
    </row>
    <row r="7201" spans="1:15" s="108" customFormat="1" ht="12.75" x14ac:dyDescent="0.2">
      <c r="A7201" s="108" t="str">
        <f>EnterpriseData!$B$38</f>
        <v>ProTes300420201Adm</v>
      </c>
      <c r="B7201" s="109" t="s">
        <v>25868</v>
      </c>
      <c r="C7201" s="108" t="s">
        <v>2609</v>
      </c>
      <c r="D7201" s="108" t="s">
        <v>25869</v>
      </c>
      <c r="E7201" s="108" t="s">
        <v>2683</v>
      </c>
      <c r="G7201" s="108" t="s">
        <v>25870</v>
      </c>
      <c r="H7201" s="108" t="s">
        <v>25871</v>
      </c>
      <c r="I7201" s="110" t="s">
        <v>2683</v>
      </c>
      <c r="J7201" s="108" t="s">
        <v>3614</v>
      </c>
      <c r="O7201" s="108" t="s">
        <v>2573</v>
      </c>
    </row>
    <row r="7202" spans="1:15" s="108" customFormat="1" ht="12.75" x14ac:dyDescent="0.2">
      <c r="A7202" s="108" t="str">
        <f>EnterpriseData!$B$38</f>
        <v>ProTes300420201Adm</v>
      </c>
      <c r="B7202" s="109" t="s">
        <v>25872</v>
      </c>
      <c r="C7202" s="108" t="s">
        <v>2609</v>
      </c>
      <c r="D7202" s="108" t="s">
        <v>25873</v>
      </c>
      <c r="E7202" s="108" t="s">
        <v>2683</v>
      </c>
      <c r="G7202" s="108" t="s">
        <v>25874</v>
      </c>
      <c r="H7202" s="108" t="s">
        <v>25875</v>
      </c>
      <c r="I7202" s="110" t="s">
        <v>2683</v>
      </c>
      <c r="J7202" s="108" t="s">
        <v>3681</v>
      </c>
      <c r="O7202" s="108" t="s">
        <v>2573</v>
      </c>
    </row>
    <row r="7203" spans="1:15" s="108" customFormat="1" ht="12.75" x14ac:dyDescent="0.2">
      <c r="A7203" s="108" t="str">
        <f>EnterpriseData!$B$38</f>
        <v>ProTes300420201Adm</v>
      </c>
      <c r="B7203" s="109" t="s">
        <v>25876</v>
      </c>
      <c r="C7203" s="108" t="s">
        <v>2609</v>
      </c>
      <c r="D7203" s="108" t="s">
        <v>25877</v>
      </c>
      <c r="E7203" s="108" t="s">
        <v>2683</v>
      </c>
      <c r="G7203" s="108" t="s">
        <v>25878</v>
      </c>
      <c r="H7203" s="108" t="s">
        <v>6437</v>
      </c>
      <c r="I7203" s="110" t="s">
        <v>2683</v>
      </c>
      <c r="J7203" s="108" t="s">
        <v>3723</v>
      </c>
      <c r="O7203" s="108" t="s">
        <v>2573</v>
      </c>
    </row>
    <row r="7204" spans="1:15" s="108" customFormat="1" ht="12.75" x14ac:dyDescent="0.2">
      <c r="A7204" s="108" t="str">
        <f>EnterpriseData!$B$38</f>
        <v>ProTes300420201Adm</v>
      </c>
      <c r="B7204" s="109" t="s">
        <v>25879</v>
      </c>
      <c r="C7204" s="108" t="s">
        <v>2609</v>
      </c>
      <c r="D7204" s="108" t="s">
        <v>25880</v>
      </c>
      <c r="E7204" s="108" t="s">
        <v>2683</v>
      </c>
      <c r="G7204" s="108" t="s">
        <v>25881</v>
      </c>
      <c r="H7204" s="108" t="s">
        <v>11492</v>
      </c>
      <c r="I7204" s="110" t="s">
        <v>2683</v>
      </c>
      <c r="J7204" s="108" t="s">
        <v>2385</v>
      </c>
      <c r="O7204" s="108" t="s">
        <v>2573</v>
      </c>
    </row>
    <row r="7205" spans="1:15" s="108" customFormat="1" ht="12.75" x14ac:dyDescent="0.2">
      <c r="A7205" s="108" t="str">
        <f>EnterpriseData!$B$38</f>
        <v>ProTes300420201Adm</v>
      </c>
      <c r="B7205" s="109" t="s">
        <v>25882</v>
      </c>
      <c r="C7205" s="108" t="s">
        <v>2609</v>
      </c>
      <c r="D7205" s="108" t="s">
        <v>25883</v>
      </c>
      <c r="E7205" s="108" t="s">
        <v>2683</v>
      </c>
      <c r="G7205" s="108" t="s">
        <v>25884</v>
      </c>
      <c r="H7205" s="108" t="s">
        <v>6133</v>
      </c>
      <c r="I7205" s="110" t="s">
        <v>2683</v>
      </c>
      <c r="J7205" s="108" t="s">
        <v>3681</v>
      </c>
      <c r="O7205" s="108" t="s">
        <v>2573</v>
      </c>
    </row>
    <row r="7206" spans="1:15" s="108" customFormat="1" ht="12.75" x14ac:dyDescent="0.2">
      <c r="A7206" s="108" t="str">
        <f>EnterpriseData!$B$38</f>
        <v>ProTes300420201Adm</v>
      </c>
      <c r="B7206" s="109" t="s">
        <v>25885</v>
      </c>
      <c r="C7206" s="108" t="s">
        <v>2609</v>
      </c>
      <c r="D7206" s="108" t="s">
        <v>25886</v>
      </c>
      <c r="E7206" s="108" t="s">
        <v>2683</v>
      </c>
      <c r="G7206" s="108" t="s">
        <v>22233</v>
      </c>
      <c r="H7206" s="108" t="s">
        <v>22234</v>
      </c>
      <c r="I7206" s="110" t="s">
        <v>2683</v>
      </c>
      <c r="J7206" s="108" t="s">
        <v>4912</v>
      </c>
      <c r="O7206" s="108" t="s">
        <v>2573</v>
      </c>
    </row>
    <row r="7207" spans="1:15" s="108" customFormat="1" ht="12.75" x14ac:dyDescent="0.2">
      <c r="A7207" s="108" t="str">
        <f>EnterpriseData!$B$38</f>
        <v>ProTes300420201Adm</v>
      </c>
      <c r="B7207" s="109" t="s">
        <v>25887</v>
      </c>
      <c r="C7207" s="108" t="s">
        <v>2609</v>
      </c>
      <c r="D7207" s="108" t="s">
        <v>25888</v>
      </c>
      <c r="E7207" s="108" t="s">
        <v>2683</v>
      </c>
      <c r="G7207" s="108" t="s">
        <v>25889</v>
      </c>
      <c r="H7207" s="108" t="s">
        <v>4035</v>
      </c>
      <c r="I7207" s="110" t="s">
        <v>2683</v>
      </c>
      <c r="J7207" s="108" t="s">
        <v>3825</v>
      </c>
      <c r="O7207" s="108" t="s">
        <v>2573</v>
      </c>
    </row>
    <row r="7208" spans="1:15" s="108" customFormat="1" ht="12.75" x14ac:dyDescent="0.2">
      <c r="A7208" s="108" t="str">
        <f>EnterpriseData!$B$38</f>
        <v>ProTes300420201Adm</v>
      </c>
      <c r="B7208" s="109" t="s">
        <v>25890</v>
      </c>
      <c r="C7208" s="108" t="s">
        <v>2609</v>
      </c>
      <c r="D7208" s="108" t="s">
        <v>24107</v>
      </c>
      <c r="E7208" s="108" t="s">
        <v>2683</v>
      </c>
      <c r="G7208" s="108" t="s">
        <v>24108</v>
      </c>
      <c r="H7208" s="108" t="s">
        <v>7941</v>
      </c>
      <c r="I7208" s="110" t="s">
        <v>2683</v>
      </c>
      <c r="J7208" s="108" t="s">
        <v>2404</v>
      </c>
      <c r="O7208" s="108" t="s">
        <v>2573</v>
      </c>
    </row>
    <row r="7209" spans="1:15" s="108" customFormat="1" ht="12.75" x14ac:dyDescent="0.2">
      <c r="A7209" s="108" t="str">
        <f>EnterpriseData!$B$38</f>
        <v>ProTes300420201Adm</v>
      </c>
      <c r="B7209" s="109" t="s">
        <v>25891</v>
      </c>
      <c r="C7209" s="108" t="s">
        <v>2609</v>
      </c>
      <c r="D7209" s="108" t="s">
        <v>25892</v>
      </c>
      <c r="E7209" s="108" t="s">
        <v>2683</v>
      </c>
      <c r="G7209" s="108" t="s">
        <v>25893</v>
      </c>
      <c r="H7209" s="108" t="s">
        <v>6415</v>
      </c>
      <c r="I7209" s="110" t="s">
        <v>2683</v>
      </c>
      <c r="J7209" s="108" t="s">
        <v>4651</v>
      </c>
      <c r="O7209" s="108" t="s">
        <v>2573</v>
      </c>
    </row>
    <row r="7210" spans="1:15" s="108" customFormat="1" ht="12.75" x14ac:dyDescent="0.2">
      <c r="A7210" s="108" t="str">
        <f>EnterpriseData!$B$38</f>
        <v>ProTes300420201Adm</v>
      </c>
      <c r="B7210" s="109" t="s">
        <v>25894</v>
      </c>
      <c r="C7210" s="108" t="s">
        <v>2609</v>
      </c>
      <c r="D7210" s="108" t="s">
        <v>25895</v>
      </c>
      <c r="E7210" s="108" t="s">
        <v>2683</v>
      </c>
      <c r="G7210" s="108" t="s">
        <v>25896</v>
      </c>
      <c r="H7210" s="108" t="s">
        <v>4035</v>
      </c>
      <c r="I7210" s="110" t="s">
        <v>2683</v>
      </c>
      <c r="J7210" s="108" t="s">
        <v>3825</v>
      </c>
      <c r="O7210" s="108" t="s">
        <v>2573</v>
      </c>
    </row>
    <row r="7211" spans="1:15" s="108" customFormat="1" ht="12.75" x14ac:dyDescent="0.2">
      <c r="A7211" s="108" t="str">
        <f>EnterpriseData!$B$38</f>
        <v>ProTes300420201Adm</v>
      </c>
      <c r="B7211" s="109" t="s">
        <v>25897</v>
      </c>
      <c r="C7211" s="108" t="s">
        <v>2609</v>
      </c>
      <c r="D7211" s="108" t="s">
        <v>25898</v>
      </c>
      <c r="E7211" s="108" t="s">
        <v>2683</v>
      </c>
      <c r="G7211" s="108" t="s">
        <v>25899</v>
      </c>
      <c r="H7211" s="108" t="s">
        <v>6676</v>
      </c>
      <c r="I7211" s="110" t="s">
        <v>2683</v>
      </c>
      <c r="J7211" s="108" t="s">
        <v>3151</v>
      </c>
      <c r="O7211" s="108" t="s">
        <v>2573</v>
      </c>
    </row>
    <row r="7212" spans="1:15" s="108" customFormat="1" ht="12.75" x14ac:dyDescent="0.2">
      <c r="A7212" s="108" t="str">
        <f>EnterpriseData!$B$38</f>
        <v>ProTes300420201Adm</v>
      </c>
      <c r="B7212" s="109" t="s">
        <v>25900</v>
      </c>
      <c r="C7212" s="108" t="s">
        <v>2609</v>
      </c>
      <c r="D7212" s="108" t="s">
        <v>25901</v>
      </c>
      <c r="E7212" s="108" t="s">
        <v>2683</v>
      </c>
      <c r="G7212" s="108" t="s">
        <v>7266</v>
      </c>
      <c r="H7212" s="108" t="s">
        <v>7266</v>
      </c>
      <c r="I7212" s="110" t="s">
        <v>2683</v>
      </c>
      <c r="J7212" s="108" t="s">
        <v>3016</v>
      </c>
      <c r="O7212" s="108" t="s">
        <v>2573</v>
      </c>
    </row>
    <row r="7213" spans="1:15" s="108" customFormat="1" ht="12.75" x14ac:dyDescent="0.2">
      <c r="A7213" s="108" t="str">
        <f>EnterpriseData!$B$38</f>
        <v>ProTes300420201Adm</v>
      </c>
      <c r="B7213" s="109" t="s">
        <v>25902</v>
      </c>
      <c r="C7213" s="108" t="s">
        <v>2609</v>
      </c>
      <c r="D7213" s="108" t="s">
        <v>25903</v>
      </c>
      <c r="E7213" s="108" t="s">
        <v>2683</v>
      </c>
      <c r="G7213" s="108" t="s">
        <v>25904</v>
      </c>
      <c r="H7213" s="108" t="s">
        <v>8649</v>
      </c>
      <c r="I7213" s="110" t="s">
        <v>2683</v>
      </c>
      <c r="J7213" s="108" t="s">
        <v>2407</v>
      </c>
      <c r="O7213" s="108" t="s">
        <v>2573</v>
      </c>
    </row>
    <row r="7214" spans="1:15" s="108" customFormat="1" ht="12.75" x14ac:dyDescent="0.2">
      <c r="A7214" s="108" t="str">
        <f>EnterpriseData!$B$38</f>
        <v>ProTes300420201Adm</v>
      </c>
      <c r="B7214" s="109" t="s">
        <v>25905</v>
      </c>
      <c r="C7214" s="108" t="s">
        <v>2609</v>
      </c>
      <c r="D7214" s="108" t="s">
        <v>25906</v>
      </c>
      <c r="E7214" s="108" t="s">
        <v>2683</v>
      </c>
      <c r="G7214" s="108" t="s">
        <v>25907</v>
      </c>
      <c r="H7214" s="108" t="s">
        <v>6118</v>
      </c>
      <c r="I7214" s="110" t="s">
        <v>2683</v>
      </c>
      <c r="J7214" s="108" t="s">
        <v>2377</v>
      </c>
      <c r="O7214" s="108" t="s">
        <v>2573</v>
      </c>
    </row>
    <row r="7215" spans="1:15" s="108" customFormat="1" ht="12.75" x14ac:dyDescent="0.2">
      <c r="A7215" s="108" t="str">
        <f>EnterpriseData!$B$38</f>
        <v>ProTes300420201Adm</v>
      </c>
      <c r="B7215" s="109" t="s">
        <v>25908</v>
      </c>
      <c r="C7215" s="108" t="s">
        <v>2609</v>
      </c>
      <c r="D7215" s="108" t="s">
        <v>25909</v>
      </c>
      <c r="E7215" s="108" t="s">
        <v>2683</v>
      </c>
      <c r="G7215" s="108" t="s">
        <v>25910</v>
      </c>
      <c r="H7215" s="108" t="s">
        <v>6143</v>
      </c>
      <c r="I7215" s="110" t="s">
        <v>2683</v>
      </c>
      <c r="J7215" s="108" t="s">
        <v>4901</v>
      </c>
      <c r="O7215" s="108" t="s">
        <v>2573</v>
      </c>
    </row>
    <row r="7216" spans="1:15" s="108" customFormat="1" ht="12.75" x14ac:dyDescent="0.2">
      <c r="A7216" s="108" t="str">
        <f>EnterpriseData!$B$38</f>
        <v>ProTes300420201Adm</v>
      </c>
      <c r="B7216" s="109" t="s">
        <v>25911</v>
      </c>
      <c r="C7216" s="108" t="s">
        <v>2609</v>
      </c>
      <c r="D7216" s="108" t="s">
        <v>25912</v>
      </c>
      <c r="E7216" s="108" t="s">
        <v>2683</v>
      </c>
      <c r="G7216" s="108" t="s">
        <v>25913</v>
      </c>
      <c r="H7216" s="108" t="s">
        <v>4239</v>
      </c>
      <c r="I7216" s="110" t="s">
        <v>2683</v>
      </c>
      <c r="J7216" s="108" t="s">
        <v>3825</v>
      </c>
      <c r="O7216" s="108" t="s">
        <v>2573</v>
      </c>
    </row>
    <row r="7217" spans="1:15" s="108" customFormat="1" ht="12.75" x14ac:dyDescent="0.2">
      <c r="A7217" s="108" t="str">
        <f>EnterpriseData!$B$38</f>
        <v>ProTes300420201Adm</v>
      </c>
      <c r="B7217" s="109" t="s">
        <v>25914</v>
      </c>
      <c r="C7217" s="108" t="s">
        <v>2609</v>
      </c>
      <c r="D7217" s="108" t="s">
        <v>25915</v>
      </c>
      <c r="E7217" s="108" t="s">
        <v>2683</v>
      </c>
      <c r="G7217" s="108" t="s">
        <v>25916</v>
      </c>
      <c r="H7217" s="108" t="s">
        <v>9146</v>
      </c>
      <c r="I7217" s="110" t="s">
        <v>2683</v>
      </c>
      <c r="J7217" s="108" t="s">
        <v>2412</v>
      </c>
      <c r="O7217" s="108" t="s">
        <v>2573</v>
      </c>
    </row>
    <row r="7218" spans="1:15" s="108" customFormat="1" ht="12.75" x14ac:dyDescent="0.2">
      <c r="A7218" s="108" t="str">
        <f>EnterpriseData!$B$38</f>
        <v>ProTes300420201Adm</v>
      </c>
      <c r="B7218" s="109" t="s">
        <v>25917</v>
      </c>
      <c r="C7218" s="108" t="s">
        <v>2609</v>
      </c>
      <c r="D7218" s="108" t="s">
        <v>25918</v>
      </c>
      <c r="E7218" s="108" t="s">
        <v>2683</v>
      </c>
      <c r="G7218" s="108" t="s">
        <v>25919</v>
      </c>
      <c r="H7218" s="108" t="s">
        <v>6512</v>
      </c>
      <c r="I7218" s="110" t="s">
        <v>2683</v>
      </c>
      <c r="J7218" s="108" t="s">
        <v>5462</v>
      </c>
      <c r="O7218" s="108" t="s">
        <v>2573</v>
      </c>
    </row>
    <row r="7219" spans="1:15" s="108" customFormat="1" ht="12.75" x14ac:dyDescent="0.2">
      <c r="A7219" s="108" t="str">
        <f>EnterpriseData!$B$38</f>
        <v>ProTes300420201Adm</v>
      </c>
      <c r="B7219" s="109" t="s">
        <v>25920</v>
      </c>
      <c r="C7219" s="108" t="s">
        <v>2609</v>
      </c>
      <c r="D7219" s="108" t="s">
        <v>25921</v>
      </c>
      <c r="E7219" s="108" t="s">
        <v>2683</v>
      </c>
      <c r="G7219" s="108" t="s">
        <v>25922</v>
      </c>
      <c r="H7219" s="108" t="s">
        <v>6753</v>
      </c>
      <c r="I7219" s="110" t="s">
        <v>2683</v>
      </c>
      <c r="J7219" s="108" t="s">
        <v>5526</v>
      </c>
      <c r="O7219" s="108" t="s">
        <v>2573</v>
      </c>
    </row>
    <row r="7220" spans="1:15" s="108" customFormat="1" ht="12.75" x14ac:dyDescent="0.2">
      <c r="A7220" s="108" t="str">
        <f>EnterpriseData!$B$38</f>
        <v>ProTes300420201Adm</v>
      </c>
      <c r="B7220" s="109" t="s">
        <v>25923</v>
      </c>
      <c r="C7220" s="108" t="s">
        <v>2609</v>
      </c>
      <c r="D7220" s="108" t="s">
        <v>25924</v>
      </c>
      <c r="E7220" s="108" t="s">
        <v>2683</v>
      </c>
      <c r="G7220" s="108" t="s">
        <v>5413</v>
      </c>
      <c r="H7220" s="108" t="s">
        <v>25925</v>
      </c>
      <c r="I7220" s="110" t="s">
        <v>2683</v>
      </c>
      <c r="J7220" s="108" t="s">
        <v>25926</v>
      </c>
      <c r="O7220" s="108" t="s">
        <v>2573</v>
      </c>
    </row>
    <row r="7221" spans="1:15" s="108" customFormat="1" ht="12.75" x14ac:dyDescent="0.2">
      <c r="A7221" s="108" t="str">
        <f>EnterpriseData!$B$38</f>
        <v>ProTes300420201Adm</v>
      </c>
      <c r="B7221" s="109" t="s">
        <v>25927</v>
      </c>
      <c r="C7221" s="108" t="s">
        <v>2609</v>
      </c>
      <c r="D7221" s="108" t="s">
        <v>25928</v>
      </c>
      <c r="E7221" s="108" t="s">
        <v>2683</v>
      </c>
      <c r="G7221" s="108" t="s">
        <v>25929</v>
      </c>
      <c r="H7221" s="108" t="s">
        <v>7496</v>
      </c>
      <c r="I7221" s="110" t="s">
        <v>2683</v>
      </c>
      <c r="J7221" s="108" t="s">
        <v>7497</v>
      </c>
      <c r="O7221" s="108" t="s">
        <v>2573</v>
      </c>
    </row>
    <row r="7222" spans="1:15" s="108" customFormat="1" ht="12.75" x14ac:dyDescent="0.2">
      <c r="A7222" s="108" t="str">
        <f>EnterpriseData!$B$38</f>
        <v>ProTes300420201Adm</v>
      </c>
      <c r="B7222" s="109" t="s">
        <v>25930</v>
      </c>
      <c r="C7222" s="108" t="s">
        <v>2609</v>
      </c>
      <c r="D7222" s="108" t="s">
        <v>25931</v>
      </c>
      <c r="E7222" s="108" t="s">
        <v>2683</v>
      </c>
      <c r="G7222" s="108" t="s">
        <v>25932</v>
      </c>
      <c r="H7222" s="108" t="s">
        <v>6245</v>
      </c>
      <c r="I7222" s="110" t="s">
        <v>2683</v>
      </c>
      <c r="J7222" s="108" t="s">
        <v>2412</v>
      </c>
      <c r="O7222" s="108" t="s">
        <v>2573</v>
      </c>
    </row>
    <row r="7223" spans="1:15" s="108" customFormat="1" ht="12.75" x14ac:dyDescent="0.2">
      <c r="A7223" s="108" t="str">
        <f>EnterpriseData!$B$38</f>
        <v>ProTes300420201Adm</v>
      </c>
      <c r="B7223" s="109" t="s">
        <v>25933</v>
      </c>
      <c r="C7223" s="108" t="s">
        <v>2609</v>
      </c>
      <c r="D7223" s="108" t="s">
        <v>25934</v>
      </c>
      <c r="E7223" s="108" t="s">
        <v>2683</v>
      </c>
      <c r="G7223" s="108" t="s">
        <v>6037</v>
      </c>
      <c r="H7223" s="108" t="s">
        <v>8991</v>
      </c>
      <c r="I7223" s="110" t="s">
        <v>2683</v>
      </c>
      <c r="J7223" s="108" t="s">
        <v>4269</v>
      </c>
      <c r="O7223" s="108" t="s">
        <v>2573</v>
      </c>
    </row>
    <row r="7224" spans="1:15" s="108" customFormat="1" ht="12.75" x14ac:dyDescent="0.2">
      <c r="A7224" s="108" t="str">
        <f>EnterpriseData!$B$38</f>
        <v>ProTes300420201Adm</v>
      </c>
      <c r="B7224" s="109" t="s">
        <v>25935</v>
      </c>
      <c r="C7224" s="108" t="s">
        <v>2609</v>
      </c>
      <c r="D7224" s="108" t="s">
        <v>25936</v>
      </c>
      <c r="E7224" s="108" t="s">
        <v>2683</v>
      </c>
      <c r="G7224" s="108" t="s">
        <v>25937</v>
      </c>
      <c r="H7224" s="108" t="s">
        <v>25938</v>
      </c>
      <c r="I7224" s="110" t="s">
        <v>2683</v>
      </c>
      <c r="J7224" s="108" t="s">
        <v>2414</v>
      </c>
      <c r="O7224" s="108" t="s">
        <v>2573</v>
      </c>
    </row>
    <row r="7225" spans="1:15" s="108" customFormat="1" ht="12.75" x14ac:dyDescent="0.2">
      <c r="A7225" s="108" t="str">
        <f>EnterpriseData!$B$38</f>
        <v>ProTes300420201Adm</v>
      </c>
      <c r="B7225" s="109" t="s">
        <v>25935</v>
      </c>
      <c r="C7225" s="108" t="s">
        <v>2609</v>
      </c>
      <c r="D7225" s="108" t="s">
        <v>25936</v>
      </c>
      <c r="E7225" s="108" t="s">
        <v>2683</v>
      </c>
      <c r="G7225" s="108" t="s">
        <v>25937</v>
      </c>
      <c r="H7225" s="108" t="s">
        <v>8064</v>
      </c>
      <c r="I7225" s="110" t="s">
        <v>2683</v>
      </c>
      <c r="J7225" s="108" t="s">
        <v>2414</v>
      </c>
      <c r="O7225" s="108" t="s">
        <v>2573</v>
      </c>
    </row>
    <row r="7226" spans="1:15" s="108" customFormat="1" ht="12.75" x14ac:dyDescent="0.2">
      <c r="A7226" s="108" t="str">
        <f>EnterpriseData!$B$38</f>
        <v>ProTes300420201Adm</v>
      </c>
      <c r="B7226" s="109" t="s">
        <v>25939</v>
      </c>
      <c r="C7226" s="108" t="s">
        <v>2609</v>
      </c>
      <c r="D7226" s="108" t="s">
        <v>25940</v>
      </c>
      <c r="E7226" s="108" t="s">
        <v>2683</v>
      </c>
      <c r="G7226" s="108" t="s">
        <v>13757</v>
      </c>
      <c r="H7226" s="108" t="s">
        <v>7849</v>
      </c>
      <c r="I7226" s="110" t="s">
        <v>2683</v>
      </c>
      <c r="J7226" s="108" t="s">
        <v>5679</v>
      </c>
      <c r="O7226" s="108" t="s">
        <v>2573</v>
      </c>
    </row>
    <row r="7227" spans="1:15" s="108" customFormat="1" ht="12.75" x14ac:dyDescent="0.2">
      <c r="A7227" s="108" t="str">
        <f>EnterpriseData!$B$38</f>
        <v>ProTes300420201Adm</v>
      </c>
      <c r="B7227" s="109" t="s">
        <v>25941</v>
      </c>
      <c r="C7227" s="108" t="s">
        <v>2609</v>
      </c>
      <c r="D7227" s="108" t="s">
        <v>25942</v>
      </c>
      <c r="E7227" s="108" t="s">
        <v>2683</v>
      </c>
      <c r="G7227" s="108" t="s">
        <v>25943</v>
      </c>
      <c r="H7227" s="108" t="s">
        <v>7822</v>
      </c>
      <c r="I7227" s="110" t="s">
        <v>2683</v>
      </c>
      <c r="J7227" s="108" t="s">
        <v>5012</v>
      </c>
      <c r="O7227" s="108" t="s">
        <v>2573</v>
      </c>
    </row>
    <row r="7228" spans="1:15" s="108" customFormat="1" ht="12.75" x14ac:dyDescent="0.2">
      <c r="A7228" s="108" t="str">
        <f>EnterpriseData!$B$38</f>
        <v>ProTes300420201Adm</v>
      </c>
      <c r="B7228" s="109" t="s">
        <v>25944</v>
      </c>
      <c r="C7228" s="108" t="s">
        <v>2609</v>
      </c>
      <c r="D7228" s="108" t="s">
        <v>25945</v>
      </c>
      <c r="E7228" s="108" t="s">
        <v>2683</v>
      </c>
      <c r="G7228" s="108" t="s">
        <v>25946</v>
      </c>
      <c r="H7228" s="108" t="s">
        <v>25947</v>
      </c>
      <c r="I7228" s="110" t="s">
        <v>2683</v>
      </c>
      <c r="J7228" s="108" t="s">
        <v>4543</v>
      </c>
      <c r="O7228" s="108" t="s">
        <v>2573</v>
      </c>
    </row>
    <row r="7229" spans="1:15" s="108" customFormat="1" ht="12.75" x14ac:dyDescent="0.2">
      <c r="A7229" s="108" t="str">
        <f>EnterpriseData!$B$38</f>
        <v>ProTes300420201Adm</v>
      </c>
      <c r="B7229" s="109" t="s">
        <v>25948</v>
      </c>
      <c r="C7229" s="108" t="s">
        <v>2609</v>
      </c>
      <c r="D7229" s="108" t="s">
        <v>25949</v>
      </c>
      <c r="E7229" s="108" t="s">
        <v>2683</v>
      </c>
      <c r="G7229" s="108" t="s">
        <v>25950</v>
      </c>
      <c r="H7229" s="108" t="s">
        <v>11274</v>
      </c>
      <c r="I7229" s="110" t="s">
        <v>2683</v>
      </c>
      <c r="J7229" s="108" t="s">
        <v>2930</v>
      </c>
      <c r="O7229" s="108" t="s">
        <v>2573</v>
      </c>
    </row>
    <row r="7230" spans="1:15" s="108" customFormat="1" ht="12.75" x14ac:dyDescent="0.2">
      <c r="A7230" s="108" t="str">
        <f>EnterpriseData!$B$38</f>
        <v>ProTes300420201Adm</v>
      </c>
      <c r="B7230" s="109" t="s">
        <v>25951</v>
      </c>
      <c r="C7230" s="108" t="s">
        <v>2609</v>
      </c>
      <c r="D7230" s="108" t="s">
        <v>25952</v>
      </c>
      <c r="E7230" s="108" t="s">
        <v>2683</v>
      </c>
      <c r="G7230" s="108" t="s">
        <v>25953</v>
      </c>
      <c r="H7230" s="108" t="s">
        <v>6151</v>
      </c>
      <c r="I7230" s="110" t="s">
        <v>2683</v>
      </c>
      <c r="J7230" s="108" t="s">
        <v>2727</v>
      </c>
      <c r="O7230" s="108" t="s">
        <v>2573</v>
      </c>
    </row>
    <row r="7231" spans="1:15" s="108" customFormat="1" ht="12.75" x14ac:dyDescent="0.2">
      <c r="A7231" s="108" t="str">
        <f>EnterpriseData!$B$38</f>
        <v>ProTes300420201Adm</v>
      </c>
      <c r="B7231" s="109" t="s">
        <v>25954</v>
      </c>
      <c r="C7231" s="108" t="s">
        <v>2609</v>
      </c>
      <c r="D7231" s="108" t="s">
        <v>25955</v>
      </c>
      <c r="E7231" s="108" t="s">
        <v>2683</v>
      </c>
      <c r="G7231" s="108" t="s">
        <v>23088</v>
      </c>
      <c r="H7231" s="108" t="s">
        <v>2967</v>
      </c>
      <c r="I7231" s="110" t="s">
        <v>2683</v>
      </c>
      <c r="J7231" s="108" t="s">
        <v>2404</v>
      </c>
      <c r="O7231" s="108" t="s">
        <v>2573</v>
      </c>
    </row>
    <row r="7232" spans="1:15" s="108" customFormat="1" ht="12.75" x14ac:dyDescent="0.2">
      <c r="A7232" s="108" t="str">
        <f>EnterpriseData!$B$38</f>
        <v>ProTes300420201Adm</v>
      </c>
      <c r="B7232" s="109" t="s">
        <v>25956</v>
      </c>
      <c r="C7232" s="108" t="s">
        <v>2609</v>
      </c>
      <c r="D7232" s="108" t="s">
        <v>25957</v>
      </c>
      <c r="E7232" s="108" t="s">
        <v>2683</v>
      </c>
      <c r="G7232" s="108" t="s">
        <v>25958</v>
      </c>
      <c r="H7232" s="108" t="s">
        <v>6133</v>
      </c>
      <c r="I7232" s="110" t="s">
        <v>2683</v>
      </c>
      <c r="J7232" s="108" t="s">
        <v>3681</v>
      </c>
      <c r="O7232" s="108" t="s">
        <v>2573</v>
      </c>
    </row>
    <row r="7233" spans="1:15" s="108" customFormat="1" ht="12.75" x14ac:dyDescent="0.2">
      <c r="A7233" s="108" t="str">
        <f>EnterpriseData!$B$38</f>
        <v>ProTes300420201Adm</v>
      </c>
      <c r="B7233" s="109" t="s">
        <v>25959</v>
      </c>
      <c r="C7233" s="108" t="s">
        <v>2609</v>
      </c>
      <c r="D7233" s="108" t="s">
        <v>25960</v>
      </c>
      <c r="E7233" s="108" t="s">
        <v>2683</v>
      </c>
      <c r="G7233" s="108" t="s">
        <v>25961</v>
      </c>
      <c r="H7233" s="108" t="s">
        <v>4466</v>
      </c>
      <c r="I7233" s="110" t="s">
        <v>2683</v>
      </c>
      <c r="J7233" s="108" t="s">
        <v>3825</v>
      </c>
      <c r="O7233" s="108" t="s">
        <v>2573</v>
      </c>
    </row>
    <row r="7234" spans="1:15" s="108" customFormat="1" ht="12.75" x14ac:dyDescent="0.2">
      <c r="A7234" s="108" t="str">
        <f>EnterpriseData!$B$38</f>
        <v>ProTes300420201Adm</v>
      </c>
      <c r="B7234" s="109" t="s">
        <v>25962</v>
      </c>
      <c r="C7234" s="108" t="s">
        <v>2609</v>
      </c>
      <c r="D7234" s="108" t="s">
        <v>25963</v>
      </c>
      <c r="E7234" s="108" t="s">
        <v>2683</v>
      </c>
      <c r="G7234" s="108" t="s">
        <v>25964</v>
      </c>
      <c r="H7234" s="108" t="s">
        <v>17750</v>
      </c>
      <c r="I7234" s="110" t="s">
        <v>2683</v>
      </c>
      <c r="J7234" s="108" t="s">
        <v>2439</v>
      </c>
      <c r="O7234" s="108" t="s">
        <v>2573</v>
      </c>
    </row>
    <row r="7235" spans="1:15" s="108" customFormat="1" ht="12.75" x14ac:dyDescent="0.2">
      <c r="A7235" s="108" t="str">
        <f>EnterpriseData!$B$38</f>
        <v>ProTes300420201Adm</v>
      </c>
      <c r="B7235" s="109" t="s">
        <v>25965</v>
      </c>
      <c r="C7235" s="108" t="s">
        <v>2609</v>
      </c>
      <c r="D7235" s="108" t="s">
        <v>25966</v>
      </c>
      <c r="E7235" s="108" t="s">
        <v>2683</v>
      </c>
      <c r="G7235" s="108" t="s">
        <v>25967</v>
      </c>
      <c r="H7235" s="108" t="s">
        <v>6743</v>
      </c>
      <c r="I7235" s="110" t="s">
        <v>2683</v>
      </c>
      <c r="J7235" s="108" t="s">
        <v>2377</v>
      </c>
      <c r="O7235" s="108" t="s">
        <v>2573</v>
      </c>
    </row>
    <row r="7236" spans="1:15" s="108" customFormat="1" ht="12.75" x14ac:dyDescent="0.2">
      <c r="A7236" s="108" t="str">
        <f>EnterpriseData!$B$38</f>
        <v>ProTes300420201Adm</v>
      </c>
      <c r="B7236" s="109" t="s">
        <v>25968</v>
      </c>
      <c r="C7236" s="108" t="s">
        <v>2609</v>
      </c>
      <c r="D7236" s="108" t="s">
        <v>25969</v>
      </c>
      <c r="E7236" s="108" t="s">
        <v>2683</v>
      </c>
      <c r="G7236" s="108" t="s">
        <v>25970</v>
      </c>
      <c r="H7236" s="108" t="s">
        <v>6191</v>
      </c>
      <c r="I7236" s="110" t="s">
        <v>2683</v>
      </c>
      <c r="J7236" s="108" t="s">
        <v>2426</v>
      </c>
      <c r="O7236" s="108" t="s">
        <v>2573</v>
      </c>
    </row>
    <row r="7237" spans="1:15" s="108" customFormat="1" ht="12.75" x14ac:dyDescent="0.2">
      <c r="A7237" s="108" t="str">
        <f>EnterpriseData!$B$38</f>
        <v>ProTes300420201Adm</v>
      </c>
      <c r="B7237" s="109" t="s">
        <v>25971</v>
      </c>
      <c r="C7237" s="108" t="s">
        <v>2609</v>
      </c>
      <c r="D7237" s="108" t="s">
        <v>25972</v>
      </c>
      <c r="E7237" s="108" t="s">
        <v>2683</v>
      </c>
      <c r="G7237" s="108" t="s">
        <v>25973</v>
      </c>
      <c r="H7237" s="108" t="s">
        <v>6181</v>
      </c>
      <c r="I7237" s="110" t="s">
        <v>2683</v>
      </c>
      <c r="J7237" s="108" t="s">
        <v>6044</v>
      </c>
      <c r="O7237" s="108" t="s">
        <v>2573</v>
      </c>
    </row>
    <row r="7238" spans="1:15" s="108" customFormat="1" ht="12.75" x14ac:dyDescent="0.2">
      <c r="A7238" s="108" t="str">
        <f>EnterpriseData!$B$38</f>
        <v>ProTes300420201Adm</v>
      </c>
      <c r="B7238" s="109" t="s">
        <v>25974</v>
      </c>
      <c r="C7238" s="108" t="s">
        <v>2609</v>
      </c>
      <c r="D7238" s="108" t="s">
        <v>25975</v>
      </c>
      <c r="E7238" s="108" t="s">
        <v>2683</v>
      </c>
      <c r="G7238" s="108" t="s">
        <v>25976</v>
      </c>
      <c r="H7238" s="108" t="s">
        <v>6765</v>
      </c>
      <c r="I7238" s="110" t="s">
        <v>2683</v>
      </c>
      <c r="J7238" s="108" t="s">
        <v>5640</v>
      </c>
      <c r="O7238" s="108" t="s">
        <v>2573</v>
      </c>
    </row>
    <row r="7239" spans="1:15" s="108" customFormat="1" ht="12.75" x14ac:dyDescent="0.2">
      <c r="A7239" s="108" t="str">
        <f>EnterpriseData!$B$38</f>
        <v>ProTes300420201Adm</v>
      </c>
      <c r="B7239" s="109" t="s">
        <v>25977</v>
      </c>
      <c r="C7239" s="108" t="s">
        <v>2609</v>
      </c>
      <c r="D7239" s="108" t="s">
        <v>25978</v>
      </c>
      <c r="E7239" s="108" t="s">
        <v>2683</v>
      </c>
      <c r="G7239" s="108" t="s">
        <v>25979</v>
      </c>
      <c r="H7239" s="108" t="s">
        <v>6676</v>
      </c>
      <c r="I7239" s="110" t="s">
        <v>2683</v>
      </c>
      <c r="J7239" s="108" t="s">
        <v>3151</v>
      </c>
      <c r="O7239" s="108" t="s">
        <v>2573</v>
      </c>
    </row>
    <row r="7240" spans="1:15" s="108" customFormat="1" ht="12.75" x14ac:dyDescent="0.2">
      <c r="A7240" s="108" t="str">
        <f>EnterpriseData!$B$38</f>
        <v>ProTes300420201Adm</v>
      </c>
      <c r="B7240" s="109" t="s">
        <v>25980</v>
      </c>
      <c r="C7240" s="108" t="s">
        <v>2609</v>
      </c>
      <c r="D7240" s="108" t="s">
        <v>25981</v>
      </c>
      <c r="E7240" s="108" t="s">
        <v>2683</v>
      </c>
      <c r="G7240" s="108" t="s">
        <v>25982</v>
      </c>
      <c r="H7240" s="108" t="s">
        <v>6143</v>
      </c>
      <c r="I7240" s="110" t="s">
        <v>2683</v>
      </c>
      <c r="J7240" s="108" t="s">
        <v>4901</v>
      </c>
      <c r="O7240" s="108" t="s">
        <v>2573</v>
      </c>
    </row>
    <row r="7241" spans="1:15" s="108" customFormat="1" ht="12.75" x14ac:dyDescent="0.2">
      <c r="A7241" s="108" t="str">
        <f>EnterpriseData!$B$38</f>
        <v>ProTes300420201Adm</v>
      </c>
      <c r="B7241" s="109" t="s">
        <v>25983</v>
      </c>
      <c r="C7241" s="108" t="s">
        <v>2609</v>
      </c>
      <c r="D7241" s="108" t="s">
        <v>25984</v>
      </c>
      <c r="E7241" s="108" t="s">
        <v>2683</v>
      </c>
      <c r="G7241" s="108" t="s">
        <v>25985</v>
      </c>
      <c r="H7241" s="108" t="s">
        <v>6799</v>
      </c>
      <c r="I7241" s="110" t="s">
        <v>2683</v>
      </c>
      <c r="J7241" s="108" t="s">
        <v>412</v>
      </c>
      <c r="O7241" s="108" t="s">
        <v>2573</v>
      </c>
    </row>
    <row r="7242" spans="1:15" s="108" customFormat="1" ht="12.75" x14ac:dyDescent="0.2">
      <c r="A7242" s="108" t="str">
        <f>EnterpriseData!$B$38</f>
        <v>ProTes300420201Adm</v>
      </c>
      <c r="B7242" s="109" t="s">
        <v>25986</v>
      </c>
      <c r="C7242" s="108" t="s">
        <v>2609</v>
      </c>
      <c r="D7242" s="108" t="s">
        <v>25987</v>
      </c>
      <c r="E7242" s="108" t="s">
        <v>2683</v>
      </c>
      <c r="G7242" s="108" t="s">
        <v>25988</v>
      </c>
      <c r="H7242" s="108" t="s">
        <v>6616</v>
      </c>
      <c r="I7242" s="110" t="s">
        <v>2683</v>
      </c>
      <c r="J7242" s="108" t="s">
        <v>5800</v>
      </c>
      <c r="O7242" s="108" t="s">
        <v>2573</v>
      </c>
    </row>
    <row r="7243" spans="1:15" s="108" customFormat="1" ht="12.75" x14ac:dyDescent="0.2">
      <c r="A7243" s="108" t="str">
        <f>EnterpriseData!$B$38</f>
        <v>ProTes300420201Adm</v>
      </c>
      <c r="B7243" s="109" t="s">
        <v>25989</v>
      </c>
      <c r="C7243" s="108" t="s">
        <v>2609</v>
      </c>
      <c r="D7243" s="108" t="s">
        <v>25990</v>
      </c>
      <c r="E7243" s="108" t="s">
        <v>2683</v>
      </c>
      <c r="G7243" s="108" t="s">
        <v>25991</v>
      </c>
      <c r="H7243" s="108" t="s">
        <v>25991</v>
      </c>
      <c r="I7243" s="110" t="s">
        <v>2683</v>
      </c>
      <c r="J7243" s="108" t="s">
        <v>4664</v>
      </c>
      <c r="O7243" s="108" t="s">
        <v>2573</v>
      </c>
    </row>
    <row r="7244" spans="1:15" s="108" customFormat="1" ht="12.75" x14ac:dyDescent="0.2">
      <c r="A7244" s="108" t="str">
        <f>EnterpriseData!$B$38</f>
        <v>ProTes300420201Adm</v>
      </c>
      <c r="B7244" s="109" t="s">
        <v>25992</v>
      </c>
      <c r="C7244" s="108" t="s">
        <v>2609</v>
      </c>
      <c r="D7244" s="108" t="s">
        <v>25993</v>
      </c>
      <c r="E7244" s="108" t="s">
        <v>2683</v>
      </c>
      <c r="G7244" s="108" t="s">
        <v>25994</v>
      </c>
      <c r="H7244" s="108" t="s">
        <v>7206</v>
      </c>
      <c r="I7244" s="110" t="s">
        <v>2683</v>
      </c>
      <c r="J7244" s="108" t="s">
        <v>3047</v>
      </c>
      <c r="O7244" s="108" t="s">
        <v>2573</v>
      </c>
    </row>
    <row r="7245" spans="1:15" s="108" customFormat="1" ht="12.75" x14ac:dyDescent="0.2">
      <c r="A7245" s="108" t="str">
        <f>EnterpriseData!$B$38</f>
        <v>ProTes300420201Adm</v>
      </c>
      <c r="B7245" s="109" t="s">
        <v>25995</v>
      </c>
      <c r="C7245" s="108" t="s">
        <v>2609</v>
      </c>
      <c r="D7245" s="108" t="s">
        <v>25996</v>
      </c>
      <c r="E7245" s="108" t="s">
        <v>2683</v>
      </c>
      <c r="G7245" s="108" t="s">
        <v>25997</v>
      </c>
      <c r="H7245" s="108" t="s">
        <v>25947</v>
      </c>
      <c r="I7245" s="110" t="s">
        <v>2683</v>
      </c>
      <c r="J7245" s="108" t="s">
        <v>4543</v>
      </c>
      <c r="O7245" s="108" t="s">
        <v>2573</v>
      </c>
    </row>
    <row r="7246" spans="1:15" s="108" customFormat="1" ht="12.75" x14ac:dyDescent="0.2">
      <c r="A7246" s="108" t="str">
        <f>EnterpriseData!$B$38</f>
        <v>ProTes300420201Adm</v>
      </c>
      <c r="B7246" s="109" t="s">
        <v>25998</v>
      </c>
      <c r="C7246" s="108" t="s">
        <v>2609</v>
      </c>
      <c r="D7246" s="108" t="s">
        <v>25999</v>
      </c>
      <c r="E7246" s="108" t="s">
        <v>2683</v>
      </c>
      <c r="G7246" s="108" t="s">
        <v>26000</v>
      </c>
      <c r="H7246" s="108" t="s">
        <v>6299</v>
      </c>
      <c r="I7246" s="110" t="s">
        <v>2683</v>
      </c>
      <c r="J7246" s="108" t="s">
        <v>3100</v>
      </c>
      <c r="O7246" s="108" t="s">
        <v>2573</v>
      </c>
    </row>
    <row r="7247" spans="1:15" s="108" customFormat="1" ht="12.75" x14ac:dyDescent="0.2">
      <c r="A7247" s="108" t="str">
        <f>EnterpriseData!$B$38</f>
        <v>ProTes300420201Adm</v>
      </c>
      <c r="B7247" s="109" t="s">
        <v>26001</v>
      </c>
      <c r="C7247" s="108" t="s">
        <v>2609</v>
      </c>
      <c r="D7247" s="108" t="s">
        <v>26002</v>
      </c>
      <c r="E7247" s="108" t="s">
        <v>2683</v>
      </c>
      <c r="G7247" s="108" t="s">
        <v>26003</v>
      </c>
      <c r="H7247" s="108" t="s">
        <v>13072</v>
      </c>
      <c r="I7247" s="110" t="s">
        <v>2683</v>
      </c>
      <c r="J7247" s="108" t="s">
        <v>3100</v>
      </c>
      <c r="O7247" s="108" t="s">
        <v>2573</v>
      </c>
    </row>
    <row r="7248" spans="1:15" s="108" customFormat="1" ht="12.75" x14ac:dyDescent="0.2">
      <c r="A7248" s="108" t="str">
        <f>EnterpriseData!$B$38</f>
        <v>ProTes300420201Adm</v>
      </c>
      <c r="B7248" s="109" t="s">
        <v>26004</v>
      </c>
      <c r="C7248" s="108" t="s">
        <v>2609</v>
      </c>
      <c r="D7248" s="108" t="s">
        <v>26005</v>
      </c>
      <c r="E7248" s="108" t="s">
        <v>2683</v>
      </c>
      <c r="G7248" s="108" t="s">
        <v>26006</v>
      </c>
      <c r="H7248" s="108" t="s">
        <v>14551</v>
      </c>
      <c r="I7248" s="110" t="s">
        <v>2683</v>
      </c>
      <c r="J7248" s="108" t="s">
        <v>3016</v>
      </c>
      <c r="O7248" s="108" t="s">
        <v>2573</v>
      </c>
    </row>
    <row r="7249" spans="1:15" s="108" customFormat="1" ht="12.75" x14ac:dyDescent="0.2">
      <c r="A7249" s="108" t="str">
        <f>EnterpriseData!$B$38</f>
        <v>ProTes300420201Adm</v>
      </c>
      <c r="B7249" s="109" t="s">
        <v>26007</v>
      </c>
      <c r="C7249" s="108" t="s">
        <v>2609</v>
      </c>
      <c r="D7249" s="108" t="s">
        <v>26008</v>
      </c>
      <c r="E7249" s="108" t="s">
        <v>2683</v>
      </c>
      <c r="G7249" s="108" t="s">
        <v>26009</v>
      </c>
      <c r="H7249" s="108" t="s">
        <v>4466</v>
      </c>
      <c r="I7249" s="110" t="s">
        <v>2683</v>
      </c>
      <c r="J7249" s="108" t="s">
        <v>3825</v>
      </c>
      <c r="O7249" s="108" t="s">
        <v>2573</v>
      </c>
    </row>
    <row r="7250" spans="1:15" s="108" customFormat="1" ht="12.75" x14ac:dyDescent="0.2">
      <c r="A7250" s="108" t="str">
        <f>EnterpriseData!$B$38</f>
        <v>ProTes300420201Adm</v>
      </c>
      <c r="B7250" s="109" t="s">
        <v>26010</v>
      </c>
      <c r="C7250" s="108" t="s">
        <v>2609</v>
      </c>
      <c r="D7250" s="108" t="s">
        <v>26011</v>
      </c>
      <c r="E7250" s="108" t="s">
        <v>2683</v>
      </c>
      <c r="G7250" s="108" t="s">
        <v>26012</v>
      </c>
      <c r="H7250" s="108" t="s">
        <v>26012</v>
      </c>
      <c r="I7250" s="110" t="s">
        <v>2683</v>
      </c>
      <c r="J7250" s="108" t="s">
        <v>4664</v>
      </c>
      <c r="O7250" s="108" t="s">
        <v>2573</v>
      </c>
    </row>
    <row r="7251" spans="1:15" s="108" customFormat="1" ht="12.75" x14ac:dyDescent="0.2">
      <c r="A7251" s="108" t="str">
        <f>EnterpriseData!$B$38</f>
        <v>ProTes300420201Adm</v>
      </c>
      <c r="B7251" s="109" t="s">
        <v>26013</v>
      </c>
      <c r="C7251" s="108" t="s">
        <v>2609</v>
      </c>
      <c r="D7251" s="108" t="s">
        <v>26014</v>
      </c>
      <c r="E7251" s="108" t="s">
        <v>2683</v>
      </c>
      <c r="G7251" s="108" t="s">
        <v>26015</v>
      </c>
      <c r="H7251" s="108" t="s">
        <v>6133</v>
      </c>
      <c r="I7251" s="110" t="s">
        <v>2683</v>
      </c>
      <c r="J7251" s="108" t="s">
        <v>3681</v>
      </c>
      <c r="O7251" s="108" t="s">
        <v>2573</v>
      </c>
    </row>
    <row r="7252" spans="1:15" s="108" customFormat="1" ht="12.75" x14ac:dyDescent="0.2">
      <c r="A7252" s="108" t="str">
        <f>EnterpriseData!$B$38</f>
        <v>ProTes300420201Adm</v>
      </c>
      <c r="B7252" s="109" t="s">
        <v>26016</v>
      </c>
      <c r="C7252" s="108" t="s">
        <v>2609</v>
      </c>
      <c r="D7252" s="108" t="s">
        <v>26017</v>
      </c>
      <c r="E7252" s="108" t="s">
        <v>2683</v>
      </c>
      <c r="G7252" s="108" t="s">
        <v>26018</v>
      </c>
      <c r="H7252" s="108" t="s">
        <v>6769</v>
      </c>
      <c r="I7252" s="110" t="s">
        <v>2683</v>
      </c>
      <c r="J7252" s="108" t="s">
        <v>4901</v>
      </c>
      <c r="O7252" s="108" t="s">
        <v>2573</v>
      </c>
    </row>
    <row r="7253" spans="1:15" s="108" customFormat="1" ht="12.75" x14ac:dyDescent="0.2">
      <c r="A7253" s="108" t="str">
        <f>EnterpriseData!$B$38</f>
        <v>ProTes300420201Adm</v>
      </c>
      <c r="B7253" s="109" t="s">
        <v>26019</v>
      </c>
      <c r="C7253" s="108" t="s">
        <v>2609</v>
      </c>
      <c r="D7253" s="108" t="s">
        <v>26020</v>
      </c>
      <c r="E7253" s="108" t="s">
        <v>2683</v>
      </c>
      <c r="G7253" s="108" t="s">
        <v>26021</v>
      </c>
      <c r="H7253" s="108" t="s">
        <v>26022</v>
      </c>
      <c r="I7253" s="110" t="s">
        <v>2683</v>
      </c>
      <c r="J7253" s="108" t="s">
        <v>4543</v>
      </c>
      <c r="O7253" s="108" t="s">
        <v>2573</v>
      </c>
    </row>
    <row r="7254" spans="1:15" s="108" customFormat="1" ht="12.75" x14ac:dyDescent="0.2">
      <c r="A7254" s="108" t="str">
        <f>EnterpriseData!$B$38</f>
        <v>ProTes300420201Adm</v>
      </c>
      <c r="B7254" s="109" t="s">
        <v>26023</v>
      </c>
      <c r="C7254" s="108" t="s">
        <v>2609</v>
      </c>
      <c r="D7254" s="108" t="s">
        <v>26024</v>
      </c>
      <c r="E7254" s="108" t="s">
        <v>2683</v>
      </c>
      <c r="G7254" s="108" t="s">
        <v>5107</v>
      </c>
      <c r="H7254" s="108" t="s">
        <v>4309</v>
      </c>
      <c r="I7254" s="110" t="s">
        <v>2683</v>
      </c>
      <c r="J7254" s="108" t="s">
        <v>2414</v>
      </c>
      <c r="O7254" s="108" t="s">
        <v>2573</v>
      </c>
    </row>
    <row r="7255" spans="1:15" s="108" customFormat="1" ht="12.75" x14ac:dyDescent="0.2">
      <c r="A7255" s="108" t="str">
        <f>EnterpriseData!$B$38</f>
        <v>ProTes300420201Adm</v>
      </c>
      <c r="B7255" s="109" t="s">
        <v>26025</v>
      </c>
      <c r="C7255" s="108" t="s">
        <v>2609</v>
      </c>
      <c r="D7255" s="108" t="s">
        <v>18205</v>
      </c>
      <c r="E7255" s="108" t="s">
        <v>2683</v>
      </c>
      <c r="G7255" s="108" t="s">
        <v>26026</v>
      </c>
      <c r="H7255" s="108" t="s">
        <v>7206</v>
      </c>
      <c r="I7255" s="110" t="s">
        <v>2683</v>
      </c>
      <c r="J7255" s="108" t="s">
        <v>3047</v>
      </c>
      <c r="O7255" s="108" t="s">
        <v>2573</v>
      </c>
    </row>
    <row r="7256" spans="1:15" s="108" customFormat="1" ht="12.75" x14ac:dyDescent="0.2">
      <c r="A7256" s="108" t="str">
        <f>EnterpriseData!$B$38</f>
        <v>ProTes300420201Adm</v>
      </c>
      <c r="B7256" s="109" t="s">
        <v>26027</v>
      </c>
      <c r="C7256" s="108" t="s">
        <v>2609</v>
      </c>
      <c r="D7256" s="108" t="s">
        <v>26028</v>
      </c>
      <c r="E7256" s="108" t="s">
        <v>2683</v>
      </c>
      <c r="G7256" s="108" t="s">
        <v>26029</v>
      </c>
      <c r="H7256" s="108" t="s">
        <v>6765</v>
      </c>
      <c r="I7256" s="110" t="s">
        <v>2683</v>
      </c>
      <c r="J7256" s="108" t="s">
        <v>5640</v>
      </c>
      <c r="O7256" s="108" t="s">
        <v>2573</v>
      </c>
    </row>
    <row r="7257" spans="1:15" s="108" customFormat="1" ht="12.75" x14ac:dyDescent="0.2">
      <c r="A7257" s="108" t="str">
        <f>EnterpriseData!$B$38</f>
        <v>ProTes300420201Adm</v>
      </c>
      <c r="B7257" s="109" t="s">
        <v>26030</v>
      </c>
      <c r="C7257" s="108" t="s">
        <v>2609</v>
      </c>
      <c r="D7257" s="108" t="s">
        <v>26031</v>
      </c>
      <c r="E7257" s="108" t="s">
        <v>2683</v>
      </c>
      <c r="G7257" s="108" t="s">
        <v>26032</v>
      </c>
      <c r="H7257" s="108" t="s">
        <v>6118</v>
      </c>
      <c r="I7257" s="110" t="s">
        <v>2683</v>
      </c>
      <c r="J7257" s="108" t="s">
        <v>2377</v>
      </c>
      <c r="O7257" s="108" t="s">
        <v>2573</v>
      </c>
    </row>
    <row r="7258" spans="1:15" s="108" customFormat="1" ht="12.75" x14ac:dyDescent="0.2">
      <c r="A7258" s="108" t="str">
        <f>EnterpriseData!$B$38</f>
        <v>ProTes300420201Adm</v>
      </c>
      <c r="B7258" s="109" t="s">
        <v>26033</v>
      </c>
      <c r="C7258" s="108" t="s">
        <v>2609</v>
      </c>
      <c r="D7258" s="108" t="s">
        <v>26034</v>
      </c>
      <c r="E7258" s="108" t="s">
        <v>2683</v>
      </c>
      <c r="G7258" s="108" t="s">
        <v>5174</v>
      </c>
      <c r="H7258" s="108" t="s">
        <v>26035</v>
      </c>
      <c r="I7258" s="110" t="s">
        <v>2683</v>
      </c>
      <c r="J7258" s="108" t="s">
        <v>3629</v>
      </c>
      <c r="O7258" s="108" t="s">
        <v>2573</v>
      </c>
    </row>
    <row r="7259" spans="1:15" s="108" customFormat="1" ht="12.75" x14ac:dyDescent="0.2">
      <c r="A7259" s="108" t="str">
        <f>EnterpriseData!$B$38</f>
        <v>ProTes300420201Adm</v>
      </c>
      <c r="B7259" s="109" t="s">
        <v>26036</v>
      </c>
      <c r="C7259" s="108" t="s">
        <v>2609</v>
      </c>
      <c r="D7259" s="108" t="s">
        <v>26037</v>
      </c>
      <c r="E7259" s="108" t="s">
        <v>2683</v>
      </c>
      <c r="G7259" s="108" t="s">
        <v>26038</v>
      </c>
      <c r="H7259" s="108" t="s">
        <v>6812</v>
      </c>
      <c r="I7259" s="110" t="s">
        <v>2683</v>
      </c>
      <c r="J7259" s="108" t="s">
        <v>3825</v>
      </c>
      <c r="O7259" s="108" t="s">
        <v>2573</v>
      </c>
    </row>
    <row r="7260" spans="1:15" s="108" customFormat="1" ht="12.75" x14ac:dyDescent="0.2">
      <c r="A7260" s="108" t="str">
        <f>EnterpriseData!$B$38</f>
        <v>ProTes300420201Adm</v>
      </c>
      <c r="B7260" s="109" t="s">
        <v>26039</v>
      </c>
      <c r="C7260" s="108" t="s">
        <v>2609</v>
      </c>
      <c r="D7260" s="108" t="s">
        <v>26040</v>
      </c>
      <c r="E7260" s="108" t="s">
        <v>2683</v>
      </c>
      <c r="G7260" s="108" t="s">
        <v>26041</v>
      </c>
      <c r="H7260" s="108" t="s">
        <v>9678</v>
      </c>
      <c r="I7260" s="110" t="s">
        <v>2683</v>
      </c>
      <c r="J7260" s="108" t="s">
        <v>2930</v>
      </c>
      <c r="O7260" s="108" t="s">
        <v>2573</v>
      </c>
    </row>
    <row r="7261" spans="1:15" s="108" customFormat="1" ht="12.75" x14ac:dyDescent="0.2">
      <c r="A7261" s="108" t="str">
        <f>EnterpriseData!$B$38</f>
        <v>ProTes300420201Adm</v>
      </c>
      <c r="B7261" s="109" t="s">
        <v>26042</v>
      </c>
      <c r="C7261" s="108" t="s">
        <v>2609</v>
      </c>
      <c r="D7261" s="108" t="s">
        <v>26043</v>
      </c>
      <c r="E7261" s="108" t="s">
        <v>2683</v>
      </c>
      <c r="G7261" s="108" t="s">
        <v>26044</v>
      </c>
      <c r="H7261" s="108" t="s">
        <v>7953</v>
      </c>
      <c r="I7261" s="110" t="s">
        <v>2683</v>
      </c>
      <c r="J7261" s="108" t="s">
        <v>4543</v>
      </c>
      <c r="O7261" s="108" t="s">
        <v>2573</v>
      </c>
    </row>
    <row r="7262" spans="1:15" s="108" customFormat="1" ht="12.75" x14ac:dyDescent="0.2">
      <c r="A7262" s="108" t="str">
        <f>EnterpriseData!$B$38</f>
        <v>ProTes300420201Adm</v>
      </c>
      <c r="B7262" s="109" t="s">
        <v>26045</v>
      </c>
      <c r="C7262" s="108" t="s">
        <v>2609</v>
      </c>
      <c r="D7262" s="108" t="s">
        <v>26046</v>
      </c>
      <c r="E7262" s="108" t="s">
        <v>2683</v>
      </c>
      <c r="G7262" s="108" t="s">
        <v>26047</v>
      </c>
      <c r="H7262" s="108" t="s">
        <v>6512</v>
      </c>
      <c r="I7262" s="110" t="s">
        <v>2683</v>
      </c>
      <c r="J7262" s="108" t="s">
        <v>5462</v>
      </c>
      <c r="O7262" s="108" t="s">
        <v>2573</v>
      </c>
    </row>
    <row r="7263" spans="1:15" s="108" customFormat="1" ht="12.75" x14ac:dyDescent="0.2">
      <c r="A7263" s="108" t="str">
        <f>EnterpriseData!$B$38</f>
        <v>ProTes300420201Adm</v>
      </c>
      <c r="B7263" s="109" t="s">
        <v>26048</v>
      </c>
      <c r="C7263" s="108" t="s">
        <v>2609</v>
      </c>
      <c r="D7263" s="108" t="s">
        <v>26049</v>
      </c>
      <c r="E7263" s="108" t="s">
        <v>2683</v>
      </c>
      <c r="G7263" s="108" t="s">
        <v>26050</v>
      </c>
      <c r="H7263" s="108" t="s">
        <v>7957</v>
      </c>
      <c r="I7263" s="110" t="s">
        <v>2683</v>
      </c>
      <c r="J7263" s="108" t="s">
        <v>2418</v>
      </c>
      <c r="O7263" s="108" t="s">
        <v>2573</v>
      </c>
    </row>
    <row r="7264" spans="1:15" s="108" customFormat="1" ht="12.75" x14ac:dyDescent="0.2">
      <c r="A7264" s="108" t="str">
        <f>EnterpriseData!$B$38</f>
        <v>ProTes300420201Adm</v>
      </c>
      <c r="B7264" s="109" t="s">
        <v>26051</v>
      </c>
      <c r="C7264" s="108" t="s">
        <v>2609</v>
      </c>
      <c r="D7264" s="108" t="s">
        <v>26052</v>
      </c>
      <c r="E7264" s="108" t="s">
        <v>2683</v>
      </c>
      <c r="G7264" s="108" t="s">
        <v>26053</v>
      </c>
      <c r="H7264" s="108" t="s">
        <v>7953</v>
      </c>
      <c r="I7264" s="110" t="s">
        <v>2683</v>
      </c>
      <c r="J7264" s="108" t="s">
        <v>4543</v>
      </c>
      <c r="O7264" s="108" t="s">
        <v>2573</v>
      </c>
    </row>
    <row r="7265" spans="1:15" s="108" customFormat="1" ht="12.75" x14ac:dyDescent="0.2">
      <c r="A7265" s="108" t="str">
        <f>EnterpriseData!$B$38</f>
        <v>ProTes300420201Adm</v>
      </c>
      <c r="B7265" s="109" t="s">
        <v>26054</v>
      </c>
      <c r="C7265" s="108" t="s">
        <v>2609</v>
      </c>
      <c r="D7265" s="108" t="s">
        <v>26055</v>
      </c>
      <c r="E7265" s="108" t="s">
        <v>2683</v>
      </c>
      <c r="G7265" s="108" t="s">
        <v>26056</v>
      </c>
      <c r="H7265" s="108" t="s">
        <v>3823</v>
      </c>
      <c r="I7265" s="110" t="s">
        <v>2683</v>
      </c>
      <c r="J7265" s="108" t="s">
        <v>3825</v>
      </c>
      <c r="O7265" s="108" t="s">
        <v>2573</v>
      </c>
    </row>
    <row r="7266" spans="1:15" s="108" customFormat="1" ht="12.75" x14ac:dyDescent="0.2">
      <c r="A7266" s="108" t="str">
        <f>EnterpriseData!$B$38</f>
        <v>ProTes300420201Adm</v>
      </c>
      <c r="B7266" s="109" t="s">
        <v>26057</v>
      </c>
      <c r="C7266" s="108" t="s">
        <v>2609</v>
      </c>
      <c r="D7266" s="108" t="s">
        <v>26058</v>
      </c>
      <c r="E7266" s="108" t="s">
        <v>2683</v>
      </c>
      <c r="G7266" s="108" t="s">
        <v>26059</v>
      </c>
      <c r="H7266" s="108" t="s">
        <v>26060</v>
      </c>
      <c r="I7266" s="110" t="s">
        <v>2683</v>
      </c>
      <c r="J7266" s="108" t="s">
        <v>4115</v>
      </c>
      <c r="O7266" s="108" t="s">
        <v>2573</v>
      </c>
    </row>
    <row r="7267" spans="1:15" s="108" customFormat="1" ht="12.75" x14ac:dyDescent="0.2">
      <c r="A7267" s="108" t="str">
        <f>EnterpriseData!$B$38</f>
        <v>ProTes300420201Adm</v>
      </c>
      <c r="B7267" s="109" t="s">
        <v>26061</v>
      </c>
      <c r="C7267" s="108" t="s">
        <v>2609</v>
      </c>
      <c r="D7267" s="108" t="s">
        <v>26062</v>
      </c>
      <c r="E7267" s="108" t="s">
        <v>2683</v>
      </c>
      <c r="G7267" s="108" t="s">
        <v>26063</v>
      </c>
      <c r="H7267" s="108" t="s">
        <v>6512</v>
      </c>
      <c r="I7267" s="110" t="s">
        <v>2683</v>
      </c>
      <c r="J7267" s="108" t="s">
        <v>5462</v>
      </c>
      <c r="O7267" s="108" t="s">
        <v>2573</v>
      </c>
    </row>
    <row r="7268" spans="1:15" s="108" customFormat="1" ht="12.75" x14ac:dyDescent="0.2">
      <c r="A7268" s="108" t="str">
        <f>EnterpriseData!$B$38</f>
        <v>ProTes300420201Adm</v>
      </c>
      <c r="B7268" s="109" t="s">
        <v>26064</v>
      </c>
      <c r="C7268" s="108" t="s">
        <v>2609</v>
      </c>
      <c r="D7268" s="108" t="s">
        <v>26065</v>
      </c>
      <c r="E7268" s="108" t="s">
        <v>26066</v>
      </c>
      <c r="G7268" s="108" t="s">
        <v>26067</v>
      </c>
      <c r="H7268" s="108" t="s">
        <v>6325</v>
      </c>
      <c r="I7268" s="110" t="s">
        <v>26068</v>
      </c>
      <c r="J7268" s="108" t="s">
        <v>2377</v>
      </c>
      <c r="O7268" s="108" t="s">
        <v>2573</v>
      </c>
    </row>
    <row r="7269" spans="1:15" s="108" customFormat="1" ht="12.75" x14ac:dyDescent="0.2">
      <c r="A7269" s="108" t="str">
        <f>EnterpriseData!$B$38</f>
        <v>ProTes300420201Adm</v>
      </c>
      <c r="B7269" s="109" t="s">
        <v>26069</v>
      </c>
      <c r="C7269" s="108" t="s">
        <v>2609</v>
      </c>
      <c r="D7269" s="108" t="s">
        <v>26070</v>
      </c>
      <c r="E7269" s="108" t="s">
        <v>2683</v>
      </c>
      <c r="G7269" s="108" t="s">
        <v>26071</v>
      </c>
      <c r="H7269" s="108" t="s">
        <v>6753</v>
      </c>
      <c r="I7269" s="110" t="s">
        <v>2683</v>
      </c>
      <c r="J7269" s="108" t="s">
        <v>5526</v>
      </c>
      <c r="O7269" s="108" t="s">
        <v>2573</v>
      </c>
    </row>
    <row r="7270" spans="1:15" s="108" customFormat="1" ht="12.75" x14ac:dyDescent="0.2">
      <c r="A7270" s="108" t="str">
        <f>EnterpriseData!$B$38</f>
        <v>ProTes300420201Adm</v>
      </c>
      <c r="B7270" s="109" t="s">
        <v>26072</v>
      </c>
      <c r="C7270" s="108" t="s">
        <v>2609</v>
      </c>
      <c r="D7270" s="108" t="s">
        <v>26073</v>
      </c>
      <c r="E7270" s="108" t="s">
        <v>2683</v>
      </c>
      <c r="G7270" s="108" t="s">
        <v>26074</v>
      </c>
      <c r="H7270" s="108" t="s">
        <v>26075</v>
      </c>
      <c r="I7270" s="110" t="s">
        <v>2683</v>
      </c>
      <c r="J7270" s="108" t="s">
        <v>2991</v>
      </c>
      <c r="O7270" s="108" t="s">
        <v>2573</v>
      </c>
    </row>
    <row r="7271" spans="1:15" s="108" customFormat="1" ht="12.75" x14ac:dyDescent="0.2">
      <c r="A7271" s="108" t="str">
        <f>EnterpriseData!$B$38</f>
        <v>ProTes300420201Adm</v>
      </c>
      <c r="B7271" s="109" t="s">
        <v>26076</v>
      </c>
      <c r="C7271" s="108" t="s">
        <v>2609</v>
      </c>
      <c r="D7271" s="108" t="s">
        <v>26077</v>
      </c>
      <c r="E7271" s="108" t="s">
        <v>2683</v>
      </c>
      <c r="G7271" s="108" t="s">
        <v>26078</v>
      </c>
      <c r="H7271" s="108" t="s">
        <v>6360</v>
      </c>
      <c r="I7271" s="110" t="s">
        <v>2683</v>
      </c>
      <c r="J7271" s="108" t="s">
        <v>3047</v>
      </c>
      <c r="O7271" s="108" t="s">
        <v>2573</v>
      </c>
    </row>
    <row r="7272" spans="1:15" s="108" customFormat="1" ht="12.75" x14ac:dyDescent="0.2">
      <c r="A7272" s="108" t="str">
        <f>EnterpriseData!$B$38</f>
        <v>ProTes300420201Adm</v>
      </c>
      <c r="B7272" s="109" t="s">
        <v>26079</v>
      </c>
      <c r="C7272" s="108" t="s">
        <v>2609</v>
      </c>
      <c r="D7272" s="108" t="s">
        <v>26080</v>
      </c>
      <c r="E7272" s="108" t="s">
        <v>2683</v>
      </c>
      <c r="G7272" s="108" t="s">
        <v>26081</v>
      </c>
      <c r="H7272" s="108" t="s">
        <v>6765</v>
      </c>
      <c r="I7272" s="110" t="s">
        <v>2683</v>
      </c>
      <c r="J7272" s="108" t="s">
        <v>5640</v>
      </c>
      <c r="O7272" s="108" t="s">
        <v>2573</v>
      </c>
    </row>
    <row r="7273" spans="1:15" s="108" customFormat="1" ht="12.75" x14ac:dyDescent="0.2">
      <c r="A7273" s="108" t="str">
        <f>EnterpriseData!$B$38</f>
        <v>ProTes300420201Adm</v>
      </c>
      <c r="B7273" s="109" t="s">
        <v>26082</v>
      </c>
      <c r="C7273" s="108" t="s">
        <v>2609</v>
      </c>
      <c r="D7273" s="108" t="s">
        <v>26083</v>
      </c>
      <c r="E7273" s="108" t="s">
        <v>2683</v>
      </c>
      <c r="G7273" s="108" t="s">
        <v>26084</v>
      </c>
      <c r="H7273" s="108" t="s">
        <v>26085</v>
      </c>
      <c r="I7273" s="110" t="s">
        <v>2683</v>
      </c>
      <c r="J7273" s="108" t="s">
        <v>3078</v>
      </c>
      <c r="O7273" s="108" t="s">
        <v>2573</v>
      </c>
    </row>
    <row r="7274" spans="1:15" s="108" customFormat="1" ht="12.75" x14ac:dyDescent="0.2">
      <c r="A7274" s="108" t="str">
        <f>EnterpriseData!$B$38</f>
        <v>ProTes300420201Adm</v>
      </c>
      <c r="B7274" s="109" t="s">
        <v>26086</v>
      </c>
      <c r="C7274" s="108" t="s">
        <v>2609</v>
      </c>
      <c r="D7274" s="108" t="s">
        <v>26087</v>
      </c>
      <c r="E7274" s="108" t="s">
        <v>2683</v>
      </c>
      <c r="G7274" s="108" t="s">
        <v>26088</v>
      </c>
      <c r="H7274" s="108" t="s">
        <v>6360</v>
      </c>
      <c r="I7274" s="110" t="s">
        <v>2683</v>
      </c>
      <c r="J7274" s="108" t="s">
        <v>3047</v>
      </c>
      <c r="O7274" s="108" t="s">
        <v>2573</v>
      </c>
    </row>
    <row r="7275" spans="1:15" s="108" customFormat="1" ht="12.75" x14ac:dyDescent="0.2">
      <c r="A7275" s="108" t="str">
        <f>EnterpriseData!$B$38</f>
        <v>ProTes300420201Adm</v>
      </c>
      <c r="B7275" s="109" t="s">
        <v>26089</v>
      </c>
      <c r="C7275" s="108" t="s">
        <v>2609</v>
      </c>
      <c r="D7275" s="108" t="s">
        <v>26090</v>
      </c>
      <c r="E7275" s="108" t="s">
        <v>2683</v>
      </c>
      <c r="G7275" s="108" t="s">
        <v>26091</v>
      </c>
      <c r="H7275" s="108" t="s">
        <v>8197</v>
      </c>
      <c r="I7275" s="110" t="s">
        <v>2683</v>
      </c>
      <c r="J7275" s="108" t="s">
        <v>3078</v>
      </c>
      <c r="O7275" s="108" t="s">
        <v>2573</v>
      </c>
    </row>
    <row r="7276" spans="1:15" s="108" customFormat="1" ht="12.75" x14ac:dyDescent="0.2">
      <c r="A7276" s="108" t="str">
        <f>EnterpriseData!$B$38</f>
        <v>ProTes300420201Adm</v>
      </c>
      <c r="B7276" s="109" t="s">
        <v>26092</v>
      </c>
      <c r="C7276" s="108" t="s">
        <v>2609</v>
      </c>
      <c r="D7276" s="108" t="s">
        <v>26093</v>
      </c>
      <c r="E7276" s="108" t="s">
        <v>2683</v>
      </c>
      <c r="G7276" s="108" t="s">
        <v>26094</v>
      </c>
      <c r="H7276" s="108" t="s">
        <v>17073</v>
      </c>
      <c r="I7276" s="110" t="s">
        <v>2683</v>
      </c>
      <c r="J7276" s="108" t="s">
        <v>2377</v>
      </c>
      <c r="O7276" s="108" t="s">
        <v>2573</v>
      </c>
    </row>
    <row r="7277" spans="1:15" s="108" customFormat="1" ht="12.75" x14ac:dyDescent="0.2">
      <c r="A7277" s="108" t="str">
        <f>EnterpriseData!$B$38</f>
        <v>ProTes300420201Adm</v>
      </c>
      <c r="B7277" s="109" t="s">
        <v>26095</v>
      </c>
      <c r="C7277" s="108" t="s">
        <v>2609</v>
      </c>
      <c r="D7277" s="108" t="s">
        <v>26096</v>
      </c>
      <c r="E7277" s="108" t="s">
        <v>2683</v>
      </c>
      <c r="G7277" s="108" t="s">
        <v>7420</v>
      </c>
      <c r="H7277" s="108" t="s">
        <v>7421</v>
      </c>
      <c r="I7277" s="110" t="s">
        <v>2683</v>
      </c>
      <c r="J7277" s="108" t="s">
        <v>3681</v>
      </c>
      <c r="O7277" s="108" t="s">
        <v>2573</v>
      </c>
    </row>
    <row r="7278" spans="1:15" s="108" customFormat="1" ht="12.75" x14ac:dyDescent="0.2">
      <c r="A7278" s="108" t="str">
        <f>EnterpriseData!$B$38</f>
        <v>ProTes300420201Adm</v>
      </c>
      <c r="B7278" s="109" t="s">
        <v>26097</v>
      </c>
      <c r="C7278" s="108" t="s">
        <v>2609</v>
      </c>
      <c r="D7278" s="108" t="s">
        <v>26098</v>
      </c>
      <c r="E7278" s="108" t="s">
        <v>2683</v>
      </c>
      <c r="G7278" s="108" t="s">
        <v>26099</v>
      </c>
      <c r="H7278" s="108" t="s">
        <v>6159</v>
      </c>
      <c r="I7278" s="110" t="s">
        <v>2683</v>
      </c>
      <c r="J7278" s="108" t="s">
        <v>3346</v>
      </c>
      <c r="O7278" s="108" t="s">
        <v>2573</v>
      </c>
    </row>
    <row r="7279" spans="1:15" s="108" customFormat="1" ht="12.75" x14ac:dyDescent="0.2">
      <c r="A7279" s="108" t="str">
        <f>EnterpriseData!$B$38</f>
        <v>ProTes300420201Adm</v>
      </c>
      <c r="B7279" s="109" t="s">
        <v>26100</v>
      </c>
      <c r="C7279" s="108" t="s">
        <v>2609</v>
      </c>
      <c r="D7279" s="108" t="s">
        <v>13692</v>
      </c>
      <c r="E7279" s="108" t="s">
        <v>2683</v>
      </c>
      <c r="G7279" s="108" t="s">
        <v>26101</v>
      </c>
      <c r="H7279" s="108" t="s">
        <v>7912</v>
      </c>
      <c r="I7279" s="110" t="s">
        <v>2683</v>
      </c>
      <c r="J7279" s="108" t="s">
        <v>3456</v>
      </c>
      <c r="O7279" s="108" t="s">
        <v>2573</v>
      </c>
    </row>
    <row r="7280" spans="1:15" s="108" customFormat="1" ht="12.75" x14ac:dyDescent="0.2">
      <c r="A7280" s="108" t="str">
        <f>EnterpriseData!$B$38</f>
        <v>ProTes300420201Adm</v>
      </c>
      <c r="B7280" s="109" t="s">
        <v>26102</v>
      </c>
      <c r="C7280" s="108" t="s">
        <v>2609</v>
      </c>
      <c r="D7280" s="108" t="s">
        <v>26103</v>
      </c>
      <c r="E7280" s="108" t="s">
        <v>2683</v>
      </c>
      <c r="G7280" s="108" t="s">
        <v>26104</v>
      </c>
      <c r="H7280" s="108" t="s">
        <v>15738</v>
      </c>
      <c r="I7280" s="110" t="s">
        <v>2683</v>
      </c>
      <c r="J7280" s="108" t="s">
        <v>15739</v>
      </c>
      <c r="O7280" s="108" t="s">
        <v>2573</v>
      </c>
    </row>
    <row r="7281" spans="1:15" s="108" customFormat="1" ht="12.75" x14ac:dyDescent="0.2">
      <c r="A7281" s="108" t="str">
        <f>EnterpriseData!$B$38</f>
        <v>ProTes300420201Adm</v>
      </c>
      <c r="B7281" s="109" t="s">
        <v>26105</v>
      </c>
      <c r="C7281" s="108" t="s">
        <v>2609</v>
      </c>
      <c r="D7281" s="108" t="s">
        <v>26106</v>
      </c>
      <c r="E7281" s="108" t="s">
        <v>2683</v>
      </c>
      <c r="G7281" s="108" t="s">
        <v>19513</v>
      </c>
      <c r="H7281" s="108" t="s">
        <v>6335</v>
      </c>
      <c r="I7281" s="110" t="s">
        <v>2683</v>
      </c>
      <c r="J7281" s="108" t="s">
        <v>2407</v>
      </c>
      <c r="O7281" s="108" t="s">
        <v>2573</v>
      </c>
    </row>
    <row r="7282" spans="1:15" s="108" customFormat="1" ht="12.75" x14ac:dyDescent="0.2">
      <c r="A7282" s="108" t="str">
        <f>EnterpriseData!$B$38</f>
        <v>ProTes300420201Adm</v>
      </c>
      <c r="B7282" s="109" t="s">
        <v>26107</v>
      </c>
      <c r="C7282" s="108" t="s">
        <v>2609</v>
      </c>
      <c r="D7282" s="108" t="s">
        <v>26108</v>
      </c>
      <c r="E7282" s="108" t="s">
        <v>2683</v>
      </c>
      <c r="G7282" s="108" t="s">
        <v>26109</v>
      </c>
      <c r="H7282" s="108" t="s">
        <v>6118</v>
      </c>
      <c r="I7282" s="110" t="s">
        <v>2683</v>
      </c>
      <c r="J7282" s="108" t="s">
        <v>2377</v>
      </c>
      <c r="O7282" s="108" t="s">
        <v>2573</v>
      </c>
    </row>
    <row r="7283" spans="1:15" s="108" customFormat="1" ht="12.75" x14ac:dyDescent="0.2">
      <c r="A7283" s="108" t="str">
        <f>EnterpriseData!$B$38</f>
        <v>ProTes300420201Adm</v>
      </c>
      <c r="B7283" s="109" t="s">
        <v>26110</v>
      </c>
      <c r="C7283" s="108" t="s">
        <v>2609</v>
      </c>
      <c r="D7283" s="108" t="s">
        <v>24793</v>
      </c>
      <c r="E7283" s="108" t="s">
        <v>2683</v>
      </c>
      <c r="G7283" s="108" t="s">
        <v>26111</v>
      </c>
      <c r="H7283" s="108" t="s">
        <v>6151</v>
      </c>
      <c r="I7283" s="110" t="s">
        <v>2683</v>
      </c>
      <c r="J7283" s="108" t="s">
        <v>2727</v>
      </c>
      <c r="O7283" s="108" t="s">
        <v>2573</v>
      </c>
    </row>
    <row r="7284" spans="1:15" s="108" customFormat="1" ht="12.75" x14ac:dyDescent="0.2">
      <c r="A7284" s="108" t="str">
        <f>EnterpriseData!$B$38</f>
        <v>ProTes300420201Adm</v>
      </c>
      <c r="B7284" s="109" t="s">
        <v>26112</v>
      </c>
      <c r="C7284" s="108" t="s">
        <v>2609</v>
      </c>
      <c r="D7284" s="108" t="s">
        <v>26113</v>
      </c>
      <c r="E7284" s="108" t="s">
        <v>2683</v>
      </c>
      <c r="G7284" s="108" t="s">
        <v>26114</v>
      </c>
      <c r="H7284" s="108" t="s">
        <v>4035</v>
      </c>
      <c r="I7284" s="110" t="s">
        <v>2683</v>
      </c>
      <c r="J7284" s="108" t="s">
        <v>3825</v>
      </c>
      <c r="O7284" s="108" t="s">
        <v>2573</v>
      </c>
    </row>
    <row r="7285" spans="1:15" s="108" customFormat="1" ht="12.75" x14ac:dyDescent="0.2">
      <c r="A7285" s="108" t="str">
        <f>EnterpriseData!$B$38</f>
        <v>ProTes300420201Adm</v>
      </c>
      <c r="B7285" s="109" t="s">
        <v>26115</v>
      </c>
      <c r="C7285" s="108" t="s">
        <v>2609</v>
      </c>
      <c r="D7285" s="108" t="s">
        <v>26116</v>
      </c>
      <c r="E7285" s="108" t="s">
        <v>2683</v>
      </c>
      <c r="G7285" s="108" t="s">
        <v>26117</v>
      </c>
      <c r="H7285" s="108" t="s">
        <v>6419</v>
      </c>
      <c r="I7285" s="110" t="s">
        <v>2683</v>
      </c>
      <c r="J7285" s="108" t="s">
        <v>5238</v>
      </c>
      <c r="O7285" s="108" t="s">
        <v>2573</v>
      </c>
    </row>
    <row r="7286" spans="1:15" s="108" customFormat="1" ht="12.75" x14ac:dyDescent="0.2">
      <c r="A7286" s="108" t="str">
        <f>EnterpriseData!$B$38</f>
        <v>ProTes300420201Adm</v>
      </c>
      <c r="B7286" s="109" t="s">
        <v>26118</v>
      </c>
      <c r="C7286" s="108" t="s">
        <v>2609</v>
      </c>
      <c r="D7286" s="108" t="s">
        <v>26119</v>
      </c>
      <c r="E7286" s="108" t="s">
        <v>2683</v>
      </c>
      <c r="G7286" s="108" t="s">
        <v>26120</v>
      </c>
      <c r="H7286" s="108" t="s">
        <v>16377</v>
      </c>
      <c r="I7286" s="110" t="s">
        <v>2683</v>
      </c>
      <c r="J7286" s="108" t="s">
        <v>4581</v>
      </c>
      <c r="O7286" s="108" t="s">
        <v>2573</v>
      </c>
    </row>
    <row r="7287" spans="1:15" s="108" customFormat="1" ht="12.75" x14ac:dyDescent="0.2">
      <c r="A7287" s="108" t="str">
        <f>EnterpriseData!$B$38</f>
        <v>ProTes300420201Adm</v>
      </c>
      <c r="B7287" s="109" t="s">
        <v>26121</v>
      </c>
      <c r="C7287" s="108" t="s">
        <v>2609</v>
      </c>
      <c r="D7287" s="108" t="s">
        <v>26122</v>
      </c>
      <c r="E7287" s="108" t="s">
        <v>2683</v>
      </c>
      <c r="G7287" s="108" t="s">
        <v>26123</v>
      </c>
      <c r="H7287" s="108" t="s">
        <v>6245</v>
      </c>
      <c r="I7287" s="110" t="s">
        <v>2683</v>
      </c>
      <c r="J7287" s="108" t="s">
        <v>2412</v>
      </c>
      <c r="O7287" s="108" t="s">
        <v>2573</v>
      </c>
    </row>
    <row r="7288" spans="1:15" s="108" customFormat="1" ht="12.75" x14ac:dyDescent="0.2">
      <c r="A7288" s="108" t="str">
        <f>EnterpriseData!$B$38</f>
        <v>ProTes300420201Adm</v>
      </c>
      <c r="B7288" s="109" t="s">
        <v>26124</v>
      </c>
      <c r="C7288" s="108" t="s">
        <v>2609</v>
      </c>
      <c r="D7288" s="108" t="s">
        <v>26125</v>
      </c>
      <c r="E7288" s="108" t="s">
        <v>2683</v>
      </c>
      <c r="G7288" s="108" t="s">
        <v>26126</v>
      </c>
      <c r="H7288" s="108" t="s">
        <v>6122</v>
      </c>
      <c r="I7288" s="110" t="s">
        <v>2683</v>
      </c>
      <c r="J7288" s="108" t="s">
        <v>6123</v>
      </c>
      <c r="O7288" s="108" t="s">
        <v>2573</v>
      </c>
    </row>
    <row r="7289" spans="1:15" s="108" customFormat="1" ht="12.75" x14ac:dyDescent="0.2">
      <c r="A7289" s="108" t="str">
        <f>EnterpriseData!$B$38</f>
        <v>ProTes300420201Adm</v>
      </c>
      <c r="B7289" s="109" t="s">
        <v>26127</v>
      </c>
      <c r="C7289" s="108" t="s">
        <v>2609</v>
      </c>
      <c r="D7289" s="108" t="s">
        <v>26128</v>
      </c>
      <c r="E7289" s="108" t="s">
        <v>2683</v>
      </c>
      <c r="G7289" s="108" t="s">
        <v>5010</v>
      </c>
      <c r="H7289" s="108" t="s">
        <v>7647</v>
      </c>
      <c r="I7289" s="110" t="s">
        <v>2683</v>
      </c>
      <c r="J7289" s="108" t="s">
        <v>5012</v>
      </c>
      <c r="O7289" s="108" t="s">
        <v>2573</v>
      </c>
    </row>
    <row r="7290" spans="1:15" s="108" customFormat="1" ht="12.75" x14ac:dyDescent="0.2">
      <c r="A7290" s="108" t="str">
        <f>EnterpriseData!$B$38</f>
        <v>ProTes300420201Adm</v>
      </c>
      <c r="B7290" s="109" t="s">
        <v>26129</v>
      </c>
      <c r="C7290" s="108" t="s">
        <v>2609</v>
      </c>
      <c r="D7290" s="108" t="s">
        <v>26130</v>
      </c>
      <c r="E7290" s="108" t="s">
        <v>2683</v>
      </c>
      <c r="G7290" s="108" t="s">
        <v>26131</v>
      </c>
      <c r="H7290" s="108" t="s">
        <v>3111</v>
      </c>
      <c r="I7290" s="110" t="s">
        <v>2683</v>
      </c>
      <c r="J7290" s="108" t="s">
        <v>3113</v>
      </c>
      <c r="O7290" s="108" t="s">
        <v>2573</v>
      </c>
    </row>
    <row r="7291" spans="1:15" s="108" customFormat="1" ht="12.75" x14ac:dyDescent="0.2">
      <c r="A7291" s="108" t="str">
        <f>EnterpriseData!$B$38</f>
        <v>ProTes300420201Adm</v>
      </c>
      <c r="B7291" s="109" t="s">
        <v>26132</v>
      </c>
      <c r="C7291" s="108" t="s">
        <v>2609</v>
      </c>
      <c r="D7291" s="108" t="s">
        <v>26133</v>
      </c>
      <c r="E7291" s="108" t="s">
        <v>2683</v>
      </c>
      <c r="G7291" s="108" t="s">
        <v>26134</v>
      </c>
      <c r="H7291" s="108" t="s">
        <v>6415</v>
      </c>
      <c r="I7291" s="110" t="s">
        <v>2683</v>
      </c>
      <c r="J7291" s="108" t="s">
        <v>4651</v>
      </c>
      <c r="O7291" s="108" t="s">
        <v>2573</v>
      </c>
    </row>
    <row r="7292" spans="1:15" s="108" customFormat="1" ht="12.75" x14ac:dyDescent="0.2">
      <c r="A7292" s="108" t="str">
        <f>EnterpriseData!$B$38</f>
        <v>ProTes300420201Adm</v>
      </c>
      <c r="B7292" s="109" t="s">
        <v>26135</v>
      </c>
      <c r="C7292" s="108" t="s">
        <v>2609</v>
      </c>
      <c r="D7292" s="108" t="s">
        <v>26136</v>
      </c>
      <c r="E7292" s="108" t="s">
        <v>2683</v>
      </c>
      <c r="G7292" s="108" t="s">
        <v>26137</v>
      </c>
      <c r="H7292" s="108" t="s">
        <v>7039</v>
      </c>
      <c r="I7292" s="110" t="s">
        <v>2683</v>
      </c>
      <c r="J7292" s="108" t="s">
        <v>7040</v>
      </c>
      <c r="O7292" s="108" t="s">
        <v>2573</v>
      </c>
    </row>
    <row r="7293" spans="1:15" s="108" customFormat="1" ht="12.75" x14ac:dyDescent="0.2">
      <c r="A7293" s="108" t="str">
        <f>EnterpriseData!$B$38</f>
        <v>ProTes300420201Adm</v>
      </c>
      <c r="B7293" s="109" t="s">
        <v>26138</v>
      </c>
      <c r="C7293" s="108" t="s">
        <v>2609</v>
      </c>
      <c r="D7293" s="108" t="s">
        <v>26139</v>
      </c>
      <c r="E7293" s="108" t="s">
        <v>2683</v>
      </c>
      <c r="G7293" s="108" t="s">
        <v>26140</v>
      </c>
      <c r="H7293" s="108" t="s">
        <v>6253</v>
      </c>
      <c r="I7293" s="110" t="s">
        <v>2683</v>
      </c>
      <c r="J7293" s="108" t="s">
        <v>2952</v>
      </c>
      <c r="O7293" s="108" t="s">
        <v>2573</v>
      </c>
    </row>
    <row r="7294" spans="1:15" s="108" customFormat="1" ht="12.75" x14ac:dyDescent="0.2">
      <c r="A7294" s="108" t="str">
        <f>EnterpriseData!$B$38</f>
        <v>ProTes300420201Adm</v>
      </c>
      <c r="B7294" s="109" t="s">
        <v>26141</v>
      </c>
      <c r="C7294" s="108" t="s">
        <v>2609</v>
      </c>
      <c r="D7294" s="108" t="s">
        <v>26142</v>
      </c>
      <c r="E7294" s="108" t="s">
        <v>2683</v>
      </c>
      <c r="G7294" s="108" t="s">
        <v>26143</v>
      </c>
      <c r="H7294" s="108" t="s">
        <v>26144</v>
      </c>
      <c r="I7294" s="110" t="s">
        <v>2683</v>
      </c>
      <c r="J7294" s="108" t="s">
        <v>2412</v>
      </c>
      <c r="O7294" s="108" t="s">
        <v>2573</v>
      </c>
    </row>
    <row r="7295" spans="1:15" s="108" customFormat="1" ht="12.75" x14ac:dyDescent="0.2">
      <c r="A7295" s="108" t="str">
        <f>EnterpriseData!$B$38</f>
        <v>ProTes300420201Adm</v>
      </c>
      <c r="B7295" s="109" t="s">
        <v>26145</v>
      </c>
      <c r="C7295" s="108" t="s">
        <v>2609</v>
      </c>
      <c r="D7295" s="108" t="s">
        <v>26146</v>
      </c>
      <c r="E7295" s="108" t="s">
        <v>2683</v>
      </c>
      <c r="G7295" s="108" t="s">
        <v>26147</v>
      </c>
      <c r="H7295" s="108" t="s">
        <v>26147</v>
      </c>
      <c r="I7295" s="110" t="s">
        <v>2683</v>
      </c>
      <c r="J7295" s="108" t="s">
        <v>26148</v>
      </c>
      <c r="O7295" s="108" t="s">
        <v>2573</v>
      </c>
    </row>
    <row r="7296" spans="1:15" s="108" customFormat="1" ht="12.75" x14ac:dyDescent="0.2">
      <c r="A7296" s="108" t="str">
        <f>EnterpriseData!$B$38</f>
        <v>ProTes300420201Adm</v>
      </c>
      <c r="B7296" s="109" t="s">
        <v>26149</v>
      </c>
      <c r="C7296" s="108" t="s">
        <v>2609</v>
      </c>
      <c r="D7296" s="108" t="s">
        <v>26150</v>
      </c>
      <c r="E7296" s="108" t="s">
        <v>2683</v>
      </c>
      <c r="G7296" s="108" t="s">
        <v>26151</v>
      </c>
      <c r="H7296" s="108" t="s">
        <v>6645</v>
      </c>
      <c r="I7296" s="110" t="s">
        <v>2683</v>
      </c>
      <c r="J7296" s="108" t="s">
        <v>4006</v>
      </c>
      <c r="O7296" s="108" t="s">
        <v>2573</v>
      </c>
    </row>
    <row r="7297" spans="1:15" s="108" customFormat="1" ht="12.75" x14ac:dyDescent="0.2">
      <c r="A7297" s="108" t="str">
        <f>EnterpriseData!$B$38</f>
        <v>ProTes300420201Adm</v>
      </c>
      <c r="B7297" s="109" t="s">
        <v>26152</v>
      </c>
      <c r="C7297" s="108" t="s">
        <v>2609</v>
      </c>
      <c r="D7297" s="108" t="s">
        <v>26153</v>
      </c>
      <c r="E7297" s="108" t="s">
        <v>2683</v>
      </c>
      <c r="G7297" s="108" t="s">
        <v>9426</v>
      </c>
      <c r="H7297" s="108" t="s">
        <v>9426</v>
      </c>
      <c r="I7297" s="110" t="s">
        <v>2683</v>
      </c>
      <c r="J7297" s="108" t="s">
        <v>3016</v>
      </c>
      <c r="O7297" s="108" t="s">
        <v>2573</v>
      </c>
    </row>
    <row r="7298" spans="1:15" s="108" customFormat="1" ht="12.75" x14ac:dyDescent="0.2">
      <c r="A7298" s="108" t="str">
        <f>EnterpriseData!$B$38</f>
        <v>ProTes300420201Adm</v>
      </c>
      <c r="B7298" s="109" t="s">
        <v>26154</v>
      </c>
      <c r="C7298" s="108" t="s">
        <v>2609</v>
      </c>
      <c r="D7298" s="108" t="s">
        <v>26155</v>
      </c>
      <c r="E7298" s="108" t="s">
        <v>2683</v>
      </c>
      <c r="G7298" s="108" t="s">
        <v>26156</v>
      </c>
      <c r="H7298" s="108" t="s">
        <v>26157</v>
      </c>
      <c r="I7298" s="110" t="s">
        <v>2683</v>
      </c>
      <c r="J7298" s="108" t="s">
        <v>6123</v>
      </c>
      <c r="O7298" s="108" t="s">
        <v>2573</v>
      </c>
    </row>
    <row r="7299" spans="1:15" s="108" customFormat="1" ht="12.75" x14ac:dyDescent="0.2">
      <c r="A7299" s="108" t="str">
        <f>EnterpriseData!$B$38</f>
        <v>ProTes300420201Adm</v>
      </c>
      <c r="B7299" s="109" t="s">
        <v>26158</v>
      </c>
      <c r="C7299" s="108" t="s">
        <v>2609</v>
      </c>
      <c r="D7299" s="108" t="s">
        <v>26159</v>
      </c>
      <c r="E7299" s="108" t="s">
        <v>2683</v>
      </c>
      <c r="G7299" s="108" t="s">
        <v>26160</v>
      </c>
      <c r="H7299" s="108" t="s">
        <v>6118</v>
      </c>
      <c r="I7299" s="110" t="s">
        <v>2683</v>
      </c>
      <c r="J7299" s="108" t="s">
        <v>2377</v>
      </c>
      <c r="O7299" s="108" t="s">
        <v>2573</v>
      </c>
    </row>
    <row r="7300" spans="1:15" s="108" customFormat="1" ht="12.75" x14ac:dyDescent="0.2">
      <c r="A7300" s="108" t="str">
        <f>EnterpriseData!$B$38</f>
        <v>ProTes300420201Adm</v>
      </c>
      <c r="B7300" s="109" t="s">
        <v>26161</v>
      </c>
      <c r="C7300" s="108" t="s">
        <v>2609</v>
      </c>
      <c r="D7300" s="108" t="s">
        <v>26162</v>
      </c>
      <c r="E7300" s="108" t="s">
        <v>2683</v>
      </c>
      <c r="G7300" s="108" t="s">
        <v>26163</v>
      </c>
      <c r="H7300" s="108" t="s">
        <v>8796</v>
      </c>
      <c r="I7300" s="110" t="s">
        <v>2683</v>
      </c>
      <c r="J7300" s="108" t="s">
        <v>4785</v>
      </c>
      <c r="O7300" s="108" t="s">
        <v>2573</v>
      </c>
    </row>
    <row r="7301" spans="1:15" s="108" customFormat="1" ht="12.75" x14ac:dyDescent="0.2">
      <c r="A7301" s="108" t="str">
        <f>EnterpriseData!$B$38</f>
        <v>ProTes300420201Adm</v>
      </c>
      <c r="B7301" s="109" t="s">
        <v>26164</v>
      </c>
      <c r="C7301" s="108" t="s">
        <v>2609</v>
      </c>
      <c r="D7301" s="108" t="s">
        <v>26165</v>
      </c>
      <c r="E7301" s="108" t="s">
        <v>2683</v>
      </c>
      <c r="G7301" s="108" t="s">
        <v>26166</v>
      </c>
      <c r="H7301" s="108" t="s">
        <v>6118</v>
      </c>
      <c r="I7301" s="110" t="s">
        <v>2683</v>
      </c>
      <c r="J7301" s="108" t="s">
        <v>2377</v>
      </c>
      <c r="O7301" s="108" t="s">
        <v>2573</v>
      </c>
    </row>
    <row r="7302" spans="1:15" s="108" customFormat="1" ht="12.75" x14ac:dyDescent="0.2">
      <c r="A7302" s="108" t="str">
        <f>EnterpriseData!$B$38</f>
        <v>ProTes300420201Adm</v>
      </c>
      <c r="B7302" s="109" t="s">
        <v>26167</v>
      </c>
      <c r="C7302" s="108" t="s">
        <v>2609</v>
      </c>
      <c r="D7302" s="108" t="s">
        <v>26168</v>
      </c>
      <c r="E7302" s="108" t="s">
        <v>2683</v>
      </c>
      <c r="G7302" s="108" t="s">
        <v>26169</v>
      </c>
      <c r="H7302" s="108" t="s">
        <v>6863</v>
      </c>
      <c r="I7302" s="110" t="s">
        <v>2683</v>
      </c>
      <c r="J7302" s="108" t="s">
        <v>6370</v>
      </c>
      <c r="O7302" s="108" t="s">
        <v>2573</v>
      </c>
    </row>
    <row r="7303" spans="1:15" s="108" customFormat="1" ht="12.75" x14ac:dyDescent="0.2">
      <c r="A7303" s="108" t="str">
        <f>EnterpriseData!$B$38</f>
        <v>ProTes300420201Adm</v>
      </c>
      <c r="B7303" s="109" t="s">
        <v>26170</v>
      </c>
      <c r="C7303" s="108" t="s">
        <v>2609</v>
      </c>
      <c r="D7303" s="108" t="s">
        <v>26171</v>
      </c>
      <c r="E7303" s="108" t="s">
        <v>2683</v>
      </c>
      <c r="G7303" s="108" t="s">
        <v>26172</v>
      </c>
      <c r="H7303" s="108" t="s">
        <v>7084</v>
      </c>
      <c r="I7303" s="110" t="s">
        <v>2683</v>
      </c>
      <c r="J7303" s="108" t="s">
        <v>2377</v>
      </c>
      <c r="O7303" s="108" t="s">
        <v>2573</v>
      </c>
    </row>
    <row r="7304" spans="1:15" s="108" customFormat="1" ht="12.75" x14ac:dyDescent="0.2">
      <c r="A7304" s="108" t="str">
        <f>EnterpriseData!$B$38</f>
        <v>ProTes300420201Adm</v>
      </c>
      <c r="B7304" s="109" t="s">
        <v>26173</v>
      </c>
      <c r="C7304" s="108" t="s">
        <v>2609</v>
      </c>
      <c r="D7304" s="108" t="s">
        <v>26174</v>
      </c>
      <c r="E7304" s="108" t="s">
        <v>2683</v>
      </c>
      <c r="G7304" s="108" t="s">
        <v>26175</v>
      </c>
      <c r="H7304" s="108" t="s">
        <v>26175</v>
      </c>
      <c r="I7304" s="110" t="s">
        <v>2683</v>
      </c>
      <c r="J7304" s="108" t="s">
        <v>3016</v>
      </c>
      <c r="O7304" s="108" t="s">
        <v>2573</v>
      </c>
    </row>
    <row r="7305" spans="1:15" s="108" customFormat="1" ht="12.75" x14ac:dyDescent="0.2">
      <c r="A7305" s="108" t="str">
        <f>EnterpriseData!$B$38</f>
        <v>ProTes300420201Adm</v>
      </c>
      <c r="B7305" s="109" t="s">
        <v>26176</v>
      </c>
      <c r="C7305" s="108" t="s">
        <v>2609</v>
      </c>
      <c r="D7305" s="108" t="s">
        <v>26177</v>
      </c>
      <c r="E7305" s="108" t="s">
        <v>2683</v>
      </c>
      <c r="G7305" s="108" t="s">
        <v>26178</v>
      </c>
      <c r="H7305" s="108" t="s">
        <v>6415</v>
      </c>
      <c r="I7305" s="110" t="s">
        <v>2683</v>
      </c>
      <c r="J7305" s="108" t="s">
        <v>4651</v>
      </c>
      <c r="O7305" s="108" t="s">
        <v>2573</v>
      </c>
    </row>
    <row r="7306" spans="1:15" s="108" customFormat="1" ht="12.75" x14ac:dyDescent="0.2">
      <c r="A7306" s="108" t="str">
        <f>EnterpriseData!$B$38</f>
        <v>ProTes300420201Adm</v>
      </c>
      <c r="B7306" s="109" t="s">
        <v>26179</v>
      </c>
      <c r="C7306" s="108" t="s">
        <v>2609</v>
      </c>
      <c r="D7306" s="108" t="s">
        <v>26180</v>
      </c>
      <c r="E7306" s="108" t="s">
        <v>2683</v>
      </c>
      <c r="G7306" s="108" t="s">
        <v>26181</v>
      </c>
      <c r="H7306" s="108" t="s">
        <v>7084</v>
      </c>
      <c r="I7306" s="110" t="s">
        <v>2683</v>
      </c>
      <c r="J7306" s="108" t="s">
        <v>2377</v>
      </c>
      <c r="O7306" s="108" t="s">
        <v>2573</v>
      </c>
    </row>
    <row r="7307" spans="1:15" s="108" customFormat="1" ht="12.75" x14ac:dyDescent="0.2">
      <c r="A7307" s="108" t="str">
        <f>EnterpriseData!$B$38</f>
        <v>ProTes300420201Adm</v>
      </c>
      <c r="B7307" s="109" t="s">
        <v>26182</v>
      </c>
      <c r="C7307" s="108" t="s">
        <v>2609</v>
      </c>
      <c r="D7307" s="108" t="s">
        <v>26183</v>
      </c>
      <c r="E7307" s="108" t="s">
        <v>2683</v>
      </c>
      <c r="G7307" s="108" t="s">
        <v>26184</v>
      </c>
      <c r="H7307" s="108" t="s">
        <v>26185</v>
      </c>
      <c r="I7307" s="110" t="s">
        <v>2683</v>
      </c>
      <c r="J7307" s="108" t="s">
        <v>4651</v>
      </c>
      <c r="O7307" s="108" t="s">
        <v>2573</v>
      </c>
    </row>
    <row r="7308" spans="1:15" s="108" customFormat="1" ht="12.75" x14ac:dyDescent="0.2">
      <c r="A7308" s="108" t="str">
        <f>EnterpriseData!$B$38</f>
        <v>ProTes300420201Adm</v>
      </c>
      <c r="B7308" s="109" t="s">
        <v>26186</v>
      </c>
      <c r="C7308" s="108" t="s">
        <v>2609</v>
      </c>
      <c r="D7308" s="108" t="s">
        <v>26187</v>
      </c>
      <c r="E7308" s="108" t="s">
        <v>2683</v>
      </c>
      <c r="G7308" s="108" t="s">
        <v>26188</v>
      </c>
      <c r="H7308" s="108" t="s">
        <v>7712</v>
      </c>
      <c r="I7308" s="110" t="s">
        <v>2683</v>
      </c>
      <c r="J7308" s="108" t="s">
        <v>3614</v>
      </c>
      <c r="O7308" s="108" t="s">
        <v>2573</v>
      </c>
    </row>
    <row r="7309" spans="1:15" s="108" customFormat="1" ht="12.75" x14ac:dyDescent="0.2">
      <c r="A7309" s="108" t="str">
        <f>EnterpriseData!$B$38</f>
        <v>ProTes300420201Adm</v>
      </c>
      <c r="B7309" s="109" t="s">
        <v>26189</v>
      </c>
      <c r="C7309" s="108" t="s">
        <v>2609</v>
      </c>
      <c r="D7309" s="108" t="s">
        <v>26190</v>
      </c>
      <c r="E7309" s="108" t="s">
        <v>2683</v>
      </c>
      <c r="G7309" s="108" t="s">
        <v>26191</v>
      </c>
      <c r="H7309" s="108" t="s">
        <v>6415</v>
      </c>
      <c r="I7309" s="110" t="s">
        <v>2683</v>
      </c>
      <c r="J7309" s="108" t="s">
        <v>4651</v>
      </c>
      <c r="O7309" s="108" t="s">
        <v>2573</v>
      </c>
    </row>
    <row r="7310" spans="1:15" s="108" customFormat="1" ht="12.75" x14ac:dyDescent="0.2">
      <c r="A7310" s="108" t="str">
        <f>EnterpriseData!$B$38</f>
        <v>ProTes300420201Adm</v>
      </c>
      <c r="B7310" s="109" t="s">
        <v>26192</v>
      </c>
      <c r="C7310" s="108" t="s">
        <v>2609</v>
      </c>
      <c r="D7310" s="108" t="s">
        <v>26193</v>
      </c>
      <c r="E7310" s="108" t="s">
        <v>2683</v>
      </c>
      <c r="G7310" s="108" t="s">
        <v>26194</v>
      </c>
      <c r="H7310" s="108" t="s">
        <v>6151</v>
      </c>
      <c r="I7310" s="110" t="s">
        <v>2683</v>
      </c>
      <c r="J7310" s="108" t="s">
        <v>2727</v>
      </c>
      <c r="O7310" s="108" t="s">
        <v>2573</v>
      </c>
    </row>
    <row r="7311" spans="1:15" s="108" customFormat="1" ht="12.75" x14ac:dyDescent="0.2">
      <c r="A7311" s="108" t="str">
        <f>EnterpriseData!$B$38</f>
        <v>ProTes300420201Adm</v>
      </c>
      <c r="B7311" s="109" t="s">
        <v>26195</v>
      </c>
      <c r="C7311" s="108" t="s">
        <v>2609</v>
      </c>
      <c r="D7311" s="108" t="s">
        <v>26196</v>
      </c>
      <c r="E7311" s="108" t="s">
        <v>2683</v>
      </c>
      <c r="G7311" s="108" t="s">
        <v>26197</v>
      </c>
      <c r="H7311" s="108" t="s">
        <v>26197</v>
      </c>
      <c r="I7311" s="110" t="s">
        <v>2683</v>
      </c>
      <c r="J7311" s="108" t="s">
        <v>2865</v>
      </c>
      <c r="O7311" s="108" t="s">
        <v>2573</v>
      </c>
    </row>
    <row r="7312" spans="1:15" s="108" customFormat="1" ht="12.75" x14ac:dyDescent="0.2">
      <c r="A7312" s="108" t="str">
        <f>EnterpriseData!$B$38</f>
        <v>ProTes300420201Adm</v>
      </c>
      <c r="B7312" s="109" t="s">
        <v>26198</v>
      </c>
      <c r="C7312" s="108" t="s">
        <v>2609</v>
      </c>
      <c r="D7312" s="108" t="s">
        <v>26199</v>
      </c>
      <c r="E7312" s="108" t="s">
        <v>2683</v>
      </c>
      <c r="G7312" s="108" t="s">
        <v>26200</v>
      </c>
      <c r="H7312" s="108" t="s">
        <v>7712</v>
      </c>
      <c r="I7312" s="110" t="s">
        <v>2683</v>
      </c>
      <c r="J7312" s="108" t="s">
        <v>3614</v>
      </c>
      <c r="O7312" s="108" t="s">
        <v>2573</v>
      </c>
    </row>
    <row r="7313" spans="1:15" s="108" customFormat="1" ht="12.75" x14ac:dyDescent="0.2">
      <c r="A7313" s="108" t="str">
        <f>EnterpriseData!$B$38</f>
        <v>ProTes300420201Adm</v>
      </c>
      <c r="B7313" s="109" t="s">
        <v>26201</v>
      </c>
      <c r="C7313" s="108" t="s">
        <v>2609</v>
      </c>
      <c r="D7313" s="108" t="s">
        <v>26202</v>
      </c>
      <c r="E7313" s="108" t="s">
        <v>2683</v>
      </c>
      <c r="G7313" s="108" t="s">
        <v>26203</v>
      </c>
      <c r="H7313" s="108" t="s">
        <v>6325</v>
      </c>
      <c r="I7313" s="110" t="s">
        <v>2683</v>
      </c>
      <c r="J7313" s="108" t="s">
        <v>2377</v>
      </c>
      <c r="O7313" s="108" t="s">
        <v>2573</v>
      </c>
    </row>
    <row r="7314" spans="1:15" s="108" customFormat="1" ht="12.75" x14ac:dyDescent="0.2">
      <c r="A7314" s="108" t="str">
        <f>EnterpriseData!$B$38</f>
        <v>ProTes300420201Adm</v>
      </c>
      <c r="B7314" s="109" t="s">
        <v>26204</v>
      </c>
      <c r="C7314" s="108" t="s">
        <v>2609</v>
      </c>
      <c r="D7314" s="108" t="s">
        <v>26205</v>
      </c>
      <c r="E7314" s="108" t="s">
        <v>2683</v>
      </c>
      <c r="G7314" s="108" t="s">
        <v>26206</v>
      </c>
      <c r="H7314" s="108" t="s">
        <v>6245</v>
      </c>
      <c r="I7314" s="110" t="s">
        <v>2683</v>
      </c>
      <c r="J7314" s="108" t="s">
        <v>2412</v>
      </c>
      <c r="O7314" s="108" t="s">
        <v>2573</v>
      </c>
    </row>
    <row r="7315" spans="1:15" s="108" customFormat="1" ht="12.75" x14ac:dyDescent="0.2">
      <c r="A7315" s="108" t="str">
        <f>EnterpriseData!$B$38</f>
        <v>ProTes300420201Adm</v>
      </c>
      <c r="B7315" s="109" t="s">
        <v>26207</v>
      </c>
      <c r="C7315" s="108" t="s">
        <v>2609</v>
      </c>
      <c r="D7315" s="108" t="s">
        <v>26208</v>
      </c>
      <c r="E7315" s="108" t="s">
        <v>2683</v>
      </c>
      <c r="G7315" s="108" t="s">
        <v>26209</v>
      </c>
      <c r="H7315" s="108" t="s">
        <v>15079</v>
      </c>
      <c r="I7315" s="110" t="s">
        <v>2683</v>
      </c>
      <c r="J7315" s="108" t="s">
        <v>2404</v>
      </c>
      <c r="O7315" s="108" t="s">
        <v>2573</v>
      </c>
    </row>
    <row r="7316" spans="1:15" s="108" customFormat="1" ht="12.75" x14ac:dyDescent="0.2">
      <c r="A7316" s="108" t="str">
        <f>EnterpriseData!$B$38</f>
        <v>ProTes300420201Adm</v>
      </c>
      <c r="B7316" s="109" t="s">
        <v>26210</v>
      </c>
      <c r="C7316" s="108" t="s">
        <v>2609</v>
      </c>
      <c r="D7316" s="108" t="s">
        <v>26211</v>
      </c>
      <c r="E7316" s="108" t="s">
        <v>2683</v>
      </c>
      <c r="G7316" s="108" t="s">
        <v>26212</v>
      </c>
      <c r="H7316" s="108" t="s">
        <v>6796</v>
      </c>
      <c r="I7316" s="110" t="s">
        <v>2683</v>
      </c>
      <c r="J7316" s="108" t="s">
        <v>3100</v>
      </c>
      <c r="O7316" s="108" t="s">
        <v>2573</v>
      </c>
    </row>
    <row r="7317" spans="1:15" s="108" customFormat="1" ht="12.75" x14ac:dyDescent="0.2">
      <c r="A7317" s="108" t="str">
        <f>EnterpriseData!$B$38</f>
        <v>ProTes300420201Adm</v>
      </c>
      <c r="B7317" s="109" t="s">
        <v>26213</v>
      </c>
      <c r="C7317" s="108" t="s">
        <v>2609</v>
      </c>
      <c r="D7317" s="108" t="s">
        <v>26214</v>
      </c>
      <c r="E7317" s="108" t="s">
        <v>2683</v>
      </c>
      <c r="G7317" s="108" t="s">
        <v>26215</v>
      </c>
      <c r="H7317" s="108" t="s">
        <v>6616</v>
      </c>
      <c r="I7317" s="110" t="s">
        <v>2683</v>
      </c>
      <c r="J7317" s="108" t="s">
        <v>5800</v>
      </c>
      <c r="O7317" s="108" t="s">
        <v>2573</v>
      </c>
    </row>
    <row r="7318" spans="1:15" s="108" customFormat="1" ht="12.75" x14ac:dyDescent="0.2">
      <c r="A7318" s="108" t="str">
        <f>EnterpriseData!$B$38</f>
        <v>ProTes300420201Adm</v>
      </c>
      <c r="B7318" s="109" t="s">
        <v>26216</v>
      </c>
      <c r="C7318" s="108" t="s">
        <v>2609</v>
      </c>
      <c r="D7318" s="108" t="s">
        <v>26217</v>
      </c>
      <c r="E7318" s="108" t="s">
        <v>2683</v>
      </c>
      <c r="G7318" s="108" t="s">
        <v>26218</v>
      </c>
      <c r="H7318" s="108" t="s">
        <v>6191</v>
      </c>
      <c r="I7318" s="110" t="s">
        <v>2683</v>
      </c>
      <c r="J7318" s="108" t="s">
        <v>2426</v>
      </c>
      <c r="O7318" s="108" t="s">
        <v>2573</v>
      </c>
    </row>
    <row r="7319" spans="1:15" s="108" customFormat="1" ht="12.75" x14ac:dyDescent="0.2">
      <c r="A7319" s="108" t="str">
        <f>EnterpriseData!$B$38</f>
        <v>ProTes300420201Adm</v>
      </c>
      <c r="B7319" s="109" t="s">
        <v>26219</v>
      </c>
      <c r="C7319" s="108" t="s">
        <v>2609</v>
      </c>
      <c r="D7319" s="108" t="s">
        <v>26220</v>
      </c>
      <c r="E7319" s="108" t="s">
        <v>2683</v>
      </c>
      <c r="G7319" s="108" t="s">
        <v>26221</v>
      </c>
      <c r="H7319" s="108" t="s">
        <v>26222</v>
      </c>
      <c r="I7319" s="110" t="s">
        <v>2683</v>
      </c>
      <c r="J7319" s="108" t="s">
        <v>3202</v>
      </c>
      <c r="O7319" s="108" t="s">
        <v>2573</v>
      </c>
    </row>
    <row r="7320" spans="1:15" s="108" customFormat="1" ht="12.75" x14ac:dyDescent="0.2">
      <c r="A7320" s="108" t="str">
        <f>EnterpriseData!$B$38</f>
        <v>ProTes300420201Adm</v>
      </c>
      <c r="B7320" s="109" t="s">
        <v>26223</v>
      </c>
      <c r="C7320" s="108" t="s">
        <v>2609</v>
      </c>
      <c r="D7320" s="108" t="s">
        <v>26224</v>
      </c>
      <c r="E7320" s="108" t="s">
        <v>2683</v>
      </c>
      <c r="G7320" s="108" t="s">
        <v>26225</v>
      </c>
      <c r="H7320" s="108" t="s">
        <v>13168</v>
      </c>
      <c r="I7320" s="110" t="s">
        <v>2683</v>
      </c>
      <c r="J7320" s="108" t="s">
        <v>13169</v>
      </c>
      <c r="O7320" s="108" t="s">
        <v>2573</v>
      </c>
    </row>
    <row r="7321" spans="1:15" s="108" customFormat="1" ht="12.75" x14ac:dyDescent="0.2">
      <c r="A7321" s="108" t="str">
        <f>EnterpriseData!$B$38</f>
        <v>ProTes300420201Adm</v>
      </c>
      <c r="B7321" s="109" t="s">
        <v>26226</v>
      </c>
      <c r="C7321" s="108" t="s">
        <v>2609</v>
      </c>
      <c r="D7321" s="108" t="s">
        <v>26227</v>
      </c>
      <c r="E7321" s="108" t="s">
        <v>2683</v>
      </c>
      <c r="G7321" s="108" t="s">
        <v>26228</v>
      </c>
      <c r="H7321" s="108" t="s">
        <v>7028</v>
      </c>
      <c r="I7321" s="110" t="s">
        <v>2683</v>
      </c>
      <c r="J7321" s="108" t="s">
        <v>5295</v>
      </c>
      <c r="O7321" s="108" t="s">
        <v>2573</v>
      </c>
    </row>
    <row r="7322" spans="1:15" s="108" customFormat="1" ht="12.75" x14ac:dyDescent="0.2">
      <c r="A7322" s="108" t="str">
        <f>EnterpriseData!$B$38</f>
        <v>ProTes300420201Adm</v>
      </c>
      <c r="B7322" s="109" t="s">
        <v>26229</v>
      </c>
      <c r="C7322" s="108" t="s">
        <v>2609</v>
      </c>
      <c r="D7322" s="108" t="s">
        <v>26230</v>
      </c>
      <c r="E7322" s="108" t="s">
        <v>2683</v>
      </c>
      <c r="G7322" s="108" t="s">
        <v>26231</v>
      </c>
      <c r="H7322" s="108" t="s">
        <v>6133</v>
      </c>
      <c r="I7322" s="110" t="s">
        <v>2683</v>
      </c>
      <c r="J7322" s="108" t="s">
        <v>3681</v>
      </c>
      <c r="O7322" s="108" t="s">
        <v>2573</v>
      </c>
    </row>
    <row r="7323" spans="1:15" s="108" customFormat="1" ht="12.75" x14ac:dyDescent="0.2">
      <c r="A7323" s="108" t="str">
        <f>EnterpriseData!$B$38</f>
        <v>ProTes300420201Adm</v>
      </c>
      <c r="B7323" s="109" t="s">
        <v>26232</v>
      </c>
      <c r="C7323" s="108" t="s">
        <v>2609</v>
      </c>
      <c r="D7323" s="108" t="s">
        <v>26233</v>
      </c>
      <c r="E7323" s="108" t="s">
        <v>2683</v>
      </c>
      <c r="G7323" s="108" t="s">
        <v>26234</v>
      </c>
      <c r="H7323" s="108" t="s">
        <v>11059</v>
      </c>
      <c r="I7323" s="110" t="s">
        <v>2683</v>
      </c>
      <c r="J7323" s="108" t="s">
        <v>2794</v>
      </c>
      <c r="O7323" s="108" t="s">
        <v>2573</v>
      </c>
    </row>
    <row r="7324" spans="1:15" s="108" customFormat="1" ht="12.75" x14ac:dyDescent="0.2">
      <c r="A7324" s="108" t="str">
        <f>EnterpriseData!$B$38</f>
        <v>ProTes300420201Adm</v>
      </c>
      <c r="B7324" s="109" t="s">
        <v>26235</v>
      </c>
      <c r="C7324" s="108" t="s">
        <v>2609</v>
      </c>
      <c r="D7324" s="108" t="s">
        <v>26236</v>
      </c>
      <c r="E7324" s="108" t="s">
        <v>2683</v>
      </c>
      <c r="G7324" s="108" t="s">
        <v>5408</v>
      </c>
      <c r="H7324" s="108" t="s">
        <v>22437</v>
      </c>
      <c r="I7324" s="110" t="s">
        <v>2683</v>
      </c>
      <c r="J7324" s="108" t="s">
        <v>5409</v>
      </c>
      <c r="O7324" s="108" t="s">
        <v>2573</v>
      </c>
    </row>
    <row r="7325" spans="1:15" s="108" customFormat="1" ht="12.75" x14ac:dyDescent="0.2">
      <c r="A7325" s="108" t="str">
        <f>EnterpriseData!$B$38</f>
        <v>ProTes300420201Adm</v>
      </c>
      <c r="B7325" s="109" t="s">
        <v>26237</v>
      </c>
      <c r="C7325" s="108" t="s">
        <v>2609</v>
      </c>
      <c r="D7325" s="108" t="s">
        <v>26238</v>
      </c>
      <c r="E7325" s="108" t="s">
        <v>2683</v>
      </c>
      <c r="G7325" s="108" t="s">
        <v>4974</v>
      </c>
      <c r="H7325" s="108" t="s">
        <v>13366</v>
      </c>
      <c r="I7325" s="110" t="s">
        <v>2683</v>
      </c>
      <c r="J7325" s="108" t="s">
        <v>3681</v>
      </c>
      <c r="O7325" s="108" t="s">
        <v>2573</v>
      </c>
    </row>
    <row r="7326" spans="1:15" s="108" customFormat="1" ht="12.75" x14ac:dyDescent="0.2">
      <c r="A7326" s="108" t="str">
        <f>EnterpriseData!$B$38</f>
        <v>ProTes300420201Adm</v>
      </c>
      <c r="B7326" s="109" t="s">
        <v>26239</v>
      </c>
      <c r="C7326" s="108" t="s">
        <v>2609</v>
      </c>
      <c r="D7326" s="108" t="s">
        <v>26240</v>
      </c>
      <c r="E7326" s="108" t="s">
        <v>2683</v>
      </c>
      <c r="G7326" s="108" t="s">
        <v>26241</v>
      </c>
      <c r="H7326" s="108" t="s">
        <v>26242</v>
      </c>
      <c r="I7326" s="110" t="s">
        <v>2683</v>
      </c>
      <c r="J7326" s="108" t="s">
        <v>3195</v>
      </c>
      <c r="O7326" s="108" t="s">
        <v>2573</v>
      </c>
    </row>
    <row r="7327" spans="1:15" s="108" customFormat="1" ht="12.75" x14ac:dyDescent="0.2">
      <c r="A7327" s="108" t="str">
        <f>EnterpriseData!$B$38</f>
        <v>ProTes300420201Adm</v>
      </c>
      <c r="B7327" s="109" t="s">
        <v>26243</v>
      </c>
      <c r="C7327" s="108" t="s">
        <v>2609</v>
      </c>
      <c r="D7327" s="108" t="s">
        <v>26244</v>
      </c>
      <c r="E7327" s="108" t="s">
        <v>2683</v>
      </c>
      <c r="G7327" s="108" t="s">
        <v>26245</v>
      </c>
      <c r="H7327" s="108" t="s">
        <v>11138</v>
      </c>
      <c r="I7327" s="110" t="s">
        <v>2683</v>
      </c>
      <c r="J7327" s="108" t="s">
        <v>3162</v>
      </c>
      <c r="O7327" s="108" t="s">
        <v>2573</v>
      </c>
    </row>
    <row r="7328" spans="1:15" s="108" customFormat="1" ht="12.75" x14ac:dyDescent="0.2">
      <c r="A7328" s="108" t="str">
        <f>EnterpriseData!$B$38</f>
        <v>ProTes300420201Adm</v>
      </c>
      <c r="B7328" s="109" t="s">
        <v>26246</v>
      </c>
      <c r="C7328" s="108" t="s">
        <v>2609</v>
      </c>
      <c r="D7328" s="108" t="s">
        <v>21374</v>
      </c>
      <c r="E7328" s="108" t="s">
        <v>2683</v>
      </c>
      <c r="G7328" s="108" t="s">
        <v>26247</v>
      </c>
      <c r="H7328" s="108" t="s">
        <v>7712</v>
      </c>
      <c r="I7328" s="110" t="s">
        <v>2683</v>
      </c>
      <c r="J7328" s="108" t="s">
        <v>3614</v>
      </c>
      <c r="O7328" s="108" t="s">
        <v>2573</v>
      </c>
    </row>
    <row r="7329" spans="1:15" s="108" customFormat="1" ht="12.75" x14ac:dyDescent="0.2">
      <c r="A7329" s="108" t="str">
        <f>EnterpriseData!$B$38</f>
        <v>ProTes300420201Adm</v>
      </c>
      <c r="B7329" s="109" t="s">
        <v>26248</v>
      </c>
      <c r="C7329" s="108" t="s">
        <v>2609</v>
      </c>
      <c r="D7329" s="108" t="s">
        <v>26249</v>
      </c>
      <c r="E7329" s="108" t="s">
        <v>2683</v>
      </c>
      <c r="G7329" s="108" t="s">
        <v>26250</v>
      </c>
      <c r="H7329" s="108" t="s">
        <v>26251</v>
      </c>
      <c r="I7329" s="110" t="s">
        <v>2683</v>
      </c>
      <c r="J7329" s="108" t="s">
        <v>3358</v>
      </c>
      <c r="O7329" s="108" t="s">
        <v>2573</v>
      </c>
    </row>
    <row r="7330" spans="1:15" s="108" customFormat="1" ht="12.75" x14ac:dyDescent="0.2">
      <c r="A7330" s="108" t="str">
        <f>EnterpriseData!$B$38</f>
        <v>ProTes300420201Adm</v>
      </c>
      <c r="B7330" s="109" t="s">
        <v>26252</v>
      </c>
      <c r="C7330" s="108" t="s">
        <v>2609</v>
      </c>
      <c r="D7330" s="108" t="s">
        <v>26253</v>
      </c>
      <c r="E7330" s="108" t="s">
        <v>2683</v>
      </c>
      <c r="G7330" s="108" t="s">
        <v>26254</v>
      </c>
      <c r="H7330" s="108" t="s">
        <v>6800</v>
      </c>
      <c r="I7330" s="110" t="s">
        <v>2683</v>
      </c>
      <c r="J7330" s="108" t="s">
        <v>412</v>
      </c>
      <c r="O7330" s="108" t="s">
        <v>2573</v>
      </c>
    </row>
    <row r="7331" spans="1:15" s="108" customFormat="1" ht="12.75" x14ac:dyDescent="0.2">
      <c r="A7331" s="108" t="str">
        <f>EnterpriseData!$B$38</f>
        <v>ProTes300420201Adm</v>
      </c>
      <c r="B7331" s="109" t="s">
        <v>26255</v>
      </c>
      <c r="C7331" s="108" t="s">
        <v>2609</v>
      </c>
      <c r="D7331" s="108" t="s">
        <v>26256</v>
      </c>
      <c r="E7331" s="108" t="s">
        <v>26257</v>
      </c>
      <c r="F7331" s="108" t="s">
        <v>26258</v>
      </c>
      <c r="G7331" s="108" t="s">
        <v>3313</v>
      </c>
      <c r="H7331" s="108" t="s">
        <v>3313</v>
      </c>
      <c r="I7331" s="110" t="s">
        <v>2683</v>
      </c>
      <c r="J7331" s="108" t="s">
        <v>2952</v>
      </c>
      <c r="O7331" s="108" t="s">
        <v>2573</v>
      </c>
    </row>
    <row r="7332" spans="1:15" s="108" customFormat="1" ht="12.75" x14ac:dyDescent="0.2">
      <c r="A7332" s="108" t="str">
        <f>EnterpriseData!$B$38</f>
        <v>ProTes300420201Adm</v>
      </c>
      <c r="B7332" s="109" t="s">
        <v>26259</v>
      </c>
      <c r="C7332" s="108" t="s">
        <v>2609</v>
      </c>
      <c r="D7332" s="108" t="s">
        <v>26260</v>
      </c>
      <c r="E7332" s="108" t="s">
        <v>2683</v>
      </c>
      <c r="G7332" s="108" t="s">
        <v>26261</v>
      </c>
      <c r="H7332" s="108" t="s">
        <v>6299</v>
      </c>
      <c r="I7332" s="110" t="s">
        <v>2683</v>
      </c>
      <c r="J7332" s="108" t="s">
        <v>3100</v>
      </c>
      <c r="O7332" s="108" t="s">
        <v>2573</v>
      </c>
    </row>
    <row r="7333" spans="1:15" s="108" customFormat="1" ht="12.75" x14ac:dyDescent="0.2">
      <c r="A7333" s="108" t="str">
        <f>EnterpriseData!$B$38</f>
        <v>ProTes300420201Adm</v>
      </c>
      <c r="B7333" s="109" t="s">
        <v>26262</v>
      </c>
      <c r="C7333" s="108" t="s">
        <v>2609</v>
      </c>
      <c r="D7333" s="108" t="s">
        <v>26263</v>
      </c>
      <c r="E7333" s="108" t="s">
        <v>2683</v>
      </c>
      <c r="G7333" s="108" t="s">
        <v>26264</v>
      </c>
      <c r="H7333" s="108" t="s">
        <v>26265</v>
      </c>
      <c r="I7333" s="110" t="s">
        <v>2683</v>
      </c>
      <c r="J7333" s="108" t="s">
        <v>5295</v>
      </c>
      <c r="O7333" s="108" t="s">
        <v>2573</v>
      </c>
    </row>
    <row r="7334" spans="1:15" s="108" customFormat="1" ht="12.75" x14ac:dyDescent="0.2">
      <c r="A7334" s="108" t="str">
        <f>EnterpriseData!$B$38</f>
        <v>ProTes300420201Adm</v>
      </c>
      <c r="B7334" s="109" t="s">
        <v>26266</v>
      </c>
      <c r="C7334" s="108" t="s">
        <v>2609</v>
      </c>
      <c r="D7334" s="108" t="s">
        <v>26267</v>
      </c>
      <c r="E7334" s="108" t="s">
        <v>2683</v>
      </c>
      <c r="G7334" s="108" t="s">
        <v>26268</v>
      </c>
      <c r="H7334" s="108" t="s">
        <v>6838</v>
      </c>
      <c r="I7334" s="110" t="s">
        <v>2683</v>
      </c>
      <c r="J7334" s="108" t="s">
        <v>2534</v>
      </c>
      <c r="O7334" s="108" t="s">
        <v>2573</v>
      </c>
    </row>
    <row r="7335" spans="1:15" s="108" customFormat="1" ht="12.75" x14ac:dyDescent="0.2">
      <c r="A7335" s="108" t="str">
        <f>EnterpriseData!$B$38</f>
        <v>ProTes300420201Adm</v>
      </c>
      <c r="B7335" s="109" t="s">
        <v>26269</v>
      </c>
      <c r="C7335" s="108" t="s">
        <v>2609</v>
      </c>
      <c r="D7335" s="108" t="s">
        <v>26270</v>
      </c>
      <c r="E7335" s="108" t="s">
        <v>2683</v>
      </c>
      <c r="G7335" s="108" t="s">
        <v>26271</v>
      </c>
      <c r="H7335" s="108" t="s">
        <v>6155</v>
      </c>
      <c r="I7335" s="110" t="s">
        <v>2683</v>
      </c>
      <c r="J7335" s="108" t="s">
        <v>3358</v>
      </c>
      <c r="O7335" s="108" t="s">
        <v>2573</v>
      </c>
    </row>
    <row r="7336" spans="1:15" s="108" customFormat="1" ht="12.75" x14ac:dyDescent="0.2">
      <c r="A7336" s="108" t="str">
        <f>EnterpriseData!$B$38</f>
        <v>ProTes300420201Adm</v>
      </c>
      <c r="B7336" s="109" t="s">
        <v>26272</v>
      </c>
      <c r="C7336" s="108" t="s">
        <v>2609</v>
      </c>
      <c r="D7336" s="108" t="s">
        <v>26273</v>
      </c>
      <c r="E7336" s="108" t="s">
        <v>2683</v>
      </c>
      <c r="G7336" s="108" t="s">
        <v>26274</v>
      </c>
      <c r="H7336" s="108" t="s">
        <v>26275</v>
      </c>
      <c r="I7336" s="110" t="s">
        <v>2683</v>
      </c>
      <c r="J7336" s="108" t="s">
        <v>2414</v>
      </c>
      <c r="O7336" s="108" t="s">
        <v>2573</v>
      </c>
    </row>
    <row r="7337" spans="1:15" s="108" customFormat="1" ht="12.75" x14ac:dyDescent="0.2">
      <c r="A7337" s="108" t="str">
        <f>EnterpriseData!$B$38</f>
        <v>ProTes300420201Adm</v>
      </c>
      <c r="B7337" s="109" t="s">
        <v>26276</v>
      </c>
      <c r="C7337" s="108" t="s">
        <v>2609</v>
      </c>
      <c r="D7337" s="108" t="s">
        <v>26277</v>
      </c>
      <c r="E7337" s="108" t="s">
        <v>2683</v>
      </c>
      <c r="G7337" s="108" t="s">
        <v>26278</v>
      </c>
      <c r="H7337" s="108" t="s">
        <v>7941</v>
      </c>
      <c r="I7337" s="110" t="s">
        <v>2683</v>
      </c>
      <c r="J7337" s="108" t="s">
        <v>2404</v>
      </c>
      <c r="O7337" s="108" t="s">
        <v>2573</v>
      </c>
    </row>
    <row r="7338" spans="1:15" s="108" customFormat="1" ht="12.75" x14ac:dyDescent="0.2">
      <c r="A7338" s="108" t="str">
        <f>EnterpriseData!$B$38</f>
        <v>ProTes300420201Adm</v>
      </c>
      <c r="B7338" s="109" t="s">
        <v>26279</v>
      </c>
      <c r="C7338" s="108" t="s">
        <v>2609</v>
      </c>
      <c r="D7338" s="108" t="s">
        <v>26280</v>
      </c>
      <c r="E7338" s="108" t="s">
        <v>2683</v>
      </c>
      <c r="G7338" s="108" t="s">
        <v>26281</v>
      </c>
      <c r="H7338" s="108" t="s">
        <v>9422</v>
      </c>
      <c r="I7338" s="110" t="s">
        <v>2683</v>
      </c>
      <c r="J7338" s="108" t="s">
        <v>3100</v>
      </c>
      <c r="O7338" s="108" t="s">
        <v>2573</v>
      </c>
    </row>
    <row r="7339" spans="1:15" s="108" customFormat="1" ht="12.75" x14ac:dyDescent="0.2">
      <c r="A7339" s="108" t="str">
        <f>EnterpriseData!$B$38</f>
        <v>ProTes300420201Adm</v>
      </c>
      <c r="B7339" s="109" t="s">
        <v>26282</v>
      </c>
      <c r="C7339" s="108" t="s">
        <v>2609</v>
      </c>
      <c r="D7339" s="108" t="s">
        <v>26283</v>
      </c>
      <c r="E7339" s="108" t="s">
        <v>2683</v>
      </c>
      <c r="G7339" s="108" t="s">
        <v>26284</v>
      </c>
      <c r="H7339" s="108" t="s">
        <v>6415</v>
      </c>
      <c r="I7339" s="110" t="s">
        <v>2683</v>
      </c>
      <c r="J7339" s="108" t="s">
        <v>4651</v>
      </c>
      <c r="O7339" s="108" t="s">
        <v>2573</v>
      </c>
    </row>
    <row r="7340" spans="1:15" s="108" customFormat="1" ht="12.75" x14ac:dyDescent="0.2">
      <c r="A7340" s="108" t="str">
        <f>EnterpriseData!$B$38</f>
        <v>ProTes300420201Adm</v>
      </c>
      <c r="B7340" s="109" t="s">
        <v>26285</v>
      </c>
      <c r="C7340" s="108" t="s">
        <v>2609</v>
      </c>
      <c r="D7340" s="108" t="s">
        <v>26286</v>
      </c>
      <c r="E7340" s="108" t="s">
        <v>2683</v>
      </c>
      <c r="G7340" s="108" t="s">
        <v>26287</v>
      </c>
      <c r="H7340" s="108" t="s">
        <v>7712</v>
      </c>
      <c r="I7340" s="110" t="s">
        <v>2683</v>
      </c>
      <c r="J7340" s="108" t="s">
        <v>3614</v>
      </c>
      <c r="O7340" s="108" t="s">
        <v>2573</v>
      </c>
    </row>
    <row r="7341" spans="1:15" s="108" customFormat="1" ht="12.75" x14ac:dyDescent="0.2">
      <c r="A7341" s="108" t="str">
        <f>EnterpriseData!$B$38</f>
        <v>ProTes300420201Adm</v>
      </c>
      <c r="B7341" s="109" t="s">
        <v>26288</v>
      </c>
      <c r="C7341" s="108" t="s">
        <v>2609</v>
      </c>
      <c r="D7341" s="108" t="s">
        <v>15007</v>
      </c>
      <c r="E7341" s="108" t="s">
        <v>2683</v>
      </c>
      <c r="G7341" s="108" t="s">
        <v>5291</v>
      </c>
      <c r="H7341" s="108" t="s">
        <v>5291</v>
      </c>
      <c r="I7341" s="110" t="s">
        <v>2683</v>
      </c>
      <c r="J7341" s="108" t="s">
        <v>5282</v>
      </c>
      <c r="O7341" s="108" t="s">
        <v>2573</v>
      </c>
    </row>
    <row r="7342" spans="1:15" s="108" customFormat="1" ht="12.75" x14ac:dyDescent="0.2">
      <c r="A7342" s="108" t="str">
        <f>EnterpriseData!$B$38</f>
        <v>ProTes300420201Adm</v>
      </c>
      <c r="B7342" s="109" t="s">
        <v>26289</v>
      </c>
      <c r="C7342" s="108" t="s">
        <v>2609</v>
      </c>
      <c r="D7342" s="108" t="s">
        <v>26290</v>
      </c>
      <c r="E7342" s="108" t="s">
        <v>2683</v>
      </c>
      <c r="G7342" s="108" t="s">
        <v>26291</v>
      </c>
      <c r="H7342" s="108" t="s">
        <v>7953</v>
      </c>
      <c r="I7342" s="110" t="s">
        <v>2683</v>
      </c>
      <c r="J7342" s="108" t="s">
        <v>4543</v>
      </c>
      <c r="O7342" s="108" t="s">
        <v>2573</v>
      </c>
    </row>
    <row r="7343" spans="1:15" s="108" customFormat="1" ht="12.75" x14ac:dyDescent="0.2">
      <c r="A7343" s="108" t="str">
        <f>EnterpriseData!$B$38</f>
        <v>ProTes300420201Adm</v>
      </c>
      <c r="B7343" s="109" t="s">
        <v>26292</v>
      </c>
      <c r="C7343" s="108" t="s">
        <v>2609</v>
      </c>
      <c r="D7343" s="108" t="s">
        <v>26293</v>
      </c>
      <c r="E7343" s="108" t="s">
        <v>2683</v>
      </c>
      <c r="G7343" s="108" t="s">
        <v>26294</v>
      </c>
      <c r="H7343" s="108" t="s">
        <v>6237</v>
      </c>
      <c r="I7343" s="110" t="s">
        <v>2683</v>
      </c>
      <c r="J7343" s="108" t="s">
        <v>6000</v>
      </c>
      <c r="O7343" s="108" t="s">
        <v>2573</v>
      </c>
    </row>
    <row r="7344" spans="1:15" s="108" customFormat="1" ht="12.75" x14ac:dyDescent="0.2">
      <c r="A7344" s="108" t="str">
        <f>EnterpriseData!$B$38</f>
        <v>ProTes300420201Adm</v>
      </c>
      <c r="B7344" s="109" t="s">
        <v>26295</v>
      </c>
      <c r="C7344" s="108" t="s">
        <v>2609</v>
      </c>
      <c r="D7344" s="108" t="s">
        <v>26296</v>
      </c>
      <c r="E7344" s="108" t="s">
        <v>2683</v>
      </c>
      <c r="G7344" s="108" t="s">
        <v>26297</v>
      </c>
      <c r="H7344" s="108" t="s">
        <v>6999</v>
      </c>
      <c r="I7344" s="110" t="s">
        <v>2683</v>
      </c>
      <c r="J7344" s="108" t="s">
        <v>4115</v>
      </c>
      <c r="O7344" s="108" t="s">
        <v>2573</v>
      </c>
    </row>
    <row r="7345" spans="1:15" s="108" customFormat="1" ht="12.75" x14ac:dyDescent="0.2">
      <c r="A7345" s="108" t="str">
        <f>EnterpriseData!$B$38</f>
        <v>ProTes300420201Adm</v>
      </c>
      <c r="B7345" s="109" t="s">
        <v>26298</v>
      </c>
      <c r="C7345" s="108" t="s">
        <v>2609</v>
      </c>
      <c r="D7345" s="108" t="s">
        <v>26299</v>
      </c>
      <c r="E7345" s="108" t="s">
        <v>2683</v>
      </c>
      <c r="G7345" s="108" t="s">
        <v>25025</v>
      </c>
      <c r="H7345" s="108" t="s">
        <v>6516</v>
      </c>
      <c r="I7345" s="110" t="s">
        <v>2683</v>
      </c>
      <c r="J7345" s="108" t="s">
        <v>2377</v>
      </c>
      <c r="O7345" s="108" t="s">
        <v>2573</v>
      </c>
    </row>
    <row r="7346" spans="1:15" s="108" customFormat="1" ht="12.75" x14ac:dyDescent="0.2">
      <c r="A7346" s="108" t="str">
        <f>EnterpriseData!$B$38</f>
        <v>ProTes300420201Adm</v>
      </c>
      <c r="B7346" s="109" t="s">
        <v>26300</v>
      </c>
      <c r="C7346" s="108" t="s">
        <v>2609</v>
      </c>
      <c r="D7346" s="108" t="s">
        <v>26301</v>
      </c>
      <c r="E7346" s="108" t="s">
        <v>2683</v>
      </c>
      <c r="G7346" s="108" t="s">
        <v>5688</v>
      </c>
      <c r="H7346" s="108" t="s">
        <v>5688</v>
      </c>
      <c r="I7346" s="110" t="s">
        <v>2683</v>
      </c>
      <c r="J7346" s="108" t="s">
        <v>5679</v>
      </c>
      <c r="O7346" s="108" t="s">
        <v>2573</v>
      </c>
    </row>
    <row r="7347" spans="1:15" s="108" customFormat="1" ht="12.75" x14ac:dyDescent="0.2">
      <c r="A7347" s="108" t="str">
        <f>EnterpriseData!$B$38</f>
        <v>ProTes300420201Adm</v>
      </c>
      <c r="B7347" s="109" t="s">
        <v>26302</v>
      </c>
      <c r="C7347" s="108" t="s">
        <v>2609</v>
      </c>
      <c r="D7347" s="108" t="s">
        <v>26303</v>
      </c>
      <c r="E7347" s="108" t="s">
        <v>2683</v>
      </c>
      <c r="G7347" s="108" t="s">
        <v>26304</v>
      </c>
      <c r="H7347" s="108" t="s">
        <v>23362</v>
      </c>
      <c r="I7347" s="110" t="s">
        <v>2683</v>
      </c>
      <c r="J7347" s="108" t="s">
        <v>4785</v>
      </c>
      <c r="O7347" s="108" t="s">
        <v>2573</v>
      </c>
    </row>
    <row r="7348" spans="1:15" s="108" customFormat="1" ht="12.75" x14ac:dyDescent="0.2">
      <c r="A7348" s="108" t="str">
        <f>EnterpriseData!$B$38</f>
        <v>ProTes300420201Adm</v>
      </c>
      <c r="B7348" s="109" t="s">
        <v>26305</v>
      </c>
      <c r="C7348" s="108" t="s">
        <v>2609</v>
      </c>
      <c r="D7348" s="108" t="s">
        <v>26306</v>
      </c>
      <c r="E7348" s="108" t="s">
        <v>2683</v>
      </c>
      <c r="G7348" s="108" t="s">
        <v>26307</v>
      </c>
      <c r="H7348" s="108" t="s">
        <v>9118</v>
      </c>
      <c r="I7348" s="110" t="s">
        <v>2683</v>
      </c>
      <c r="J7348" s="108" t="s">
        <v>2414</v>
      </c>
      <c r="O7348" s="108" t="s">
        <v>2573</v>
      </c>
    </row>
    <row r="7349" spans="1:15" s="108" customFormat="1" ht="12.75" x14ac:dyDescent="0.2">
      <c r="A7349" s="108" t="str">
        <f>EnterpriseData!$B$38</f>
        <v>ProTes300420201Adm</v>
      </c>
      <c r="B7349" s="109" t="s">
        <v>26308</v>
      </c>
      <c r="C7349" s="108" t="s">
        <v>2609</v>
      </c>
      <c r="D7349" s="108" t="s">
        <v>26309</v>
      </c>
      <c r="E7349" s="108" t="s">
        <v>2683</v>
      </c>
      <c r="G7349" s="108" t="s">
        <v>26310</v>
      </c>
      <c r="H7349" s="108" t="s">
        <v>19697</v>
      </c>
      <c r="I7349" s="110" t="s">
        <v>2683</v>
      </c>
      <c r="J7349" s="108" t="s">
        <v>4581</v>
      </c>
      <c r="O7349" s="108" t="s">
        <v>2573</v>
      </c>
    </row>
    <row r="7350" spans="1:15" s="108" customFormat="1" ht="12.75" x14ac:dyDescent="0.2">
      <c r="A7350" s="108" t="str">
        <f>EnterpriseData!$B$38</f>
        <v>ProTes300420201Adm</v>
      </c>
      <c r="B7350" s="109" t="s">
        <v>26311</v>
      </c>
      <c r="C7350" s="108" t="s">
        <v>2609</v>
      </c>
      <c r="D7350" s="108" t="s">
        <v>26312</v>
      </c>
      <c r="E7350" s="108" t="s">
        <v>2683</v>
      </c>
      <c r="G7350" s="108" t="s">
        <v>26313</v>
      </c>
      <c r="H7350" s="108" t="s">
        <v>26314</v>
      </c>
      <c r="I7350" s="110" t="s">
        <v>2683</v>
      </c>
      <c r="J7350" s="108" t="s">
        <v>3078</v>
      </c>
      <c r="O7350" s="108" t="s">
        <v>2573</v>
      </c>
    </row>
    <row r="7351" spans="1:15" s="108" customFormat="1" ht="12.75" x14ac:dyDescent="0.2">
      <c r="A7351" s="108" t="str">
        <f>EnterpriseData!$B$38</f>
        <v>ProTes300420201Adm</v>
      </c>
      <c r="B7351" s="109" t="s">
        <v>26315</v>
      </c>
      <c r="C7351" s="108" t="s">
        <v>2609</v>
      </c>
      <c r="D7351" s="108" t="s">
        <v>26316</v>
      </c>
      <c r="E7351" s="108" t="s">
        <v>2683</v>
      </c>
      <c r="G7351" s="108" t="s">
        <v>26317</v>
      </c>
      <c r="H7351" s="108" t="s">
        <v>9146</v>
      </c>
      <c r="I7351" s="110" t="s">
        <v>2683</v>
      </c>
      <c r="J7351" s="108" t="s">
        <v>2412</v>
      </c>
      <c r="O7351" s="108" t="s">
        <v>2573</v>
      </c>
    </row>
    <row r="7352" spans="1:15" s="108" customFormat="1" ht="12.75" x14ac:dyDescent="0.2">
      <c r="A7352" s="108" t="str">
        <f>EnterpriseData!$B$38</f>
        <v>ProTes300420201Adm</v>
      </c>
      <c r="B7352" s="109" t="s">
        <v>26318</v>
      </c>
      <c r="C7352" s="108" t="s">
        <v>2609</v>
      </c>
      <c r="D7352" s="108" t="s">
        <v>26319</v>
      </c>
      <c r="E7352" s="108" t="s">
        <v>2683</v>
      </c>
      <c r="G7352" s="108" t="s">
        <v>26320</v>
      </c>
      <c r="H7352" s="108" t="s">
        <v>6133</v>
      </c>
      <c r="I7352" s="110" t="s">
        <v>2683</v>
      </c>
      <c r="J7352" s="108" t="s">
        <v>3681</v>
      </c>
      <c r="O7352" s="108" t="s">
        <v>2573</v>
      </c>
    </row>
    <row r="7353" spans="1:15" s="108" customFormat="1" ht="12.75" x14ac:dyDescent="0.2">
      <c r="A7353" s="108" t="str">
        <f>EnterpriseData!$B$38</f>
        <v>ProTes300420201Adm</v>
      </c>
      <c r="B7353" s="109" t="s">
        <v>26321</v>
      </c>
      <c r="C7353" s="108" t="s">
        <v>2609</v>
      </c>
      <c r="D7353" s="108" t="s">
        <v>26277</v>
      </c>
      <c r="E7353" s="108" t="s">
        <v>2683</v>
      </c>
      <c r="G7353" s="108" t="s">
        <v>26322</v>
      </c>
      <c r="H7353" s="108" t="s">
        <v>3229</v>
      </c>
      <c r="I7353" s="110" t="s">
        <v>2683</v>
      </c>
      <c r="J7353" s="108" t="s">
        <v>2940</v>
      </c>
      <c r="O7353" s="108" t="s">
        <v>2573</v>
      </c>
    </row>
    <row r="7354" spans="1:15" s="108" customFormat="1" ht="12.75" x14ac:dyDescent="0.2">
      <c r="A7354" s="108" t="str">
        <f>EnterpriseData!$B$38</f>
        <v>ProTes300420201Adm</v>
      </c>
      <c r="B7354" s="109" t="s">
        <v>26323</v>
      </c>
      <c r="C7354" s="108" t="s">
        <v>2609</v>
      </c>
      <c r="D7354" s="108" t="s">
        <v>26324</v>
      </c>
      <c r="E7354" s="108" t="s">
        <v>2683</v>
      </c>
      <c r="G7354" s="108" t="s">
        <v>26325</v>
      </c>
      <c r="H7354" s="108" t="s">
        <v>22989</v>
      </c>
      <c r="I7354" s="110" t="s">
        <v>2683</v>
      </c>
      <c r="J7354" s="108" t="s">
        <v>5526</v>
      </c>
      <c r="O7354" s="108" t="s">
        <v>2573</v>
      </c>
    </row>
    <row r="7355" spans="1:15" s="108" customFormat="1" ht="12.75" x14ac:dyDescent="0.2">
      <c r="A7355" s="108" t="str">
        <f>EnterpriseData!$B$38</f>
        <v>ProTes300420201Adm</v>
      </c>
      <c r="B7355" s="109" t="s">
        <v>26326</v>
      </c>
      <c r="C7355" s="108" t="s">
        <v>2609</v>
      </c>
      <c r="D7355" s="108" t="s">
        <v>26327</v>
      </c>
      <c r="E7355" s="108" t="s">
        <v>2683</v>
      </c>
      <c r="G7355" s="108" t="s">
        <v>26328</v>
      </c>
      <c r="H7355" s="108" t="s">
        <v>7941</v>
      </c>
      <c r="I7355" s="110" t="s">
        <v>2683</v>
      </c>
      <c r="J7355" s="108" t="s">
        <v>2404</v>
      </c>
      <c r="O7355" s="108" t="s">
        <v>2573</v>
      </c>
    </row>
    <row r="7356" spans="1:15" s="108" customFormat="1" ht="12.75" x14ac:dyDescent="0.2">
      <c r="A7356" s="108" t="str">
        <f>EnterpriseData!$B$38</f>
        <v>ProTes300420201Adm</v>
      </c>
      <c r="B7356" s="109" t="s">
        <v>26329</v>
      </c>
      <c r="C7356" s="108" t="s">
        <v>2609</v>
      </c>
      <c r="D7356" s="108" t="s">
        <v>26330</v>
      </c>
      <c r="E7356" s="108" t="s">
        <v>2683</v>
      </c>
      <c r="G7356" s="108" t="s">
        <v>26331</v>
      </c>
      <c r="H7356" s="108" t="s">
        <v>6999</v>
      </c>
      <c r="I7356" s="110" t="s">
        <v>2683</v>
      </c>
      <c r="J7356" s="108" t="s">
        <v>4115</v>
      </c>
      <c r="O7356" s="108" t="s">
        <v>2573</v>
      </c>
    </row>
    <row r="7357" spans="1:15" s="108" customFormat="1" ht="12.75" x14ac:dyDescent="0.2">
      <c r="A7357" s="108" t="str">
        <f>EnterpriseData!$B$38</f>
        <v>ProTes300420201Adm</v>
      </c>
      <c r="B7357" s="109" t="s">
        <v>26332</v>
      </c>
      <c r="C7357" s="108" t="s">
        <v>2609</v>
      </c>
      <c r="D7357" s="108" t="s">
        <v>26333</v>
      </c>
      <c r="E7357" s="108" t="s">
        <v>2683</v>
      </c>
      <c r="G7357" s="108" t="s">
        <v>26334</v>
      </c>
      <c r="H7357" s="108" t="s">
        <v>26334</v>
      </c>
      <c r="I7357" s="110" t="s">
        <v>2683</v>
      </c>
      <c r="J7357" s="108" t="s">
        <v>5250</v>
      </c>
      <c r="O7357" s="108" t="s">
        <v>2573</v>
      </c>
    </row>
    <row r="7358" spans="1:15" s="108" customFormat="1" ht="12.75" x14ac:dyDescent="0.2">
      <c r="A7358" s="108" t="str">
        <f>EnterpriseData!$B$38</f>
        <v>ProTes300420201Adm</v>
      </c>
      <c r="B7358" s="109" t="s">
        <v>26335</v>
      </c>
      <c r="C7358" s="108" t="s">
        <v>2609</v>
      </c>
      <c r="D7358" s="108" t="s">
        <v>26336</v>
      </c>
      <c r="E7358" s="108" t="s">
        <v>2683</v>
      </c>
      <c r="G7358" s="108" t="s">
        <v>26337</v>
      </c>
      <c r="H7358" s="108" t="s">
        <v>6198</v>
      </c>
      <c r="I7358" s="110" t="s">
        <v>2683</v>
      </c>
      <c r="J7358" s="108" t="s">
        <v>3825</v>
      </c>
      <c r="O7358" s="108" t="s">
        <v>2573</v>
      </c>
    </row>
    <row r="7359" spans="1:15" s="108" customFormat="1" ht="12.75" x14ac:dyDescent="0.2">
      <c r="A7359" s="108" t="str">
        <f>EnterpriseData!$B$38</f>
        <v>ProTes300420201Adm</v>
      </c>
      <c r="B7359" s="109" t="s">
        <v>26338</v>
      </c>
      <c r="C7359" s="108" t="s">
        <v>2609</v>
      </c>
      <c r="D7359" s="108" t="s">
        <v>26339</v>
      </c>
      <c r="E7359" s="108" t="s">
        <v>2683</v>
      </c>
      <c r="G7359" s="108" t="s">
        <v>26340</v>
      </c>
      <c r="H7359" s="108" t="s">
        <v>8193</v>
      </c>
      <c r="I7359" s="110" t="s">
        <v>2683</v>
      </c>
      <c r="J7359" s="108" t="s">
        <v>2930</v>
      </c>
      <c r="O7359" s="108" t="s">
        <v>2573</v>
      </c>
    </row>
    <row r="7360" spans="1:15" s="108" customFormat="1" ht="12.75" x14ac:dyDescent="0.2">
      <c r="A7360" s="108" t="str">
        <f>EnterpriseData!$B$38</f>
        <v>ProTes300420201Adm</v>
      </c>
      <c r="B7360" s="109" t="s">
        <v>26341</v>
      </c>
      <c r="C7360" s="108" t="s">
        <v>2609</v>
      </c>
      <c r="D7360" s="108" t="s">
        <v>26342</v>
      </c>
      <c r="E7360" s="108" t="s">
        <v>2683</v>
      </c>
      <c r="G7360" s="108" t="s">
        <v>8974</v>
      </c>
      <c r="H7360" s="108" t="s">
        <v>8974</v>
      </c>
      <c r="I7360" s="110" t="s">
        <v>2683</v>
      </c>
      <c r="J7360" s="108" t="s">
        <v>5566</v>
      </c>
      <c r="O7360" s="108" t="s">
        <v>2573</v>
      </c>
    </row>
    <row r="7361" spans="1:15" s="108" customFormat="1" ht="12.75" x14ac:dyDescent="0.2">
      <c r="A7361" s="108" t="str">
        <f>EnterpriseData!$B$38</f>
        <v>ProTes300420201Adm</v>
      </c>
      <c r="B7361" s="109" t="s">
        <v>26343</v>
      </c>
      <c r="C7361" s="108" t="s">
        <v>2609</v>
      </c>
      <c r="D7361" s="108" t="s">
        <v>26344</v>
      </c>
      <c r="E7361" s="108" t="s">
        <v>23961</v>
      </c>
      <c r="G7361" s="108" t="s">
        <v>26345</v>
      </c>
      <c r="H7361" s="108" t="s">
        <v>6177</v>
      </c>
      <c r="I7361" s="110" t="s">
        <v>2683</v>
      </c>
      <c r="J7361" s="108" t="s">
        <v>2591</v>
      </c>
      <c r="O7361" s="108" t="s">
        <v>2573</v>
      </c>
    </row>
    <row r="7362" spans="1:15" s="108" customFormat="1" ht="12.75" x14ac:dyDescent="0.2">
      <c r="A7362" s="108" t="str">
        <f>EnterpriseData!$B$38</f>
        <v>ProTes300420201Adm</v>
      </c>
      <c r="B7362" s="109" t="s">
        <v>26346</v>
      </c>
      <c r="C7362" s="108" t="s">
        <v>2609</v>
      </c>
      <c r="D7362" s="108" t="s">
        <v>26347</v>
      </c>
      <c r="E7362" s="108" t="s">
        <v>2683</v>
      </c>
      <c r="G7362" s="108" t="s">
        <v>26348</v>
      </c>
      <c r="H7362" s="108" t="s">
        <v>26349</v>
      </c>
      <c r="I7362" s="110" t="s">
        <v>2683</v>
      </c>
      <c r="J7362" s="108" t="s">
        <v>3681</v>
      </c>
      <c r="O7362" s="108" t="s">
        <v>2573</v>
      </c>
    </row>
    <row r="7363" spans="1:15" s="108" customFormat="1" ht="12.75" x14ac:dyDescent="0.2">
      <c r="A7363" s="108" t="str">
        <f>EnterpriseData!$B$38</f>
        <v>ProTes300420201Adm</v>
      </c>
      <c r="B7363" s="109" t="s">
        <v>26350</v>
      </c>
      <c r="C7363" s="108" t="s">
        <v>2609</v>
      </c>
      <c r="D7363" s="108" t="s">
        <v>26351</v>
      </c>
      <c r="E7363" s="108" t="s">
        <v>2683</v>
      </c>
      <c r="G7363" s="108" t="s">
        <v>2688</v>
      </c>
      <c r="H7363" s="108" t="s">
        <v>8002</v>
      </c>
      <c r="I7363" s="110" t="s">
        <v>2683</v>
      </c>
      <c r="J7363" s="108" t="s">
        <v>412</v>
      </c>
      <c r="O7363" s="108" t="s">
        <v>2573</v>
      </c>
    </row>
    <row r="7364" spans="1:15" s="108" customFormat="1" ht="12.75" x14ac:dyDescent="0.2">
      <c r="A7364" s="108" t="str">
        <f>EnterpriseData!$B$38</f>
        <v>ProTes300420201Adm</v>
      </c>
      <c r="B7364" s="109" t="s">
        <v>26352</v>
      </c>
      <c r="C7364" s="108" t="s">
        <v>2609</v>
      </c>
      <c r="D7364" s="108" t="s">
        <v>26353</v>
      </c>
      <c r="E7364" s="108" t="s">
        <v>2683</v>
      </c>
      <c r="G7364" s="108" t="s">
        <v>26354</v>
      </c>
      <c r="H7364" s="108" t="s">
        <v>6118</v>
      </c>
      <c r="I7364" s="110" t="s">
        <v>2683</v>
      </c>
      <c r="J7364" s="108" t="s">
        <v>2377</v>
      </c>
      <c r="O7364" s="108" t="s">
        <v>2573</v>
      </c>
    </row>
    <row r="7365" spans="1:15" s="108" customFormat="1" ht="12.75" x14ac:dyDescent="0.2">
      <c r="A7365" s="108" t="str">
        <f>EnterpriseData!$B$38</f>
        <v>ProTes300420201Adm</v>
      </c>
      <c r="B7365" s="109" t="s">
        <v>26355</v>
      </c>
      <c r="C7365" s="108" t="s">
        <v>2609</v>
      </c>
      <c r="D7365" s="108" t="s">
        <v>26356</v>
      </c>
      <c r="E7365" s="108" t="s">
        <v>2683</v>
      </c>
      <c r="G7365" s="108" t="s">
        <v>26357</v>
      </c>
      <c r="H7365" s="108" t="s">
        <v>6545</v>
      </c>
      <c r="I7365" s="110" t="s">
        <v>2683</v>
      </c>
      <c r="J7365" s="108" t="s">
        <v>2896</v>
      </c>
      <c r="O7365" s="108" t="s">
        <v>2573</v>
      </c>
    </row>
    <row r="7366" spans="1:15" s="108" customFormat="1" ht="12.75" x14ac:dyDescent="0.2">
      <c r="A7366" s="108" t="str">
        <f>EnterpriseData!$B$38</f>
        <v>ProTes300420201Adm</v>
      </c>
      <c r="B7366" s="109" t="s">
        <v>26358</v>
      </c>
      <c r="C7366" s="108" t="s">
        <v>2609</v>
      </c>
      <c r="D7366" s="108" t="s">
        <v>26359</v>
      </c>
      <c r="E7366" s="108" t="s">
        <v>2683</v>
      </c>
      <c r="G7366" s="108" t="s">
        <v>26360</v>
      </c>
      <c r="H7366" s="108" t="s">
        <v>7315</v>
      </c>
      <c r="I7366" s="110" t="s">
        <v>2683</v>
      </c>
      <c r="J7366" s="108" t="s">
        <v>3016</v>
      </c>
      <c r="O7366" s="108" t="s">
        <v>2573</v>
      </c>
    </row>
    <row r="7367" spans="1:15" s="108" customFormat="1" ht="12.75" x14ac:dyDescent="0.2">
      <c r="A7367" s="108" t="str">
        <f>EnterpriseData!$B$38</f>
        <v>ProTes300420201Adm</v>
      </c>
      <c r="B7367" s="109" t="s">
        <v>26361</v>
      </c>
      <c r="C7367" s="108" t="s">
        <v>2609</v>
      </c>
      <c r="D7367" s="108" t="s">
        <v>26362</v>
      </c>
      <c r="E7367" s="108" t="s">
        <v>2683</v>
      </c>
      <c r="G7367" s="108" t="s">
        <v>26363</v>
      </c>
      <c r="H7367" s="108" t="s">
        <v>7103</v>
      </c>
      <c r="I7367" s="110" t="s">
        <v>2683</v>
      </c>
      <c r="J7367" s="108" t="s">
        <v>2871</v>
      </c>
      <c r="O7367" s="108" t="s">
        <v>2573</v>
      </c>
    </row>
    <row r="7368" spans="1:15" s="108" customFormat="1" ht="12.75" x14ac:dyDescent="0.2">
      <c r="A7368" s="108" t="str">
        <f>EnterpriseData!$B$38</f>
        <v>ProTes300420201Adm</v>
      </c>
      <c r="B7368" s="109" t="s">
        <v>26364</v>
      </c>
      <c r="C7368" s="108" t="s">
        <v>2609</v>
      </c>
      <c r="D7368" s="108" t="s">
        <v>25002</v>
      </c>
      <c r="E7368" s="108" t="s">
        <v>2683</v>
      </c>
      <c r="G7368" s="108" t="s">
        <v>26365</v>
      </c>
      <c r="H7368" s="108" t="s">
        <v>6245</v>
      </c>
      <c r="I7368" s="110" t="s">
        <v>2683</v>
      </c>
      <c r="J7368" s="108" t="s">
        <v>2412</v>
      </c>
      <c r="O7368" s="108" t="s">
        <v>2573</v>
      </c>
    </row>
    <row r="7369" spans="1:15" s="108" customFormat="1" ht="12.75" x14ac:dyDescent="0.2">
      <c r="A7369" s="108" t="str">
        <f>EnterpriseData!$B$38</f>
        <v>ProTes300420201Adm</v>
      </c>
      <c r="B7369" s="109" t="s">
        <v>26366</v>
      </c>
      <c r="C7369" s="108" t="s">
        <v>2609</v>
      </c>
      <c r="D7369" s="108" t="s">
        <v>26367</v>
      </c>
      <c r="E7369" s="108" t="s">
        <v>2683</v>
      </c>
      <c r="G7369" s="108" t="s">
        <v>26368</v>
      </c>
      <c r="H7369" s="108" t="s">
        <v>7618</v>
      </c>
      <c r="I7369" s="110" t="s">
        <v>2683</v>
      </c>
      <c r="J7369" s="108" t="s">
        <v>2390</v>
      </c>
      <c r="O7369" s="108" t="s">
        <v>2573</v>
      </c>
    </row>
    <row r="7370" spans="1:15" s="108" customFormat="1" ht="12.75" x14ac:dyDescent="0.2">
      <c r="A7370" s="108" t="str">
        <f>EnterpriseData!$B$38</f>
        <v>ProTes300420201Adm</v>
      </c>
      <c r="B7370" s="109" t="s">
        <v>26369</v>
      </c>
      <c r="C7370" s="108" t="s">
        <v>2609</v>
      </c>
      <c r="D7370" s="108" t="s">
        <v>26370</v>
      </c>
      <c r="E7370" s="108" t="s">
        <v>2683</v>
      </c>
      <c r="G7370" s="108" t="s">
        <v>26371</v>
      </c>
      <c r="H7370" s="108" t="s">
        <v>26371</v>
      </c>
      <c r="I7370" s="110" t="s">
        <v>2683</v>
      </c>
      <c r="J7370" s="108" t="s">
        <v>6641</v>
      </c>
      <c r="O7370" s="108" t="s">
        <v>2573</v>
      </c>
    </row>
    <row r="7371" spans="1:15" s="108" customFormat="1" ht="12.75" x14ac:dyDescent="0.2">
      <c r="A7371" s="108" t="str">
        <f>EnterpriseData!$B$38</f>
        <v>ProTes300420201Adm</v>
      </c>
      <c r="B7371" s="109" t="s">
        <v>26372</v>
      </c>
      <c r="C7371" s="108" t="s">
        <v>2609</v>
      </c>
      <c r="D7371" s="108" t="s">
        <v>26373</v>
      </c>
      <c r="E7371" s="108" t="s">
        <v>2683</v>
      </c>
      <c r="G7371" s="108" t="s">
        <v>26374</v>
      </c>
      <c r="H7371" s="108" t="s">
        <v>7781</v>
      </c>
      <c r="I7371" s="110" t="s">
        <v>2683</v>
      </c>
      <c r="J7371" s="108" t="s">
        <v>2414</v>
      </c>
      <c r="O7371" s="108" t="s">
        <v>2573</v>
      </c>
    </row>
    <row r="7372" spans="1:15" s="108" customFormat="1" ht="12.75" x14ac:dyDescent="0.2">
      <c r="A7372" s="108" t="str">
        <f>EnterpriseData!$B$38</f>
        <v>ProTes300420201Adm</v>
      </c>
      <c r="B7372" s="109" t="s">
        <v>26375</v>
      </c>
      <c r="C7372" s="108" t="s">
        <v>2609</v>
      </c>
      <c r="D7372" s="108" t="s">
        <v>26376</v>
      </c>
      <c r="E7372" s="108" t="s">
        <v>2683</v>
      </c>
      <c r="G7372" s="108" t="s">
        <v>5552</v>
      </c>
      <c r="H7372" s="108" t="s">
        <v>26377</v>
      </c>
      <c r="I7372" s="110" t="s">
        <v>2683</v>
      </c>
      <c r="J7372" s="108" t="s">
        <v>3456</v>
      </c>
      <c r="O7372" s="108" t="s">
        <v>2573</v>
      </c>
    </row>
    <row r="7373" spans="1:15" s="108" customFormat="1" ht="12.75" x14ac:dyDescent="0.2">
      <c r="A7373" s="108" t="str">
        <f>EnterpriseData!$B$38</f>
        <v>ProTes300420201Adm</v>
      </c>
      <c r="B7373" s="109" t="s">
        <v>26378</v>
      </c>
      <c r="C7373" s="108" t="s">
        <v>2609</v>
      </c>
      <c r="D7373" s="108" t="s">
        <v>26379</v>
      </c>
      <c r="E7373" s="108" t="s">
        <v>2683</v>
      </c>
      <c r="G7373" s="108" t="s">
        <v>5989</v>
      </c>
      <c r="H7373" s="108" t="s">
        <v>9179</v>
      </c>
      <c r="I7373" s="110" t="s">
        <v>2683</v>
      </c>
      <c r="J7373" s="108" t="s">
        <v>5977</v>
      </c>
      <c r="O7373" s="108" t="s">
        <v>2573</v>
      </c>
    </row>
    <row r="7374" spans="1:15" s="108" customFormat="1" ht="12.75" x14ac:dyDescent="0.2">
      <c r="A7374" s="108" t="str">
        <f>EnterpriseData!$B$38</f>
        <v>ProTes300420201Adm</v>
      </c>
      <c r="B7374" s="109" t="s">
        <v>26380</v>
      </c>
      <c r="C7374" s="108" t="s">
        <v>2609</v>
      </c>
      <c r="D7374" s="108" t="s">
        <v>26381</v>
      </c>
      <c r="E7374" s="108" t="s">
        <v>2683</v>
      </c>
      <c r="G7374" s="108" t="s">
        <v>4308</v>
      </c>
      <c r="H7374" s="108" t="s">
        <v>4309</v>
      </c>
      <c r="I7374" s="110" t="s">
        <v>2683</v>
      </c>
      <c r="J7374" s="108" t="s">
        <v>2414</v>
      </c>
      <c r="O7374" s="108" t="s">
        <v>2573</v>
      </c>
    </row>
    <row r="7375" spans="1:15" s="108" customFormat="1" ht="12.75" x14ac:dyDescent="0.2">
      <c r="A7375" s="108" t="str">
        <f>EnterpriseData!$B$38</f>
        <v>ProTes300420201Adm</v>
      </c>
      <c r="B7375" s="109" t="s">
        <v>26382</v>
      </c>
      <c r="C7375" s="108" t="s">
        <v>2609</v>
      </c>
      <c r="D7375" s="108" t="s">
        <v>26383</v>
      </c>
      <c r="E7375" s="108" t="s">
        <v>2683</v>
      </c>
      <c r="G7375" s="108" t="s">
        <v>26384</v>
      </c>
      <c r="H7375" s="108" t="s">
        <v>6479</v>
      </c>
      <c r="I7375" s="110" t="s">
        <v>2683</v>
      </c>
      <c r="J7375" s="108" t="s">
        <v>3078</v>
      </c>
      <c r="O7375" s="108" t="s">
        <v>2573</v>
      </c>
    </row>
    <row r="7376" spans="1:15" s="108" customFormat="1" ht="12.75" x14ac:dyDescent="0.2">
      <c r="A7376" s="108" t="str">
        <f>EnterpriseData!$B$38</f>
        <v>ProTes300420201Adm</v>
      </c>
      <c r="B7376" s="109" t="s">
        <v>26385</v>
      </c>
      <c r="C7376" s="108" t="s">
        <v>2609</v>
      </c>
      <c r="D7376" s="108" t="s">
        <v>26386</v>
      </c>
      <c r="E7376" s="108" t="s">
        <v>2683</v>
      </c>
      <c r="G7376" s="108" t="s">
        <v>26387</v>
      </c>
      <c r="H7376" s="108" t="s">
        <v>26388</v>
      </c>
      <c r="I7376" s="110" t="s">
        <v>2683</v>
      </c>
      <c r="J7376" s="108" t="s">
        <v>2441</v>
      </c>
      <c r="O7376" s="108" t="s">
        <v>2573</v>
      </c>
    </row>
    <row r="7377" spans="1:15" s="108" customFormat="1" ht="12.75" x14ac:dyDescent="0.2">
      <c r="A7377" s="108" t="str">
        <f>EnterpriseData!$B$38</f>
        <v>ProTes300420201Adm</v>
      </c>
      <c r="B7377" s="109" t="s">
        <v>26389</v>
      </c>
      <c r="C7377" s="108" t="s">
        <v>2609</v>
      </c>
      <c r="D7377" s="108" t="s">
        <v>26390</v>
      </c>
      <c r="E7377" s="108" t="s">
        <v>2683</v>
      </c>
      <c r="G7377" s="108" t="s">
        <v>26391</v>
      </c>
      <c r="H7377" s="108" t="s">
        <v>7941</v>
      </c>
      <c r="I7377" s="110" t="s">
        <v>2683</v>
      </c>
      <c r="J7377" s="108" t="s">
        <v>2404</v>
      </c>
      <c r="O7377" s="108" t="s">
        <v>2573</v>
      </c>
    </row>
    <row r="7378" spans="1:15" s="108" customFormat="1" ht="12.75" x14ac:dyDescent="0.2">
      <c r="A7378" s="108" t="str">
        <f>EnterpriseData!$B$38</f>
        <v>ProTes300420201Adm</v>
      </c>
      <c r="B7378" s="109" t="s">
        <v>26392</v>
      </c>
      <c r="C7378" s="108" t="s">
        <v>2609</v>
      </c>
      <c r="D7378" s="108" t="s">
        <v>26393</v>
      </c>
      <c r="E7378" s="108" t="s">
        <v>2683</v>
      </c>
      <c r="G7378" s="108" t="s">
        <v>26394</v>
      </c>
      <c r="H7378" s="108" t="s">
        <v>6118</v>
      </c>
      <c r="I7378" s="110" t="s">
        <v>2683</v>
      </c>
      <c r="J7378" s="108" t="s">
        <v>2377</v>
      </c>
      <c r="O7378" s="108" t="s">
        <v>2573</v>
      </c>
    </row>
    <row r="7379" spans="1:15" s="108" customFormat="1" ht="12.75" x14ac:dyDescent="0.2">
      <c r="A7379" s="108" t="str">
        <f>EnterpriseData!$B$38</f>
        <v>ProTes300420201Adm</v>
      </c>
      <c r="B7379" s="109" t="s">
        <v>26395</v>
      </c>
      <c r="C7379" s="108" t="s">
        <v>2609</v>
      </c>
      <c r="D7379" s="108" t="s">
        <v>26396</v>
      </c>
      <c r="E7379" s="108" t="s">
        <v>2683</v>
      </c>
      <c r="G7379" s="108" t="s">
        <v>26397</v>
      </c>
      <c r="H7379" s="108" t="s">
        <v>26398</v>
      </c>
      <c r="I7379" s="110" t="s">
        <v>2683</v>
      </c>
      <c r="J7379" s="108" t="s">
        <v>4901</v>
      </c>
      <c r="O7379" s="108" t="s">
        <v>2573</v>
      </c>
    </row>
    <row r="7380" spans="1:15" s="108" customFormat="1" ht="12.75" x14ac:dyDescent="0.2">
      <c r="A7380" s="108" t="str">
        <f>EnterpriseData!$B$38</f>
        <v>ProTes300420201Adm</v>
      </c>
      <c r="B7380" s="109" t="s">
        <v>26399</v>
      </c>
      <c r="C7380" s="108" t="s">
        <v>2609</v>
      </c>
      <c r="D7380" s="108" t="s">
        <v>26400</v>
      </c>
      <c r="E7380" s="108" t="s">
        <v>2683</v>
      </c>
      <c r="G7380" s="108" t="s">
        <v>26401</v>
      </c>
      <c r="H7380" s="108" t="s">
        <v>7103</v>
      </c>
      <c r="I7380" s="110" t="s">
        <v>2683</v>
      </c>
      <c r="J7380" s="108" t="s">
        <v>2871</v>
      </c>
      <c r="O7380" s="108" t="s">
        <v>2573</v>
      </c>
    </row>
    <row r="7381" spans="1:15" s="108" customFormat="1" ht="12.75" x14ac:dyDescent="0.2">
      <c r="A7381" s="108" t="str">
        <f>EnterpriseData!$B$38</f>
        <v>ProTes300420201Adm</v>
      </c>
      <c r="B7381" s="109" t="s">
        <v>26402</v>
      </c>
      <c r="C7381" s="108" t="s">
        <v>2609</v>
      </c>
      <c r="D7381" s="108" t="s">
        <v>26403</v>
      </c>
      <c r="E7381" s="108" t="s">
        <v>2683</v>
      </c>
      <c r="G7381" s="108" t="s">
        <v>13492</v>
      </c>
      <c r="H7381" s="108" t="s">
        <v>13492</v>
      </c>
      <c r="I7381" s="110" t="s">
        <v>2683</v>
      </c>
      <c r="J7381" s="108" t="s">
        <v>5238</v>
      </c>
      <c r="O7381" s="108" t="s">
        <v>2573</v>
      </c>
    </row>
    <row r="7382" spans="1:15" s="108" customFormat="1" ht="12.75" x14ac:dyDescent="0.2">
      <c r="A7382" s="108" t="str">
        <f>EnterpriseData!$B$38</f>
        <v>ProTes300420201Adm</v>
      </c>
      <c r="B7382" s="109" t="s">
        <v>26404</v>
      </c>
      <c r="C7382" s="108" t="s">
        <v>2609</v>
      </c>
      <c r="D7382" s="108" t="s">
        <v>26405</v>
      </c>
      <c r="E7382" s="108" t="s">
        <v>2683</v>
      </c>
      <c r="G7382" s="108" t="s">
        <v>26406</v>
      </c>
      <c r="H7382" s="108" t="s">
        <v>26407</v>
      </c>
      <c r="I7382" s="110" t="s">
        <v>2683</v>
      </c>
      <c r="J7382" s="108" t="s">
        <v>3681</v>
      </c>
      <c r="O7382" s="108" t="s">
        <v>2573</v>
      </c>
    </row>
    <row r="7383" spans="1:15" s="108" customFormat="1" ht="12.75" x14ac:dyDescent="0.2">
      <c r="A7383" s="108" t="str">
        <f>EnterpriseData!$B$38</f>
        <v>ProTes300420201Adm</v>
      </c>
      <c r="B7383" s="109" t="s">
        <v>26408</v>
      </c>
      <c r="C7383" s="108" t="s">
        <v>2609</v>
      </c>
      <c r="D7383" s="108" t="s">
        <v>26409</v>
      </c>
      <c r="E7383" s="108" t="s">
        <v>2683</v>
      </c>
      <c r="G7383" s="108" t="s">
        <v>3235</v>
      </c>
      <c r="H7383" s="108" t="s">
        <v>26410</v>
      </c>
      <c r="I7383" s="110" t="s">
        <v>2683</v>
      </c>
      <c r="J7383" s="108" t="s">
        <v>3078</v>
      </c>
      <c r="O7383" s="108" t="s">
        <v>2573</v>
      </c>
    </row>
    <row r="7384" spans="1:15" s="108" customFormat="1" ht="12.75" x14ac:dyDescent="0.2">
      <c r="A7384" s="108" t="str">
        <f>EnterpriseData!$B$38</f>
        <v>ProTes300420201Adm</v>
      </c>
      <c r="B7384" s="109" t="s">
        <v>26411</v>
      </c>
      <c r="C7384" s="108" t="s">
        <v>2609</v>
      </c>
      <c r="D7384" s="108" t="s">
        <v>26412</v>
      </c>
      <c r="E7384" s="108" t="s">
        <v>2683</v>
      </c>
      <c r="G7384" s="108" t="s">
        <v>26413</v>
      </c>
      <c r="H7384" s="108" t="s">
        <v>6275</v>
      </c>
      <c r="I7384" s="110" t="s">
        <v>2683</v>
      </c>
      <c r="J7384" s="108" t="s">
        <v>6276</v>
      </c>
      <c r="O7384" s="108" t="s">
        <v>2573</v>
      </c>
    </row>
    <row r="7385" spans="1:15" s="108" customFormat="1" ht="12.75" x14ac:dyDescent="0.2">
      <c r="A7385" s="108" t="str">
        <f>EnterpriseData!$B$38</f>
        <v>ProTes300420201Adm</v>
      </c>
      <c r="B7385" s="109" t="s">
        <v>26414</v>
      </c>
      <c r="C7385" s="108" t="s">
        <v>2609</v>
      </c>
      <c r="D7385" s="108" t="s">
        <v>26415</v>
      </c>
      <c r="E7385" s="108" t="s">
        <v>2683</v>
      </c>
      <c r="G7385" s="108" t="s">
        <v>26416</v>
      </c>
      <c r="H7385" s="108" t="s">
        <v>4633</v>
      </c>
      <c r="I7385" s="110" t="s">
        <v>2683</v>
      </c>
      <c r="J7385" s="108" t="s">
        <v>4581</v>
      </c>
      <c r="O7385" s="108" t="s">
        <v>2573</v>
      </c>
    </row>
    <row r="7386" spans="1:15" s="108" customFormat="1" ht="12.75" x14ac:dyDescent="0.2">
      <c r="A7386" s="108" t="str">
        <f>EnterpriseData!$B$38</f>
        <v>ProTes300420201Adm</v>
      </c>
      <c r="B7386" s="109" t="s">
        <v>26417</v>
      </c>
      <c r="C7386" s="108" t="s">
        <v>2609</v>
      </c>
      <c r="D7386" s="108" t="s">
        <v>26418</v>
      </c>
      <c r="E7386" s="108" t="s">
        <v>2683</v>
      </c>
      <c r="G7386" s="108" t="s">
        <v>26419</v>
      </c>
      <c r="H7386" s="108" t="s">
        <v>26419</v>
      </c>
      <c r="I7386" s="110" t="s">
        <v>2683</v>
      </c>
      <c r="J7386" s="108" t="s">
        <v>6000</v>
      </c>
      <c r="O7386" s="108" t="s">
        <v>2573</v>
      </c>
    </row>
    <row r="7387" spans="1:15" s="108" customFormat="1" ht="12.75" x14ac:dyDescent="0.2">
      <c r="A7387" s="108" t="str">
        <f>EnterpriseData!$B$38</f>
        <v>ProTes300420201Adm</v>
      </c>
      <c r="B7387" s="109" t="s">
        <v>26420</v>
      </c>
      <c r="C7387" s="108" t="s">
        <v>2609</v>
      </c>
      <c r="D7387" s="108" t="s">
        <v>26421</v>
      </c>
      <c r="E7387" s="108" t="s">
        <v>2683</v>
      </c>
      <c r="G7387" s="108" t="s">
        <v>26422</v>
      </c>
      <c r="H7387" s="108" t="s">
        <v>6325</v>
      </c>
      <c r="I7387" s="110" t="s">
        <v>2683</v>
      </c>
      <c r="J7387" s="108" t="s">
        <v>2377</v>
      </c>
      <c r="O7387" s="108" t="s">
        <v>2573</v>
      </c>
    </row>
    <row r="7388" spans="1:15" s="108" customFormat="1" ht="12.75" x14ac:dyDescent="0.2">
      <c r="A7388" s="108" t="str">
        <f>EnterpriseData!$B$38</f>
        <v>ProTes300420201Adm</v>
      </c>
      <c r="B7388" s="109" t="s">
        <v>26423</v>
      </c>
      <c r="C7388" s="108" t="s">
        <v>2609</v>
      </c>
      <c r="D7388" s="108" t="s">
        <v>26424</v>
      </c>
      <c r="E7388" s="108" t="s">
        <v>2683</v>
      </c>
      <c r="G7388" s="108" t="s">
        <v>26425</v>
      </c>
      <c r="H7388" s="108" t="s">
        <v>6339</v>
      </c>
      <c r="I7388" s="110" t="s">
        <v>2683</v>
      </c>
      <c r="J7388" s="108" t="s">
        <v>3195</v>
      </c>
      <c r="O7388" s="108" t="s">
        <v>2573</v>
      </c>
    </row>
    <row r="7389" spans="1:15" s="108" customFormat="1" ht="12.75" x14ac:dyDescent="0.2">
      <c r="A7389" s="108" t="str">
        <f>EnterpriseData!$B$38</f>
        <v>ProTes300420201Adm</v>
      </c>
      <c r="B7389" s="109" t="s">
        <v>26426</v>
      </c>
      <c r="C7389" s="108" t="s">
        <v>2609</v>
      </c>
      <c r="D7389" s="108" t="s">
        <v>26427</v>
      </c>
      <c r="E7389" s="108" t="s">
        <v>2683</v>
      </c>
      <c r="G7389" s="108" t="s">
        <v>26428</v>
      </c>
      <c r="H7389" s="108" t="s">
        <v>6275</v>
      </c>
      <c r="I7389" s="110" t="s">
        <v>2683</v>
      </c>
      <c r="J7389" s="108" t="s">
        <v>6276</v>
      </c>
      <c r="O7389" s="108" t="s">
        <v>2573</v>
      </c>
    </row>
    <row r="7390" spans="1:15" s="108" customFormat="1" ht="12.75" x14ac:dyDescent="0.2">
      <c r="A7390" s="108" t="str">
        <f>EnterpriseData!$B$38</f>
        <v>ProTes300420201Adm</v>
      </c>
      <c r="B7390" s="109" t="s">
        <v>26429</v>
      </c>
      <c r="C7390" s="108" t="s">
        <v>2609</v>
      </c>
      <c r="D7390" s="108" t="s">
        <v>26430</v>
      </c>
      <c r="E7390" s="108" t="s">
        <v>2683</v>
      </c>
      <c r="G7390" s="108" t="s">
        <v>26431</v>
      </c>
      <c r="H7390" s="108" t="s">
        <v>6299</v>
      </c>
      <c r="I7390" s="110" t="s">
        <v>2683</v>
      </c>
      <c r="J7390" s="108" t="s">
        <v>3100</v>
      </c>
      <c r="O7390" s="108" t="s">
        <v>2573</v>
      </c>
    </row>
    <row r="7391" spans="1:15" s="108" customFormat="1" ht="12.75" x14ac:dyDescent="0.2">
      <c r="A7391" s="108" t="str">
        <f>EnterpriseData!$B$38</f>
        <v>ProTes300420201Adm</v>
      </c>
      <c r="B7391" s="109" t="s">
        <v>26432</v>
      </c>
      <c r="C7391" s="108" t="s">
        <v>2609</v>
      </c>
      <c r="D7391" s="108" t="s">
        <v>26433</v>
      </c>
      <c r="E7391" s="108" t="s">
        <v>2683</v>
      </c>
      <c r="G7391" s="108" t="s">
        <v>3021</v>
      </c>
      <c r="H7391" s="108" t="s">
        <v>6743</v>
      </c>
      <c r="I7391" s="110" t="s">
        <v>2683</v>
      </c>
      <c r="J7391" s="108" t="s">
        <v>2377</v>
      </c>
      <c r="O7391" s="108" t="s">
        <v>2573</v>
      </c>
    </row>
    <row r="7392" spans="1:15" s="108" customFormat="1" ht="12.75" x14ac:dyDescent="0.2">
      <c r="A7392" s="108" t="str">
        <f>EnterpriseData!$B$38</f>
        <v>ProTes300420201Adm</v>
      </c>
      <c r="B7392" s="109" t="s">
        <v>26434</v>
      </c>
      <c r="C7392" s="108" t="s">
        <v>2609</v>
      </c>
      <c r="D7392" s="108" t="s">
        <v>26435</v>
      </c>
      <c r="E7392" s="108" t="s">
        <v>2683</v>
      </c>
      <c r="G7392" s="108" t="s">
        <v>26436</v>
      </c>
      <c r="H7392" s="108" t="s">
        <v>26436</v>
      </c>
      <c r="I7392" s="110" t="s">
        <v>2683</v>
      </c>
      <c r="J7392" s="108" t="s">
        <v>3346</v>
      </c>
      <c r="O7392" s="108" t="s">
        <v>2573</v>
      </c>
    </row>
    <row r="7393" spans="1:15" s="108" customFormat="1" ht="12.75" x14ac:dyDescent="0.2">
      <c r="A7393" s="108" t="str">
        <f>EnterpriseData!$B$38</f>
        <v>ProTes300420201Adm</v>
      </c>
      <c r="B7393" s="109" t="s">
        <v>26437</v>
      </c>
      <c r="C7393" s="108" t="s">
        <v>2609</v>
      </c>
      <c r="D7393" s="108" t="s">
        <v>26438</v>
      </c>
      <c r="E7393" s="108" t="s">
        <v>2683</v>
      </c>
      <c r="G7393" s="108" t="s">
        <v>3871</v>
      </c>
      <c r="H7393" s="108" t="s">
        <v>3872</v>
      </c>
      <c r="I7393" s="110" t="s">
        <v>2683</v>
      </c>
      <c r="J7393" s="108" t="s">
        <v>3047</v>
      </c>
      <c r="O7393" s="108" t="s">
        <v>2573</v>
      </c>
    </row>
    <row r="7394" spans="1:15" s="108" customFormat="1" ht="12.75" x14ac:dyDescent="0.2">
      <c r="A7394" s="108" t="str">
        <f>EnterpriseData!$B$38</f>
        <v>ProTes300420201Adm</v>
      </c>
      <c r="B7394" s="109" t="s">
        <v>26439</v>
      </c>
      <c r="C7394" s="108" t="s">
        <v>2609</v>
      </c>
      <c r="D7394" s="108" t="s">
        <v>26440</v>
      </c>
      <c r="E7394" s="108" t="s">
        <v>2683</v>
      </c>
      <c r="G7394" s="108" t="s">
        <v>26441</v>
      </c>
      <c r="H7394" s="108" t="s">
        <v>8310</v>
      </c>
      <c r="I7394" s="110" t="s">
        <v>2683</v>
      </c>
      <c r="J7394" s="108" t="s">
        <v>4785</v>
      </c>
      <c r="O7394" s="108" t="s">
        <v>2573</v>
      </c>
    </row>
    <row r="7395" spans="1:15" s="108" customFormat="1" ht="12.75" x14ac:dyDescent="0.2">
      <c r="A7395" s="108" t="str">
        <f>EnterpriseData!$B$38</f>
        <v>ProTes300420201Adm</v>
      </c>
      <c r="B7395" s="109" t="s">
        <v>26442</v>
      </c>
      <c r="C7395" s="108" t="s">
        <v>2609</v>
      </c>
      <c r="D7395" s="108" t="s">
        <v>26443</v>
      </c>
      <c r="E7395" s="108" t="s">
        <v>2683</v>
      </c>
      <c r="G7395" s="108" t="s">
        <v>26444</v>
      </c>
      <c r="H7395" s="108" t="s">
        <v>7934</v>
      </c>
      <c r="I7395" s="110" t="s">
        <v>2683</v>
      </c>
      <c r="J7395" s="108" t="s">
        <v>2784</v>
      </c>
      <c r="O7395" s="108" t="s">
        <v>2573</v>
      </c>
    </row>
    <row r="7396" spans="1:15" s="108" customFormat="1" ht="12.75" x14ac:dyDescent="0.2">
      <c r="A7396" s="108" t="str">
        <f>EnterpriseData!$B$38</f>
        <v>ProTes300420201Adm</v>
      </c>
      <c r="B7396" s="109" t="s">
        <v>26445</v>
      </c>
      <c r="C7396" s="108" t="s">
        <v>2609</v>
      </c>
      <c r="D7396" s="108" t="s">
        <v>26446</v>
      </c>
      <c r="E7396" s="108" t="s">
        <v>2683</v>
      </c>
      <c r="G7396" s="108" t="s">
        <v>26447</v>
      </c>
      <c r="H7396" s="108" t="s">
        <v>26448</v>
      </c>
      <c r="I7396" s="110" t="s">
        <v>2683</v>
      </c>
      <c r="J7396" s="108" t="s">
        <v>4581</v>
      </c>
      <c r="O7396" s="108" t="s">
        <v>2573</v>
      </c>
    </row>
    <row r="7397" spans="1:15" s="108" customFormat="1" ht="12.75" x14ac:dyDescent="0.2">
      <c r="A7397" s="108" t="str">
        <f>EnterpriseData!$B$38</f>
        <v>ProTes300420201Adm</v>
      </c>
      <c r="B7397" s="109" t="s">
        <v>26449</v>
      </c>
      <c r="C7397" s="108" t="s">
        <v>2609</v>
      </c>
      <c r="D7397" s="108" t="s">
        <v>26450</v>
      </c>
      <c r="E7397" s="108" t="s">
        <v>2683</v>
      </c>
      <c r="G7397" s="108" t="s">
        <v>26451</v>
      </c>
      <c r="H7397" s="108" t="s">
        <v>6800</v>
      </c>
      <c r="I7397" s="110" t="s">
        <v>2683</v>
      </c>
      <c r="J7397" s="108" t="s">
        <v>412</v>
      </c>
      <c r="O7397" s="108" t="s">
        <v>2573</v>
      </c>
    </row>
    <row r="7398" spans="1:15" s="108" customFormat="1" ht="12.75" x14ac:dyDescent="0.2">
      <c r="A7398" s="108" t="str">
        <f>EnterpriseData!$B$38</f>
        <v>ProTes300420201Adm</v>
      </c>
      <c r="B7398" s="109" t="s">
        <v>26452</v>
      </c>
      <c r="C7398" s="108" t="s">
        <v>2609</v>
      </c>
      <c r="D7398" s="108" t="s">
        <v>26453</v>
      </c>
      <c r="E7398" s="108" t="s">
        <v>2683</v>
      </c>
      <c r="G7398" s="108" t="s">
        <v>26454</v>
      </c>
      <c r="H7398" s="108" t="s">
        <v>6133</v>
      </c>
      <c r="I7398" s="110" t="s">
        <v>2683</v>
      </c>
      <c r="J7398" s="108" t="s">
        <v>3681</v>
      </c>
      <c r="O7398" s="108" t="s">
        <v>2573</v>
      </c>
    </row>
    <row r="7399" spans="1:15" s="108" customFormat="1" ht="12.75" x14ac:dyDescent="0.2">
      <c r="A7399" s="108" t="str">
        <f>EnterpriseData!$B$38</f>
        <v>ProTes300420201Adm</v>
      </c>
      <c r="B7399" s="109" t="s">
        <v>26455</v>
      </c>
      <c r="C7399" s="108" t="s">
        <v>2609</v>
      </c>
      <c r="D7399" s="108" t="s">
        <v>26456</v>
      </c>
      <c r="E7399" s="108" t="s">
        <v>2683</v>
      </c>
      <c r="G7399" s="108" t="s">
        <v>26457</v>
      </c>
      <c r="H7399" s="108" t="s">
        <v>26458</v>
      </c>
      <c r="I7399" s="110" t="s">
        <v>2683</v>
      </c>
      <c r="J7399" s="108" t="s">
        <v>5295</v>
      </c>
      <c r="O7399" s="108" t="s">
        <v>2573</v>
      </c>
    </row>
    <row r="7400" spans="1:15" s="108" customFormat="1" ht="12.75" x14ac:dyDescent="0.2">
      <c r="A7400" s="108" t="str">
        <f>EnterpriseData!$B$38</f>
        <v>ProTes300420201Adm</v>
      </c>
      <c r="B7400" s="109" t="s">
        <v>26459</v>
      </c>
      <c r="C7400" s="108" t="s">
        <v>2609</v>
      </c>
      <c r="D7400" s="108" t="s">
        <v>26460</v>
      </c>
      <c r="E7400" s="108" t="s">
        <v>2683</v>
      </c>
      <c r="G7400" s="108" t="s">
        <v>26461</v>
      </c>
      <c r="H7400" s="108" t="s">
        <v>6155</v>
      </c>
      <c r="I7400" s="110" t="s">
        <v>2683</v>
      </c>
      <c r="J7400" s="108" t="s">
        <v>3358</v>
      </c>
      <c r="O7400" s="108" t="s">
        <v>2573</v>
      </c>
    </row>
    <row r="7401" spans="1:15" s="108" customFormat="1" ht="12.75" x14ac:dyDescent="0.2">
      <c r="A7401" s="108" t="str">
        <f>EnterpriseData!$B$38</f>
        <v>ProTes300420201Adm</v>
      </c>
      <c r="B7401" s="109" t="s">
        <v>26462</v>
      </c>
      <c r="C7401" s="108" t="s">
        <v>2609</v>
      </c>
      <c r="D7401" s="108" t="s">
        <v>26463</v>
      </c>
      <c r="E7401" s="108" t="s">
        <v>2683</v>
      </c>
      <c r="G7401" s="108" t="s">
        <v>5877</v>
      </c>
      <c r="H7401" s="108" t="s">
        <v>14681</v>
      </c>
      <c r="I7401" s="110" t="s">
        <v>2683</v>
      </c>
      <c r="J7401" s="108" t="s">
        <v>434</v>
      </c>
      <c r="O7401" s="108" t="s">
        <v>2573</v>
      </c>
    </row>
    <row r="7402" spans="1:15" s="108" customFormat="1" ht="12.75" x14ac:dyDescent="0.2">
      <c r="A7402" s="108" t="str">
        <f>EnterpriseData!$B$38</f>
        <v>ProTes300420201Adm</v>
      </c>
      <c r="B7402" s="109" t="s">
        <v>26464</v>
      </c>
      <c r="C7402" s="108" t="s">
        <v>2609</v>
      </c>
      <c r="D7402" s="108" t="s">
        <v>26465</v>
      </c>
      <c r="E7402" s="108" t="s">
        <v>2683</v>
      </c>
      <c r="G7402" s="108" t="s">
        <v>26466</v>
      </c>
      <c r="H7402" s="108" t="s">
        <v>7510</v>
      </c>
      <c r="I7402" s="110" t="s">
        <v>2683</v>
      </c>
      <c r="J7402" s="108" t="s">
        <v>3078</v>
      </c>
      <c r="O7402" s="108" t="s">
        <v>2573</v>
      </c>
    </row>
    <row r="7403" spans="1:15" s="108" customFormat="1" ht="12.75" x14ac:dyDescent="0.2">
      <c r="A7403" s="108" t="str">
        <f>EnterpriseData!$B$38</f>
        <v>ProTes300420201Adm</v>
      </c>
      <c r="B7403" s="109" t="s">
        <v>26467</v>
      </c>
      <c r="C7403" s="108" t="s">
        <v>2609</v>
      </c>
      <c r="D7403" s="108" t="s">
        <v>26468</v>
      </c>
      <c r="E7403" s="108" t="s">
        <v>2683</v>
      </c>
      <c r="G7403" s="108" t="s">
        <v>26469</v>
      </c>
      <c r="H7403" s="108" t="s">
        <v>26470</v>
      </c>
      <c r="I7403" s="110" t="s">
        <v>2683</v>
      </c>
      <c r="J7403" s="108" t="s">
        <v>3681</v>
      </c>
      <c r="O7403" s="108" t="s">
        <v>2573</v>
      </c>
    </row>
    <row r="7404" spans="1:15" s="108" customFormat="1" ht="12.75" x14ac:dyDescent="0.2">
      <c r="A7404" s="108" t="str">
        <f>EnterpriseData!$B$38</f>
        <v>ProTes300420201Adm</v>
      </c>
      <c r="B7404" s="109" t="s">
        <v>26471</v>
      </c>
      <c r="C7404" s="108" t="s">
        <v>2609</v>
      </c>
      <c r="D7404" s="108" t="s">
        <v>26472</v>
      </c>
      <c r="E7404" s="108" t="s">
        <v>2683</v>
      </c>
      <c r="G7404" s="108" t="s">
        <v>5330</v>
      </c>
      <c r="H7404" s="108" t="s">
        <v>15497</v>
      </c>
      <c r="I7404" s="110" t="s">
        <v>2683</v>
      </c>
      <c r="J7404" s="108" t="s">
        <v>5325</v>
      </c>
      <c r="O7404" s="108" t="s">
        <v>2573</v>
      </c>
    </row>
    <row r="7405" spans="1:15" s="108" customFormat="1" ht="12.75" x14ac:dyDescent="0.2">
      <c r="A7405" s="108" t="str">
        <f>EnterpriseData!$B$38</f>
        <v>ProTes300420201Adm</v>
      </c>
      <c r="B7405" s="109" t="s">
        <v>26473</v>
      </c>
      <c r="C7405" s="108" t="s">
        <v>2609</v>
      </c>
      <c r="D7405" s="108" t="s">
        <v>26474</v>
      </c>
      <c r="E7405" s="108" t="s">
        <v>2683</v>
      </c>
      <c r="G7405" s="108" t="s">
        <v>26475</v>
      </c>
      <c r="H7405" s="108" t="s">
        <v>7084</v>
      </c>
      <c r="I7405" s="110" t="s">
        <v>2683</v>
      </c>
      <c r="J7405" s="108" t="s">
        <v>2377</v>
      </c>
      <c r="O7405" s="108" t="s">
        <v>2573</v>
      </c>
    </row>
    <row r="7406" spans="1:15" s="108" customFormat="1" ht="12.75" x14ac:dyDescent="0.2">
      <c r="A7406" s="108" t="str">
        <f>EnterpriseData!$B$38</f>
        <v>ProTes300420201Adm</v>
      </c>
      <c r="B7406" s="109" t="s">
        <v>26476</v>
      </c>
      <c r="C7406" s="108" t="s">
        <v>2609</v>
      </c>
      <c r="D7406" s="108" t="s">
        <v>26477</v>
      </c>
      <c r="E7406" s="108" t="s">
        <v>2683</v>
      </c>
      <c r="G7406" s="108" t="s">
        <v>15910</v>
      </c>
      <c r="H7406" s="108" t="s">
        <v>15911</v>
      </c>
      <c r="I7406" s="110" t="s">
        <v>2683</v>
      </c>
      <c r="J7406" s="108" t="s">
        <v>2407</v>
      </c>
      <c r="O7406" s="108" t="s">
        <v>2573</v>
      </c>
    </row>
    <row r="7407" spans="1:15" s="108" customFormat="1" ht="12.75" x14ac:dyDescent="0.2">
      <c r="A7407" s="108" t="str">
        <f>EnterpriseData!$B$38</f>
        <v>ProTes300420201Adm</v>
      </c>
      <c r="B7407" s="109" t="s">
        <v>26476</v>
      </c>
      <c r="C7407" s="108" t="s">
        <v>2609</v>
      </c>
      <c r="D7407" s="108" t="s">
        <v>26477</v>
      </c>
      <c r="E7407" s="108" t="s">
        <v>2683</v>
      </c>
      <c r="G7407" s="108" t="s">
        <v>15910</v>
      </c>
      <c r="H7407" s="108" t="s">
        <v>15912</v>
      </c>
      <c r="I7407" s="110" t="s">
        <v>2683</v>
      </c>
      <c r="J7407" s="108" t="s">
        <v>2407</v>
      </c>
      <c r="O7407" s="108" t="s">
        <v>2573</v>
      </c>
    </row>
    <row r="7408" spans="1:15" s="108" customFormat="1" ht="12.75" x14ac:dyDescent="0.2">
      <c r="A7408" s="108" t="str">
        <f>EnterpriseData!$B$38</f>
        <v>ProTes300420201Adm</v>
      </c>
      <c r="B7408" s="109" t="s">
        <v>26478</v>
      </c>
      <c r="C7408" s="108" t="s">
        <v>2609</v>
      </c>
      <c r="D7408" s="108" t="s">
        <v>26479</v>
      </c>
      <c r="E7408" s="108" t="s">
        <v>2683</v>
      </c>
      <c r="G7408" s="108" t="s">
        <v>3083</v>
      </c>
      <c r="H7408" s="108" t="s">
        <v>3091</v>
      </c>
      <c r="I7408" s="110" t="s">
        <v>2683</v>
      </c>
      <c r="J7408" s="108" t="s">
        <v>2727</v>
      </c>
      <c r="O7408" s="108" t="s">
        <v>2573</v>
      </c>
    </row>
    <row r="7409" spans="1:15" s="108" customFormat="1" ht="12.75" x14ac:dyDescent="0.2">
      <c r="A7409" s="108" t="str">
        <f>EnterpriseData!$B$38</f>
        <v>ProTes300420201Adm</v>
      </c>
      <c r="B7409" s="109" t="s">
        <v>26480</v>
      </c>
      <c r="C7409" s="108" t="s">
        <v>2609</v>
      </c>
      <c r="D7409" s="108" t="s">
        <v>26481</v>
      </c>
      <c r="E7409" s="108" t="s">
        <v>2683</v>
      </c>
      <c r="G7409" s="108" t="s">
        <v>26482</v>
      </c>
      <c r="H7409" s="108" t="s">
        <v>6133</v>
      </c>
      <c r="I7409" s="110" t="s">
        <v>2683</v>
      </c>
      <c r="J7409" s="108" t="s">
        <v>3681</v>
      </c>
      <c r="O7409" s="108" t="s">
        <v>2573</v>
      </c>
    </row>
    <row r="7410" spans="1:15" s="108" customFormat="1" ht="12.75" x14ac:dyDescent="0.2">
      <c r="A7410" s="108" t="str">
        <f>EnterpriseData!$B$38</f>
        <v>ProTes300420201Adm</v>
      </c>
      <c r="B7410" s="109" t="s">
        <v>26483</v>
      </c>
      <c r="C7410" s="108" t="s">
        <v>2609</v>
      </c>
      <c r="D7410" s="108" t="s">
        <v>26484</v>
      </c>
      <c r="E7410" s="108" t="s">
        <v>2683</v>
      </c>
      <c r="G7410" s="108" t="s">
        <v>26485</v>
      </c>
      <c r="H7410" s="108" t="s">
        <v>7953</v>
      </c>
      <c r="I7410" s="110" t="s">
        <v>2683</v>
      </c>
      <c r="J7410" s="108" t="s">
        <v>4543</v>
      </c>
      <c r="O7410" s="108" t="s">
        <v>2573</v>
      </c>
    </row>
    <row r="7411" spans="1:15" s="108" customFormat="1" ht="12.75" x14ac:dyDescent="0.2">
      <c r="A7411" s="108" t="str">
        <f>EnterpriseData!$B$38</f>
        <v>ProTes300420201Adm</v>
      </c>
      <c r="B7411" s="109" t="s">
        <v>26486</v>
      </c>
      <c r="C7411" s="108" t="s">
        <v>2609</v>
      </c>
      <c r="D7411" s="108" t="s">
        <v>26487</v>
      </c>
      <c r="E7411" s="108" t="s">
        <v>2683</v>
      </c>
      <c r="G7411" s="108" t="s">
        <v>26488</v>
      </c>
      <c r="H7411" s="108" t="s">
        <v>26489</v>
      </c>
      <c r="I7411" s="110" t="s">
        <v>2683</v>
      </c>
      <c r="J7411" s="108" t="s">
        <v>4543</v>
      </c>
      <c r="O7411" s="108" t="s">
        <v>2573</v>
      </c>
    </row>
    <row r="7412" spans="1:15" s="108" customFormat="1" ht="12.75" x14ac:dyDescent="0.2">
      <c r="A7412" s="108" t="str">
        <f>EnterpriseData!$B$38</f>
        <v>ProTes300420201Adm</v>
      </c>
      <c r="B7412" s="109" t="s">
        <v>26490</v>
      </c>
      <c r="C7412" s="108" t="s">
        <v>2609</v>
      </c>
      <c r="D7412" s="108" t="s">
        <v>26491</v>
      </c>
      <c r="E7412" s="108" t="s">
        <v>2683</v>
      </c>
      <c r="G7412" s="108" t="s">
        <v>6017</v>
      </c>
      <c r="H7412" s="108" t="s">
        <v>13104</v>
      </c>
      <c r="I7412" s="110" t="s">
        <v>2683</v>
      </c>
      <c r="J7412" s="108" t="s">
        <v>4461</v>
      </c>
      <c r="O7412" s="108" t="s">
        <v>2573</v>
      </c>
    </row>
    <row r="7413" spans="1:15" s="108" customFormat="1" ht="12.75" x14ac:dyDescent="0.2">
      <c r="A7413" s="108" t="str">
        <f>EnterpriseData!$B$38</f>
        <v>ProTes300420201Adm</v>
      </c>
      <c r="B7413" s="109" t="s">
        <v>26492</v>
      </c>
      <c r="C7413" s="108" t="s">
        <v>2609</v>
      </c>
      <c r="D7413" s="108" t="s">
        <v>26493</v>
      </c>
      <c r="E7413" s="108" t="s">
        <v>2683</v>
      </c>
      <c r="G7413" s="108" t="s">
        <v>26494</v>
      </c>
      <c r="H7413" s="108" t="s">
        <v>6198</v>
      </c>
      <c r="I7413" s="110" t="s">
        <v>2683</v>
      </c>
      <c r="J7413" s="108" t="s">
        <v>3825</v>
      </c>
      <c r="O7413" s="108" t="s">
        <v>2573</v>
      </c>
    </row>
    <row r="7414" spans="1:15" s="108" customFormat="1" ht="12.75" x14ac:dyDescent="0.2">
      <c r="A7414" s="108" t="str">
        <f>EnterpriseData!$B$38</f>
        <v>ProTes300420201Adm</v>
      </c>
      <c r="B7414" s="109" t="s">
        <v>26495</v>
      </c>
      <c r="C7414" s="108" t="s">
        <v>2609</v>
      </c>
      <c r="D7414" s="108" t="s">
        <v>26496</v>
      </c>
      <c r="E7414" s="108" t="s">
        <v>2683</v>
      </c>
      <c r="G7414" s="108" t="s">
        <v>26497</v>
      </c>
      <c r="H7414" s="108" t="s">
        <v>6118</v>
      </c>
      <c r="I7414" s="110" t="s">
        <v>2683</v>
      </c>
      <c r="J7414" s="108" t="s">
        <v>2377</v>
      </c>
      <c r="O7414" s="108" t="s">
        <v>2573</v>
      </c>
    </row>
    <row r="7415" spans="1:15" s="108" customFormat="1" ht="12.75" x14ac:dyDescent="0.2">
      <c r="A7415" s="108" t="str">
        <f>EnterpriseData!$B$38</f>
        <v>ProTes300420201Adm</v>
      </c>
      <c r="B7415" s="109" t="s">
        <v>26498</v>
      </c>
      <c r="C7415" s="108" t="s">
        <v>2609</v>
      </c>
      <c r="D7415" s="108" t="s">
        <v>26499</v>
      </c>
      <c r="E7415" s="108" t="s">
        <v>2683</v>
      </c>
      <c r="G7415" s="108" t="s">
        <v>26500</v>
      </c>
      <c r="H7415" s="108" t="s">
        <v>7614</v>
      </c>
      <c r="I7415" s="110" t="s">
        <v>2683</v>
      </c>
      <c r="J7415" s="108" t="s">
        <v>2377</v>
      </c>
      <c r="O7415" s="108" t="s">
        <v>2573</v>
      </c>
    </row>
    <row r="7416" spans="1:15" s="108" customFormat="1" ht="12.75" x14ac:dyDescent="0.2">
      <c r="A7416" s="108" t="str">
        <f>EnterpriseData!$B$38</f>
        <v>ProTes300420201Adm</v>
      </c>
      <c r="B7416" s="109" t="s">
        <v>26501</v>
      </c>
      <c r="C7416" s="108" t="s">
        <v>2609</v>
      </c>
      <c r="D7416" s="108" t="s">
        <v>26502</v>
      </c>
      <c r="E7416" s="108" t="s">
        <v>2683</v>
      </c>
      <c r="G7416" s="108" t="s">
        <v>26503</v>
      </c>
      <c r="H7416" s="108" t="s">
        <v>6284</v>
      </c>
      <c r="I7416" s="110" t="s">
        <v>2683</v>
      </c>
      <c r="J7416" s="108" t="s">
        <v>6285</v>
      </c>
      <c r="O7416" s="108" t="s">
        <v>2573</v>
      </c>
    </row>
    <row r="7417" spans="1:15" s="108" customFormat="1" ht="12.75" x14ac:dyDescent="0.2">
      <c r="A7417" s="108" t="str">
        <f>EnterpriseData!$B$38</f>
        <v>ProTes300420201Adm</v>
      </c>
      <c r="B7417" s="109" t="s">
        <v>26504</v>
      </c>
      <c r="C7417" s="108" t="s">
        <v>2609</v>
      </c>
      <c r="D7417" s="108" t="s">
        <v>26505</v>
      </c>
      <c r="E7417" s="108" t="s">
        <v>2683</v>
      </c>
      <c r="G7417" s="108" t="s">
        <v>26506</v>
      </c>
      <c r="H7417" s="108" t="s">
        <v>7504</v>
      </c>
      <c r="I7417" s="110" t="s">
        <v>2683</v>
      </c>
      <c r="J7417" s="108" t="s">
        <v>7505</v>
      </c>
      <c r="O7417" s="108" t="s">
        <v>2573</v>
      </c>
    </row>
    <row r="7418" spans="1:15" s="108" customFormat="1" ht="12.75" x14ac:dyDescent="0.2">
      <c r="A7418" s="108" t="str">
        <f>EnterpriseData!$B$38</f>
        <v>ProTes300420201Adm</v>
      </c>
      <c r="B7418" s="109" t="s">
        <v>26507</v>
      </c>
      <c r="C7418" s="108" t="s">
        <v>2609</v>
      </c>
      <c r="D7418" s="108" t="s">
        <v>26508</v>
      </c>
      <c r="E7418" s="108" t="s">
        <v>2683</v>
      </c>
      <c r="G7418" s="108" t="s">
        <v>5803</v>
      </c>
      <c r="H7418" s="108" t="s">
        <v>26509</v>
      </c>
      <c r="I7418" s="110" t="s">
        <v>2683</v>
      </c>
      <c r="J7418" s="108" t="s">
        <v>5800</v>
      </c>
      <c r="O7418" s="108" t="s">
        <v>2573</v>
      </c>
    </row>
    <row r="7419" spans="1:15" s="108" customFormat="1" ht="12.75" x14ac:dyDescent="0.2">
      <c r="A7419" s="108" t="str">
        <f>EnterpriseData!$B$38</f>
        <v>ProTes300420201Adm</v>
      </c>
      <c r="B7419" s="109" t="s">
        <v>26510</v>
      </c>
      <c r="C7419" s="108" t="s">
        <v>2609</v>
      </c>
      <c r="D7419" s="108" t="s">
        <v>26511</v>
      </c>
      <c r="E7419" s="108" t="s">
        <v>2683</v>
      </c>
      <c r="G7419" s="108" t="s">
        <v>26512</v>
      </c>
      <c r="H7419" s="108" t="s">
        <v>25938</v>
      </c>
      <c r="I7419" s="110" t="s">
        <v>2683</v>
      </c>
      <c r="J7419" s="108" t="s">
        <v>2414</v>
      </c>
      <c r="O7419" s="108" t="s">
        <v>2573</v>
      </c>
    </row>
    <row r="7420" spans="1:15" s="108" customFormat="1" ht="12.75" x14ac:dyDescent="0.2">
      <c r="A7420" s="108" t="str">
        <f>EnterpriseData!$B$38</f>
        <v>ProTes300420201Adm</v>
      </c>
      <c r="B7420" s="109" t="s">
        <v>26513</v>
      </c>
      <c r="C7420" s="108" t="s">
        <v>2609</v>
      </c>
      <c r="D7420" s="108" t="s">
        <v>26514</v>
      </c>
      <c r="E7420" s="108" t="s">
        <v>2683</v>
      </c>
      <c r="G7420" s="108" t="s">
        <v>26515</v>
      </c>
      <c r="H7420" s="108" t="s">
        <v>6923</v>
      </c>
      <c r="I7420" s="110" t="s">
        <v>2683</v>
      </c>
      <c r="J7420" s="108" t="s">
        <v>2991</v>
      </c>
      <c r="O7420" s="108" t="s">
        <v>2573</v>
      </c>
    </row>
    <row r="7421" spans="1:15" s="108" customFormat="1" ht="12.75" x14ac:dyDescent="0.2">
      <c r="A7421" s="108" t="str">
        <f>EnterpriseData!$B$38</f>
        <v>ProTes300420201Adm</v>
      </c>
      <c r="B7421" s="109" t="s">
        <v>26516</v>
      </c>
      <c r="C7421" s="108" t="s">
        <v>2609</v>
      </c>
      <c r="D7421" s="108" t="s">
        <v>26517</v>
      </c>
      <c r="E7421" s="108" t="s">
        <v>2683</v>
      </c>
      <c r="G7421" s="108" t="s">
        <v>2962</v>
      </c>
      <c r="H7421" s="108" t="s">
        <v>23552</v>
      </c>
      <c r="I7421" s="110" t="s">
        <v>2683</v>
      </c>
      <c r="J7421" s="108" t="s">
        <v>2940</v>
      </c>
      <c r="O7421" s="108" t="s">
        <v>2573</v>
      </c>
    </row>
    <row r="7422" spans="1:15" s="108" customFormat="1" ht="12.75" x14ac:dyDescent="0.2">
      <c r="A7422" s="108" t="str">
        <f>EnterpriseData!$B$38</f>
        <v>ProTes300420201Adm</v>
      </c>
      <c r="B7422" s="109" t="s">
        <v>26518</v>
      </c>
      <c r="C7422" s="108" t="s">
        <v>2609</v>
      </c>
      <c r="D7422" s="108" t="s">
        <v>26519</v>
      </c>
      <c r="E7422" s="108" t="s">
        <v>2683</v>
      </c>
      <c r="G7422" s="108" t="s">
        <v>26520</v>
      </c>
      <c r="H7422" s="108" t="s">
        <v>26520</v>
      </c>
      <c r="I7422" s="110" t="s">
        <v>2683</v>
      </c>
      <c r="J7422" s="108" t="s">
        <v>2414</v>
      </c>
      <c r="O7422" s="108" t="s">
        <v>2573</v>
      </c>
    </row>
    <row r="7423" spans="1:15" s="108" customFormat="1" ht="12.75" x14ac:dyDescent="0.2">
      <c r="A7423" s="108" t="str">
        <f>EnterpriseData!$B$38</f>
        <v>ProTes300420201Adm</v>
      </c>
      <c r="B7423" s="109" t="s">
        <v>26521</v>
      </c>
      <c r="C7423" s="108" t="s">
        <v>2609</v>
      </c>
      <c r="D7423" s="108" t="s">
        <v>26522</v>
      </c>
      <c r="E7423" s="108" t="s">
        <v>2683</v>
      </c>
      <c r="G7423" s="108" t="s">
        <v>26523</v>
      </c>
      <c r="H7423" s="108" t="s">
        <v>6886</v>
      </c>
      <c r="I7423" s="110" t="s">
        <v>2683</v>
      </c>
      <c r="J7423" s="108" t="s">
        <v>4503</v>
      </c>
      <c r="O7423" s="108" t="s">
        <v>2573</v>
      </c>
    </row>
    <row r="7424" spans="1:15" s="108" customFormat="1" ht="12.75" x14ac:dyDescent="0.2">
      <c r="A7424" s="108" t="str">
        <f>EnterpriseData!$B$38</f>
        <v>ProTes300420201Adm</v>
      </c>
      <c r="B7424" s="109" t="s">
        <v>26524</v>
      </c>
      <c r="C7424" s="108" t="s">
        <v>2609</v>
      </c>
      <c r="D7424" s="108" t="s">
        <v>26525</v>
      </c>
      <c r="E7424" s="108" t="s">
        <v>26526</v>
      </c>
      <c r="G7424" s="108" t="s">
        <v>3633</v>
      </c>
      <c r="H7424" s="108" t="s">
        <v>3634</v>
      </c>
      <c r="I7424" s="110" t="s">
        <v>2683</v>
      </c>
      <c r="J7424" s="108" t="s">
        <v>2952</v>
      </c>
      <c r="O7424" s="108" t="s">
        <v>2573</v>
      </c>
    </row>
    <row r="7425" spans="1:15" s="108" customFormat="1" ht="12.75" x14ac:dyDescent="0.2">
      <c r="A7425" s="108" t="str">
        <f>EnterpriseData!$B$38</f>
        <v>ProTes300420201Adm</v>
      </c>
      <c r="B7425" s="109" t="s">
        <v>26527</v>
      </c>
      <c r="C7425" s="108" t="s">
        <v>2609</v>
      </c>
      <c r="D7425" s="108" t="s">
        <v>26528</v>
      </c>
      <c r="E7425" s="108" t="s">
        <v>2683</v>
      </c>
      <c r="G7425" s="108" t="s">
        <v>26529</v>
      </c>
      <c r="H7425" s="108" t="s">
        <v>7206</v>
      </c>
      <c r="I7425" s="110" t="s">
        <v>2683</v>
      </c>
      <c r="J7425" s="108" t="s">
        <v>3047</v>
      </c>
      <c r="O7425" s="108" t="s">
        <v>2573</v>
      </c>
    </row>
    <row r="7426" spans="1:15" s="108" customFormat="1" ht="12.75" x14ac:dyDescent="0.2">
      <c r="A7426" s="108" t="str">
        <f>EnterpriseData!$B$38</f>
        <v>ProTes300420201Adm</v>
      </c>
      <c r="B7426" s="109" t="s">
        <v>26530</v>
      </c>
      <c r="C7426" s="108" t="s">
        <v>2609</v>
      </c>
      <c r="D7426" s="108" t="s">
        <v>26531</v>
      </c>
      <c r="E7426" s="108" t="s">
        <v>2683</v>
      </c>
      <c r="G7426" s="108" t="s">
        <v>26532</v>
      </c>
      <c r="H7426" s="108" t="s">
        <v>26533</v>
      </c>
      <c r="I7426" s="110" t="s">
        <v>2683</v>
      </c>
      <c r="J7426" s="108" t="s">
        <v>6014</v>
      </c>
      <c r="O7426" s="108" t="s">
        <v>2573</v>
      </c>
    </row>
    <row r="7427" spans="1:15" s="108" customFormat="1" ht="12.75" x14ac:dyDescent="0.2">
      <c r="A7427" s="108" t="str">
        <f>EnterpriseData!$B$38</f>
        <v>ProTes300420201Adm</v>
      </c>
      <c r="B7427" s="109" t="s">
        <v>26534</v>
      </c>
      <c r="C7427" s="108" t="s">
        <v>2609</v>
      </c>
      <c r="D7427" s="108" t="s">
        <v>26535</v>
      </c>
      <c r="E7427" s="108" t="s">
        <v>2683</v>
      </c>
      <c r="G7427" s="108" t="s">
        <v>26536</v>
      </c>
      <c r="H7427" s="108" t="s">
        <v>8653</v>
      </c>
      <c r="I7427" s="110" t="s">
        <v>2683</v>
      </c>
      <c r="J7427" s="108" t="s">
        <v>2422</v>
      </c>
      <c r="O7427" s="108" t="s">
        <v>2573</v>
      </c>
    </row>
    <row r="7428" spans="1:15" s="108" customFormat="1" ht="12.75" x14ac:dyDescent="0.2">
      <c r="A7428" s="108" t="str">
        <f>EnterpriseData!$B$38</f>
        <v>ProTes300420201Adm</v>
      </c>
      <c r="B7428" s="109" t="s">
        <v>26537</v>
      </c>
      <c r="C7428" s="108" t="s">
        <v>2609</v>
      </c>
      <c r="D7428" s="108" t="s">
        <v>26538</v>
      </c>
      <c r="E7428" s="108" t="s">
        <v>2683</v>
      </c>
      <c r="G7428" s="108" t="s">
        <v>25574</v>
      </c>
      <c r="H7428" s="108" t="s">
        <v>7957</v>
      </c>
      <c r="I7428" s="110" t="s">
        <v>2683</v>
      </c>
      <c r="J7428" s="108" t="s">
        <v>2418</v>
      </c>
      <c r="O7428" s="108" t="s">
        <v>2573</v>
      </c>
    </row>
    <row r="7429" spans="1:15" s="108" customFormat="1" ht="12.75" x14ac:dyDescent="0.2">
      <c r="A7429" s="108" t="str">
        <f>EnterpriseData!$B$38</f>
        <v>ProTes300420201Adm</v>
      </c>
      <c r="B7429" s="109" t="s">
        <v>26539</v>
      </c>
      <c r="C7429" s="108" t="s">
        <v>2609</v>
      </c>
      <c r="D7429" s="108" t="s">
        <v>26540</v>
      </c>
      <c r="E7429" s="108" t="s">
        <v>2683</v>
      </c>
      <c r="G7429" s="108" t="s">
        <v>26541</v>
      </c>
      <c r="H7429" s="108" t="s">
        <v>7953</v>
      </c>
      <c r="I7429" s="110" t="s">
        <v>2683</v>
      </c>
      <c r="J7429" s="108" t="s">
        <v>4543</v>
      </c>
      <c r="O7429" s="108" t="s">
        <v>2573</v>
      </c>
    </row>
    <row r="7430" spans="1:15" s="108" customFormat="1" ht="12.75" x14ac:dyDescent="0.2">
      <c r="A7430" s="108" t="str">
        <f>EnterpriseData!$B$38</f>
        <v>ProTes300420201Adm</v>
      </c>
      <c r="B7430" s="109" t="s">
        <v>26542</v>
      </c>
      <c r="C7430" s="108" t="s">
        <v>2609</v>
      </c>
      <c r="D7430" s="108" t="s">
        <v>26543</v>
      </c>
      <c r="E7430" s="108" t="s">
        <v>2683</v>
      </c>
      <c r="G7430" s="108" t="s">
        <v>26544</v>
      </c>
      <c r="H7430" s="108" t="s">
        <v>9287</v>
      </c>
      <c r="I7430" s="110" t="s">
        <v>2683</v>
      </c>
      <c r="J7430" s="108" t="s">
        <v>2416</v>
      </c>
      <c r="O7430" s="108" t="s">
        <v>2573</v>
      </c>
    </row>
    <row r="7431" spans="1:15" s="108" customFormat="1" ht="12.75" x14ac:dyDescent="0.2">
      <c r="A7431" s="108" t="str">
        <f>EnterpriseData!$B$38</f>
        <v>ProTes300420201Adm</v>
      </c>
      <c r="B7431" s="109" t="s">
        <v>26545</v>
      </c>
      <c r="C7431" s="108" t="s">
        <v>2609</v>
      </c>
      <c r="D7431" s="108" t="s">
        <v>26546</v>
      </c>
      <c r="E7431" s="108" t="s">
        <v>2683</v>
      </c>
      <c r="G7431" s="108" t="s">
        <v>5923</v>
      </c>
      <c r="H7431" s="108" t="s">
        <v>5923</v>
      </c>
      <c r="I7431" s="110" t="s">
        <v>2683</v>
      </c>
      <c r="J7431" s="108" t="s">
        <v>2441</v>
      </c>
      <c r="O7431" s="108" t="s">
        <v>2573</v>
      </c>
    </row>
    <row r="7432" spans="1:15" s="108" customFormat="1" ht="12.75" x14ac:dyDescent="0.2">
      <c r="A7432" s="108" t="str">
        <f>EnterpriseData!$B$38</f>
        <v>ProTes300420201Adm</v>
      </c>
      <c r="B7432" s="109" t="s">
        <v>26547</v>
      </c>
      <c r="C7432" s="108" t="s">
        <v>2609</v>
      </c>
      <c r="D7432" s="108" t="s">
        <v>26548</v>
      </c>
      <c r="E7432" s="108" t="s">
        <v>2683</v>
      </c>
      <c r="G7432" s="108" t="s">
        <v>26549</v>
      </c>
      <c r="H7432" s="108" t="s">
        <v>6479</v>
      </c>
      <c r="I7432" s="110" t="s">
        <v>2683</v>
      </c>
      <c r="J7432" s="108" t="s">
        <v>3078</v>
      </c>
      <c r="O7432" s="108" t="s">
        <v>2573</v>
      </c>
    </row>
    <row r="7433" spans="1:15" s="108" customFormat="1" ht="12.75" x14ac:dyDescent="0.2">
      <c r="A7433" s="108" t="str">
        <f>EnterpriseData!$B$38</f>
        <v>ProTes300420201Adm</v>
      </c>
      <c r="B7433" s="109" t="s">
        <v>26550</v>
      </c>
      <c r="C7433" s="108" t="s">
        <v>2609</v>
      </c>
      <c r="D7433" s="108" t="s">
        <v>26551</v>
      </c>
      <c r="E7433" s="108" t="s">
        <v>2683</v>
      </c>
      <c r="G7433" s="108" t="s">
        <v>26552</v>
      </c>
      <c r="H7433" s="108" t="s">
        <v>7206</v>
      </c>
      <c r="I7433" s="110" t="s">
        <v>2683</v>
      </c>
      <c r="J7433" s="108" t="s">
        <v>3047</v>
      </c>
      <c r="O7433" s="108" t="s">
        <v>2573</v>
      </c>
    </row>
    <row r="7434" spans="1:15" s="108" customFormat="1" ht="12.75" x14ac:dyDescent="0.2">
      <c r="A7434" s="108" t="str">
        <f>EnterpriseData!$B$38</f>
        <v>ProTes300420201Adm</v>
      </c>
      <c r="B7434" s="109" t="s">
        <v>26553</v>
      </c>
      <c r="C7434" s="108" t="s">
        <v>2609</v>
      </c>
      <c r="D7434" s="108" t="s">
        <v>26554</v>
      </c>
      <c r="E7434" s="108" t="s">
        <v>2683</v>
      </c>
      <c r="G7434" s="108" t="s">
        <v>26555</v>
      </c>
      <c r="H7434" s="108" t="s">
        <v>26556</v>
      </c>
      <c r="I7434" s="110" t="s">
        <v>2683</v>
      </c>
      <c r="J7434" s="108" t="s">
        <v>2412</v>
      </c>
      <c r="O7434" s="108" t="s">
        <v>2573</v>
      </c>
    </row>
    <row r="7435" spans="1:15" s="108" customFormat="1" ht="12.75" x14ac:dyDescent="0.2">
      <c r="A7435" s="108" t="str">
        <f>EnterpriseData!$B$38</f>
        <v>ProTes300420201Adm</v>
      </c>
      <c r="B7435" s="109" t="s">
        <v>26557</v>
      </c>
      <c r="C7435" s="108" t="s">
        <v>2609</v>
      </c>
      <c r="D7435" s="108" t="s">
        <v>26558</v>
      </c>
      <c r="E7435" s="108" t="s">
        <v>2683</v>
      </c>
      <c r="G7435" s="108" t="s">
        <v>26559</v>
      </c>
      <c r="H7435" s="108" t="s">
        <v>6437</v>
      </c>
      <c r="I7435" s="110" t="s">
        <v>2683</v>
      </c>
      <c r="J7435" s="108" t="s">
        <v>3723</v>
      </c>
      <c r="O7435" s="108" t="s">
        <v>2573</v>
      </c>
    </row>
    <row r="7436" spans="1:15" s="108" customFormat="1" ht="12.75" x14ac:dyDescent="0.2">
      <c r="A7436" s="108" t="str">
        <f>EnterpriseData!$B$38</f>
        <v>ProTes300420201Adm</v>
      </c>
      <c r="B7436" s="109" t="s">
        <v>26560</v>
      </c>
      <c r="C7436" s="108" t="s">
        <v>2609</v>
      </c>
      <c r="D7436" s="108" t="s">
        <v>26561</v>
      </c>
      <c r="E7436" s="108" t="s">
        <v>2683</v>
      </c>
      <c r="G7436" s="108" t="s">
        <v>26562</v>
      </c>
      <c r="H7436" s="108" t="s">
        <v>26563</v>
      </c>
      <c r="I7436" s="110" t="s">
        <v>2683</v>
      </c>
      <c r="J7436" s="108" t="s">
        <v>2404</v>
      </c>
      <c r="O7436" s="108" t="s">
        <v>2573</v>
      </c>
    </row>
    <row r="7437" spans="1:15" s="108" customFormat="1" ht="12.75" x14ac:dyDescent="0.2">
      <c r="A7437" s="108" t="str">
        <f>EnterpriseData!$B$38</f>
        <v>ProTes300420201Adm</v>
      </c>
      <c r="B7437" s="109" t="s">
        <v>26564</v>
      </c>
      <c r="C7437" s="108" t="s">
        <v>2609</v>
      </c>
      <c r="D7437" s="108" t="s">
        <v>26565</v>
      </c>
      <c r="E7437" s="108" t="s">
        <v>2683</v>
      </c>
      <c r="G7437" s="108" t="s">
        <v>26566</v>
      </c>
      <c r="H7437" s="108" t="s">
        <v>23362</v>
      </c>
      <c r="I7437" s="110" t="s">
        <v>2683</v>
      </c>
      <c r="J7437" s="108" t="s">
        <v>4785</v>
      </c>
      <c r="O7437" s="108" t="s">
        <v>2573</v>
      </c>
    </row>
    <row r="7438" spans="1:15" s="108" customFormat="1" ht="12.75" x14ac:dyDescent="0.2">
      <c r="A7438" s="108" t="str">
        <f>EnterpriseData!$B$38</f>
        <v>ProTes300420201Adm</v>
      </c>
      <c r="B7438" s="109" t="s">
        <v>26567</v>
      </c>
      <c r="C7438" s="108" t="s">
        <v>2609</v>
      </c>
      <c r="D7438" s="108" t="s">
        <v>26568</v>
      </c>
      <c r="E7438" s="108" t="s">
        <v>2683</v>
      </c>
      <c r="G7438" s="108" t="s">
        <v>26569</v>
      </c>
      <c r="H7438" s="108" t="s">
        <v>17073</v>
      </c>
      <c r="I7438" s="110" t="s">
        <v>2683</v>
      </c>
      <c r="J7438" s="108" t="s">
        <v>2377</v>
      </c>
      <c r="O7438" s="108" t="s">
        <v>2573</v>
      </c>
    </row>
    <row r="7439" spans="1:15" s="108" customFormat="1" ht="12.75" x14ac:dyDescent="0.2">
      <c r="A7439" s="108" t="str">
        <f>EnterpriseData!$B$38</f>
        <v>ProTes300420201Adm</v>
      </c>
      <c r="B7439" s="109" t="s">
        <v>26570</v>
      </c>
      <c r="C7439" s="108" t="s">
        <v>2609</v>
      </c>
      <c r="D7439" s="108" t="s">
        <v>26571</v>
      </c>
      <c r="E7439" s="108" t="s">
        <v>2683</v>
      </c>
      <c r="G7439" s="108" t="s">
        <v>26572</v>
      </c>
      <c r="H7439" s="108" t="s">
        <v>7953</v>
      </c>
      <c r="I7439" s="110" t="s">
        <v>2683</v>
      </c>
      <c r="J7439" s="108" t="s">
        <v>4543</v>
      </c>
      <c r="O7439" s="108" t="s">
        <v>2573</v>
      </c>
    </row>
    <row r="7440" spans="1:15" s="108" customFormat="1" ht="12.75" x14ac:dyDescent="0.2">
      <c r="A7440" s="108" t="str">
        <f>EnterpriseData!$B$38</f>
        <v>ProTes300420201Adm</v>
      </c>
      <c r="B7440" s="109" t="s">
        <v>26573</v>
      </c>
      <c r="C7440" s="108" t="s">
        <v>2609</v>
      </c>
      <c r="D7440" s="108" t="s">
        <v>26574</v>
      </c>
      <c r="E7440" s="108" t="s">
        <v>2683</v>
      </c>
      <c r="G7440" s="108" t="s">
        <v>4513</v>
      </c>
      <c r="H7440" s="108" t="s">
        <v>26575</v>
      </c>
      <c r="I7440" s="110" t="s">
        <v>2683</v>
      </c>
      <c r="J7440" s="108" t="s">
        <v>4515</v>
      </c>
      <c r="O7440" s="108" t="s">
        <v>2573</v>
      </c>
    </row>
    <row r="7441" spans="1:15" s="108" customFormat="1" ht="12.75" x14ac:dyDescent="0.2">
      <c r="A7441" s="108" t="str">
        <f>EnterpriseData!$B$38</f>
        <v>ProTes300420201Adm</v>
      </c>
      <c r="B7441" s="109" t="s">
        <v>26576</v>
      </c>
      <c r="C7441" s="108" t="s">
        <v>2609</v>
      </c>
      <c r="D7441" s="108" t="s">
        <v>26577</v>
      </c>
      <c r="E7441" s="108" t="s">
        <v>2683</v>
      </c>
      <c r="G7441" s="108" t="s">
        <v>26578</v>
      </c>
      <c r="H7441" s="108" t="s">
        <v>6118</v>
      </c>
      <c r="I7441" s="110" t="s">
        <v>2683</v>
      </c>
      <c r="J7441" s="108" t="s">
        <v>2377</v>
      </c>
      <c r="O7441" s="108" t="s">
        <v>2573</v>
      </c>
    </row>
    <row r="7442" spans="1:15" s="108" customFormat="1" ht="12.75" x14ac:dyDescent="0.2">
      <c r="A7442" s="108" t="str">
        <f>EnterpriseData!$B$38</f>
        <v>ProTes300420201Adm</v>
      </c>
      <c r="B7442" s="109" t="s">
        <v>26579</v>
      </c>
      <c r="C7442" s="108" t="s">
        <v>2609</v>
      </c>
      <c r="D7442" s="108" t="s">
        <v>26580</v>
      </c>
      <c r="E7442" s="108" t="s">
        <v>2683</v>
      </c>
      <c r="G7442" s="108" t="s">
        <v>26581</v>
      </c>
      <c r="H7442" s="108" t="s">
        <v>26582</v>
      </c>
      <c r="I7442" s="110" t="s">
        <v>2683</v>
      </c>
      <c r="J7442" s="108" t="s">
        <v>5012</v>
      </c>
      <c r="O7442" s="108" t="s">
        <v>2573</v>
      </c>
    </row>
    <row r="7443" spans="1:15" s="108" customFormat="1" ht="12.75" x14ac:dyDescent="0.2">
      <c r="A7443" s="108" t="str">
        <f>EnterpriseData!$B$38</f>
        <v>ProTes300420201Adm</v>
      </c>
      <c r="B7443" s="109" t="s">
        <v>26583</v>
      </c>
      <c r="C7443" s="108" t="s">
        <v>2609</v>
      </c>
      <c r="D7443" s="108" t="s">
        <v>26584</v>
      </c>
      <c r="E7443" s="108" t="s">
        <v>2683</v>
      </c>
      <c r="G7443" s="108" t="s">
        <v>26585</v>
      </c>
      <c r="H7443" s="108" t="s">
        <v>26585</v>
      </c>
      <c r="I7443" s="110" t="s">
        <v>2683</v>
      </c>
      <c r="J7443" s="108" t="s">
        <v>3151</v>
      </c>
      <c r="O7443" s="108" t="s">
        <v>2573</v>
      </c>
    </row>
    <row r="7444" spans="1:15" s="108" customFormat="1" ht="12.75" x14ac:dyDescent="0.2">
      <c r="A7444" s="108" t="str">
        <f>EnterpriseData!$B$38</f>
        <v>ProTes300420201Adm</v>
      </c>
      <c r="B7444" s="109" t="s">
        <v>26586</v>
      </c>
      <c r="C7444" s="108" t="s">
        <v>2609</v>
      </c>
      <c r="D7444" s="108" t="s">
        <v>26587</v>
      </c>
      <c r="E7444" s="108" t="s">
        <v>2683</v>
      </c>
      <c r="G7444" s="108" t="s">
        <v>26588</v>
      </c>
      <c r="H7444" s="108" t="s">
        <v>26589</v>
      </c>
      <c r="I7444" s="110" t="s">
        <v>2683</v>
      </c>
      <c r="J7444" s="108" t="s">
        <v>4543</v>
      </c>
      <c r="O7444" s="108" t="s">
        <v>2573</v>
      </c>
    </row>
    <row r="7445" spans="1:15" s="108" customFormat="1" ht="12.75" x14ac:dyDescent="0.2">
      <c r="A7445" s="108" t="str">
        <f>EnterpriseData!$B$38</f>
        <v>ProTes300420201Adm</v>
      </c>
      <c r="B7445" s="109" t="s">
        <v>26590</v>
      </c>
      <c r="C7445" s="108" t="s">
        <v>2609</v>
      </c>
      <c r="D7445" s="108" t="s">
        <v>26591</v>
      </c>
      <c r="E7445" s="108" t="s">
        <v>2683</v>
      </c>
      <c r="G7445" s="108" t="s">
        <v>9353</v>
      </c>
      <c r="H7445" s="108" t="s">
        <v>9353</v>
      </c>
      <c r="I7445" s="110" t="s">
        <v>2683</v>
      </c>
      <c r="J7445" s="108" t="s">
        <v>3151</v>
      </c>
      <c r="O7445" s="108" t="s">
        <v>2573</v>
      </c>
    </row>
    <row r="7446" spans="1:15" s="108" customFormat="1" ht="12.75" x14ac:dyDescent="0.2">
      <c r="A7446" s="108" t="str">
        <f>EnterpriseData!$B$38</f>
        <v>ProTes300420201Adm</v>
      </c>
      <c r="B7446" s="109" t="s">
        <v>26592</v>
      </c>
      <c r="C7446" s="108" t="s">
        <v>2609</v>
      </c>
      <c r="D7446" s="108" t="s">
        <v>26593</v>
      </c>
      <c r="E7446" s="108" t="s">
        <v>2683</v>
      </c>
      <c r="G7446" s="108" t="s">
        <v>26594</v>
      </c>
      <c r="H7446" s="108" t="s">
        <v>26595</v>
      </c>
      <c r="I7446" s="110" t="s">
        <v>2683</v>
      </c>
      <c r="J7446" s="108" t="s">
        <v>3016</v>
      </c>
      <c r="O7446" s="108" t="s">
        <v>2573</v>
      </c>
    </row>
    <row r="7447" spans="1:15" s="108" customFormat="1" ht="12.75" x14ac:dyDescent="0.2">
      <c r="A7447" s="108" t="str">
        <f>EnterpriseData!$B$38</f>
        <v>ProTes300420201Adm</v>
      </c>
      <c r="B7447" s="109" t="s">
        <v>26596</v>
      </c>
      <c r="C7447" s="108" t="s">
        <v>2609</v>
      </c>
      <c r="D7447" s="108" t="s">
        <v>26597</v>
      </c>
      <c r="E7447" s="108" t="s">
        <v>2683</v>
      </c>
      <c r="G7447" s="108" t="s">
        <v>26598</v>
      </c>
      <c r="H7447" s="108" t="s">
        <v>26599</v>
      </c>
      <c r="I7447" s="110" t="s">
        <v>2683</v>
      </c>
      <c r="J7447" s="108" t="s">
        <v>3614</v>
      </c>
      <c r="O7447" s="108" t="s">
        <v>2573</v>
      </c>
    </row>
    <row r="7448" spans="1:15" s="108" customFormat="1" ht="12.75" x14ac:dyDescent="0.2">
      <c r="A7448" s="108" t="str">
        <f>EnterpriseData!$B$38</f>
        <v>ProTes300420201Adm</v>
      </c>
      <c r="B7448" s="109" t="s">
        <v>26600</v>
      </c>
      <c r="C7448" s="108" t="s">
        <v>2609</v>
      </c>
      <c r="D7448" s="108" t="s">
        <v>26601</v>
      </c>
      <c r="E7448" s="108" t="s">
        <v>2683</v>
      </c>
      <c r="G7448" s="108" t="s">
        <v>26602</v>
      </c>
      <c r="H7448" s="108" t="s">
        <v>6181</v>
      </c>
      <c r="I7448" s="110" t="s">
        <v>2683</v>
      </c>
      <c r="J7448" s="108" t="s">
        <v>6044</v>
      </c>
      <c r="O7448" s="108" t="s">
        <v>2573</v>
      </c>
    </row>
    <row r="7449" spans="1:15" s="108" customFormat="1" ht="12.75" x14ac:dyDescent="0.2">
      <c r="A7449" s="108" t="str">
        <f>EnterpriseData!$B$38</f>
        <v>ProTes300420201Adm</v>
      </c>
      <c r="B7449" s="109" t="s">
        <v>26603</v>
      </c>
      <c r="C7449" s="108" t="s">
        <v>2609</v>
      </c>
      <c r="D7449" s="108" t="s">
        <v>26604</v>
      </c>
      <c r="E7449" s="108" t="s">
        <v>2683</v>
      </c>
      <c r="G7449" s="108" t="s">
        <v>26605</v>
      </c>
      <c r="H7449" s="108" t="s">
        <v>6151</v>
      </c>
      <c r="I7449" s="110" t="s">
        <v>2683</v>
      </c>
      <c r="J7449" s="108" t="s">
        <v>2727</v>
      </c>
      <c r="O7449" s="108" t="s">
        <v>2573</v>
      </c>
    </row>
    <row r="7450" spans="1:15" s="108" customFormat="1" ht="12.75" x14ac:dyDescent="0.2">
      <c r="A7450" s="108" t="str">
        <f>EnterpriseData!$B$38</f>
        <v>ProTes300420201Adm</v>
      </c>
      <c r="B7450" s="109" t="s">
        <v>26606</v>
      </c>
      <c r="C7450" s="108" t="s">
        <v>2609</v>
      </c>
      <c r="D7450" s="108" t="s">
        <v>26607</v>
      </c>
      <c r="E7450" s="108" t="s">
        <v>2683</v>
      </c>
      <c r="G7450" s="108" t="s">
        <v>26608</v>
      </c>
      <c r="H7450" s="108" t="s">
        <v>6118</v>
      </c>
      <c r="I7450" s="110" t="s">
        <v>2683</v>
      </c>
      <c r="J7450" s="108" t="s">
        <v>2377</v>
      </c>
      <c r="O7450" s="108" t="s">
        <v>2573</v>
      </c>
    </row>
    <row r="7451" spans="1:15" s="108" customFormat="1" ht="12.75" x14ac:dyDescent="0.2">
      <c r="A7451" s="108" t="str">
        <f>EnterpriseData!$B$38</f>
        <v>ProTes300420201Adm</v>
      </c>
      <c r="B7451" s="109" t="s">
        <v>26609</v>
      </c>
      <c r="C7451" s="108" t="s">
        <v>2609</v>
      </c>
      <c r="D7451" s="108" t="s">
        <v>26610</v>
      </c>
      <c r="E7451" s="108" t="s">
        <v>2683</v>
      </c>
      <c r="G7451" s="108" t="s">
        <v>26611</v>
      </c>
      <c r="H7451" s="108" t="s">
        <v>26612</v>
      </c>
      <c r="I7451" s="110" t="s">
        <v>2683</v>
      </c>
      <c r="J7451" s="108" t="s">
        <v>2404</v>
      </c>
      <c r="O7451" s="108" t="s">
        <v>2573</v>
      </c>
    </row>
    <row r="7452" spans="1:15" s="108" customFormat="1" ht="12.75" x14ac:dyDescent="0.2">
      <c r="A7452" s="108" t="str">
        <f>EnterpriseData!$B$38</f>
        <v>ProTes300420201Adm</v>
      </c>
      <c r="B7452" s="109" t="s">
        <v>26613</v>
      </c>
      <c r="C7452" s="108" t="s">
        <v>2609</v>
      </c>
      <c r="D7452" s="108" t="s">
        <v>26614</v>
      </c>
      <c r="E7452" s="108" t="s">
        <v>2683</v>
      </c>
      <c r="G7452" s="108" t="s">
        <v>6101</v>
      </c>
      <c r="H7452" s="108" t="s">
        <v>7478</v>
      </c>
      <c r="I7452" s="110" t="s">
        <v>2683</v>
      </c>
      <c r="J7452" s="108" t="s">
        <v>6097</v>
      </c>
      <c r="O7452" s="108" t="s">
        <v>2573</v>
      </c>
    </row>
    <row r="7453" spans="1:15" s="108" customFormat="1" ht="12.75" x14ac:dyDescent="0.2">
      <c r="A7453" s="108" t="str">
        <f>EnterpriseData!$B$38</f>
        <v>ProTes300420201Adm</v>
      </c>
      <c r="B7453" s="109" t="s">
        <v>26615</v>
      </c>
      <c r="C7453" s="108" t="s">
        <v>2609</v>
      </c>
      <c r="D7453" s="108" t="s">
        <v>26616</v>
      </c>
      <c r="E7453" s="108" t="s">
        <v>26617</v>
      </c>
      <c r="G7453" s="108" t="s">
        <v>3527</v>
      </c>
      <c r="H7453" s="108" t="s">
        <v>3528</v>
      </c>
      <c r="I7453" s="110" t="s">
        <v>2683</v>
      </c>
      <c r="J7453" s="108" t="s">
        <v>2952</v>
      </c>
      <c r="O7453" s="108" t="s">
        <v>2573</v>
      </c>
    </row>
    <row r="7454" spans="1:15" s="108" customFormat="1" ht="12.75" x14ac:dyDescent="0.2">
      <c r="A7454" s="108" t="str">
        <f>EnterpriseData!$B$38</f>
        <v>ProTes300420201Adm</v>
      </c>
      <c r="B7454" s="109" t="s">
        <v>26618</v>
      </c>
      <c r="C7454" s="108" t="s">
        <v>2609</v>
      </c>
      <c r="D7454" s="108" t="s">
        <v>26619</v>
      </c>
      <c r="E7454" s="108" t="s">
        <v>2683</v>
      </c>
      <c r="G7454" s="108" t="s">
        <v>26620</v>
      </c>
      <c r="H7454" s="108" t="s">
        <v>6245</v>
      </c>
      <c r="I7454" s="110" t="s">
        <v>2683</v>
      </c>
      <c r="J7454" s="108" t="s">
        <v>2412</v>
      </c>
      <c r="O7454" s="108" t="s">
        <v>2573</v>
      </c>
    </row>
    <row r="7455" spans="1:15" s="108" customFormat="1" ht="12.75" x14ac:dyDescent="0.2">
      <c r="A7455" s="108" t="str">
        <f>EnterpriseData!$B$38</f>
        <v>ProTes300420201Adm</v>
      </c>
      <c r="B7455" s="109" t="s">
        <v>26621</v>
      </c>
      <c r="C7455" s="108" t="s">
        <v>2609</v>
      </c>
      <c r="D7455" s="108" t="s">
        <v>26622</v>
      </c>
      <c r="E7455" s="108" t="s">
        <v>2683</v>
      </c>
      <c r="G7455" s="108" t="s">
        <v>26623</v>
      </c>
      <c r="H7455" s="108" t="s">
        <v>6838</v>
      </c>
      <c r="I7455" s="110" t="s">
        <v>2683</v>
      </c>
      <c r="J7455" s="108" t="s">
        <v>2534</v>
      </c>
      <c r="O7455" s="108" t="s">
        <v>2573</v>
      </c>
    </row>
    <row r="7456" spans="1:15" s="108" customFormat="1" ht="12.75" x14ac:dyDescent="0.2">
      <c r="A7456" s="108" t="str">
        <f>EnterpriseData!$B$38</f>
        <v>ProTes300420201Adm</v>
      </c>
      <c r="B7456" s="109" t="s">
        <v>26624</v>
      </c>
      <c r="C7456" s="108" t="s">
        <v>2609</v>
      </c>
      <c r="D7456" s="108" t="s">
        <v>26625</v>
      </c>
      <c r="E7456" s="108" t="s">
        <v>2683</v>
      </c>
      <c r="G7456" s="108" t="s">
        <v>26626</v>
      </c>
      <c r="H7456" s="108" t="s">
        <v>6765</v>
      </c>
      <c r="I7456" s="110" t="s">
        <v>2683</v>
      </c>
      <c r="J7456" s="108" t="s">
        <v>5640</v>
      </c>
      <c r="O7456" s="108" t="s">
        <v>2573</v>
      </c>
    </row>
    <row r="7457" spans="1:15" s="108" customFormat="1" ht="12.75" x14ac:dyDescent="0.2">
      <c r="A7457" s="108" t="str">
        <f>EnterpriseData!$B$38</f>
        <v>ProTes300420201Adm</v>
      </c>
      <c r="B7457" s="109" t="s">
        <v>26627</v>
      </c>
      <c r="C7457" s="108" t="s">
        <v>2609</v>
      </c>
      <c r="D7457" s="108" t="s">
        <v>26628</v>
      </c>
      <c r="E7457" s="108" t="s">
        <v>2683</v>
      </c>
      <c r="G7457" s="108" t="s">
        <v>26629</v>
      </c>
      <c r="H7457" s="108" t="s">
        <v>6623</v>
      </c>
      <c r="I7457" s="110" t="s">
        <v>2683</v>
      </c>
      <c r="J7457" s="108" t="s">
        <v>4543</v>
      </c>
      <c r="O7457" s="108" t="s">
        <v>2573</v>
      </c>
    </row>
    <row r="7458" spans="1:15" s="108" customFormat="1" ht="12.75" x14ac:dyDescent="0.2">
      <c r="A7458" s="108" t="str">
        <f>EnterpriseData!$B$38</f>
        <v>ProTes300420201Adm</v>
      </c>
      <c r="B7458" s="109" t="s">
        <v>26630</v>
      </c>
      <c r="C7458" s="108" t="s">
        <v>2609</v>
      </c>
      <c r="D7458" s="108" t="s">
        <v>26631</v>
      </c>
      <c r="E7458" s="108" t="s">
        <v>2683</v>
      </c>
      <c r="G7458" s="108" t="s">
        <v>8732</v>
      </c>
      <c r="H7458" s="108" t="s">
        <v>26632</v>
      </c>
      <c r="I7458" s="110" t="s">
        <v>2683</v>
      </c>
      <c r="J7458" s="108" t="s">
        <v>2390</v>
      </c>
      <c r="O7458" s="108" t="s">
        <v>2573</v>
      </c>
    </row>
    <row r="7459" spans="1:15" s="108" customFormat="1" ht="12.75" x14ac:dyDescent="0.2">
      <c r="A7459" s="108" t="str">
        <f>EnterpriseData!$B$38</f>
        <v>ProTes300420201Adm</v>
      </c>
      <c r="B7459" s="109" t="s">
        <v>26633</v>
      </c>
      <c r="C7459" s="108" t="s">
        <v>2609</v>
      </c>
      <c r="D7459" s="108" t="s">
        <v>26634</v>
      </c>
      <c r="E7459" s="108" t="s">
        <v>2683</v>
      </c>
      <c r="G7459" s="108" t="s">
        <v>4862</v>
      </c>
      <c r="H7459" s="108" t="s">
        <v>26410</v>
      </c>
      <c r="I7459" s="110" t="s">
        <v>2683</v>
      </c>
      <c r="J7459" s="108" t="s">
        <v>3078</v>
      </c>
      <c r="O7459" s="108" t="s">
        <v>2573</v>
      </c>
    </row>
    <row r="7460" spans="1:15" s="108" customFormat="1" ht="12.75" x14ac:dyDescent="0.2">
      <c r="A7460" s="108" t="str">
        <f>EnterpriseData!$B$38</f>
        <v>ProTes300420201Adm</v>
      </c>
      <c r="B7460" s="109" t="s">
        <v>26635</v>
      </c>
      <c r="C7460" s="108" t="s">
        <v>2609</v>
      </c>
      <c r="D7460" s="108" t="s">
        <v>26636</v>
      </c>
      <c r="E7460" s="108" t="s">
        <v>2683</v>
      </c>
      <c r="G7460" s="108" t="s">
        <v>22224</v>
      </c>
      <c r="H7460" s="108" t="s">
        <v>6850</v>
      </c>
      <c r="I7460" s="110" t="s">
        <v>2683</v>
      </c>
      <c r="J7460" s="108" t="s">
        <v>2407</v>
      </c>
      <c r="O7460" s="108" t="s">
        <v>2573</v>
      </c>
    </row>
    <row r="7461" spans="1:15" s="108" customFormat="1" ht="12.75" x14ac:dyDescent="0.2">
      <c r="A7461" s="108" t="str">
        <f>EnterpriseData!$B$38</f>
        <v>ProTes300420201Adm</v>
      </c>
      <c r="B7461" s="109" t="s">
        <v>26637</v>
      </c>
      <c r="C7461" s="108" t="s">
        <v>2609</v>
      </c>
      <c r="D7461" s="108" t="s">
        <v>26638</v>
      </c>
      <c r="E7461" s="108" t="s">
        <v>2683</v>
      </c>
      <c r="G7461" s="108" t="s">
        <v>26639</v>
      </c>
      <c r="H7461" s="108" t="s">
        <v>6689</v>
      </c>
      <c r="I7461" s="110" t="s">
        <v>2683</v>
      </c>
      <c r="J7461" s="108" t="s">
        <v>5462</v>
      </c>
      <c r="O7461" s="108" t="s">
        <v>2573</v>
      </c>
    </row>
    <row r="7462" spans="1:15" s="108" customFormat="1" ht="12.75" x14ac:dyDescent="0.2">
      <c r="A7462" s="108" t="str">
        <f>EnterpriseData!$B$38</f>
        <v>ProTes300420201Adm</v>
      </c>
      <c r="B7462" s="109" t="s">
        <v>26640</v>
      </c>
      <c r="C7462" s="108" t="s">
        <v>2609</v>
      </c>
      <c r="D7462" s="108" t="s">
        <v>26641</v>
      </c>
      <c r="E7462" s="108" t="s">
        <v>2683</v>
      </c>
      <c r="G7462" s="108" t="s">
        <v>26642</v>
      </c>
      <c r="H7462" s="108" t="s">
        <v>6151</v>
      </c>
      <c r="I7462" s="110" t="s">
        <v>2683</v>
      </c>
      <c r="J7462" s="108" t="s">
        <v>2727</v>
      </c>
      <c r="O7462" s="108" t="s">
        <v>2573</v>
      </c>
    </row>
    <row r="7463" spans="1:15" s="108" customFormat="1" ht="12.75" x14ac:dyDescent="0.2">
      <c r="A7463" s="108" t="str">
        <f>EnterpriseData!$B$38</f>
        <v>ProTes300420201Adm</v>
      </c>
      <c r="B7463" s="109" t="s">
        <v>26643</v>
      </c>
      <c r="C7463" s="108" t="s">
        <v>2609</v>
      </c>
      <c r="D7463" s="108" t="s">
        <v>26644</v>
      </c>
      <c r="E7463" s="108" t="s">
        <v>2683</v>
      </c>
      <c r="G7463" s="108" t="s">
        <v>26645</v>
      </c>
      <c r="H7463" s="108" t="s">
        <v>9088</v>
      </c>
      <c r="I7463" s="110" t="s">
        <v>2683</v>
      </c>
      <c r="J7463" s="108" t="s">
        <v>2417</v>
      </c>
      <c r="O7463" s="108" t="s">
        <v>2573</v>
      </c>
    </row>
    <row r="7464" spans="1:15" s="108" customFormat="1" ht="12.75" x14ac:dyDescent="0.2">
      <c r="A7464" s="108" t="str">
        <f>EnterpriseData!$B$38</f>
        <v>ProTes300420201Adm</v>
      </c>
      <c r="B7464" s="109" t="s">
        <v>26646</v>
      </c>
      <c r="C7464" s="108" t="s">
        <v>2609</v>
      </c>
      <c r="D7464" s="108" t="s">
        <v>26647</v>
      </c>
      <c r="E7464" s="108" t="s">
        <v>2683</v>
      </c>
      <c r="G7464" s="108" t="s">
        <v>26648</v>
      </c>
      <c r="H7464" s="108" t="s">
        <v>7054</v>
      </c>
      <c r="I7464" s="110" t="s">
        <v>2683</v>
      </c>
      <c r="J7464" s="108" t="s">
        <v>2414</v>
      </c>
      <c r="O7464" s="108" t="s">
        <v>2573</v>
      </c>
    </row>
    <row r="7465" spans="1:15" s="108" customFormat="1" ht="12.75" x14ac:dyDescent="0.2">
      <c r="A7465" s="108" t="str">
        <f>EnterpriseData!$B$38</f>
        <v>ProTes300420201Adm</v>
      </c>
      <c r="B7465" s="109" t="s">
        <v>26649</v>
      </c>
      <c r="C7465" s="108" t="s">
        <v>2609</v>
      </c>
      <c r="D7465" s="108" t="s">
        <v>26650</v>
      </c>
      <c r="E7465" s="108" t="s">
        <v>2683</v>
      </c>
      <c r="G7465" s="108" t="s">
        <v>26651</v>
      </c>
      <c r="H7465" s="108" t="s">
        <v>6415</v>
      </c>
      <c r="I7465" s="110" t="s">
        <v>2683</v>
      </c>
      <c r="J7465" s="108" t="s">
        <v>4651</v>
      </c>
      <c r="O7465" s="108" t="s">
        <v>2573</v>
      </c>
    </row>
    <row r="7466" spans="1:15" s="108" customFormat="1" ht="12.75" x14ac:dyDescent="0.2">
      <c r="A7466" s="108" t="str">
        <f>EnterpriseData!$B$38</f>
        <v>ProTes300420201Adm</v>
      </c>
      <c r="B7466" s="109" t="s">
        <v>26652</v>
      </c>
      <c r="C7466" s="108" t="s">
        <v>2609</v>
      </c>
      <c r="D7466" s="108" t="s">
        <v>26653</v>
      </c>
      <c r="E7466" s="108" t="s">
        <v>2683</v>
      </c>
      <c r="G7466" s="108" t="s">
        <v>26654</v>
      </c>
      <c r="H7466" s="108" t="s">
        <v>3823</v>
      </c>
      <c r="I7466" s="110" t="s">
        <v>2683</v>
      </c>
      <c r="J7466" s="108" t="s">
        <v>3825</v>
      </c>
      <c r="O7466" s="108" t="s">
        <v>2573</v>
      </c>
    </row>
    <row r="7467" spans="1:15" s="108" customFormat="1" ht="12.75" x14ac:dyDescent="0.2">
      <c r="A7467" s="108" t="str">
        <f>EnterpriseData!$B$38</f>
        <v>ProTes300420201Adm</v>
      </c>
      <c r="B7467" s="109" t="s">
        <v>26655</v>
      </c>
      <c r="C7467" s="108" t="s">
        <v>2609</v>
      </c>
      <c r="D7467" s="108" t="s">
        <v>26656</v>
      </c>
      <c r="E7467" s="108" t="s">
        <v>2683</v>
      </c>
      <c r="G7467" s="108" t="s">
        <v>5000</v>
      </c>
      <c r="H7467" s="108" t="s">
        <v>4025</v>
      </c>
      <c r="I7467" s="110" t="s">
        <v>2683</v>
      </c>
      <c r="J7467" s="108" t="s">
        <v>3681</v>
      </c>
      <c r="O7467" s="108" t="s">
        <v>2573</v>
      </c>
    </row>
    <row r="7468" spans="1:15" s="108" customFormat="1" ht="12.75" x14ac:dyDescent="0.2">
      <c r="A7468" s="108" t="str">
        <f>EnterpriseData!$B$38</f>
        <v>ProTes300420201Adm</v>
      </c>
      <c r="B7468" s="109" t="s">
        <v>26657</v>
      </c>
      <c r="C7468" s="108" t="s">
        <v>2609</v>
      </c>
      <c r="D7468" s="108" t="s">
        <v>26658</v>
      </c>
      <c r="E7468" s="108" t="s">
        <v>2683</v>
      </c>
      <c r="G7468" s="108" t="s">
        <v>26659</v>
      </c>
      <c r="H7468" s="108" t="s">
        <v>6437</v>
      </c>
      <c r="I7468" s="110" t="s">
        <v>2683</v>
      </c>
      <c r="J7468" s="108" t="s">
        <v>3723</v>
      </c>
      <c r="O7468" s="108" t="s">
        <v>2573</v>
      </c>
    </row>
    <row r="7469" spans="1:15" s="108" customFormat="1" ht="12.75" x14ac:dyDescent="0.2">
      <c r="A7469" s="108" t="str">
        <f>EnterpriseData!$B$38</f>
        <v>ProTes300420201Adm</v>
      </c>
      <c r="B7469" s="109" t="s">
        <v>26660</v>
      </c>
      <c r="C7469" s="108" t="s">
        <v>2609</v>
      </c>
      <c r="D7469" s="108" t="s">
        <v>26661</v>
      </c>
      <c r="E7469" s="108" t="s">
        <v>2683</v>
      </c>
      <c r="G7469" s="108" t="s">
        <v>26662</v>
      </c>
      <c r="H7469" s="108" t="s">
        <v>9111</v>
      </c>
      <c r="I7469" s="110" t="s">
        <v>2683</v>
      </c>
      <c r="J7469" s="108" t="s">
        <v>5012</v>
      </c>
      <c r="O7469" s="108" t="s">
        <v>2573</v>
      </c>
    </row>
    <row r="7470" spans="1:15" s="108" customFormat="1" ht="12.75" x14ac:dyDescent="0.2">
      <c r="A7470" s="108" t="str">
        <f>EnterpriseData!$B$38</f>
        <v>ProTes300420201Adm</v>
      </c>
      <c r="B7470" s="109" t="s">
        <v>26663</v>
      </c>
      <c r="C7470" s="108" t="s">
        <v>2609</v>
      </c>
      <c r="D7470" s="108" t="s">
        <v>26664</v>
      </c>
      <c r="E7470" s="108" t="s">
        <v>2683</v>
      </c>
      <c r="G7470" s="108" t="s">
        <v>26665</v>
      </c>
      <c r="H7470" s="108" t="s">
        <v>25414</v>
      </c>
      <c r="I7470" s="110" t="s">
        <v>2683</v>
      </c>
      <c r="J7470" s="108" t="s">
        <v>5977</v>
      </c>
      <c r="O7470" s="108" t="s">
        <v>2573</v>
      </c>
    </row>
    <row r="7471" spans="1:15" s="108" customFormat="1" ht="12.75" x14ac:dyDescent="0.2">
      <c r="A7471" s="108" t="str">
        <f>EnterpriseData!$B$38</f>
        <v>ProTes300420201Adm</v>
      </c>
      <c r="B7471" s="109" t="s">
        <v>26666</v>
      </c>
      <c r="C7471" s="108" t="s">
        <v>2609</v>
      </c>
      <c r="D7471" s="108" t="s">
        <v>26667</v>
      </c>
      <c r="E7471" s="108" t="s">
        <v>2683</v>
      </c>
      <c r="G7471" s="108" t="s">
        <v>26668</v>
      </c>
      <c r="H7471" s="108" t="s">
        <v>26669</v>
      </c>
      <c r="I7471" s="110" t="s">
        <v>2683</v>
      </c>
      <c r="J7471" s="108" t="s">
        <v>2422</v>
      </c>
      <c r="O7471" s="108" t="s">
        <v>2573</v>
      </c>
    </row>
    <row r="7472" spans="1:15" s="108" customFormat="1" ht="12.75" x14ac:dyDescent="0.2">
      <c r="A7472" s="108" t="str">
        <f>EnterpriseData!$B$38</f>
        <v>ProTes300420201Adm</v>
      </c>
      <c r="B7472" s="109" t="s">
        <v>26670</v>
      </c>
      <c r="C7472" s="108" t="s">
        <v>2609</v>
      </c>
      <c r="D7472" s="108" t="s">
        <v>26671</v>
      </c>
      <c r="E7472" s="108" t="s">
        <v>2683</v>
      </c>
      <c r="G7472" s="108" t="s">
        <v>26672</v>
      </c>
      <c r="H7472" s="108" t="s">
        <v>7206</v>
      </c>
      <c r="I7472" s="110" t="s">
        <v>2683</v>
      </c>
      <c r="J7472" s="108" t="s">
        <v>3047</v>
      </c>
      <c r="O7472" s="108" t="s">
        <v>2573</v>
      </c>
    </row>
    <row r="7473" spans="1:15" s="108" customFormat="1" ht="12.75" x14ac:dyDescent="0.2">
      <c r="A7473" s="108" t="str">
        <f>EnterpriseData!$B$38</f>
        <v>ProTes300420201Adm</v>
      </c>
      <c r="B7473" s="109" t="s">
        <v>26673</v>
      </c>
      <c r="C7473" s="108" t="s">
        <v>2609</v>
      </c>
      <c r="D7473" s="108" t="s">
        <v>26674</v>
      </c>
      <c r="E7473" s="108" t="s">
        <v>2683</v>
      </c>
      <c r="G7473" s="108" t="s">
        <v>26675</v>
      </c>
      <c r="H7473" s="108" t="s">
        <v>6133</v>
      </c>
      <c r="I7473" s="110" t="s">
        <v>2683</v>
      </c>
      <c r="J7473" s="108" t="s">
        <v>3681</v>
      </c>
      <c r="O7473" s="108" t="s">
        <v>2573</v>
      </c>
    </row>
    <row r="7474" spans="1:15" s="108" customFormat="1" ht="12.75" x14ac:dyDescent="0.2">
      <c r="A7474" s="108" t="str">
        <f>EnterpriseData!$B$38</f>
        <v>ProTes300420201Adm</v>
      </c>
      <c r="B7474" s="109" t="s">
        <v>26676</v>
      </c>
      <c r="C7474" s="108" t="s">
        <v>2609</v>
      </c>
      <c r="D7474" s="108" t="s">
        <v>26677</v>
      </c>
      <c r="E7474" s="108" t="s">
        <v>2683</v>
      </c>
      <c r="G7474" s="108" t="s">
        <v>26678</v>
      </c>
      <c r="H7474" s="108" t="s">
        <v>9342</v>
      </c>
      <c r="I7474" s="110" t="s">
        <v>2683</v>
      </c>
      <c r="J7474" s="108" t="s">
        <v>3629</v>
      </c>
      <c r="O7474" s="108" t="s">
        <v>2573</v>
      </c>
    </row>
    <row r="7475" spans="1:15" s="108" customFormat="1" ht="12.75" x14ac:dyDescent="0.2">
      <c r="A7475" s="108" t="str">
        <f>EnterpriseData!$B$38</f>
        <v>ProTes300420201Adm</v>
      </c>
      <c r="B7475" s="109" t="s">
        <v>26679</v>
      </c>
      <c r="C7475" s="108" t="s">
        <v>2609</v>
      </c>
      <c r="D7475" s="108" t="s">
        <v>26680</v>
      </c>
      <c r="E7475" s="108" t="s">
        <v>2683</v>
      </c>
      <c r="G7475" s="108" t="s">
        <v>7102</v>
      </c>
      <c r="H7475" s="108" t="s">
        <v>26681</v>
      </c>
      <c r="I7475" s="110" t="s">
        <v>2683</v>
      </c>
      <c r="J7475" s="108" t="s">
        <v>2727</v>
      </c>
      <c r="O7475" s="108" t="s">
        <v>2573</v>
      </c>
    </row>
    <row r="7476" spans="1:15" s="108" customFormat="1" ht="12.75" x14ac:dyDescent="0.2">
      <c r="A7476" s="108" t="str">
        <f>EnterpriseData!$B$38</f>
        <v>ProTes300420201Adm</v>
      </c>
      <c r="B7476" s="109" t="s">
        <v>26682</v>
      </c>
      <c r="C7476" s="108" t="s">
        <v>2609</v>
      </c>
      <c r="D7476" s="108" t="s">
        <v>26683</v>
      </c>
      <c r="E7476" s="108" t="s">
        <v>2683</v>
      </c>
      <c r="G7476" s="108" t="s">
        <v>26684</v>
      </c>
      <c r="H7476" s="108" t="s">
        <v>6133</v>
      </c>
      <c r="I7476" s="110" t="s">
        <v>2683</v>
      </c>
      <c r="J7476" s="108" t="s">
        <v>3681</v>
      </c>
      <c r="O7476" s="108" t="s">
        <v>2573</v>
      </c>
    </row>
    <row r="7477" spans="1:15" s="108" customFormat="1" ht="12.75" x14ac:dyDescent="0.2">
      <c r="A7477" s="108" t="str">
        <f>EnterpriseData!$B$38</f>
        <v>ProTes300420201Adm</v>
      </c>
      <c r="B7477" s="109" t="s">
        <v>26685</v>
      </c>
      <c r="C7477" s="108" t="s">
        <v>2609</v>
      </c>
      <c r="D7477" s="108" t="s">
        <v>26686</v>
      </c>
      <c r="E7477" s="108" t="s">
        <v>2683</v>
      </c>
      <c r="G7477" s="108" t="s">
        <v>26687</v>
      </c>
      <c r="H7477" s="108" t="s">
        <v>26687</v>
      </c>
      <c r="I7477" s="110" t="s">
        <v>2683</v>
      </c>
      <c r="J7477" s="108" t="s">
        <v>12493</v>
      </c>
      <c r="O7477" s="108" t="s">
        <v>2573</v>
      </c>
    </row>
    <row r="7478" spans="1:15" s="108" customFormat="1" ht="12.75" x14ac:dyDescent="0.2">
      <c r="A7478" s="108" t="str">
        <f>EnterpriseData!$B$38</f>
        <v>ProTes300420201Adm</v>
      </c>
      <c r="B7478" s="109" t="s">
        <v>26688</v>
      </c>
      <c r="C7478" s="108" t="s">
        <v>2609</v>
      </c>
      <c r="D7478" s="108" t="s">
        <v>26689</v>
      </c>
      <c r="E7478" s="108" t="s">
        <v>2683</v>
      </c>
      <c r="G7478" s="108" t="s">
        <v>26690</v>
      </c>
      <c r="H7478" s="108" t="s">
        <v>26690</v>
      </c>
      <c r="I7478" s="110" t="s">
        <v>2683</v>
      </c>
      <c r="J7478" s="108" t="s">
        <v>3833</v>
      </c>
      <c r="O7478" s="108" t="s">
        <v>2573</v>
      </c>
    </row>
    <row r="7479" spans="1:15" s="108" customFormat="1" ht="12.75" x14ac:dyDescent="0.2">
      <c r="A7479" s="108" t="str">
        <f>EnterpriseData!$B$38</f>
        <v>ProTes300420201Adm</v>
      </c>
      <c r="B7479" s="109" t="s">
        <v>26691</v>
      </c>
      <c r="C7479" s="108" t="s">
        <v>2609</v>
      </c>
      <c r="D7479" s="108" t="s">
        <v>26692</v>
      </c>
      <c r="E7479" s="108" t="s">
        <v>2683</v>
      </c>
      <c r="G7479" s="108" t="s">
        <v>26693</v>
      </c>
      <c r="H7479" s="108" t="s">
        <v>6155</v>
      </c>
      <c r="I7479" s="110" t="s">
        <v>2683</v>
      </c>
      <c r="J7479" s="108" t="s">
        <v>3358</v>
      </c>
      <c r="O7479" s="108" t="s">
        <v>2573</v>
      </c>
    </row>
    <row r="7480" spans="1:15" s="108" customFormat="1" ht="12.75" x14ac:dyDescent="0.2">
      <c r="A7480" s="108" t="str">
        <f>EnterpriseData!$B$38</f>
        <v>ProTes300420201Adm</v>
      </c>
      <c r="B7480" s="109" t="s">
        <v>26694</v>
      </c>
      <c r="C7480" s="108" t="s">
        <v>2609</v>
      </c>
      <c r="D7480" s="108" t="s">
        <v>26695</v>
      </c>
      <c r="E7480" s="108" t="s">
        <v>2683</v>
      </c>
      <c r="G7480" s="108" t="s">
        <v>26696</v>
      </c>
      <c r="H7480" s="108" t="s">
        <v>6403</v>
      </c>
      <c r="I7480" s="110" t="s">
        <v>2683</v>
      </c>
      <c r="J7480" s="108" t="s">
        <v>6404</v>
      </c>
      <c r="O7480" s="108" t="s">
        <v>2573</v>
      </c>
    </row>
    <row r="7481" spans="1:15" s="108" customFormat="1" ht="12.75" x14ac:dyDescent="0.2">
      <c r="A7481" s="108" t="str">
        <f>EnterpriseData!$B$38</f>
        <v>ProTes300420201Adm</v>
      </c>
      <c r="B7481" s="109" t="s">
        <v>26697</v>
      </c>
      <c r="C7481" s="108" t="s">
        <v>2609</v>
      </c>
      <c r="D7481" s="108" t="s">
        <v>26698</v>
      </c>
      <c r="E7481" s="108" t="s">
        <v>2683</v>
      </c>
      <c r="G7481" s="108" t="s">
        <v>26699</v>
      </c>
      <c r="H7481" s="108" t="s">
        <v>6275</v>
      </c>
      <c r="I7481" s="110" t="s">
        <v>2683</v>
      </c>
      <c r="J7481" s="108" t="s">
        <v>6276</v>
      </c>
      <c r="O7481" s="108" t="s">
        <v>2573</v>
      </c>
    </row>
    <row r="7482" spans="1:15" s="108" customFormat="1" ht="12.75" x14ac:dyDescent="0.2">
      <c r="A7482" s="108" t="str">
        <f>EnterpriseData!$B$38</f>
        <v>ProTes300420201Adm</v>
      </c>
      <c r="B7482" s="109" t="s">
        <v>26700</v>
      </c>
      <c r="C7482" s="108" t="s">
        <v>2609</v>
      </c>
      <c r="D7482" s="108" t="s">
        <v>26701</v>
      </c>
      <c r="E7482" s="108" t="s">
        <v>2683</v>
      </c>
      <c r="G7482" s="108" t="s">
        <v>26702</v>
      </c>
      <c r="H7482" s="108" t="s">
        <v>4035</v>
      </c>
      <c r="I7482" s="110" t="s">
        <v>2683</v>
      </c>
      <c r="J7482" s="108" t="s">
        <v>3825</v>
      </c>
      <c r="O7482" s="108" t="s">
        <v>2573</v>
      </c>
    </row>
    <row r="7483" spans="1:15" s="108" customFormat="1" ht="12.75" x14ac:dyDescent="0.2">
      <c r="A7483" s="108" t="str">
        <f>EnterpriseData!$B$38</f>
        <v>ProTes300420201Adm</v>
      </c>
      <c r="B7483" s="109" t="s">
        <v>26703</v>
      </c>
      <c r="C7483" s="108" t="s">
        <v>2609</v>
      </c>
      <c r="D7483" s="108" t="s">
        <v>26704</v>
      </c>
      <c r="E7483" s="108" t="s">
        <v>2683</v>
      </c>
      <c r="G7483" s="108" t="s">
        <v>26705</v>
      </c>
      <c r="H7483" s="108" t="s">
        <v>23774</v>
      </c>
      <c r="I7483" s="110" t="s">
        <v>2683</v>
      </c>
      <c r="J7483" s="108" t="s">
        <v>3202</v>
      </c>
      <c r="O7483" s="108" t="s">
        <v>2573</v>
      </c>
    </row>
    <row r="7484" spans="1:15" s="108" customFormat="1" ht="12.75" x14ac:dyDescent="0.2">
      <c r="A7484" s="108" t="str">
        <f>EnterpriseData!$B$38</f>
        <v>ProTes300420201Adm</v>
      </c>
      <c r="B7484" s="109" t="s">
        <v>26706</v>
      </c>
      <c r="C7484" s="108" t="s">
        <v>2609</v>
      </c>
      <c r="D7484" s="108" t="s">
        <v>26707</v>
      </c>
      <c r="E7484" s="108" t="s">
        <v>2683</v>
      </c>
      <c r="G7484" s="108" t="s">
        <v>26708</v>
      </c>
      <c r="H7484" s="108" t="s">
        <v>6198</v>
      </c>
      <c r="I7484" s="110" t="s">
        <v>2683</v>
      </c>
      <c r="J7484" s="108" t="s">
        <v>3825</v>
      </c>
      <c r="O7484" s="108" t="s">
        <v>2573</v>
      </c>
    </row>
    <row r="7485" spans="1:15" s="108" customFormat="1" ht="12.75" x14ac:dyDescent="0.2">
      <c r="A7485" s="108" t="str">
        <f>EnterpriseData!$B$38</f>
        <v>ProTes300420201Adm</v>
      </c>
      <c r="B7485" s="109" t="s">
        <v>26709</v>
      </c>
      <c r="C7485" s="108" t="s">
        <v>2609</v>
      </c>
      <c r="D7485" s="108" t="s">
        <v>26710</v>
      </c>
      <c r="E7485" s="108" t="s">
        <v>2683</v>
      </c>
      <c r="G7485" s="108" t="s">
        <v>26711</v>
      </c>
      <c r="H7485" s="108" t="s">
        <v>15225</v>
      </c>
      <c r="I7485" s="110" t="s">
        <v>2683</v>
      </c>
      <c r="J7485" s="108" t="s">
        <v>15226</v>
      </c>
      <c r="O7485" s="108" t="s">
        <v>2573</v>
      </c>
    </row>
    <row r="7486" spans="1:15" s="108" customFormat="1" ht="12.75" x14ac:dyDescent="0.2">
      <c r="A7486" s="108" t="str">
        <f>EnterpriseData!$B$38</f>
        <v>ProTes300420201Adm</v>
      </c>
      <c r="B7486" s="109" t="s">
        <v>26712</v>
      </c>
      <c r="C7486" s="108" t="s">
        <v>2609</v>
      </c>
      <c r="D7486" s="108" t="s">
        <v>26713</v>
      </c>
      <c r="E7486" s="108" t="s">
        <v>2683</v>
      </c>
      <c r="G7486" s="108" t="s">
        <v>26714</v>
      </c>
      <c r="H7486" s="108" t="s">
        <v>6433</v>
      </c>
      <c r="I7486" s="110" t="s">
        <v>2683</v>
      </c>
      <c r="J7486" s="108" t="s">
        <v>3036</v>
      </c>
      <c r="O7486" s="108" t="s">
        <v>2573</v>
      </c>
    </row>
    <row r="7487" spans="1:15" s="108" customFormat="1" ht="12.75" x14ac:dyDescent="0.2">
      <c r="A7487" s="108" t="str">
        <f>EnterpriseData!$B$38</f>
        <v>ProTes300420201Adm</v>
      </c>
      <c r="B7487" s="109" t="s">
        <v>26715</v>
      </c>
      <c r="C7487" s="108" t="s">
        <v>2609</v>
      </c>
      <c r="D7487" s="108" t="s">
        <v>26716</v>
      </c>
      <c r="E7487" s="108" t="s">
        <v>2683</v>
      </c>
      <c r="G7487" s="108" t="s">
        <v>26717</v>
      </c>
      <c r="H7487" s="108" t="s">
        <v>26718</v>
      </c>
      <c r="I7487" s="110" t="s">
        <v>2683</v>
      </c>
      <c r="J7487" s="108" t="s">
        <v>4651</v>
      </c>
      <c r="O7487" s="108" t="s">
        <v>2573</v>
      </c>
    </row>
    <row r="7488" spans="1:15" s="108" customFormat="1" ht="12.75" x14ac:dyDescent="0.2">
      <c r="A7488" s="108" t="str">
        <f>EnterpriseData!$B$38</f>
        <v>ProTes300420201Adm</v>
      </c>
      <c r="B7488" s="109" t="s">
        <v>26719</v>
      </c>
      <c r="C7488" s="108" t="s">
        <v>2609</v>
      </c>
      <c r="D7488" s="108" t="s">
        <v>26720</v>
      </c>
      <c r="E7488" s="108" t="s">
        <v>2683</v>
      </c>
      <c r="G7488" s="108" t="s">
        <v>26721</v>
      </c>
      <c r="H7488" s="108" t="s">
        <v>6249</v>
      </c>
      <c r="I7488" s="110" t="s">
        <v>2683</v>
      </c>
      <c r="J7488" s="108" t="s">
        <v>3833</v>
      </c>
      <c r="O7488" s="108" t="s">
        <v>2573</v>
      </c>
    </row>
    <row r="7489" spans="1:15" s="108" customFormat="1" ht="12.75" x14ac:dyDescent="0.2">
      <c r="A7489" s="108" t="str">
        <f>EnterpriseData!$B$38</f>
        <v>ProTes300420201Adm</v>
      </c>
      <c r="B7489" s="109" t="s">
        <v>26722</v>
      </c>
      <c r="C7489" s="108" t="s">
        <v>2609</v>
      </c>
      <c r="D7489" s="108" t="s">
        <v>26723</v>
      </c>
      <c r="E7489" s="108" t="s">
        <v>2683</v>
      </c>
      <c r="G7489" s="108" t="s">
        <v>26724</v>
      </c>
      <c r="H7489" s="108" t="s">
        <v>6155</v>
      </c>
      <c r="I7489" s="110" t="s">
        <v>2683</v>
      </c>
      <c r="J7489" s="108" t="s">
        <v>3358</v>
      </c>
      <c r="O7489" s="108" t="s">
        <v>2573</v>
      </c>
    </row>
    <row r="7490" spans="1:15" s="108" customFormat="1" ht="12.75" x14ac:dyDescent="0.2">
      <c r="A7490" s="108" t="str">
        <f>EnterpriseData!$B$38</f>
        <v>ProTes300420201Adm</v>
      </c>
      <c r="B7490" s="109" t="s">
        <v>26725</v>
      </c>
      <c r="C7490" s="108" t="s">
        <v>2609</v>
      </c>
      <c r="D7490" s="108" t="s">
        <v>26726</v>
      </c>
      <c r="E7490" s="108" t="s">
        <v>2683</v>
      </c>
      <c r="G7490" s="108" t="s">
        <v>26727</v>
      </c>
      <c r="H7490" s="108" t="s">
        <v>7050</v>
      </c>
      <c r="I7490" s="110" t="s">
        <v>2683</v>
      </c>
      <c r="J7490" s="108" t="s">
        <v>5583</v>
      </c>
      <c r="O7490" s="108" t="s">
        <v>2573</v>
      </c>
    </row>
    <row r="7491" spans="1:15" s="108" customFormat="1" ht="12.75" x14ac:dyDescent="0.2">
      <c r="A7491" s="108" t="str">
        <f>EnterpriseData!$B$38</f>
        <v>ProTes300420201Adm</v>
      </c>
      <c r="B7491" s="109" t="s">
        <v>26728</v>
      </c>
      <c r="C7491" s="108" t="s">
        <v>2609</v>
      </c>
      <c r="D7491" s="108" t="s">
        <v>26729</v>
      </c>
      <c r="E7491" s="108" t="s">
        <v>2683</v>
      </c>
      <c r="G7491" s="108" t="s">
        <v>26730</v>
      </c>
      <c r="H7491" s="108" t="s">
        <v>6534</v>
      </c>
      <c r="I7491" s="110" t="s">
        <v>2683</v>
      </c>
      <c r="J7491" s="108" t="s">
        <v>5602</v>
      </c>
      <c r="O7491" s="108" t="s">
        <v>2573</v>
      </c>
    </row>
    <row r="7492" spans="1:15" s="108" customFormat="1" ht="12.75" x14ac:dyDescent="0.2">
      <c r="A7492" s="108" t="str">
        <f>EnterpriseData!$B$38</f>
        <v>ProTes300420201Adm</v>
      </c>
      <c r="B7492" s="109" t="s">
        <v>26731</v>
      </c>
      <c r="C7492" s="108" t="s">
        <v>2609</v>
      </c>
      <c r="D7492" s="108" t="s">
        <v>20854</v>
      </c>
      <c r="E7492" s="108" t="s">
        <v>2683</v>
      </c>
      <c r="G7492" s="108" t="s">
        <v>26732</v>
      </c>
      <c r="H7492" s="108" t="s">
        <v>26733</v>
      </c>
      <c r="I7492" s="110" t="s">
        <v>2683</v>
      </c>
      <c r="J7492" s="108" t="s">
        <v>2418</v>
      </c>
      <c r="O7492" s="108" t="s">
        <v>2573</v>
      </c>
    </row>
    <row r="7493" spans="1:15" s="108" customFormat="1" ht="12.75" x14ac:dyDescent="0.2">
      <c r="A7493" s="108" t="str">
        <f>EnterpriseData!$B$38</f>
        <v>ProTes300420201Adm</v>
      </c>
      <c r="B7493" s="109" t="s">
        <v>26734</v>
      </c>
      <c r="C7493" s="108" t="s">
        <v>2609</v>
      </c>
      <c r="D7493" s="108" t="s">
        <v>26735</v>
      </c>
      <c r="E7493" s="108" t="s">
        <v>2683</v>
      </c>
      <c r="G7493" s="108" t="s">
        <v>26736</v>
      </c>
      <c r="H7493" s="108" t="s">
        <v>6512</v>
      </c>
      <c r="I7493" s="110" t="s">
        <v>2683</v>
      </c>
      <c r="J7493" s="108" t="s">
        <v>5462</v>
      </c>
      <c r="O7493" s="108" t="s">
        <v>2573</v>
      </c>
    </row>
    <row r="7494" spans="1:15" s="108" customFormat="1" ht="12.75" x14ac:dyDescent="0.2">
      <c r="A7494" s="108" t="str">
        <f>EnterpriseData!$B$38</f>
        <v>ProTes300420201Adm</v>
      </c>
      <c r="B7494" s="109" t="s">
        <v>26737</v>
      </c>
      <c r="C7494" s="108" t="s">
        <v>2609</v>
      </c>
      <c r="D7494" s="108" t="s">
        <v>26738</v>
      </c>
      <c r="E7494" s="108" t="s">
        <v>2683</v>
      </c>
      <c r="G7494" s="108" t="s">
        <v>26739</v>
      </c>
      <c r="H7494" s="108" t="s">
        <v>4035</v>
      </c>
      <c r="I7494" s="110" t="s">
        <v>2683</v>
      </c>
      <c r="J7494" s="108" t="s">
        <v>3825</v>
      </c>
      <c r="O7494" s="108" t="s">
        <v>2573</v>
      </c>
    </row>
    <row r="7495" spans="1:15" s="108" customFormat="1" ht="12.75" x14ac:dyDescent="0.2">
      <c r="A7495" s="108" t="str">
        <f>EnterpriseData!$B$38</f>
        <v>ProTes300420201Adm</v>
      </c>
      <c r="B7495" s="109" t="s">
        <v>26740</v>
      </c>
      <c r="C7495" s="108" t="s">
        <v>2609</v>
      </c>
      <c r="D7495" s="108" t="s">
        <v>26741</v>
      </c>
      <c r="E7495" s="108" t="s">
        <v>2683</v>
      </c>
      <c r="G7495" s="108" t="s">
        <v>26742</v>
      </c>
      <c r="H7495" s="108" t="s">
        <v>6360</v>
      </c>
      <c r="I7495" s="110" t="s">
        <v>2683</v>
      </c>
      <c r="J7495" s="108" t="s">
        <v>3047</v>
      </c>
      <c r="O7495" s="108" t="s">
        <v>2573</v>
      </c>
    </row>
    <row r="7496" spans="1:15" s="108" customFormat="1" ht="12.75" x14ac:dyDescent="0.2">
      <c r="A7496" s="108" t="str">
        <f>EnterpriseData!$B$38</f>
        <v>ProTes300420201Adm</v>
      </c>
      <c r="B7496" s="109" t="s">
        <v>26743</v>
      </c>
      <c r="C7496" s="108" t="s">
        <v>2609</v>
      </c>
      <c r="D7496" s="108" t="s">
        <v>26744</v>
      </c>
      <c r="E7496" s="108" t="s">
        <v>2683</v>
      </c>
      <c r="G7496" s="108" t="s">
        <v>26745</v>
      </c>
      <c r="H7496" s="108" t="s">
        <v>6743</v>
      </c>
      <c r="I7496" s="110" t="s">
        <v>2683</v>
      </c>
      <c r="J7496" s="108" t="s">
        <v>2377</v>
      </c>
      <c r="O7496" s="108" t="s">
        <v>2573</v>
      </c>
    </row>
    <row r="7497" spans="1:15" s="108" customFormat="1" ht="12.75" x14ac:dyDescent="0.2">
      <c r="A7497" s="108" t="str">
        <f>EnterpriseData!$B$38</f>
        <v>ProTes300420201Adm</v>
      </c>
      <c r="B7497" s="109" t="s">
        <v>26746</v>
      </c>
      <c r="C7497" s="108" t="s">
        <v>2609</v>
      </c>
      <c r="D7497" s="108" t="s">
        <v>26747</v>
      </c>
      <c r="E7497" s="108" t="s">
        <v>2683</v>
      </c>
      <c r="G7497" s="108" t="s">
        <v>26748</v>
      </c>
      <c r="H7497" s="108" t="s">
        <v>7169</v>
      </c>
      <c r="I7497" s="110" t="s">
        <v>2683</v>
      </c>
      <c r="J7497" s="108" t="s">
        <v>5250</v>
      </c>
      <c r="O7497" s="108" t="s">
        <v>2573</v>
      </c>
    </row>
    <row r="7498" spans="1:15" s="108" customFormat="1" ht="12.75" x14ac:dyDescent="0.2">
      <c r="A7498" s="108" t="str">
        <f>EnterpriseData!$B$38</f>
        <v>ProTes300420201Adm</v>
      </c>
      <c r="B7498" s="109" t="s">
        <v>26749</v>
      </c>
      <c r="C7498" s="108" t="s">
        <v>2609</v>
      </c>
      <c r="D7498" s="108" t="s">
        <v>26750</v>
      </c>
      <c r="E7498" s="108" t="s">
        <v>2683</v>
      </c>
      <c r="G7498" s="108" t="s">
        <v>26751</v>
      </c>
      <c r="H7498" s="108" t="s">
        <v>6151</v>
      </c>
      <c r="I7498" s="110" t="s">
        <v>2683</v>
      </c>
      <c r="J7498" s="108" t="s">
        <v>2727</v>
      </c>
      <c r="O7498" s="108" t="s">
        <v>2573</v>
      </c>
    </row>
    <row r="7499" spans="1:15" s="108" customFormat="1" ht="12.75" x14ac:dyDescent="0.2">
      <c r="A7499" s="108" t="str">
        <f>EnterpriseData!$B$38</f>
        <v>ProTes300420201Adm</v>
      </c>
      <c r="B7499" s="109" t="s">
        <v>26752</v>
      </c>
      <c r="C7499" s="108" t="s">
        <v>2609</v>
      </c>
      <c r="D7499" s="108" t="s">
        <v>26753</v>
      </c>
      <c r="E7499" s="108" t="s">
        <v>2683</v>
      </c>
      <c r="G7499" s="108" t="s">
        <v>26754</v>
      </c>
      <c r="H7499" s="108" t="s">
        <v>7223</v>
      </c>
      <c r="I7499" s="110" t="s">
        <v>2683</v>
      </c>
      <c r="J7499" s="108" t="s">
        <v>4954</v>
      </c>
      <c r="O7499" s="108" t="s">
        <v>2573</v>
      </c>
    </row>
    <row r="7500" spans="1:15" s="108" customFormat="1" ht="12.75" x14ac:dyDescent="0.2">
      <c r="A7500" s="108" t="str">
        <f>EnterpriseData!$B$38</f>
        <v>ProTes300420201Adm</v>
      </c>
      <c r="B7500" s="109" t="s">
        <v>26755</v>
      </c>
      <c r="C7500" s="108" t="s">
        <v>2609</v>
      </c>
      <c r="D7500" s="108" t="s">
        <v>26756</v>
      </c>
      <c r="E7500" s="108" t="s">
        <v>2683</v>
      </c>
      <c r="G7500" s="108" t="s">
        <v>26757</v>
      </c>
      <c r="H7500" s="108" t="s">
        <v>6133</v>
      </c>
      <c r="I7500" s="110" t="s">
        <v>2683</v>
      </c>
      <c r="J7500" s="108" t="s">
        <v>3681</v>
      </c>
      <c r="O7500" s="108" t="s">
        <v>2573</v>
      </c>
    </row>
    <row r="7501" spans="1:15" s="108" customFormat="1" ht="12.75" x14ac:dyDescent="0.2">
      <c r="A7501" s="108" t="str">
        <f>EnterpriseData!$B$38</f>
        <v>ProTes300420201Adm</v>
      </c>
      <c r="B7501" s="109" t="s">
        <v>26758</v>
      </c>
      <c r="C7501" s="108" t="s">
        <v>2609</v>
      </c>
      <c r="D7501" s="108" t="s">
        <v>26759</v>
      </c>
      <c r="E7501" s="108" t="s">
        <v>2683</v>
      </c>
      <c r="G7501" s="108" t="s">
        <v>5871</v>
      </c>
      <c r="H7501" s="108" t="s">
        <v>17430</v>
      </c>
      <c r="I7501" s="110" t="s">
        <v>2683</v>
      </c>
      <c r="J7501" s="108" t="s">
        <v>5872</v>
      </c>
      <c r="O7501" s="108" t="s">
        <v>2573</v>
      </c>
    </row>
    <row r="7502" spans="1:15" s="108" customFormat="1" ht="12.75" x14ac:dyDescent="0.2">
      <c r="A7502" s="108" t="str">
        <f>EnterpriseData!$B$38</f>
        <v>ProTes300420201Adm</v>
      </c>
      <c r="B7502" s="109" t="s">
        <v>26760</v>
      </c>
      <c r="C7502" s="108" t="s">
        <v>2609</v>
      </c>
      <c r="D7502" s="108" t="s">
        <v>26761</v>
      </c>
      <c r="E7502" s="108" t="s">
        <v>2683</v>
      </c>
      <c r="G7502" s="108" t="s">
        <v>26762</v>
      </c>
      <c r="H7502" s="108" t="s">
        <v>26489</v>
      </c>
      <c r="I7502" s="110" t="s">
        <v>2683</v>
      </c>
      <c r="J7502" s="108" t="s">
        <v>4543</v>
      </c>
      <c r="O7502" s="108" t="s">
        <v>2573</v>
      </c>
    </row>
    <row r="7503" spans="1:15" s="108" customFormat="1" ht="12.75" x14ac:dyDescent="0.2">
      <c r="A7503" s="108" t="str">
        <f>EnterpriseData!$B$38</f>
        <v>ProTes300420201Adm</v>
      </c>
      <c r="B7503" s="109" t="s">
        <v>26763</v>
      </c>
      <c r="C7503" s="108" t="s">
        <v>2609</v>
      </c>
      <c r="D7503" s="108" t="s">
        <v>26764</v>
      </c>
      <c r="E7503" s="108" t="s">
        <v>2683</v>
      </c>
      <c r="G7503" s="108" t="s">
        <v>26765</v>
      </c>
      <c r="H7503" s="108" t="s">
        <v>4035</v>
      </c>
      <c r="I7503" s="110" t="s">
        <v>2683</v>
      </c>
      <c r="J7503" s="108" t="s">
        <v>3825</v>
      </c>
      <c r="O7503" s="108" t="s">
        <v>2573</v>
      </c>
    </row>
    <row r="7504" spans="1:15" s="108" customFormat="1" ht="12.75" x14ac:dyDescent="0.2">
      <c r="A7504" s="108" t="str">
        <f>EnterpriseData!$B$38</f>
        <v>ProTes300420201Adm</v>
      </c>
      <c r="B7504" s="109" t="s">
        <v>26766</v>
      </c>
      <c r="C7504" s="108" t="s">
        <v>2609</v>
      </c>
      <c r="D7504" s="108" t="s">
        <v>7731</v>
      </c>
      <c r="E7504" s="108" t="s">
        <v>2683</v>
      </c>
      <c r="G7504" s="108" t="s">
        <v>6359</v>
      </c>
      <c r="H7504" s="108" t="s">
        <v>7084</v>
      </c>
      <c r="I7504" s="110" t="s">
        <v>2683</v>
      </c>
      <c r="J7504" s="108" t="s">
        <v>2377</v>
      </c>
      <c r="O7504" s="108" t="s">
        <v>2573</v>
      </c>
    </row>
    <row r="7505" spans="1:15" s="108" customFormat="1" ht="12.75" x14ac:dyDescent="0.2">
      <c r="A7505" s="108" t="str">
        <f>EnterpriseData!$B$38</f>
        <v>ProTes300420201Adm</v>
      </c>
      <c r="B7505" s="109" t="s">
        <v>26767</v>
      </c>
      <c r="C7505" s="108" t="s">
        <v>2609</v>
      </c>
      <c r="D7505" s="108" t="s">
        <v>26768</v>
      </c>
      <c r="E7505" s="108" t="s">
        <v>2683</v>
      </c>
      <c r="G7505" s="108" t="s">
        <v>26769</v>
      </c>
      <c r="H7505" s="108" t="s">
        <v>6118</v>
      </c>
      <c r="I7505" s="110" t="s">
        <v>2683</v>
      </c>
      <c r="J7505" s="108" t="s">
        <v>2377</v>
      </c>
      <c r="O7505" s="108" t="s">
        <v>2573</v>
      </c>
    </row>
    <row r="7506" spans="1:15" s="108" customFormat="1" ht="12.75" x14ac:dyDescent="0.2">
      <c r="A7506" s="108" t="str">
        <f>EnterpriseData!$B$38</f>
        <v>ProTes300420201Adm</v>
      </c>
      <c r="B7506" s="109" t="s">
        <v>26770</v>
      </c>
      <c r="C7506" s="108" t="s">
        <v>2609</v>
      </c>
      <c r="D7506" s="108" t="s">
        <v>26771</v>
      </c>
      <c r="E7506" s="108" t="s">
        <v>2683</v>
      </c>
      <c r="G7506" s="108" t="s">
        <v>26772</v>
      </c>
      <c r="H7506" s="108" t="s">
        <v>26772</v>
      </c>
      <c r="I7506" s="110" t="s">
        <v>2683</v>
      </c>
      <c r="J7506" s="108" t="s">
        <v>2823</v>
      </c>
      <c r="O7506" s="108" t="s">
        <v>2573</v>
      </c>
    </row>
    <row r="7507" spans="1:15" s="108" customFormat="1" ht="12.75" x14ac:dyDescent="0.2">
      <c r="A7507" s="108" t="str">
        <f>EnterpriseData!$B$38</f>
        <v>ProTes300420201Adm</v>
      </c>
      <c r="B7507" s="109" t="s">
        <v>26773</v>
      </c>
      <c r="C7507" s="108" t="s">
        <v>2609</v>
      </c>
      <c r="D7507" s="108" t="s">
        <v>26774</v>
      </c>
      <c r="E7507" s="108" t="s">
        <v>2683</v>
      </c>
      <c r="G7507" s="108" t="s">
        <v>16438</v>
      </c>
      <c r="H7507" s="108" t="s">
        <v>16438</v>
      </c>
      <c r="I7507" s="110" t="s">
        <v>2683</v>
      </c>
      <c r="J7507" s="108" t="s">
        <v>3078</v>
      </c>
      <c r="O7507" s="108" t="s">
        <v>2573</v>
      </c>
    </row>
    <row r="7508" spans="1:15" s="108" customFormat="1" ht="12.75" x14ac:dyDescent="0.2">
      <c r="A7508" s="108" t="str">
        <f>EnterpriseData!$B$38</f>
        <v>ProTes300420201Adm</v>
      </c>
      <c r="B7508" s="109" t="s">
        <v>26775</v>
      </c>
      <c r="C7508" s="108" t="s">
        <v>2609</v>
      </c>
      <c r="D7508" s="108" t="s">
        <v>26776</v>
      </c>
      <c r="E7508" s="108" t="s">
        <v>2683</v>
      </c>
      <c r="G7508" s="108" t="s">
        <v>5592</v>
      </c>
      <c r="H7508" s="108" t="s">
        <v>5592</v>
      </c>
      <c r="I7508" s="110" t="s">
        <v>2683</v>
      </c>
      <c r="J7508" s="108" t="s">
        <v>2418</v>
      </c>
      <c r="O7508" s="108" t="s">
        <v>2573</v>
      </c>
    </row>
    <row r="7509" spans="1:15" s="108" customFormat="1" ht="12.75" x14ac:dyDescent="0.2">
      <c r="A7509" s="108" t="str">
        <f>EnterpriseData!$B$38</f>
        <v>ProTes300420201Adm</v>
      </c>
      <c r="B7509" s="109" t="s">
        <v>26777</v>
      </c>
      <c r="C7509" s="108" t="s">
        <v>2609</v>
      </c>
      <c r="D7509" s="108" t="s">
        <v>26778</v>
      </c>
      <c r="E7509" s="108" t="s">
        <v>2683</v>
      </c>
      <c r="G7509" s="108" t="s">
        <v>11023</v>
      </c>
      <c r="H7509" s="108" t="s">
        <v>11024</v>
      </c>
      <c r="I7509" s="110" t="s">
        <v>2683</v>
      </c>
      <c r="J7509" s="108" t="s">
        <v>3016</v>
      </c>
      <c r="O7509" s="108" t="s">
        <v>2573</v>
      </c>
    </row>
    <row r="7510" spans="1:15" s="108" customFormat="1" ht="12.75" x14ac:dyDescent="0.2">
      <c r="A7510" s="108" t="str">
        <f>EnterpriseData!$B$38</f>
        <v>ProTes300420201Adm</v>
      </c>
      <c r="B7510" s="109" t="s">
        <v>26779</v>
      </c>
      <c r="C7510" s="108" t="s">
        <v>2609</v>
      </c>
      <c r="D7510" s="108" t="s">
        <v>26780</v>
      </c>
      <c r="E7510" s="108" t="s">
        <v>2683</v>
      </c>
      <c r="G7510" s="108" t="s">
        <v>26781</v>
      </c>
      <c r="H7510" s="108" t="s">
        <v>6676</v>
      </c>
      <c r="I7510" s="110" t="s">
        <v>2683</v>
      </c>
      <c r="J7510" s="108" t="s">
        <v>3151</v>
      </c>
      <c r="O7510" s="108" t="s">
        <v>2573</v>
      </c>
    </row>
    <row r="7511" spans="1:15" s="108" customFormat="1" ht="12.75" x14ac:dyDescent="0.2">
      <c r="A7511" s="108" t="str">
        <f>EnterpriseData!$B$38</f>
        <v>ProTes300420201Adm</v>
      </c>
      <c r="B7511" s="109" t="s">
        <v>26782</v>
      </c>
      <c r="C7511" s="108" t="s">
        <v>2609</v>
      </c>
      <c r="D7511" s="108" t="s">
        <v>26783</v>
      </c>
      <c r="E7511" s="108" t="s">
        <v>2683</v>
      </c>
      <c r="G7511" s="108" t="s">
        <v>3746</v>
      </c>
      <c r="H7511" s="108" t="s">
        <v>16828</v>
      </c>
      <c r="I7511" s="110" t="s">
        <v>2683</v>
      </c>
      <c r="J7511" s="108" t="s">
        <v>2940</v>
      </c>
      <c r="O7511" s="108" t="s">
        <v>2573</v>
      </c>
    </row>
    <row r="7512" spans="1:15" s="108" customFormat="1" ht="12.75" x14ac:dyDescent="0.2">
      <c r="A7512" s="108" t="str">
        <f>EnterpriseData!$B$38</f>
        <v>ProTes300420201Adm</v>
      </c>
      <c r="B7512" s="109" t="s">
        <v>26784</v>
      </c>
      <c r="C7512" s="108" t="s">
        <v>2609</v>
      </c>
      <c r="D7512" s="108" t="s">
        <v>26785</v>
      </c>
      <c r="E7512" s="108" t="s">
        <v>2683</v>
      </c>
      <c r="G7512" s="108" t="s">
        <v>26786</v>
      </c>
      <c r="H7512" s="108" t="s">
        <v>8002</v>
      </c>
      <c r="I7512" s="110" t="s">
        <v>2683</v>
      </c>
      <c r="J7512" s="108" t="s">
        <v>3202</v>
      </c>
      <c r="O7512" s="108" t="s">
        <v>2573</v>
      </c>
    </row>
    <row r="7513" spans="1:15" s="108" customFormat="1" ht="12.75" x14ac:dyDescent="0.2">
      <c r="A7513" s="108" t="str">
        <f>EnterpriseData!$B$38</f>
        <v>ProTes300420201Adm</v>
      </c>
      <c r="B7513" s="109" t="s">
        <v>26787</v>
      </c>
      <c r="C7513" s="108" t="s">
        <v>2609</v>
      </c>
      <c r="D7513" s="108" t="s">
        <v>26788</v>
      </c>
      <c r="E7513" s="108" t="s">
        <v>2683</v>
      </c>
      <c r="G7513" s="108" t="s">
        <v>12619</v>
      </c>
      <c r="H7513" s="108" t="s">
        <v>6360</v>
      </c>
      <c r="I7513" s="110" t="s">
        <v>2683</v>
      </c>
      <c r="J7513" s="108" t="s">
        <v>3047</v>
      </c>
      <c r="O7513" s="108" t="s">
        <v>2573</v>
      </c>
    </row>
    <row r="7514" spans="1:15" s="108" customFormat="1" ht="12.75" x14ac:dyDescent="0.2">
      <c r="A7514" s="108" t="str">
        <f>EnterpriseData!$B$38</f>
        <v>ProTes300420201Adm</v>
      </c>
      <c r="B7514" s="109" t="s">
        <v>26789</v>
      </c>
      <c r="C7514" s="108" t="s">
        <v>2609</v>
      </c>
      <c r="D7514" s="108" t="s">
        <v>26790</v>
      </c>
      <c r="E7514" s="108" t="s">
        <v>2683</v>
      </c>
      <c r="G7514" s="108" t="s">
        <v>26791</v>
      </c>
      <c r="H7514" s="108" t="s">
        <v>6339</v>
      </c>
      <c r="I7514" s="110" t="s">
        <v>2683</v>
      </c>
      <c r="J7514" s="108" t="s">
        <v>3195</v>
      </c>
      <c r="O7514" s="108" t="s">
        <v>2573</v>
      </c>
    </row>
    <row r="7515" spans="1:15" s="108" customFormat="1" ht="12.75" x14ac:dyDescent="0.2">
      <c r="A7515" s="108" t="str">
        <f>EnterpriseData!$B$38</f>
        <v>ProTes300420201Adm</v>
      </c>
      <c r="B7515" s="109" t="s">
        <v>26792</v>
      </c>
      <c r="C7515" s="108" t="s">
        <v>2609</v>
      </c>
      <c r="D7515" s="108" t="s">
        <v>26793</v>
      </c>
      <c r="E7515" s="108" t="s">
        <v>2683</v>
      </c>
      <c r="G7515" s="108" t="s">
        <v>26794</v>
      </c>
      <c r="H7515" s="108" t="s">
        <v>6118</v>
      </c>
      <c r="I7515" s="110" t="s">
        <v>2683</v>
      </c>
      <c r="J7515" s="108" t="s">
        <v>2377</v>
      </c>
      <c r="O7515" s="108" t="s">
        <v>2573</v>
      </c>
    </row>
    <row r="7516" spans="1:15" s="108" customFormat="1" ht="12.75" x14ac:dyDescent="0.2">
      <c r="A7516" s="108" t="str">
        <f>EnterpriseData!$B$38</f>
        <v>ProTes300420201Adm</v>
      </c>
      <c r="B7516" s="109" t="s">
        <v>26795</v>
      </c>
      <c r="C7516" s="108" t="s">
        <v>2609</v>
      </c>
      <c r="D7516" s="108" t="s">
        <v>26796</v>
      </c>
      <c r="E7516" s="108" t="s">
        <v>2683</v>
      </c>
      <c r="G7516" s="108" t="s">
        <v>26797</v>
      </c>
      <c r="H7516" s="108" t="s">
        <v>6133</v>
      </c>
      <c r="I7516" s="110" t="s">
        <v>2683</v>
      </c>
      <c r="J7516" s="108" t="s">
        <v>3681</v>
      </c>
      <c r="O7516" s="108" t="s">
        <v>2573</v>
      </c>
    </row>
    <row r="7517" spans="1:15" s="108" customFormat="1" ht="12.75" x14ac:dyDescent="0.2">
      <c r="A7517" s="108" t="str">
        <f>EnterpriseData!$B$38</f>
        <v>ProTes300420201Adm</v>
      </c>
      <c r="B7517" s="109" t="s">
        <v>26798</v>
      </c>
      <c r="C7517" s="108" t="s">
        <v>2609</v>
      </c>
      <c r="D7517" s="108" t="s">
        <v>26799</v>
      </c>
      <c r="E7517" s="108" t="s">
        <v>2683</v>
      </c>
      <c r="G7517" s="108" t="s">
        <v>26800</v>
      </c>
      <c r="H7517" s="108" t="s">
        <v>6245</v>
      </c>
      <c r="I7517" s="110" t="s">
        <v>2683</v>
      </c>
      <c r="J7517" s="108" t="s">
        <v>2412</v>
      </c>
      <c r="O7517" s="108" t="s">
        <v>2573</v>
      </c>
    </row>
    <row r="7518" spans="1:15" s="108" customFormat="1" ht="12.75" x14ac:dyDescent="0.2">
      <c r="A7518" s="108" t="str">
        <f>EnterpriseData!$B$38</f>
        <v>ProTes300420201Adm</v>
      </c>
      <c r="B7518" s="109" t="s">
        <v>26801</v>
      </c>
      <c r="C7518" s="108" t="s">
        <v>2609</v>
      </c>
      <c r="D7518" s="108" t="s">
        <v>26802</v>
      </c>
      <c r="E7518" s="108" t="s">
        <v>2683</v>
      </c>
      <c r="G7518" s="108" t="s">
        <v>26803</v>
      </c>
      <c r="H7518" s="108" t="s">
        <v>6245</v>
      </c>
      <c r="I7518" s="110" t="s">
        <v>2683</v>
      </c>
      <c r="J7518" s="108" t="s">
        <v>2412</v>
      </c>
      <c r="O7518" s="108" t="s">
        <v>2573</v>
      </c>
    </row>
    <row r="7519" spans="1:15" s="108" customFormat="1" ht="12.75" x14ac:dyDescent="0.2">
      <c r="A7519" s="108" t="str">
        <f>EnterpriseData!$B$38</f>
        <v>ProTes300420201Adm</v>
      </c>
      <c r="B7519" s="109" t="s">
        <v>26804</v>
      </c>
      <c r="C7519" s="108" t="s">
        <v>2609</v>
      </c>
      <c r="D7519" s="108" t="s">
        <v>26805</v>
      </c>
      <c r="E7519" s="108" t="s">
        <v>2683</v>
      </c>
      <c r="G7519" s="108" t="s">
        <v>26806</v>
      </c>
      <c r="H7519" s="108" t="s">
        <v>6133</v>
      </c>
      <c r="I7519" s="110" t="s">
        <v>2683</v>
      </c>
      <c r="J7519" s="108" t="s">
        <v>3681</v>
      </c>
      <c r="O7519" s="108" t="s">
        <v>2573</v>
      </c>
    </row>
    <row r="7520" spans="1:15" s="108" customFormat="1" ht="12.75" x14ac:dyDescent="0.2">
      <c r="A7520" s="108" t="str">
        <f>EnterpriseData!$B$38</f>
        <v>ProTes300420201Adm</v>
      </c>
      <c r="B7520" s="109" t="s">
        <v>26807</v>
      </c>
      <c r="C7520" s="108" t="s">
        <v>2609</v>
      </c>
      <c r="D7520" s="108" t="s">
        <v>26808</v>
      </c>
      <c r="E7520" s="108" t="s">
        <v>2683</v>
      </c>
      <c r="G7520" s="108" t="s">
        <v>26809</v>
      </c>
      <c r="H7520" s="108" t="s">
        <v>6151</v>
      </c>
      <c r="I7520" s="110" t="s">
        <v>2683</v>
      </c>
      <c r="J7520" s="108" t="s">
        <v>2727</v>
      </c>
      <c r="O7520" s="108" t="s">
        <v>2573</v>
      </c>
    </row>
    <row r="7521" spans="1:15" s="108" customFormat="1" ht="12.75" x14ac:dyDescent="0.2">
      <c r="A7521" s="108" t="str">
        <f>EnterpriseData!$B$38</f>
        <v>ProTes300420201Adm</v>
      </c>
      <c r="B7521" s="109" t="s">
        <v>26810</v>
      </c>
      <c r="C7521" s="108" t="s">
        <v>2609</v>
      </c>
      <c r="D7521" s="108" t="s">
        <v>26811</v>
      </c>
      <c r="E7521" s="108" t="s">
        <v>2683</v>
      </c>
      <c r="G7521" s="108" t="s">
        <v>5123</v>
      </c>
      <c r="H7521" s="108" t="s">
        <v>21391</v>
      </c>
      <c r="I7521" s="110" t="s">
        <v>2683</v>
      </c>
      <c r="J7521" s="108" t="s">
        <v>5125</v>
      </c>
      <c r="O7521" s="108" t="s">
        <v>2573</v>
      </c>
    </row>
    <row r="7522" spans="1:15" s="108" customFormat="1" ht="12.75" x14ac:dyDescent="0.2">
      <c r="A7522" s="108" t="str">
        <f>EnterpriseData!$B$38</f>
        <v>ProTes300420201Adm</v>
      </c>
      <c r="B7522" s="109" t="s">
        <v>26812</v>
      </c>
      <c r="C7522" s="108" t="s">
        <v>2609</v>
      </c>
      <c r="D7522" s="108" t="s">
        <v>26813</v>
      </c>
      <c r="E7522" s="108" t="s">
        <v>2683</v>
      </c>
      <c r="G7522" s="108" t="s">
        <v>4888</v>
      </c>
      <c r="H7522" s="108" t="s">
        <v>7439</v>
      </c>
      <c r="I7522" s="110" t="s">
        <v>2683</v>
      </c>
      <c r="J7522" s="108" t="s">
        <v>2413</v>
      </c>
      <c r="O7522" s="108" t="s">
        <v>2573</v>
      </c>
    </row>
    <row r="7523" spans="1:15" s="108" customFormat="1" ht="12.75" x14ac:dyDescent="0.2">
      <c r="A7523" s="108" t="str">
        <f>EnterpriseData!$B$38</f>
        <v>ProTes300420201Adm</v>
      </c>
      <c r="B7523" s="109" t="s">
        <v>26814</v>
      </c>
      <c r="C7523" s="108" t="s">
        <v>2609</v>
      </c>
      <c r="D7523" s="108" t="s">
        <v>26815</v>
      </c>
      <c r="E7523" s="108" t="s">
        <v>2683</v>
      </c>
      <c r="G7523" s="108" t="s">
        <v>4796</v>
      </c>
      <c r="H7523" s="108" t="s">
        <v>9225</v>
      </c>
      <c r="I7523" s="110" t="s">
        <v>2683</v>
      </c>
      <c r="J7523" s="108" t="s">
        <v>4798</v>
      </c>
      <c r="O7523" s="108" t="s">
        <v>2573</v>
      </c>
    </row>
    <row r="7524" spans="1:15" s="108" customFormat="1" ht="12.75" x14ac:dyDescent="0.2">
      <c r="A7524" s="108" t="str">
        <f>EnterpriseData!$B$38</f>
        <v>ProTes300420201Adm</v>
      </c>
      <c r="B7524" s="109" t="s">
        <v>26816</v>
      </c>
      <c r="C7524" s="108" t="s">
        <v>2609</v>
      </c>
      <c r="D7524" s="108" t="s">
        <v>26817</v>
      </c>
      <c r="E7524" s="108" t="s">
        <v>2683</v>
      </c>
      <c r="G7524" s="108" t="s">
        <v>24736</v>
      </c>
      <c r="H7524" s="108" t="s">
        <v>24736</v>
      </c>
      <c r="I7524" s="110" t="s">
        <v>2683</v>
      </c>
      <c r="J7524" s="108" t="s">
        <v>8390</v>
      </c>
      <c r="O7524" s="108" t="s">
        <v>2573</v>
      </c>
    </row>
    <row r="7525" spans="1:15" s="108" customFormat="1" ht="12.75" x14ac:dyDescent="0.2">
      <c r="A7525" s="108" t="str">
        <f>EnterpriseData!$B$38</f>
        <v>ProTes300420201Adm</v>
      </c>
      <c r="B7525" s="109" t="s">
        <v>26818</v>
      </c>
      <c r="C7525" s="108" t="s">
        <v>2609</v>
      </c>
      <c r="D7525" s="108" t="s">
        <v>26819</v>
      </c>
      <c r="E7525" s="108" t="s">
        <v>2683</v>
      </c>
      <c r="G7525" s="108" t="s">
        <v>5574</v>
      </c>
      <c r="H7525" s="108" t="s">
        <v>7630</v>
      </c>
      <c r="I7525" s="110" t="s">
        <v>2683</v>
      </c>
      <c r="J7525" s="108" t="s">
        <v>5575</v>
      </c>
      <c r="O7525" s="108" t="s">
        <v>2573</v>
      </c>
    </row>
    <row r="7526" spans="1:15" s="108" customFormat="1" ht="12.75" x14ac:dyDescent="0.2">
      <c r="A7526" s="108" t="str">
        <f>EnterpriseData!$B$38</f>
        <v>ProTes300420201Adm</v>
      </c>
      <c r="B7526" s="109" t="s">
        <v>26820</v>
      </c>
      <c r="C7526" s="108" t="s">
        <v>2609</v>
      </c>
      <c r="D7526" s="108" t="s">
        <v>26821</v>
      </c>
      <c r="E7526" s="108" t="s">
        <v>2683</v>
      </c>
      <c r="G7526" s="108" t="s">
        <v>26822</v>
      </c>
      <c r="H7526" s="108" t="s">
        <v>26823</v>
      </c>
      <c r="I7526" s="110" t="s">
        <v>2683</v>
      </c>
      <c r="J7526" s="108" t="s">
        <v>3681</v>
      </c>
      <c r="O7526" s="108" t="s">
        <v>2573</v>
      </c>
    </row>
    <row r="7527" spans="1:15" s="108" customFormat="1" ht="12.75" x14ac:dyDescent="0.2">
      <c r="A7527" s="108" t="str">
        <f>EnterpriseData!$B$38</f>
        <v>ProTes300420201Adm</v>
      </c>
      <c r="B7527" s="109" t="s">
        <v>26824</v>
      </c>
      <c r="C7527" s="108" t="s">
        <v>2609</v>
      </c>
      <c r="D7527" s="108" t="s">
        <v>26825</v>
      </c>
      <c r="E7527" s="108" t="s">
        <v>2683</v>
      </c>
      <c r="G7527" s="108" t="s">
        <v>26826</v>
      </c>
      <c r="H7527" s="108" t="s">
        <v>6475</v>
      </c>
      <c r="I7527" s="110" t="s">
        <v>2683</v>
      </c>
      <c r="J7527" s="108" t="s">
        <v>5631</v>
      </c>
      <c r="O7527" s="108" t="s">
        <v>2573</v>
      </c>
    </row>
    <row r="7528" spans="1:15" s="108" customFormat="1" ht="12.75" x14ac:dyDescent="0.2">
      <c r="A7528" s="108" t="str">
        <f>EnterpriseData!$B$38</f>
        <v>ProTes300420201Adm</v>
      </c>
      <c r="B7528" s="109" t="s">
        <v>26827</v>
      </c>
      <c r="C7528" s="108" t="s">
        <v>2609</v>
      </c>
      <c r="D7528" s="108" t="s">
        <v>26828</v>
      </c>
      <c r="E7528" s="108" t="s">
        <v>2683</v>
      </c>
      <c r="G7528" s="108" t="s">
        <v>26829</v>
      </c>
      <c r="H7528" s="108" t="s">
        <v>6237</v>
      </c>
      <c r="I7528" s="110" t="s">
        <v>2683</v>
      </c>
      <c r="J7528" s="108" t="s">
        <v>6000</v>
      </c>
      <c r="O7528" s="108" t="s">
        <v>2573</v>
      </c>
    </row>
    <row r="7529" spans="1:15" s="108" customFormat="1" ht="12.75" x14ac:dyDescent="0.2">
      <c r="A7529" s="108" t="str">
        <f>EnterpriseData!$B$38</f>
        <v>ProTes300420201Adm</v>
      </c>
      <c r="B7529" s="109" t="s">
        <v>26830</v>
      </c>
      <c r="C7529" s="108" t="s">
        <v>2609</v>
      </c>
      <c r="D7529" s="108" t="s">
        <v>26831</v>
      </c>
      <c r="E7529" s="108" t="s">
        <v>2683</v>
      </c>
      <c r="G7529" s="108" t="s">
        <v>26832</v>
      </c>
      <c r="H7529" s="108" t="s">
        <v>6593</v>
      </c>
      <c r="I7529" s="110" t="s">
        <v>2683</v>
      </c>
      <c r="J7529" s="108" t="s">
        <v>4798</v>
      </c>
      <c r="O7529" s="108" t="s">
        <v>2573</v>
      </c>
    </row>
    <row r="7530" spans="1:15" s="108" customFormat="1" ht="12.75" x14ac:dyDescent="0.2">
      <c r="A7530" s="108" t="str">
        <f>EnterpriseData!$B$38</f>
        <v>ProTes300420201Adm</v>
      </c>
      <c r="B7530" s="109" t="s">
        <v>26833</v>
      </c>
      <c r="C7530" s="108" t="s">
        <v>2609</v>
      </c>
      <c r="D7530" s="108" t="s">
        <v>26834</v>
      </c>
      <c r="E7530" s="108" t="s">
        <v>2683</v>
      </c>
      <c r="G7530" s="108" t="s">
        <v>26835</v>
      </c>
      <c r="H7530" s="108" t="s">
        <v>26835</v>
      </c>
      <c r="I7530" s="110" t="s">
        <v>2683</v>
      </c>
      <c r="J7530" s="108" t="s">
        <v>5282</v>
      </c>
      <c r="O7530" s="108" t="s">
        <v>2573</v>
      </c>
    </row>
    <row r="7531" spans="1:15" s="108" customFormat="1" ht="12.75" x14ac:dyDescent="0.2">
      <c r="A7531" s="108" t="str">
        <f>EnterpriseData!$B$38</f>
        <v>ProTes300420201Adm</v>
      </c>
      <c r="B7531" s="109" t="s">
        <v>26836</v>
      </c>
      <c r="C7531" s="108" t="s">
        <v>2609</v>
      </c>
      <c r="D7531" s="108" t="s">
        <v>26837</v>
      </c>
      <c r="E7531" s="108" t="s">
        <v>2683</v>
      </c>
      <c r="G7531" s="108" t="s">
        <v>26838</v>
      </c>
      <c r="H7531" s="108" t="s">
        <v>8995</v>
      </c>
      <c r="I7531" s="110" t="s">
        <v>2683</v>
      </c>
      <c r="J7531" s="108" t="s">
        <v>8039</v>
      </c>
      <c r="O7531" s="108" t="s">
        <v>2573</v>
      </c>
    </row>
    <row r="7532" spans="1:15" s="108" customFormat="1" ht="12.75" x14ac:dyDescent="0.2">
      <c r="A7532" s="108" t="str">
        <f>EnterpriseData!$B$38</f>
        <v>ProTes300420201Adm</v>
      </c>
      <c r="B7532" s="109" t="s">
        <v>26839</v>
      </c>
      <c r="C7532" s="108" t="s">
        <v>2609</v>
      </c>
      <c r="D7532" s="108" t="s">
        <v>26840</v>
      </c>
      <c r="E7532" s="108" t="s">
        <v>2683</v>
      </c>
      <c r="G7532" s="108" t="s">
        <v>26841</v>
      </c>
      <c r="H7532" s="108" t="s">
        <v>7618</v>
      </c>
      <c r="I7532" s="110" t="s">
        <v>2683</v>
      </c>
      <c r="J7532" s="108" t="s">
        <v>2390</v>
      </c>
      <c r="O7532" s="108" t="s">
        <v>2573</v>
      </c>
    </row>
    <row r="7533" spans="1:15" s="108" customFormat="1" ht="12.75" x14ac:dyDescent="0.2">
      <c r="A7533" s="108" t="str">
        <f>EnterpriseData!$B$38</f>
        <v>ProTes300420201Adm</v>
      </c>
      <c r="B7533" s="109" t="s">
        <v>26842</v>
      </c>
      <c r="C7533" s="108" t="s">
        <v>2609</v>
      </c>
      <c r="D7533" s="108" t="s">
        <v>26843</v>
      </c>
      <c r="E7533" s="108" t="s">
        <v>2683</v>
      </c>
      <c r="G7533" s="108" t="s">
        <v>26844</v>
      </c>
      <c r="H7533" s="108" t="s">
        <v>8531</v>
      </c>
      <c r="I7533" s="110" t="s">
        <v>2683</v>
      </c>
      <c r="J7533" s="108" t="s">
        <v>3016</v>
      </c>
      <c r="O7533" s="108" t="s">
        <v>2573</v>
      </c>
    </row>
    <row r="7534" spans="1:15" s="108" customFormat="1" ht="12.75" x14ac:dyDescent="0.2">
      <c r="A7534" s="108" t="str">
        <f>EnterpriseData!$B$38</f>
        <v>ProTes300420201Adm</v>
      </c>
      <c r="B7534" s="109" t="s">
        <v>26845</v>
      </c>
      <c r="C7534" s="108" t="s">
        <v>2609</v>
      </c>
      <c r="D7534" s="108" t="s">
        <v>26846</v>
      </c>
      <c r="E7534" s="108" t="s">
        <v>2683</v>
      </c>
      <c r="G7534" s="108" t="s">
        <v>26847</v>
      </c>
      <c r="H7534" s="108" t="s">
        <v>11138</v>
      </c>
      <c r="I7534" s="110" t="s">
        <v>2683</v>
      </c>
      <c r="J7534" s="108" t="s">
        <v>3162</v>
      </c>
      <c r="O7534" s="108" t="s">
        <v>2573</v>
      </c>
    </row>
    <row r="7535" spans="1:15" s="108" customFormat="1" ht="12.75" x14ac:dyDescent="0.2">
      <c r="A7535" s="108" t="str">
        <f>EnterpriseData!$B$38</f>
        <v>ProTes300420201Adm</v>
      </c>
      <c r="B7535" s="109" t="s">
        <v>26848</v>
      </c>
      <c r="C7535" s="108" t="s">
        <v>2609</v>
      </c>
      <c r="D7535" s="108" t="s">
        <v>26849</v>
      </c>
      <c r="E7535" s="108" t="s">
        <v>2683</v>
      </c>
      <c r="G7535" s="108" t="s">
        <v>26850</v>
      </c>
      <c r="H7535" s="108" t="s">
        <v>5512</v>
      </c>
      <c r="I7535" s="110" t="s">
        <v>2683</v>
      </c>
      <c r="J7535" s="108" t="s">
        <v>2952</v>
      </c>
      <c r="O7535" s="108" t="s">
        <v>2573</v>
      </c>
    </row>
    <row r="7536" spans="1:15" s="108" customFormat="1" ht="12.75" x14ac:dyDescent="0.2">
      <c r="A7536" s="108" t="str">
        <f>EnterpriseData!$B$38</f>
        <v>ProTes300420201Adm</v>
      </c>
      <c r="B7536" s="109" t="s">
        <v>26851</v>
      </c>
      <c r="C7536" s="108" t="s">
        <v>2609</v>
      </c>
      <c r="D7536" s="108" t="s">
        <v>26852</v>
      </c>
      <c r="E7536" s="108" t="s">
        <v>2683</v>
      </c>
      <c r="G7536" s="108" t="s">
        <v>26853</v>
      </c>
      <c r="H7536" s="108" t="s">
        <v>6999</v>
      </c>
      <c r="I7536" s="110" t="s">
        <v>2683</v>
      </c>
      <c r="J7536" s="108" t="s">
        <v>4115</v>
      </c>
      <c r="O7536" s="108" t="s">
        <v>2573</v>
      </c>
    </row>
    <row r="7537" spans="1:15" s="108" customFormat="1" ht="12.75" x14ac:dyDescent="0.2">
      <c r="A7537" s="108" t="str">
        <f>EnterpriseData!$B$38</f>
        <v>ProTes300420201Adm</v>
      </c>
      <c r="B7537" s="109" t="s">
        <v>26854</v>
      </c>
      <c r="C7537" s="108" t="s">
        <v>2609</v>
      </c>
      <c r="D7537" s="108" t="s">
        <v>26855</v>
      </c>
      <c r="E7537" s="108" t="s">
        <v>2683</v>
      </c>
      <c r="G7537" s="108" t="s">
        <v>26856</v>
      </c>
      <c r="H7537" s="108" t="s">
        <v>8746</v>
      </c>
      <c r="I7537" s="110" t="s">
        <v>2683</v>
      </c>
      <c r="J7537" s="108" t="s">
        <v>8747</v>
      </c>
      <c r="O7537" s="108" t="s">
        <v>2573</v>
      </c>
    </row>
    <row r="7538" spans="1:15" s="108" customFormat="1" ht="12.75" x14ac:dyDescent="0.2">
      <c r="A7538" s="108" t="str">
        <f>EnterpriseData!$B$38</f>
        <v>ProTes300420201Adm</v>
      </c>
      <c r="B7538" s="109" t="s">
        <v>26857</v>
      </c>
      <c r="C7538" s="108" t="s">
        <v>2609</v>
      </c>
      <c r="D7538" s="108" t="s">
        <v>26858</v>
      </c>
      <c r="E7538" s="108" t="s">
        <v>2683</v>
      </c>
      <c r="G7538" s="108" t="s">
        <v>26859</v>
      </c>
      <c r="H7538" s="108" t="s">
        <v>26859</v>
      </c>
      <c r="I7538" s="110" t="s">
        <v>2683</v>
      </c>
      <c r="J7538" s="108" t="s">
        <v>4901</v>
      </c>
      <c r="O7538" s="108" t="s">
        <v>2573</v>
      </c>
    </row>
    <row r="7539" spans="1:15" s="108" customFormat="1" ht="12.75" x14ac:dyDescent="0.2">
      <c r="A7539" s="108" t="str">
        <f>EnterpriseData!$B$38</f>
        <v>ProTes300420201Adm</v>
      </c>
      <c r="B7539" s="109" t="s">
        <v>26860</v>
      </c>
      <c r="C7539" s="108" t="s">
        <v>2609</v>
      </c>
      <c r="D7539" s="108" t="s">
        <v>26861</v>
      </c>
      <c r="E7539" s="108" t="s">
        <v>2683</v>
      </c>
      <c r="G7539" s="108" t="s">
        <v>26862</v>
      </c>
      <c r="H7539" s="108" t="s">
        <v>7887</v>
      </c>
      <c r="I7539" s="110" t="s">
        <v>2683</v>
      </c>
      <c r="J7539" s="108" t="s">
        <v>4536</v>
      </c>
      <c r="O7539" s="108" t="s">
        <v>2573</v>
      </c>
    </row>
    <row r="7540" spans="1:15" s="108" customFormat="1" ht="12.75" x14ac:dyDescent="0.2">
      <c r="A7540" s="108" t="str">
        <f>EnterpriseData!$B$38</f>
        <v>ProTes300420201Adm</v>
      </c>
      <c r="B7540" s="109" t="s">
        <v>26863</v>
      </c>
      <c r="C7540" s="108" t="s">
        <v>2609</v>
      </c>
      <c r="D7540" s="108" t="s">
        <v>26864</v>
      </c>
      <c r="E7540" s="108" t="s">
        <v>2683</v>
      </c>
      <c r="G7540" s="108" t="s">
        <v>26865</v>
      </c>
      <c r="H7540" s="108" t="s">
        <v>6479</v>
      </c>
      <c r="I7540" s="110" t="s">
        <v>2683</v>
      </c>
      <c r="J7540" s="108" t="s">
        <v>3078</v>
      </c>
      <c r="O7540" s="108" t="s">
        <v>2573</v>
      </c>
    </row>
    <row r="7541" spans="1:15" s="108" customFormat="1" ht="12.75" x14ac:dyDescent="0.2">
      <c r="A7541" s="108" t="str">
        <f>EnterpriseData!$B$38</f>
        <v>ProTes300420201Adm</v>
      </c>
      <c r="B7541" s="109" t="s">
        <v>26866</v>
      </c>
      <c r="C7541" s="108" t="s">
        <v>2609</v>
      </c>
      <c r="D7541" s="108" t="s">
        <v>26867</v>
      </c>
      <c r="E7541" s="108" t="s">
        <v>2683</v>
      </c>
      <c r="G7541" s="108" t="s">
        <v>26868</v>
      </c>
      <c r="H7541" s="108" t="s">
        <v>6118</v>
      </c>
      <c r="I7541" s="110" t="s">
        <v>2683</v>
      </c>
      <c r="J7541" s="108" t="s">
        <v>2377</v>
      </c>
      <c r="O7541" s="108" t="s">
        <v>2573</v>
      </c>
    </row>
    <row r="7542" spans="1:15" s="108" customFormat="1" ht="12.75" x14ac:dyDescent="0.2">
      <c r="A7542" s="108" t="str">
        <f>EnterpriseData!$B$38</f>
        <v>ProTes300420201Adm</v>
      </c>
      <c r="B7542" s="109" t="s">
        <v>26869</v>
      </c>
      <c r="C7542" s="108" t="s">
        <v>2609</v>
      </c>
      <c r="D7542" s="108" t="s">
        <v>26870</v>
      </c>
      <c r="E7542" s="108" t="s">
        <v>2683</v>
      </c>
      <c r="G7542" s="108" t="s">
        <v>26871</v>
      </c>
      <c r="H7542" s="108" t="s">
        <v>6198</v>
      </c>
      <c r="I7542" s="110" t="s">
        <v>2683</v>
      </c>
      <c r="J7542" s="108" t="s">
        <v>3825</v>
      </c>
      <c r="O7542" s="108" t="s">
        <v>2573</v>
      </c>
    </row>
    <row r="7543" spans="1:15" s="108" customFormat="1" ht="12.75" x14ac:dyDescent="0.2">
      <c r="A7543" s="108" t="str">
        <f>EnterpriseData!$B$38</f>
        <v>ProTes300420201Adm</v>
      </c>
      <c r="B7543" s="109" t="s">
        <v>26872</v>
      </c>
      <c r="C7543" s="108" t="s">
        <v>2609</v>
      </c>
      <c r="D7543" s="108" t="s">
        <v>26873</v>
      </c>
      <c r="E7543" s="108" t="s">
        <v>2683</v>
      </c>
      <c r="G7543" s="108" t="s">
        <v>26874</v>
      </c>
      <c r="H7543" s="108" t="s">
        <v>6155</v>
      </c>
      <c r="I7543" s="110" t="s">
        <v>2683</v>
      </c>
      <c r="J7543" s="108" t="s">
        <v>3358</v>
      </c>
      <c r="O7543" s="108" t="s">
        <v>2573</v>
      </c>
    </row>
    <row r="7544" spans="1:15" s="108" customFormat="1" ht="12.75" x14ac:dyDescent="0.2">
      <c r="A7544" s="108" t="str">
        <f>EnterpriseData!$B$38</f>
        <v>ProTes300420201Adm</v>
      </c>
      <c r="B7544" s="109" t="s">
        <v>26875</v>
      </c>
      <c r="C7544" s="108" t="s">
        <v>2609</v>
      </c>
      <c r="D7544" s="108" t="s">
        <v>26876</v>
      </c>
      <c r="E7544" s="108" t="s">
        <v>2683</v>
      </c>
      <c r="G7544" s="108" t="s">
        <v>26877</v>
      </c>
      <c r="H7544" s="108" t="s">
        <v>6155</v>
      </c>
      <c r="I7544" s="110" t="s">
        <v>2683</v>
      </c>
      <c r="J7544" s="108" t="s">
        <v>3358</v>
      </c>
      <c r="O7544" s="108" t="s">
        <v>2573</v>
      </c>
    </row>
    <row r="7545" spans="1:15" s="108" customFormat="1" ht="12.75" x14ac:dyDescent="0.2">
      <c r="A7545" s="108" t="str">
        <f>EnterpriseData!$B$38</f>
        <v>ProTes300420201Adm</v>
      </c>
      <c r="B7545" s="109" t="s">
        <v>26878</v>
      </c>
      <c r="C7545" s="108" t="s">
        <v>2609</v>
      </c>
      <c r="D7545" s="108" t="s">
        <v>26879</v>
      </c>
      <c r="E7545" s="108" t="s">
        <v>2683</v>
      </c>
      <c r="G7545" s="108" t="s">
        <v>26880</v>
      </c>
      <c r="H7545" s="108" t="s">
        <v>26881</v>
      </c>
      <c r="I7545" s="110" t="s">
        <v>2683</v>
      </c>
      <c r="J7545" s="108" t="s">
        <v>2930</v>
      </c>
      <c r="O7545" s="108" t="s">
        <v>2573</v>
      </c>
    </row>
    <row r="7546" spans="1:15" s="108" customFormat="1" ht="12.75" x14ac:dyDescent="0.2">
      <c r="A7546" s="108" t="str">
        <f>EnterpriseData!$B$38</f>
        <v>ProTes300420201Adm</v>
      </c>
      <c r="B7546" s="109" t="s">
        <v>26882</v>
      </c>
      <c r="C7546" s="108" t="s">
        <v>2609</v>
      </c>
      <c r="D7546" s="108" t="s">
        <v>26883</v>
      </c>
      <c r="E7546" s="108" t="s">
        <v>2683</v>
      </c>
      <c r="G7546" s="108" t="s">
        <v>26884</v>
      </c>
      <c r="H7546" s="108" t="s">
        <v>21351</v>
      </c>
      <c r="I7546" s="110" t="s">
        <v>2683</v>
      </c>
      <c r="J7546" s="108" t="s">
        <v>5929</v>
      </c>
      <c r="O7546" s="108" t="s">
        <v>2573</v>
      </c>
    </row>
    <row r="7547" spans="1:15" s="108" customFormat="1" ht="12.75" x14ac:dyDescent="0.2">
      <c r="A7547" s="108" t="str">
        <f>EnterpriseData!$B$38</f>
        <v>ProTes300420201Adm</v>
      </c>
      <c r="B7547" s="109" t="s">
        <v>26885</v>
      </c>
      <c r="C7547" s="108" t="s">
        <v>2609</v>
      </c>
      <c r="D7547" s="108" t="s">
        <v>26886</v>
      </c>
      <c r="E7547" s="108" t="s">
        <v>2683</v>
      </c>
      <c r="G7547" s="108" t="s">
        <v>26887</v>
      </c>
      <c r="H7547" s="108" t="s">
        <v>6999</v>
      </c>
      <c r="I7547" s="110" t="s">
        <v>2683</v>
      </c>
      <c r="J7547" s="108" t="s">
        <v>4115</v>
      </c>
      <c r="O7547" s="108" t="s">
        <v>2573</v>
      </c>
    </row>
    <row r="7548" spans="1:15" s="108" customFormat="1" ht="12.75" x14ac:dyDescent="0.2">
      <c r="A7548" s="108" t="str">
        <f>EnterpriseData!$B$38</f>
        <v>ProTes300420201Adm</v>
      </c>
      <c r="B7548" s="109" t="s">
        <v>26888</v>
      </c>
      <c r="C7548" s="108" t="s">
        <v>2609</v>
      </c>
      <c r="D7548" s="108" t="s">
        <v>26889</v>
      </c>
      <c r="E7548" s="108" t="s">
        <v>2683</v>
      </c>
      <c r="G7548" s="108" t="s">
        <v>26890</v>
      </c>
      <c r="H7548" s="108" t="s">
        <v>6245</v>
      </c>
      <c r="I7548" s="110" t="s">
        <v>2683</v>
      </c>
      <c r="J7548" s="108" t="s">
        <v>2412</v>
      </c>
      <c r="O7548" s="108" t="s">
        <v>2573</v>
      </c>
    </row>
    <row r="7549" spans="1:15" s="108" customFormat="1" ht="12.75" x14ac:dyDescent="0.2">
      <c r="A7549" s="108" t="str">
        <f>EnterpriseData!$B$38</f>
        <v>ProTes300420201Adm</v>
      </c>
      <c r="B7549" s="109" t="s">
        <v>26891</v>
      </c>
      <c r="C7549" s="108" t="s">
        <v>2609</v>
      </c>
      <c r="D7549" s="108" t="s">
        <v>26892</v>
      </c>
      <c r="E7549" s="108" t="s">
        <v>2683</v>
      </c>
      <c r="G7549" s="108" t="s">
        <v>26893</v>
      </c>
      <c r="H7549" s="108" t="s">
        <v>25632</v>
      </c>
      <c r="I7549" s="110" t="s">
        <v>2683</v>
      </c>
      <c r="J7549" s="108" t="s">
        <v>25633</v>
      </c>
      <c r="O7549" s="108" t="s">
        <v>2573</v>
      </c>
    </row>
    <row r="7550" spans="1:15" s="108" customFormat="1" ht="12.75" x14ac:dyDescent="0.2">
      <c r="A7550" s="108" t="str">
        <f>EnterpriseData!$B$38</f>
        <v>ProTes300420201Adm</v>
      </c>
      <c r="B7550" s="109" t="s">
        <v>26894</v>
      </c>
      <c r="C7550" s="108" t="s">
        <v>2609</v>
      </c>
      <c r="D7550" s="108" t="s">
        <v>26895</v>
      </c>
      <c r="E7550" s="108" t="s">
        <v>2683</v>
      </c>
      <c r="G7550" s="108" t="s">
        <v>26896</v>
      </c>
      <c r="H7550" s="108" t="s">
        <v>6377</v>
      </c>
      <c r="I7550" s="110" t="s">
        <v>2683</v>
      </c>
      <c r="J7550" s="108" t="s">
        <v>6086</v>
      </c>
      <c r="O7550" s="108" t="s">
        <v>2573</v>
      </c>
    </row>
    <row r="7551" spans="1:15" s="108" customFormat="1" ht="12.75" x14ac:dyDescent="0.2">
      <c r="A7551" s="108" t="str">
        <f>EnterpriseData!$B$38</f>
        <v>ProTes300420201Adm</v>
      </c>
      <c r="B7551" s="109" t="s">
        <v>26897</v>
      </c>
      <c r="C7551" s="108" t="s">
        <v>2609</v>
      </c>
      <c r="D7551" s="108" t="s">
        <v>26898</v>
      </c>
      <c r="E7551" s="108" t="s">
        <v>2683</v>
      </c>
      <c r="G7551" s="108" t="s">
        <v>26899</v>
      </c>
      <c r="H7551" s="108" t="s">
        <v>6118</v>
      </c>
      <c r="I7551" s="110" t="s">
        <v>2683</v>
      </c>
      <c r="J7551" s="108" t="s">
        <v>2377</v>
      </c>
      <c r="O7551" s="108" t="s">
        <v>2573</v>
      </c>
    </row>
    <row r="7552" spans="1:15" s="108" customFormat="1" ht="12.75" x14ac:dyDescent="0.2">
      <c r="A7552" s="108" t="str">
        <f>EnterpriseData!$B$38</f>
        <v>ProTes300420201Adm</v>
      </c>
      <c r="B7552" s="109" t="s">
        <v>26900</v>
      </c>
      <c r="C7552" s="108" t="s">
        <v>2609</v>
      </c>
      <c r="D7552" s="108" t="s">
        <v>26901</v>
      </c>
      <c r="E7552" s="108" t="s">
        <v>2683</v>
      </c>
      <c r="G7552" s="108" t="s">
        <v>26902</v>
      </c>
      <c r="H7552" s="108" t="s">
        <v>7953</v>
      </c>
      <c r="I7552" s="110" t="s">
        <v>2683</v>
      </c>
      <c r="J7552" s="108" t="s">
        <v>4543</v>
      </c>
      <c r="O7552" s="108" t="s">
        <v>2573</v>
      </c>
    </row>
    <row r="7553" spans="1:15" s="108" customFormat="1" ht="12.75" x14ac:dyDescent="0.2">
      <c r="A7553" s="108" t="str">
        <f>EnterpriseData!$B$38</f>
        <v>ProTes300420201Adm</v>
      </c>
      <c r="B7553" s="109" t="s">
        <v>26903</v>
      </c>
      <c r="C7553" s="108" t="s">
        <v>2609</v>
      </c>
      <c r="D7553" s="108" t="s">
        <v>26904</v>
      </c>
      <c r="E7553" s="108" t="s">
        <v>2683</v>
      </c>
      <c r="G7553" s="108" t="s">
        <v>26905</v>
      </c>
      <c r="H7553" s="108" t="s">
        <v>6360</v>
      </c>
      <c r="I7553" s="110" t="s">
        <v>2683</v>
      </c>
      <c r="J7553" s="108" t="s">
        <v>3047</v>
      </c>
      <c r="O7553" s="108" t="s">
        <v>2573</v>
      </c>
    </row>
    <row r="7554" spans="1:15" s="108" customFormat="1" ht="12.75" x14ac:dyDescent="0.2">
      <c r="A7554" s="108" t="str">
        <f>EnterpriseData!$B$38</f>
        <v>ProTes300420201Adm</v>
      </c>
      <c r="B7554" s="109" t="s">
        <v>26906</v>
      </c>
      <c r="C7554" s="108" t="s">
        <v>2609</v>
      </c>
      <c r="D7554" s="108" t="s">
        <v>26907</v>
      </c>
      <c r="E7554" s="108" t="s">
        <v>2683</v>
      </c>
      <c r="G7554" s="108" t="s">
        <v>3924</v>
      </c>
      <c r="H7554" s="108" t="s">
        <v>4415</v>
      </c>
      <c r="I7554" s="110" t="s">
        <v>2683</v>
      </c>
      <c r="J7554" s="108" t="s">
        <v>3825</v>
      </c>
      <c r="O7554" s="108" t="s">
        <v>2573</v>
      </c>
    </row>
    <row r="7555" spans="1:15" s="108" customFormat="1" ht="12.75" x14ac:dyDescent="0.2">
      <c r="A7555" s="108" t="str">
        <f>EnterpriseData!$B$38</f>
        <v>ProTes300420201Adm</v>
      </c>
      <c r="B7555" s="109" t="s">
        <v>26908</v>
      </c>
      <c r="C7555" s="108" t="s">
        <v>2609</v>
      </c>
      <c r="D7555" s="108" t="s">
        <v>26909</v>
      </c>
      <c r="E7555" s="108" t="s">
        <v>2683</v>
      </c>
      <c r="G7555" s="108" t="s">
        <v>26910</v>
      </c>
      <c r="H7555" s="108" t="s">
        <v>6118</v>
      </c>
      <c r="I7555" s="110" t="s">
        <v>2683</v>
      </c>
      <c r="J7555" s="108" t="s">
        <v>2377</v>
      </c>
      <c r="O7555" s="108" t="s">
        <v>2573</v>
      </c>
    </row>
    <row r="7556" spans="1:15" s="108" customFormat="1" ht="12.75" x14ac:dyDescent="0.2">
      <c r="A7556" s="108" t="str">
        <f>EnterpriseData!$B$38</f>
        <v>ProTes300420201Adm</v>
      </c>
      <c r="B7556" s="109" t="s">
        <v>26911</v>
      </c>
      <c r="C7556" s="108" t="s">
        <v>2609</v>
      </c>
      <c r="D7556" s="108" t="s">
        <v>26912</v>
      </c>
      <c r="E7556" s="108" t="s">
        <v>2683</v>
      </c>
      <c r="G7556" s="108" t="s">
        <v>26913</v>
      </c>
      <c r="H7556" s="108" t="s">
        <v>6743</v>
      </c>
      <c r="I7556" s="110" t="s">
        <v>2683</v>
      </c>
      <c r="J7556" s="108" t="s">
        <v>2377</v>
      </c>
      <c r="O7556" s="108" t="s">
        <v>2573</v>
      </c>
    </row>
    <row r="7557" spans="1:15" s="108" customFormat="1" ht="12.75" x14ac:dyDescent="0.2">
      <c r="A7557" s="108" t="str">
        <f>EnterpriseData!$B$38</f>
        <v>ProTes300420201Adm</v>
      </c>
      <c r="B7557" s="109" t="s">
        <v>26914</v>
      </c>
      <c r="C7557" s="108" t="s">
        <v>2609</v>
      </c>
      <c r="D7557" s="108" t="s">
        <v>26915</v>
      </c>
      <c r="E7557" s="108" t="s">
        <v>2683</v>
      </c>
      <c r="G7557" s="108" t="s">
        <v>26916</v>
      </c>
      <c r="H7557" s="108" t="s">
        <v>8511</v>
      </c>
      <c r="I7557" s="110" t="s">
        <v>2683</v>
      </c>
      <c r="J7557" s="108" t="s">
        <v>2437</v>
      </c>
      <c r="O7557" s="108" t="s">
        <v>2573</v>
      </c>
    </row>
    <row r="7558" spans="1:15" s="108" customFormat="1" ht="12.75" x14ac:dyDescent="0.2">
      <c r="A7558" s="108" t="str">
        <f>EnterpriseData!$B$38</f>
        <v>ProTes300420201Adm</v>
      </c>
      <c r="B7558" s="109" t="s">
        <v>26917</v>
      </c>
      <c r="C7558" s="108" t="s">
        <v>2609</v>
      </c>
      <c r="D7558" s="108" t="s">
        <v>26918</v>
      </c>
      <c r="E7558" s="108" t="s">
        <v>2683</v>
      </c>
      <c r="G7558" s="108" t="s">
        <v>26919</v>
      </c>
      <c r="H7558" s="108" t="s">
        <v>6118</v>
      </c>
      <c r="I7558" s="110" t="s">
        <v>2683</v>
      </c>
      <c r="J7558" s="108" t="s">
        <v>2377</v>
      </c>
      <c r="O7558" s="108" t="s">
        <v>2573</v>
      </c>
    </row>
    <row r="7559" spans="1:15" s="108" customFormat="1" ht="12.75" x14ac:dyDescent="0.2">
      <c r="A7559" s="108" t="str">
        <f>EnterpriseData!$B$38</f>
        <v>ProTes300420201Adm</v>
      </c>
      <c r="B7559" s="109" t="s">
        <v>26920</v>
      </c>
      <c r="C7559" s="108" t="s">
        <v>2609</v>
      </c>
      <c r="D7559" s="108" t="s">
        <v>26921</v>
      </c>
      <c r="E7559" s="108" t="s">
        <v>2683</v>
      </c>
      <c r="G7559" s="108" t="s">
        <v>26922</v>
      </c>
      <c r="H7559" s="108" t="s">
        <v>26923</v>
      </c>
      <c r="I7559" s="110" t="s">
        <v>2683</v>
      </c>
      <c r="J7559" s="108" t="s">
        <v>2402</v>
      </c>
      <c r="O7559" s="108" t="s">
        <v>2573</v>
      </c>
    </row>
    <row r="7560" spans="1:15" s="108" customFormat="1" ht="12.75" x14ac:dyDescent="0.2">
      <c r="A7560" s="108" t="str">
        <f>EnterpriseData!$B$38</f>
        <v>ProTes300420201Adm</v>
      </c>
      <c r="B7560" s="109" t="s">
        <v>26924</v>
      </c>
      <c r="C7560" s="108" t="s">
        <v>2609</v>
      </c>
      <c r="D7560" s="108" t="s">
        <v>26925</v>
      </c>
      <c r="E7560" s="108" t="s">
        <v>2683</v>
      </c>
      <c r="G7560" s="108" t="s">
        <v>26926</v>
      </c>
      <c r="H7560" s="108" t="s">
        <v>2978</v>
      </c>
      <c r="I7560" s="110" t="s">
        <v>2683</v>
      </c>
      <c r="J7560" s="108" t="s">
        <v>2727</v>
      </c>
      <c r="O7560" s="108" t="s">
        <v>2573</v>
      </c>
    </row>
    <row r="7561" spans="1:15" s="108" customFormat="1" ht="12.75" x14ac:dyDescent="0.2">
      <c r="A7561" s="108" t="str">
        <f>EnterpriseData!$B$38</f>
        <v>ProTes300420201Adm</v>
      </c>
      <c r="B7561" s="109" t="s">
        <v>26927</v>
      </c>
      <c r="C7561" s="108" t="s">
        <v>2609</v>
      </c>
      <c r="D7561" s="108" t="s">
        <v>26928</v>
      </c>
      <c r="E7561" s="108" t="s">
        <v>2683</v>
      </c>
      <c r="G7561" s="108" t="s">
        <v>26929</v>
      </c>
      <c r="H7561" s="108" t="s">
        <v>7849</v>
      </c>
      <c r="I7561" s="110" t="s">
        <v>2683</v>
      </c>
      <c r="J7561" s="108" t="s">
        <v>5679</v>
      </c>
      <c r="O7561" s="108" t="s">
        <v>2573</v>
      </c>
    </row>
    <row r="7562" spans="1:15" s="108" customFormat="1" ht="12.75" x14ac:dyDescent="0.2">
      <c r="A7562" s="108" t="str">
        <f>EnterpriseData!$B$38</f>
        <v>ProTes300420201Adm</v>
      </c>
      <c r="B7562" s="109" t="s">
        <v>26930</v>
      </c>
      <c r="C7562" s="108" t="s">
        <v>2609</v>
      </c>
      <c r="D7562" s="108" t="s">
        <v>26931</v>
      </c>
      <c r="E7562" s="108" t="s">
        <v>2683</v>
      </c>
      <c r="G7562" s="108" t="s">
        <v>26932</v>
      </c>
      <c r="H7562" s="108" t="s">
        <v>6118</v>
      </c>
      <c r="I7562" s="110" t="s">
        <v>2683</v>
      </c>
      <c r="J7562" s="108" t="s">
        <v>2377</v>
      </c>
      <c r="O7562" s="108" t="s">
        <v>2573</v>
      </c>
    </row>
    <row r="7563" spans="1:15" s="108" customFormat="1" ht="12.75" x14ac:dyDescent="0.2">
      <c r="A7563" s="108" t="str">
        <f>EnterpriseData!$B$38</f>
        <v>ProTes300420201Adm</v>
      </c>
      <c r="B7563" s="109" t="s">
        <v>26933</v>
      </c>
      <c r="C7563" s="108" t="s">
        <v>2609</v>
      </c>
      <c r="D7563" s="108" t="s">
        <v>26934</v>
      </c>
      <c r="E7563" s="108" t="s">
        <v>2683</v>
      </c>
      <c r="G7563" s="108" t="s">
        <v>26935</v>
      </c>
      <c r="H7563" s="108" t="s">
        <v>19282</v>
      </c>
      <c r="I7563" s="110" t="s">
        <v>2683</v>
      </c>
      <c r="J7563" s="108" t="s">
        <v>5012</v>
      </c>
      <c r="O7563" s="108" t="s">
        <v>2573</v>
      </c>
    </row>
    <row r="7564" spans="1:15" s="108" customFormat="1" ht="12.75" x14ac:dyDescent="0.2">
      <c r="A7564" s="108" t="str">
        <f>EnterpriseData!$B$38</f>
        <v>ProTes300420201Adm</v>
      </c>
      <c r="B7564" s="109" t="s">
        <v>26936</v>
      </c>
      <c r="C7564" s="108" t="s">
        <v>2609</v>
      </c>
      <c r="D7564" s="108" t="s">
        <v>26937</v>
      </c>
      <c r="E7564" s="108" t="s">
        <v>2683</v>
      </c>
      <c r="G7564" s="108" t="s">
        <v>26938</v>
      </c>
      <c r="H7564" s="108" t="s">
        <v>6339</v>
      </c>
      <c r="I7564" s="110" t="s">
        <v>2683</v>
      </c>
      <c r="J7564" s="108" t="s">
        <v>3195</v>
      </c>
      <c r="O7564" s="108" t="s">
        <v>2573</v>
      </c>
    </row>
    <row r="7565" spans="1:15" s="108" customFormat="1" ht="12.75" x14ac:dyDescent="0.2">
      <c r="A7565" s="108" t="str">
        <f>EnterpriseData!$B$38</f>
        <v>ProTes300420201Adm</v>
      </c>
      <c r="B7565" s="109" t="s">
        <v>26939</v>
      </c>
      <c r="C7565" s="108" t="s">
        <v>2609</v>
      </c>
      <c r="D7565" s="108" t="s">
        <v>26940</v>
      </c>
      <c r="E7565" s="108" t="s">
        <v>2683</v>
      </c>
      <c r="G7565" s="108" t="s">
        <v>5799</v>
      </c>
      <c r="H7565" s="108" t="s">
        <v>12836</v>
      </c>
      <c r="I7565" s="110" t="s">
        <v>2683</v>
      </c>
      <c r="J7565" s="108" t="s">
        <v>5800</v>
      </c>
      <c r="O7565" s="108" t="s">
        <v>2573</v>
      </c>
    </row>
    <row r="7566" spans="1:15" s="108" customFormat="1" ht="12.75" x14ac:dyDescent="0.2">
      <c r="A7566" s="108" t="str">
        <f>EnterpriseData!$B$38</f>
        <v>ProTes300420201Adm</v>
      </c>
      <c r="B7566" s="109" t="s">
        <v>26941</v>
      </c>
      <c r="C7566" s="108" t="s">
        <v>2609</v>
      </c>
      <c r="D7566" s="108" t="s">
        <v>26942</v>
      </c>
      <c r="E7566" s="108" t="s">
        <v>2683</v>
      </c>
      <c r="G7566" s="108" t="s">
        <v>9216</v>
      </c>
      <c r="H7566" s="108" t="s">
        <v>9216</v>
      </c>
      <c r="I7566" s="110" t="s">
        <v>2683</v>
      </c>
      <c r="J7566" s="108" t="s">
        <v>6370</v>
      </c>
      <c r="O7566" s="108" t="s">
        <v>2573</v>
      </c>
    </row>
    <row r="7567" spans="1:15" s="108" customFormat="1" ht="12.75" x14ac:dyDescent="0.2">
      <c r="A7567" s="108" t="str">
        <f>EnterpriseData!$B$38</f>
        <v>ProTes300420201Adm</v>
      </c>
      <c r="B7567" s="109" t="s">
        <v>26943</v>
      </c>
      <c r="C7567" s="108" t="s">
        <v>2609</v>
      </c>
      <c r="D7567" s="108" t="s">
        <v>26944</v>
      </c>
      <c r="E7567" s="108" t="s">
        <v>2683</v>
      </c>
      <c r="G7567" s="108" t="s">
        <v>26945</v>
      </c>
      <c r="H7567" s="108" t="s">
        <v>26946</v>
      </c>
      <c r="I7567" s="110" t="s">
        <v>2683</v>
      </c>
      <c r="J7567" s="108" t="s">
        <v>7336</v>
      </c>
      <c r="O7567" s="108" t="s">
        <v>2573</v>
      </c>
    </row>
    <row r="7568" spans="1:15" s="108" customFormat="1" ht="12.75" x14ac:dyDescent="0.2">
      <c r="A7568" s="108" t="str">
        <f>EnterpriseData!$B$38</f>
        <v>ProTes300420201Adm</v>
      </c>
      <c r="B7568" s="109" t="s">
        <v>26947</v>
      </c>
      <c r="C7568" s="108" t="s">
        <v>2609</v>
      </c>
      <c r="D7568" s="108" t="s">
        <v>26948</v>
      </c>
      <c r="E7568" s="108" t="s">
        <v>2683</v>
      </c>
      <c r="G7568" s="108" t="s">
        <v>26949</v>
      </c>
      <c r="H7568" s="108" t="s">
        <v>16562</v>
      </c>
      <c r="I7568" s="110" t="s">
        <v>2683</v>
      </c>
      <c r="J7568" s="108" t="s">
        <v>2407</v>
      </c>
      <c r="O7568" s="108" t="s">
        <v>2573</v>
      </c>
    </row>
    <row r="7569" spans="1:15" s="108" customFormat="1" ht="12.75" x14ac:dyDescent="0.2">
      <c r="A7569" s="108" t="str">
        <f>EnterpriseData!$B$38</f>
        <v>ProTes300420201Adm</v>
      </c>
      <c r="B7569" s="109" t="s">
        <v>26950</v>
      </c>
      <c r="C7569" s="108" t="s">
        <v>2609</v>
      </c>
      <c r="D7569" s="108" t="s">
        <v>26951</v>
      </c>
      <c r="E7569" s="108" t="s">
        <v>2683</v>
      </c>
      <c r="G7569" s="108" t="s">
        <v>26952</v>
      </c>
      <c r="H7569" s="108" t="s">
        <v>25571</v>
      </c>
      <c r="I7569" s="110" t="s">
        <v>2683</v>
      </c>
      <c r="J7569" s="108" t="s">
        <v>3016</v>
      </c>
      <c r="O7569" s="108" t="s">
        <v>2573</v>
      </c>
    </row>
    <row r="7570" spans="1:15" s="108" customFormat="1" ht="12.75" x14ac:dyDescent="0.2">
      <c r="A7570" s="108" t="str">
        <f>EnterpriseData!$B$38</f>
        <v>ProTes300420201Adm</v>
      </c>
      <c r="B7570" s="109" t="s">
        <v>26953</v>
      </c>
      <c r="C7570" s="108" t="s">
        <v>2609</v>
      </c>
      <c r="D7570" s="108" t="s">
        <v>26954</v>
      </c>
      <c r="E7570" s="108" t="s">
        <v>2683</v>
      </c>
      <c r="G7570" s="108" t="s">
        <v>26955</v>
      </c>
      <c r="H7570" s="108" t="s">
        <v>25571</v>
      </c>
      <c r="I7570" s="110" t="s">
        <v>2683</v>
      </c>
      <c r="J7570" s="108" t="s">
        <v>3016</v>
      </c>
      <c r="O7570" s="108" t="s">
        <v>2573</v>
      </c>
    </row>
    <row r="7571" spans="1:15" s="108" customFormat="1" ht="12.75" x14ac:dyDescent="0.2">
      <c r="A7571" s="108" t="str">
        <f>EnterpriseData!$B$38</f>
        <v>ProTes300420201Adm</v>
      </c>
      <c r="B7571" s="109" t="s">
        <v>26956</v>
      </c>
      <c r="C7571" s="108" t="s">
        <v>2609</v>
      </c>
      <c r="D7571" s="108" t="s">
        <v>26957</v>
      </c>
      <c r="E7571" s="108" t="s">
        <v>2683</v>
      </c>
      <c r="G7571" s="108" t="s">
        <v>26958</v>
      </c>
      <c r="H7571" s="108" t="s">
        <v>6245</v>
      </c>
      <c r="I7571" s="110" t="s">
        <v>2683</v>
      </c>
      <c r="J7571" s="108" t="s">
        <v>2412</v>
      </c>
      <c r="O7571" s="108" t="s">
        <v>2573</v>
      </c>
    </row>
    <row r="7572" spans="1:15" s="108" customFormat="1" ht="12.75" x14ac:dyDescent="0.2">
      <c r="A7572" s="108" t="str">
        <f>EnterpriseData!$B$38</f>
        <v>ProTes300420201Adm</v>
      </c>
      <c r="B7572" s="109" t="s">
        <v>26959</v>
      </c>
      <c r="C7572" s="108" t="s">
        <v>2609</v>
      </c>
      <c r="D7572" s="108" t="s">
        <v>26960</v>
      </c>
      <c r="E7572" s="108" t="s">
        <v>2683</v>
      </c>
      <c r="G7572" s="108" t="s">
        <v>26961</v>
      </c>
      <c r="H7572" s="108" t="s">
        <v>7712</v>
      </c>
      <c r="I7572" s="110" t="s">
        <v>2683</v>
      </c>
      <c r="J7572" s="108" t="s">
        <v>3614</v>
      </c>
      <c r="O7572" s="108" t="s">
        <v>2573</v>
      </c>
    </row>
    <row r="7573" spans="1:15" s="108" customFormat="1" ht="12.75" x14ac:dyDescent="0.2">
      <c r="A7573" s="108" t="str">
        <f>EnterpriseData!$B$38</f>
        <v>ProTes300420201Adm</v>
      </c>
      <c r="B7573" s="109" t="s">
        <v>26962</v>
      </c>
      <c r="C7573" s="108" t="s">
        <v>2609</v>
      </c>
      <c r="D7573" s="108" t="s">
        <v>26963</v>
      </c>
      <c r="E7573" s="108" t="s">
        <v>2683</v>
      </c>
      <c r="G7573" s="108" t="s">
        <v>26964</v>
      </c>
      <c r="H7573" s="108" t="s">
        <v>7206</v>
      </c>
      <c r="I7573" s="110" t="s">
        <v>2683</v>
      </c>
      <c r="J7573" s="108" t="s">
        <v>3047</v>
      </c>
      <c r="O7573" s="108" t="s">
        <v>2573</v>
      </c>
    </row>
    <row r="7574" spans="1:15" s="108" customFormat="1" ht="12.75" x14ac:dyDescent="0.2">
      <c r="A7574" s="108" t="str">
        <f>EnterpriseData!$B$38</f>
        <v>ProTes300420201Adm</v>
      </c>
      <c r="B7574" s="109" t="s">
        <v>26965</v>
      </c>
      <c r="C7574" s="108" t="s">
        <v>2609</v>
      </c>
      <c r="D7574" s="108" t="s">
        <v>26966</v>
      </c>
      <c r="E7574" s="108" t="s">
        <v>2683</v>
      </c>
      <c r="G7574" s="108" t="s">
        <v>26967</v>
      </c>
      <c r="H7574" s="108" t="s">
        <v>8332</v>
      </c>
      <c r="I7574" s="110" t="s">
        <v>2683</v>
      </c>
      <c r="J7574" s="108" t="s">
        <v>2414</v>
      </c>
      <c r="O7574" s="108" t="s">
        <v>2573</v>
      </c>
    </row>
    <row r="7575" spans="1:15" s="108" customFormat="1" ht="12.75" x14ac:dyDescent="0.2">
      <c r="A7575" s="108" t="str">
        <f>EnterpriseData!$B$38</f>
        <v>ProTes300420201Adm</v>
      </c>
      <c r="B7575" s="109" t="s">
        <v>26968</v>
      </c>
      <c r="C7575" s="108" t="s">
        <v>2609</v>
      </c>
      <c r="D7575" s="108" t="s">
        <v>26969</v>
      </c>
      <c r="E7575" s="108" t="s">
        <v>2683</v>
      </c>
      <c r="G7575" s="108" t="s">
        <v>26970</v>
      </c>
      <c r="H7575" s="108" t="s">
        <v>14773</v>
      </c>
      <c r="I7575" s="110" t="s">
        <v>2683</v>
      </c>
      <c r="J7575" s="108" t="s">
        <v>5012</v>
      </c>
      <c r="O7575" s="108" t="s">
        <v>2573</v>
      </c>
    </row>
    <row r="7576" spans="1:15" s="108" customFormat="1" ht="12.75" x14ac:dyDescent="0.2">
      <c r="A7576" s="108" t="str">
        <f>EnterpriseData!$B$38</f>
        <v>ProTes300420201Adm</v>
      </c>
      <c r="B7576" s="109" t="s">
        <v>26971</v>
      </c>
      <c r="C7576" s="108" t="s">
        <v>2609</v>
      </c>
      <c r="D7576" s="108" t="s">
        <v>26972</v>
      </c>
      <c r="E7576" s="108" t="s">
        <v>2683</v>
      </c>
      <c r="G7576" s="108" t="s">
        <v>7922</v>
      </c>
      <c r="H7576" s="108" t="s">
        <v>7922</v>
      </c>
      <c r="I7576" s="110" t="s">
        <v>2683</v>
      </c>
      <c r="J7576" s="108" t="s">
        <v>5282</v>
      </c>
      <c r="O7576" s="108" t="s">
        <v>2573</v>
      </c>
    </row>
    <row r="7577" spans="1:15" s="108" customFormat="1" ht="12.75" x14ac:dyDescent="0.2">
      <c r="A7577" s="108" t="str">
        <f>EnterpriseData!$B$38</f>
        <v>ProTes300420201Adm</v>
      </c>
      <c r="B7577" s="109" t="s">
        <v>26973</v>
      </c>
      <c r="C7577" s="108" t="s">
        <v>2609</v>
      </c>
      <c r="D7577" s="108" t="s">
        <v>8828</v>
      </c>
      <c r="E7577" s="108" t="s">
        <v>2683</v>
      </c>
      <c r="G7577" s="108" t="s">
        <v>21531</v>
      </c>
      <c r="H7577" s="108" t="s">
        <v>7206</v>
      </c>
      <c r="I7577" s="110" t="s">
        <v>2683</v>
      </c>
      <c r="J7577" s="108" t="s">
        <v>3047</v>
      </c>
      <c r="O7577" s="108" t="s">
        <v>2573</v>
      </c>
    </row>
    <row r="7578" spans="1:15" s="108" customFormat="1" ht="12.75" x14ac:dyDescent="0.2">
      <c r="A7578" s="108" t="str">
        <f>EnterpriseData!$B$38</f>
        <v>ProTes300420201Adm</v>
      </c>
      <c r="B7578" s="109" t="s">
        <v>26974</v>
      </c>
      <c r="C7578" s="108" t="s">
        <v>2609</v>
      </c>
      <c r="D7578" s="108" t="s">
        <v>26975</v>
      </c>
      <c r="E7578" s="108" t="s">
        <v>2683</v>
      </c>
      <c r="G7578" s="108" t="s">
        <v>26976</v>
      </c>
      <c r="H7578" s="108" t="s">
        <v>6118</v>
      </c>
      <c r="I7578" s="110" t="s">
        <v>2683</v>
      </c>
      <c r="J7578" s="108" t="s">
        <v>2377</v>
      </c>
      <c r="O7578" s="108" t="s">
        <v>2573</v>
      </c>
    </row>
    <row r="7579" spans="1:15" s="108" customFormat="1" ht="12.75" x14ac:dyDescent="0.2">
      <c r="A7579" s="108" t="str">
        <f>EnterpriseData!$B$38</f>
        <v>ProTes300420201Adm</v>
      </c>
      <c r="B7579" s="109" t="s">
        <v>26977</v>
      </c>
      <c r="C7579" s="108" t="s">
        <v>2609</v>
      </c>
      <c r="D7579" s="108" t="s">
        <v>26978</v>
      </c>
      <c r="E7579" s="108" t="s">
        <v>2683</v>
      </c>
      <c r="G7579" s="108" t="s">
        <v>15423</v>
      </c>
      <c r="H7579" s="108" t="s">
        <v>7315</v>
      </c>
      <c r="I7579" s="110" t="s">
        <v>2683</v>
      </c>
      <c r="J7579" s="108" t="s">
        <v>3016</v>
      </c>
      <c r="O7579" s="108" t="s">
        <v>2573</v>
      </c>
    </row>
    <row r="7580" spans="1:15" s="108" customFormat="1" ht="12.75" x14ac:dyDescent="0.2">
      <c r="A7580" s="108" t="str">
        <f>EnterpriseData!$B$38</f>
        <v>ProTes300420201Adm</v>
      </c>
      <c r="B7580" s="109" t="s">
        <v>26979</v>
      </c>
      <c r="C7580" s="108" t="s">
        <v>2609</v>
      </c>
      <c r="D7580" s="108" t="s">
        <v>26980</v>
      </c>
      <c r="E7580" s="108" t="s">
        <v>2683</v>
      </c>
      <c r="G7580" s="108" t="s">
        <v>26981</v>
      </c>
      <c r="H7580" s="108" t="s">
        <v>19002</v>
      </c>
      <c r="I7580" s="110" t="s">
        <v>2683</v>
      </c>
      <c r="J7580" s="108" t="s">
        <v>2414</v>
      </c>
      <c r="O7580" s="108" t="s">
        <v>2573</v>
      </c>
    </row>
    <row r="7581" spans="1:15" s="108" customFormat="1" ht="12.75" x14ac:dyDescent="0.2">
      <c r="A7581" s="108" t="str">
        <f>EnterpriseData!$B$38</f>
        <v>ProTes300420201Adm</v>
      </c>
      <c r="B7581" s="109" t="s">
        <v>26982</v>
      </c>
      <c r="C7581" s="108" t="s">
        <v>2609</v>
      </c>
      <c r="D7581" s="108" t="s">
        <v>26983</v>
      </c>
      <c r="E7581" s="108" t="s">
        <v>2683</v>
      </c>
      <c r="G7581" s="108" t="s">
        <v>26984</v>
      </c>
      <c r="H7581" s="108" t="s">
        <v>7206</v>
      </c>
      <c r="I7581" s="110" t="s">
        <v>2683</v>
      </c>
      <c r="J7581" s="108" t="s">
        <v>3047</v>
      </c>
      <c r="O7581" s="108" t="s">
        <v>2573</v>
      </c>
    </row>
    <row r="7582" spans="1:15" s="108" customFormat="1" ht="12.75" x14ac:dyDescent="0.2">
      <c r="A7582" s="108" t="str">
        <f>EnterpriseData!$B$38</f>
        <v>ProTes300420201Adm</v>
      </c>
      <c r="B7582" s="109" t="s">
        <v>26985</v>
      </c>
      <c r="C7582" s="108" t="s">
        <v>2609</v>
      </c>
      <c r="D7582" s="108" t="s">
        <v>26986</v>
      </c>
      <c r="E7582" s="108" t="s">
        <v>2683</v>
      </c>
      <c r="G7582" s="108" t="s">
        <v>26987</v>
      </c>
      <c r="H7582" s="108" t="s">
        <v>6942</v>
      </c>
      <c r="I7582" s="110" t="s">
        <v>2683</v>
      </c>
      <c r="J7582" s="108" t="s">
        <v>3047</v>
      </c>
      <c r="O7582" s="108" t="s">
        <v>2573</v>
      </c>
    </row>
    <row r="7583" spans="1:15" s="108" customFormat="1" ht="12.75" x14ac:dyDescent="0.2">
      <c r="A7583" s="108" t="str">
        <f>EnterpriseData!$B$38</f>
        <v>ProTes300420201Adm</v>
      </c>
      <c r="B7583" s="109" t="s">
        <v>26988</v>
      </c>
      <c r="C7583" s="108" t="s">
        <v>2609</v>
      </c>
      <c r="D7583" s="108" t="s">
        <v>26989</v>
      </c>
      <c r="E7583" s="108" t="s">
        <v>2683</v>
      </c>
      <c r="G7583" s="108" t="s">
        <v>26990</v>
      </c>
      <c r="H7583" s="108" t="s">
        <v>7530</v>
      </c>
      <c r="I7583" s="110" t="s">
        <v>2683</v>
      </c>
      <c r="J7583" s="108" t="s">
        <v>3799</v>
      </c>
      <c r="O7583" s="108" t="s">
        <v>2573</v>
      </c>
    </row>
    <row r="7584" spans="1:15" s="108" customFormat="1" ht="12.75" x14ac:dyDescent="0.2">
      <c r="A7584" s="108" t="str">
        <f>EnterpriseData!$B$38</f>
        <v>ProTes300420201Adm</v>
      </c>
      <c r="B7584" s="109" t="s">
        <v>26991</v>
      </c>
      <c r="C7584" s="108" t="s">
        <v>2609</v>
      </c>
      <c r="D7584" s="108" t="s">
        <v>26992</v>
      </c>
      <c r="E7584" s="108" t="s">
        <v>2683</v>
      </c>
      <c r="G7584" s="108" t="s">
        <v>26993</v>
      </c>
      <c r="H7584" s="108" t="s">
        <v>21686</v>
      </c>
      <c r="I7584" s="110" t="s">
        <v>2683</v>
      </c>
      <c r="J7584" s="108" t="s">
        <v>9445</v>
      </c>
      <c r="O7584" s="108" t="s">
        <v>2573</v>
      </c>
    </row>
    <row r="7585" spans="1:15" s="108" customFormat="1" ht="12.75" x14ac:dyDescent="0.2">
      <c r="A7585" s="108" t="str">
        <f>EnterpriseData!$B$38</f>
        <v>ProTes300420201Adm</v>
      </c>
      <c r="B7585" s="109" t="s">
        <v>26994</v>
      </c>
      <c r="C7585" s="108" t="s">
        <v>2609</v>
      </c>
      <c r="D7585" s="108" t="s">
        <v>26995</v>
      </c>
      <c r="E7585" s="108" t="s">
        <v>2683</v>
      </c>
      <c r="G7585" s="108" t="s">
        <v>26996</v>
      </c>
      <c r="H7585" s="108" t="s">
        <v>26997</v>
      </c>
      <c r="I7585" s="110" t="s">
        <v>2683</v>
      </c>
      <c r="J7585" s="108" t="s">
        <v>2404</v>
      </c>
      <c r="O7585" s="108" t="s">
        <v>2573</v>
      </c>
    </row>
    <row r="7586" spans="1:15" s="108" customFormat="1" ht="12.75" x14ac:dyDescent="0.2">
      <c r="A7586" s="108" t="str">
        <f>EnterpriseData!$B$38</f>
        <v>ProTes300420201Adm</v>
      </c>
      <c r="B7586" s="109" t="s">
        <v>26998</v>
      </c>
      <c r="C7586" s="108" t="s">
        <v>2609</v>
      </c>
      <c r="D7586" s="108" t="s">
        <v>26999</v>
      </c>
      <c r="E7586" s="108" t="s">
        <v>2683</v>
      </c>
      <c r="G7586" s="108" t="s">
        <v>27000</v>
      </c>
      <c r="H7586" s="108" t="s">
        <v>7868</v>
      </c>
      <c r="I7586" s="110" t="s">
        <v>2683</v>
      </c>
      <c r="J7586" s="108" t="s">
        <v>2414</v>
      </c>
      <c r="O7586" s="108" t="s">
        <v>2573</v>
      </c>
    </row>
    <row r="7587" spans="1:15" s="108" customFormat="1" ht="12.75" x14ac:dyDescent="0.2">
      <c r="A7587" s="108" t="str">
        <f>EnterpriseData!$B$38</f>
        <v>ProTes300420201Adm</v>
      </c>
      <c r="B7587" s="109" t="s">
        <v>27001</v>
      </c>
      <c r="C7587" s="108" t="s">
        <v>2609</v>
      </c>
      <c r="D7587" s="108" t="s">
        <v>27002</v>
      </c>
      <c r="E7587" s="108" t="s">
        <v>2683</v>
      </c>
      <c r="G7587" s="108" t="s">
        <v>27003</v>
      </c>
      <c r="H7587" s="108" t="s">
        <v>6534</v>
      </c>
      <c r="I7587" s="110" t="s">
        <v>2683</v>
      </c>
      <c r="J7587" s="108" t="s">
        <v>5602</v>
      </c>
      <c r="O7587" s="108" t="s">
        <v>2573</v>
      </c>
    </row>
    <row r="7588" spans="1:15" s="108" customFormat="1" ht="12.75" x14ac:dyDescent="0.2">
      <c r="A7588" s="108" t="str">
        <f>EnterpriseData!$B$38</f>
        <v>ProTes300420201Adm</v>
      </c>
      <c r="B7588" s="109" t="s">
        <v>27004</v>
      </c>
      <c r="C7588" s="108" t="s">
        <v>2609</v>
      </c>
      <c r="D7588" s="108" t="s">
        <v>27005</v>
      </c>
      <c r="E7588" s="108" t="s">
        <v>2683</v>
      </c>
      <c r="G7588" s="108" t="s">
        <v>27006</v>
      </c>
      <c r="H7588" s="108" t="s">
        <v>7084</v>
      </c>
      <c r="I7588" s="110" t="s">
        <v>2683</v>
      </c>
      <c r="J7588" s="108" t="s">
        <v>2377</v>
      </c>
      <c r="O7588" s="108" t="s">
        <v>2573</v>
      </c>
    </row>
    <row r="7589" spans="1:15" s="108" customFormat="1" ht="12.75" x14ac:dyDescent="0.2">
      <c r="A7589" s="108" t="str">
        <f>EnterpriseData!$B$38</f>
        <v>ProTes300420201Adm</v>
      </c>
      <c r="B7589" s="109" t="s">
        <v>27007</v>
      </c>
      <c r="C7589" s="108" t="s">
        <v>2609</v>
      </c>
      <c r="D7589" s="108" t="s">
        <v>27008</v>
      </c>
      <c r="E7589" s="108" t="s">
        <v>2683</v>
      </c>
      <c r="G7589" s="108" t="s">
        <v>4910</v>
      </c>
      <c r="H7589" s="108" t="s">
        <v>27009</v>
      </c>
      <c r="I7589" s="110" t="s">
        <v>2683</v>
      </c>
      <c r="J7589" s="108" t="s">
        <v>4912</v>
      </c>
      <c r="O7589" s="108" t="s">
        <v>2573</v>
      </c>
    </row>
    <row r="7590" spans="1:15" s="108" customFormat="1" ht="12.75" x14ac:dyDescent="0.2">
      <c r="A7590" s="108" t="str">
        <f>EnterpriseData!$B$38</f>
        <v>ProTes300420201Adm</v>
      </c>
      <c r="B7590" s="109" t="s">
        <v>27010</v>
      </c>
      <c r="C7590" s="108" t="s">
        <v>2609</v>
      </c>
      <c r="D7590" s="108" t="s">
        <v>27011</v>
      </c>
      <c r="E7590" s="108" t="s">
        <v>2683</v>
      </c>
      <c r="G7590" s="108" t="s">
        <v>27012</v>
      </c>
      <c r="H7590" s="108" t="s">
        <v>6437</v>
      </c>
      <c r="I7590" s="110" t="s">
        <v>2683</v>
      </c>
      <c r="J7590" s="108" t="s">
        <v>3723</v>
      </c>
      <c r="O7590" s="108" t="s">
        <v>2573</v>
      </c>
    </row>
    <row r="7591" spans="1:15" s="108" customFormat="1" ht="12.75" x14ac:dyDescent="0.2">
      <c r="A7591" s="108" t="str">
        <f>EnterpriseData!$B$38</f>
        <v>ProTes300420201Adm</v>
      </c>
      <c r="B7591" s="109" t="s">
        <v>27013</v>
      </c>
      <c r="C7591" s="108" t="s">
        <v>2609</v>
      </c>
      <c r="D7591" s="108" t="s">
        <v>27014</v>
      </c>
      <c r="E7591" s="108" t="s">
        <v>2683</v>
      </c>
      <c r="G7591" s="108" t="s">
        <v>27015</v>
      </c>
      <c r="H7591" s="108" t="s">
        <v>6118</v>
      </c>
      <c r="I7591" s="110" t="s">
        <v>2683</v>
      </c>
      <c r="J7591" s="108" t="s">
        <v>2377</v>
      </c>
      <c r="O7591" s="108" t="s">
        <v>2573</v>
      </c>
    </row>
    <row r="7592" spans="1:15" s="108" customFormat="1" ht="12.75" x14ac:dyDescent="0.2">
      <c r="A7592" s="108" t="str">
        <f>EnterpriseData!$B$38</f>
        <v>ProTes300420201Adm</v>
      </c>
      <c r="B7592" s="109" t="s">
        <v>27016</v>
      </c>
      <c r="C7592" s="108" t="s">
        <v>2609</v>
      </c>
      <c r="D7592" s="108" t="s">
        <v>27017</v>
      </c>
      <c r="E7592" s="108" t="s">
        <v>2683</v>
      </c>
      <c r="G7592" s="108" t="s">
        <v>27018</v>
      </c>
      <c r="H7592" s="108" t="s">
        <v>27018</v>
      </c>
      <c r="I7592" s="110" t="s">
        <v>2683</v>
      </c>
      <c r="J7592" s="108" t="s">
        <v>4640</v>
      </c>
      <c r="O7592" s="108" t="s">
        <v>2573</v>
      </c>
    </row>
    <row r="7593" spans="1:15" s="108" customFormat="1" ht="12.75" x14ac:dyDescent="0.2">
      <c r="A7593" s="108" t="str">
        <f>EnterpriseData!$B$38</f>
        <v>ProTes300420201Adm</v>
      </c>
      <c r="B7593" s="109" t="s">
        <v>27019</v>
      </c>
      <c r="C7593" s="108" t="s">
        <v>2609</v>
      </c>
      <c r="D7593" s="108" t="s">
        <v>27020</v>
      </c>
      <c r="E7593" s="108" t="s">
        <v>2683</v>
      </c>
      <c r="G7593" s="108" t="s">
        <v>27021</v>
      </c>
      <c r="H7593" s="108" t="s">
        <v>27021</v>
      </c>
      <c r="I7593" s="110" t="s">
        <v>2683</v>
      </c>
      <c r="J7593" s="108" t="s">
        <v>7505</v>
      </c>
      <c r="O7593" s="108" t="s">
        <v>2573</v>
      </c>
    </row>
    <row r="7594" spans="1:15" s="108" customFormat="1" ht="12.75" x14ac:dyDescent="0.2">
      <c r="A7594" s="108" t="str">
        <f>EnterpriseData!$B$38</f>
        <v>ProTes300420201Adm</v>
      </c>
      <c r="B7594" s="109" t="s">
        <v>27022</v>
      </c>
      <c r="C7594" s="108" t="s">
        <v>2609</v>
      </c>
      <c r="D7594" s="108" t="s">
        <v>27023</v>
      </c>
      <c r="E7594" s="108" t="s">
        <v>2683</v>
      </c>
      <c r="G7594" s="108" t="s">
        <v>27024</v>
      </c>
      <c r="H7594" s="108" t="s">
        <v>27025</v>
      </c>
      <c r="I7594" s="110" t="s">
        <v>2683</v>
      </c>
      <c r="J7594" s="108" t="s">
        <v>5125</v>
      </c>
      <c r="O7594" s="108" t="s">
        <v>2573</v>
      </c>
    </row>
    <row r="7595" spans="1:15" s="108" customFormat="1" ht="12.75" x14ac:dyDescent="0.2">
      <c r="A7595" s="108" t="str">
        <f>EnterpriseData!$B$38</f>
        <v>ProTes300420201Adm</v>
      </c>
      <c r="B7595" s="109" t="s">
        <v>27026</v>
      </c>
      <c r="C7595" s="108" t="s">
        <v>2609</v>
      </c>
      <c r="D7595" s="108" t="s">
        <v>27027</v>
      </c>
      <c r="E7595" s="108" t="s">
        <v>27028</v>
      </c>
      <c r="G7595" s="108" t="s">
        <v>4011</v>
      </c>
      <c r="H7595" s="108" t="s">
        <v>6325</v>
      </c>
      <c r="I7595" s="110" t="s">
        <v>2683</v>
      </c>
      <c r="J7595" s="108" t="s">
        <v>2377</v>
      </c>
      <c r="O7595" s="108" t="s">
        <v>2573</v>
      </c>
    </row>
    <row r="7596" spans="1:15" s="108" customFormat="1" ht="12.75" x14ac:dyDescent="0.2">
      <c r="A7596" s="108" t="str">
        <f>EnterpriseData!$B$38</f>
        <v>ProTes300420201Adm</v>
      </c>
      <c r="B7596" s="109" t="s">
        <v>27029</v>
      </c>
      <c r="C7596" s="108" t="s">
        <v>2609</v>
      </c>
      <c r="D7596" s="108" t="s">
        <v>27030</v>
      </c>
      <c r="E7596" s="108" t="s">
        <v>2683</v>
      </c>
      <c r="G7596" s="108" t="s">
        <v>27031</v>
      </c>
      <c r="H7596" s="108" t="s">
        <v>6479</v>
      </c>
      <c r="I7596" s="110" t="s">
        <v>2683</v>
      </c>
      <c r="J7596" s="108" t="s">
        <v>3078</v>
      </c>
      <c r="O7596" s="108" t="s">
        <v>2573</v>
      </c>
    </row>
    <row r="7597" spans="1:15" s="108" customFormat="1" ht="12.75" x14ac:dyDescent="0.2">
      <c r="A7597" s="108" t="str">
        <f>EnterpriseData!$B$38</f>
        <v>ProTes300420201Adm</v>
      </c>
      <c r="B7597" s="109" t="s">
        <v>27032</v>
      </c>
      <c r="C7597" s="108" t="s">
        <v>2609</v>
      </c>
      <c r="D7597" s="108" t="s">
        <v>27033</v>
      </c>
      <c r="E7597" s="108" t="s">
        <v>2683</v>
      </c>
      <c r="G7597" s="108" t="s">
        <v>7667</v>
      </c>
      <c r="H7597" s="108" t="s">
        <v>7668</v>
      </c>
      <c r="I7597" s="110" t="s">
        <v>2683</v>
      </c>
      <c r="J7597" s="108" t="s">
        <v>3692</v>
      </c>
      <c r="O7597" s="108" t="s">
        <v>2573</v>
      </c>
    </row>
    <row r="7598" spans="1:15" s="108" customFormat="1" ht="12.75" x14ac:dyDescent="0.2">
      <c r="A7598" s="108" t="str">
        <f>EnterpriseData!$B$38</f>
        <v>ProTes300420201Adm</v>
      </c>
      <c r="B7598" s="109" t="s">
        <v>27034</v>
      </c>
      <c r="C7598" s="108" t="s">
        <v>2609</v>
      </c>
      <c r="D7598" s="108" t="s">
        <v>27035</v>
      </c>
      <c r="E7598" s="108" t="s">
        <v>2683</v>
      </c>
      <c r="G7598" s="108" t="s">
        <v>27036</v>
      </c>
      <c r="H7598" s="108" t="s">
        <v>6198</v>
      </c>
      <c r="I7598" s="110" t="s">
        <v>2683</v>
      </c>
      <c r="J7598" s="108" t="s">
        <v>3825</v>
      </c>
      <c r="O7598" s="108" t="s">
        <v>2573</v>
      </c>
    </row>
    <row r="7599" spans="1:15" s="108" customFormat="1" ht="12.75" x14ac:dyDescent="0.2">
      <c r="A7599" s="108" t="str">
        <f>EnterpriseData!$B$38</f>
        <v>ProTes300420201Adm</v>
      </c>
      <c r="B7599" s="109" t="s">
        <v>27037</v>
      </c>
      <c r="C7599" s="108" t="s">
        <v>2609</v>
      </c>
      <c r="D7599" s="108" t="s">
        <v>27038</v>
      </c>
      <c r="E7599" s="108" t="s">
        <v>2683</v>
      </c>
      <c r="G7599" s="108" t="s">
        <v>27039</v>
      </c>
      <c r="H7599" s="108" t="s">
        <v>6159</v>
      </c>
      <c r="I7599" s="110" t="s">
        <v>2683</v>
      </c>
      <c r="J7599" s="108" t="s">
        <v>3346</v>
      </c>
      <c r="O7599" s="108" t="s">
        <v>2573</v>
      </c>
    </row>
    <row r="7600" spans="1:15" s="108" customFormat="1" ht="12.75" x14ac:dyDescent="0.2">
      <c r="A7600" s="108" t="str">
        <f>EnterpriseData!$B$38</f>
        <v>ProTes300420201Adm</v>
      </c>
      <c r="B7600" s="109" t="s">
        <v>27040</v>
      </c>
      <c r="C7600" s="108" t="s">
        <v>2609</v>
      </c>
      <c r="D7600" s="108" t="s">
        <v>27041</v>
      </c>
      <c r="E7600" s="108" t="s">
        <v>2683</v>
      </c>
      <c r="G7600" s="108" t="s">
        <v>27042</v>
      </c>
      <c r="H7600" s="108" t="s">
        <v>6118</v>
      </c>
      <c r="I7600" s="110" t="s">
        <v>2683</v>
      </c>
      <c r="J7600" s="108" t="s">
        <v>2377</v>
      </c>
      <c r="O7600" s="108" t="s">
        <v>2573</v>
      </c>
    </row>
    <row r="7601" spans="1:15" s="108" customFormat="1" ht="12.75" x14ac:dyDescent="0.2">
      <c r="A7601" s="108" t="str">
        <f>EnterpriseData!$B$38</f>
        <v>ProTes300420201Adm</v>
      </c>
      <c r="B7601" s="109" t="s">
        <v>27043</v>
      </c>
      <c r="C7601" s="108" t="s">
        <v>2609</v>
      </c>
      <c r="D7601" s="108" t="s">
        <v>27044</v>
      </c>
      <c r="E7601" s="108" t="s">
        <v>2683</v>
      </c>
      <c r="G7601" s="108" t="s">
        <v>27045</v>
      </c>
      <c r="H7601" s="108" t="s">
        <v>6245</v>
      </c>
      <c r="I7601" s="110" t="s">
        <v>2683</v>
      </c>
      <c r="J7601" s="108" t="s">
        <v>2412</v>
      </c>
      <c r="O7601" s="108" t="s">
        <v>2573</v>
      </c>
    </row>
    <row r="7602" spans="1:15" s="108" customFormat="1" ht="12.75" x14ac:dyDescent="0.2">
      <c r="A7602" s="108" t="str">
        <f>EnterpriseData!$B$38</f>
        <v>ProTes300420201Adm</v>
      </c>
      <c r="B7602" s="109" t="s">
        <v>27046</v>
      </c>
      <c r="C7602" s="108" t="s">
        <v>2609</v>
      </c>
      <c r="D7602" s="108" t="s">
        <v>27047</v>
      </c>
      <c r="E7602" s="108" t="s">
        <v>2683</v>
      </c>
      <c r="G7602" s="108" t="s">
        <v>27048</v>
      </c>
      <c r="H7602" s="108" t="s">
        <v>27049</v>
      </c>
      <c r="I7602" s="110" t="s">
        <v>2683</v>
      </c>
      <c r="J7602" s="108" t="s">
        <v>6044</v>
      </c>
      <c r="O7602" s="108" t="s">
        <v>2573</v>
      </c>
    </row>
    <row r="7603" spans="1:15" s="108" customFormat="1" ht="12.75" x14ac:dyDescent="0.2">
      <c r="A7603" s="108" t="str">
        <f>EnterpriseData!$B$38</f>
        <v>ProTes300420201Adm</v>
      </c>
      <c r="B7603" s="109" t="s">
        <v>27050</v>
      </c>
      <c r="C7603" s="108" t="s">
        <v>2609</v>
      </c>
      <c r="D7603" s="108" t="s">
        <v>27051</v>
      </c>
      <c r="E7603" s="108" t="s">
        <v>2683</v>
      </c>
      <c r="G7603" s="108" t="s">
        <v>27052</v>
      </c>
      <c r="H7603" s="108" t="s">
        <v>8351</v>
      </c>
      <c r="I7603" s="110" t="s">
        <v>2683</v>
      </c>
      <c r="J7603" s="108" t="s">
        <v>2930</v>
      </c>
      <c r="O7603" s="108" t="s">
        <v>2573</v>
      </c>
    </row>
    <row r="7604" spans="1:15" s="108" customFormat="1" ht="12.75" x14ac:dyDescent="0.2">
      <c r="A7604" s="108" t="str">
        <f>EnterpriseData!$B$38</f>
        <v>ProTes300420201Adm</v>
      </c>
      <c r="B7604" s="109" t="s">
        <v>27053</v>
      </c>
      <c r="C7604" s="108" t="s">
        <v>2609</v>
      </c>
      <c r="D7604" s="108" t="s">
        <v>16626</v>
      </c>
      <c r="E7604" s="108" t="s">
        <v>27054</v>
      </c>
      <c r="G7604" s="108" t="s">
        <v>16627</v>
      </c>
      <c r="H7604" s="108" t="s">
        <v>19697</v>
      </c>
      <c r="I7604" s="110" t="s">
        <v>2683</v>
      </c>
      <c r="J7604" s="108" t="s">
        <v>4581</v>
      </c>
      <c r="O7604" s="108" t="s">
        <v>2573</v>
      </c>
    </row>
    <row r="7605" spans="1:15" s="108" customFormat="1" ht="12.75" x14ac:dyDescent="0.2">
      <c r="A7605" s="108" t="str">
        <f>EnterpriseData!$B$38</f>
        <v>ProTes300420201Adm</v>
      </c>
      <c r="B7605" s="109" t="s">
        <v>27055</v>
      </c>
      <c r="C7605" s="108" t="s">
        <v>2609</v>
      </c>
      <c r="D7605" s="108" t="s">
        <v>27056</v>
      </c>
      <c r="E7605" s="108" t="s">
        <v>2683</v>
      </c>
      <c r="G7605" s="108" t="s">
        <v>27057</v>
      </c>
      <c r="H7605" s="108" t="s">
        <v>17073</v>
      </c>
      <c r="I7605" s="110" t="s">
        <v>2683</v>
      </c>
      <c r="J7605" s="108" t="s">
        <v>2377</v>
      </c>
      <c r="O7605" s="108" t="s">
        <v>2573</v>
      </c>
    </row>
    <row r="7606" spans="1:15" s="108" customFormat="1" ht="12.75" x14ac:dyDescent="0.2">
      <c r="A7606" s="108" t="str">
        <f>EnterpriseData!$B$38</f>
        <v>ProTes300420201Adm</v>
      </c>
      <c r="B7606" s="109" t="s">
        <v>27058</v>
      </c>
      <c r="C7606" s="108" t="s">
        <v>2609</v>
      </c>
      <c r="D7606" s="108" t="s">
        <v>27059</v>
      </c>
      <c r="E7606" s="108" t="s">
        <v>2683</v>
      </c>
      <c r="G7606" s="108" t="s">
        <v>27060</v>
      </c>
      <c r="H7606" s="108" t="s">
        <v>6999</v>
      </c>
      <c r="I7606" s="110" t="s">
        <v>2683</v>
      </c>
      <c r="J7606" s="108" t="s">
        <v>4115</v>
      </c>
      <c r="O7606" s="108" t="s">
        <v>2573</v>
      </c>
    </row>
    <row r="7607" spans="1:15" s="108" customFormat="1" ht="12.75" x14ac:dyDescent="0.2">
      <c r="A7607" s="108" t="str">
        <f>EnterpriseData!$B$38</f>
        <v>ProTes300420201Adm</v>
      </c>
      <c r="B7607" s="109" t="s">
        <v>27061</v>
      </c>
      <c r="C7607" s="108" t="s">
        <v>2609</v>
      </c>
      <c r="D7607" s="108" t="s">
        <v>27062</v>
      </c>
      <c r="E7607" s="108" t="s">
        <v>2683</v>
      </c>
      <c r="G7607" s="108" t="s">
        <v>27063</v>
      </c>
      <c r="H7607" s="108" t="s">
        <v>6522</v>
      </c>
      <c r="I7607" s="110" t="s">
        <v>2683</v>
      </c>
      <c r="J7607" s="108" t="s">
        <v>5325</v>
      </c>
      <c r="O7607" s="108" t="s">
        <v>2573</v>
      </c>
    </row>
    <row r="7608" spans="1:15" s="108" customFormat="1" ht="12.75" x14ac:dyDescent="0.2">
      <c r="A7608" s="108" t="str">
        <f>EnterpriseData!$B$38</f>
        <v>ProTes300420201Adm</v>
      </c>
      <c r="B7608" s="109" t="s">
        <v>27064</v>
      </c>
      <c r="C7608" s="108" t="s">
        <v>2609</v>
      </c>
      <c r="D7608" s="108" t="s">
        <v>13441</v>
      </c>
      <c r="E7608" s="108" t="s">
        <v>2683</v>
      </c>
      <c r="G7608" s="108" t="s">
        <v>9752</v>
      </c>
      <c r="H7608" s="108" t="s">
        <v>9752</v>
      </c>
      <c r="I7608" s="110" t="s">
        <v>2683</v>
      </c>
      <c r="J7608" s="108" t="s">
        <v>412</v>
      </c>
      <c r="O7608" s="108" t="s">
        <v>2573</v>
      </c>
    </row>
    <row r="7609" spans="1:15" s="108" customFormat="1" ht="12.75" x14ac:dyDescent="0.2">
      <c r="A7609" s="108" t="str">
        <f>EnterpriseData!$B$38</f>
        <v>ProTes300420201Adm</v>
      </c>
      <c r="B7609" s="109" t="s">
        <v>27065</v>
      </c>
      <c r="C7609" s="108" t="s">
        <v>2609</v>
      </c>
      <c r="D7609" s="108" t="s">
        <v>27066</v>
      </c>
      <c r="E7609" s="108" t="s">
        <v>2683</v>
      </c>
      <c r="G7609" s="108" t="s">
        <v>27067</v>
      </c>
      <c r="H7609" s="108" t="s">
        <v>6151</v>
      </c>
      <c r="I7609" s="110" t="s">
        <v>2683</v>
      </c>
      <c r="J7609" s="108" t="s">
        <v>2727</v>
      </c>
      <c r="O7609" s="108" t="s">
        <v>2573</v>
      </c>
    </row>
    <row r="7610" spans="1:15" s="108" customFormat="1" ht="12.75" x14ac:dyDescent="0.2">
      <c r="A7610" s="108" t="str">
        <f>EnterpriseData!$B$38</f>
        <v>ProTes300420201Adm</v>
      </c>
      <c r="B7610" s="109" t="s">
        <v>27068</v>
      </c>
      <c r="C7610" s="108" t="s">
        <v>2609</v>
      </c>
      <c r="D7610" s="108" t="s">
        <v>27069</v>
      </c>
      <c r="E7610" s="108" t="s">
        <v>2683</v>
      </c>
      <c r="G7610" s="108" t="s">
        <v>27070</v>
      </c>
      <c r="H7610" s="108" t="s">
        <v>7957</v>
      </c>
      <c r="I7610" s="110" t="s">
        <v>2683</v>
      </c>
      <c r="J7610" s="108" t="s">
        <v>2418</v>
      </c>
      <c r="O7610" s="108" t="s">
        <v>2573</v>
      </c>
    </row>
    <row r="7611" spans="1:15" s="108" customFormat="1" ht="12.75" x14ac:dyDescent="0.2">
      <c r="A7611" s="108" t="str">
        <f>EnterpriseData!$B$38</f>
        <v>ProTes300420201Adm</v>
      </c>
      <c r="B7611" s="109" t="s">
        <v>27071</v>
      </c>
      <c r="C7611" s="108" t="s">
        <v>2609</v>
      </c>
      <c r="D7611" s="108" t="s">
        <v>27072</v>
      </c>
      <c r="E7611" s="108" t="s">
        <v>2683</v>
      </c>
      <c r="G7611" s="108" t="s">
        <v>27073</v>
      </c>
      <c r="H7611" s="108" t="s">
        <v>6415</v>
      </c>
      <c r="I7611" s="110" t="s">
        <v>2683</v>
      </c>
      <c r="J7611" s="108" t="s">
        <v>4651</v>
      </c>
      <c r="O7611" s="108" t="s">
        <v>2573</v>
      </c>
    </row>
    <row r="7612" spans="1:15" s="108" customFormat="1" ht="12.75" x14ac:dyDescent="0.2">
      <c r="A7612" s="108" t="str">
        <f>EnterpriseData!$B$38</f>
        <v>ProTes300420201Adm</v>
      </c>
      <c r="B7612" s="109" t="s">
        <v>27074</v>
      </c>
      <c r="C7612" s="108" t="s">
        <v>2609</v>
      </c>
      <c r="D7612" s="108" t="s">
        <v>27075</v>
      </c>
      <c r="E7612" s="108" t="s">
        <v>2683</v>
      </c>
      <c r="G7612" s="108" t="s">
        <v>27076</v>
      </c>
      <c r="H7612" s="108" t="s">
        <v>25947</v>
      </c>
      <c r="I7612" s="110" t="s">
        <v>2683</v>
      </c>
      <c r="J7612" s="108" t="s">
        <v>4543</v>
      </c>
      <c r="O7612" s="108" t="s">
        <v>2573</v>
      </c>
    </row>
    <row r="7613" spans="1:15" s="108" customFormat="1" ht="12.75" x14ac:dyDescent="0.2">
      <c r="A7613" s="108" t="str">
        <f>EnterpriseData!$B$38</f>
        <v>ProTes300420201Adm</v>
      </c>
      <c r="B7613" s="109" t="s">
        <v>27077</v>
      </c>
      <c r="C7613" s="108" t="s">
        <v>2609</v>
      </c>
      <c r="D7613" s="108" t="s">
        <v>27078</v>
      </c>
      <c r="E7613" s="108" t="s">
        <v>2683</v>
      </c>
      <c r="G7613" s="108" t="s">
        <v>27079</v>
      </c>
      <c r="H7613" s="108" t="s">
        <v>2688</v>
      </c>
      <c r="I7613" s="110" t="s">
        <v>2683</v>
      </c>
      <c r="J7613" s="108" t="s">
        <v>412</v>
      </c>
      <c r="O7613" s="108" t="s">
        <v>2573</v>
      </c>
    </row>
    <row r="7614" spans="1:15" s="108" customFormat="1" ht="12.75" x14ac:dyDescent="0.2">
      <c r="A7614" s="108" t="str">
        <f>EnterpriseData!$B$38</f>
        <v>ProTes300420201Adm</v>
      </c>
      <c r="B7614" s="109" t="s">
        <v>27080</v>
      </c>
      <c r="C7614" s="108" t="s">
        <v>2609</v>
      </c>
      <c r="D7614" s="108" t="s">
        <v>27081</v>
      </c>
      <c r="E7614" s="108" t="s">
        <v>2683</v>
      </c>
      <c r="G7614" s="108" t="s">
        <v>27082</v>
      </c>
      <c r="H7614" s="108" t="s">
        <v>6335</v>
      </c>
      <c r="I7614" s="110" t="s">
        <v>2683</v>
      </c>
      <c r="J7614" s="108" t="s">
        <v>2407</v>
      </c>
      <c r="O7614" s="108" t="s">
        <v>2573</v>
      </c>
    </row>
    <row r="7615" spans="1:15" s="108" customFormat="1" ht="12.75" x14ac:dyDescent="0.2">
      <c r="A7615" s="108" t="str">
        <f>EnterpriseData!$B$38</f>
        <v>ProTes300420201Adm</v>
      </c>
      <c r="B7615" s="109" t="s">
        <v>27083</v>
      </c>
      <c r="C7615" s="108" t="s">
        <v>2609</v>
      </c>
      <c r="D7615" s="108" t="s">
        <v>27084</v>
      </c>
      <c r="E7615" s="108" t="s">
        <v>2683</v>
      </c>
      <c r="G7615" s="108" t="s">
        <v>7663</v>
      </c>
      <c r="H7615" s="108" t="s">
        <v>7664</v>
      </c>
      <c r="I7615" s="110" t="s">
        <v>2683</v>
      </c>
      <c r="J7615" s="108" t="s">
        <v>4664</v>
      </c>
      <c r="O7615" s="108" t="s">
        <v>2573</v>
      </c>
    </row>
    <row r="7616" spans="1:15" s="108" customFormat="1" ht="12.75" x14ac:dyDescent="0.2">
      <c r="A7616" s="108" t="str">
        <f>EnterpriseData!$B$38</f>
        <v>ProTes300420201Adm</v>
      </c>
      <c r="B7616" s="109" t="s">
        <v>27085</v>
      </c>
      <c r="C7616" s="108" t="s">
        <v>2609</v>
      </c>
      <c r="D7616" s="108" t="s">
        <v>27086</v>
      </c>
      <c r="E7616" s="108" t="s">
        <v>2683</v>
      </c>
      <c r="G7616" s="108" t="s">
        <v>13492</v>
      </c>
      <c r="H7616" s="108" t="s">
        <v>13492</v>
      </c>
      <c r="I7616" s="110" t="s">
        <v>2683</v>
      </c>
      <c r="J7616" s="108" t="s">
        <v>5238</v>
      </c>
      <c r="O7616" s="108" t="s">
        <v>2573</v>
      </c>
    </row>
    <row r="7617" spans="1:15" s="108" customFormat="1" ht="12.75" x14ac:dyDescent="0.2">
      <c r="A7617" s="108" t="str">
        <f>EnterpriseData!$B$38</f>
        <v>ProTes300420201Adm</v>
      </c>
      <c r="B7617" s="109" t="s">
        <v>27087</v>
      </c>
      <c r="C7617" s="108" t="s">
        <v>2609</v>
      </c>
      <c r="D7617" s="108" t="s">
        <v>27088</v>
      </c>
      <c r="E7617" s="108" t="s">
        <v>2683</v>
      </c>
      <c r="G7617" s="108" t="s">
        <v>27089</v>
      </c>
      <c r="H7617" s="108" t="s">
        <v>6403</v>
      </c>
      <c r="I7617" s="110" t="s">
        <v>2683</v>
      </c>
      <c r="J7617" s="108" t="s">
        <v>6404</v>
      </c>
      <c r="O7617" s="108" t="s">
        <v>2573</v>
      </c>
    </row>
    <row r="7618" spans="1:15" s="108" customFormat="1" ht="12.75" x14ac:dyDescent="0.2">
      <c r="A7618" s="108" t="str">
        <f>EnterpriseData!$B$38</f>
        <v>ProTes300420201Adm</v>
      </c>
      <c r="B7618" s="109" t="s">
        <v>27090</v>
      </c>
      <c r="C7618" s="108" t="s">
        <v>2609</v>
      </c>
      <c r="D7618" s="108" t="s">
        <v>27091</v>
      </c>
      <c r="E7618" s="108" t="s">
        <v>2683</v>
      </c>
      <c r="G7618" s="108" t="s">
        <v>27092</v>
      </c>
      <c r="H7618" s="108" t="s">
        <v>6118</v>
      </c>
      <c r="I7618" s="110" t="s">
        <v>2683</v>
      </c>
      <c r="J7618" s="108" t="s">
        <v>2377</v>
      </c>
      <c r="O7618" s="108" t="s">
        <v>2573</v>
      </c>
    </row>
    <row r="7619" spans="1:15" s="108" customFormat="1" ht="12.75" x14ac:dyDescent="0.2">
      <c r="A7619" s="108" t="str">
        <f>EnterpriseData!$B$38</f>
        <v>ProTes300420201Adm</v>
      </c>
      <c r="B7619" s="109" t="s">
        <v>27093</v>
      </c>
      <c r="C7619" s="108" t="s">
        <v>2609</v>
      </c>
      <c r="D7619" s="108" t="s">
        <v>27094</v>
      </c>
      <c r="E7619" s="108" t="s">
        <v>2683</v>
      </c>
      <c r="G7619" s="108" t="s">
        <v>27095</v>
      </c>
      <c r="H7619" s="108" t="s">
        <v>7206</v>
      </c>
      <c r="I7619" s="110" t="s">
        <v>2683</v>
      </c>
      <c r="J7619" s="108" t="s">
        <v>3047</v>
      </c>
      <c r="O7619" s="108" t="s">
        <v>2573</v>
      </c>
    </row>
    <row r="7620" spans="1:15" s="108" customFormat="1" ht="12.75" x14ac:dyDescent="0.2">
      <c r="A7620" s="108" t="str">
        <f>EnterpriseData!$B$38</f>
        <v>ProTes300420201Adm</v>
      </c>
      <c r="B7620" s="109" t="s">
        <v>27096</v>
      </c>
      <c r="C7620" s="108" t="s">
        <v>2609</v>
      </c>
      <c r="D7620" s="108" t="s">
        <v>27097</v>
      </c>
      <c r="E7620" s="108" t="s">
        <v>2683</v>
      </c>
      <c r="G7620" s="108" t="s">
        <v>5525</v>
      </c>
      <c r="H7620" s="108" t="s">
        <v>27098</v>
      </c>
      <c r="I7620" s="110" t="s">
        <v>2683</v>
      </c>
      <c r="J7620" s="108" t="s">
        <v>5526</v>
      </c>
      <c r="O7620" s="108" t="s">
        <v>2573</v>
      </c>
    </row>
    <row r="7621" spans="1:15" s="108" customFormat="1" ht="12.75" x14ac:dyDescent="0.2">
      <c r="A7621" s="108" t="str">
        <f>EnterpriseData!$B$38</f>
        <v>ProTes300420201Adm</v>
      </c>
      <c r="B7621" s="109" t="s">
        <v>27099</v>
      </c>
      <c r="C7621" s="108" t="s">
        <v>2609</v>
      </c>
      <c r="D7621" s="108" t="s">
        <v>27100</v>
      </c>
      <c r="E7621" s="108" t="s">
        <v>2683</v>
      </c>
      <c r="G7621" s="108" t="s">
        <v>27101</v>
      </c>
      <c r="H7621" s="108" t="s">
        <v>4035</v>
      </c>
      <c r="I7621" s="110" t="s">
        <v>2683</v>
      </c>
      <c r="J7621" s="108" t="s">
        <v>3825</v>
      </c>
      <c r="O7621" s="108" t="s">
        <v>2573</v>
      </c>
    </row>
    <row r="7622" spans="1:15" s="108" customFormat="1" ht="12.75" x14ac:dyDescent="0.2">
      <c r="A7622" s="108" t="str">
        <f>EnterpriseData!$B$38</f>
        <v>ProTes300420201Adm</v>
      </c>
      <c r="B7622" s="109" t="s">
        <v>27102</v>
      </c>
      <c r="C7622" s="108" t="s">
        <v>2609</v>
      </c>
      <c r="D7622" s="108" t="s">
        <v>27103</v>
      </c>
      <c r="E7622" s="108" t="s">
        <v>2683</v>
      </c>
      <c r="G7622" s="108" t="s">
        <v>5543</v>
      </c>
      <c r="H7622" s="108" t="s">
        <v>6612</v>
      </c>
      <c r="I7622" s="110" t="s">
        <v>2683</v>
      </c>
      <c r="J7622" s="108" t="s">
        <v>2891</v>
      </c>
      <c r="O7622" s="108" t="s">
        <v>2573</v>
      </c>
    </row>
    <row r="7623" spans="1:15" s="108" customFormat="1" ht="12.75" x14ac:dyDescent="0.2">
      <c r="A7623" s="108" t="str">
        <f>EnterpriseData!$B$38</f>
        <v>ProTes300420201Adm</v>
      </c>
      <c r="B7623" s="109" t="s">
        <v>27104</v>
      </c>
      <c r="C7623" s="108" t="s">
        <v>2609</v>
      </c>
      <c r="D7623" s="108" t="s">
        <v>27105</v>
      </c>
      <c r="E7623" s="108" t="s">
        <v>2683</v>
      </c>
      <c r="G7623" s="108" t="s">
        <v>5951</v>
      </c>
      <c r="H7623" s="108" t="s">
        <v>5951</v>
      </c>
      <c r="I7623" s="110" t="s">
        <v>2683</v>
      </c>
      <c r="J7623" s="108" t="s">
        <v>3346</v>
      </c>
      <c r="O7623" s="108" t="s">
        <v>2573</v>
      </c>
    </row>
    <row r="7624" spans="1:15" s="108" customFormat="1" ht="12.75" x14ac:dyDescent="0.2">
      <c r="A7624" s="108" t="str">
        <f>EnterpriseData!$B$38</f>
        <v>ProTes300420201Adm</v>
      </c>
      <c r="B7624" s="109" t="s">
        <v>27106</v>
      </c>
      <c r="C7624" s="108" t="s">
        <v>2609</v>
      </c>
      <c r="D7624" s="108" t="s">
        <v>27107</v>
      </c>
      <c r="E7624" s="108" t="s">
        <v>2683</v>
      </c>
      <c r="G7624" s="108" t="s">
        <v>27108</v>
      </c>
      <c r="H7624" s="108" t="s">
        <v>6198</v>
      </c>
      <c r="I7624" s="110" t="s">
        <v>2683</v>
      </c>
      <c r="J7624" s="108" t="s">
        <v>3825</v>
      </c>
      <c r="O7624" s="108" t="s">
        <v>2573</v>
      </c>
    </row>
    <row r="7625" spans="1:15" s="108" customFormat="1" ht="12.75" x14ac:dyDescent="0.2">
      <c r="A7625" s="108" t="str">
        <f>EnterpriseData!$B$38</f>
        <v>ProTes300420201Adm</v>
      </c>
      <c r="B7625" s="109" t="s">
        <v>27109</v>
      </c>
      <c r="C7625" s="108" t="s">
        <v>2609</v>
      </c>
      <c r="D7625" s="108" t="s">
        <v>27110</v>
      </c>
      <c r="E7625" s="108" t="s">
        <v>27111</v>
      </c>
      <c r="G7625" s="108" t="s">
        <v>3217</v>
      </c>
      <c r="H7625" s="108" t="s">
        <v>3218</v>
      </c>
      <c r="I7625" s="110" t="s">
        <v>2683</v>
      </c>
      <c r="J7625" s="108" t="s">
        <v>2952</v>
      </c>
      <c r="O7625" s="108" t="s">
        <v>2573</v>
      </c>
    </row>
    <row r="7626" spans="1:15" s="108" customFormat="1" ht="12.75" x14ac:dyDescent="0.2">
      <c r="A7626" s="108" t="str">
        <f>EnterpriseData!$B$38</f>
        <v>ProTes300420201Adm</v>
      </c>
      <c r="B7626" s="109" t="s">
        <v>27112</v>
      </c>
      <c r="C7626" s="108" t="s">
        <v>2609</v>
      </c>
      <c r="D7626" s="108" t="s">
        <v>27113</v>
      </c>
      <c r="E7626" s="108" t="s">
        <v>2683</v>
      </c>
      <c r="G7626" s="108" t="s">
        <v>27114</v>
      </c>
      <c r="H7626" s="108" t="s">
        <v>3823</v>
      </c>
      <c r="I7626" s="110" t="s">
        <v>2683</v>
      </c>
      <c r="J7626" s="108" t="s">
        <v>3825</v>
      </c>
      <c r="O7626" s="108" t="s">
        <v>2573</v>
      </c>
    </row>
    <row r="7627" spans="1:15" s="108" customFormat="1" ht="12.75" x14ac:dyDescent="0.2">
      <c r="A7627" s="108" t="str">
        <f>EnterpriseData!$B$38</f>
        <v>ProTes300420201Adm</v>
      </c>
      <c r="B7627" s="109" t="s">
        <v>27115</v>
      </c>
      <c r="C7627" s="108" t="s">
        <v>2609</v>
      </c>
      <c r="D7627" s="108" t="s">
        <v>27116</v>
      </c>
      <c r="E7627" s="108" t="s">
        <v>2683</v>
      </c>
      <c r="G7627" s="108" t="s">
        <v>27117</v>
      </c>
      <c r="H7627" s="108" t="s">
        <v>6664</v>
      </c>
      <c r="I7627" s="110" t="s">
        <v>2683</v>
      </c>
      <c r="J7627" s="108" t="s">
        <v>2440</v>
      </c>
      <c r="O7627" s="108" t="s">
        <v>2573</v>
      </c>
    </row>
    <row r="7628" spans="1:15" s="108" customFormat="1" ht="12.75" x14ac:dyDescent="0.2">
      <c r="A7628" s="108" t="str">
        <f>EnterpriseData!$B$38</f>
        <v>ProTes300420201Adm</v>
      </c>
      <c r="B7628" s="109" t="s">
        <v>27118</v>
      </c>
      <c r="C7628" s="108" t="s">
        <v>2609</v>
      </c>
      <c r="D7628" s="108" t="s">
        <v>27119</v>
      </c>
      <c r="E7628" s="108" t="s">
        <v>2683</v>
      </c>
      <c r="G7628" s="108" t="s">
        <v>27120</v>
      </c>
      <c r="H7628" s="108" t="s">
        <v>6118</v>
      </c>
      <c r="I7628" s="110" t="s">
        <v>2683</v>
      </c>
      <c r="J7628" s="108" t="s">
        <v>2377</v>
      </c>
      <c r="O7628" s="108" t="s">
        <v>2573</v>
      </c>
    </row>
    <row r="7629" spans="1:15" s="108" customFormat="1" ht="12.75" x14ac:dyDescent="0.2">
      <c r="A7629" s="108" t="str">
        <f>EnterpriseData!$B$38</f>
        <v>ProTes300420201Adm</v>
      </c>
      <c r="B7629" s="109" t="s">
        <v>27121</v>
      </c>
      <c r="C7629" s="108" t="s">
        <v>2609</v>
      </c>
      <c r="D7629" s="108" t="s">
        <v>27122</v>
      </c>
      <c r="E7629" s="108" t="s">
        <v>2683</v>
      </c>
      <c r="G7629" s="108" t="s">
        <v>27123</v>
      </c>
      <c r="H7629" s="108" t="s">
        <v>26410</v>
      </c>
      <c r="I7629" s="110" t="s">
        <v>2683</v>
      </c>
      <c r="J7629" s="108" t="s">
        <v>3078</v>
      </c>
      <c r="O7629" s="108" t="s">
        <v>2573</v>
      </c>
    </row>
    <row r="7630" spans="1:15" s="108" customFormat="1" ht="12.75" x14ac:dyDescent="0.2">
      <c r="A7630" s="108" t="str">
        <f>EnterpriseData!$B$38</f>
        <v>ProTes300420201Adm</v>
      </c>
      <c r="B7630" s="109" t="s">
        <v>27124</v>
      </c>
      <c r="C7630" s="108" t="s">
        <v>2609</v>
      </c>
      <c r="D7630" s="108" t="s">
        <v>27125</v>
      </c>
      <c r="E7630" s="108" t="s">
        <v>2683</v>
      </c>
      <c r="G7630" s="108" t="s">
        <v>27126</v>
      </c>
      <c r="H7630" s="108" t="s">
        <v>6118</v>
      </c>
      <c r="I7630" s="110" t="s">
        <v>2683</v>
      </c>
      <c r="J7630" s="108" t="s">
        <v>2377</v>
      </c>
      <c r="O7630" s="108" t="s">
        <v>2573</v>
      </c>
    </row>
    <row r="7631" spans="1:15" s="108" customFormat="1" ht="12.75" x14ac:dyDescent="0.2">
      <c r="A7631" s="108" t="str">
        <f>EnterpriseData!$B$38</f>
        <v>ProTes300420201Adm</v>
      </c>
      <c r="B7631" s="109" t="s">
        <v>27127</v>
      </c>
      <c r="C7631" s="108" t="s">
        <v>2609</v>
      </c>
      <c r="D7631" s="108" t="s">
        <v>27128</v>
      </c>
      <c r="E7631" s="108" t="s">
        <v>2683</v>
      </c>
      <c r="G7631" s="108" t="s">
        <v>27129</v>
      </c>
      <c r="H7631" s="108" t="s">
        <v>8559</v>
      </c>
      <c r="I7631" s="110" t="s">
        <v>2683</v>
      </c>
      <c r="J7631" s="108" t="s">
        <v>3681</v>
      </c>
      <c r="O7631" s="108" t="s">
        <v>2573</v>
      </c>
    </row>
    <row r="7632" spans="1:15" s="108" customFormat="1" ht="12.75" x14ac:dyDescent="0.2">
      <c r="A7632" s="108" t="str">
        <f>EnterpriseData!$B$38</f>
        <v>ProTes300420201Adm</v>
      </c>
      <c r="B7632" s="109" t="s">
        <v>27130</v>
      </c>
      <c r="C7632" s="108" t="s">
        <v>2609</v>
      </c>
      <c r="D7632" s="108" t="s">
        <v>27131</v>
      </c>
      <c r="E7632" s="108" t="s">
        <v>2683</v>
      </c>
      <c r="G7632" s="108" t="s">
        <v>27132</v>
      </c>
      <c r="H7632" s="108" t="s">
        <v>6151</v>
      </c>
      <c r="I7632" s="110" t="s">
        <v>2683</v>
      </c>
      <c r="J7632" s="108" t="s">
        <v>2727</v>
      </c>
      <c r="O7632" s="108" t="s">
        <v>2573</v>
      </c>
    </row>
    <row r="7633" spans="1:15" s="108" customFormat="1" ht="12.75" x14ac:dyDescent="0.2">
      <c r="A7633" s="108" t="str">
        <f>EnterpriseData!$B$38</f>
        <v>ProTes300420201Adm</v>
      </c>
      <c r="B7633" s="109" t="s">
        <v>27133</v>
      </c>
      <c r="C7633" s="108" t="s">
        <v>2609</v>
      </c>
      <c r="D7633" s="108" t="s">
        <v>27134</v>
      </c>
      <c r="E7633" s="108" t="s">
        <v>2683</v>
      </c>
      <c r="G7633" s="108" t="s">
        <v>27135</v>
      </c>
      <c r="H7633" s="108" t="s">
        <v>6616</v>
      </c>
      <c r="I7633" s="110" t="s">
        <v>2683</v>
      </c>
      <c r="J7633" s="108" t="s">
        <v>5800</v>
      </c>
      <c r="O7633" s="108" t="s">
        <v>2573</v>
      </c>
    </row>
    <row r="7634" spans="1:15" s="108" customFormat="1" ht="12.75" x14ac:dyDescent="0.2">
      <c r="A7634" s="108" t="str">
        <f>EnterpriseData!$B$38</f>
        <v>ProTes300420201Adm</v>
      </c>
      <c r="B7634" s="109" t="s">
        <v>27136</v>
      </c>
      <c r="C7634" s="108" t="s">
        <v>2609</v>
      </c>
      <c r="D7634" s="108" t="s">
        <v>27137</v>
      </c>
      <c r="E7634" s="108" t="s">
        <v>2683</v>
      </c>
      <c r="G7634" s="108" t="s">
        <v>27138</v>
      </c>
      <c r="H7634" s="108" t="s">
        <v>27139</v>
      </c>
      <c r="I7634" s="110" t="s">
        <v>2683</v>
      </c>
      <c r="J7634" s="108" t="s">
        <v>4798</v>
      </c>
      <c r="O7634" s="108" t="s">
        <v>2573</v>
      </c>
    </row>
    <row r="7635" spans="1:15" s="108" customFormat="1" ht="12.75" x14ac:dyDescent="0.2">
      <c r="A7635" s="108" t="str">
        <f>EnterpriseData!$B$38</f>
        <v>ProTes300420201Adm</v>
      </c>
      <c r="B7635" s="109" t="s">
        <v>27140</v>
      </c>
      <c r="C7635" s="108" t="s">
        <v>2609</v>
      </c>
      <c r="D7635" s="108" t="s">
        <v>16507</v>
      </c>
      <c r="E7635" s="108" t="s">
        <v>27141</v>
      </c>
      <c r="F7635" s="108" t="s">
        <v>27142</v>
      </c>
      <c r="G7635" s="108" t="s">
        <v>27143</v>
      </c>
      <c r="H7635" s="108" t="s">
        <v>7641</v>
      </c>
      <c r="I7635" s="110" t="s">
        <v>2683</v>
      </c>
      <c r="J7635" s="108" t="s">
        <v>5977</v>
      </c>
      <c r="O7635" s="108" t="s">
        <v>2573</v>
      </c>
    </row>
    <row r="7636" spans="1:15" s="108" customFormat="1" ht="12.75" x14ac:dyDescent="0.2">
      <c r="A7636" s="108" t="str">
        <f>EnterpriseData!$B$38</f>
        <v>ProTes300420201Adm</v>
      </c>
      <c r="B7636" s="109" t="s">
        <v>27144</v>
      </c>
      <c r="C7636" s="108" t="s">
        <v>2609</v>
      </c>
      <c r="D7636" s="108" t="s">
        <v>27145</v>
      </c>
      <c r="E7636" s="108" t="s">
        <v>2683</v>
      </c>
      <c r="G7636" s="108" t="s">
        <v>27146</v>
      </c>
      <c r="H7636" s="108" t="s">
        <v>7496</v>
      </c>
      <c r="I7636" s="110" t="s">
        <v>2683</v>
      </c>
      <c r="J7636" s="108" t="s">
        <v>7497</v>
      </c>
      <c r="O7636" s="108" t="s">
        <v>2573</v>
      </c>
    </row>
    <row r="7637" spans="1:15" s="108" customFormat="1" ht="12.75" x14ac:dyDescent="0.2">
      <c r="A7637" s="108" t="str">
        <f>EnterpriseData!$B$38</f>
        <v>ProTes300420201Adm</v>
      </c>
      <c r="B7637" s="109" t="s">
        <v>27147</v>
      </c>
      <c r="C7637" s="108" t="s">
        <v>2609</v>
      </c>
      <c r="D7637" s="108" t="s">
        <v>27148</v>
      </c>
      <c r="E7637" s="108" t="s">
        <v>2683</v>
      </c>
      <c r="G7637" s="108" t="s">
        <v>4807</v>
      </c>
      <c r="H7637" s="108" t="s">
        <v>6719</v>
      </c>
      <c r="I7637" s="110" t="s">
        <v>2683</v>
      </c>
      <c r="J7637" s="108" t="s">
        <v>3100</v>
      </c>
      <c r="O7637" s="108" t="s">
        <v>2573</v>
      </c>
    </row>
    <row r="7638" spans="1:15" s="108" customFormat="1" ht="12.75" x14ac:dyDescent="0.2">
      <c r="A7638" s="108" t="str">
        <f>EnterpriseData!$B$38</f>
        <v>ProTes300420201Adm</v>
      </c>
      <c r="B7638" s="109" t="s">
        <v>27149</v>
      </c>
      <c r="C7638" s="108" t="s">
        <v>2609</v>
      </c>
      <c r="D7638" s="108" t="s">
        <v>27150</v>
      </c>
      <c r="E7638" s="108" t="s">
        <v>2683</v>
      </c>
      <c r="G7638" s="108" t="s">
        <v>27151</v>
      </c>
      <c r="H7638" s="108" t="s">
        <v>6143</v>
      </c>
      <c r="I7638" s="110" t="s">
        <v>2683</v>
      </c>
      <c r="J7638" s="108" t="s">
        <v>4901</v>
      </c>
      <c r="O7638" s="108" t="s">
        <v>2573</v>
      </c>
    </row>
    <row r="7639" spans="1:15" s="108" customFormat="1" ht="12.75" x14ac:dyDescent="0.2">
      <c r="A7639" s="108" t="str">
        <f>EnterpriseData!$B$38</f>
        <v>ProTes300420201Adm</v>
      </c>
      <c r="B7639" s="109" t="s">
        <v>27152</v>
      </c>
      <c r="C7639" s="108" t="s">
        <v>2609</v>
      </c>
      <c r="D7639" s="108" t="s">
        <v>27153</v>
      </c>
      <c r="E7639" s="108" t="s">
        <v>2683</v>
      </c>
      <c r="G7639" s="108" t="s">
        <v>5163</v>
      </c>
      <c r="H7639" s="108" t="s">
        <v>23440</v>
      </c>
      <c r="I7639" s="110" t="s">
        <v>2683</v>
      </c>
      <c r="J7639" s="108" t="s">
        <v>3629</v>
      </c>
      <c r="O7639" s="108" t="s">
        <v>2573</v>
      </c>
    </row>
    <row r="7640" spans="1:15" s="108" customFormat="1" ht="12.75" x14ac:dyDescent="0.2">
      <c r="A7640" s="108" t="str">
        <f>EnterpriseData!$B$38</f>
        <v>ProTes300420201Adm</v>
      </c>
      <c r="B7640" s="109" t="s">
        <v>27154</v>
      </c>
      <c r="C7640" s="108" t="s">
        <v>2609</v>
      </c>
      <c r="D7640" s="108" t="s">
        <v>27155</v>
      </c>
      <c r="E7640" s="108" t="s">
        <v>2683</v>
      </c>
      <c r="G7640" s="108" t="s">
        <v>27156</v>
      </c>
      <c r="H7640" s="108" t="s">
        <v>6133</v>
      </c>
      <c r="I7640" s="110" t="s">
        <v>2683</v>
      </c>
      <c r="J7640" s="108" t="s">
        <v>3681</v>
      </c>
      <c r="O7640" s="108" t="s">
        <v>2573</v>
      </c>
    </row>
    <row r="7641" spans="1:15" s="108" customFormat="1" ht="12.75" x14ac:dyDescent="0.2">
      <c r="A7641" s="108" t="str">
        <f>EnterpriseData!$B$38</f>
        <v>ProTes300420201Adm</v>
      </c>
      <c r="B7641" s="109" t="s">
        <v>27157</v>
      </c>
      <c r="C7641" s="108" t="s">
        <v>2609</v>
      </c>
      <c r="D7641" s="108" t="s">
        <v>27158</v>
      </c>
      <c r="E7641" s="108" t="s">
        <v>2683</v>
      </c>
      <c r="G7641" s="108" t="s">
        <v>27159</v>
      </c>
      <c r="H7641" s="108" t="s">
        <v>27159</v>
      </c>
      <c r="I7641" s="110" t="s">
        <v>2683</v>
      </c>
      <c r="J7641" s="108" t="s">
        <v>5462</v>
      </c>
      <c r="O7641" s="108" t="s">
        <v>2573</v>
      </c>
    </row>
    <row r="7642" spans="1:15" s="108" customFormat="1" ht="12.75" x14ac:dyDescent="0.2">
      <c r="A7642" s="108" t="str">
        <f>EnterpriseData!$B$38</f>
        <v>ProTes300420201Adm</v>
      </c>
      <c r="B7642" s="109" t="s">
        <v>27160</v>
      </c>
      <c r="C7642" s="108" t="s">
        <v>2609</v>
      </c>
      <c r="D7642" s="108" t="s">
        <v>27161</v>
      </c>
      <c r="E7642" s="108" t="s">
        <v>2683</v>
      </c>
      <c r="G7642" s="108" t="s">
        <v>27162</v>
      </c>
      <c r="H7642" s="108" t="s">
        <v>6838</v>
      </c>
      <c r="I7642" s="110" t="s">
        <v>2683</v>
      </c>
      <c r="J7642" s="108" t="s">
        <v>2534</v>
      </c>
      <c r="O7642" s="108" t="s">
        <v>2573</v>
      </c>
    </row>
    <row r="7643" spans="1:15" s="108" customFormat="1" ht="12.75" x14ac:dyDescent="0.2">
      <c r="A7643" s="108" t="str">
        <f>EnterpriseData!$B$38</f>
        <v>ProTes300420201Adm</v>
      </c>
      <c r="B7643" s="109" t="s">
        <v>27163</v>
      </c>
      <c r="C7643" s="108" t="s">
        <v>2609</v>
      </c>
      <c r="D7643" s="108" t="s">
        <v>27164</v>
      </c>
      <c r="E7643" s="108" t="s">
        <v>27165</v>
      </c>
      <c r="G7643" s="108" t="s">
        <v>27166</v>
      </c>
      <c r="H7643" s="108" t="s">
        <v>6177</v>
      </c>
      <c r="I7643" s="110" t="s">
        <v>2683</v>
      </c>
      <c r="J7643" s="108" t="s">
        <v>2591</v>
      </c>
      <c r="O7643" s="108" t="s">
        <v>2573</v>
      </c>
    </row>
    <row r="7644" spans="1:15" s="108" customFormat="1" ht="12.75" x14ac:dyDescent="0.2">
      <c r="A7644" s="108" t="str">
        <f>EnterpriseData!$B$38</f>
        <v>ProTes300420201Adm</v>
      </c>
      <c r="B7644" s="109" t="s">
        <v>27167</v>
      </c>
      <c r="C7644" s="108" t="s">
        <v>2609</v>
      </c>
      <c r="D7644" s="108" t="s">
        <v>13539</v>
      </c>
      <c r="E7644" s="108" t="s">
        <v>2683</v>
      </c>
      <c r="G7644" s="108" t="s">
        <v>27168</v>
      </c>
      <c r="H7644" s="108" t="s">
        <v>6437</v>
      </c>
      <c r="I7644" s="110" t="s">
        <v>2683</v>
      </c>
      <c r="J7644" s="108" t="s">
        <v>3723</v>
      </c>
      <c r="O7644" s="108" t="s">
        <v>2573</v>
      </c>
    </row>
    <row r="7645" spans="1:15" s="108" customFormat="1" ht="12.75" x14ac:dyDescent="0.2">
      <c r="A7645" s="108" t="str">
        <f>EnterpriseData!$B$38</f>
        <v>ProTes300420201Adm</v>
      </c>
      <c r="B7645" s="109" t="s">
        <v>27169</v>
      </c>
      <c r="C7645" s="108" t="s">
        <v>2609</v>
      </c>
      <c r="D7645" s="108" t="s">
        <v>27170</v>
      </c>
      <c r="E7645" s="108" t="s">
        <v>2683</v>
      </c>
      <c r="G7645" s="108" t="s">
        <v>5261</v>
      </c>
      <c r="H7645" s="108" t="s">
        <v>27171</v>
      </c>
      <c r="I7645" s="110" t="s">
        <v>2683</v>
      </c>
      <c r="J7645" s="108" t="s">
        <v>5262</v>
      </c>
      <c r="O7645" s="108" t="s">
        <v>2573</v>
      </c>
    </row>
    <row r="7646" spans="1:15" s="108" customFormat="1" ht="12.75" x14ac:dyDescent="0.2">
      <c r="A7646" s="108" t="str">
        <f>EnterpriseData!$B$38</f>
        <v>ProTes300420201Adm</v>
      </c>
      <c r="B7646" s="109" t="s">
        <v>27172</v>
      </c>
      <c r="C7646" s="108" t="s">
        <v>2609</v>
      </c>
      <c r="D7646" s="108" t="s">
        <v>27173</v>
      </c>
      <c r="E7646" s="108" t="s">
        <v>2683</v>
      </c>
      <c r="G7646" s="108" t="s">
        <v>27174</v>
      </c>
      <c r="H7646" s="108" t="s">
        <v>7887</v>
      </c>
      <c r="I7646" s="110" t="s">
        <v>2683</v>
      </c>
      <c r="J7646" s="108" t="s">
        <v>4536</v>
      </c>
      <c r="O7646" s="108" t="s">
        <v>2573</v>
      </c>
    </row>
    <row r="7647" spans="1:15" s="108" customFormat="1" ht="12.75" x14ac:dyDescent="0.2">
      <c r="A7647" s="108" t="str">
        <f>EnterpriseData!$B$38</f>
        <v>ProTes300420201Adm</v>
      </c>
      <c r="B7647" s="109" t="s">
        <v>27175</v>
      </c>
      <c r="C7647" s="108" t="s">
        <v>2609</v>
      </c>
      <c r="D7647" s="108" t="s">
        <v>27176</v>
      </c>
      <c r="E7647" s="108" t="s">
        <v>2683</v>
      </c>
      <c r="G7647" s="108" t="s">
        <v>27177</v>
      </c>
      <c r="H7647" s="108" t="s">
        <v>6143</v>
      </c>
      <c r="I7647" s="110" t="s">
        <v>2683</v>
      </c>
      <c r="J7647" s="108" t="s">
        <v>4901</v>
      </c>
      <c r="O7647" s="108" t="s">
        <v>2573</v>
      </c>
    </row>
    <row r="7648" spans="1:15" s="108" customFormat="1" ht="12.75" x14ac:dyDescent="0.2">
      <c r="A7648" s="108" t="str">
        <f>EnterpriseData!$B$38</f>
        <v>ProTes300420201Adm</v>
      </c>
      <c r="B7648" s="109" t="s">
        <v>27178</v>
      </c>
      <c r="C7648" s="108" t="s">
        <v>2609</v>
      </c>
      <c r="D7648" s="108" t="s">
        <v>27179</v>
      </c>
      <c r="E7648" s="108" t="s">
        <v>2683</v>
      </c>
      <c r="G7648" s="108" t="s">
        <v>23612</v>
      </c>
      <c r="H7648" s="108" t="s">
        <v>7206</v>
      </c>
      <c r="I7648" s="110" t="s">
        <v>2683</v>
      </c>
      <c r="J7648" s="108" t="s">
        <v>3047</v>
      </c>
      <c r="O7648" s="108" t="s">
        <v>2573</v>
      </c>
    </row>
    <row r="7649" spans="1:15" s="108" customFormat="1" ht="12.75" x14ac:dyDescent="0.2">
      <c r="A7649" s="108" t="str">
        <f>EnterpriseData!$B$38</f>
        <v>ProTes300420201Adm</v>
      </c>
      <c r="B7649" s="109" t="s">
        <v>27180</v>
      </c>
      <c r="C7649" s="108" t="s">
        <v>2609</v>
      </c>
      <c r="D7649" s="108" t="s">
        <v>27181</v>
      </c>
      <c r="E7649" s="108" t="s">
        <v>2683</v>
      </c>
      <c r="G7649" s="108" t="s">
        <v>25448</v>
      </c>
      <c r="H7649" s="108" t="s">
        <v>25449</v>
      </c>
      <c r="I7649" s="110" t="s">
        <v>2683</v>
      </c>
      <c r="J7649" s="108" t="s">
        <v>5526</v>
      </c>
      <c r="O7649" s="108" t="s">
        <v>2573</v>
      </c>
    </row>
    <row r="7650" spans="1:15" s="108" customFormat="1" ht="12.75" x14ac:dyDescent="0.2">
      <c r="A7650" s="108" t="str">
        <f>EnterpriseData!$B$38</f>
        <v>ProTes300420201Adm</v>
      </c>
      <c r="B7650" s="109" t="s">
        <v>27182</v>
      </c>
      <c r="C7650" s="108" t="s">
        <v>2609</v>
      </c>
      <c r="D7650" s="108" t="s">
        <v>27183</v>
      </c>
      <c r="E7650" s="108" t="s">
        <v>2683</v>
      </c>
      <c r="G7650" s="108" t="s">
        <v>27184</v>
      </c>
      <c r="H7650" s="108" t="s">
        <v>7849</v>
      </c>
      <c r="I7650" s="110" t="s">
        <v>2683</v>
      </c>
      <c r="J7650" s="108" t="s">
        <v>5679</v>
      </c>
      <c r="O7650" s="108" t="s">
        <v>2573</v>
      </c>
    </row>
    <row r="7651" spans="1:15" s="108" customFormat="1" ht="12.75" x14ac:dyDescent="0.2">
      <c r="A7651" s="108" t="str">
        <f>EnterpriseData!$B$38</f>
        <v>ProTes300420201Adm</v>
      </c>
      <c r="B7651" s="109" t="s">
        <v>27185</v>
      </c>
      <c r="C7651" s="108" t="s">
        <v>2609</v>
      </c>
      <c r="D7651" s="108" t="s">
        <v>27186</v>
      </c>
      <c r="E7651" s="108" t="s">
        <v>2683</v>
      </c>
      <c r="G7651" s="108" t="s">
        <v>27187</v>
      </c>
      <c r="H7651" s="108" t="s">
        <v>6597</v>
      </c>
      <c r="I7651" s="110" t="s">
        <v>2683</v>
      </c>
      <c r="J7651" s="108" t="s">
        <v>3162</v>
      </c>
      <c r="O7651" s="108" t="s">
        <v>2573</v>
      </c>
    </row>
    <row r="7652" spans="1:15" s="108" customFormat="1" ht="12.75" x14ac:dyDescent="0.2">
      <c r="A7652" s="108" t="str">
        <f>EnterpriseData!$B$38</f>
        <v>ProTes300420201Adm</v>
      </c>
      <c r="B7652" s="109" t="s">
        <v>27188</v>
      </c>
      <c r="C7652" s="108" t="s">
        <v>2609</v>
      </c>
      <c r="D7652" s="108" t="s">
        <v>27189</v>
      </c>
      <c r="E7652" s="108" t="s">
        <v>2683</v>
      </c>
      <c r="G7652" s="108" t="s">
        <v>27190</v>
      </c>
      <c r="H7652" s="108" t="s">
        <v>27191</v>
      </c>
      <c r="I7652" s="110" t="s">
        <v>2683</v>
      </c>
      <c r="J7652" s="108" t="s">
        <v>10801</v>
      </c>
      <c r="O7652" s="108" t="s">
        <v>2573</v>
      </c>
    </row>
    <row r="7653" spans="1:15" s="108" customFormat="1" ht="12.75" x14ac:dyDescent="0.2">
      <c r="A7653" s="108" t="str">
        <f>EnterpriseData!$B$38</f>
        <v>ProTes300420201Adm</v>
      </c>
      <c r="B7653" s="109" t="s">
        <v>27192</v>
      </c>
      <c r="C7653" s="108" t="s">
        <v>2609</v>
      </c>
      <c r="D7653" s="108" t="s">
        <v>27193</v>
      </c>
      <c r="E7653" s="108" t="s">
        <v>27194</v>
      </c>
      <c r="G7653" s="108" t="s">
        <v>3837</v>
      </c>
      <c r="H7653" s="108" t="s">
        <v>3837</v>
      </c>
      <c r="I7653" s="110" t="s">
        <v>2683</v>
      </c>
      <c r="J7653" s="108" t="s">
        <v>2952</v>
      </c>
      <c r="O7653" s="108" t="s">
        <v>2573</v>
      </c>
    </row>
    <row r="7654" spans="1:15" s="108" customFormat="1" ht="12.75" x14ac:dyDescent="0.2">
      <c r="A7654" s="108" t="str">
        <f>EnterpriseData!$B$38</f>
        <v>ProTes300420201Adm</v>
      </c>
      <c r="B7654" s="109" t="s">
        <v>27195</v>
      </c>
      <c r="C7654" s="108" t="s">
        <v>2609</v>
      </c>
      <c r="D7654" s="108" t="s">
        <v>27196</v>
      </c>
      <c r="E7654" s="108" t="s">
        <v>2683</v>
      </c>
      <c r="G7654" s="108" t="s">
        <v>27197</v>
      </c>
      <c r="H7654" s="108" t="s">
        <v>27198</v>
      </c>
      <c r="I7654" s="110" t="s">
        <v>2683</v>
      </c>
      <c r="J7654" s="108" t="s">
        <v>2404</v>
      </c>
      <c r="O7654" s="108" t="s">
        <v>2573</v>
      </c>
    </row>
    <row r="7655" spans="1:15" s="108" customFormat="1" ht="12.75" x14ac:dyDescent="0.2">
      <c r="A7655" s="108" t="str">
        <f>EnterpriseData!$B$38</f>
        <v>ProTes300420201Adm</v>
      </c>
      <c r="B7655" s="109" t="s">
        <v>27199</v>
      </c>
      <c r="C7655" s="108" t="s">
        <v>2609</v>
      </c>
      <c r="D7655" s="108" t="s">
        <v>8801</v>
      </c>
      <c r="E7655" s="108" t="s">
        <v>2683</v>
      </c>
      <c r="G7655" s="108" t="s">
        <v>8802</v>
      </c>
      <c r="H7655" s="108" t="s">
        <v>8803</v>
      </c>
      <c r="I7655" s="110" t="s">
        <v>2683</v>
      </c>
      <c r="J7655" s="108" t="s">
        <v>2377</v>
      </c>
      <c r="O7655" s="108" t="s">
        <v>2573</v>
      </c>
    </row>
    <row r="7656" spans="1:15" s="108" customFormat="1" ht="12.75" x14ac:dyDescent="0.2">
      <c r="A7656" s="108" t="str">
        <f>EnterpriseData!$B$38</f>
        <v>ProTes300420201Adm</v>
      </c>
      <c r="B7656" s="109" t="s">
        <v>27200</v>
      </c>
      <c r="C7656" s="108" t="s">
        <v>2609</v>
      </c>
      <c r="D7656" s="108" t="s">
        <v>27201</v>
      </c>
      <c r="E7656" s="108" t="s">
        <v>2683</v>
      </c>
      <c r="G7656" s="108" t="s">
        <v>27202</v>
      </c>
      <c r="H7656" s="108" t="s">
        <v>6118</v>
      </c>
      <c r="I7656" s="110" t="s">
        <v>2683</v>
      </c>
      <c r="J7656" s="108" t="s">
        <v>2377</v>
      </c>
      <c r="O7656" s="108" t="s">
        <v>2573</v>
      </c>
    </row>
    <row r="7657" spans="1:15" s="108" customFormat="1" ht="12.75" x14ac:dyDescent="0.2">
      <c r="A7657" s="108" t="str">
        <f>EnterpriseData!$B$38</f>
        <v>ProTes300420201Adm</v>
      </c>
      <c r="B7657" s="109" t="s">
        <v>27203</v>
      </c>
      <c r="C7657" s="108" t="s">
        <v>2609</v>
      </c>
      <c r="D7657" s="108" t="s">
        <v>27204</v>
      </c>
      <c r="E7657" s="108" t="s">
        <v>2683</v>
      </c>
      <c r="G7657" s="108" t="s">
        <v>27205</v>
      </c>
      <c r="H7657" s="108" t="s">
        <v>6976</v>
      </c>
      <c r="I7657" s="110" t="s">
        <v>2683</v>
      </c>
      <c r="J7657" s="108" t="s">
        <v>6276</v>
      </c>
      <c r="O7657" s="108" t="s">
        <v>2573</v>
      </c>
    </row>
    <row r="7658" spans="1:15" s="108" customFormat="1" ht="12.75" x14ac:dyDescent="0.2">
      <c r="A7658" s="108" t="str">
        <f>EnterpriseData!$B$38</f>
        <v>ProTes300420201Adm</v>
      </c>
      <c r="B7658" s="109" t="s">
        <v>27206</v>
      </c>
      <c r="C7658" s="108" t="s">
        <v>2609</v>
      </c>
      <c r="D7658" s="108" t="s">
        <v>27207</v>
      </c>
      <c r="E7658" s="108" t="s">
        <v>2683</v>
      </c>
      <c r="G7658" s="108" t="s">
        <v>27208</v>
      </c>
      <c r="H7658" s="108" t="s">
        <v>4466</v>
      </c>
      <c r="I7658" s="110" t="s">
        <v>2683</v>
      </c>
      <c r="J7658" s="108" t="s">
        <v>3825</v>
      </c>
      <c r="O7658" s="108" t="s">
        <v>2573</v>
      </c>
    </row>
    <row r="7659" spans="1:15" s="108" customFormat="1" ht="12.75" x14ac:dyDescent="0.2">
      <c r="A7659" s="108" t="str">
        <f>EnterpriseData!$B$38</f>
        <v>ProTes300420201Adm</v>
      </c>
      <c r="B7659" s="109" t="s">
        <v>27209</v>
      </c>
      <c r="C7659" s="108" t="s">
        <v>2609</v>
      </c>
      <c r="D7659" s="108" t="s">
        <v>27210</v>
      </c>
      <c r="E7659" s="108" t="s">
        <v>2683</v>
      </c>
      <c r="G7659" s="108" t="s">
        <v>5185</v>
      </c>
      <c r="H7659" s="108" t="s">
        <v>8367</v>
      </c>
      <c r="I7659" s="110" t="s">
        <v>2683</v>
      </c>
      <c r="J7659" s="108" t="s">
        <v>4785</v>
      </c>
      <c r="O7659" s="108" t="s">
        <v>2573</v>
      </c>
    </row>
    <row r="7660" spans="1:15" s="108" customFormat="1" ht="12.75" x14ac:dyDescent="0.2">
      <c r="A7660" s="108" t="str">
        <f>EnterpriseData!$B$38</f>
        <v>ProTes300420201Adm</v>
      </c>
      <c r="B7660" s="109" t="s">
        <v>27211</v>
      </c>
      <c r="C7660" s="108" t="s">
        <v>2609</v>
      </c>
      <c r="D7660" s="108" t="s">
        <v>27212</v>
      </c>
      <c r="E7660" s="108" t="s">
        <v>2683</v>
      </c>
      <c r="G7660" s="108" t="s">
        <v>5448</v>
      </c>
      <c r="H7660" s="108" t="s">
        <v>5448</v>
      </c>
      <c r="I7660" s="110" t="s">
        <v>2683</v>
      </c>
      <c r="J7660" s="108" t="s">
        <v>4503</v>
      </c>
      <c r="O7660" s="108" t="s">
        <v>2573</v>
      </c>
    </row>
    <row r="7661" spans="1:15" s="108" customFormat="1" ht="12.75" x14ac:dyDescent="0.2">
      <c r="A7661" s="108" t="str">
        <f>EnterpriseData!$B$38</f>
        <v>ProTes300420201Adm</v>
      </c>
      <c r="B7661" s="109" t="s">
        <v>27213</v>
      </c>
      <c r="C7661" s="108" t="s">
        <v>2609</v>
      </c>
      <c r="D7661" s="108" t="s">
        <v>27214</v>
      </c>
      <c r="E7661" s="108" t="s">
        <v>2683</v>
      </c>
      <c r="G7661" s="108" t="s">
        <v>27215</v>
      </c>
      <c r="H7661" s="108" t="s">
        <v>6118</v>
      </c>
      <c r="I7661" s="110" t="s">
        <v>2683</v>
      </c>
      <c r="J7661" s="108" t="s">
        <v>2377</v>
      </c>
      <c r="O7661" s="108" t="s">
        <v>2573</v>
      </c>
    </row>
    <row r="7662" spans="1:15" s="108" customFormat="1" ht="12.75" x14ac:dyDescent="0.2">
      <c r="A7662" s="108" t="str">
        <f>EnterpriseData!$B$38</f>
        <v>ProTes300420201Adm</v>
      </c>
      <c r="B7662" s="109" t="s">
        <v>27216</v>
      </c>
      <c r="C7662" s="108" t="s">
        <v>2609</v>
      </c>
      <c r="D7662" s="108" t="s">
        <v>27217</v>
      </c>
      <c r="E7662" s="108" t="s">
        <v>2683</v>
      </c>
      <c r="G7662" s="108" t="s">
        <v>5378</v>
      </c>
      <c r="H7662" s="108" t="s">
        <v>5378</v>
      </c>
      <c r="I7662" s="110" t="s">
        <v>2683</v>
      </c>
      <c r="J7662" s="108" t="s">
        <v>5379</v>
      </c>
      <c r="O7662" s="108" t="s">
        <v>2573</v>
      </c>
    </row>
    <row r="7663" spans="1:15" s="108" customFormat="1" ht="12.75" x14ac:dyDescent="0.2">
      <c r="A7663" s="108" t="str">
        <f>EnterpriseData!$B$38</f>
        <v>ProTes300420201Adm</v>
      </c>
      <c r="B7663" s="109" t="s">
        <v>27218</v>
      </c>
      <c r="C7663" s="108" t="s">
        <v>2609</v>
      </c>
      <c r="D7663" s="108" t="s">
        <v>27219</v>
      </c>
      <c r="E7663" s="108" t="s">
        <v>2683</v>
      </c>
      <c r="G7663" s="108" t="s">
        <v>27220</v>
      </c>
      <c r="H7663" s="108" t="s">
        <v>15692</v>
      </c>
      <c r="I7663" s="110" t="s">
        <v>2683</v>
      </c>
      <c r="J7663" s="108" t="s">
        <v>5428</v>
      </c>
      <c r="O7663" s="108" t="s">
        <v>2573</v>
      </c>
    </row>
    <row r="7664" spans="1:15" s="108" customFormat="1" ht="12.75" x14ac:dyDescent="0.2">
      <c r="A7664" s="108" t="str">
        <f>EnterpriseData!$B$38</f>
        <v>ProTes300420201Adm</v>
      </c>
      <c r="B7664" s="109" t="s">
        <v>27221</v>
      </c>
      <c r="C7664" s="108" t="s">
        <v>2609</v>
      </c>
      <c r="D7664" s="108" t="s">
        <v>27222</v>
      </c>
      <c r="E7664" s="108" t="s">
        <v>2683</v>
      </c>
      <c r="G7664" s="108" t="s">
        <v>27223</v>
      </c>
      <c r="H7664" s="108" t="s">
        <v>6676</v>
      </c>
      <c r="I7664" s="110" t="s">
        <v>2683</v>
      </c>
      <c r="J7664" s="108" t="s">
        <v>3151</v>
      </c>
      <c r="O7664" s="108" t="s">
        <v>2573</v>
      </c>
    </row>
    <row r="7665" spans="1:15" s="108" customFormat="1" ht="12.75" x14ac:dyDescent="0.2">
      <c r="A7665" s="108" t="str">
        <f>EnterpriseData!$B$38</f>
        <v>ProTes300420201Adm</v>
      </c>
      <c r="B7665" s="109" t="s">
        <v>27224</v>
      </c>
      <c r="C7665" s="108" t="s">
        <v>2609</v>
      </c>
      <c r="D7665" s="108" t="s">
        <v>27225</v>
      </c>
      <c r="E7665" s="108" t="s">
        <v>2683</v>
      </c>
      <c r="G7665" s="108" t="s">
        <v>27226</v>
      </c>
      <c r="H7665" s="108" t="s">
        <v>6765</v>
      </c>
      <c r="I7665" s="110" t="s">
        <v>2683</v>
      </c>
      <c r="J7665" s="108" t="s">
        <v>5640</v>
      </c>
      <c r="O7665" s="108" t="s">
        <v>2573</v>
      </c>
    </row>
    <row r="7666" spans="1:15" s="108" customFormat="1" ht="12.75" x14ac:dyDescent="0.2">
      <c r="A7666" s="108" t="str">
        <f>EnterpriseData!$B$38</f>
        <v>ProTes300420201Adm</v>
      </c>
      <c r="B7666" s="109" t="s">
        <v>27227</v>
      </c>
      <c r="C7666" s="108" t="s">
        <v>2609</v>
      </c>
      <c r="D7666" s="108" t="s">
        <v>27228</v>
      </c>
      <c r="E7666" s="108" t="s">
        <v>2683</v>
      </c>
      <c r="G7666" s="108" t="s">
        <v>27229</v>
      </c>
      <c r="H7666" s="108" t="s">
        <v>7315</v>
      </c>
      <c r="I7666" s="110" t="s">
        <v>2683</v>
      </c>
      <c r="J7666" s="108" t="s">
        <v>3016</v>
      </c>
      <c r="O7666" s="108" t="s">
        <v>2573</v>
      </c>
    </row>
    <row r="7667" spans="1:15" s="108" customFormat="1" ht="12.75" x14ac:dyDescent="0.2">
      <c r="A7667" s="108" t="str">
        <f>EnterpriseData!$B$38</f>
        <v>ProTes300420201Adm</v>
      </c>
      <c r="B7667" s="109" t="s">
        <v>27230</v>
      </c>
      <c r="C7667" s="108" t="s">
        <v>2609</v>
      </c>
      <c r="D7667" s="108" t="s">
        <v>27231</v>
      </c>
      <c r="E7667" s="108" t="s">
        <v>2683</v>
      </c>
      <c r="G7667" s="108" t="s">
        <v>27232</v>
      </c>
      <c r="H7667" s="108" t="s">
        <v>27233</v>
      </c>
      <c r="I7667" s="110" t="s">
        <v>2683</v>
      </c>
      <c r="J7667" s="108" t="s">
        <v>3681</v>
      </c>
      <c r="O7667" s="108" t="s">
        <v>2573</v>
      </c>
    </row>
    <row r="7668" spans="1:15" s="108" customFormat="1" ht="12.75" x14ac:dyDescent="0.2">
      <c r="A7668" s="108" t="str">
        <f>EnterpriseData!$B$38</f>
        <v>ProTes300420201Adm</v>
      </c>
      <c r="B7668" s="109" t="s">
        <v>27234</v>
      </c>
      <c r="C7668" s="108" t="s">
        <v>2609</v>
      </c>
      <c r="D7668" s="108" t="s">
        <v>27235</v>
      </c>
      <c r="E7668" s="108" t="s">
        <v>2683</v>
      </c>
      <c r="G7668" s="108" t="s">
        <v>27236</v>
      </c>
      <c r="H7668" s="108" t="s">
        <v>3823</v>
      </c>
      <c r="I7668" s="110" t="s">
        <v>2683</v>
      </c>
      <c r="J7668" s="108" t="s">
        <v>3825</v>
      </c>
      <c r="O7668" s="108" t="s">
        <v>2573</v>
      </c>
    </row>
    <row r="7669" spans="1:15" s="108" customFormat="1" ht="12.75" x14ac:dyDescent="0.2">
      <c r="A7669" s="108" t="str">
        <f>EnterpriseData!$B$38</f>
        <v>ProTes300420201Adm</v>
      </c>
      <c r="B7669" s="109" t="s">
        <v>27237</v>
      </c>
      <c r="C7669" s="108" t="s">
        <v>2609</v>
      </c>
      <c r="D7669" s="108" t="s">
        <v>27238</v>
      </c>
      <c r="E7669" s="108" t="s">
        <v>2683</v>
      </c>
      <c r="G7669" s="108" t="s">
        <v>27239</v>
      </c>
      <c r="H7669" s="108" t="s">
        <v>27240</v>
      </c>
      <c r="I7669" s="110" t="s">
        <v>2683</v>
      </c>
      <c r="J7669" s="108" t="s">
        <v>7505</v>
      </c>
      <c r="O7669" s="108" t="s">
        <v>2573</v>
      </c>
    </row>
    <row r="7670" spans="1:15" s="108" customFormat="1" ht="12.75" x14ac:dyDescent="0.2">
      <c r="A7670" s="108" t="str">
        <f>EnterpriseData!$B$38</f>
        <v>ProTes300420201Adm</v>
      </c>
      <c r="B7670" s="109" t="s">
        <v>27241</v>
      </c>
      <c r="C7670" s="108" t="s">
        <v>2609</v>
      </c>
      <c r="D7670" s="108" t="s">
        <v>27242</v>
      </c>
      <c r="E7670" s="108" t="s">
        <v>2683</v>
      </c>
      <c r="G7670" s="108" t="s">
        <v>27243</v>
      </c>
      <c r="H7670" s="108" t="s">
        <v>15148</v>
      </c>
      <c r="I7670" s="110" t="s">
        <v>2683</v>
      </c>
      <c r="J7670" s="108" t="s">
        <v>4785</v>
      </c>
      <c r="O7670" s="108" t="s">
        <v>2573</v>
      </c>
    </row>
    <row r="7671" spans="1:15" s="108" customFormat="1" ht="12.75" x14ac:dyDescent="0.2">
      <c r="A7671" s="108" t="str">
        <f>EnterpriseData!$B$38</f>
        <v>ProTes300420201Adm</v>
      </c>
      <c r="B7671" s="109" t="s">
        <v>27244</v>
      </c>
      <c r="C7671" s="108" t="s">
        <v>2609</v>
      </c>
      <c r="D7671" s="108" t="s">
        <v>27245</v>
      </c>
      <c r="E7671" s="108" t="s">
        <v>2683</v>
      </c>
      <c r="G7671" s="108" t="s">
        <v>27246</v>
      </c>
      <c r="H7671" s="108" t="s">
        <v>6753</v>
      </c>
      <c r="I7671" s="110" t="s">
        <v>2683</v>
      </c>
      <c r="J7671" s="108" t="s">
        <v>5526</v>
      </c>
      <c r="O7671" s="108" t="s">
        <v>2573</v>
      </c>
    </row>
    <row r="7672" spans="1:15" s="108" customFormat="1" ht="12.75" x14ac:dyDescent="0.2">
      <c r="A7672" s="108" t="str">
        <f>EnterpriseData!$B$38</f>
        <v>ProTes300420201Adm</v>
      </c>
      <c r="B7672" s="109" t="s">
        <v>27247</v>
      </c>
      <c r="C7672" s="108" t="s">
        <v>2609</v>
      </c>
      <c r="D7672" s="108" t="s">
        <v>27248</v>
      </c>
      <c r="E7672" s="108" t="s">
        <v>2683</v>
      </c>
      <c r="G7672" s="108" t="s">
        <v>27249</v>
      </c>
      <c r="H7672" s="108" t="s">
        <v>6415</v>
      </c>
      <c r="I7672" s="110" t="s">
        <v>2683</v>
      </c>
      <c r="J7672" s="108" t="s">
        <v>4651</v>
      </c>
      <c r="O7672" s="108" t="s">
        <v>2573</v>
      </c>
    </row>
    <row r="7673" spans="1:15" s="108" customFormat="1" ht="12.75" x14ac:dyDescent="0.2">
      <c r="A7673" s="108" t="str">
        <f>EnterpriseData!$B$38</f>
        <v>ProTes300420201Adm</v>
      </c>
      <c r="B7673" s="109" t="s">
        <v>27250</v>
      </c>
      <c r="C7673" s="108" t="s">
        <v>2609</v>
      </c>
      <c r="D7673" s="108" t="s">
        <v>27251</v>
      </c>
      <c r="E7673" s="108" t="s">
        <v>2683</v>
      </c>
      <c r="G7673" s="108" t="s">
        <v>27252</v>
      </c>
      <c r="H7673" s="108" t="s">
        <v>27252</v>
      </c>
      <c r="I7673" s="110" t="s">
        <v>2683</v>
      </c>
      <c r="J7673" s="108" t="s">
        <v>5602</v>
      </c>
      <c r="O7673" s="108" t="s">
        <v>2573</v>
      </c>
    </row>
    <row r="7674" spans="1:15" s="108" customFormat="1" ht="12.75" x14ac:dyDescent="0.2">
      <c r="A7674" s="108" t="str">
        <f>EnterpriseData!$B$38</f>
        <v>ProTes300420201Adm</v>
      </c>
      <c r="B7674" s="109" t="s">
        <v>27253</v>
      </c>
      <c r="C7674" s="108" t="s">
        <v>2609</v>
      </c>
      <c r="D7674" s="108" t="s">
        <v>27254</v>
      </c>
      <c r="E7674" s="108" t="s">
        <v>2683</v>
      </c>
      <c r="G7674" s="108" t="s">
        <v>27255</v>
      </c>
      <c r="H7674" s="108" t="s">
        <v>6245</v>
      </c>
      <c r="I7674" s="110" t="s">
        <v>2683</v>
      </c>
      <c r="J7674" s="108" t="s">
        <v>2412</v>
      </c>
      <c r="O7674" s="108" t="s">
        <v>2573</v>
      </c>
    </row>
    <row r="7675" spans="1:15" s="108" customFormat="1" ht="12.75" x14ac:dyDescent="0.2">
      <c r="A7675" s="108" t="str">
        <f>EnterpriseData!$B$38</f>
        <v>ProTes300420201Adm</v>
      </c>
      <c r="B7675" s="109" t="s">
        <v>27256</v>
      </c>
      <c r="C7675" s="108" t="s">
        <v>2609</v>
      </c>
      <c r="D7675" s="108" t="s">
        <v>8195</v>
      </c>
      <c r="E7675" s="108" t="s">
        <v>2683</v>
      </c>
      <c r="G7675" s="108" t="s">
        <v>9216</v>
      </c>
      <c r="H7675" s="108" t="s">
        <v>27257</v>
      </c>
      <c r="I7675" s="110" t="s">
        <v>2683</v>
      </c>
      <c r="J7675" s="108" t="s">
        <v>3016</v>
      </c>
      <c r="O7675" s="108" t="s">
        <v>2573</v>
      </c>
    </row>
    <row r="7676" spans="1:15" s="108" customFormat="1" ht="12.75" x14ac:dyDescent="0.2">
      <c r="A7676" s="108" t="str">
        <f>EnterpriseData!$B$38</f>
        <v>ProTes300420201Adm</v>
      </c>
      <c r="B7676" s="109" t="s">
        <v>27258</v>
      </c>
      <c r="C7676" s="108" t="s">
        <v>2609</v>
      </c>
      <c r="D7676" s="108" t="s">
        <v>27259</v>
      </c>
      <c r="E7676" s="108" t="s">
        <v>2683</v>
      </c>
      <c r="G7676" s="108" t="s">
        <v>23529</v>
      </c>
      <c r="H7676" s="108" t="s">
        <v>8351</v>
      </c>
      <c r="I7676" s="110" t="s">
        <v>2683</v>
      </c>
      <c r="J7676" s="108" t="s">
        <v>2930</v>
      </c>
      <c r="O7676" s="108" t="s">
        <v>2573</v>
      </c>
    </row>
    <row r="7677" spans="1:15" s="108" customFormat="1" ht="12.75" x14ac:dyDescent="0.2">
      <c r="A7677" s="108" t="str">
        <f>EnterpriseData!$B$38</f>
        <v>ProTes300420201Adm</v>
      </c>
      <c r="B7677" s="109" t="s">
        <v>27260</v>
      </c>
      <c r="C7677" s="108" t="s">
        <v>2609</v>
      </c>
      <c r="D7677" s="108" t="s">
        <v>26625</v>
      </c>
      <c r="E7677" s="108" t="s">
        <v>2683</v>
      </c>
      <c r="G7677" s="108" t="s">
        <v>27261</v>
      </c>
      <c r="H7677" s="108" t="s">
        <v>27262</v>
      </c>
      <c r="I7677" s="110" t="s">
        <v>2683</v>
      </c>
      <c r="J7677" s="108" t="s">
        <v>2440</v>
      </c>
      <c r="O7677" s="108" t="s">
        <v>2573</v>
      </c>
    </row>
    <row r="7678" spans="1:15" s="108" customFormat="1" ht="12.75" x14ac:dyDescent="0.2">
      <c r="A7678" s="108" t="str">
        <f>EnterpriseData!$B$38</f>
        <v>ProTes300420201Adm</v>
      </c>
      <c r="B7678" s="109" t="s">
        <v>27263</v>
      </c>
      <c r="C7678" s="108" t="s">
        <v>2609</v>
      </c>
      <c r="D7678" s="108" t="s">
        <v>27264</v>
      </c>
      <c r="E7678" s="108" t="s">
        <v>2683</v>
      </c>
      <c r="G7678" s="108" t="s">
        <v>4415</v>
      </c>
      <c r="H7678" s="108" t="s">
        <v>6743</v>
      </c>
      <c r="I7678" s="110" t="s">
        <v>2683</v>
      </c>
      <c r="J7678" s="108" t="s">
        <v>2377</v>
      </c>
      <c r="O7678" s="108" t="s">
        <v>2573</v>
      </c>
    </row>
    <row r="7679" spans="1:15" s="108" customFormat="1" ht="12.75" x14ac:dyDescent="0.2">
      <c r="A7679" s="108" t="str">
        <f>EnterpriseData!$B$38</f>
        <v>ProTes300420201Adm</v>
      </c>
      <c r="B7679" s="109" t="s">
        <v>27265</v>
      </c>
      <c r="C7679" s="108" t="s">
        <v>2609</v>
      </c>
      <c r="D7679" s="108" t="s">
        <v>27266</v>
      </c>
      <c r="E7679" s="108" t="s">
        <v>2683</v>
      </c>
      <c r="G7679" s="108" t="s">
        <v>27267</v>
      </c>
      <c r="H7679" s="108" t="s">
        <v>7712</v>
      </c>
      <c r="I7679" s="110" t="s">
        <v>2683</v>
      </c>
      <c r="J7679" s="108" t="s">
        <v>3614</v>
      </c>
      <c r="O7679" s="108" t="s">
        <v>2573</v>
      </c>
    </row>
    <row r="7680" spans="1:15" s="108" customFormat="1" ht="12.75" x14ac:dyDescent="0.2">
      <c r="A7680" s="108" t="str">
        <f>EnterpriseData!$B$38</f>
        <v>ProTes300420201Adm</v>
      </c>
      <c r="B7680" s="109" t="s">
        <v>27268</v>
      </c>
      <c r="C7680" s="108" t="s">
        <v>2609</v>
      </c>
      <c r="D7680" s="108" t="s">
        <v>27269</v>
      </c>
      <c r="E7680" s="108" t="s">
        <v>2683</v>
      </c>
      <c r="G7680" s="108" t="s">
        <v>27270</v>
      </c>
      <c r="H7680" s="108" t="s">
        <v>6245</v>
      </c>
      <c r="I7680" s="110" t="s">
        <v>2683</v>
      </c>
      <c r="J7680" s="108" t="s">
        <v>2412</v>
      </c>
      <c r="O7680" s="108" t="s">
        <v>2573</v>
      </c>
    </row>
    <row r="7681" spans="1:15" s="108" customFormat="1" ht="12.75" x14ac:dyDescent="0.2">
      <c r="A7681" s="108" t="str">
        <f>EnterpriseData!$B$38</f>
        <v>ProTes300420201Adm</v>
      </c>
      <c r="B7681" s="109" t="s">
        <v>27271</v>
      </c>
      <c r="C7681" s="108" t="s">
        <v>2609</v>
      </c>
      <c r="D7681" s="108" t="s">
        <v>27272</v>
      </c>
      <c r="E7681" s="108" t="s">
        <v>2683</v>
      </c>
      <c r="G7681" s="108" t="s">
        <v>27273</v>
      </c>
      <c r="H7681" s="108" t="s">
        <v>27273</v>
      </c>
      <c r="I7681" s="110" t="s">
        <v>2683</v>
      </c>
      <c r="J7681" s="108" t="s">
        <v>2385</v>
      </c>
      <c r="O7681" s="108" t="s">
        <v>2573</v>
      </c>
    </row>
    <row r="7682" spans="1:15" s="108" customFormat="1" ht="12.75" x14ac:dyDescent="0.2">
      <c r="A7682" s="108" t="str">
        <f>EnterpriseData!$B$38</f>
        <v>ProTes300420201Adm</v>
      </c>
      <c r="B7682" s="109" t="s">
        <v>27274</v>
      </c>
      <c r="C7682" s="108" t="s">
        <v>2609</v>
      </c>
      <c r="D7682" s="108" t="s">
        <v>27275</v>
      </c>
      <c r="E7682" s="108" t="s">
        <v>2683</v>
      </c>
      <c r="G7682" s="108" t="s">
        <v>27276</v>
      </c>
      <c r="H7682" s="108" t="s">
        <v>6133</v>
      </c>
      <c r="I7682" s="110" t="s">
        <v>2683</v>
      </c>
      <c r="J7682" s="108" t="s">
        <v>3681</v>
      </c>
      <c r="O7682" s="108" t="s">
        <v>2573</v>
      </c>
    </row>
    <row r="7683" spans="1:15" s="108" customFormat="1" ht="12.75" x14ac:dyDescent="0.2">
      <c r="A7683" s="108" t="str">
        <f>EnterpriseData!$B$38</f>
        <v>ProTes300420201Adm</v>
      </c>
      <c r="B7683" s="109" t="s">
        <v>27277</v>
      </c>
      <c r="C7683" s="108" t="s">
        <v>2609</v>
      </c>
      <c r="D7683" s="108" t="s">
        <v>27278</v>
      </c>
      <c r="E7683" s="108" t="s">
        <v>2683</v>
      </c>
      <c r="G7683" s="108" t="s">
        <v>3566</v>
      </c>
      <c r="H7683" s="108" t="s">
        <v>23552</v>
      </c>
      <c r="I7683" s="110" t="s">
        <v>2683</v>
      </c>
      <c r="J7683" s="108" t="s">
        <v>2940</v>
      </c>
      <c r="O7683" s="108" t="s">
        <v>2573</v>
      </c>
    </row>
    <row r="7684" spans="1:15" s="108" customFormat="1" ht="12.75" x14ac:dyDescent="0.2">
      <c r="A7684" s="108" t="str">
        <f>EnterpriseData!$B$38</f>
        <v>ProTes300420201Adm</v>
      </c>
      <c r="B7684" s="109" t="s">
        <v>27279</v>
      </c>
      <c r="C7684" s="108" t="s">
        <v>2609</v>
      </c>
      <c r="D7684" s="108" t="s">
        <v>27280</v>
      </c>
      <c r="E7684" s="108" t="s">
        <v>2683</v>
      </c>
      <c r="G7684" s="108" t="s">
        <v>27281</v>
      </c>
      <c r="H7684" s="108" t="s">
        <v>4035</v>
      </c>
      <c r="I7684" s="110" t="s">
        <v>2683</v>
      </c>
      <c r="J7684" s="108" t="s">
        <v>3825</v>
      </c>
      <c r="O7684" s="108" t="s">
        <v>2573</v>
      </c>
    </row>
    <row r="7685" spans="1:15" s="108" customFormat="1" ht="12.75" x14ac:dyDescent="0.2">
      <c r="A7685" s="108" t="str">
        <f>EnterpriseData!$B$38</f>
        <v>ProTes300420201Adm</v>
      </c>
      <c r="B7685" s="109" t="s">
        <v>27282</v>
      </c>
      <c r="C7685" s="108" t="s">
        <v>2609</v>
      </c>
      <c r="D7685" s="108" t="s">
        <v>27283</v>
      </c>
      <c r="E7685" s="108" t="s">
        <v>2683</v>
      </c>
      <c r="G7685" s="108" t="s">
        <v>27284</v>
      </c>
      <c r="H7685" s="108" t="s">
        <v>27285</v>
      </c>
      <c r="I7685" s="110" t="s">
        <v>2683</v>
      </c>
      <c r="J7685" s="108" t="s">
        <v>4543</v>
      </c>
      <c r="O7685" s="108" t="s">
        <v>2573</v>
      </c>
    </row>
    <row r="7686" spans="1:15" s="108" customFormat="1" ht="12.75" x14ac:dyDescent="0.2">
      <c r="A7686" s="108" t="str">
        <f>EnterpriseData!$B$38</f>
        <v>ProTes300420201Adm</v>
      </c>
      <c r="B7686" s="109" t="s">
        <v>27286</v>
      </c>
      <c r="C7686" s="108" t="s">
        <v>2609</v>
      </c>
      <c r="D7686" s="108" t="s">
        <v>27287</v>
      </c>
      <c r="E7686" s="108" t="s">
        <v>2683</v>
      </c>
      <c r="G7686" s="108" t="s">
        <v>27288</v>
      </c>
      <c r="H7686" s="108" t="s">
        <v>4035</v>
      </c>
      <c r="I7686" s="110" t="s">
        <v>2683</v>
      </c>
      <c r="J7686" s="108" t="s">
        <v>3825</v>
      </c>
      <c r="O7686" s="108" t="s">
        <v>2573</v>
      </c>
    </row>
    <row r="7687" spans="1:15" s="108" customFormat="1" ht="12.75" x14ac:dyDescent="0.2">
      <c r="A7687" s="108" t="str">
        <f>EnterpriseData!$B$38</f>
        <v>ProTes300420201Adm</v>
      </c>
      <c r="B7687" s="109" t="s">
        <v>27289</v>
      </c>
      <c r="C7687" s="108" t="s">
        <v>2609</v>
      </c>
      <c r="D7687" s="108" t="s">
        <v>27290</v>
      </c>
      <c r="E7687" s="108" t="s">
        <v>2683</v>
      </c>
      <c r="G7687" s="108" t="s">
        <v>2875</v>
      </c>
      <c r="H7687" s="108" t="s">
        <v>2875</v>
      </c>
      <c r="I7687" s="110" t="s">
        <v>2683</v>
      </c>
      <c r="J7687" s="108" t="s">
        <v>2876</v>
      </c>
      <c r="O7687" s="108" t="s">
        <v>2573</v>
      </c>
    </row>
    <row r="7688" spans="1:15" s="108" customFormat="1" ht="12.75" x14ac:dyDescent="0.2">
      <c r="A7688" s="108" t="str">
        <f>EnterpriseData!$B$38</f>
        <v>ProTes300420201Adm</v>
      </c>
      <c r="B7688" s="109" t="s">
        <v>27291</v>
      </c>
      <c r="C7688" s="108" t="s">
        <v>2609</v>
      </c>
      <c r="D7688" s="108" t="s">
        <v>27292</v>
      </c>
      <c r="E7688" s="108" t="s">
        <v>2683</v>
      </c>
      <c r="G7688" s="108" t="s">
        <v>27293</v>
      </c>
      <c r="H7688" s="108" t="s">
        <v>27294</v>
      </c>
      <c r="I7688" s="110" t="s">
        <v>2683</v>
      </c>
      <c r="J7688" s="108" t="s">
        <v>5967</v>
      </c>
      <c r="O7688" s="108" t="s">
        <v>2573</v>
      </c>
    </row>
    <row r="7689" spans="1:15" s="108" customFormat="1" ht="12.75" x14ac:dyDescent="0.2">
      <c r="A7689" s="108" t="str">
        <f>EnterpriseData!$B$38</f>
        <v>ProTes300420201Adm</v>
      </c>
      <c r="B7689" s="109" t="s">
        <v>27295</v>
      </c>
      <c r="C7689" s="108" t="s">
        <v>2609</v>
      </c>
      <c r="D7689" s="108" t="s">
        <v>27296</v>
      </c>
      <c r="E7689" s="108" t="s">
        <v>2683</v>
      </c>
      <c r="G7689" s="108" t="s">
        <v>27297</v>
      </c>
      <c r="H7689" s="108" t="s">
        <v>6122</v>
      </c>
      <c r="I7689" s="110" t="s">
        <v>2683</v>
      </c>
      <c r="J7689" s="108" t="s">
        <v>6123</v>
      </c>
      <c r="O7689" s="108" t="s">
        <v>2573</v>
      </c>
    </row>
    <row r="7690" spans="1:15" s="108" customFormat="1" ht="12.75" x14ac:dyDescent="0.2">
      <c r="A7690" s="108" t="str">
        <f>EnterpriseData!$B$38</f>
        <v>ProTes300420201Adm</v>
      </c>
      <c r="B7690" s="109" t="s">
        <v>27298</v>
      </c>
      <c r="C7690" s="108" t="s">
        <v>2609</v>
      </c>
      <c r="D7690" s="108" t="s">
        <v>27299</v>
      </c>
      <c r="E7690" s="108" t="s">
        <v>2683</v>
      </c>
      <c r="G7690" s="108" t="s">
        <v>27300</v>
      </c>
      <c r="H7690" s="108" t="s">
        <v>7478</v>
      </c>
      <c r="I7690" s="110" t="s">
        <v>2683</v>
      </c>
      <c r="J7690" s="108" t="s">
        <v>6097</v>
      </c>
      <c r="O7690" s="108" t="s">
        <v>2573</v>
      </c>
    </row>
    <row r="7691" spans="1:15" s="108" customFormat="1" ht="12.75" x14ac:dyDescent="0.2">
      <c r="A7691" s="108" t="str">
        <f>EnterpriseData!$B$38</f>
        <v>ProTes300420201Adm</v>
      </c>
      <c r="B7691" s="109" t="s">
        <v>27301</v>
      </c>
      <c r="C7691" s="108" t="s">
        <v>2609</v>
      </c>
      <c r="D7691" s="108" t="s">
        <v>27302</v>
      </c>
      <c r="E7691" s="108" t="s">
        <v>2683</v>
      </c>
      <c r="G7691" s="108" t="s">
        <v>27303</v>
      </c>
      <c r="H7691" s="108" t="s">
        <v>8596</v>
      </c>
      <c r="I7691" s="110" t="s">
        <v>2683</v>
      </c>
      <c r="J7691" s="108" t="s">
        <v>2377</v>
      </c>
      <c r="O7691" s="108" t="s">
        <v>2573</v>
      </c>
    </row>
    <row r="7692" spans="1:15" s="108" customFormat="1" ht="12.75" x14ac:dyDescent="0.2">
      <c r="A7692" s="108" t="str">
        <f>EnterpriseData!$B$38</f>
        <v>ProTes300420201Adm</v>
      </c>
      <c r="B7692" s="109" t="s">
        <v>27304</v>
      </c>
      <c r="C7692" s="108" t="s">
        <v>2609</v>
      </c>
      <c r="D7692" s="108" t="s">
        <v>27305</v>
      </c>
      <c r="E7692" s="108" t="s">
        <v>2683</v>
      </c>
      <c r="G7692" s="108" t="s">
        <v>27306</v>
      </c>
      <c r="H7692" s="108" t="s">
        <v>6838</v>
      </c>
      <c r="I7692" s="110" t="s">
        <v>2683</v>
      </c>
      <c r="J7692" s="108" t="s">
        <v>2534</v>
      </c>
      <c r="O7692" s="108" t="s">
        <v>2573</v>
      </c>
    </row>
    <row r="7693" spans="1:15" s="108" customFormat="1" ht="12.75" x14ac:dyDescent="0.2">
      <c r="A7693" s="108" t="str">
        <f>EnterpriseData!$B$38</f>
        <v>ProTes300420201Adm</v>
      </c>
      <c r="B7693" s="109" t="s">
        <v>27307</v>
      </c>
      <c r="C7693" s="108" t="s">
        <v>2609</v>
      </c>
      <c r="D7693" s="108" t="s">
        <v>27308</v>
      </c>
      <c r="E7693" s="108" t="s">
        <v>2683</v>
      </c>
      <c r="G7693" s="108" t="s">
        <v>27309</v>
      </c>
      <c r="H7693" s="108" t="s">
        <v>27309</v>
      </c>
      <c r="I7693" s="110" t="s">
        <v>2683</v>
      </c>
      <c r="J7693" s="108" t="s">
        <v>3016</v>
      </c>
      <c r="O7693" s="108" t="s">
        <v>2573</v>
      </c>
    </row>
    <row r="7694" spans="1:15" s="108" customFormat="1" ht="12.75" x14ac:dyDescent="0.2">
      <c r="A7694" s="108" t="str">
        <f>EnterpriseData!$B$38</f>
        <v>ProTes300420201Adm</v>
      </c>
      <c r="B7694" s="109" t="s">
        <v>27310</v>
      </c>
      <c r="C7694" s="108" t="s">
        <v>2609</v>
      </c>
      <c r="D7694" s="108" t="s">
        <v>27311</v>
      </c>
      <c r="E7694" s="108" t="s">
        <v>2683</v>
      </c>
      <c r="G7694" s="108" t="s">
        <v>3822</v>
      </c>
      <c r="H7694" s="108" t="s">
        <v>3823</v>
      </c>
      <c r="I7694" s="110" t="s">
        <v>2683</v>
      </c>
      <c r="J7694" s="108" t="s">
        <v>3825</v>
      </c>
      <c r="O7694" s="108" t="s">
        <v>2573</v>
      </c>
    </row>
    <row r="7695" spans="1:15" s="108" customFormat="1" ht="12.75" x14ac:dyDescent="0.2">
      <c r="A7695" s="108" t="str">
        <f>EnterpriseData!$B$38</f>
        <v>ProTes300420201Adm</v>
      </c>
      <c r="B7695" s="109" t="s">
        <v>27312</v>
      </c>
      <c r="C7695" s="108" t="s">
        <v>2609</v>
      </c>
      <c r="D7695" s="108" t="s">
        <v>27313</v>
      </c>
      <c r="E7695" s="108" t="s">
        <v>2683</v>
      </c>
      <c r="G7695" s="108" t="s">
        <v>27314</v>
      </c>
      <c r="H7695" s="108" t="s">
        <v>6133</v>
      </c>
      <c r="I7695" s="110" t="s">
        <v>2683</v>
      </c>
      <c r="J7695" s="108" t="s">
        <v>3681</v>
      </c>
      <c r="O7695" s="108" t="s">
        <v>2573</v>
      </c>
    </row>
    <row r="7696" spans="1:15" s="108" customFormat="1" ht="12.75" x14ac:dyDescent="0.2">
      <c r="A7696" s="108" t="str">
        <f>EnterpriseData!$B$38</f>
        <v>ProTes300420201Adm</v>
      </c>
      <c r="B7696" s="109" t="s">
        <v>27315</v>
      </c>
      <c r="C7696" s="108" t="s">
        <v>2609</v>
      </c>
      <c r="D7696" s="108" t="s">
        <v>27316</v>
      </c>
      <c r="E7696" s="108" t="s">
        <v>2683</v>
      </c>
      <c r="G7696" s="108" t="s">
        <v>27317</v>
      </c>
      <c r="H7696" s="108" t="s">
        <v>8021</v>
      </c>
      <c r="I7696" s="110" t="s">
        <v>2683</v>
      </c>
      <c r="J7696" s="108" t="s">
        <v>2930</v>
      </c>
      <c r="O7696" s="108" t="s">
        <v>2573</v>
      </c>
    </row>
    <row r="7697" spans="1:15" s="108" customFormat="1" ht="12.75" x14ac:dyDescent="0.2">
      <c r="A7697" s="108" t="str">
        <f>EnterpriseData!$B$38</f>
        <v>ProTes300420201Adm</v>
      </c>
      <c r="B7697" s="109" t="s">
        <v>27318</v>
      </c>
      <c r="C7697" s="108" t="s">
        <v>2609</v>
      </c>
      <c r="D7697" s="108" t="s">
        <v>27319</v>
      </c>
      <c r="E7697" s="108" t="s">
        <v>2683</v>
      </c>
      <c r="G7697" s="108" t="s">
        <v>27320</v>
      </c>
      <c r="H7697" s="108" t="s">
        <v>7504</v>
      </c>
      <c r="I7697" s="110" t="s">
        <v>2683</v>
      </c>
      <c r="J7697" s="108" t="s">
        <v>7505</v>
      </c>
      <c r="O7697" s="108" t="s">
        <v>2573</v>
      </c>
    </row>
    <row r="7698" spans="1:15" s="108" customFormat="1" ht="12.75" x14ac:dyDescent="0.2">
      <c r="A7698" s="108" t="str">
        <f>EnterpriseData!$B$38</f>
        <v>ProTes300420201Adm</v>
      </c>
      <c r="B7698" s="109" t="s">
        <v>27321</v>
      </c>
      <c r="C7698" s="108" t="s">
        <v>2609</v>
      </c>
      <c r="D7698" s="108" t="s">
        <v>27322</v>
      </c>
      <c r="E7698" s="108" t="s">
        <v>2683</v>
      </c>
      <c r="G7698" s="108" t="s">
        <v>5735</v>
      </c>
      <c r="H7698" s="108" t="s">
        <v>5735</v>
      </c>
      <c r="I7698" s="110" t="s">
        <v>2683</v>
      </c>
      <c r="J7698" s="108" t="s">
        <v>4581</v>
      </c>
      <c r="O7698" s="108" t="s">
        <v>2573</v>
      </c>
    </row>
    <row r="7699" spans="1:15" s="108" customFormat="1" ht="12.75" x14ac:dyDescent="0.2">
      <c r="A7699" s="108" t="str">
        <f>EnterpriseData!$B$38</f>
        <v>ProTes300420201Adm</v>
      </c>
      <c r="B7699" s="109" t="s">
        <v>27323</v>
      </c>
      <c r="C7699" s="108" t="s">
        <v>2609</v>
      </c>
      <c r="D7699" s="108" t="s">
        <v>27324</v>
      </c>
      <c r="E7699" s="108" t="s">
        <v>2683</v>
      </c>
      <c r="G7699" s="108" t="s">
        <v>27325</v>
      </c>
      <c r="H7699" s="108" t="s">
        <v>6151</v>
      </c>
      <c r="I7699" s="110" t="s">
        <v>2683</v>
      </c>
      <c r="J7699" s="108" t="s">
        <v>2727</v>
      </c>
      <c r="O7699" s="108" t="s">
        <v>2573</v>
      </c>
    </row>
    <row r="7700" spans="1:15" s="108" customFormat="1" ht="12.75" x14ac:dyDescent="0.2">
      <c r="A7700" s="108" t="str">
        <f>EnterpriseData!$B$38</f>
        <v>ProTes300420201Adm</v>
      </c>
      <c r="B7700" s="109" t="s">
        <v>27326</v>
      </c>
      <c r="C7700" s="108" t="s">
        <v>2609</v>
      </c>
      <c r="D7700" s="108" t="s">
        <v>27327</v>
      </c>
      <c r="E7700" s="108" t="s">
        <v>2683</v>
      </c>
      <c r="G7700" s="108" t="s">
        <v>23529</v>
      </c>
      <c r="H7700" s="108" t="s">
        <v>8351</v>
      </c>
      <c r="I7700" s="110" t="s">
        <v>2683</v>
      </c>
      <c r="J7700" s="108" t="s">
        <v>2930</v>
      </c>
      <c r="O7700" s="108" t="s">
        <v>2573</v>
      </c>
    </row>
    <row r="7701" spans="1:15" s="108" customFormat="1" ht="12.75" x14ac:dyDescent="0.2">
      <c r="A7701" s="108" t="str">
        <f>EnterpriseData!$B$38</f>
        <v>ProTes300420201Adm</v>
      </c>
      <c r="B7701" s="109" t="s">
        <v>27328</v>
      </c>
      <c r="C7701" s="108" t="s">
        <v>2609</v>
      </c>
      <c r="D7701" s="108" t="s">
        <v>27329</v>
      </c>
      <c r="E7701" s="108" t="s">
        <v>2683</v>
      </c>
      <c r="G7701" s="108" t="s">
        <v>27330</v>
      </c>
      <c r="H7701" s="108" t="s">
        <v>27331</v>
      </c>
      <c r="I7701" s="110" t="s">
        <v>2683</v>
      </c>
      <c r="J7701" s="108" t="s">
        <v>6404</v>
      </c>
      <c r="O7701" s="108" t="s">
        <v>2573</v>
      </c>
    </row>
    <row r="7702" spans="1:15" s="108" customFormat="1" ht="12.75" x14ac:dyDescent="0.2">
      <c r="A7702" s="108" t="str">
        <f>EnterpriseData!$B$38</f>
        <v>ProTes300420201Adm</v>
      </c>
      <c r="B7702" s="109" t="s">
        <v>27332</v>
      </c>
      <c r="C7702" s="108" t="s">
        <v>2609</v>
      </c>
      <c r="D7702" s="108" t="s">
        <v>27333</v>
      </c>
      <c r="E7702" s="108" t="s">
        <v>2683</v>
      </c>
      <c r="G7702" s="108" t="s">
        <v>25014</v>
      </c>
      <c r="H7702" s="108" t="s">
        <v>11142</v>
      </c>
      <c r="I7702" s="110" t="s">
        <v>2683</v>
      </c>
      <c r="J7702" s="108" t="s">
        <v>2727</v>
      </c>
      <c r="O7702" s="108" t="s">
        <v>2573</v>
      </c>
    </row>
    <row r="7703" spans="1:15" s="108" customFormat="1" ht="12.75" x14ac:dyDescent="0.2">
      <c r="A7703" s="108" t="str">
        <f>EnterpriseData!$B$38</f>
        <v>ProTes300420201Adm</v>
      </c>
      <c r="B7703" s="109" t="s">
        <v>27334</v>
      </c>
      <c r="C7703" s="108" t="s">
        <v>2609</v>
      </c>
      <c r="D7703" s="108" t="s">
        <v>27335</v>
      </c>
      <c r="E7703" s="108" t="s">
        <v>2683</v>
      </c>
      <c r="G7703" s="108" t="s">
        <v>27336</v>
      </c>
      <c r="H7703" s="108" t="s">
        <v>27337</v>
      </c>
      <c r="I7703" s="110" t="s">
        <v>2683</v>
      </c>
      <c r="J7703" s="108" t="s">
        <v>5800</v>
      </c>
      <c r="O7703" s="108" t="s">
        <v>2573</v>
      </c>
    </row>
    <row r="7704" spans="1:15" s="108" customFormat="1" ht="12.75" x14ac:dyDescent="0.2">
      <c r="A7704" s="108" t="str">
        <f>EnterpriseData!$B$38</f>
        <v>ProTes300420201Adm</v>
      </c>
      <c r="B7704" s="109" t="s">
        <v>27338</v>
      </c>
      <c r="C7704" s="108" t="s">
        <v>2609</v>
      </c>
      <c r="D7704" s="108" t="s">
        <v>27339</v>
      </c>
      <c r="E7704" s="108" t="s">
        <v>27340</v>
      </c>
      <c r="G7704" s="108" t="s">
        <v>5113</v>
      </c>
      <c r="H7704" s="108" t="s">
        <v>27341</v>
      </c>
      <c r="I7704" s="110" t="s">
        <v>2683</v>
      </c>
      <c r="J7704" s="108" t="s">
        <v>2952</v>
      </c>
      <c r="O7704" s="108" t="s">
        <v>2573</v>
      </c>
    </row>
    <row r="7705" spans="1:15" s="108" customFormat="1" ht="12.75" x14ac:dyDescent="0.2">
      <c r="A7705" s="108" t="str">
        <f>EnterpriseData!$B$38</f>
        <v>ProTes300420201Adm</v>
      </c>
      <c r="B7705" s="109" t="s">
        <v>27342</v>
      </c>
      <c r="C7705" s="108" t="s">
        <v>2609</v>
      </c>
      <c r="D7705" s="108" t="s">
        <v>27343</v>
      </c>
      <c r="E7705" s="108" t="s">
        <v>2683</v>
      </c>
      <c r="G7705" s="108" t="s">
        <v>27344</v>
      </c>
      <c r="H7705" s="108" t="s">
        <v>27345</v>
      </c>
      <c r="I7705" s="110" t="s">
        <v>2683</v>
      </c>
      <c r="J7705" s="108" t="s">
        <v>2747</v>
      </c>
      <c r="O7705" s="108" t="s">
        <v>2573</v>
      </c>
    </row>
    <row r="7706" spans="1:15" s="108" customFormat="1" ht="12.75" x14ac:dyDescent="0.2">
      <c r="A7706" s="108" t="str">
        <f>EnterpriseData!$B$38</f>
        <v>ProTes300420201Adm</v>
      </c>
      <c r="B7706" s="109" t="s">
        <v>27346</v>
      </c>
      <c r="C7706" s="108" t="s">
        <v>2609</v>
      </c>
      <c r="D7706" s="108" t="s">
        <v>27347</v>
      </c>
      <c r="E7706" s="108" t="s">
        <v>2683</v>
      </c>
      <c r="G7706" s="108" t="s">
        <v>27348</v>
      </c>
      <c r="H7706" s="108" t="s">
        <v>6143</v>
      </c>
      <c r="I7706" s="110" t="s">
        <v>2683</v>
      </c>
      <c r="J7706" s="108" t="s">
        <v>4901</v>
      </c>
      <c r="O7706" s="108" t="s">
        <v>2573</v>
      </c>
    </row>
    <row r="7707" spans="1:15" s="108" customFormat="1" ht="12.75" x14ac:dyDescent="0.2">
      <c r="A7707" s="108" t="str">
        <f>EnterpriseData!$B$38</f>
        <v>ProTes300420201Adm</v>
      </c>
      <c r="B7707" s="109" t="s">
        <v>27349</v>
      </c>
      <c r="C7707" s="108" t="s">
        <v>2609</v>
      </c>
      <c r="D7707" s="108" t="s">
        <v>27350</v>
      </c>
      <c r="E7707" s="108" t="s">
        <v>2683</v>
      </c>
      <c r="G7707" s="108" t="s">
        <v>27351</v>
      </c>
      <c r="H7707" s="108" t="s">
        <v>7953</v>
      </c>
      <c r="I7707" s="110" t="s">
        <v>2683</v>
      </c>
      <c r="J7707" s="108" t="s">
        <v>4543</v>
      </c>
      <c r="O7707" s="108" t="s">
        <v>2573</v>
      </c>
    </row>
    <row r="7708" spans="1:15" s="108" customFormat="1" ht="12.75" x14ac:dyDescent="0.2">
      <c r="A7708" s="108" t="str">
        <f>EnterpriseData!$B$38</f>
        <v>ProTes300420201Adm</v>
      </c>
      <c r="B7708" s="109" t="s">
        <v>27352</v>
      </c>
      <c r="C7708" s="108" t="s">
        <v>2609</v>
      </c>
      <c r="D7708" s="108" t="s">
        <v>27353</v>
      </c>
      <c r="E7708" s="108" t="s">
        <v>2683</v>
      </c>
      <c r="G7708" s="108" t="s">
        <v>6446</v>
      </c>
      <c r="H7708" s="108" t="s">
        <v>6446</v>
      </c>
      <c r="I7708" s="110" t="s">
        <v>2683</v>
      </c>
      <c r="J7708" s="108" t="s">
        <v>2407</v>
      </c>
      <c r="O7708" s="108" t="s">
        <v>2573</v>
      </c>
    </row>
    <row r="7709" spans="1:15" s="108" customFormat="1" ht="12.75" x14ac:dyDescent="0.2">
      <c r="A7709" s="108" t="str">
        <f>EnterpriseData!$B$38</f>
        <v>ProTes300420201Adm</v>
      </c>
      <c r="B7709" s="109" t="s">
        <v>27354</v>
      </c>
      <c r="C7709" s="108" t="s">
        <v>2609</v>
      </c>
      <c r="D7709" s="108" t="s">
        <v>19692</v>
      </c>
      <c r="E7709" s="108" t="s">
        <v>2683</v>
      </c>
      <c r="G7709" s="108" t="s">
        <v>27355</v>
      </c>
      <c r="H7709" s="108" t="s">
        <v>8363</v>
      </c>
      <c r="I7709" s="110" t="s">
        <v>2683</v>
      </c>
      <c r="J7709" s="108" t="s">
        <v>3016</v>
      </c>
      <c r="O7709" s="108" t="s">
        <v>2573</v>
      </c>
    </row>
    <row r="7710" spans="1:15" s="108" customFormat="1" ht="12.75" x14ac:dyDescent="0.2">
      <c r="A7710" s="108" t="str">
        <f>EnterpriseData!$B$38</f>
        <v>ProTes300420201Adm</v>
      </c>
      <c r="B7710" s="109" t="s">
        <v>27356</v>
      </c>
      <c r="C7710" s="108" t="s">
        <v>2609</v>
      </c>
      <c r="D7710" s="108" t="s">
        <v>27357</v>
      </c>
      <c r="E7710" s="108" t="s">
        <v>2683</v>
      </c>
      <c r="G7710" s="108" t="s">
        <v>27358</v>
      </c>
      <c r="H7710" s="108" t="s">
        <v>6512</v>
      </c>
      <c r="I7710" s="110" t="s">
        <v>2683</v>
      </c>
      <c r="J7710" s="108" t="s">
        <v>5462</v>
      </c>
      <c r="O7710" s="108" t="s">
        <v>2573</v>
      </c>
    </row>
    <row r="7711" spans="1:15" s="108" customFormat="1" ht="12.75" x14ac:dyDescent="0.2">
      <c r="A7711" s="108" t="str">
        <f>EnterpriseData!$B$38</f>
        <v>ProTes300420201Adm</v>
      </c>
      <c r="B7711" s="109" t="s">
        <v>27359</v>
      </c>
      <c r="C7711" s="108" t="s">
        <v>2609</v>
      </c>
      <c r="D7711" s="108" t="s">
        <v>27360</v>
      </c>
      <c r="E7711" s="108" t="s">
        <v>2683</v>
      </c>
      <c r="G7711" s="108" t="s">
        <v>27361</v>
      </c>
      <c r="H7711" s="108" t="s">
        <v>7792</v>
      </c>
      <c r="I7711" s="110" t="s">
        <v>2683</v>
      </c>
      <c r="J7711" s="108" t="s">
        <v>2940</v>
      </c>
      <c r="O7711" s="108" t="s">
        <v>2573</v>
      </c>
    </row>
    <row r="7712" spans="1:15" s="108" customFormat="1" ht="12.75" x14ac:dyDescent="0.2">
      <c r="A7712" s="108" t="str">
        <f>EnterpriseData!$B$38</f>
        <v>ProTes300420201Adm</v>
      </c>
      <c r="B7712" s="109" t="s">
        <v>27362</v>
      </c>
      <c r="C7712" s="108" t="s">
        <v>2609</v>
      </c>
      <c r="D7712" s="108" t="s">
        <v>27363</v>
      </c>
      <c r="E7712" s="108" t="s">
        <v>2683</v>
      </c>
      <c r="G7712" s="108" t="s">
        <v>27364</v>
      </c>
      <c r="H7712" s="108" t="s">
        <v>6769</v>
      </c>
      <c r="I7712" s="110" t="s">
        <v>2683</v>
      </c>
      <c r="J7712" s="108" t="s">
        <v>2414</v>
      </c>
      <c r="O7712" s="108" t="s">
        <v>2573</v>
      </c>
    </row>
    <row r="7713" spans="1:15" s="108" customFormat="1" ht="12.75" x14ac:dyDescent="0.2">
      <c r="A7713" s="108" t="str">
        <f>EnterpriseData!$B$38</f>
        <v>ProTes300420201Adm</v>
      </c>
      <c r="B7713" s="109" t="s">
        <v>27365</v>
      </c>
      <c r="C7713" s="108" t="s">
        <v>2609</v>
      </c>
      <c r="D7713" s="108" t="s">
        <v>27366</v>
      </c>
      <c r="E7713" s="108" t="s">
        <v>2683</v>
      </c>
      <c r="G7713" s="108" t="s">
        <v>27367</v>
      </c>
      <c r="H7713" s="108" t="s">
        <v>27367</v>
      </c>
      <c r="I7713" s="110" t="s">
        <v>2683</v>
      </c>
      <c r="J7713" s="108" t="s">
        <v>3692</v>
      </c>
      <c r="O7713" s="108" t="s">
        <v>2573</v>
      </c>
    </row>
    <row r="7714" spans="1:15" s="108" customFormat="1" ht="12.75" x14ac:dyDescent="0.2">
      <c r="A7714" s="108" t="str">
        <f>EnterpriseData!$B$38</f>
        <v>ProTes300420201Adm</v>
      </c>
      <c r="B7714" s="109" t="s">
        <v>27368</v>
      </c>
      <c r="C7714" s="108" t="s">
        <v>2609</v>
      </c>
      <c r="D7714" s="108" t="s">
        <v>27369</v>
      </c>
      <c r="E7714" s="108" t="s">
        <v>2683</v>
      </c>
      <c r="G7714" s="108" t="s">
        <v>27370</v>
      </c>
      <c r="H7714" s="108" t="s">
        <v>6275</v>
      </c>
      <c r="I7714" s="110" t="s">
        <v>2683</v>
      </c>
      <c r="J7714" s="108" t="s">
        <v>6276</v>
      </c>
      <c r="O7714" s="108" t="s">
        <v>2573</v>
      </c>
    </row>
    <row r="7715" spans="1:15" s="108" customFormat="1" ht="12.75" x14ac:dyDescent="0.2">
      <c r="A7715" s="108" t="str">
        <f>EnterpriseData!$B$38</f>
        <v>ProTes300420201Adm</v>
      </c>
      <c r="B7715" s="109" t="s">
        <v>27371</v>
      </c>
      <c r="C7715" s="108" t="s">
        <v>2609</v>
      </c>
      <c r="D7715" s="108" t="s">
        <v>27372</v>
      </c>
      <c r="E7715" s="108" t="s">
        <v>2683</v>
      </c>
      <c r="G7715" s="108" t="s">
        <v>27373</v>
      </c>
      <c r="H7715" s="108" t="s">
        <v>6155</v>
      </c>
      <c r="I7715" s="110" t="s">
        <v>2683</v>
      </c>
      <c r="J7715" s="108" t="s">
        <v>3358</v>
      </c>
      <c r="O7715" s="108" t="s">
        <v>2573</v>
      </c>
    </row>
    <row r="7716" spans="1:15" s="108" customFormat="1" ht="12.75" x14ac:dyDescent="0.2">
      <c r="A7716" s="108" t="str">
        <f>EnterpriseData!$B$38</f>
        <v>ProTes300420201Adm</v>
      </c>
      <c r="B7716" s="109" t="s">
        <v>27374</v>
      </c>
      <c r="C7716" s="108" t="s">
        <v>2609</v>
      </c>
      <c r="D7716" s="108" t="s">
        <v>27375</v>
      </c>
      <c r="E7716" s="108" t="s">
        <v>2683</v>
      </c>
      <c r="G7716" s="108" t="s">
        <v>27376</v>
      </c>
      <c r="H7716" s="108" t="s">
        <v>6870</v>
      </c>
      <c r="I7716" s="110" t="s">
        <v>2683</v>
      </c>
      <c r="J7716" s="108" t="s">
        <v>4581</v>
      </c>
      <c r="O7716" s="108" t="s">
        <v>2573</v>
      </c>
    </row>
    <row r="7717" spans="1:15" s="108" customFormat="1" ht="12.75" x14ac:dyDescent="0.2">
      <c r="A7717" s="108" t="str">
        <f>EnterpriseData!$B$38</f>
        <v>ProTes300420201Adm</v>
      </c>
      <c r="B7717" s="109" t="s">
        <v>27377</v>
      </c>
      <c r="C7717" s="108" t="s">
        <v>2609</v>
      </c>
      <c r="D7717" s="108" t="s">
        <v>27378</v>
      </c>
      <c r="E7717" s="108" t="s">
        <v>27379</v>
      </c>
      <c r="G7717" s="108" t="s">
        <v>27380</v>
      </c>
      <c r="H7717" s="108" t="s">
        <v>10001</v>
      </c>
      <c r="I7717" s="110" t="s">
        <v>2683</v>
      </c>
      <c r="J7717" s="108" t="s">
        <v>2591</v>
      </c>
      <c r="O7717" s="108" t="s">
        <v>2573</v>
      </c>
    </row>
    <row r="7718" spans="1:15" s="108" customFormat="1" ht="12.75" x14ac:dyDescent="0.2">
      <c r="A7718" s="108" t="str">
        <f>EnterpriseData!$B$38</f>
        <v>ProTes300420201Adm</v>
      </c>
      <c r="B7718" s="109" t="s">
        <v>27381</v>
      </c>
      <c r="C7718" s="108" t="s">
        <v>2609</v>
      </c>
      <c r="D7718" s="108" t="s">
        <v>27382</v>
      </c>
      <c r="E7718" s="108" t="s">
        <v>2683</v>
      </c>
      <c r="G7718" s="108" t="s">
        <v>27383</v>
      </c>
      <c r="H7718" s="108" t="s">
        <v>27383</v>
      </c>
      <c r="I7718" s="110" t="s">
        <v>2683</v>
      </c>
      <c r="J7718" s="108" t="s">
        <v>3358</v>
      </c>
      <c r="O7718" s="108" t="s">
        <v>2573</v>
      </c>
    </row>
    <row r="7719" spans="1:15" s="108" customFormat="1" ht="12.75" x14ac:dyDescent="0.2">
      <c r="A7719" s="108" t="str">
        <f>EnterpriseData!$B$38</f>
        <v>ProTes300420201Adm</v>
      </c>
      <c r="B7719" s="109" t="s">
        <v>27384</v>
      </c>
      <c r="C7719" s="108" t="s">
        <v>2609</v>
      </c>
      <c r="D7719" s="108" t="s">
        <v>27385</v>
      </c>
      <c r="E7719" s="108" t="s">
        <v>2683</v>
      </c>
      <c r="G7719" s="108" t="s">
        <v>27386</v>
      </c>
      <c r="H7719" s="108" t="s">
        <v>6765</v>
      </c>
      <c r="I7719" s="110" t="s">
        <v>2683</v>
      </c>
      <c r="J7719" s="108" t="s">
        <v>5640</v>
      </c>
      <c r="O7719" s="108" t="s">
        <v>2573</v>
      </c>
    </row>
    <row r="7720" spans="1:15" s="108" customFormat="1" ht="12.75" x14ac:dyDescent="0.2">
      <c r="A7720" s="108" t="str">
        <f>EnterpriseData!$B$38</f>
        <v>ProTes300420201Adm</v>
      </c>
      <c r="B7720" s="109" t="s">
        <v>27387</v>
      </c>
      <c r="C7720" s="108" t="s">
        <v>2609</v>
      </c>
      <c r="D7720" s="108" t="s">
        <v>27388</v>
      </c>
      <c r="E7720" s="108" t="s">
        <v>2683</v>
      </c>
      <c r="G7720" s="108" t="s">
        <v>27389</v>
      </c>
      <c r="H7720" s="108" t="s">
        <v>17073</v>
      </c>
      <c r="I7720" s="110" t="s">
        <v>2683</v>
      </c>
      <c r="J7720" s="108" t="s">
        <v>2377</v>
      </c>
      <c r="O7720" s="108" t="s">
        <v>2573</v>
      </c>
    </row>
    <row r="7721" spans="1:15" s="108" customFormat="1" ht="12.75" x14ac:dyDescent="0.2">
      <c r="A7721" s="108" t="str">
        <f>EnterpriseData!$B$38</f>
        <v>ProTes300420201Adm</v>
      </c>
      <c r="B7721" s="109" t="s">
        <v>27390</v>
      </c>
      <c r="C7721" s="108" t="s">
        <v>2609</v>
      </c>
      <c r="D7721" s="108" t="s">
        <v>27391</v>
      </c>
      <c r="E7721" s="108" t="s">
        <v>2683</v>
      </c>
      <c r="G7721" s="108" t="s">
        <v>27392</v>
      </c>
      <c r="H7721" s="108" t="s">
        <v>6800</v>
      </c>
      <c r="I7721" s="110" t="s">
        <v>2683</v>
      </c>
      <c r="J7721" s="108" t="s">
        <v>412</v>
      </c>
      <c r="O7721" s="108" t="s">
        <v>2573</v>
      </c>
    </row>
    <row r="7722" spans="1:15" s="108" customFormat="1" ht="12.75" x14ac:dyDescent="0.2">
      <c r="A7722" s="108" t="str">
        <f>EnterpriseData!$B$38</f>
        <v>ProTes300420201Adm</v>
      </c>
      <c r="B7722" s="109" t="s">
        <v>27393</v>
      </c>
      <c r="C7722" s="108" t="s">
        <v>2609</v>
      </c>
      <c r="D7722" s="108" t="s">
        <v>27394</v>
      </c>
      <c r="E7722" s="108" t="s">
        <v>2683</v>
      </c>
      <c r="G7722" s="108" t="s">
        <v>27395</v>
      </c>
      <c r="H7722" s="108" t="s">
        <v>11059</v>
      </c>
      <c r="I7722" s="110" t="s">
        <v>2683</v>
      </c>
      <c r="J7722" s="108" t="s">
        <v>2794</v>
      </c>
      <c r="O7722" s="108" t="s">
        <v>2573</v>
      </c>
    </row>
    <row r="7723" spans="1:15" s="108" customFormat="1" ht="12.75" x14ac:dyDescent="0.2">
      <c r="A7723" s="108" t="str">
        <f>EnterpriseData!$B$38</f>
        <v>ProTes300420201Adm</v>
      </c>
      <c r="B7723" s="109" t="s">
        <v>27396</v>
      </c>
      <c r="C7723" s="108" t="s">
        <v>2609</v>
      </c>
      <c r="D7723" s="108" t="s">
        <v>27397</v>
      </c>
      <c r="E7723" s="108" t="s">
        <v>2683</v>
      </c>
      <c r="G7723" s="108" t="s">
        <v>27398</v>
      </c>
      <c r="H7723" s="108" t="s">
        <v>27399</v>
      </c>
      <c r="I7723" s="110" t="s">
        <v>2683</v>
      </c>
      <c r="J7723" s="108" t="s">
        <v>5125</v>
      </c>
      <c r="O7723" s="108" t="s">
        <v>2573</v>
      </c>
    </row>
    <row r="7724" spans="1:15" s="108" customFormat="1" ht="12.75" x14ac:dyDescent="0.2">
      <c r="A7724" s="108" t="str">
        <f>EnterpriseData!$B$38</f>
        <v>ProTes300420201Adm</v>
      </c>
      <c r="B7724" s="109" t="s">
        <v>27400</v>
      </c>
      <c r="C7724" s="108" t="s">
        <v>2609</v>
      </c>
      <c r="D7724" s="108" t="s">
        <v>27401</v>
      </c>
      <c r="E7724" s="108" t="s">
        <v>2683</v>
      </c>
      <c r="G7724" s="108" t="s">
        <v>27402</v>
      </c>
      <c r="H7724" s="108" t="s">
        <v>6118</v>
      </c>
      <c r="I7724" s="110" t="s">
        <v>2683</v>
      </c>
      <c r="J7724" s="108" t="s">
        <v>2377</v>
      </c>
      <c r="O7724" s="108" t="s">
        <v>2573</v>
      </c>
    </row>
    <row r="7725" spans="1:15" s="108" customFormat="1" ht="12.75" x14ac:dyDescent="0.2">
      <c r="A7725" s="108" t="str">
        <f>EnterpriseData!$B$38</f>
        <v>ProTes300420201Adm</v>
      </c>
      <c r="B7725" s="109" t="s">
        <v>27403</v>
      </c>
      <c r="C7725" s="108" t="s">
        <v>2609</v>
      </c>
      <c r="D7725" s="108" t="s">
        <v>8179</v>
      </c>
      <c r="E7725" s="108" t="s">
        <v>2683</v>
      </c>
      <c r="G7725" s="108" t="s">
        <v>4856</v>
      </c>
      <c r="H7725" s="108" t="s">
        <v>27404</v>
      </c>
      <c r="I7725" s="110" t="s">
        <v>2683</v>
      </c>
      <c r="J7725" s="108" t="s">
        <v>3202</v>
      </c>
      <c r="O7725" s="108" t="s">
        <v>2573</v>
      </c>
    </row>
    <row r="7726" spans="1:15" s="108" customFormat="1" ht="12.75" x14ac:dyDescent="0.2">
      <c r="A7726" s="108" t="str">
        <f>EnterpriseData!$B$38</f>
        <v>ProTes300420201Adm</v>
      </c>
      <c r="B7726" s="109" t="s">
        <v>27405</v>
      </c>
      <c r="C7726" s="108" t="s">
        <v>2609</v>
      </c>
      <c r="D7726" s="108" t="s">
        <v>27406</v>
      </c>
      <c r="E7726" s="108" t="s">
        <v>2683</v>
      </c>
      <c r="G7726" s="108" t="s">
        <v>6359</v>
      </c>
      <c r="H7726" s="108" t="s">
        <v>6360</v>
      </c>
      <c r="I7726" s="110" t="s">
        <v>2683</v>
      </c>
      <c r="J7726" s="108" t="s">
        <v>3047</v>
      </c>
      <c r="O7726" s="108" t="s">
        <v>2573</v>
      </c>
    </row>
    <row r="7727" spans="1:15" s="108" customFormat="1" ht="12.75" x14ac:dyDescent="0.2">
      <c r="A7727" s="108" t="str">
        <f>EnterpriseData!$B$38</f>
        <v>ProTes300420201Adm</v>
      </c>
      <c r="B7727" s="109" t="s">
        <v>27407</v>
      </c>
      <c r="C7727" s="108" t="s">
        <v>2609</v>
      </c>
      <c r="D7727" s="108" t="s">
        <v>27408</v>
      </c>
      <c r="E7727" s="108" t="s">
        <v>2683</v>
      </c>
      <c r="G7727" s="108" t="s">
        <v>27409</v>
      </c>
      <c r="H7727" s="108" t="s">
        <v>6118</v>
      </c>
      <c r="I7727" s="110" t="s">
        <v>2683</v>
      </c>
      <c r="J7727" s="108" t="s">
        <v>2377</v>
      </c>
      <c r="O7727" s="108" t="s">
        <v>2573</v>
      </c>
    </row>
    <row r="7728" spans="1:15" s="108" customFormat="1" ht="12.75" x14ac:dyDescent="0.2">
      <c r="A7728" s="108" t="str">
        <f>EnterpriseData!$B$38</f>
        <v>ProTes300420201Adm</v>
      </c>
      <c r="B7728" s="109" t="s">
        <v>27410</v>
      </c>
      <c r="C7728" s="108" t="s">
        <v>2609</v>
      </c>
      <c r="D7728" s="108" t="s">
        <v>27411</v>
      </c>
      <c r="E7728" s="108" t="s">
        <v>2683</v>
      </c>
      <c r="G7728" s="108" t="s">
        <v>27412</v>
      </c>
      <c r="H7728" s="108" t="s">
        <v>6118</v>
      </c>
      <c r="I7728" s="110" t="s">
        <v>2683</v>
      </c>
      <c r="J7728" s="108" t="s">
        <v>2377</v>
      </c>
      <c r="O7728" s="108" t="s">
        <v>2573</v>
      </c>
    </row>
    <row r="7729" spans="1:15" s="108" customFormat="1" ht="12.75" x14ac:dyDescent="0.2">
      <c r="A7729" s="108" t="str">
        <f>EnterpriseData!$B$38</f>
        <v>ProTes300420201Adm</v>
      </c>
      <c r="B7729" s="109" t="s">
        <v>27413</v>
      </c>
      <c r="C7729" s="108" t="s">
        <v>2609</v>
      </c>
      <c r="D7729" s="108" t="s">
        <v>27414</v>
      </c>
      <c r="E7729" s="108" t="s">
        <v>2683</v>
      </c>
      <c r="G7729" s="108" t="s">
        <v>13498</v>
      </c>
      <c r="H7729" s="108" t="s">
        <v>6433</v>
      </c>
      <c r="I7729" s="110" t="s">
        <v>2683</v>
      </c>
      <c r="J7729" s="108" t="s">
        <v>3036</v>
      </c>
      <c r="O7729" s="108" t="s">
        <v>2573</v>
      </c>
    </row>
    <row r="7730" spans="1:15" s="108" customFormat="1" ht="12.75" x14ac:dyDescent="0.2">
      <c r="A7730" s="108" t="str">
        <f>EnterpriseData!$B$38</f>
        <v>ProTes300420201Adm</v>
      </c>
      <c r="B7730" s="109" t="s">
        <v>27415</v>
      </c>
      <c r="C7730" s="108" t="s">
        <v>2609</v>
      </c>
      <c r="D7730" s="108" t="s">
        <v>27416</v>
      </c>
      <c r="E7730" s="108" t="s">
        <v>2683</v>
      </c>
      <c r="G7730" s="108" t="s">
        <v>7248</v>
      </c>
      <c r="H7730" s="108" t="s">
        <v>7249</v>
      </c>
      <c r="I7730" s="110" t="s">
        <v>2683</v>
      </c>
      <c r="J7730" s="108" t="s">
        <v>3799</v>
      </c>
      <c r="O7730" s="108" t="s">
        <v>2573</v>
      </c>
    </row>
    <row r="7731" spans="1:15" s="108" customFormat="1" ht="12.75" x14ac:dyDescent="0.2">
      <c r="A7731" s="108" t="str">
        <f>EnterpriseData!$B$38</f>
        <v>ProTes300420201Adm</v>
      </c>
      <c r="B7731" s="109" t="s">
        <v>27417</v>
      </c>
      <c r="C7731" s="108" t="s">
        <v>2609</v>
      </c>
      <c r="D7731" s="108" t="s">
        <v>27418</v>
      </c>
      <c r="E7731" s="108" t="s">
        <v>2683</v>
      </c>
      <c r="G7731" s="108" t="s">
        <v>27419</v>
      </c>
      <c r="H7731" s="108" t="s">
        <v>7177</v>
      </c>
      <c r="I7731" s="110" t="s">
        <v>2683</v>
      </c>
      <c r="J7731" s="108" t="s">
        <v>4751</v>
      </c>
      <c r="O7731" s="108" t="s">
        <v>2573</v>
      </c>
    </row>
    <row r="7732" spans="1:15" s="108" customFormat="1" ht="12.75" x14ac:dyDescent="0.2">
      <c r="A7732" s="108" t="str">
        <f>EnterpriseData!$B$38</f>
        <v>ProTes300420201Adm</v>
      </c>
      <c r="B7732" s="109" t="s">
        <v>27420</v>
      </c>
      <c r="C7732" s="108" t="s">
        <v>2609</v>
      </c>
      <c r="D7732" s="108" t="s">
        <v>27421</v>
      </c>
      <c r="E7732" s="108" t="s">
        <v>2683</v>
      </c>
      <c r="G7732" s="108" t="s">
        <v>27422</v>
      </c>
      <c r="H7732" s="108" t="s">
        <v>7084</v>
      </c>
      <c r="I7732" s="110" t="s">
        <v>2683</v>
      </c>
      <c r="J7732" s="108" t="s">
        <v>2377</v>
      </c>
      <c r="O7732" s="108" t="s">
        <v>2573</v>
      </c>
    </row>
    <row r="7733" spans="1:15" s="108" customFormat="1" ht="12.75" x14ac:dyDescent="0.2">
      <c r="A7733" s="108" t="str">
        <f>EnterpriseData!$B$38</f>
        <v>ProTes300420201Adm</v>
      </c>
      <c r="B7733" s="109" t="s">
        <v>27423</v>
      </c>
      <c r="C7733" s="108" t="s">
        <v>2609</v>
      </c>
      <c r="D7733" s="108" t="s">
        <v>27424</v>
      </c>
      <c r="E7733" s="108" t="s">
        <v>2683</v>
      </c>
      <c r="G7733" s="108" t="s">
        <v>27425</v>
      </c>
      <c r="H7733" s="108" t="s">
        <v>6129</v>
      </c>
      <c r="I7733" s="110" t="s">
        <v>2683</v>
      </c>
      <c r="J7733" s="108" t="s">
        <v>2414</v>
      </c>
      <c r="O7733" s="108" t="s">
        <v>2573</v>
      </c>
    </row>
    <row r="7734" spans="1:15" s="108" customFormat="1" ht="12.75" x14ac:dyDescent="0.2">
      <c r="A7734" s="108" t="str">
        <f>EnterpriseData!$B$38</f>
        <v>ProTes300420201Adm</v>
      </c>
      <c r="B7734" s="109" t="s">
        <v>27426</v>
      </c>
      <c r="C7734" s="108" t="s">
        <v>2609</v>
      </c>
      <c r="D7734" s="108" t="s">
        <v>27427</v>
      </c>
      <c r="E7734" s="108" t="s">
        <v>2683</v>
      </c>
      <c r="G7734" s="108" t="s">
        <v>27428</v>
      </c>
      <c r="H7734" s="108" t="s">
        <v>27429</v>
      </c>
      <c r="I7734" s="110" t="s">
        <v>2683</v>
      </c>
      <c r="J7734" s="108" t="s">
        <v>4670</v>
      </c>
      <c r="O7734" s="108" t="s">
        <v>2573</v>
      </c>
    </row>
    <row r="7735" spans="1:15" s="108" customFormat="1" ht="12.75" x14ac:dyDescent="0.2">
      <c r="A7735" s="108" t="str">
        <f>EnterpriseData!$B$38</f>
        <v>ProTes300420201Adm</v>
      </c>
      <c r="B7735" s="109" t="s">
        <v>27430</v>
      </c>
      <c r="C7735" s="108" t="s">
        <v>2609</v>
      </c>
      <c r="D7735" s="108" t="s">
        <v>27431</v>
      </c>
      <c r="E7735" s="108" t="s">
        <v>2683</v>
      </c>
      <c r="G7735" s="108" t="s">
        <v>27432</v>
      </c>
      <c r="H7735" s="108" t="s">
        <v>6118</v>
      </c>
      <c r="I7735" s="110" t="s">
        <v>2683</v>
      </c>
      <c r="J7735" s="108" t="s">
        <v>2377</v>
      </c>
      <c r="O7735" s="108" t="s">
        <v>2573</v>
      </c>
    </row>
    <row r="7736" spans="1:15" s="108" customFormat="1" ht="12.75" x14ac:dyDescent="0.2">
      <c r="A7736" s="108" t="str">
        <f>EnterpriseData!$B$38</f>
        <v>ProTes300420201Adm</v>
      </c>
      <c r="B7736" s="109" t="s">
        <v>27433</v>
      </c>
      <c r="C7736" s="108" t="s">
        <v>2609</v>
      </c>
      <c r="D7736" s="108" t="s">
        <v>27434</v>
      </c>
      <c r="E7736" s="108" t="s">
        <v>2683</v>
      </c>
      <c r="G7736" s="108" t="s">
        <v>27435</v>
      </c>
      <c r="H7736" s="108" t="s">
        <v>4035</v>
      </c>
      <c r="I7736" s="110" t="s">
        <v>2683</v>
      </c>
      <c r="J7736" s="108" t="s">
        <v>3825</v>
      </c>
      <c r="O7736" s="108" t="s">
        <v>2573</v>
      </c>
    </row>
    <row r="7737" spans="1:15" s="108" customFormat="1" ht="12.75" x14ac:dyDescent="0.2">
      <c r="A7737" s="108" t="str">
        <f>EnterpriseData!$B$38</f>
        <v>ProTes300420201Adm</v>
      </c>
      <c r="B7737" s="109" t="s">
        <v>27436</v>
      </c>
      <c r="C7737" s="108" t="s">
        <v>2609</v>
      </c>
      <c r="D7737" s="108" t="s">
        <v>27437</v>
      </c>
      <c r="E7737" s="108" t="s">
        <v>2683</v>
      </c>
      <c r="G7737" s="108" t="s">
        <v>5601</v>
      </c>
      <c r="H7737" s="108" t="s">
        <v>6534</v>
      </c>
      <c r="I7737" s="110" t="s">
        <v>2683</v>
      </c>
      <c r="J7737" s="108" t="s">
        <v>5602</v>
      </c>
      <c r="O7737" s="108" t="s">
        <v>2573</v>
      </c>
    </row>
    <row r="7738" spans="1:15" s="108" customFormat="1" ht="12.75" x14ac:dyDescent="0.2">
      <c r="A7738" s="108" t="str">
        <f>EnterpriseData!$B$38</f>
        <v>ProTes300420201Adm</v>
      </c>
      <c r="B7738" s="109" t="s">
        <v>27438</v>
      </c>
      <c r="C7738" s="108" t="s">
        <v>2609</v>
      </c>
      <c r="D7738" s="108" t="s">
        <v>27439</v>
      </c>
      <c r="E7738" s="108" t="s">
        <v>2683</v>
      </c>
      <c r="G7738" s="108" t="s">
        <v>27440</v>
      </c>
      <c r="H7738" s="108" t="s">
        <v>3823</v>
      </c>
      <c r="I7738" s="110" t="s">
        <v>2683</v>
      </c>
      <c r="J7738" s="108" t="s">
        <v>3825</v>
      </c>
      <c r="O7738" s="108" t="s">
        <v>2573</v>
      </c>
    </row>
    <row r="7739" spans="1:15" s="108" customFormat="1" ht="12.75" x14ac:dyDescent="0.2">
      <c r="A7739" s="108" t="str">
        <f>EnterpriseData!$B$38</f>
        <v>ProTes300420201Adm</v>
      </c>
      <c r="B7739" s="109" t="s">
        <v>27441</v>
      </c>
      <c r="C7739" s="108" t="s">
        <v>2609</v>
      </c>
      <c r="D7739" s="108" t="s">
        <v>27442</v>
      </c>
      <c r="E7739" s="108" t="s">
        <v>2683</v>
      </c>
      <c r="G7739" s="108" t="s">
        <v>27443</v>
      </c>
      <c r="H7739" s="108" t="s">
        <v>17073</v>
      </c>
      <c r="I7739" s="110" t="s">
        <v>2683</v>
      </c>
      <c r="J7739" s="108" t="s">
        <v>2377</v>
      </c>
      <c r="O7739" s="108" t="s">
        <v>2573</v>
      </c>
    </row>
    <row r="7740" spans="1:15" s="108" customFormat="1" ht="12.75" x14ac:dyDescent="0.2">
      <c r="A7740" s="108" t="str">
        <f>EnterpriseData!$B$38</f>
        <v>ProTes300420201Adm</v>
      </c>
      <c r="B7740" s="109" t="s">
        <v>27444</v>
      </c>
      <c r="C7740" s="108" t="s">
        <v>2609</v>
      </c>
      <c r="D7740" s="108" t="s">
        <v>27445</v>
      </c>
      <c r="E7740" s="108" t="s">
        <v>2683</v>
      </c>
      <c r="G7740" s="108" t="s">
        <v>16525</v>
      </c>
      <c r="H7740" s="108" t="s">
        <v>16525</v>
      </c>
      <c r="I7740" s="110" t="s">
        <v>2683</v>
      </c>
      <c r="J7740" s="108" t="s">
        <v>3346</v>
      </c>
      <c r="O7740" s="108" t="s">
        <v>2573</v>
      </c>
    </row>
    <row r="7741" spans="1:15" s="108" customFormat="1" ht="12.75" x14ac:dyDescent="0.2">
      <c r="A7741" s="108" t="str">
        <f>EnterpriseData!$B$38</f>
        <v>ProTes300420201Adm</v>
      </c>
      <c r="B7741" s="109" t="s">
        <v>27446</v>
      </c>
      <c r="C7741" s="108" t="s">
        <v>2609</v>
      </c>
      <c r="D7741" s="108" t="s">
        <v>27447</v>
      </c>
      <c r="E7741" s="108" t="s">
        <v>2683</v>
      </c>
      <c r="G7741" s="108" t="s">
        <v>27448</v>
      </c>
      <c r="H7741" s="108" t="s">
        <v>6623</v>
      </c>
      <c r="I7741" s="110" t="s">
        <v>2683</v>
      </c>
      <c r="J7741" s="108" t="s">
        <v>4543</v>
      </c>
      <c r="O7741" s="108" t="s">
        <v>2573</v>
      </c>
    </row>
    <row r="7742" spans="1:15" s="108" customFormat="1" ht="12.75" x14ac:dyDescent="0.2">
      <c r="A7742" s="108" t="str">
        <f>EnterpriseData!$B$38</f>
        <v>ProTes300420201Adm</v>
      </c>
      <c r="B7742" s="109" t="s">
        <v>27449</v>
      </c>
      <c r="C7742" s="108" t="s">
        <v>2609</v>
      </c>
      <c r="D7742" s="108" t="s">
        <v>27450</v>
      </c>
      <c r="E7742" s="108" t="s">
        <v>2683</v>
      </c>
      <c r="G7742" s="108" t="s">
        <v>27451</v>
      </c>
      <c r="H7742" s="108" t="s">
        <v>27451</v>
      </c>
      <c r="I7742" s="110" t="s">
        <v>2683</v>
      </c>
      <c r="J7742" s="108" t="s">
        <v>3723</v>
      </c>
      <c r="O7742" s="108" t="s">
        <v>2573</v>
      </c>
    </row>
    <row r="7743" spans="1:15" s="108" customFormat="1" ht="12.75" x14ac:dyDescent="0.2">
      <c r="A7743" s="108" t="str">
        <f>EnterpriseData!$B$38</f>
        <v>ProTes300420201Adm</v>
      </c>
      <c r="B7743" s="109" t="s">
        <v>27452</v>
      </c>
      <c r="C7743" s="108" t="s">
        <v>2609</v>
      </c>
      <c r="D7743" s="108" t="s">
        <v>27453</v>
      </c>
      <c r="E7743" s="108" t="s">
        <v>2683</v>
      </c>
      <c r="G7743" s="108" t="s">
        <v>27454</v>
      </c>
      <c r="H7743" s="108" t="s">
        <v>6583</v>
      </c>
      <c r="I7743" s="110" t="s">
        <v>2683</v>
      </c>
      <c r="J7743" s="108" t="s">
        <v>5012</v>
      </c>
      <c r="O7743" s="108" t="s">
        <v>2573</v>
      </c>
    </row>
    <row r="7744" spans="1:15" s="108" customFormat="1" ht="12.75" x14ac:dyDescent="0.2">
      <c r="A7744" s="108" t="str">
        <f>EnterpriseData!$B$38</f>
        <v>ProTes300420201Adm</v>
      </c>
      <c r="B7744" s="109" t="s">
        <v>27455</v>
      </c>
      <c r="C7744" s="108" t="s">
        <v>2609</v>
      </c>
      <c r="D7744" s="108" t="s">
        <v>27456</v>
      </c>
      <c r="E7744" s="108" t="s">
        <v>2683</v>
      </c>
      <c r="G7744" s="108" t="s">
        <v>9661</v>
      </c>
      <c r="H7744" s="108" t="s">
        <v>9661</v>
      </c>
      <c r="I7744" s="110" t="s">
        <v>2683</v>
      </c>
      <c r="J7744" s="108" t="s">
        <v>3346</v>
      </c>
      <c r="O7744" s="108" t="s">
        <v>2573</v>
      </c>
    </row>
    <row r="7745" spans="1:15" s="108" customFormat="1" ht="12.75" x14ac:dyDescent="0.2">
      <c r="A7745" s="108" t="str">
        <f>EnterpriseData!$B$38</f>
        <v>ProTes300420201Adm</v>
      </c>
      <c r="B7745" s="109" t="s">
        <v>27457</v>
      </c>
      <c r="C7745" s="108" t="s">
        <v>2609</v>
      </c>
      <c r="D7745" s="108" t="s">
        <v>27458</v>
      </c>
      <c r="E7745" s="108" t="s">
        <v>2683</v>
      </c>
      <c r="G7745" s="108" t="s">
        <v>27459</v>
      </c>
      <c r="H7745" s="108" t="s">
        <v>6923</v>
      </c>
      <c r="I7745" s="110" t="s">
        <v>2683</v>
      </c>
      <c r="J7745" s="108" t="s">
        <v>2991</v>
      </c>
      <c r="O7745" s="108" t="s">
        <v>2573</v>
      </c>
    </row>
    <row r="7746" spans="1:15" s="108" customFormat="1" ht="12.75" x14ac:dyDescent="0.2">
      <c r="A7746" s="108" t="str">
        <f>EnterpriseData!$B$38</f>
        <v>ProTes300420201Adm</v>
      </c>
      <c r="B7746" s="109" t="s">
        <v>27460</v>
      </c>
      <c r="C7746" s="108" t="s">
        <v>2609</v>
      </c>
      <c r="D7746" s="108" t="s">
        <v>27461</v>
      </c>
      <c r="E7746" s="108" t="s">
        <v>2683</v>
      </c>
      <c r="G7746" s="108" t="s">
        <v>27462</v>
      </c>
      <c r="H7746" s="108" t="s">
        <v>27463</v>
      </c>
      <c r="I7746" s="110" t="s">
        <v>2683</v>
      </c>
      <c r="J7746" s="108" t="s">
        <v>5800</v>
      </c>
      <c r="O7746" s="108" t="s">
        <v>2573</v>
      </c>
    </row>
    <row r="7747" spans="1:15" s="108" customFormat="1" ht="12.75" x14ac:dyDescent="0.2">
      <c r="A7747" s="108" t="str">
        <f>EnterpriseData!$B$38</f>
        <v>ProTes300420201Adm</v>
      </c>
      <c r="B7747" s="109" t="s">
        <v>27464</v>
      </c>
      <c r="C7747" s="108" t="s">
        <v>2609</v>
      </c>
      <c r="D7747" s="108" t="s">
        <v>27465</v>
      </c>
      <c r="E7747" s="108" t="s">
        <v>2683</v>
      </c>
      <c r="G7747" s="108" t="s">
        <v>27466</v>
      </c>
      <c r="H7747" s="108" t="s">
        <v>6245</v>
      </c>
      <c r="I7747" s="110" t="s">
        <v>2683</v>
      </c>
      <c r="J7747" s="108" t="s">
        <v>2412</v>
      </c>
      <c r="O7747" s="108" t="s">
        <v>2573</v>
      </c>
    </row>
    <row r="7748" spans="1:15" s="108" customFormat="1" ht="12.75" x14ac:dyDescent="0.2">
      <c r="A7748" s="108" t="str">
        <f>EnterpriseData!$B$38</f>
        <v>ProTes300420201Adm</v>
      </c>
      <c r="B7748" s="109" t="s">
        <v>27467</v>
      </c>
      <c r="C7748" s="108" t="s">
        <v>2609</v>
      </c>
      <c r="D7748" s="108" t="s">
        <v>27468</v>
      </c>
      <c r="E7748" s="108" t="s">
        <v>2683</v>
      </c>
      <c r="G7748" s="108" t="s">
        <v>27469</v>
      </c>
      <c r="H7748" s="108" t="s">
        <v>4035</v>
      </c>
      <c r="I7748" s="110" t="s">
        <v>2683</v>
      </c>
      <c r="J7748" s="108" t="s">
        <v>3825</v>
      </c>
      <c r="O7748" s="108" t="s">
        <v>2573</v>
      </c>
    </row>
    <row r="7749" spans="1:15" s="108" customFormat="1" ht="12.75" x14ac:dyDescent="0.2">
      <c r="A7749" s="108" t="str">
        <f>EnterpriseData!$B$38</f>
        <v>ProTes300420201Adm</v>
      </c>
      <c r="B7749" s="109" t="s">
        <v>27470</v>
      </c>
      <c r="C7749" s="108" t="s">
        <v>2609</v>
      </c>
      <c r="D7749" s="108" t="s">
        <v>27471</v>
      </c>
      <c r="E7749" s="108" t="s">
        <v>2683</v>
      </c>
      <c r="G7749" s="108" t="s">
        <v>15537</v>
      </c>
      <c r="H7749" s="108" t="s">
        <v>15537</v>
      </c>
      <c r="I7749" s="110" t="s">
        <v>2683</v>
      </c>
      <c r="J7749" s="108" t="s">
        <v>412</v>
      </c>
      <c r="O7749" s="108" t="s">
        <v>2573</v>
      </c>
    </row>
    <row r="7750" spans="1:15" s="108" customFormat="1" ht="12.75" x14ac:dyDescent="0.2">
      <c r="A7750" s="108" t="str">
        <f>EnterpriseData!$B$38</f>
        <v>ProTes300420201Adm</v>
      </c>
      <c r="B7750" s="109" t="s">
        <v>27472</v>
      </c>
      <c r="C7750" s="108" t="s">
        <v>2609</v>
      </c>
      <c r="D7750" s="108" t="s">
        <v>27473</v>
      </c>
      <c r="E7750" s="108" t="s">
        <v>2683</v>
      </c>
      <c r="G7750" s="108" t="s">
        <v>3156</v>
      </c>
      <c r="H7750" s="108" t="s">
        <v>26175</v>
      </c>
      <c r="I7750" s="110" t="s">
        <v>2683</v>
      </c>
      <c r="J7750" s="108" t="s">
        <v>3016</v>
      </c>
      <c r="O7750" s="108" t="s">
        <v>2573</v>
      </c>
    </row>
    <row r="7751" spans="1:15" s="108" customFormat="1" ht="12.75" x14ac:dyDescent="0.2">
      <c r="A7751" s="108" t="str">
        <f>EnterpriseData!$B$38</f>
        <v>ProTes300420201Adm</v>
      </c>
      <c r="B7751" s="109" t="s">
        <v>27474</v>
      </c>
      <c r="C7751" s="108" t="s">
        <v>2609</v>
      </c>
      <c r="D7751" s="108" t="s">
        <v>27475</v>
      </c>
      <c r="E7751" s="108" t="s">
        <v>2683</v>
      </c>
      <c r="G7751" s="108" t="s">
        <v>9578</v>
      </c>
      <c r="H7751" s="108" t="s">
        <v>7912</v>
      </c>
      <c r="I7751" s="110" t="s">
        <v>2683</v>
      </c>
      <c r="J7751" s="108" t="s">
        <v>3456</v>
      </c>
      <c r="O7751" s="108" t="s">
        <v>2573</v>
      </c>
    </row>
    <row r="7752" spans="1:15" s="108" customFormat="1" ht="12.75" x14ac:dyDescent="0.2">
      <c r="A7752" s="108" t="str">
        <f>EnterpriseData!$B$38</f>
        <v>ProTes300420201Adm</v>
      </c>
      <c r="B7752" s="109" t="s">
        <v>27476</v>
      </c>
      <c r="C7752" s="108" t="s">
        <v>2609</v>
      </c>
      <c r="D7752" s="108" t="s">
        <v>27477</v>
      </c>
      <c r="E7752" s="108" t="s">
        <v>2683</v>
      </c>
      <c r="G7752" s="108" t="s">
        <v>27478</v>
      </c>
      <c r="H7752" s="108" t="s">
        <v>27479</v>
      </c>
      <c r="I7752" s="110" t="s">
        <v>2683</v>
      </c>
      <c r="J7752" s="108" t="s">
        <v>5295</v>
      </c>
      <c r="O7752" s="108" t="s">
        <v>2573</v>
      </c>
    </row>
    <row r="7753" spans="1:15" s="108" customFormat="1" ht="12.75" x14ac:dyDescent="0.2">
      <c r="A7753" s="108" t="str">
        <f>EnterpriseData!$B$38</f>
        <v>ProTes300420201Adm</v>
      </c>
      <c r="B7753" s="109" t="s">
        <v>27480</v>
      </c>
      <c r="C7753" s="108" t="s">
        <v>2609</v>
      </c>
      <c r="D7753" s="108" t="s">
        <v>26625</v>
      </c>
      <c r="E7753" s="108" t="s">
        <v>2683</v>
      </c>
      <c r="G7753" s="108" t="s">
        <v>27481</v>
      </c>
      <c r="H7753" s="108" t="s">
        <v>13229</v>
      </c>
      <c r="I7753" s="110" t="s">
        <v>2683</v>
      </c>
      <c r="J7753" s="108" t="s">
        <v>2834</v>
      </c>
      <c r="O7753" s="108" t="s">
        <v>2573</v>
      </c>
    </row>
    <row r="7754" spans="1:15" s="108" customFormat="1" ht="12.75" x14ac:dyDescent="0.2">
      <c r="A7754" s="108" t="str">
        <f>EnterpriseData!$B$38</f>
        <v>ProTes300420201Adm</v>
      </c>
      <c r="B7754" s="109" t="s">
        <v>27482</v>
      </c>
      <c r="C7754" s="108" t="s">
        <v>2609</v>
      </c>
      <c r="D7754" s="108" t="s">
        <v>27483</v>
      </c>
      <c r="E7754" s="108" t="s">
        <v>2683</v>
      </c>
      <c r="G7754" s="108" t="s">
        <v>27484</v>
      </c>
      <c r="H7754" s="108" t="s">
        <v>6267</v>
      </c>
      <c r="I7754" s="110" t="s">
        <v>2683</v>
      </c>
      <c r="J7754" s="108" t="s">
        <v>4104</v>
      </c>
      <c r="O7754" s="108" t="s">
        <v>2573</v>
      </c>
    </row>
    <row r="7755" spans="1:15" s="108" customFormat="1" ht="12.75" x14ac:dyDescent="0.2">
      <c r="A7755" s="108" t="str">
        <f>EnterpriseData!$B$38</f>
        <v>ProTes300420201Adm</v>
      </c>
      <c r="B7755" s="109" t="s">
        <v>27485</v>
      </c>
      <c r="C7755" s="108" t="s">
        <v>2609</v>
      </c>
      <c r="D7755" s="108" t="s">
        <v>27486</v>
      </c>
      <c r="E7755" s="108" t="s">
        <v>2683</v>
      </c>
      <c r="G7755" s="108" t="s">
        <v>27487</v>
      </c>
      <c r="H7755" s="108" t="s">
        <v>8216</v>
      </c>
      <c r="I7755" s="110" t="s">
        <v>2683</v>
      </c>
      <c r="J7755" s="108" t="s">
        <v>2930</v>
      </c>
      <c r="O7755" s="108" t="s">
        <v>2573</v>
      </c>
    </row>
    <row r="7756" spans="1:15" s="108" customFormat="1" ht="12.75" x14ac:dyDescent="0.2">
      <c r="A7756" s="108" t="str">
        <f>EnterpriseData!$B$38</f>
        <v>ProTes300420201Adm</v>
      </c>
      <c r="B7756" s="109" t="s">
        <v>27488</v>
      </c>
      <c r="C7756" s="108" t="s">
        <v>2609</v>
      </c>
      <c r="D7756" s="108" t="s">
        <v>27489</v>
      </c>
      <c r="E7756" s="108" t="s">
        <v>2683</v>
      </c>
      <c r="G7756" s="108" t="s">
        <v>27490</v>
      </c>
      <c r="H7756" s="108" t="s">
        <v>6143</v>
      </c>
      <c r="I7756" s="110" t="s">
        <v>2683</v>
      </c>
      <c r="J7756" s="108" t="s">
        <v>4901</v>
      </c>
      <c r="O7756" s="108" t="s">
        <v>2573</v>
      </c>
    </row>
    <row r="7757" spans="1:15" s="108" customFormat="1" ht="12.75" x14ac:dyDescent="0.2">
      <c r="A7757" s="108" t="str">
        <f>EnterpriseData!$B$38</f>
        <v>ProTes300420201Adm</v>
      </c>
      <c r="B7757" s="109" t="s">
        <v>27491</v>
      </c>
      <c r="C7757" s="108" t="s">
        <v>2609</v>
      </c>
      <c r="D7757" s="108" t="s">
        <v>27492</v>
      </c>
      <c r="E7757" s="108" t="s">
        <v>2683</v>
      </c>
      <c r="G7757" s="108" t="s">
        <v>27493</v>
      </c>
      <c r="H7757" s="108" t="s">
        <v>7084</v>
      </c>
      <c r="I7757" s="110" t="s">
        <v>2683</v>
      </c>
      <c r="J7757" s="108" t="s">
        <v>2377</v>
      </c>
      <c r="O7757" s="108" t="s">
        <v>2573</v>
      </c>
    </row>
    <row r="7758" spans="1:15" s="108" customFormat="1" ht="12.75" x14ac:dyDescent="0.2">
      <c r="A7758" s="108" t="str">
        <f>EnterpriseData!$B$38</f>
        <v>ProTes300420201Adm</v>
      </c>
      <c r="B7758" s="109" t="s">
        <v>27494</v>
      </c>
      <c r="C7758" s="108" t="s">
        <v>2609</v>
      </c>
      <c r="D7758" s="108" t="s">
        <v>27495</v>
      </c>
      <c r="E7758" s="108" t="s">
        <v>2683</v>
      </c>
      <c r="G7758" s="108" t="s">
        <v>27496</v>
      </c>
      <c r="H7758" s="108" t="s">
        <v>6118</v>
      </c>
      <c r="I7758" s="110" t="s">
        <v>2683</v>
      </c>
      <c r="J7758" s="108" t="s">
        <v>2377</v>
      </c>
      <c r="O7758" s="108" t="s">
        <v>2573</v>
      </c>
    </row>
    <row r="7759" spans="1:15" s="108" customFormat="1" ht="12.75" x14ac:dyDescent="0.2">
      <c r="A7759" s="108" t="str">
        <f>EnterpriseData!$B$38</f>
        <v>ProTes300420201Adm</v>
      </c>
      <c r="B7759" s="109" t="s">
        <v>27497</v>
      </c>
      <c r="C7759" s="108" t="s">
        <v>2609</v>
      </c>
      <c r="D7759" s="108" t="s">
        <v>27498</v>
      </c>
      <c r="E7759" s="108" t="s">
        <v>2683</v>
      </c>
      <c r="G7759" s="108" t="s">
        <v>27499</v>
      </c>
      <c r="H7759" s="108" t="s">
        <v>6159</v>
      </c>
      <c r="I7759" s="110" t="s">
        <v>2683</v>
      </c>
      <c r="J7759" s="108" t="s">
        <v>3346</v>
      </c>
      <c r="O7759" s="108" t="s">
        <v>2573</v>
      </c>
    </row>
    <row r="7760" spans="1:15" s="108" customFormat="1" ht="12.75" x14ac:dyDescent="0.2">
      <c r="A7760" s="108" t="str">
        <f>EnterpriseData!$B$38</f>
        <v>ProTes300420201Adm</v>
      </c>
      <c r="B7760" s="109" t="s">
        <v>27500</v>
      </c>
      <c r="C7760" s="108" t="s">
        <v>2609</v>
      </c>
      <c r="D7760" s="108" t="s">
        <v>27501</v>
      </c>
      <c r="E7760" s="108" t="s">
        <v>2683</v>
      </c>
      <c r="G7760" s="108" t="s">
        <v>27502</v>
      </c>
      <c r="H7760" s="108" t="s">
        <v>6999</v>
      </c>
      <c r="I7760" s="110" t="s">
        <v>2683</v>
      </c>
      <c r="J7760" s="108" t="s">
        <v>4115</v>
      </c>
      <c r="O7760" s="108" t="s">
        <v>2573</v>
      </c>
    </row>
    <row r="7761" spans="1:15" s="108" customFormat="1" ht="12.75" x14ac:dyDescent="0.2">
      <c r="A7761" s="108" t="str">
        <f>EnterpriseData!$B$38</f>
        <v>ProTes300420201Adm</v>
      </c>
      <c r="B7761" s="109" t="s">
        <v>27503</v>
      </c>
      <c r="C7761" s="108" t="s">
        <v>2609</v>
      </c>
      <c r="D7761" s="108" t="s">
        <v>27504</v>
      </c>
      <c r="E7761" s="108" t="s">
        <v>2683</v>
      </c>
      <c r="G7761" s="108" t="s">
        <v>27505</v>
      </c>
      <c r="H7761" s="108" t="s">
        <v>6118</v>
      </c>
      <c r="I7761" s="110" t="s">
        <v>2683</v>
      </c>
      <c r="J7761" s="108" t="s">
        <v>2377</v>
      </c>
      <c r="O7761" s="108" t="s">
        <v>2573</v>
      </c>
    </row>
    <row r="7762" spans="1:15" s="108" customFormat="1" ht="12.75" x14ac:dyDescent="0.2">
      <c r="A7762" s="108" t="str">
        <f>EnterpriseData!$B$38</f>
        <v>ProTes300420201Adm</v>
      </c>
      <c r="B7762" s="109" t="s">
        <v>27506</v>
      </c>
      <c r="C7762" s="108" t="s">
        <v>2609</v>
      </c>
      <c r="D7762" s="108" t="s">
        <v>26625</v>
      </c>
      <c r="E7762" s="108" t="s">
        <v>2683</v>
      </c>
      <c r="G7762" s="108" t="s">
        <v>27507</v>
      </c>
      <c r="H7762" s="108" t="s">
        <v>3442</v>
      </c>
      <c r="I7762" s="110" t="s">
        <v>2683</v>
      </c>
      <c r="J7762" s="108" t="s">
        <v>2414</v>
      </c>
      <c r="O7762" s="108" t="s">
        <v>2573</v>
      </c>
    </row>
    <row r="7763" spans="1:15" s="108" customFormat="1" ht="12.75" x14ac:dyDescent="0.2">
      <c r="A7763" s="108" t="str">
        <f>EnterpriseData!$B$38</f>
        <v>ProTes300420201Adm</v>
      </c>
      <c r="B7763" s="109" t="s">
        <v>27508</v>
      </c>
      <c r="C7763" s="108" t="s">
        <v>2609</v>
      </c>
      <c r="D7763" s="108" t="s">
        <v>16057</v>
      </c>
      <c r="E7763" s="108" t="s">
        <v>2683</v>
      </c>
      <c r="G7763" s="108" t="s">
        <v>16058</v>
      </c>
      <c r="H7763" s="108" t="s">
        <v>7028</v>
      </c>
      <c r="I7763" s="110" t="s">
        <v>2683</v>
      </c>
      <c r="J7763" s="108" t="s">
        <v>5295</v>
      </c>
      <c r="O7763" s="108" t="s">
        <v>2573</v>
      </c>
    </row>
    <row r="7764" spans="1:15" s="108" customFormat="1" ht="12.75" x14ac:dyDescent="0.2">
      <c r="A7764" s="108" t="str">
        <f>EnterpriseData!$B$38</f>
        <v>ProTes300420201Adm</v>
      </c>
      <c r="B7764" s="109" t="s">
        <v>27509</v>
      </c>
      <c r="C7764" s="108" t="s">
        <v>2609</v>
      </c>
      <c r="D7764" s="108" t="s">
        <v>27510</v>
      </c>
      <c r="E7764" s="108" t="s">
        <v>2683</v>
      </c>
      <c r="G7764" s="108" t="s">
        <v>27511</v>
      </c>
      <c r="H7764" s="108" t="s">
        <v>27512</v>
      </c>
      <c r="I7764" s="110" t="s">
        <v>2683</v>
      </c>
      <c r="J7764" s="108" t="s">
        <v>4901</v>
      </c>
      <c r="O7764" s="108" t="s">
        <v>2573</v>
      </c>
    </row>
    <row r="7765" spans="1:15" s="108" customFormat="1" ht="12.75" x14ac:dyDescent="0.2">
      <c r="A7765" s="108" t="str">
        <f>EnterpriseData!$B$38</f>
        <v>ProTes300420201Adm</v>
      </c>
      <c r="B7765" s="109" t="s">
        <v>27513</v>
      </c>
      <c r="C7765" s="108" t="s">
        <v>2609</v>
      </c>
      <c r="D7765" s="108" t="s">
        <v>27514</v>
      </c>
      <c r="E7765" s="108" t="s">
        <v>2683</v>
      </c>
      <c r="G7765" s="108" t="s">
        <v>27515</v>
      </c>
      <c r="H7765" s="108" t="s">
        <v>6133</v>
      </c>
      <c r="I7765" s="110" t="s">
        <v>2683</v>
      </c>
      <c r="J7765" s="108" t="s">
        <v>3681</v>
      </c>
      <c r="O7765" s="108" t="s">
        <v>2573</v>
      </c>
    </row>
    <row r="7766" spans="1:15" s="108" customFormat="1" ht="12.75" x14ac:dyDescent="0.2">
      <c r="A7766" s="108" t="str">
        <f>EnterpriseData!$B$38</f>
        <v>ProTes300420201Adm</v>
      </c>
      <c r="B7766" s="109" t="s">
        <v>27516</v>
      </c>
      <c r="C7766" s="108" t="s">
        <v>2609</v>
      </c>
      <c r="D7766" s="108" t="s">
        <v>27517</v>
      </c>
      <c r="E7766" s="108" t="s">
        <v>2683</v>
      </c>
      <c r="G7766" s="108" t="s">
        <v>27518</v>
      </c>
      <c r="H7766" s="108" t="s">
        <v>6616</v>
      </c>
      <c r="I7766" s="110" t="s">
        <v>2683</v>
      </c>
      <c r="J7766" s="108" t="s">
        <v>5800</v>
      </c>
      <c r="O7766" s="108" t="s">
        <v>2573</v>
      </c>
    </row>
    <row r="7767" spans="1:15" s="108" customFormat="1" ht="12.75" x14ac:dyDescent="0.2">
      <c r="A7767" s="108" t="str">
        <f>EnterpriseData!$B$38</f>
        <v>ProTes300420201Adm</v>
      </c>
      <c r="B7767" s="109" t="s">
        <v>27519</v>
      </c>
      <c r="C7767" s="108" t="s">
        <v>2609</v>
      </c>
      <c r="D7767" s="108" t="s">
        <v>27520</v>
      </c>
      <c r="E7767" s="108" t="s">
        <v>2683</v>
      </c>
      <c r="G7767" s="108" t="s">
        <v>3871</v>
      </c>
      <c r="H7767" s="108" t="s">
        <v>3872</v>
      </c>
      <c r="I7767" s="110" t="s">
        <v>2683</v>
      </c>
      <c r="J7767" s="108" t="s">
        <v>3047</v>
      </c>
      <c r="O7767" s="108" t="s">
        <v>2573</v>
      </c>
    </row>
    <row r="7768" spans="1:15" s="108" customFormat="1" ht="12.75" x14ac:dyDescent="0.2">
      <c r="A7768" s="108" t="str">
        <f>EnterpriseData!$B$38</f>
        <v>ProTes300420201Adm</v>
      </c>
      <c r="B7768" s="109" t="s">
        <v>27521</v>
      </c>
      <c r="C7768" s="108" t="s">
        <v>2609</v>
      </c>
      <c r="D7768" s="108" t="s">
        <v>27522</v>
      </c>
      <c r="E7768" s="108" t="s">
        <v>2683</v>
      </c>
      <c r="G7768" s="108" t="s">
        <v>2977</v>
      </c>
      <c r="H7768" s="108" t="s">
        <v>2978</v>
      </c>
      <c r="I7768" s="110" t="s">
        <v>2683</v>
      </c>
      <c r="J7768" s="108" t="s">
        <v>2727</v>
      </c>
      <c r="O7768" s="108" t="s">
        <v>2573</v>
      </c>
    </row>
    <row r="7769" spans="1:15" s="108" customFormat="1" ht="12.75" x14ac:dyDescent="0.2">
      <c r="A7769" s="108" t="str">
        <f>EnterpriseData!$B$38</f>
        <v>ProTes300420201Adm</v>
      </c>
      <c r="B7769" s="109" t="s">
        <v>27523</v>
      </c>
      <c r="C7769" s="108" t="s">
        <v>2609</v>
      </c>
      <c r="D7769" s="108" t="s">
        <v>27524</v>
      </c>
      <c r="E7769" s="108" t="s">
        <v>2683</v>
      </c>
      <c r="G7769" s="108" t="s">
        <v>27525</v>
      </c>
      <c r="H7769" s="108" t="s">
        <v>6122</v>
      </c>
      <c r="I7769" s="110" t="s">
        <v>2683</v>
      </c>
      <c r="J7769" s="108" t="s">
        <v>6123</v>
      </c>
      <c r="O7769" s="108" t="s">
        <v>2573</v>
      </c>
    </row>
    <row r="7770" spans="1:15" s="108" customFormat="1" ht="12.75" x14ac:dyDescent="0.2">
      <c r="A7770" s="108" t="str">
        <f>EnterpriseData!$B$38</f>
        <v>ProTes300420201Adm</v>
      </c>
      <c r="B7770" s="109" t="s">
        <v>27526</v>
      </c>
      <c r="C7770" s="108" t="s">
        <v>2609</v>
      </c>
      <c r="D7770" s="108" t="s">
        <v>27527</v>
      </c>
      <c r="E7770" s="108" t="s">
        <v>2683</v>
      </c>
      <c r="G7770" s="108" t="s">
        <v>27528</v>
      </c>
      <c r="H7770" s="108" t="s">
        <v>27529</v>
      </c>
      <c r="I7770" s="110" t="s">
        <v>2683</v>
      </c>
      <c r="J7770" s="108" t="s">
        <v>2727</v>
      </c>
      <c r="O7770" s="108" t="s">
        <v>2573</v>
      </c>
    </row>
    <row r="7771" spans="1:15" s="108" customFormat="1" ht="12.75" x14ac:dyDescent="0.2">
      <c r="A7771" s="108" t="str">
        <f>EnterpriseData!$B$38</f>
        <v>ProTes300420201Adm</v>
      </c>
      <c r="B7771" s="109" t="s">
        <v>27530</v>
      </c>
      <c r="C7771" s="108" t="s">
        <v>2609</v>
      </c>
      <c r="D7771" s="108" t="s">
        <v>27531</v>
      </c>
      <c r="E7771" s="108" t="s">
        <v>2683</v>
      </c>
      <c r="G7771" s="108" t="s">
        <v>27532</v>
      </c>
      <c r="H7771" s="108" t="s">
        <v>17763</v>
      </c>
      <c r="I7771" s="110" t="s">
        <v>2683</v>
      </c>
      <c r="J7771" s="108" t="s">
        <v>3614</v>
      </c>
      <c r="O7771" s="108" t="s">
        <v>2573</v>
      </c>
    </row>
    <row r="7772" spans="1:15" s="108" customFormat="1" ht="12.75" x14ac:dyDescent="0.2">
      <c r="A7772" s="108" t="str">
        <f>EnterpriseData!$B$38</f>
        <v>ProTes300420201Adm</v>
      </c>
      <c r="B7772" s="109" t="s">
        <v>27533</v>
      </c>
      <c r="C7772" s="108" t="s">
        <v>2609</v>
      </c>
      <c r="D7772" s="108" t="s">
        <v>27534</v>
      </c>
      <c r="E7772" s="108" t="s">
        <v>2683</v>
      </c>
      <c r="G7772" s="108" t="s">
        <v>27535</v>
      </c>
      <c r="H7772" s="108" t="s">
        <v>6198</v>
      </c>
      <c r="I7772" s="110" t="s">
        <v>2683</v>
      </c>
      <c r="J7772" s="108" t="s">
        <v>3825</v>
      </c>
      <c r="O7772" s="108" t="s">
        <v>2573</v>
      </c>
    </row>
    <row r="7773" spans="1:15" s="108" customFormat="1" ht="12.75" x14ac:dyDescent="0.2">
      <c r="A7773" s="108" t="str">
        <f>EnterpriseData!$B$38</f>
        <v>ProTes300420201Adm</v>
      </c>
      <c r="B7773" s="109" t="s">
        <v>27536</v>
      </c>
      <c r="C7773" s="108" t="s">
        <v>2609</v>
      </c>
      <c r="D7773" s="108" t="s">
        <v>27537</v>
      </c>
      <c r="E7773" s="108" t="s">
        <v>2683</v>
      </c>
      <c r="G7773" s="108" t="s">
        <v>5358</v>
      </c>
      <c r="H7773" s="108" t="s">
        <v>6566</v>
      </c>
      <c r="I7773" s="110" t="s">
        <v>2683</v>
      </c>
      <c r="J7773" s="108" t="s">
        <v>2409</v>
      </c>
      <c r="O7773" s="108" t="s">
        <v>2573</v>
      </c>
    </row>
    <row r="7774" spans="1:15" s="108" customFormat="1" ht="12.75" x14ac:dyDescent="0.2">
      <c r="A7774" s="108" t="str">
        <f>EnterpriseData!$B$38</f>
        <v>ProTes300420201Adm</v>
      </c>
      <c r="B7774" s="109" t="s">
        <v>27538</v>
      </c>
      <c r="C7774" s="108" t="s">
        <v>2609</v>
      </c>
      <c r="D7774" s="108" t="s">
        <v>27539</v>
      </c>
      <c r="E7774" s="108" t="s">
        <v>2683</v>
      </c>
      <c r="G7774" s="108" t="s">
        <v>27540</v>
      </c>
      <c r="H7774" s="108" t="s">
        <v>8596</v>
      </c>
      <c r="I7774" s="110" t="s">
        <v>2683</v>
      </c>
      <c r="J7774" s="108" t="s">
        <v>2377</v>
      </c>
      <c r="O7774" s="108" t="s">
        <v>2573</v>
      </c>
    </row>
    <row r="7775" spans="1:15" s="108" customFormat="1" ht="12.75" x14ac:dyDescent="0.2">
      <c r="A7775" s="108" t="str">
        <f>EnterpriseData!$B$38</f>
        <v>ProTes300420201Adm</v>
      </c>
      <c r="B7775" s="109" t="s">
        <v>27541</v>
      </c>
      <c r="C7775" s="108" t="s">
        <v>2609</v>
      </c>
      <c r="D7775" s="108" t="s">
        <v>27542</v>
      </c>
      <c r="E7775" s="108" t="s">
        <v>2683</v>
      </c>
      <c r="G7775" s="108" t="s">
        <v>27543</v>
      </c>
      <c r="H7775" s="108" t="s">
        <v>16195</v>
      </c>
      <c r="I7775" s="110" t="s">
        <v>2683</v>
      </c>
      <c r="J7775" s="108" t="s">
        <v>3358</v>
      </c>
      <c r="O7775" s="108" t="s">
        <v>2573</v>
      </c>
    </row>
    <row r="7776" spans="1:15" s="108" customFormat="1" ht="12.75" x14ac:dyDescent="0.2">
      <c r="A7776" s="108" t="str">
        <f>EnterpriseData!$B$38</f>
        <v>ProTes300420201Adm</v>
      </c>
      <c r="B7776" s="109" t="s">
        <v>2328</v>
      </c>
      <c r="C7776" s="108" t="s">
        <v>2609</v>
      </c>
      <c r="D7776" s="108" t="s">
        <v>27544</v>
      </c>
      <c r="E7776" s="108" t="s">
        <v>2683</v>
      </c>
      <c r="G7776" s="108" t="s">
        <v>27545</v>
      </c>
      <c r="H7776" s="108" t="s">
        <v>6479</v>
      </c>
      <c r="I7776" s="110" t="s">
        <v>2683</v>
      </c>
      <c r="J7776" s="108" t="s">
        <v>3078</v>
      </c>
      <c r="O7776" s="108" t="s">
        <v>2573</v>
      </c>
    </row>
    <row r="7777" spans="1:15" s="108" customFormat="1" ht="12.75" x14ac:dyDescent="0.2">
      <c r="A7777" s="108" t="str">
        <f>EnterpriseData!$B$38</f>
        <v>ProTes300420201Adm</v>
      </c>
      <c r="B7777" s="109" t="s">
        <v>27546</v>
      </c>
      <c r="C7777" s="108" t="s">
        <v>2609</v>
      </c>
      <c r="D7777" s="108" t="s">
        <v>27547</v>
      </c>
      <c r="E7777" s="108" t="s">
        <v>2683</v>
      </c>
      <c r="G7777" s="108" t="s">
        <v>27548</v>
      </c>
      <c r="H7777" s="108" t="s">
        <v>6616</v>
      </c>
      <c r="I7777" s="110" t="s">
        <v>2683</v>
      </c>
      <c r="J7777" s="108" t="s">
        <v>5800</v>
      </c>
      <c r="O7777" s="108" t="s">
        <v>2573</v>
      </c>
    </row>
    <row r="7778" spans="1:15" s="108" customFormat="1" ht="12.75" x14ac:dyDescent="0.2">
      <c r="A7778" s="108" t="str">
        <f>EnterpriseData!$B$38</f>
        <v>ProTes300420201Adm</v>
      </c>
      <c r="B7778" s="109" t="s">
        <v>27549</v>
      </c>
      <c r="C7778" s="108" t="s">
        <v>2609</v>
      </c>
      <c r="D7778" s="108" t="s">
        <v>27550</v>
      </c>
      <c r="E7778" s="108" t="s">
        <v>2683</v>
      </c>
      <c r="G7778" s="108" t="s">
        <v>27551</v>
      </c>
      <c r="H7778" s="108" t="s">
        <v>27551</v>
      </c>
      <c r="I7778" s="110" t="s">
        <v>2683</v>
      </c>
      <c r="J7778" s="108" t="s">
        <v>2734</v>
      </c>
      <c r="O7778" s="108" t="s">
        <v>2573</v>
      </c>
    </row>
    <row r="7779" spans="1:15" s="108" customFormat="1" ht="12.75" x14ac:dyDescent="0.2">
      <c r="A7779" s="108" t="str">
        <f>EnterpriseData!$B$38</f>
        <v>ProTes300420201Adm</v>
      </c>
      <c r="B7779" s="109" t="s">
        <v>27552</v>
      </c>
      <c r="C7779" s="108" t="s">
        <v>2609</v>
      </c>
      <c r="D7779" s="108" t="s">
        <v>27553</v>
      </c>
      <c r="E7779" s="108" t="s">
        <v>2683</v>
      </c>
      <c r="G7779" s="108" t="s">
        <v>27554</v>
      </c>
      <c r="H7779" s="108" t="s">
        <v>27555</v>
      </c>
      <c r="I7779" s="110" t="s">
        <v>2683</v>
      </c>
      <c r="J7779" s="108" t="s">
        <v>11562</v>
      </c>
      <c r="O7779" s="108" t="s">
        <v>2573</v>
      </c>
    </row>
    <row r="7780" spans="1:15" s="108" customFormat="1" ht="12.75" x14ac:dyDescent="0.2">
      <c r="A7780" s="108" t="str">
        <f>EnterpriseData!$B$38</f>
        <v>ProTes300420201Adm</v>
      </c>
      <c r="B7780" s="109" t="s">
        <v>27556</v>
      </c>
      <c r="C7780" s="108" t="s">
        <v>2609</v>
      </c>
      <c r="D7780" s="108" t="s">
        <v>27557</v>
      </c>
      <c r="E7780" s="108" t="s">
        <v>2683</v>
      </c>
      <c r="G7780" s="108" t="s">
        <v>27551</v>
      </c>
      <c r="H7780" s="108" t="s">
        <v>27551</v>
      </c>
      <c r="I7780" s="110" t="s">
        <v>2683</v>
      </c>
      <c r="J7780" s="108" t="s">
        <v>2734</v>
      </c>
      <c r="O7780" s="108" t="s">
        <v>2573</v>
      </c>
    </row>
    <row r="7781" spans="1:15" s="108" customFormat="1" ht="12.75" x14ac:dyDescent="0.2">
      <c r="A7781" s="108" t="str">
        <f>EnterpriseData!$B$38</f>
        <v>ProTes300420201Adm</v>
      </c>
      <c r="B7781" s="109" t="s">
        <v>27558</v>
      </c>
      <c r="C7781" s="108" t="s">
        <v>2609</v>
      </c>
      <c r="D7781" s="108" t="s">
        <v>27559</v>
      </c>
      <c r="E7781" s="108" t="s">
        <v>2683</v>
      </c>
      <c r="G7781" s="108" t="s">
        <v>27560</v>
      </c>
      <c r="H7781" s="108" t="s">
        <v>27560</v>
      </c>
      <c r="I7781" s="110" t="s">
        <v>2683</v>
      </c>
      <c r="J7781" s="108" t="s">
        <v>3346</v>
      </c>
      <c r="O7781" s="108" t="s">
        <v>2573</v>
      </c>
    </row>
    <row r="7782" spans="1:15" s="108" customFormat="1" ht="12.75" x14ac:dyDescent="0.2">
      <c r="A7782" s="108" t="str">
        <f>EnterpriseData!$B$38</f>
        <v>ProTes300420201Adm</v>
      </c>
      <c r="B7782" s="109" t="s">
        <v>27561</v>
      </c>
      <c r="C7782" s="108" t="s">
        <v>2609</v>
      </c>
      <c r="D7782" s="108" t="s">
        <v>27562</v>
      </c>
      <c r="E7782" s="108" t="s">
        <v>2683</v>
      </c>
      <c r="G7782" s="108" t="s">
        <v>27563</v>
      </c>
      <c r="H7782" s="108" t="s">
        <v>7792</v>
      </c>
      <c r="I7782" s="110" t="s">
        <v>2683</v>
      </c>
      <c r="J7782" s="108" t="s">
        <v>2940</v>
      </c>
      <c r="O7782" s="108" t="s">
        <v>2573</v>
      </c>
    </row>
    <row r="7783" spans="1:15" s="108" customFormat="1" ht="12.75" x14ac:dyDescent="0.2">
      <c r="A7783" s="108" t="str">
        <f>EnterpriseData!$B$38</f>
        <v>ProTes300420201Adm</v>
      </c>
      <c r="B7783" s="109" t="s">
        <v>27564</v>
      </c>
      <c r="C7783" s="108" t="s">
        <v>2609</v>
      </c>
      <c r="D7783" s="108" t="s">
        <v>27565</v>
      </c>
      <c r="E7783" s="108" t="s">
        <v>2683</v>
      </c>
      <c r="G7783" s="108" t="s">
        <v>27566</v>
      </c>
      <c r="H7783" s="108" t="s">
        <v>27567</v>
      </c>
      <c r="I7783" s="110" t="s">
        <v>2683</v>
      </c>
      <c r="J7783" s="108" t="s">
        <v>5462</v>
      </c>
      <c r="O7783" s="108" t="s">
        <v>2573</v>
      </c>
    </row>
    <row r="7784" spans="1:15" s="108" customFormat="1" ht="12.75" x14ac:dyDescent="0.2">
      <c r="A7784" s="108" t="str">
        <f>EnterpriseData!$B$38</f>
        <v>ProTes300420201Adm</v>
      </c>
      <c r="B7784" s="109" t="s">
        <v>27568</v>
      </c>
      <c r="C7784" s="108" t="s">
        <v>2609</v>
      </c>
      <c r="D7784" s="108" t="s">
        <v>27569</v>
      </c>
      <c r="E7784" s="108" t="s">
        <v>27570</v>
      </c>
      <c r="F7784" s="108" t="s">
        <v>8826</v>
      </c>
      <c r="G7784" s="108" t="s">
        <v>3935</v>
      </c>
      <c r="H7784" s="108" t="s">
        <v>3935</v>
      </c>
      <c r="I7784" s="110" t="s">
        <v>2683</v>
      </c>
      <c r="J7784" s="108" t="s">
        <v>2952</v>
      </c>
      <c r="O7784" s="108" t="s">
        <v>2573</v>
      </c>
    </row>
    <row r="7785" spans="1:15" s="108" customFormat="1" ht="12.75" x14ac:dyDescent="0.2">
      <c r="A7785" s="108" t="str">
        <f>EnterpriseData!$B$38</f>
        <v>ProTes300420201Adm</v>
      </c>
      <c r="B7785" s="109" t="s">
        <v>27571</v>
      </c>
      <c r="C7785" s="108" t="s">
        <v>2609</v>
      </c>
      <c r="D7785" s="108" t="s">
        <v>27572</v>
      </c>
      <c r="E7785" s="108" t="s">
        <v>2683</v>
      </c>
      <c r="G7785" s="108" t="s">
        <v>27573</v>
      </c>
      <c r="H7785" s="108" t="s">
        <v>22864</v>
      </c>
      <c r="I7785" s="110" t="s">
        <v>2683</v>
      </c>
      <c r="J7785" s="108" t="s">
        <v>5125</v>
      </c>
      <c r="O7785" s="108" t="s">
        <v>2573</v>
      </c>
    </row>
    <row r="7786" spans="1:15" s="108" customFormat="1" ht="12.75" x14ac:dyDescent="0.2">
      <c r="A7786" s="108" t="str">
        <f>EnterpriseData!$B$38</f>
        <v>ProTes300420201Adm</v>
      </c>
      <c r="B7786" s="109" t="s">
        <v>27574</v>
      </c>
      <c r="C7786" s="108" t="s">
        <v>2609</v>
      </c>
      <c r="D7786" s="108" t="s">
        <v>27575</v>
      </c>
      <c r="E7786" s="108" t="s">
        <v>2683</v>
      </c>
      <c r="G7786" s="108" t="s">
        <v>27576</v>
      </c>
      <c r="H7786" s="108" t="s">
        <v>6004</v>
      </c>
      <c r="I7786" s="110" t="s">
        <v>2683</v>
      </c>
      <c r="J7786" s="108" t="s">
        <v>6000</v>
      </c>
      <c r="O7786" s="108" t="s">
        <v>2573</v>
      </c>
    </row>
    <row r="7787" spans="1:15" s="108" customFormat="1" ht="12.75" x14ac:dyDescent="0.2">
      <c r="A7787" s="108" t="str">
        <f>EnterpriseData!$B$38</f>
        <v>ProTes300420201Adm</v>
      </c>
      <c r="B7787" s="109" t="s">
        <v>27577</v>
      </c>
      <c r="C7787" s="108" t="s">
        <v>2609</v>
      </c>
      <c r="D7787" s="108" t="s">
        <v>27578</v>
      </c>
      <c r="E7787" s="108" t="s">
        <v>2683</v>
      </c>
      <c r="G7787" s="108" t="s">
        <v>27579</v>
      </c>
      <c r="H7787" s="108" t="s">
        <v>6299</v>
      </c>
      <c r="I7787" s="110" t="s">
        <v>2683</v>
      </c>
      <c r="J7787" s="108" t="s">
        <v>3100</v>
      </c>
      <c r="O7787" s="108" t="s">
        <v>2573</v>
      </c>
    </row>
    <row r="7788" spans="1:15" s="108" customFormat="1" ht="12.75" x14ac:dyDescent="0.2">
      <c r="A7788" s="108" t="str">
        <f>EnterpriseData!$B$38</f>
        <v>ProTes300420201Adm</v>
      </c>
      <c r="B7788" s="109" t="s">
        <v>27580</v>
      </c>
      <c r="C7788" s="108" t="s">
        <v>2609</v>
      </c>
      <c r="D7788" s="108" t="s">
        <v>27581</v>
      </c>
      <c r="E7788" s="108" t="s">
        <v>2683</v>
      </c>
      <c r="G7788" s="108" t="s">
        <v>27582</v>
      </c>
      <c r="H7788" s="108" t="s">
        <v>2978</v>
      </c>
      <c r="I7788" s="110" t="s">
        <v>2683</v>
      </c>
      <c r="J7788" s="108" t="s">
        <v>2727</v>
      </c>
      <c r="O7788" s="108" t="s">
        <v>2573</v>
      </c>
    </row>
    <row r="7789" spans="1:15" s="108" customFormat="1" ht="12.75" x14ac:dyDescent="0.2">
      <c r="A7789" s="108" t="str">
        <f>EnterpriseData!$B$38</f>
        <v>ProTes300420201Adm</v>
      </c>
      <c r="B7789" s="109" t="s">
        <v>27583</v>
      </c>
      <c r="C7789" s="108" t="s">
        <v>2609</v>
      </c>
      <c r="D7789" s="108" t="s">
        <v>27584</v>
      </c>
      <c r="E7789" s="108" t="s">
        <v>2683</v>
      </c>
      <c r="G7789" s="108" t="s">
        <v>27585</v>
      </c>
      <c r="H7789" s="108" t="s">
        <v>7941</v>
      </c>
      <c r="I7789" s="110" t="s">
        <v>2683</v>
      </c>
      <c r="J7789" s="108" t="s">
        <v>2404</v>
      </c>
      <c r="O7789" s="108" t="s">
        <v>2573</v>
      </c>
    </row>
    <row r="7790" spans="1:15" s="108" customFormat="1" ht="12.75" x14ac:dyDescent="0.2">
      <c r="A7790" s="108" t="str">
        <f>EnterpriseData!$B$38</f>
        <v>ProTes300420201Adm</v>
      </c>
      <c r="B7790" s="109" t="s">
        <v>27586</v>
      </c>
      <c r="C7790" s="108" t="s">
        <v>2609</v>
      </c>
      <c r="D7790" s="108" t="s">
        <v>27587</v>
      </c>
      <c r="E7790" s="108" t="s">
        <v>2683</v>
      </c>
      <c r="G7790" s="108" t="s">
        <v>27588</v>
      </c>
      <c r="H7790" s="108" t="s">
        <v>6800</v>
      </c>
      <c r="I7790" s="110" t="s">
        <v>2683</v>
      </c>
      <c r="J7790" s="108" t="s">
        <v>412</v>
      </c>
      <c r="O7790" s="108" t="s">
        <v>2573</v>
      </c>
    </row>
    <row r="7791" spans="1:15" s="108" customFormat="1" ht="12.75" x14ac:dyDescent="0.2">
      <c r="A7791" s="108" t="str">
        <f>EnterpriseData!$B$38</f>
        <v>ProTes300420201Adm</v>
      </c>
      <c r="B7791" s="109" t="s">
        <v>27589</v>
      </c>
      <c r="C7791" s="108" t="s">
        <v>2609</v>
      </c>
      <c r="D7791" s="108" t="s">
        <v>27590</v>
      </c>
      <c r="E7791" s="108" t="s">
        <v>2683</v>
      </c>
      <c r="G7791" s="108" t="s">
        <v>27591</v>
      </c>
      <c r="H7791" s="108" t="s">
        <v>4035</v>
      </c>
      <c r="I7791" s="110" t="s">
        <v>2683</v>
      </c>
      <c r="J7791" s="108" t="s">
        <v>3825</v>
      </c>
      <c r="O7791" s="108" t="s">
        <v>2573</v>
      </c>
    </row>
    <row r="7792" spans="1:15" s="108" customFormat="1" ht="12.75" x14ac:dyDescent="0.2">
      <c r="A7792" s="108" t="str">
        <f>EnterpriseData!$B$38</f>
        <v>ProTes300420201Adm</v>
      </c>
      <c r="B7792" s="109" t="s">
        <v>27592</v>
      </c>
      <c r="C7792" s="108" t="s">
        <v>2609</v>
      </c>
      <c r="D7792" s="108" t="s">
        <v>27593</v>
      </c>
      <c r="E7792" s="108" t="s">
        <v>2683</v>
      </c>
      <c r="G7792" s="108" t="s">
        <v>27594</v>
      </c>
      <c r="H7792" s="108" t="s">
        <v>15537</v>
      </c>
      <c r="I7792" s="110" t="s">
        <v>2683</v>
      </c>
      <c r="J7792" s="108" t="s">
        <v>2404</v>
      </c>
      <c r="O7792" s="108" t="s">
        <v>2573</v>
      </c>
    </row>
    <row r="7793" spans="1:15" s="108" customFormat="1" ht="12.75" x14ac:dyDescent="0.2">
      <c r="A7793" s="108" t="str">
        <f>EnterpriseData!$B$38</f>
        <v>ProTes300420201Adm</v>
      </c>
      <c r="B7793" s="109" t="s">
        <v>27595</v>
      </c>
      <c r="C7793" s="108" t="s">
        <v>2609</v>
      </c>
      <c r="D7793" s="108" t="s">
        <v>27596</v>
      </c>
      <c r="E7793" s="108" t="s">
        <v>2683</v>
      </c>
      <c r="G7793" s="108" t="s">
        <v>27597</v>
      </c>
      <c r="H7793" s="108" t="s">
        <v>6765</v>
      </c>
      <c r="I7793" s="110" t="s">
        <v>2683</v>
      </c>
      <c r="J7793" s="108" t="s">
        <v>5640</v>
      </c>
      <c r="O7793" s="108" t="s">
        <v>2573</v>
      </c>
    </row>
    <row r="7794" spans="1:15" s="108" customFormat="1" ht="12.75" x14ac:dyDescent="0.2">
      <c r="A7794" s="108" t="str">
        <f>EnterpriseData!$B$38</f>
        <v>ProTes300420201Adm</v>
      </c>
      <c r="B7794" s="109" t="s">
        <v>27598</v>
      </c>
      <c r="C7794" s="108" t="s">
        <v>2609</v>
      </c>
      <c r="D7794" s="108" t="s">
        <v>27599</v>
      </c>
      <c r="E7794" s="108" t="s">
        <v>2683</v>
      </c>
      <c r="G7794" s="108" t="s">
        <v>27600</v>
      </c>
      <c r="H7794" s="108" t="s">
        <v>6923</v>
      </c>
      <c r="I7794" s="110" t="s">
        <v>2683</v>
      </c>
      <c r="J7794" s="108" t="s">
        <v>2991</v>
      </c>
      <c r="O7794" s="108" t="s">
        <v>2573</v>
      </c>
    </row>
    <row r="7795" spans="1:15" s="108" customFormat="1" ht="12.75" x14ac:dyDescent="0.2">
      <c r="A7795" s="108" t="str">
        <f>EnterpriseData!$B$38</f>
        <v>ProTes300420201Adm</v>
      </c>
      <c r="B7795" s="109" t="s">
        <v>27601</v>
      </c>
      <c r="C7795" s="108" t="s">
        <v>2609</v>
      </c>
      <c r="D7795" s="108" t="s">
        <v>27602</v>
      </c>
      <c r="E7795" s="108" t="s">
        <v>2683</v>
      </c>
      <c r="G7795" s="108" t="s">
        <v>27603</v>
      </c>
      <c r="H7795" s="108" t="s">
        <v>6151</v>
      </c>
      <c r="I7795" s="110" t="s">
        <v>2683</v>
      </c>
      <c r="J7795" s="108" t="s">
        <v>2727</v>
      </c>
      <c r="O7795" s="108" t="s">
        <v>2573</v>
      </c>
    </row>
    <row r="7796" spans="1:15" s="108" customFormat="1" ht="12.75" x14ac:dyDescent="0.2">
      <c r="A7796" s="108" t="str">
        <f>EnterpriseData!$B$38</f>
        <v>ProTes300420201Adm</v>
      </c>
      <c r="B7796" s="109" t="s">
        <v>27604</v>
      </c>
      <c r="C7796" s="108" t="s">
        <v>2609</v>
      </c>
      <c r="D7796" s="108" t="s">
        <v>27605</v>
      </c>
      <c r="E7796" s="108" t="s">
        <v>2683</v>
      </c>
      <c r="G7796" s="108" t="s">
        <v>27606</v>
      </c>
      <c r="H7796" s="108" t="s">
        <v>14574</v>
      </c>
      <c r="I7796" s="110" t="s">
        <v>2683</v>
      </c>
      <c r="J7796" s="108" t="s">
        <v>412</v>
      </c>
      <c r="O7796" s="108" t="s">
        <v>2573</v>
      </c>
    </row>
    <row r="7797" spans="1:15" s="108" customFormat="1" ht="12.75" x14ac:dyDescent="0.2">
      <c r="A7797" s="108" t="str">
        <f>EnterpriseData!$B$38</f>
        <v>ProTes300420201Adm</v>
      </c>
      <c r="B7797" s="109" t="s">
        <v>27607</v>
      </c>
      <c r="C7797" s="108" t="s">
        <v>2609</v>
      </c>
      <c r="D7797" s="108" t="s">
        <v>27608</v>
      </c>
      <c r="E7797" s="108" t="s">
        <v>2683</v>
      </c>
      <c r="G7797" s="108" t="s">
        <v>27609</v>
      </c>
      <c r="H7797" s="108" t="s">
        <v>4035</v>
      </c>
      <c r="I7797" s="110" t="s">
        <v>2683</v>
      </c>
      <c r="J7797" s="108" t="s">
        <v>3825</v>
      </c>
      <c r="O7797" s="108" t="s">
        <v>2573</v>
      </c>
    </row>
    <row r="7798" spans="1:15" s="108" customFormat="1" ht="12.75" x14ac:dyDescent="0.2">
      <c r="A7798" s="108" t="str">
        <f>EnterpriseData!$B$38</f>
        <v>ProTes300420201Adm</v>
      </c>
      <c r="B7798" s="109" t="s">
        <v>27610</v>
      </c>
      <c r="C7798" s="108" t="s">
        <v>2609</v>
      </c>
      <c r="D7798" s="108" t="s">
        <v>27611</v>
      </c>
      <c r="E7798" s="108" t="s">
        <v>2683</v>
      </c>
      <c r="G7798" s="108" t="s">
        <v>3583</v>
      </c>
      <c r="H7798" s="108" t="s">
        <v>27612</v>
      </c>
      <c r="I7798" s="110" t="s">
        <v>2683</v>
      </c>
      <c r="J7798" s="108" t="s">
        <v>2412</v>
      </c>
      <c r="O7798" s="108" t="s">
        <v>2573</v>
      </c>
    </row>
    <row r="7799" spans="1:15" s="108" customFormat="1" ht="12.75" x14ac:dyDescent="0.2">
      <c r="A7799" s="108" t="str">
        <f>EnterpriseData!$B$38</f>
        <v>ProTes300420201Adm</v>
      </c>
      <c r="B7799" s="109" t="s">
        <v>27613</v>
      </c>
      <c r="C7799" s="108" t="s">
        <v>2609</v>
      </c>
      <c r="D7799" s="108" t="s">
        <v>27614</v>
      </c>
      <c r="E7799" s="108" t="s">
        <v>2683</v>
      </c>
      <c r="G7799" s="108" t="s">
        <v>23529</v>
      </c>
      <c r="H7799" s="108" t="s">
        <v>8351</v>
      </c>
      <c r="I7799" s="110" t="s">
        <v>2683</v>
      </c>
      <c r="J7799" s="108" t="s">
        <v>2930</v>
      </c>
      <c r="O7799" s="108" t="s">
        <v>2573</v>
      </c>
    </row>
    <row r="7800" spans="1:15" s="108" customFormat="1" ht="12.75" x14ac:dyDescent="0.2">
      <c r="A7800" s="108" t="str">
        <f>EnterpriseData!$B$38</f>
        <v>ProTes300420201Adm</v>
      </c>
      <c r="B7800" s="109" t="s">
        <v>27615</v>
      </c>
      <c r="C7800" s="108" t="s">
        <v>2609</v>
      </c>
      <c r="D7800" s="108" t="s">
        <v>27616</v>
      </c>
      <c r="E7800" s="108" t="s">
        <v>2683</v>
      </c>
      <c r="G7800" s="108" t="s">
        <v>27617</v>
      </c>
      <c r="H7800" s="108" t="s">
        <v>7953</v>
      </c>
      <c r="I7800" s="110" t="s">
        <v>2683</v>
      </c>
      <c r="J7800" s="108" t="s">
        <v>4543</v>
      </c>
      <c r="O7800" s="108" t="s">
        <v>2573</v>
      </c>
    </row>
    <row r="7801" spans="1:15" s="108" customFormat="1" ht="12.75" x14ac:dyDescent="0.2">
      <c r="A7801" s="108" t="str">
        <f>EnterpriseData!$B$38</f>
        <v>ProTes300420201Adm</v>
      </c>
      <c r="B7801" s="109" t="s">
        <v>27618</v>
      </c>
      <c r="C7801" s="108" t="s">
        <v>2609</v>
      </c>
      <c r="D7801" s="108" t="s">
        <v>27619</v>
      </c>
      <c r="E7801" s="108" t="s">
        <v>2683</v>
      </c>
      <c r="G7801" s="108" t="s">
        <v>27620</v>
      </c>
      <c r="H7801" s="108" t="s">
        <v>27621</v>
      </c>
      <c r="I7801" s="110" t="s">
        <v>2683</v>
      </c>
      <c r="J7801" s="108" t="s">
        <v>3825</v>
      </c>
      <c r="O7801" s="108" t="s">
        <v>2573</v>
      </c>
    </row>
    <row r="7802" spans="1:15" s="108" customFormat="1" ht="12.75" x14ac:dyDescent="0.2">
      <c r="A7802" s="108" t="str">
        <f>EnterpriseData!$B$38</f>
        <v>ProTes300420201Adm</v>
      </c>
      <c r="B7802" s="109" t="s">
        <v>27622</v>
      </c>
      <c r="C7802" s="108" t="s">
        <v>2609</v>
      </c>
      <c r="D7802" s="108" t="s">
        <v>27623</v>
      </c>
      <c r="E7802" s="108" t="s">
        <v>2683</v>
      </c>
      <c r="G7802" s="108" t="s">
        <v>5592</v>
      </c>
      <c r="H7802" s="108" t="s">
        <v>5592</v>
      </c>
      <c r="I7802" s="110" t="s">
        <v>2683</v>
      </c>
      <c r="J7802" s="108" t="s">
        <v>2418</v>
      </c>
      <c r="O7802" s="108" t="s">
        <v>2573</v>
      </c>
    </row>
    <row r="7803" spans="1:15" s="108" customFormat="1" ht="12.75" x14ac:dyDescent="0.2">
      <c r="A7803" s="108" t="str">
        <f>EnterpriseData!$B$38</f>
        <v>ProTes300420201Adm</v>
      </c>
      <c r="B7803" s="109" t="s">
        <v>27624</v>
      </c>
      <c r="C7803" s="108" t="s">
        <v>2609</v>
      </c>
      <c r="D7803" s="108" t="s">
        <v>27625</v>
      </c>
      <c r="E7803" s="108" t="s">
        <v>2683</v>
      </c>
      <c r="G7803" s="108" t="s">
        <v>27626</v>
      </c>
      <c r="H7803" s="108" t="s">
        <v>8197</v>
      </c>
      <c r="I7803" s="110" t="s">
        <v>2683</v>
      </c>
      <c r="J7803" s="108" t="s">
        <v>3078</v>
      </c>
      <c r="O7803" s="108" t="s">
        <v>2573</v>
      </c>
    </row>
    <row r="7804" spans="1:15" s="108" customFormat="1" ht="12.75" x14ac:dyDescent="0.2">
      <c r="A7804" s="108" t="str">
        <f>EnterpriseData!$B$38</f>
        <v>ProTes300420201Adm</v>
      </c>
      <c r="B7804" s="109" t="s">
        <v>27627</v>
      </c>
      <c r="C7804" s="108" t="s">
        <v>2609</v>
      </c>
      <c r="D7804" s="108" t="s">
        <v>27628</v>
      </c>
      <c r="E7804" s="108" t="s">
        <v>2683</v>
      </c>
      <c r="G7804" s="108" t="s">
        <v>27629</v>
      </c>
      <c r="H7804" s="108" t="s">
        <v>4466</v>
      </c>
      <c r="I7804" s="110" t="s">
        <v>2683</v>
      </c>
      <c r="J7804" s="108" t="s">
        <v>3825</v>
      </c>
      <c r="O7804" s="108" t="s">
        <v>2573</v>
      </c>
    </row>
    <row r="7805" spans="1:15" s="108" customFormat="1" ht="12.75" x14ac:dyDescent="0.2">
      <c r="A7805" s="108" t="str">
        <f>EnterpriseData!$B$38</f>
        <v>ProTes300420201Adm</v>
      </c>
      <c r="B7805" s="109" t="s">
        <v>27630</v>
      </c>
      <c r="C7805" s="108" t="s">
        <v>2609</v>
      </c>
      <c r="D7805" s="108" t="s">
        <v>27631</v>
      </c>
      <c r="E7805" s="108" t="s">
        <v>2683</v>
      </c>
      <c r="G7805" s="108" t="s">
        <v>4414</v>
      </c>
      <c r="H7805" s="108" t="s">
        <v>4415</v>
      </c>
      <c r="I7805" s="110" t="s">
        <v>2683</v>
      </c>
      <c r="J7805" s="108" t="s">
        <v>3825</v>
      </c>
      <c r="O7805" s="108" t="s">
        <v>2573</v>
      </c>
    </row>
    <row r="7806" spans="1:15" s="108" customFormat="1" ht="12.75" x14ac:dyDescent="0.2">
      <c r="A7806" s="108" t="str">
        <f>EnterpriseData!$B$38</f>
        <v>ProTes300420201Adm</v>
      </c>
      <c r="B7806" s="109" t="s">
        <v>27632</v>
      </c>
      <c r="C7806" s="108" t="s">
        <v>2609</v>
      </c>
      <c r="D7806" s="108" t="s">
        <v>27633</v>
      </c>
      <c r="E7806" s="108" t="s">
        <v>2683</v>
      </c>
      <c r="G7806" s="108" t="s">
        <v>4873</v>
      </c>
      <c r="H7806" s="108" t="s">
        <v>4873</v>
      </c>
      <c r="I7806" s="110" t="s">
        <v>2683</v>
      </c>
      <c r="J7806" s="108" t="s">
        <v>3346</v>
      </c>
      <c r="O7806" s="108" t="s">
        <v>2573</v>
      </c>
    </row>
    <row r="7807" spans="1:15" s="108" customFormat="1" ht="12.75" x14ac:dyDescent="0.2">
      <c r="A7807" s="108" t="str">
        <f>EnterpriseData!$B$38</f>
        <v>ProTes300420201Adm</v>
      </c>
      <c r="B7807" s="109" t="s">
        <v>27634</v>
      </c>
      <c r="C7807" s="108" t="s">
        <v>2609</v>
      </c>
      <c r="D7807" s="108" t="s">
        <v>27635</v>
      </c>
      <c r="E7807" s="108" t="s">
        <v>2683</v>
      </c>
      <c r="G7807" s="108" t="s">
        <v>27636</v>
      </c>
      <c r="H7807" s="108" t="s">
        <v>7712</v>
      </c>
      <c r="I7807" s="110" t="s">
        <v>2683</v>
      </c>
      <c r="J7807" s="108" t="s">
        <v>3614</v>
      </c>
      <c r="O7807" s="108" t="s">
        <v>2573</v>
      </c>
    </row>
    <row r="7808" spans="1:15" s="108" customFormat="1" ht="12.75" x14ac:dyDescent="0.2">
      <c r="A7808" s="108" t="str">
        <f>EnterpriseData!$B$38</f>
        <v>ProTes300420201Adm</v>
      </c>
      <c r="B7808" s="109" t="s">
        <v>27637</v>
      </c>
      <c r="C7808" s="108" t="s">
        <v>2609</v>
      </c>
      <c r="D7808" s="108" t="s">
        <v>27638</v>
      </c>
      <c r="E7808" s="108" t="s">
        <v>2683</v>
      </c>
      <c r="G7808" s="108" t="s">
        <v>27639</v>
      </c>
      <c r="H7808" s="108" t="s">
        <v>6777</v>
      </c>
      <c r="I7808" s="110" t="s">
        <v>2683</v>
      </c>
      <c r="J7808" s="108" t="s">
        <v>2412</v>
      </c>
      <c r="O7808" s="108" t="s">
        <v>2573</v>
      </c>
    </row>
    <row r="7809" spans="1:15" s="108" customFormat="1" ht="12.75" x14ac:dyDescent="0.2">
      <c r="A7809" s="108" t="str">
        <f>EnterpriseData!$B$38</f>
        <v>ProTes300420201Adm</v>
      </c>
      <c r="B7809" s="109" t="s">
        <v>27640</v>
      </c>
      <c r="C7809" s="108" t="s">
        <v>2609</v>
      </c>
      <c r="D7809" s="108" t="s">
        <v>27641</v>
      </c>
      <c r="E7809" s="108" t="s">
        <v>2683</v>
      </c>
      <c r="G7809" s="108" t="s">
        <v>4644</v>
      </c>
      <c r="H7809" s="108" t="s">
        <v>4644</v>
      </c>
      <c r="I7809" s="110" t="s">
        <v>2683</v>
      </c>
      <c r="J7809" s="108" t="s">
        <v>3346</v>
      </c>
      <c r="O7809" s="108" t="s">
        <v>2573</v>
      </c>
    </row>
    <row r="7810" spans="1:15" s="108" customFormat="1" ht="12.75" x14ac:dyDescent="0.2">
      <c r="A7810" s="108" t="str">
        <f>EnterpriseData!$B$38</f>
        <v>ProTes300420201Adm</v>
      </c>
      <c r="B7810" s="109" t="s">
        <v>27642</v>
      </c>
      <c r="C7810" s="108" t="s">
        <v>2609</v>
      </c>
      <c r="D7810" s="108" t="s">
        <v>27643</v>
      </c>
      <c r="E7810" s="108" t="s">
        <v>2683</v>
      </c>
      <c r="G7810" s="108" t="s">
        <v>27644</v>
      </c>
      <c r="H7810" s="108" t="s">
        <v>8367</v>
      </c>
      <c r="I7810" s="110" t="s">
        <v>2683</v>
      </c>
      <c r="J7810" s="108" t="s">
        <v>4785</v>
      </c>
      <c r="O7810" s="108" t="s">
        <v>2573</v>
      </c>
    </row>
    <row r="7811" spans="1:15" s="108" customFormat="1" ht="12.75" x14ac:dyDescent="0.2">
      <c r="A7811" s="108" t="str">
        <f>EnterpriseData!$B$38</f>
        <v>ProTes300420201Adm</v>
      </c>
      <c r="B7811" s="109" t="s">
        <v>27645</v>
      </c>
      <c r="C7811" s="108" t="s">
        <v>2609</v>
      </c>
      <c r="D7811" s="108" t="s">
        <v>27646</v>
      </c>
      <c r="E7811" s="108" t="s">
        <v>2683</v>
      </c>
      <c r="G7811" s="108" t="s">
        <v>27647</v>
      </c>
      <c r="H7811" s="108" t="s">
        <v>6133</v>
      </c>
      <c r="I7811" s="110" t="s">
        <v>2683</v>
      </c>
      <c r="J7811" s="108" t="s">
        <v>3681</v>
      </c>
      <c r="O7811" s="108" t="s">
        <v>2573</v>
      </c>
    </row>
    <row r="7812" spans="1:15" s="108" customFormat="1" ht="12.75" x14ac:dyDescent="0.2">
      <c r="A7812" s="108" t="str">
        <f>EnterpriseData!$B$38</f>
        <v>ProTes300420201Adm</v>
      </c>
      <c r="B7812" s="109" t="s">
        <v>27648</v>
      </c>
      <c r="C7812" s="108" t="s">
        <v>2609</v>
      </c>
      <c r="D7812" s="108" t="s">
        <v>27649</v>
      </c>
      <c r="E7812" s="108" t="s">
        <v>2683</v>
      </c>
      <c r="G7812" s="108" t="s">
        <v>27650</v>
      </c>
      <c r="H7812" s="108" t="s">
        <v>8351</v>
      </c>
      <c r="I7812" s="110" t="s">
        <v>2683</v>
      </c>
      <c r="J7812" s="108" t="s">
        <v>2930</v>
      </c>
      <c r="O7812" s="108" t="s">
        <v>2573</v>
      </c>
    </row>
    <row r="7813" spans="1:15" s="108" customFormat="1" ht="12.75" x14ac:dyDescent="0.2">
      <c r="A7813" s="108" t="str">
        <f>EnterpriseData!$B$38</f>
        <v>ProTes300420201Adm</v>
      </c>
      <c r="B7813" s="109" t="s">
        <v>27651</v>
      </c>
      <c r="C7813" s="108" t="s">
        <v>2609</v>
      </c>
      <c r="D7813" s="108" t="s">
        <v>27652</v>
      </c>
      <c r="E7813" s="108" t="s">
        <v>2683</v>
      </c>
      <c r="G7813" s="108" t="s">
        <v>27653</v>
      </c>
      <c r="H7813" s="108" t="s">
        <v>27654</v>
      </c>
      <c r="I7813" s="110" t="s">
        <v>2683</v>
      </c>
      <c r="J7813" s="108" t="s">
        <v>2385</v>
      </c>
      <c r="O7813" s="108" t="s">
        <v>2573</v>
      </c>
    </row>
    <row r="7814" spans="1:15" s="108" customFormat="1" ht="12.75" x14ac:dyDescent="0.2">
      <c r="A7814" s="108" t="str">
        <f>EnterpriseData!$B$38</f>
        <v>ProTes300420201Adm</v>
      </c>
      <c r="B7814" s="109" t="s">
        <v>27655</v>
      </c>
      <c r="C7814" s="108" t="s">
        <v>2609</v>
      </c>
      <c r="D7814" s="108" t="s">
        <v>27656</v>
      </c>
      <c r="E7814" s="108" t="s">
        <v>2683</v>
      </c>
      <c r="G7814" s="108" t="s">
        <v>27657</v>
      </c>
      <c r="H7814" s="108" t="s">
        <v>6299</v>
      </c>
      <c r="I7814" s="110" t="s">
        <v>2683</v>
      </c>
      <c r="J7814" s="108" t="s">
        <v>3100</v>
      </c>
      <c r="O7814" s="108" t="s">
        <v>2573</v>
      </c>
    </row>
    <row r="7815" spans="1:15" s="108" customFormat="1" ht="12.75" x14ac:dyDescent="0.2">
      <c r="A7815" s="108" t="str">
        <f>EnterpriseData!$B$38</f>
        <v>ProTes300420201Adm</v>
      </c>
      <c r="B7815" s="109" t="s">
        <v>27658</v>
      </c>
      <c r="C7815" s="108" t="s">
        <v>2609</v>
      </c>
      <c r="D7815" s="108" t="s">
        <v>27659</v>
      </c>
      <c r="E7815" s="108" t="s">
        <v>2683</v>
      </c>
      <c r="G7815" s="108" t="s">
        <v>27660</v>
      </c>
      <c r="H7815" s="108" t="s">
        <v>7028</v>
      </c>
      <c r="I7815" s="110" t="s">
        <v>2683</v>
      </c>
      <c r="J7815" s="108" t="s">
        <v>5295</v>
      </c>
      <c r="O7815" s="108" t="s">
        <v>2573</v>
      </c>
    </row>
    <row r="7816" spans="1:15" s="108" customFormat="1" ht="12.75" x14ac:dyDescent="0.2">
      <c r="A7816" s="108" t="str">
        <f>EnterpriseData!$B$38</f>
        <v>ProTes300420201Adm</v>
      </c>
      <c r="B7816" s="109" t="s">
        <v>27661</v>
      </c>
      <c r="C7816" s="108" t="s">
        <v>2609</v>
      </c>
      <c r="D7816" s="108" t="s">
        <v>27662</v>
      </c>
      <c r="E7816" s="108" t="s">
        <v>2683</v>
      </c>
      <c r="G7816" s="108" t="s">
        <v>27663</v>
      </c>
      <c r="H7816" s="108" t="s">
        <v>12492</v>
      </c>
      <c r="I7816" s="110" t="s">
        <v>2683</v>
      </c>
      <c r="J7816" s="108" t="s">
        <v>12493</v>
      </c>
      <c r="O7816" s="108" t="s">
        <v>2573</v>
      </c>
    </row>
    <row r="7817" spans="1:15" s="108" customFormat="1" ht="12.75" x14ac:dyDescent="0.2">
      <c r="A7817" s="108" t="str">
        <f>EnterpriseData!$B$38</f>
        <v>ProTes300420201Adm</v>
      </c>
      <c r="B7817" s="109" t="s">
        <v>27664</v>
      </c>
      <c r="C7817" s="108" t="s">
        <v>2609</v>
      </c>
      <c r="D7817" s="108" t="s">
        <v>27665</v>
      </c>
      <c r="E7817" s="108" t="s">
        <v>2683</v>
      </c>
      <c r="G7817" s="108" t="s">
        <v>5881</v>
      </c>
      <c r="H7817" s="108" t="s">
        <v>5881</v>
      </c>
      <c r="I7817" s="110" t="s">
        <v>2683</v>
      </c>
      <c r="J7817" s="108" t="s">
        <v>5882</v>
      </c>
      <c r="O7817" s="108" t="s">
        <v>2573</v>
      </c>
    </row>
    <row r="7818" spans="1:15" s="108" customFormat="1" ht="12.75" x14ac:dyDescent="0.2">
      <c r="A7818" s="108" t="str">
        <f>EnterpriseData!$B$38</f>
        <v>ProTes300420201Adm</v>
      </c>
      <c r="B7818" s="109" t="s">
        <v>27666</v>
      </c>
      <c r="C7818" s="108" t="s">
        <v>2609</v>
      </c>
      <c r="D7818" s="108" t="s">
        <v>27667</v>
      </c>
      <c r="E7818" s="108" t="s">
        <v>2683</v>
      </c>
      <c r="G7818" s="108" t="s">
        <v>27668</v>
      </c>
      <c r="H7818" s="108" t="s">
        <v>3442</v>
      </c>
      <c r="I7818" s="110" t="s">
        <v>2683</v>
      </c>
      <c r="J7818" s="108" t="s">
        <v>2414</v>
      </c>
      <c r="O7818" s="108" t="s">
        <v>2573</v>
      </c>
    </row>
    <row r="7819" spans="1:15" s="108" customFormat="1" ht="12.75" x14ac:dyDescent="0.2">
      <c r="A7819" s="108" t="str">
        <f>EnterpriseData!$B$38</f>
        <v>ProTes300420201Adm</v>
      </c>
      <c r="B7819" s="109" t="s">
        <v>27669</v>
      </c>
      <c r="C7819" s="108" t="s">
        <v>2609</v>
      </c>
      <c r="D7819" s="108" t="s">
        <v>27670</v>
      </c>
      <c r="E7819" s="108" t="s">
        <v>2683</v>
      </c>
      <c r="G7819" s="108" t="s">
        <v>27671</v>
      </c>
      <c r="H7819" s="108" t="s">
        <v>6198</v>
      </c>
      <c r="I7819" s="110" t="s">
        <v>2683</v>
      </c>
      <c r="J7819" s="108" t="s">
        <v>3825</v>
      </c>
      <c r="O7819" s="108" t="s">
        <v>2573</v>
      </c>
    </row>
    <row r="7820" spans="1:15" s="108" customFormat="1" ht="12.75" x14ac:dyDescent="0.2">
      <c r="A7820" s="108" t="str">
        <f>EnterpriseData!$B$38</f>
        <v>ProTes300420201Adm</v>
      </c>
      <c r="B7820" s="109" t="s">
        <v>27672</v>
      </c>
      <c r="C7820" s="108" t="s">
        <v>2609</v>
      </c>
      <c r="D7820" s="108" t="s">
        <v>27673</v>
      </c>
      <c r="E7820" s="108" t="s">
        <v>2683</v>
      </c>
      <c r="G7820" s="108" t="s">
        <v>27674</v>
      </c>
      <c r="H7820" s="108" t="s">
        <v>27675</v>
      </c>
      <c r="I7820" s="110" t="s">
        <v>2683</v>
      </c>
      <c r="J7820" s="108" t="s">
        <v>5369</v>
      </c>
      <c r="O7820" s="108" t="s">
        <v>2573</v>
      </c>
    </row>
    <row r="7821" spans="1:15" s="108" customFormat="1" ht="12.75" x14ac:dyDescent="0.2">
      <c r="A7821" s="108" t="str">
        <f>EnterpriseData!$B$38</f>
        <v>ProTes300420201Adm</v>
      </c>
      <c r="B7821" s="109" t="s">
        <v>27676</v>
      </c>
      <c r="C7821" s="108" t="s">
        <v>2609</v>
      </c>
      <c r="D7821" s="108" t="s">
        <v>27677</v>
      </c>
      <c r="E7821" s="108" t="s">
        <v>2683</v>
      </c>
      <c r="G7821" s="108" t="s">
        <v>27678</v>
      </c>
      <c r="H7821" s="108" t="s">
        <v>6377</v>
      </c>
      <c r="I7821" s="110" t="s">
        <v>2683</v>
      </c>
      <c r="J7821" s="108" t="s">
        <v>6086</v>
      </c>
      <c r="O7821" s="108" t="s">
        <v>2573</v>
      </c>
    </row>
    <row r="7822" spans="1:15" s="108" customFormat="1" ht="12.75" x14ac:dyDescent="0.2">
      <c r="A7822" s="108" t="str">
        <f>EnterpriseData!$B$38</f>
        <v>ProTes300420201Adm</v>
      </c>
      <c r="B7822" s="109" t="s">
        <v>27679</v>
      </c>
      <c r="C7822" s="108" t="s">
        <v>2609</v>
      </c>
      <c r="D7822" s="108" t="s">
        <v>27680</v>
      </c>
      <c r="E7822" s="108" t="s">
        <v>2683</v>
      </c>
      <c r="G7822" s="108" t="s">
        <v>27681</v>
      </c>
      <c r="H7822" s="108" t="s">
        <v>7223</v>
      </c>
      <c r="I7822" s="110" t="s">
        <v>2683</v>
      </c>
      <c r="J7822" s="108" t="s">
        <v>4954</v>
      </c>
      <c r="O7822" s="108" t="s">
        <v>2573</v>
      </c>
    </row>
    <row r="7823" spans="1:15" s="108" customFormat="1" ht="12.75" x14ac:dyDescent="0.2">
      <c r="A7823" s="108" t="str">
        <f>EnterpriseData!$B$38</f>
        <v>ProTes300420201Adm</v>
      </c>
      <c r="B7823" s="109" t="s">
        <v>27682</v>
      </c>
      <c r="C7823" s="108" t="s">
        <v>2609</v>
      </c>
      <c r="D7823" s="108" t="s">
        <v>27683</v>
      </c>
      <c r="E7823" s="108" t="s">
        <v>2683</v>
      </c>
      <c r="G7823" s="108" t="s">
        <v>27684</v>
      </c>
      <c r="H7823" s="108" t="s">
        <v>8924</v>
      </c>
      <c r="I7823" s="110" t="s">
        <v>2683</v>
      </c>
      <c r="J7823" s="108" t="s">
        <v>4350</v>
      </c>
      <c r="O7823" s="108" t="s">
        <v>2573</v>
      </c>
    </row>
    <row r="7824" spans="1:15" s="108" customFormat="1" ht="12.75" x14ac:dyDescent="0.2">
      <c r="A7824" s="108" t="str">
        <f>EnterpriseData!$B$38</f>
        <v>ProTes300420201Adm</v>
      </c>
      <c r="B7824" s="109" t="s">
        <v>27685</v>
      </c>
      <c r="C7824" s="108" t="s">
        <v>2609</v>
      </c>
      <c r="D7824" s="108" t="s">
        <v>27686</v>
      </c>
      <c r="E7824" s="108" t="s">
        <v>2683</v>
      </c>
      <c r="G7824" s="108" t="s">
        <v>27687</v>
      </c>
      <c r="H7824" s="108" t="s">
        <v>4176</v>
      </c>
      <c r="I7824" s="110" t="s">
        <v>2683</v>
      </c>
      <c r="J7824" s="108" t="s">
        <v>3614</v>
      </c>
      <c r="O7824" s="108" t="s">
        <v>2573</v>
      </c>
    </row>
    <row r="7825" spans="1:15" s="108" customFormat="1" ht="12.75" x14ac:dyDescent="0.2">
      <c r="A7825" s="108" t="str">
        <f>EnterpriseData!$B$38</f>
        <v>ProTes300420201Adm</v>
      </c>
      <c r="B7825" s="109" t="s">
        <v>27688</v>
      </c>
      <c r="C7825" s="108" t="s">
        <v>2609</v>
      </c>
      <c r="D7825" s="108" t="s">
        <v>27689</v>
      </c>
      <c r="E7825" s="108" t="s">
        <v>2683</v>
      </c>
      <c r="G7825" s="108" t="s">
        <v>27690</v>
      </c>
      <c r="H7825" s="108" t="s">
        <v>6415</v>
      </c>
      <c r="I7825" s="110" t="s">
        <v>2683</v>
      </c>
      <c r="J7825" s="108" t="s">
        <v>4651</v>
      </c>
      <c r="O7825" s="108" t="s">
        <v>2573</v>
      </c>
    </row>
    <row r="7826" spans="1:15" s="108" customFormat="1" ht="12.75" x14ac:dyDescent="0.2">
      <c r="A7826" s="108" t="str">
        <f>EnterpriseData!$B$38</f>
        <v>ProTes300420201Adm</v>
      </c>
      <c r="B7826" s="109" t="s">
        <v>27691</v>
      </c>
      <c r="C7826" s="108" t="s">
        <v>2609</v>
      </c>
      <c r="D7826" s="108" t="s">
        <v>27692</v>
      </c>
      <c r="E7826" s="108" t="s">
        <v>2683</v>
      </c>
      <c r="G7826" s="108" t="s">
        <v>27693</v>
      </c>
      <c r="H7826" s="108" t="s">
        <v>6512</v>
      </c>
      <c r="I7826" s="110" t="s">
        <v>2683</v>
      </c>
      <c r="J7826" s="108" t="s">
        <v>5462</v>
      </c>
      <c r="O7826" s="108" t="s">
        <v>2573</v>
      </c>
    </row>
    <row r="7827" spans="1:15" s="108" customFormat="1" ht="12.75" x14ac:dyDescent="0.2">
      <c r="A7827" s="108" t="str">
        <f>EnterpriseData!$B$38</f>
        <v>ProTes300420201Adm</v>
      </c>
      <c r="B7827" s="109" t="s">
        <v>27694</v>
      </c>
      <c r="C7827" s="108" t="s">
        <v>2609</v>
      </c>
      <c r="D7827" s="108" t="s">
        <v>27695</v>
      </c>
      <c r="E7827" s="108" t="s">
        <v>2683</v>
      </c>
      <c r="G7827" s="108" t="s">
        <v>27696</v>
      </c>
      <c r="H7827" s="108" t="s">
        <v>7712</v>
      </c>
      <c r="I7827" s="110" t="s">
        <v>2683</v>
      </c>
      <c r="J7827" s="108" t="s">
        <v>3614</v>
      </c>
      <c r="O7827" s="108" t="s">
        <v>2573</v>
      </c>
    </row>
    <row r="7828" spans="1:15" s="108" customFormat="1" ht="12.75" x14ac:dyDescent="0.2">
      <c r="A7828" s="108" t="str">
        <f>EnterpriseData!$B$38</f>
        <v>ProTes300420201Adm</v>
      </c>
      <c r="B7828" s="109" t="s">
        <v>27697</v>
      </c>
      <c r="C7828" s="108" t="s">
        <v>2609</v>
      </c>
      <c r="D7828" s="108" t="s">
        <v>27698</v>
      </c>
      <c r="E7828" s="108" t="s">
        <v>2683</v>
      </c>
      <c r="G7828" s="108" t="s">
        <v>3965</v>
      </c>
      <c r="H7828" s="108" t="s">
        <v>6151</v>
      </c>
      <c r="I7828" s="110" t="s">
        <v>2683</v>
      </c>
      <c r="J7828" s="108" t="s">
        <v>2727</v>
      </c>
      <c r="O7828" s="108" t="s">
        <v>2573</v>
      </c>
    </row>
    <row r="7829" spans="1:15" s="108" customFormat="1" ht="12.75" x14ac:dyDescent="0.2">
      <c r="A7829" s="108" t="str">
        <f>EnterpriseData!$B$38</f>
        <v>ProTes300420201Adm</v>
      </c>
      <c r="B7829" s="109" t="s">
        <v>27699</v>
      </c>
      <c r="C7829" s="108" t="s">
        <v>2609</v>
      </c>
      <c r="D7829" s="108" t="s">
        <v>27700</v>
      </c>
      <c r="E7829" s="108" t="s">
        <v>2683</v>
      </c>
      <c r="G7829" s="108" t="s">
        <v>13540</v>
      </c>
      <c r="H7829" s="108" t="s">
        <v>13540</v>
      </c>
      <c r="I7829" s="110" t="s">
        <v>2683</v>
      </c>
      <c r="J7829" s="108" t="s">
        <v>6370</v>
      </c>
      <c r="O7829" s="108" t="s">
        <v>2573</v>
      </c>
    </row>
    <row r="7830" spans="1:15" s="108" customFormat="1" ht="12.75" x14ac:dyDescent="0.2">
      <c r="A7830" s="108" t="str">
        <f>EnterpriseData!$B$38</f>
        <v>ProTes300420201Adm</v>
      </c>
      <c r="B7830" s="109" t="s">
        <v>27701</v>
      </c>
      <c r="C7830" s="108" t="s">
        <v>2609</v>
      </c>
      <c r="D7830" s="108" t="s">
        <v>27702</v>
      </c>
      <c r="E7830" s="108" t="s">
        <v>2683</v>
      </c>
      <c r="G7830" s="108" t="s">
        <v>27703</v>
      </c>
      <c r="H7830" s="108" t="s">
        <v>6284</v>
      </c>
      <c r="I7830" s="110" t="s">
        <v>2683</v>
      </c>
      <c r="J7830" s="108" t="s">
        <v>6285</v>
      </c>
      <c r="O7830" s="108" t="s">
        <v>2573</v>
      </c>
    </row>
    <row r="7831" spans="1:15" s="108" customFormat="1" ht="12.75" x14ac:dyDescent="0.2">
      <c r="A7831" s="108" t="str">
        <f>EnterpriseData!$B$38</f>
        <v>ProTes300420201Adm</v>
      </c>
      <c r="B7831" s="109" t="s">
        <v>27704</v>
      </c>
      <c r="C7831" s="108" t="s">
        <v>2609</v>
      </c>
      <c r="D7831" s="108" t="s">
        <v>19971</v>
      </c>
      <c r="E7831" s="108" t="s">
        <v>2683</v>
      </c>
      <c r="G7831" s="108" t="s">
        <v>27705</v>
      </c>
      <c r="H7831" s="108" t="s">
        <v>27706</v>
      </c>
      <c r="I7831" s="110" t="s">
        <v>2683</v>
      </c>
      <c r="J7831" s="108" t="s">
        <v>2727</v>
      </c>
      <c r="O7831" s="108" t="s">
        <v>2573</v>
      </c>
    </row>
    <row r="7832" spans="1:15" s="108" customFormat="1" ht="12.75" x14ac:dyDescent="0.2">
      <c r="A7832" s="108" t="str">
        <f>EnterpriseData!$B$38</f>
        <v>ProTes300420201Adm</v>
      </c>
      <c r="B7832" s="109" t="s">
        <v>27707</v>
      </c>
      <c r="C7832" s="108" t="s">
        <v>2609</v>
      </c>
      <c r="D7832" s="108" t="s">
        <v>27708</v>
      </c>
      <c r="E7832" s="108" t="s">
        <v>2683</v>
      </c>
      <c r="G7832" s="108" t="s">
        <v>27709</v>
      </c>
      <c r="H7832" s="108" t="s">
        <v>6151</v>
      </c>
      <c r="I7832" s="110" t="s">
        <v>2683</v>
      </c>
      <c r="J7832" s="108" t="s">
        <v>2727</v>
      </c>
      <c r="O7832" s="108" t="s">
        <v>2573</v>
      </c>
    </row>
    <row r="7833" spans="1:15" s="108" customFormat="1" ht="12.75" x14ac:dyDescent="0.2">
      <c r="A7833" s="108" t="str">
        <f>EnterpriseData!$B$38</f>
        <v>ProTes300420201Adm</v>
      </c>
      <c r="B7833" s="109" t="s">
        <v>27710</v>
      </c>
      <c r="C7833" s="108" t="s">
        <v>2609</v>
      </c>
      <c r="D7833" s="108" t="s">
        <v>27711</v>
      </c>
      <c r="E7833" s="108" t="s">
        <v>2683</v>
      </c>
      <c r="G7833" s="108" t="s">
        <v>27712</v>
      </c>
      <c r="H7833" s="108" t="s">
        <v>27712</v>
      </c>
      <c r="I7833" s="110" t="s">
        <v>2683</v>
      </c>
      <c r="J7833" s="108" t="s">
        <v>2419</v>
      </c>
      <c r="O7833" s="108" t="s">
        <v>2573</v>
      </c>
    </row>
    <row r="7834" spans="1:15" s="108" customFormat="1" ht="12.75" x14ac:dyDescent="0.2">
      <c r="A7834" s="108" t="str">
        <f>EnterpriseData!$B$38</f>
        <v>ProTes300420201Adm</v>
      </c>
      <c r="B7834" s="109" t="s">
        <v>27713</v>
      </c>
      <c r="C7834" s="108" t="s">
        <v>2609</v>
      </c>
      <c r="D7834" s="108" t="s">
        <v>27714</v>
      </c>
      <c r="E7834" s="108" t="s">
        <v>2683</v>
      </c>
      <c r="G7834" s="108" t="s">
        <v>27715</v>
      </c>
      <c r="H7834" s="108" t="s">
        <v>8310</v>
      </c>
      <c r="I7834" s="110" t="s">
        <v>2683</v>
      </c>
      <c r="J7834" s="108" t="s">
        <v>4785</v>
      </c>
      <c r="O7834" s="108" t="s">
        <v>2573</v>
      </c>
    </row>
    <row r="7835" spans="1:15" s="108" customFormat="1" ht="12.75" x14ac:dyDescent="0.2">
      <c r="A7835" s="108" t="str">
        <f>EnterpriseData!$B$38</f>
        <v>ProTes300420201Adm</v>
      </c>
      <c r="B7835" s="109" t="s">
        <v>27716</v>
      </c>
      <c r="C7835" s="108" t="s">
        <v>2609</v>
      </c>
      <c r="D7835" s="108" t="s">
        <v>27717</v>
      </c>
      <c r="E7835" s="108" t="s">
        <v>2683</v>
      </c>
      <c r="G7835" s="108" t="s">
        <v>4519</v>
      </c>
      <c r="H7835" s="108" t="s">
        <v>12579</v>
      </c>
      <c r="I7835" s="110" t="s">
        <v>2683</v>
      </c>
      <c r="J7835" s="108" t="s">
        <v>4515</v>
      </c>
      <c r="O7835" s="108" t="s">
        <v>2573</v>
      </c>
    </row>
    <row r="7836" spans="1:15" s="108" customFormat="1" ht="12.75" x14ac:dyDescent="0.2">
      <c r="A7836" s="108" t="str">
        <f>EnterpriseData!$B$38</f>
        <v>ProTes300420201Adm</v>
      </c>
      <c r="B7836" s="109" t="s">
        <v>27718</v>
      </c>
      <c r="C7836" s="108" t="s">
        <v>2609</v>
      </c>
      <c r="D7836" s="108" t="s">
        <v>27719</v>
      </c>
      <c r="E7836" s="108" t="s">
        <v>2683</v>
      </c>
      <c r="G7836" s="108" t="s">
        <v>8229</v>
      </c>
      <c r="H7836" s="108" t="s">
        <v>8230</v>
      </c>
      <c r="I7836" s="110" t="s">
        <v>2683</v>
      </c>
      <c r="J7836" s="108" t="s">
        <v>5250</v>
      </c>
      <c r="O7836" s="108" t="s">
        <v>2573</v>
      </c>
    </row>
    <row r="7837" spans="1:15" s="108" customFormat="1" ht="12.75" x14ac:dyDescent="0.2">
      <c r="A7837" s="108" t="str">
        <f>EnterpriseData!$B$38</f>
        <v>ProTes300420201Adm</v>
      </c>
      <c r="B7837" s="109" t="s">
        <v>27720</v>
      </c>
      <c r="C7837" s="108" t="s">
        <v>2609</v>
      </c>
      <c r="D7837" s="108" t="s">
        <v>27721</v>
      </c>
      <c r="E7837" s="108" t="s">
        <v>2683</v>
      </c>
      <c r="G7837" s="108" t="s">
        <v>3822</v>
      </c>
      <c r="H7837" s="108" t="s">
        <v>9693</v>
      </c>
      <c r="I7837" s="110" t="s">
        <v>2683</v>
      </c>
      <c r="J7837" s="108" t="s">
        <v>2377</v>
      </c>
      <c r="O7837" s="108" t="s">
        <v>2573</v>
      </c>
    </row>
    <row r="7838" spans="1:15" s="108" customFormat="1" ht="12.75" x14ac:dyDescent="0.2">
      <c r="A7838" s="108" t="str">
        <f>EnterpriseData!$B$38</f>
        <v>ProTes300420201Adm</v>
      </c>
      <c r="B7838" s="109" t="s">
        <v>27722</v>
      </c>
      <c r="C7838" s="108" t="s">
        <v>2609</v>
      </c>
      <c r="D7838" s="108" t="s">
        <v>27723</v>
      </c>
      <c r="E7838" s="108" t="s">
        <v>2683</v>
      </c>
      <c r="G7838" s="108" t="s">
        <v>27724</v>
      </c>
      <c r="H7838" s="108" t="s">
        <v>6999</v>
      </c>
      <c r="I7838" s="110" t="s">
        <v>2683</v>
      </c>
      <c r="J7838" s="108" t="s">
        <v>4115</v>
      </c>
      <c r="O7838" s="108" t="s">
        <v>2573</v>
      </c>
    </row>
    <row r="7839" spans="1:15" s="108" customFormat="1" ht="12.75" x14ac:dyDescent="0.2">
      <c r="A7839" s="108" t="str">
        <f>EnterpriseData!$B$38</f>
        <v>ProTes300420201Adm</v>
      </c>
      <c r="B7839" s="109" t="s">
        <v>27725</v>
      </c>
      <c r="C7839" s="108" t="s">
        <v>2609</v>
      </c>
      <c r="D7839" s="108" t="s">
        <v>27726</v>
      </c>
      <c r="E7839" s="108" t="s">
        <v>2683</v>
      </c>
      <c r="G7839" s="108" t="s">
        <v>27727</v>
      </c>
      <c r="H7839" s="108" t="s">
        <v>7887</v>
      </c>
      <c r="I7839" s="110" t="s">
        <v>2683</v>
      </c>
      <c r="J7839" s="108" t="s">
        <v>4536</v>
      </c>
      <c r="O7839" s="108" t="s">
        <v>2573</v>
      </c>
    </row>
    <row r="7840" spans="1:15" s="108" customFormat="1" ht="12.75" x14ac:dyDescent="0.2">
      <c r="A7840" s="108" t="str">
        <f>EnterpriseData!$B$38</f>
        <v>ProTes300420201Adm</v>
      </c>
      <c r="B7840" s="109" t="s">
        <v>27728</v>
      </c>
      <c r="C7840" s="108" t="s">
        <v>2609</v>
      </c>
      <c r="D7840" s="108" t="s">
        <v>27729</v>
      </c>
      <c r="E7840" s="108" t="s">
        <v>2683</v>
      </c>
      <c r="G7840" s="108" t="s">
        <v>27730</v>
      </c>
      <c r="H7840" s="108" t="s">
        <v>27731</v>
      </c>
      <c r="I7840" s="110" t="s">
        <v>2683</v>
      </c>
      <c r="J7840" s="108" t="s">
        <v>6641</v>
      </c>
      <c r="O7840" s="108" t="s">
        <v>2573</v>
      </c>
    </row>
    <row r="7841" spans="1:15" s="108" customFormat="1" ht="12.75" x14ac:dyDescent="0.2">
      <c r="A7841" s="108" t="str">
        <f>EnterpriseData!$B$38</f>
        <v>ProTes300420201Adm</v>
      </c>
      <c r="B7841" s="109" t="s">
        <v>27732</v>
      </c>
      <c r="C7841" s="108" t="s">
        <v>2609</v>
      </c>
      <c r="D7841" s="108" t="s">
        <v>27733</v>
      </c>
      <c r="E7841" s="108" t="s">
        <v>2683</v>
      </c>
      <c r="G7841" s="108" t="s">
        <v>27734</v>
      </c>
      <c r="H7841" s="108" t="s">
        <v>5616</v>
      </c>
      <c r="I7841" s="110" t="s">
        <v>2683</v>
      </c>
      <c r="J7841" s="108" t="s">
        <v>5602</v>
      </c>
      <c r="O7841" s="108" t="s">
        <v>2573</v>
      </c>
    </row>
    <row r="7842" spans="1:15" s="108" customFormat="1" ht="12.75" x14ac:dyDescent="0.2">
      <c r="A7842" s="108" t="str">
        <f>EnterpriseData!$B$38</f>
        <v>ProTes300420201Adm</v>
      </c>
      <c r="B7842" s="109" t="s">
        <v>27735</v>
      </c>
      <c r="C7842" s="108" t="s">
        <v>2609</v>
      </c>
      <c r="D7842" s="108" t="s">
        <v>27736</v>
      </c>
      <c r="E7842" s="108" t="s">
        <v>2683</v>
      </c>
      <c r="G7842" s="108" t="s">
        <v>27737</v>
      </c>
      <c r="H7842" s="108" t="s">
        <v>8351</v>
      </c>
      <c r="I7842" s="110" t="s">
        <v>2683</v>
      </c>
      <c r="J7842" s="108" t="s">
        <v>2930</v>
      </c>
      <c r="O7842" s="108" t="s">
        <v>2573</v>
      </c>
    </row>
    <row r="7843" spans="1:15" s="108" customFormat="1" ht="12.75" x14ac:dyDescent="0.2">
      <c r="A7843" s="108" t="str">
        <f>EnterpriseData!$B$38</f>
        <v>ProTes300420201Adm</v>
      </c>
      <c r="B7843" s="109" t="s">
        <v>27738</v>
      </c>
      <c r="C7843" s="108" t="s">
        <v>2609</v>
      </c>
      <c r="D7843" s="108" t="s">
        <v>27739</v>
      </c>
      <c r="E7843" s="108" t="s">
        <v>2683</v>
      </c>
      <c r="G7843" s="108" t="s">
        <v>27740</v>
      </c>
      <c r="H7843" s="108" t="s">
        <v>8596</v>
      </c>
      <c r="I7843" s="110" t="s">
        <v>2683</v>
      </c>
      <c r="J7843" s="108" t="s">
        <v>2377</v>
      </c>
      <c r="O7843" s="108" t="s">
        <v>2573</v>
      </c>
    </row>
    <row r="7844" spans="1:15" s="108" customFormat="1" ht="12.75" x14ac:dyDescent="0.2">
      <c r="A7844" s="108" t="str">
        <f>EnterpriseData!$B$38</f>
        <v>ProTes300420201Adm</v>
      </c>
      <c r="B7844" s="109" t="s">
        <v>27741</v>
      </c>
      <c r="C7844" s="108" t="s">
        <v>2609</v>
      </c>
      <c r="D7844" s="108" t="s">
        <v>27742</v>
      </c>
      <c r="E7844" s="108" t="s">
        <v>2683</v>
      </c>
      <c r="G7844" s="108" t="s">
        <v>27743</v>
      </c>
      <c r="H7844" s="108" t="s">
        <v>6118</v>
      </c>
      <c r="I7844" s="110" t="s">
        <v>2683</v>
      </c>
      <c r="J7844" s="108" t="s">
        <v>2377</v>
      </c>
      <c r="O7844" s="108" t="s">
        <v>2573</v>
      </c>
    </row>
    <row r="7845" spans="1:15" s="108" customFormat="1" ht="12.75" x14ac:dyDescent="0.2">
      <c r="A7845" s="108" t="str">
        <f>EnterpriseData!$B$38</f>
        <v>ProTes300420201Adm</v>
      </c>
      <c r="B7845" s="109" t="s">
        <v>27744</v>
      </c>
      <c r="C7845" s="108" t="s">
        <v>2609</v>
      </c>
      <c r="D7845" s="108" t="s">
        <v>27745</v>
      </c>
      <c r="E7845" s="108" t="s">
        <v>2683</v>
      </c>
      <c r="G7845" s="108" t="s">
        <v>27746</v>
      </c>
      <c r="H7845" s="108" t="s">
        <v>6245</v>
      </c>
      <c r="I7845" s="110" t="s">
        <v>2683</v>
      </c>
      <c r="J7845" s="108" t="s">
        <v>2412</v>
      </c>
      <c r="O7845" s="108" t="s">
        <v>2573</v>
      </c>
    </row>
    <row r="7846" spans="1:15" s="108" customFormat="1" ht="12.75" x14ac:dyDescent="0.2">
      <c r="A7846" s="108" t="str">
        <f>EnterpriseData!$B$38</f>
        <v>ProTes300420201Adm</v>
      </c>
      <c r="B7846" s="109" t="s">
        <v>27747</v>
      </c>
      <c r="C7846" s="108" t="s">
        <v>2609</v>
      </c>
      <c r="D7846" s="108" t="s">
        <v>27748</v>
      </c>
      <c r="E7846" s="108" t="s">
        <v>2683</v>
      </c>
      <c r="G7846" s="108" t="s">
        <v>27749</v>
      </c>
      <c r="H7846" s="108" t="s">
        <v>8351</v>
      </c>
      <c r="I7846" s="110" t="s">
        <v>2683</v>
      </c>
      <c r="J7846" s="108" t="s">
        <v>2930</v>
      </c>
      <c r="O7846" s="108" t="s">
        <v>2573</v>
      </c>
    </row>
    <row r="7847" spans="1:15" s="108" customFormat="1" ht="12.75" x14ac:dyDescent="0.2">
      <c r="A7847" s="108" t="str">
        <f>EnterpriseData!$B$38</f>
        <v>ProTes300420201Adm</v>
      </c>
      <c r="B7847" s="109" t="s">
        <v>27750</v>
      </c>
      <c r="C7847" s="108" t="s">
        <v>2609</v>
      </c>
      <c r="D7847" s="108" t="s">
        <v>27751</v>
      </c>
      <c r="E7847" s="108" t="s">
        <v>2683</v>
      </c>
      <c r="G7847" s="108" t="s">
        <v>27752</v>
      </c>
      <c r="H7847" s="108" t="s">
        <v>13229</v>
      </c>
      <c r="I7847" s="110" t="s">
        <v>2683</v>
      </c>
      <c r="J7847" s="108" t="s">
        <v>2834</v>
      </c>
      <c r="O7847" s="108" t="s">
        <v>2573</v>
      </c>
    </row>
    <row r="7848" spans="1:15" s="108" customFormat="1" ht="12.75" x14ac:dyDescent="0.2">
      <c r="A7848" s="108" t="str">
        <f>EnterpriseData!$B$38</f>
        <v>ProTes300420201Adm</v>
      </c>
      <c r="B7848" s="109" t="s">
        <v>27753</v>
      </c>
      <c r="C7848" s="108" t="s">
        <v>2609</v>
      </c>
      <c r="D7848" s="108" t="s">
        <v>27754</v>
      </c>
      <c r="E7848" s="108" t="s">
        <v>2683</v>
      </c>
      <c r="G7848" s="108" t="s">
        <v>27755</v>
      </c>
      <c r="H7848" s="108" t="s">
        <v>6118</v>
      </c>
      <c r="I7848" s="110" t="s">
        <v>2683</v>
      </c>
      <c r="J7848" s="108" t="s">
        <v>2377</v>
      </c>
      <c r="O7848" s="108" t="s">
        <v>2573</v>
      </c>
    </row>
    <row r="7849" spans="1:15" s="108" customFormat="1" ht="12.75" x14ac:dyDescent="0.2">
      <c r="A7849" s="108" t="str">
        <f>EnterpriseData!$B$38</f>
        <v>ProTes300420201Adm</v>
      </c>
      <c r="B7849" s="109" t="s">
        <v>27756</v>
      </c>
      <c r="C7849" s="108" t="s">
        <v>2609</v>
      </c>
      <c r="D7849" s="108" t="s">
        <v>27757</v>
      </c>
      <c r="E7849" s="108" t="s">
        <v>2683</v>
      </c>
      <c r="G7849" s="108" t="s">
        <v>3583</v>
      </c>
      <c r="H7849" s="108" t="s">
        <v>27612</v>
      </c>
      <c r="I7849" s="110" t="s">
        <v>2683</v>
      </c>
      <c r="J7849" s="108" t="s">
        <v>2412</v>
      </c>
      <c r="O7849" s="108" t="s">
        <v>2573</v>
      </c>
    </row>
    <row r="7850" spans="1:15" s="108" customFormat="1" ht="12.75" x14ac:dyDescent="0.2">
      <c r="A7850" s="108" t="str">
        <f>EnterpriseData!$B$38</f>
        <v>ProTes300420201Adm</v>
      </c>
      <c r="B7850" s="109" t="s">
        <v>27758</v>
      </c>
      <c r="C7850" s="108" t="s">
        <v>2609</v>
      </c>
      <c r="D7850" s="108" t="s">
        <v>25544</v>
      </c>
      <c r="E7850" s="108" t="s">
        <v>2683</v>
      </c>
      <c r="G7850" s="108" t="s">
        <v>27759</v>
      </c>
      <c r="H7850" s="108" t="s">
        <v>7660</v>
      </c>
      <c r="I7850" s="110" t="s">
        <v>2683</v>
      </c>
      <c r="J7850" s="108" t="s">
        <v>2437</v>
      </c>
      <c r="O7850" s="108" t="s">
        <v>2573</v>
      </c>
    </row>
    <row r="7851" spans="1:15" s="108" customFormat="1" ht="12.75" x14ac:dyDescent="0.2">
      <c r="A7851" s="108" t="str">
        <f>EnterpriseData!$B$38</f>
        <v>ProTes300420201Adm</v>
      </c>
      <c r="B7851" s="109" t="s">
        <v>27760</v>
      </c>
      <c r="C7851" s="108" t="s">
        <v>2609</v>
      </c>
      <c r="D7851" s="108" t="s">
        <v>27761</v>
      </c>
      <c r="E7851" s="108" t="s">
        <v>2683</v>
      </c>
      <c r="G7851" s="108" t="s">
        <v>27762</v>
      </c>
      <c r="H7851" s="108" t="s">
        <v>4612</v>
      </c>
      <c r="I7851" s="110" t="s">
        <v>2683</v>
      </c>
      <c r="J7851" s="108" t="s">
        <v>2834</v>
      </c>
      <c r="O7851" s="108" t="s">
        <v>2573</v>
      </c>
    </row>
    <row r="7852" spans="1:15" s="108" customFormat="1" ht="12.75" x14ac:dyDescent="0.2">
      <c r="A7852" s="108" t="str">
        <f>EnterpriseData!$B$38</f>
        <v>ProTes300420201Adm</v>
      </c>
      <c r="B7852" s="109" t="s">
        <v>27763</v>
      </c>
      <c r="C7852" s="108" t="s">
        <v>2609</v>
      </c>
      <c r="D7852" s="108" t="s">
        <v>27764</v>
      </c>
      <c r="E7852" s="108" t="s">
        <v>2683</v>
      </c>
      <c r="G7852" s="108" t="s">
        <v>11119</v>
      </c>
      <c r="H7852" s="108" t="s">
        <v>9212</v>
      </c>
      <c r="I7852" s="110" t="s">
        <v>2683</v>
      </c>
      <c r="J7852" s="108" t="s">
        <v>3100</v>
      </c>
      <c r="O7852" s="108" t="s">
        <v>2573</v>
      </c>
    </row>
    <row r="7853" spans="1:15" s="108" customFormat="1" ht="12.75" x14ac:dyDescent="0.2">
      <c r="A7853" s="108" t="str">
        <f>EnterpriseData!$B$38</f>
        <v>ProTes300420201Adm</v>
      </c>
      <c r="B7853" s="109" t="s">
        <v>27765</v>
      </c>
      <c r="C7853" s="108" t="s">
        <v>2609</v>
      </c>
      <c r="D7853" s="108" t="s">
        <v>27766</v>
      </c>
      <c r="E7853" s="108" t="s">
        <v>2683</v>
      </c>
      <c r="G7853" s="108" t="s">
        <v>27767</v>
      </c>
      <c r="H7853" s="108" t="s">
        <v>6616</v>
      </c>
      <c r="I7853" s="110" t="s">
        <v>2683</v>
      </c>
      <c r="J7853" s="108" t="s">
        <v>5800</v>
      </c>
      <c r="O7853" s="108" t="s">
        <v>2573</v>
      </c>
    </row>
    <row r="7854" spans="1:15" s="108" customFormat="1" ht="12.75" x14ac:dyDescent="0.2">
      <c r="A7854" s="108" t="str">
        <f>EnterpriseData!$B$38</f>
        <v>ProTes300420201Adm</v>
      </c>
      <c r="B7854" s="109" t="s">
        <v>27768</v>
      </c>
      <c r="C7854" s="108" t="s">
        <v>2609</v>
      </c>
      <c r="D7854" s="108" t="s">
        <v>27769</v>
      </c>
      <c r="E7854" s="108" t="s">
        <v>2683</v>
      </c>
      <c r="G7854" s="108" t="s">
        <v>27770</v>
      </c>
      <c r="H7854" s="108" t="s">
        <v>6198</v>
      </c>
      <c r="I7854" s="110" t="s">
        <v>2683</v>
      </c>
      <c r="J7854" s="108" t="s">
        <v>3825</v>
      </c>
      <c r="O7854" s="108" t="s">
        <v>2573</v>
      </c>
    </row>
    <row r="7855" spans="1:15" s="108" customFormat="1" ht="12.75" x14ac:dyDescent="0.2">
      <c r="A7855" s="108" t="str">
        <f>EnterpriseData!$B$38</f>
        <v>ProTes300420201Adm</v>
      </c>
      <c r="B7855" s="109" t="s">
        <v>27771</v>
      </c>
      <c r="C7855" s="108" t="s">
        <v>2609</v>
      </c>
      <c r="D7855" s="108" t="s">
        <v>27772</v>
      </c>
      <c r="E7855" s="108" t="s">
        <v>2683</v>
      </c>
      <c r="G7855" s="108" t="s">
        <v>24508</v>
      </c>
      <c r="H7855" s="108" t="s">
        <v>24508</v>
      </c>
      <c r="I7855" s="110" t="s">
        <v>2683</v>
      </c>
      <c r="J7855" s="108" t="s">
        <v>5664</v>
      </c>
      <c r="O7855" s="108" t="s">
        <v>2573</v>
      </c>
    </row>
    <row r="7856" spans="1:15" s="108" customFormat="1" ht="12.75" x14ac:dyDescent="0.2">
      <c r="A7856" s="108" t="str">
        <f>EnterpriseData!$B$38</f>
        <v>ProTes300420201Adm</v>
      </c>
      <c r="B7856" s="109" t="s">
        <v>27773</v>
      </c>
      <c r="C7856" s="108" t="s">
        <v>2609</v>
      </c>
      <c r="D7856" s="108" t="s">
        <v>27774</v>
      </c>
      <c r="E7856" s="108" t="s">
        <v>2683</v>
      </c>
      <c r="G7856" s="108" t="s">
        <v>27775</v>
      </c>
      <c r="H7856" s="108" t="s">
        <v>8649</v>
      </c>
      <c r="I7856" s="110" t="s">
        <v>2683</v>
      </c>
      <c r="J7856" s="108" t="s">
        <v>2407</v>
      </c>
      <c r="O7856" s="108" t="s">
        <v>2573</v>
      </c>
    </row>
    <row r="7857" spans="1:15" s="108" customFormat="1" ht="12.75" x14ac:dyDescent="0.2">
      <c r="A7857" s="108" t="str">
        <f>EnterpriseData!$B$38</f>
        <v>ProTes300420201Adm</v>
      </c>
      <c r="B7857" s="109" t="s">
        <v>27776</v>
      </c>
      <c r="C7857" s="108" t="s">
        <v>2609</v>
      </c>
      <c r="D7857" s="108" t="s">
        <v>27777</v>
      </c>
      <c r="E7857" s="108" t="s">
        <v>2683</v>
      </c>
      <c r="G7857" s="108" t="s">
        <v>27778</v>
      </c>
      <c r="H7857" s="108" t="s">
        <v>27779</v>
      </c>
      <c r="I7857" s="110" t="s">
        <v>2683</v>
      </c>
      <c r="J7857" s="108" t="s">
        <v>3016</v>
      </c>
      <c r="O7857" s="108" t="s">
        <v>2573</v>
      </c>
    </row>
    <row r="7858" spans="1:15" s="108" customFormat="1" ht="12.75" x14ac:dyDescent="0.2">
      <c r="A7858" s="108" t="str">
        <f>EnterpriseData!$B$38</f>
        <v>ProTes300420201Adm</v>
      </c>
      <c r="B7858" s="109" t="s">
        <v>27780</v>
      </c>
      <c r="C7858" s="108" t="s">
        <v>2609</v>
      </c>
      <c r="D7858" s="108" t="s">
        <v>27781</v>
      </c>
      <c r="E7858" s="108" t="s">
        <v>2683</v>
      </c>
      <c r="G7858" s="108" t="s">
        <v>27782</v>
      </c>
      <c r="H7858" s="108" t="s">
        <v>6151</v>
      </c>
      <c r="I7858" s="110" t="s">
        <v>2683</v>
      </c>
      <c r="J7858" s="108" t="s">
        <v>2727</v>
      </c>
      <c r="O7858" s="108" t="s">
        <v>2573</v>
      </c>
    </row>
    <row r="7859" spans="1:15" s="108" customFormat="1" ht="12.75" x14ac:dyDescent="0.2">
      <c r="A7859" s="108" t="str">
        <f>EnterpriseData!$B$38</f>
        <v>ProTes300420201Adm</v>
      </c>
      <c r="B7859" s="109" t="s">
        <v>27783</v>
      </c>
      <c r="C7859" s="108" t="s">
        <v>2609</v>
      </c>
      <c r="D7859" s="108" t="s">
        <v>27784</v>
      </c>
      <c r="E7859" s="108" t="s">
        <v>2683</v>
      </c>
      <c r="G7859" s="108" t="s">
        <v>27785</v>
      </c>
      <c r="H7859" s="108" t="s">
        <v>6275</v>
      </c>
      <c r="I7859" s="110" t="s">
        <v>2683</v>
      </c>
      <c r="J7859" s="108" t="s">
        <v>6276</v>
      </c>
      <c r="O7859" s="108" t="s">
        <v>2573</v>
      </c>
    </row>
    <row r="7860" spans="1:15" s="108" customFormat="1" ht="12.75" x14ac:dyDescent="0.2">
      <c r="A7860" s="108" t="str">
        <f>EnterpriseData!$B$38</f>
        <v>ProTes300420201Adm</v>
      </c>
      <c r="B7860" s="109" t="s">
        <v>27786</v>
      </c>
      <c r="C7860" s="108" t="s">
        <v>2609</v>
      </c>
      <c r="D7860" s="108" t="s">
        <v>27787</v>
      </c>
      <c r="E7860" s="108" t="s">
        <v>2683</v>
      </c>
      <c r="G7860" s="108" t="s">
        <v>27788</v>
      </c>
      <c r="H7860" s="108" t="s">
        <v>6275</v>
      </c>
      <c r="I7860" s="110" t="s">
        <v>2683</v>
      </c>
      <c r="J7860" s="108" t="s">
        <v>6276</v>
      </c>
      <c r="O7860" s="108" t="s">
        <v>2573</v>
      </c>
    </row>
    <row r="7861" spans="1:15" s="108" customFormat="1" ht="12.75" x14ac:dyDescent="0.2">
      <c r="A7861" s="108" t="str">
        <f>EnterpriseData!$B$38</f>
        <v>ProTes300420201Adm</v>
      </c>
      <c r="B7861" s="109" t="s">
        <v>27789</v>
      </c>
      <c r="C7861" s="108" t="s">
        <v>2609</v>
      </c>
      <c r="D7861" s="108" t="s">
        <v>27790</v>
      </c>
      <c r="E7861" s="108" t="s">
        <v>2683</v>
      </c>
      <c r="G7861" s="108" t="s">
        <v>27791</v>
      </c>
      <c r="H7861" s="108" t="s">
        <v>27791</v>
      </c>
      <c r="I7861" s="110" t="s">
        <v>2683</v>
      </c>
      <c r="J7861" s="108" t="s">
        <v>3346</v>
      </c>
      <c r="O7861" s="108" t="s">
        <v>2573</v>
      </c>
    </row>
    <row r="7862" spans="1:15" s="108" customFormat="1" ht="12.75" x14ac:dyDescent="0.2">
      <c r="A7862" s="108" t="str">
        <f>EnterpriseData!$B$38</f>
        <v>ProTes300420201Adm</v>
      </c>
      <c r="B7862" s="109" t="s">
        <v>27792</v>
      </c>
      <c r="C7862" s="108" t="s">
        <v>2609</v>
      </c>
      <c r="D7862" s="108" t="s">
        <v>27793</v>
      </c>
      <c r="E7862" s="108" t="s">
        <v>2683</v>
      </c>
      <c r="G7862" s="108" t="s">
        <v>27794</v>
      </c>
      <c r="H7862" s="108" t="s">
        <v>6415</v>
      </c>
      <c r="I7862" s="110" t="s">
        <v>2683</v>
      </c>
      <c r="J7862" s="108" t="s">
        <v>4651</v>
      </c>
      <c r="O7862" s="108" t="s">
        <v>2573</v>
      </c>
    </row>
    <row r="7863" spans="1:15" s="108" customFormat="1" ht="12.75" x14ac:dyDescent="0.2">
      <c r="A7863" s="108" t="str">
        <f>EnterpriseData!$B$38</f>
        <v>ProTes300420201Adm</v>
      </c>
      <c r="B7863" s="109" t="s">
        <v>27795</v>
      </c>
      <c r="C7863" s="108" t="s">
        <v>2609</v>
      </c>
      <c r="D7863" s="108" t="s">
        <v>27796</v>
      </c>
      <c r="E7863" s="108" t="s">
        <v>2683</v>
      </c>
      <c r="G7863" s="108" t="s">
        <v>5294</v>
      </c>
      <c r="H7863" s="108" t="s">
        <v>27797</v>
      </c>
      <c r="I7863" s="110" t="s">
        <v>2683</v>
      </c>
      <c r="J7863" s="108" t="s">
        <v>5295</v>
      </c>
      <c r="O7863" s="108" t="s">
        <v>2573</v>
      </c>
    </row>
    <row r="7864" spans="1:15" s="108" customFormat="1" ht="12.75" x14ac:dyDescent="0.2">
      <c r="A7864" s="108" t="str">
        <f>EnterpriseData!$B$38</f>
        <v>ProTes300420201Adm</v>
      </c>
      <c r="B7864" s="109" t="s">
        <v>27798</v>
      </c>
      <c r="C7864" s="108" t="s">
        <v>2609</v>
      </c>
      <c r="D7864" s="108" t="s">
        <v>27799</v>
      </c>
      <c r="E7864" s="108" t="s">
        <v>2683</v>
      </c>
      <c r="G7864" s="108" t="s">
        <v>27800</v>
      </c>
      <c r="H7864" s="108" t="s">
        <v>10088</v>
      </c>
      <c r="I7864" s="110" t="s">
        <v>2683</v>
      </c>
      <c r="J7864" s="108" t="s">
        <v>5125</v>
      </c>
      <c r="O7864" s="108" t="s">
        <v>2573</v>
      </c>
    </row>
    <row r="7865" spans="1:15" s="108" customFormat="1" ht="12.75" x14ac:dyDescent="0.2">
      <c r="A7865" s="108" t="str">
        <f>EnterpriseData!$B$38</f>
        <v>ProTes300420201Adm</v>
      </c>
      <c r="B7865" s="109" t="s">
        <v>27801</v>
      </c>
      <c r="C7865" s="108" t="s">
        <v>2609</v>
      </c>
      <c r="D7865" s="108" t="s">
        <v>27802</v>
      </c>
      <c r="E7865" s="108" t="s">
        <v>2683</v>
      </c>
      <c r="G7865" s="108" t="s">
        <v>27803</v>
      </c>
      <c r="H7865" s="108" t="s">
        <v>8649</v>
      </c>
      <c r="I7865" s="110" t="s">
        <v>2683</v>
      </c>
      <c r="J7865" s="108" t="s">
        <v>2407</v>
      </c>
      <c r="O7865" s="108" t="s">
        <v>2573</v>
      </c>
    </row>
    <row r="7866" spans="1:15" s="108" customFormat="1" ht="12.75" x14ac:dyDescent="0.2">
      <c r="A7866" s="108" t="str">
        <f>EnterpriseData!$B$38</f>
        <v>ProTes300420201Adm</v>
      </c>
      <c r="B7866" s="109" t="s">
        <v>27804</v>
      </c>
      <c r="C7866" s="108" t="s">
        <v>2609</v>
      </c>
      <c r="D7866" s="108" t="s">
        <v>27805</v>
      </c>
      <c r="E7866" s="108" t="s">
        <v>2683</v>
      </c>
      <c r="G7866" s="108" t="s">
        <v>27806</v>
      </c>
      <c r="H7866" s="108" t="s">
        <v>27807</v>
      </c>
      <c r="I7866" s="110" t="s">
        <v>2683</v>
      </c>
      <c r="J7866" s="108" t="s">
        <v>5894</v>
      </c>
      <c r="O7866" s="108" t="s">
        <v>2573</v>
      </c>
    </row>
    <row r="7867" spans="1:15" s="108" customFormat="1" ht="12.75" x14ac:dyDescent="0.2">
      <c r="A7867" s="108" t="str">
        <f>EnterpriseData!$B$38</f>
        <v>ProTes300420201Adm</v>
      </c>
      <c r="B7867" s="109" t="s">
        <v>27808</v>
      </c>
      <c r="C7867" s="108" t="s">
        <v>2609</v>
      </c>
      <c r="D7867" s="108" t="s">
        <v>27809</v>
      </c>
      <c r="E7867" s="108" t="s">
        <v>2683</v>
      </c>
      <c r="G7867" s="108" t="s">
        <v>27810</v>
      </c>
      <c r="H7867" s="108" t="s">
        <v>25632</v>
      </c>
      <c r="I7867" s="110" t="s">
        <v>2683</v>
      </c>
      <c r="J7867" s="108" t="s">
        <v>25633</v>
      </c>
      <c r="O7867" s="108" t="s">
        <v>2573</v>
      </c>
    </row>
    <row r="7868" spans="1:15" s="108" customFormat="1" ht="12.75" x14ac:dyDescent="0.2">
      <c r="A7868" s="108" t="str">
        <f>EnterpriseData!$B$38</f>
        <v>ProTes300420201Adm</v>
      </c>
      <c r="B7868" s="109" t="s">
        <v>27811</v>
      </c>
      <c r="C7868" s="108" t="s">
        <v>2609</v>
      </c>
      <c r="D7868" s="108" t="s">
        <v>27812</v>
      </c>
      <c r="E7868" s="108" t="s">
        <v>2683</v>
      </c>
      <c r="G7868" s="108" t="s">
        <v>27813</v>
      </c>
      <c r="H7868" s="108" t="s">
        <v>6765</v>
      </c>
      <c r="I7868" s="110" t="s">
        <v>2683</v>
      </c>
      <c r="J7868" s="108" t="s">
        <v>5640</v>
      </c>
      <c r="O7868" s="108" t="s">
        <v>2573</v>
      </c>
    </row>
    <row r="7869" spans="1:15" s="108" customFormat="1" ht="12.75" x14ac:dyDescent="0.2">
      <c r="A7869" s="108" t="str">
        <f>EnterpriseData!$B$38</f>
        <v>ProTes300420201Adm</v>
      </c>
      <c r="B7869" s="109" t="s">
        <v>27814</v>
      </c>
      <c r="C7869" s="108" t="s">
        <v>2609</v>
      </c>
      <c r="D7869" s="108" t="s">
        <v>27815</v>
      </c>
      <c r="E7869" s="108" t="s">
        <v>2683</v>
      </c>
      <c r="G7869" s="108" t="s">
        <v>27816</v>
      </c>
      <c r="H7869" s="108" t="s">
        <v>6177</v>
      </c>
      <c r="I7869" s="110" t="s">
        <v>2683</v>
      </c>
      <c r="J7869" s="108" t="s">
        <v>2591</v>
      </c>
      <c r="O7869" s="108" t="s">
        <v>2573</v>
      </c>
    </row>
    <row r="7870" spans="1:15" s="108" customFormat="1" ht="12.75" x14ac:dyDescent="0.2">
      <c r="A7870" s="108" t="str">
        <f>EnterpriseData!$B$38</f>
        <v>ProTes300420201Adm</v>
      </c>
      <c r="B7870" s="109" t="s">
        <v>27817</v>
      </c>
      <c r="C7870" s="108" t="s">
        <v>2609</v>
      </c>
      <c r="D7870" s="108" t="s">
        <v>27818</v>
      </c>
      <c r="E7870" s="108" t="s">
        <v>2683</v>
      </c>
      <c r="G7870" s="108" t="s">
        <v>27819</v>
      </c>
      <c r="H7870" s="108" t="s">
        <v>6133</v>
      </c>
      <c r="I7870" s="110" t="s">
        <v>2683</v>
      </c>
      <c r="J7870" s="108" t="s">
        <v>3681</v>
      </c>
      <c r="O7870" s="108" t="s">
        <v>2573</v>
      </c>
    </row>
    <row r="7871" spans="1:15" s="108" customFormat="1" ht="12.75" x14ac:dyDescent="0.2">
      <c r="A7871" s="108" t="str">
        <f>EnterpriseData!$B$38</f>
        <v>ProTes300420201Adm</v>
      </c>
      <c r="B7871" s="109" t="s">
        <v>27820</v>
      </c>
      <c r="C7871" s="108" t="s">
        <v>2609</v>
      </c>
      <c r="D7871" s="108" t="s">
        <v>27821</v>
      </c>
      <c r="E7871" s="108" t="s">
        <v>27822</v>
      </c>
      <c r="G7871" s="108" t="s">
        <v>15953</v>
      </c>
      <c r="H7871" s="108" t="s">
        <v>2422</v>
      </c>
      <c r="I7871" s="110" t="s">
        <v>27823</v>
      </c>
      <c r="J7871" s="108" t="s">
        <v>2400</v>
      </c>
      <c r="O7871" s="108" t="s">
        <v>2573</v>
      </c>
    </row>
    <row r="7872" spans="1:15" s="108" customFormat="1" ht="12.75" x14ac:dyDescent="0.2">
      <c r="A7872" s="108" t="str">
        <f>EnterpriseData!$B$38</f>
        <v>ProTes300420201Adm</v>
      </c>
      <c r="B7872" s="109" t="s">
        <v>27824</v>
      </c>
      <c r="C7872" s="108" t="s">
        <v>2609</v>
      </c>
      <c r="D7872" s="108" t="s">
        <v>27825</v>
      </c>
      <c r="E7872" s="108" t="s">
        <v>27826</v>
      </c>
      <c r="G7872" s="108" t="s">
        <v>27827</v>
      </c>
      <c r="H7872" s="108" t="s">
        <v>2426</v>
      </c>
      <c r="I7872" s="110" t="s">
        <v>27828</v>
      </c>
      <c r="J7872" s="108" t="s">
        <v>2400</v>
      </c>
      <c r="O7872" s="108" t="s">
        <v>2573</v>
      </c>
    </row>
    <row r="7873" spans="1:15" s="108" customFormat="1" ht="12.75" x14ac:dyDescent="0.2">
      <c r="A7873" s="108" t="str">
        <f>EnterpriseData!$B$38</f>
        <v>ProTes300420201Adm</v>
      </c>
      <c r="B7873" s="109" t="s">
        <v>27829</v>
      </c>
      <c r="C7873" s="108" t="s">
        <v>2609</v>
      </c>
      <c r="D7873" s="108" t="s">
        <v>27830</v>
      </c>
      <c r="E7873" s="108" t="s">
        <v>27831</v>
      </c>
      <c r="G7873" s="108" t="s">
        <v>27832</v>
      </c>
      <c r="H7873" s="108" t="s">
        <v>2377</v>
      </c>
      <c r="I7873" s="110" t="s">
        <v>27833</v>
      </c>
      <c r="J7873" s="108" t="s">
        <v>2400</v>
      </c>
      <c r="O7873" s="108" t="s">
        <v>2573</v>
      </c>
    </row>
    <row r="7874" spans="1:15" s="108" customFormat="1" ht="12.75" x14ac:dyDescent="0.2">
      <c r="A7874" s="108" t="str">
        <f>EnterpriseData!$B$38</f>
        <v>ProTes300420201Adm</v>
      </c>
      <c r="B7874" s="109" t="s">
        <v>27834</v>
      </c>
      <c r="C7874" s="108" t="s">
        <v>2609</v>
      </c>
      <c r="D7874" s="108" t="s">
        <v>27835</v>
      </c>
      <c r="E7874" s="108" t="s">
        <v>27836</v>
      </c>
      <c r="G7874" s="108" t="s">
        <v>27837</v>
      </c>
      <c r="H7874" s="108" t="s">
        <v>2435</v>
      </c>
      <c r="I7874" s="110" t="s">
        <v>27838</v>
      </c>
      <c r="J7874" s="108" t="s">
        <v>2400</v>
      </c>
      <c r="O7874" s="108" t="s">
        <v>2573</v>
      </c>
    </row>
    <row r="7875" spans="1:15" s="108" customFormat="1" ht="12.75" x14ac:dyDescent="0.2">
      <c r="A7875" s="108" t="str">
        <f>EnterpriseData!$B$38</f>
        <v>ProTes300420201Adm</v>
      </c>
      <c r="B7875" s="109" t="s">
        <v>27839</v>
      </c>
      <c r="C7875" s="108" t="s">
        <v>2609</v>
      </c>
      <c r="D7875" s="108" t="s">
        <v>27840</v>
      </c>
      <c r="E7875" s="108" t="s">
        <v>27841</v>
      </c>
      <c r="G7875" s="108" t="s">
        <v>27842</v>
      </c>
      <c r="H7875" s="108" t="s">
        <v>2433</v>
      </c>
      <c r="I7875" s="110" t="s">
        <v>27843</v>
      </c>
      <c r="J7875" s="108" t="s">
        <v>2400</v>
      </c>
      <c r="O7875" s="108" t="s">
        <v>2573</v>
      </c>
    </row>
    <row r="7876" spans="1:15" s="108" customFormat="1" ht="12.75" x14ac:dyDescent="0.2">
      <c r="A7876" s="108" t="str">
        <f>EnterpriseData!$B$38</f>
        <v>ProTes300420201Adm</v>
      </c>
      <c r="B7876" s="109" t="s">
        <v>27844</v>
      </c>
      <c r="C7876" s="108" t="s">
        <v>2609</v>
      </c>
      <c r="D7876" s="108" t="s">
        <v>27845</v>
      </c>
      <c r="E7876" s="108" t="s">
        <v>27846</v>
      </c>
      <c r="G7876" s="108" t="s">
        <v>27847</v>
      </c>
      <c r="H7876" s="108" t="s">
        <v>2425</v>
      </c>
      <c r="I7876" s="110" t="s">
        <v>27848</v>
      </c>
      <c r="J7876" s="108" t="s">
        <v>2400</v>
      </c>
      <c r="O7876" s="108" t="s">
        <v>2573</v>
      </c>
    </row>
    <row r="7877" spans="1:15" s="108" customFormat="1" ht="12.75" x14ac:dyDescent="0.2">
      <c r="A7877" s="108" t="str">
        <f>EnterpriseData!$B$38</f>
        <v>ProTes300420201Adm</v>
      </c>
      <c r="B7877" s="109" t="s">
        <v>27849</v>
      </c>
      <c r="C7877" s="108" t="s">
        <v>2609</v>
      </c>
      <c r="D7877" s="108" t="s">
        <v>27850</v>
      </c>
      <c r="E7877" s="108" t="s">
        <v>27851</v>
      </c>
      <c r="G7877" s="108" t="s">
        <v>27852</v>
      </c>
      <c r="H7877" s="108" t="s">
        <v>2403</v>
      </c>
      <c r="I7877" s="110" t="s">
        <v>27853</v>
      </c>
      <c r="J7877" s="108" t="s">
        <v>2400</v>
      </c>
      <c r="O7877" s="108" t="s">
        <v>2573</v>
      </c>
    </row>
    <row r="7878" spans="1:15" s="108" customFormat="1" ht="12.75" x14ac:dyDescent="0.2">
      <c r="A7878" s="108" t="str">
        <f>EnterpriseData!$B$38</f>
        <v>ProTes300420201Adm</v>
      </c>
      <c r="B7878" s="109" t="s">
        <v>27854</v>
      </c>
      <c r="C7878" s="108" t="s">
        <v>2609</v>
      </c>
      <c r="D7878" s="108" t="s">
        <v>27855</v>
      </c>
      <c r="E7878" s="108" t="s">
        <v>2683</v>
      </c>
      <c r="G7878" s="108" t="s">
        <v>27856</v>
      </c>
      <c r="H7878" s="108" t="s">
        <v>2401</v>
      </c>
      <c r="I7878" s="110" t="s">
        <v>27857</v>
      </c>
      <c r="J7878" s="108" t="s">
        <v>2400</v>
      </c>
      <c r="O7878" s="108" t="s">
        <v>2573</v>
      </c>
    </row>
    <row r="7879" spans="1:15" s="108" customFormat="1" ht="12.75" x14ac:dyDescent="0.2">
      <c r="A7879" s="108" t="str">
        <f>EnterpriseData!$B$38</f>
        <v>ProTes300420201Adm</v>
      </c>
      <c r="B7879" s="109" t="s">
        <v>27858</v>
      </c>
      <c r="C7879" s="108" t="s">
        <v>2609</v>
      </c>
      <c r="D7879" s="108" t="s">
        <v>27859</v>
      </c>
      <c r="E7879" s="108" t="s">
        <v>27860</v>
      </c>
      <c r="G7879" s="108" t="s">
        <v>27861</v>
      </c>
      <c r="H7879" s="108" t="s">
        <v>2439</v>
      </c>
      <c r="I7879" s="110" t="s">
        <v>27862</v>
      </c>
      <c r="J7879" s="108" t="s">
        <v>2400</v>
      </c>
      <c r="O7879" s="108" t="s">
        <v>2573</v>
      </c>
    </row>
    <row r="7880" spans="1:15" s="108" customFormat="1" ht="12.75" x14ac:dyDescent="0.2">
      <c r="A7880" s="108" t="str">
        <f>EnterpriseData!$B$38</f>
        <v>ProTes300420201Adm</v>
      </c>
      <c r="B7880" s="109" t="s">
        <v>27863</v>
      </c>
      <c r="C7880" s="108" t="s">
        <v>2609</v>
      </c>
      <c r="D7880" s="108" t="s">
        <v>27864</v>
      </c>
      <c r="E7880" s="108" t="s">
        <v>2683</v>
      </c>
      <c r="G7880" s="108" t="s">
        <v>27865</v>
      </c>
      <c r="H7880" s="108" t="s">
        <v>2401</v>
      </c>
      <c r="I7880" s="110" t="s">
        <v>27866</v>
      </c>
      <c r="J7880" s="108" t="s">
        <v>2400</v>
      </c>
      <c r="O7880" s="108" t="s">
        <v>2573</v>
      </c>
    </row>
    <row r="7881" spans="1:15" s="108" customFormat="1" ht="12.75" x14ac:dyDescent="0.2">
      <c r="A7881" s="108" t="str">
        <f>EnterpriseData!$B$38</f>
        <v>ProTes300420201Adm</v>
      </c>
      <c r="B7881" s="109" t="s">
        <v>27867</v>
      </c>
      <c r="C7881" s="108" t="s">
        <v>2609</v>
      </c>
      <c r="D7881" s="108" t="s">
        <v>27868</v>
      </c>
      <c r="E7881" s="108" t="s">
        <v>2683</v>
      </c>
      <c r="G7881" s="108" t="s">
        <v>27869</v>
      </c>
      <c r="H7881" s="108" t="s">
        <v>2401</v>
      </c>
      <c r="I7881" s="110" t="s">
        <v>27870</v>
      </c>
      <c r="J7881" s="108" t="s">
        <v>2400</v>
      </c>
      <c r="O7881" s="108" t="s">
        <v>2573</v>
      </c>
    </row>
    <row r="7882" spans="1:15" s="108" customFormat="1" ht="12.75" x14ac:dyDescent="0.2">
      <c r="A7882" s="108" t="str">
        <f>EnterpriseData!$B$38</f>
        <v>ProTes300420201Adm</v>
      </c>
      <c r="B7882" s="109" t="s">
        <v>27871</v>
      </c>
      <c r="C7882" s="108" t="s">
        <v>2609</v>
      </c>
      <c r="D7882" s="108" t="s">
        <v>27872</v>
      </c>
      <c r="E7882" s="108" t="s">
        <v>27873</v>
      </c>
      <c r="G7882" s="108" t="s">
        <v>27874</v>
      </c>
      <c r="H7882" s="108" t="s">
        <v>2422</v>
      </c>
      <c r="I7882" s="110" t="s">
        <v>27875</v>
      </c>
      <c r="J7882" s="108" t="s">
        <v>2400</v>
      </c>
      <c r="O7882" s="108" t="s">
        <v>2573</v>
      </c>
    </row>
    <row r="7883" spans="1:15" s="108" customFormat="1" ht="12.75" x14ac:dyDescent="0.2">
      <c r="A7883" s="108" t="str">
        <f>EnterpriseData!$B$38</f>
        <v>ProTes300420201Adm</v>
      </c>
      <c r="B7883" s="109" t="s">
        <v>27876</v>
      </c>
      <c r="C7883" s="108" t="s">
        <v>2609</v>
      </c>
      <c r="D7883" s="108" t="s">
        <v>27877</v>
      </c>
      <c r="E7883" s="108" t="s">
        <v>2683</v>
      </c>
      <c r="G7883" s="108" t="s">
        <v>27878</v>
      </c>
      <c r="H7883" s="108" t="s">
        <v>2401</v>
      </c>
      <c r="I7883" s="110" t="s">
        <v>27879</v>
      </c>
      <c r="J7883" s="108" t="s">
        <v>2400</v>
      </c>
      <c r="O7883" s="108" t="s">
        <v>2573</v>
      </c>
    </row>
    <row r="7884" spans="1:15" s="108" customFormat="1" ht="12.75" x14ac:dyDescent="0.2">
      <c r="A7884" s="108" t="str">
        <f>EnterpriseData!$B$38</f>
        <v>ProTes300420201Adm</v>
      </c>
      <c r="B7884" s="109" t="s">
        <v>27880</v>
      </c>
      <c r="C7884" s="108" t="s">
        <v>2609</v>
      </c>
      <c r="D7884" s="108" t="s">
        <v>27881</v>
      </c>
      <c r="E7884" s="108" t="s">
        <v>27882</v>
      </c>
      <c r="G7884" s="108" t="s">
        <v>12619</v>
      </c>
      <c r="H7884" s="108" t="s">
        <v>2429</v>
      </c>
      <c r="I7884" s="110" t="s">
        <v>27883</v>
      </c>
      <c r="J7884" s="108" t="s">
        <v>2400</v>
      </c>
      <c r="O7884" s="108" t="s">
        <v>2573</v>
      </c>
    </row>
    <row r="7885" spans="1:15" s="108" customFormat="1" ht="12.75" x14ac:dyDescent="0.2">
      <c r="A7885" s="108" t="str">
        <f>EnterpriseData!$B$38</f>
        <v>ProTes300420201Adm</v>
      </c>
      <c r="B7885" s="109" t="s">
        <v>27884</v>
      </c>
      <c r="C7885" s="108" t="s">
        <v>2609</v>
      </c>
      <c r="D7885" s="108" t="s">
        <v>27885</v>
      </c>
      <c r="E7885" s="108" t="s">
        <v>27886</v>
      </c>
      <c r="G7885" s="108" t="s">
        <v>27887</v>
      </c>
      <c r="H7885" s="108" t="s">
        <v>2414</v>
      </c>
      <c r="I7885" s="110" t="s">
        <v>27888</v>
      </c>
      <c r="J7885" s="108" t="s">
        <v>2400</v>
      </c>
      <c r="O7885" s="108" t="s">
        <v>2573</v>
      </c>
    </row>
    <row r="7886" spans="1:15" s="108" customFormat="1" ht="12.75" x14ac:dyDescent="0.2">
      <c r="A7886" s="108" t="str">
        <f>EnterpriseData!$B$38</f>
        <v>ProTes300420201Adm</v>
      </c>
      <c r="B7886" s="109" t="s">
        <v>27889</v>
      </c>
      <c r="C7886" s="108" t="s">
        <v>2609</v>
      </c>
      <c r="D7886" s="108" t="s">
        <v>27890</v>
      </c>
      <c r="E7886" s="108" t="s">
        <v>2683</v>
      </c>
      <c r="G7886" s="108" t="s">
        <v>27891</v>
      </c>
      <c r="H7886" s="108" t="s">
        <v>2401</v>
      </c>
      <c r="I7886" s="110" t="s">
        <v>27892</v>
      </c>
      <c r="J7886" s="108" t="s">
        <v>2400</v>
      </c>
      <c r="O7886" s="108" t="s">
        <v>2573</v>
      </c>
    </row>
    <row r="7887" spans="1:15" s="108" customFormat="1" ht="12.75" x14ac:dyDescent="0.2">
      <c r="A7887" s="108" t="str">
        <f>EnterpriseData!$B$38</f>
        <v>ProTes300420201Adm</v>
      </c>
      <c r="B7887" s="109" t="s">
        <v>27893</v>
      </c>
      <c r="C7887" s="108" t="s">
        <v>2609</v>
      </c>
      <c r="D7887" s="108" t="s">
        <v>27894</v>
      </c>
      <c r="E7887" s="108" t="s">
        <v>27895</v>
      </c>
      <c r="G7887" s="108" t="s">
        <v>27896</v>
      </c>
      <c r="H7887" s="108" t="s">
        <v>2421</v>
      </c>
      <c r="I7887" s="110" t="s">
        <v>27897</v>
      </c>
      <c r="J7887" s="108" t="s">
        <v>2400</v>
      </c>
      <c r="O7887" s="108" t="s">
        <v>2573</v>
      </c>
    </row>
    <row r="7888" spans="1:15" s="108" customFormat="1" ht="12.75" x14ac:dyDescent="0.2">
      <c r="A7888" s="108" t="str">
        <f>EnterpriseData!$B$38</f>
        <v>ProTes300420201Adm</v>
      </c>
      <c r="B7888" s="109" t="s">
        <v>27898</v>
      </c>
      <c r="C7888" s="108" t="s">
        <v>2609</v>
      </c>
      <c r="D7888" s="108" t="s">
        <v>27899</v>
      </c>
      <c r="E7888" s="108" t="s">
        <v>27900</v>
      </c>
      <c r="G7888" s="108" t="s">
        <v>27901</v>
      </c>
      <c r="H7888" s="108" t="s">
        <v>2427</v>
      </c>
      <c r="I7888" s="110" t="s">
        <v>27902</v>
      </c>
      <c r="J7888" s="108" t="s">
        <v>2400</v>
      </c>
      <c r="O7888" s="108" t="s">
        <v>2573</v>
      </c>
    </row>
    <row r="7889" spans="1:15" s="108" customFormat="1" ht="12.75" x14ac:dyDescent="0.2">
      <c r="A7889" s="108" t="str">
        <f>EnterpriseData!$B$38</f>
        <v>ProTes300420201Adm</v>
      </c>
      <c r="B7889" s="109" t="s">
        <v>27903</v>
      </c>
      <c r="C7889" s="108" t="s">
        <v>2609</v>
      </c>
      <c r="D7889" s="108" t="s">
        <v>27904</v>
      </c>
      <c r="E7889" s="108" t="s">
        <v>27905</v>
      </c>
      <c r="G7889" s="108" t="s">
        <v>27906</v>
      </c>
      <c r="H7889" s="108" t="s">
        <v>2432</v>
      </c>
      <c r="I7889" s="110" t="s">
        <v>27907</v>
      </c>
      <c r="J7889" s="108" t="s">
        <v>2400</v>
      </c>
      <c r="O7889" s="108" t="s">
        <v>2573</v>
      </c>
    </row>
    <row r="7890" spans="1:15" s="108" customFormat="1" ht="12.75" x14ac:dyDescent="0.2">
      <c r="A7890" s="108" t="str">
        <f>EnterpriseData!$B$38</f>
        <v>ProTes300420201Adm</v>
      </c>
      <c r="B7890" s="109" t="s">
        <v>27908</v>
      </c>
      <c r="C7890" s="108" t="s">
        <v>2609</v>
      </c>
      <c r="D7890" s="108" t="s">
        <v>27909</v>
      </c>
      <c r="E7890" s="108" t="s">
        <v>27910</v>
      </c>
      <c r="G7890" s="108" t="s">
        <v>27911</v>
      </c>
      <c r="H7890" s="108" t="s">
        <v>2437</v>
      </c>
      <c r="I7890" s="110" t="s">
        <v>27912</v>
      </c>
      <c r="J7890" s="108" t="s">
        <v>2400</v>
      </c>
      <c r="O7890" s="108" t="s">
        <v>2573</v>
      </c>
    </row>
    <row r="7891" spans="1:15" s="108" customFormat="1" ht="12.75" x14ac:dyDescent="0.2">
      <c r="A7891" s="108" t="str">
        <f>EnterpriseData!$B$38</f>
        <v>ProTes300420201Adm</v>
      </c>
      <c r="B7891" s="109" t="s">
        <v>27913</v>
      </c>
      <c r="C7891" s="108" t="s">
        <v>2609</v>
      </c>
      <c r="D7891" s="108" t="s">
        <v>27914</v>
      </c>
      <c r="E7891" s="108" t="s">
        <v>2683</v>
      </c>
      <c r="G7891" s="108" t="s">
        <v>27915</v>
      </c>
      <c r="H7891" s="108" t="s">
        <v>2415</v>
      </c>
      <c r="I7891" s="110" t="s">
        <v>27916</v>
      </c>
      <c r="J7891" s="108" t="s">
        <v>2400</v>
      </c>
      <c r="O7891" s="108" t="s">
        <v>2573</v>
      </c>
    </row>
    <row r="7892" spans="1:15" s="108" customFormat="1" ht="12.75" x14ac:dyDescent="0.2">
      <c r="A7892" s="108" t="str">
        <f>EnterpriseData!$B$38</f>
        <v>ProTes300420201Adm</v>
      </c>
      <c r="B7892" s="109" t="s">
        <v>27917</v>
      </c>
      <c r="C7892" s="108" t="s">
        <v>2609</v>
      </c>
      <c r="D7892" s="108" t="s">
        <v>27918</v>
      </c>
      <c r="E7892" s="108" t="s">
        <v>2683</v>
      </c>
      <c r="G7892" s="108" t="s">
        <v>27919</v>
      </c>
      <c r="H7892" s="108" t="s">
        <v>2401</v>
      </c>
      <c r="I7892" s="110" t="s">
        <v>27920</v>
      </c>
      <c r="J7892" s="108" t="s">
        <v>2400</v>
      </c>
      <c r="O7892" s="108" t="s">
        <v>2573</v>
      </c>
    </row>
    <row r="7893" spans="1:15" s="108" customFormat="1" ht="12.75" x14ac:dyDescent="0.2">
      <c r="A7893" s="108" t="str">
        <f>EnterpriseData!$B$38</f>
        <v>ProTes300420201Adm</v>
      </c>
      <c r="B7893" s="109" t="s">
        <v>27921</v>
      </c>
      <c r="C7893" s="108" t="s">
        <v>2609</v>
      </c>
      <c r="D7893" s="108" t="s">
        <v>27922</v>
      </c>
      <c r="E7893" s="108" t="s">
        <v>27923</v>
      </c>
      <c r="G7893" s="108" t="s">
        <v>27924</v>
      </c>
      <c r="H7893" s="108" t="s">
        <v>2421</v>
      </c>
      <c r="I7893" s="110" t="s">
        <v>27925</v>
      </c>
      <c r="J7893" s="108" t="s">
        <v>2400</v>
      </c>
      <c r="O7893" s="108" t="s">
        <v>2573</v>
      </c>
    </row>
    <row r="7894" spans="1:15" s="108" customFormat="1" ht="12.75" x14ac:dyDescent="0.2">
      <c r="A7894" s="108" t="str">
        <f>EnterpriseData!$B$38</f>
        <v>ProTes300420201Adm</v>
      </c>
      <c r="B7894" s="109" t="s">
        <v>27926</v>
      </c>
      <c r="C7894" s="108" t="s">
        <v>2609</v>
      </c>
      <c r="D7894" s="108" t="s">
        <v>27927</v>
      </c>
      <c r="E7894" s="108" t="s">
        <v>2683</v>
      </c>
      <c r="G7894" s="108" t="s">
        <v>27928</v>
      </c>
      <c r="H7894" s="108" t="s">
        <v>2401</v>
      </c>
      <c r="I7894" s="110" t="s">
        <v>27929</v>
      </c>
      <c r="J7894" s="108" t="s">
        <v>2400</v>
      </c>
      <c r="O7894" s="108" t="s">
        <v>2573</v>
      </c>
    </row>
    <row r="7895" spans="1:15" s="108" customFormat="1" ht="12.75" x14ac:dyDescent="0.2">
      <c r="A7895" s="108" t="str">
        <f>EnterpriseData!$B$38</f>
        <v>ProTes300420201Adm</v>
      </c>
      <c r="B7895" s="109" t="s">
        <v>27930</v>
      </c>
      <c r="C7895" s="108" t="s">
        <v>2609</v>
      </c>
      <c r="D7895" s="108" t="s">
        <v>27931</v>
      </c>
      <c r="E7895" s="108" t="s">
        <v>2683</v>
      </c>
      <c r="G7895" s="108" t="s">
        <v>3756</v>
      </c>
      <c r="H7895" s="108" t="s">
        <v>2419</v>
      </c>
      <c r="I7895" s="110" t="s">
        <v>27932</v>
      </c>
      <c r="J7895" s="108" t="s">
        <v>2400</v>
      </c>
      <c r="O7895" s="108" t="s">
        <v>2573</v>
      </c>
    </row>
    <row r="7896" spans="1:15" s="108" customFormat="1" ht="12.75" x14ac:dyDescent="0.2">
      <c r="A7896" s="108" t="str">
        <f>EnterpriseData!$B$38</f>
        <v>ProTes300420201Adm</v>
      </c>
      <c r="B7896" s="109" t="s">
        <v>27933</v>
      </c>
      <c r="C7896" s="108" t="s">
        <v>2609</v>
      </c>
      <c r="D7896" s="108" t="s">
        <v>27934</v>
      </c>
      <c r="E7896" s="108" t="s">
        <v>27935</v>
      </c>
      <c r="G7896" s="108" t="s">
        <v>27936</v>
      </c>
      <c r="H7896" s="108" t="s">
        <v>2446</v>
      </c>
      <c r="I7896" s="110" t="s">
        <v>27937</v>
      </c>
      <c r="J7896" s="108" t="s">
        <v>2400</v>
      </c>
      <c r="O7896" s="108" t="s">
        <v>2573</v>
      </c>
    </row>
    <row r="7897" spans="1:15" s="108" customFormat="1" ht="12.75" x14ac:dyDescent="0.2">
      <c r="A7897" s="108" t="str">
        <f>EnterpriseData!$B$38</f>
        <v>ProTes300420201Adm</v>
      </c>
      <c r="B7897" s="109" t="s">
        <v>27938</v>
      </c>
      <c r="C7897" s="108" t="s">
        <v>2609</v>
      </c>
      <c r="D7897" s="108" t="s">
        <v>27939</v>
      </c>
      <c r="E7897" s="108" t="s">
        <v>2683</v>
      </c>
      <c r="G7897" s="108" t="s">
        <v>27940</v>
      </c>
      <c r="H7897" s="108" t="s">
        <v>2401</v>
      </c>
      <c r="I7897" s="110" t="s">
        <v>27941</v>
      </c>
      <c r="J7897" s="108" t="s">
        <v>2400</v>
      </c>
      <c r="O7897" s="108" t="s">
        <v>2573</v>
      </c>
    </row>
    <row r="7898" spans="1:15" s="108" customFormat="1" ht="12.75" x14ac:dyDescent="0.2">
      <c r="A7898" s="108" t="str">
        <f>EnterpriseData!$B$38</f>
        <v>ProTes300420201Adm</v>
      </c>
      <c r="B7898" s="109" t="s">
        <v>27942</v>
      </c>
      <c r="C7898" s="108" t="s">
        <v>2609</v>
      </c>
      <c r="D7898" s="108" t="s">
        <v>27943</v>
      </c>
      <c r="E7898" s="108" t="s">
        <v>2683</v>
      </c>
      <c r="G7898" s="108" t="s">
        <v>2595</v>
      </c>
      <c r="H7898" s="108" t="s">
        <v>2410</v>
      </c>
      <c r="I7898" s="110" t="s">
        <v>2630</v>
      </c>
      <c r="J7898" s="108" t="s">
        <v>2400</v>
      </c>
      <c r="O7898" s="108" t="s">
        <v>2573</v>
      </c>
    </row>
    <row r="7899" spans="1:15" s="108" customFormat="1" ht="12.75" x14ac:dyDescent="0.2">
      <c r="A7899" s="108" t="str">
        <f>EnterpriseData!$B$38</f>
        <v>ProTes300420201Adm</v>
      </c>
      <c r="B7899" s="109" t="s">
        <v>27944</v>
      </c>
      <c r="C7899" s="108" t="s">
        <v>2609</v>
      </c>
      <c r="D7899" s="108" t="s">
        <v>27945</v>
      </c>
      <c r="E7899" s="108" t="s">
        <v>2683</v>
      </c>
      <c r="G7899" s="108" t="s">
        <v>27946</v>
      </c>
      <c r="H7899" s="108" t="s">
        <v>2401</v>
      </c>
      <c r="I7899" s="110" t="s">
        <v>27947</v>
      </c>
      <c r="J7899" s="108" t="s">
        <v>2400</v>
      </c>
      <c r="O7899" s="108" t="s">
        <v>2573</v>
      </c>
    </row>
    <row r="7900" spans="1:15" s="108" customFormat="1" ht="12.75" x14ac:dyDescent="0.2">
      <c r="A7900" s="108" t="str">
        <f>EnterpriseData!$B$38</f>
        <v>ProTes300420201Adm</v>
      </c>
      <c r="B7900" s="109" t="s">
        <v>27948</v>
      </c>
      <c r="C7900" s="108" t="s">
        <v>2609</v>
      </c>
      <c r="D7900" s="108" t="s">
        <v>27949</v>
      </c>
      <c r="E7900" s="108" t="s">
        <v>27950</v>
      </c>
      <c r="G7900" s="108" t="s">
        <v>27951</v>
      </c>
      <c r="H7900" s="108" t="s">
        <v>2444</v>
      </c>
      <c r="I7900" s="110" t="s">
        <v>27952</v>
      </c>
      <c r="J7900" s="108" t="s">
        <v>2400</v>
      </c>
      <c r="O7900" s="108" t="s">
        <v>2573</v>
      </c>
    </row>
    <row r="7901" spans="1:15" s="108" customFormat="1" ht="12.75" x14ac:dyDescent="0.2">
      <c r="A7901" s="108" t="str">
        <f>EnterpriseData!$B$38</f>
        <v>ProTes300420201Adm</v>
      </c>
      <c r="B7901" s="109" t="s">
        <v>27953</v>
      </c>
      <c r="C7901" s="108" t="s">
        <v>2609</v>
      </c>
      <c r="D7901" s="108" t="s">
        <v>27954</v>
      </c>
      <c r="E7901" s="108" t="s">
        <v>27955</v>
      </c>
      <c r="G7901" s="108" t="s">
        <v>4974</v>
      </c>
      <c r="H7901" s="108" t="s">
        <v>2408</v>
      </c>
      <c r="I7901" s="110" t="s">
        <v>27956</v>
      </c>
      <c r="J7901" s="108" t="s">
        <v>2400</v>
      </c>
      <c r="O7901" s="108" t="s">
        <v>2573</v>
      </c>
    </row>
    <row r="7902" spans="1:15" s="108" customFormat="1" ht="12.75" x14ac:dyDescent="0.2">
      <c r="A7902" s="108" t="str">
        <f>EnterpriseData!$B$38</f>
        <v>ProTes300420201Adm</v>
      </c>
      <c r="B7902" s="109" t="s">
        <v>27957</v>
      </c>
      <c r="C7902" s="108" t="s">
        <v>2609</v>
      </c>
      <c r="D7902" s="108" t="s">
        <v>27958</v>
      </c>
      <c r="E7902" s="108" t="s">
        <v>2683</v>
      </c>
      <c r="G7902" s="108" t="s">
        <v>27959</v>
      </c>
      <c r="H7902" s="108" t="s">
        <v>2401</v>
      </c>
      <c r="I7902" s="110" t="s">
        <v>27960</v>
      </c>
      <c r="J7902" s="108" t="s">
        <v>2400</v>
      </c>
      <c r="O7902" s="108" t="s">
        <v>2573</v>
      </c>
    </row>
    <row r="7903" spans="1:15" s="108" customFormat="1" ht="12.75" x14ac:dyDescent="0.2">
      <c r="A7903" s="108" t="str">
        <f>EnterpriseData!$B$38</f>
        <v>ProTes300420201Adm</v>
      </c>
      <c r="B7903" s="109" t="s">
        <v>27961</v>
      </c>
      <c r="C7903" s="108" t="s">
        <v>2609</v>
      </c>
      <c r="D7903" s="108" t="s">
        <v>27962</v>
      </c>
      <c r="E7903" s="108" t="s">
        <v>27963</v>
      </c>
      <c r="G7903" s="108" t="s">
        <v>27964</v>
      </c>
      <c r="H7903" s="108" t="s">
        <v>2441</v>
      </c>
      <c r="I7903" s="110" t="s">
        <v>27965</v>
      </c>
      <c r="J7903" s="108" t="s">
        <v>2400</v>
      </c>
      <c r="O7903" s="108" t="s">
        <v>2573</v>
      </c>
    </row>
    <row r="7904" spans="1:15" s="108" customFormat="1" ht="12.75" x14ac:dyDescent="0.2">
      <c r="A7904" s="108" t="str">
        <f>EnterpriseData!$B$38</f>
        <v>ProTes300420201Adm</v>
      </c>
      <c r="B7904" s="109" t="s">
        <v>27966</v>
      </c>
      <c r="C7904" s="108" t="s">
        <v>2609</v>
      </c>
      <c r="D7904" s="108" t="s">
        <v>27967</v>
      </c>
      <c r="E7904" s="108" t="s">
        <v>2683</v>
      </c>
      <c r="G7904" s="108" t="s">
        <v>27968</v>
      </c>
      <c r="H7904" s="108" t="s">
        <v>2401</v>
      </c>
      <c r="I7904" s="110" t="s">
        <v>27969</v>
      </c>
      <c r="J7904" s="108" t="s">
        <v>2400</v>
      </c>
      <c r="O7904" s="108" t="s">
        <v>2573</v>
      </c>
    </row>
    <row r="7905" spans="1:15" s="108" customFormat="1" ht="12.75" x14ac:dyDescent="0.2">
      <c r="A7905" s="108" t="str">
        <f>EnterpriseData!$B$38</f>
        <v>ProTes300420201Adm</v>
      </c>
      <c r="B7905" s="109" t="s">
        <v>27970</v>
      </c>
      <c r="C7905" s="108" t="s">
        <v>2609</v>
      </c>
      <c r="D7905" s="108" t="s">
        <v>27971</v>
      </c>
      <c r="E7905" s="108" t="s">
        <v>27972</v>
      </c>
      <c r="G7905" s="108" t="s">
        <v>27973</v>
      </c>
      <c r="H7905" s="108" t="s">
        <v>2444</v>
      </c>
      <c r="I7905" s="110" t="s">
        <v>27974</v>
      </c>
      <c r="J7905" s="108" t="s">
        <v>2400</v>
      </c>
      <c r="O7905" s="108" t="s">
        <v>2573</v>
      </c>
    </row>
    <row r="7906" spans="1:15" s="108" customFormat="1" ht="12.75" x14ac:dyDescent="0.2">
      <c r="A7906" s="108" t="str">
        <f>EnterpriseData!$B$38</f>
        <v>ProTes300420201Adm</v>
      </c>
      <c r="B7906" s="109" t="s">
        <v>27975</v>
      </c>
      <c r="C7906" s="108" t="s">
        <v>2609</v>
      </c>
      <c r="D7906" s="108" t="s">
        <v>27976</v>
      </c>
      <c r="E7906" s="108" t="s">
        <v>27977</v>
      </c>
      <c r="G7906" s="108" t="s">
        <v>3051</v>
      </c>
      <c r="H7906" s="108" t="s">
        <v>2377</v>
      </c>
      <c r="I7906" s="110" t="s">
        <v>27978</v>
      </c>
      <c r="J7906" s="108" t="s">
        <v>2400</v>
      </c>
      <c r="O7906" s="108" t="s">
        <v>2573</v>
      </c>
    </row>
    <row r="7907" spans="1:15" s="108" customFormat="1" ht="12.75" x14ac:dyDescent="0.2">
      <c r="A7907" s="108" t="str">
        <f>EnterpriseData!$B$38</f>
        <v>ProTes300420201Adm</v>
      </c>
      <c r="B7907" s="109" t="s">
        <v>27979</v>
      </c>
      <c r="C7907" s="108" t="s">
        <v>2609</v>
      </c>
      <c r="D7907" s="108" t="s">
        <v>27980</v>
      </c>
      <c r="E7907" s="108" t="s">
        <v>27981</v>
      </c>
      <c r="G7907" s="108" t="s">
        <v>27982</v>
      </c>
      <c r="H7907" s="108" t="s">
        <v>2423</v>
      </c>
      <c r="I7907" s="110" t="s">
        <v>27983</v>
      </c>
      <c r="J7907" s="108" t="s">
        <v>2400</v>
      </c>
      <c r="O7907" s="108" t="s">
        <v>2573</v>
      </c>
    </row>
    <row r="7908" spans="1:15" s="108" customFormat="1" ht="12.75" x14ac:dyDescent="0.2">
      <c r="A7908" s="108" t="str">
        <f>EnterpriseData!$B$38</f>
        <v>ProTes300420201Adm</v>
      </c>
      <c r="B7908" s="109" t="s">
        <v>27984</v>
      </c>
      <c r="C7908" s="108" t="s">
        <v>2609</v>
      </c>
      <c r="D7908" s="108" t="s">
        <v>27985</v>
      </c>
      <c r="E7908" s="108" t="s">
        <v>2683</v>
      </c>
      <c r="G7908" s="108" t="s">
        <v>27986</v>
      </c>
      <c r="H7908" s="108" t="s">
        <v>2401</v>
      </c>
      <c r="I7908" s="110" t="s">
        <v>27987</v>
      </c>
      <c r="J7908" s="108" t="s">
        <v>2400</v>
      </c>
      <c r="O7908" s="108" t="s">
        <v>2573</v>
      </c>
    </row>
    <row r="7909" spans="1:15" s="108" customFormat="1" ht="12.75" x14ac:dyDescent="0.2">
      <c r="A7909" s="108" t="str">
        <f>EnterpriseData!$B$38</f>
        <v>ProTes300420201Adm</v>
      </c>
      <c r="B7909" s="109" t="s">
        <v>27988</v>
      </c>
      <c r="C7909" s="108" t="s">
        <v>2609</v>
      </c>
      <c r="D7909" s="108" t="s">
        <v>27989</v>
      </c>
      <c r="E7909" s="108" t="s">
        <v>2683</v>
      </c>
      <c r="G7909" s="108" t="s">
        <v>4446</v>
      </c>
      <c r="H7909" s="108" t="s">
        <v>2442</v>
      </c>
      <c r="I7909" s="110" t="s">
        <v>27990</v>
      </c>
      <c r="J7909" s="108" t="s">
        <v>2400</v>
      </c>
      <c r="O7909" s="108" t="s">
        <v>2573</v>
      </c>
    </row>
    <row r="7910" spans="1:15" s="108" customFormat="1" ht="12.75" x14ac:dyDescent="0.2">
      <c r="A7910" s="108" t="str">
        <f>EnterpriseData!$B$38</f>
        <v>ProTes300420201Adm</v>
      </c>
      <c r="B7910" s="109" t="s">
        <v>27991</v>
      </c>
      <c r="C7910" s="108" t="s">
        <v>2609</v>
      </c>
      <c r="D7910" s="108" t="s">
        <v>27992</v>
      </c>
      <c r="E7910" s="108" t="s">
        <v>27993</v>
      </c>
      <c r="G7910" s="108" t="s">
        <v>27994</v>
      </c>
      <c r="H7910" s="108" t="s">
        <v>2422</v>
      </c>
      <c r="I7910" s="110" t="s">
        <v>27995</v>
      </c>
      <c r="J7910" s="108" t="s">
        <v>2400</v>
      </c>
      <c r="O7910" s="108" t="s">
        <v>2573</v>
      </c>
    </row>
    <row r="7911" spans="1:15" s="108" customFormat="1" ht="12.75" x14ac:dyDescent="0.2">
      <c r="A7911" s="108" t="str">
        <f>EnterpriseData!$B$38</f>
        <v>ProTes300420201Adm</v>
      </c>
      <c r="B7911" s="109" t="s">
        <v>27996</v>
      </c>
      <c r="C7911" s="108" t="s">
        <v>2609</v>
      </c>
      <c r="D7911" s="108" t="s">
        <v>27997</v>
      </c>
      <c r="E7911" s="108" t="s">
        <v>2683</v>
      </c>
      <c r="G7911" s="108" t="s">
        <v>27998</v>
      </c>
      <c r="H7911" s="108" t="s">
        <v>2401</v>
      </c>
      <c r="I7911" s="110" t="s">
        <v>27999</v>
      </c>
      <c r="J7911" s="108" t="s">
        <v>2400</v>
      </c>
      <c r="O7911" s="108" t="s">
        <v>2573</v>
      </c>
    </row>
    <row r="7912" spans="1:15" s="108" customFormat="1" ht="12.75" x14ac:dyDescent="0.2">
      <c r="A7912" s="108" t="str">
        <f>EnterpriseData!$B$38</f>
        <v>ProTes300420201Adm</v>
      </c>
      <c r="B7912" s="109" t="s">
        <v>28000</v>
      </c>
      <c r="C7912" s="108" t="s">
        <v>2609</v>
      </c>
      <c r="D7912" s="108" t="s">
        <v>28001</v>
      </c>
      <c r="E7912" s="108" t="s">
        <v>28002</v>
      </c>
      <c r="G7912" s="108" t="s">
        <v>28003</v>
      </c>
      <c r="H7912" s="108" t="s">
        <v>2428</v>
      </c>
      <c r="I7912" s="110" t="s">
        <v>28004</v>
      </c>
      <c r="J7912" s="108" t="s">
        <v>2400</v>
      </c>
      <c r="O7912" s="108" t="s">
        <v>2573</v>
      </c>
    </row>
    <row r="7913" spans="1:15" s="108" customFormat="1" ht="12.75" x14ac:dyDescent="0.2">
      <c r="A7913" s="108" t="str">
        <f>EnterpriseData!$B$38</f>
        <v>ProTes300420201Adm</v>
      </c>
      <c r="B7913" s="109" t="s">
        <v>28005</v>
      </c>
      <c r="C7913" s="108" t="s">
        <v>2609</v>
      </c>
      <c r="D7913" s="108" t="s">
        <v>28006</v>
      </c>
      <c r="E7913" s="108" t="s">
        <v>28007</v>
      </c>
      <c r="G7913" s="108" t="s">
        <v>28008</v>
      </c>
      <c r="H7913" s="108" t="s">
        <v>2414</v>
      </c>
      <c r="I7913" s="110" t="s">
        <v>28009</v>
      </c>
      <c r="J7913" s="108" t="s">
        <v>2400</v>
      </c>
      <c r="O7913" s="108" t="s">
        <v>2573</v>
      </c>
    </row>
    <row r="7914" spans="1:15" s="108" customFormat="1" ht="12.75" x14ac:dyDescent="0.2">
      <c r="A7914" s="108" t="str">
        <f>EnterpriseData!$B$38</f>
        <v>ProTes300420201Adm</v>
      </c>
      <c r="B7914" s="109" t="s">
        <v>28010</v>
      </c>
      <c r="C7914" s="108" t="s">
        <v>2609</v>
      </c>
      <c r="D7914" s="108" t="s">
        <v>28011</v>
      </c>
      <c r="E7914" s="108" t="s">
        <v>28012</v>
      </c>
      <c r="G7914" s="108" t="s">
        <v>28013</v>
      </c>
      <c r="H7914" s="108" t="s">
        <v>2408</v>
      </c>
      <c r="I7914" s="110" t="s">
        <v>28014</v>
      </c>
      <c r="J7914" s="108" t="s">
        <v>2400</v>
      </c>
      <c r="O7914" s="108" t="s">
        <v>2573</v>
      </c>
    </row>
    <row r="7915" spans="1:15" s="108" customFormat="1" ht="12.75" x14ac:dyDescent="0.2">
      <c r="A7915" s="108" t="str">
        <f>EnterpriseData!$B$38</f>
        <v>ProTes300420201Adm</v>
      </c>
      <c r="B7915" s="109" t="s">
        <v>28015</v>
      </c>
      <c r="C7915" s="108" t="s">
        <v>2609</v>
      </c>
      <c r="D7915" s="108" t="s">
        <v>28016</v>
      </c>
      <c r="E7915" s="108" t="s">
        <v>28017</v>
      </c>
      <c r="G7915" s="108" t="s">
        <v>28018</v>
      </c>
      <c r="H7915" s="108" t="s">
        <v>2444</v>
      </c>
      <c r="I7915" s="110" t="s">
        <v>28019</v>
      </c>
      <c r="J7915" s="108" t="s">
        <v>2400</v>
      </c>
      <c r="O7915" s="108" t="s">
        <v>2573</v>
      </c>
    </row>
    <row r="7916" spans="1:15" s="108" customFormat="1" ht="12.75" x14ac:dyDescent="0.2">
      <c r="A7916" s="108" t="str">
        <f>EnterpriseData!$B$38</f>
        <v>ProTes300420201Adm</v>
      </c>
      <c r="B7916" s="109" t="s">
        <v>28020</v>
      </c>
      <c r="C7916" s="108" t="s">
        <v>2609</v>
      </c>
      <c r="D7916" s="108" t="s">
        <v>28021</v>
      </c>
      <c r="E7916" s="108" t="s">
        <v>28022</v>
      </c>
      <c r="G7916" s="108" t="s">
        <v>28023</v>
      </c>
      <c r="H7916" s="108" t="s">
        <v>2416</v>
      </c>
      <c r="I7916" s="110" t="s">
        <v>28024</v>
      </c>
      <c r="J7916" s="108" t="s">
        <v>2400</v>
      </c>
      <c r="O7916" s="108" t="s">
        <v>2573</v>
      </c>
    </row>
    <row r="7917" spans="1:15" s="108" customFormat="1" ht="12.75" x14ac:dyDescent="0.2">
      <c r="A7917" s="108" t="str">
        <f>EnterpriseData!$B$38</f>
        <v>ProTes300420201Adm</v>
      </c>
      <c r="B7917" s="109" t="s">
        <v>28025</v>
      </c>
      <c r="C7917" s="108" t="s">
        <v>2609</v>
      </c>
      <c r="D7917" s="108" t="s">
        <v>28026</v>
      </c>
      <c r="E7917" s="108" t="s">
        <v>28027</v>
      </c>
      <c r="G7917" s="108" t="s">
        <v>2617</v>
      </c>
      <c r="H7917" s="108" t="s">
        <v>2433</v>
      </c>
      <c r="I7917" s="110" t="s">
        <v>28028</v>
      </c>
      <c r="J7917" s="108" t="s">
        <v>2400</v>
      </c>
      <c r="O7917" s="108" t="s">
        <v>2573</v>
      </c>
    </row>
    <row r="7918" spans="1:15" s="108" customFormat="1" ht="12.75" x14ac:dyDescent="0.2">
      <c r="A7918" s="108" t="str">
        <f>EnterpriseData!$B$38</f>
        <v>ProTes300420201Adm</v>
      </c>
      <c r="B7918" s="109" t="s">
        <v>28029</v>
      </c>
      <c r="C7918" s="108" t="s">
        <v>2609</v>
      </c>
      <c r="D7918" s="108" t="s">
        <v>28030</v>
      </c>
      <c r="E7918" s="108" t="s">
        <v>28031</v>
      </c>
      <c r="G7918" s="108" t="s">
        <v>2617</v>
      </c>
      <c r="H7918" s="108" t="s">
        <v>2433</v>
      </c>
      <c r="I7918" s="110" t="s">
        <v>28032</v>
      </c>
      <c r="J7918" s="108" t="s">
        <v>2400</v>
      </c>
      <c r="O7918" s="108" t="s">
        <v>2573</v>
      </c>
    </row>
    <row r="7919" spans="1:15" s="108" customFormat="1" ht="12.75" x14ac:dyDescent="0.2">
      <c r="A7919" s="108" t="str">
        <f>EnterpriseData!$B$38</f>
        <v>ProTes300420201Adm</v>
      </c>
      <c r="B7919" s="109" t="s">
        <v>28033</v>
      </c>
      <c r="C7919" s="108" t="s">
        <v>2609</v>
      </c>
      <c r="D7919" s="108" t="s">
        <v>28034</v>
      </c>
      <c r="E7919" s="108" t="s">
        <v>28035</v>
      </c>
      <c r="G7919" s="108" t="s">
        <v>28036</v>
      </c>
      <c r="H7919" s="108" t="s">
        <v>2410</v>
      </c>
      <c r="I7919" s="110" t="s">
        <v>3512</v>
      </c>
      <c r="J7919" s="108" t="s">
        <v>2400</v>
      </c>
      <c r="O7919" s="108" t="s">
        <v>2573</v>
      </c>
    </row>
    <row r="7920" spans="1:15" s="108" customFormat="1" ht="12.75" x14ac:dyDescent="0.2">
      <c r="A7920" s="108" t="str">
        <f>EnterpriseData!$B$38</f>
        <v>ProTes300420201Adm</v>
      </c>
      <c r="B7920" s="109" t="s">
        <v>28037</v>
      </c>
      <c r="C7920" s="108" t="s">
        <v>2609</v>
      </c>
      <c r="D7920" s="108" t="s">
        <v>28038</v>
      </c>
      <c r="E7920" s="108" t="s">
        <v>2683</v>
      </c>
      <c r="G7920" s="108" t="s">
        <v>28039</v>
      </c>
      <c r="H7920" s="108" t="s">
        <v>2433</v>
      </c>
      <c r="I7920" s="110" t="s">
        <v>28040</v>
      </c>
      <c r="J7920" s="108" t="s">
        <v>2400</v>
      </c>
      <c r="O7920" s="108" t="s">
        <v>2573</v>
      </c>
    </row>
    <row r="7921" spans="1:15" s="108" customFormat="1" ht="12.75" x14ac:dyDescent="0.2">
      <c r="A7921" s="108" t="str">
        <f>EnterpriseData!$B$38</f>
        <v>ProTes300420201Adm</v>
      </c>
      <c r="B7921" s="109" t="s">
        <v>28041</v>
      </c>
      <c r="C7921" s="108" t="s">
        <v>2609</v>
      </c>
      <c r="D7921" s="108" t="s">
        <v>28042</v>
      </c>
      <c r="E7921" s="108" t="s">
        <v>28043</v>
      </c>
      <c r="G7921" s="108" t="s">
        <v>28044</v>
      </c>
      <c r="H7921" s="108" t="s">
        <v>2377</v>
      </c>
      <c r="I7921" s="110" t="s">
        <v>28045</v>
      </c>
      <c r="J7921" s="108" t="s">
        <v>2400</v>
      </c>
      <c r="O7921" s="108" t="s">
        <v>2573</v>
      </c>
    </row>
    <row r="7922" spans="1:15" s="108" customFormat="1" ht="12.75" x14ac:dyDescent="0.2">
      <c r="A7922" s="108" t="str">
        <f>EnterpriseData!$B$38</f>
        <v>ProTes300420201Adm</v>
      </c>
      <c r="B7922" s="109" t="s">
        <v>28046</v>
      </c>
      <c r="C7922" s="108" t="s">
        <v>2609</v>
      </c>
      <c r="D7922" s="108" t="s">
        <v>28047</v>
      </c>
      <c r="E7922" s="108" t="s">
        <v>28048</v>
      </c>
      <c r="G7922" s="108" t="s">
        <v>3842</v>
      </c>
      <c r="H7922" s="108" t="s">
        <v>2430</v>
      </c>
      <c r="I7922" s="110" t="s">
        <v>3843</v>
      </c>
      <c r="J7922" s="108" t="s">
        <v>2400</v>
      </c>
      <c r="O7922" s="108" t="s">
        <v>2573</v>
      </c>
    </row>
    <row r="7923" spans="1:15" s="108" customFormat="1" ht="12.75" x14ac:dyDescent="0.2">
      <c r="A7923" s="108" t="str">
        <f>EnterpriseData!$B$38</f>
        <v>ProTes300420201Adm</v>
      </c>
      <c r="B7923" s="109" t="s">
        <v>28049</v>
      </c>
      <c r="C7923" s="108" t="s">
        <v>2609</v>
      </c>
      <c r="D7923" s="108" t="s">
        <v>28050</v>
      </c>
      <c r="E7923" s="108" t="s">
        <v>2683</v>
      </c>
      <c r="G7923" s="108" t="s">
        <v>28051</v>
      </c>
      <c r="H7923" s="108" t="s">
        <v>2449</v>
      </c>
      <c r="I7923" s="110" t="s">
        <v>28052</v>
      </c>
      <c r="J7923" s="108" t="s">
        <v>2400</v>
      </c>
      <c r="O7923" s="108" t="s">
        <v>2573</v>
      </c>
    </row>
    <row r="7924" spans="1:15" s="108" customFormat="1" ht="12.75" x14ac:dyDescent="0.2">
      <c r="A7924" s="108" t="str">
        <f>EnterpriseData!$B$38</f>
        <v>ProTes300420201Adm</v>
      </c>
      <c r="B7924" s="109" t="s">
        <v>28053</v>
      </c>
      <c r="C7924" s="108" t="s">
        <v>2609</v>
      </c>
      <c r="D7924" s="108" t="s">
        <v>28054</v>
      </c>
      <c r="E7924" s="108" t="s">
        <v>28055</v>
      </c>
      <c r="G7924" s="108" t="s">
        <v>28056</v>
      </c>
      <c r="H7924" s="108" t="s">
        <v>2421</v>
      </c>
      <c r="I7924" s="110" t="s">
        <v>28057</v>
      </c>
      <c r="J7924" s="108" t="s">
        <v>2400</v>
      </c>
      <c r="O7924" s="108" t="s">
        <v>2573</v>
      </c>
    </row>
    <row r="7925" spans="1:15" s="108" customFormat="1" ht="12.75" x14ac:dyDescent="0.2">
      <c r="A7925" s="108" t="str">
        <f>EnterpriseData!$B$38</f>
        <v>ProTes300420201Adm</v>
      </c>
      <c r="B7925" s="109" t="s">
        <v>28058</v>
      </c>
      <c r="C7925" s="108" t="s">
        <v>2609</v>
      </c>
      <c r="D7925" s="108" t="s">
        <v>28059</v>
      </c>
      <c r="E7925" s="108" t="s">
        <v>2683</v>
      </c>
      <c r="G7925" s="108" t="s">
        <v>28060</v>
      </c>
      <c r="H7925" s="108" t="s">
        <v>2401</v>
      </c>
      <c r="I7925" s="110" t="s">
        <v>28061</v>
      </c>
      <c r="J7925" s="108" t="s">
        <v>2400</v>
      </c>
      <c r="O7925" s="108" t="s">
        <v>2573</v>
      </c>
    </row>
    <row r="7926" spans="1:15" s="108" customFormat="1" ht="12.75" x14ac:dyDescent="0.2">
      <c r="A7926" s="108" t="str">
        <f>EnterpriseData!$B$38</f>
        <v>ProTes300420201Adm</v>
      </c>
      <c r="B7926" s="109" t="s">
        <v>28062</v>
      </c>
      <c r="C7926" s="108" t="s">
        <v>2609</v>
      </c>
      <c r="D7926" s="108" t="s">
        <v>28063</v>
      </c>
      <c r="E7926" s="108" t="s">
        <v>28064</v>
      </c>
      <c r="G7926" s="108" t="s">
        <v>28065</v>
      </c>
      <c r="H7926" s="108" t="s">
        <v>2426</v>
      </c>
      <c r="I7926" s="110" t="s">
        <v>28066</v>
      </c>
      <c r="J7926" s="108" t="s">
        <v>2400</v>
      </c>
      <c r="O7926" s="108" t="s">
        <v>2573</v>
      </c>
    </row>
    <row r="7927" spans="1:15" s="108" customFormat="1" ht="12.75" x14ac:dyDescent="0.2">
      <c r="A7927" s="108" t="str">
        <f>EnterpriseData!$B$38</f>
        <v>ProTes300420201Adm</v>
      </c>
      <c r="B7927" s="109" t="s">
        <v>28067</v>
      </c>
      <c r="C7927" s="108" t="s">
        <v>2609</v>
      </c>
      <c r="D7927" s="108" t="s">
        <v>28068</v>
      </c>
      <c r="E7927" s="108" t="s">
        <v>28069</v>
      </c>
      <c r="G7927" s="108" t="s">
        <v>28070</v>
      </c>
      <c r="H7927" s="108" t="s">
        <v>2431</v>
      </c>
      <c r="I7927" s="110" t="s">
        <v>28071</v>
      </c>
      <c r="J7927" s="108" t="s">
        <v>2400</v>
      </c>
      <c r="O7927" s="108" t="s">
        <v>2573</v>
      </c>
    </row>
    <row r="7928" spans="1:15" s="108" customFormat="1" ht="12.75" x14ac:dyDescent="0.2">
      <c r="A7928" s="108" t="str">
        <f>EnterpriseData!$B$38</f>
        <v>ProTes300420201Adm</v>
      </c>
      <c r="B7928" s="109" t="s">
        <v>28072</v>
      </c>
      <c r="C7928" s="108" t="s">
        <v>2609</v>
      </c>
      <c r="D7928" s="108" t="s">
        <v>28073</v>
      </c>
      <c r="E7928" s="108" t="s">
        <v>2683</v>
      </c>
      <c r="G7928" s="108" t="s">
        <v>28074</v>
      </c>
      <c r="H7928" s="108" t="s">
        <v>2377</v>
      </c>
      <c r="I7928" s="110" t="s">
        <v>28075</v>
      </c>
      <c r="J7928" s="108" t="s">
        <v>2400</v>
      </c>
      <c r="O7928" s="108" t="s">
        <v>2573</v>
      </c>
    </row>
    <row r="7929" spans="1:15" s="108" customFormat="1" ht="12.75" x14ac:dyDescent="0.2">
      <c r="A7929" s="108" t="str">
        <f>EnterpriseData!$B$38</f>
        <v>ProTes300420201Adm</v>
      </c>
      <c r="B7929" s="109" t="s">
        <v>28076</v>
      </c>
      <c r="C7929" s="108" t="s">
        <v>2609</v>
      </c>
      <c r="D7929" s="108" t="s">
        <v>28077</v>
      </c>
      <c r="E7929" s="108" t="s">
        <v>28078</v>
      </c>
      <c r="G7929" s="108" t="s">
        <v>28079</v>
      </c>
      <c r="H7929" s="108" t="s">
        <v>2431</v>
      </c>
      <c r="I7929" s="110" t="s">
        <v>28080</v>
      </c>
      <c r="J7929" s="108" t="s">
        <v>2400</v>
      </c>
      <c r="O7929" s="108" t="s">
        <v>2573</v>
      </c>
    </row>
    <row r="7930" spans="1:15" s="108" customFormat="1" ht="12.75" x14ac:dyDescent="0.2">
      <c r="A7930" s="108" t="str">
        <f>EnterpriseData!$B$38</f>
        <v>ProTes300420201Adm</v>
      </c>
      <c r="B7930" s="109" t="s">
        <v>28081</v>
      </c>
      <c r="C7930" s="108" t="s">
        <v>2609</v>
      </c>
      <c r="D7930" s="108" t="s">
        <v>28082</v>
      </c>
      <c r="E7930" s="108" t="s">
        <v>28083</v>
      </c>
      <c r="G7930" s="108" t="s">
        <v>28084</v>
      </c>
      <c r="H7930" s="108" t="s">
        <v>2449</v>
      </c>
      <c r="I7930" s="110" t="s">
        <v>28085</v>
      </c>
      <c r="J7930" s="108" t="s">
        <v>2400</v>
      </c>
      <c r="O7930" s="108" t="s">
        <v>2573</v>
      </c>
    </row>
    <row r="7931" spans="1:15" s="108" customFormat="1" ht="12.75" x14ac:dyDescent="0.2">
      <c r="A7931" s="108" t="str">
        <f>EnterpriseData!$B$38</f>
        <v>ProTes300420201Adm</v>
      </c>
      <c r="B7931" s="109" t="s">
        <v>28086</v>
      </c>
      <c r="C7931" s="108" t="s">
        <v>2609</v>
      </c>
      <c r="D7931" s="108" t="s">
        <v>13441</v>
      </c>
      <c r="E7931" s="108" t="s">
        <v>2683</v>
      </c>
      <c r="G7931" s="108" t="s">
        <v>9752</v>
      </c>
      <c r="H7931" s="108" t="s">
        <v>2431</v>
      </c>
      <c r="I7931" s="110" t="s">
        <v>28087</v>
      </c>
      <c r="J7931" s="108" t="s">
        <v>2400</v>
      </c>
      <c r="O7931" s="108" t="s">
        <v>2573</v>
      </c>
    </row>
    <row r="7932" spans="1:15" s="108" customFormat="1" ht="12.75" x14ac:dyDescent="0.2">
      <c r="A7932" s="108" t="str">
        <f>EnterpriseData!$B$38</f>
        <v>ProTes300420201Adm</v>
      </c>
      <c r="B7932" s="109" t="s">
        <v>28088</v>
      </c>
      <c r="C7932" s="108" t="s">
        <v>2609</v>
      </c>
      <c r="D7932" s="108" t="s">
        <v>28089</v>
      </c>
      <c r="E7932" s="108" t="s">
        <v>28090</v>
      </c>
      <c r="G7932" s="108" t="s">
        <v>28091</v>
      </c>
      <c r="H7932" s="108" t="s">
        <v>2449</v>
      </c>
      <c r="I7932" s="110" t="s">
        <v>28092</v>
      </c>
      <c r="J7932" s="108" t="s">
        <v>2400</v>
      </c>
      <c r="O7932" s="108" t="s">
        <v>2573</v>
      </c>
    </row>
    <row r="7933" spans="1:15" s="108" customFormat="1" ht="12.75" x14ac:dyDescent="0.2">
      <c r="A7933" s="108" t="str">
        <f>EnterpriseData!$B$38</f>
        <v>ProTes300420201Adm</v>
      </c>
      <c r="B7933" s="109" t="s">
        <v>28093</v>
      </c>
      <c r="C7933" s="108" t="s">
        <v>2609</v>
      </c>
      <c r="D7933" s="108" t="s">
        <v>28094</v>
      </c>
      <c r="E7933" s="108" t="s">
        <v>28095</v>
      </c>
      <c r="G7933" s="108" t="s">
        <v>28096</v>
      </c>
      <c r="H7933" s="108" t="s">
        <v>2431</v>
      </c>
      <c r="I7933" s="110" t="s">
        <v>28097</v>
      </c>
      <c r="J7933" s="108" t="s">
        <v>2400</v>
      </c>
      <c r="O7933" s="108" t="s">
        <v>2573</v>
      </c>
    </row>
    <row r="7934" spans="1:15" s="108" customFormat="1" ht="12.75" x14ac:dyDescent="0.2">
      <c r="A7934" s="108" t="str">
        <f>EnterpriseData!$B$38</f>
        <v>ProTes300420201Adm</v>
      </c>
      <c r="B7934" s="109" t="s">
        <v>28098</v>
      </c>
      <c r="C7934" s="108" t="s">
        <v>2609</v>
      </c>
      <c r="D7934" s="108" t="s">
        <v>28099</v>
      </c>
      <c r="E7934" s="108" t="s">
        <v>2683</v>
      </c>
      <c r="G7934" s="108" t="s">
        <v>28100</v>
      </c>
      <c r="H7934" s="108" t="s">
        <v>2426</v>
      </c>
      <c r="I7934" s="110" t="s">
        <v>28101</v>
      </c>
      <c r="J7934" s="108" t="s">
        <v>2400</v>
      </c>
      <c r="O7934" s="108" t="s">
        <v>2573</v>
      </c>
    </row>
    <row r="7935" spans="1:15" s="108" customFormat="1" ht="12.75" x14ac:dyDescent="0.2">
      <c r="A7935" s="108" t="str">
        <f>EnterpriseData!$B$38</f>
        <v>ProTes300420201Adm</v>
      </c>
      <c r="B7935" s="109" t="s">
        <v>28102</v>
      </c>
      <c r="C7935" s="108" t="s">
        <v>2609</v>
      </c>
      <c r="D7935" s="108" t="s">
        <v>28103</v>
      </c>
      <c r="E7935" s="108" t="s">
        <v>28104</v>
      </c>
      <c r="G7935" s="108" t="s">
        <v>21899</v>
      </c>
      <c r="H7935" s="108" t="s">
        <v>2440</v>
      </c>
      <c r="I7935" s="110" t="s">
        <v>28105</v>
      </c>
      <c r="J7935" s="108" t="s">
        <v>2400</v>
      </c>
      <c r="O7935" s="108" t="s">
        <v>2573</v>
      </c>
    </row>
    <row r="7936" spans="1:15" s="108" customFormat="1" ht="12.75" x14ac:dyDescent="0.2">
      <c r="A7936" s="108" t="str">
        <f>EnterpriseData!$B$38</f>
        <v>ProTes300420201Adm</v>
      </c>
      <c r="B7936" s="109" t="s">
        <v>28106</v>
      </c>
      <c r="C7936" s="108" t="s">
        <v>2609</v>
      </c>
      <c r="D7936" s="108" t="s">
        <v>28107</v>
      </c>
      <c r="E7936" s="108" t="s">
        <v>2683</v>
      </c>
      <c r="G7936" s="108" t="s">
        <v>28108</v>
      </c>
      <c r="H7936" s="108" t="s">
        <v>2415</v>
      </c>
      <c r="I7936" s="110" t="s">
        <v>28109</v>
      </c>
      <c r="J7936" s="108" t="s">
        <v>2400</v>
      </c>
      <c r="O7936" s="108" t="s">
        <v>2573</v>
      </c>
    </row>
    <row r="7937" spans="1:15" s="108" customFormat="1" ht="12.75" x14ac:dyDescent="0.2">
      <c r="A7937" s="108" t="str">
        <f>EnterpriseData!$B$38</f>
        <v>ProTes300420201Adm</v>
      </c>
      <c r="B7937" s="109" t="s">
        <v>28110</v>
      </c>
      <c r="C7937" s="108" t="s">
        <v>2609</v>
      </c>
      <c r="D7937" s="108" t="s">
        <v>28111</v>
      </c>
      <c r="E7937" s="108" t="s">
        <v>28112</v>
      </c>
      <c r="G7937" s="108" t="s">
        <v>28113</v>
      </c>
      <c r="H7937" s="108" t="s">
        <v>2444</v>
      </c>
      <c r="I7937" s="110" t="s">
        <v>28114</v>
      </c>
      <c r="J7937" s="108" t="s">
        <v>2400</v>
      </c>
      <c r="O7937" s="108" t="s">
        <v>2573</v>
      </c>
    </row>
    <row r="7938" spans="1:15" s="108" customFormat="1" ht="12.75" x14ac:dyDescent="0.2">
      <c r="A7938" s="108" t="str">
        <f>EnterpriseData!$B$38</f>
        <v>ProTes300420201Adm</v>
      </c>
      <c r="B7938" s="109" t="s">
        <v>28115</v>
      </c>
      <c r="C7938" s="108" t="s">
        <v>2609</v>
      </c>
      <c r="D7938" s="108" t="s">
        <v>28116</v>
      </c>
      <c r="E7938" s="108" t="s">
        <v>2683</v>
      </c>
      <c r="G7938" s="108" t="s">
        <v>28117</v>
      </c>
      <c r="H7938" s="108" t="s">
        <v>2401</v>
      </c>
      <c r="I7938" s="110" t="s">
        <v>28118</v>
      </c>
      <c r="J7938" s="108" t="s">
        <v>2400</v>
      </c>
      <c r="O7938" s="108" t="s">
        <v>2573</v>
      </c>
    </row>
    <row r="7939" spans="1:15" s="108" customFormat="1" ht="12.75" x14ac:dyDescent="0.2">
      <c r="A7939" s="108" t="str">
        <f>EnterpriseData!$B$38</f>
        <v>ProTes300420201Adm</v>
      </c>
      <c r="B7939" s="109" t="s">
        <v>28119</v>
      </c>
      <c r="C7939" s="108" t="s">
        <v>2609</v>
      </c>
      <c r="D7939" s="108" t="s">
        <v>28120</v>
      </c>
      <c r="E7939" s="108" t="s">
        <v>2683</v>
      </c>
      <c r="G7939" s="108" t="s">
        <v>28121</v>
      </c>
      <c r="H7939" s="108" t="s">
        <v>2449</v>
      </c>
      <c r="I7939" s="110" t="s">
        <v>28122</v>
      </c>
      <c r="J7939" s="108" t="s">
        <v>2400</v>
      </c>
      <c r="O7939" s="108" t="s">
        <v>2573</v>
      </c>
    </row>
    <row r="7940" spans="1:15" s="108" customFormat="1" ht="12.75" x14ac:dyDescent="0.2">
      <c r="A7940" s="108" t="str">
        <f>EnterpriseData!$B$38</f>
        <v>ProTes300420201Adm</v>
      </c>
      <c r="B7940" s="109" t="s">
        <v>28123</v>
      </c>
      <c r="C7940" s="108" t="s">
        <v>2609</v>
      </c>
      <c r="D7940" s="108" t="s">
        <v>28124</v>
      </c>
      <c r="E7940" s="108" t="s">
        <v>2683</v>
      </c>
      <c r="G7940" s="108" t="s">
        <v>28125</v>
      </c>
      <c r="H7940" s="108" t="s">
        <v>2410</v>
      </c>
      <c r="I7940" s="110" t="s">
        <v>28126</v>
      </c>
      <c r="J7940" s="108" t="s">
        <v>2400</v>
      </c>
      <c r="O7940" s="108" t="s">
        <v>2573</v>
      </c>
    </row>
    <row r="7941" spans="1:15" s="108" customFormat="1" ht="12.75" x14ac:dyDescent="0.2">
      <c r="A7941" s="108" t="str">
        <f>EnterpriseData!$B$38</f>
        <v>ProTes300420201Adm</v>
      </c>
      <c r="B7941" s="109" t="s">
        <v>28127</v>
      </c>
      <c r="C7941" s="108" t="s">
        <v>2609</v>
      </c>
      <c r="D7941" s="108" t="s">
        <v>28128</v>
      </c>
      <c r="E7941" s="108" t="s">
        <v>2683</v>
      </c>
      <c r="G7941" s="108" t="s">
        <v>28129</v>
      </c>
      <c r="H7941" s="108" t="s">
        <v>2401</v>
      </c>
      <c r="I7941" s="110" t="s">
        <v>28130</v>
      </c>
      <c r="J7941" s="108" t="s">
        <v>2400</v>
      </c>
      <c r="O7941" s="108" t="s">
        <v>2573</v>
      </c>
    </row>
    <row r="7942" spans="1:15" s="108" customFormat="1" ht="12.75" x14ac:dyDescent="0.2">
      <c r="A7942" s="108" t="str">
        <f>EnterpriseData!$B$38</f>
        <v>ProTes300420201Adm</v>
      </c>
      <c r="B7942" s="109" t="s">
        <v>28131</v>
      </c>
      <c r="C7942" s="108" t="s">
        <v>2609</v>
      </c>
      <c r="D7942" s="108" t="s">
        <v>28132</v>
      </c>
      <c r="E7942" s="108" t="s">
        <v>28133</v>
      </c>
      <c r="G7942" s="108" t="s">
        <v>28134</v>
      </c>
      <c r="H7942" s="108" t="s">
        <v>2421</v>
      </c>
      <c r="I7942" s="110" t="s">
        <v>28135</v>
      </c>
      <c r="J7942" s="108" t="s">
        <v>2400</v>
      </c>
      <c r="O7942" s="108" t="s">
        <v>2573</v>
      </c>
    </row>
    <row r="7943" spans="1:15" s="108" customFormat="1" ht="12.75" x14ac:dyDescent="0.2">
      <c r="A7943" s="108" t="str">
        <f>EnterpriseData!$B$38</f>
        <v>ProTes300420201Adm</v>
      </c>
      <c r="B7943" s="109" t="s">
        <v>28136</v>
      </c>
      <c r="C7943" s="108" t="s">
        <v>2609</v>
      </c>
      <c r="D7943" s="108" t="s">
        <v>28137</v>
      </c>
      <c r="E7943" s="108" t="s">
        <v>28138</v>
      </c>
      <c r="G7943" s="108" t="s">
        <v>28139</v>
      </c>
      <c r="H7943" s="108" t="s">
        <v>2377</v>
      </c>
      <c r="I7943" s="110" t="s">
        <v>28140</v>
      </c>
      <c r="J7943" s="108" t="s">
        <v>2400</v>
      </c>
      <c r="O7943" s="108" t="s">
        <v>2573</v>
      </c>
    </row>
    <row r="7944" spans="1:15" s="108" customFormat="1" ht="12.75" x14ac:dyDescent="0.2">
      <c r="A7944" s="108" t="str">
        <f>EnterpriseData!$B$38</f>
        <v>ProTes300420201Adm</v>
      </c>
      <c r="B7944" s="109" t="s">
        <v>28141</v>
      </c>
      <c r="C7944" s="108" t="s">
        <v>2609</v>
      </c>
      <c r="D7944" s="108" t="s">
        <v>28142</v>
      </c>
      <c r="E7944" s="108" t="s">
        <v>28143</v>
      </c>
      <c r="G7944" s="108" t="s">
        <v>2915</v>
      </c>
      <c r="H7944" s="108" t="s">
        <v>2402</v>
      </c>
      <c r="I7944" s="110" t="s">
        <v>28144</v>
      </c>
      <c r="J7944" s="108" t="s">
        <v>2400</v>
      </c>
      <c r="O7944" s="108" t="s">
        <v>2573</v>
      </c>
    </row>
    <row r="7945" spans="1:15" s="108" customFormat="1" ht="12.75" x14ac:dyDescent="0.2">
      <c r="A7945" s="108" t="str">
        <f>EnterpriseData!$B$38</f>
        <v>ProTes300420201Adm</v>
      </c>
      <c r="B7945" s="109" t="s">
        <v>28145</v>
      </c>
      <c r="C7945" s="108" t="s">
        <v>2609</v>
      </c>
      <c r="D7945" s="108" t="s">
        <v>28146</v>
      </c>
      <c r="E7945" s="108" t="s">
        <v>28147</v>
      </c>
      <c r="G7945" s="108" t="s">
        <v>28148</v>
      </c>
      <c r="H7945" s="108" t="s">
        <v>2420</v>
      </c>
      <c r="I7945" s="110" t="s">
        <v>28149</v>
      </c>
      <c r="J7945" s="108" t="s">
        <v>2400</v>
      </c>
      <c r="O7945" s="108" t="s">
        <v>2573</v>
      </c>
    </row>
    <row r="7946" spans="1:15" s="108" customFormat="1" ht="12.75" x14ac:dyDescent="0.2">
      <c r="A7946" s="108" t="str">
        <f>EnterpriseData!$B$38</f>
        <v>ProTes300420201Adm</v>
      </c>
      <c r="B7946" s="109" t="s">
        <v>28150</v>
      </c>
      <c r="C7946" s="108" t="s">
        <v>2609</v>
      </c>
      <c r="D7946" s="108" t="s">
        <v>28151</v>
      </c>
      <c r="E7946" s="108" t="s">
        <v>28152</v>
      </c>
      <c r="G7946" s="108" t="s">
        <v>26172</v>
      </c>
      <c r="H7946" s="108" t="s">
        <v>2421</v>
      </c>
      <c r="I7946" s="110" t="s">
        <v>28153</v>
      </c>
      <c r="J7946" s="108" t="s">
        <v>2400</v>
      </c>
      <c r="O7946" s="108" t="s">
        <v>2573</v>
      </c>
    </row>
    <row r="7947" spans="1:15" s="108" customFormat="1" ht="12.75" x14ac:dyDescent="0.2">
      <c r="A7947" s="108" t="str">
        <f>EnterpriseData!$B$38</f>
        <v>ProTes300420201Adm</v>
      </c>
      <c r="B7947" s="109" t="s">
        <v>28154</v>
      </c>
      <c r="C7947" s="108" t="s">
        <v>2609</v>
      </c>
      <c r="D7947" s="108" t="s">
        <v>28155</v>
      </c>
      <c r="E7947" s="108" t="s">
        <v>28156</v>
      </c>
      <c r="G7947" s="108" t="s">
        <v>28157</v>
      </c>
      <c r="H7947" s="108" t="s">
        <v>2446</v>
      </c>
      <c r="I7947" s="110" t="s">
        <v>28158</v>
      </c>
      <c r="J7947" s="108" t="s">
        <v>2400</v>
      </c>
      <c r="O7947" s="108" t="s">
        <v>2573</v>
      </c>
    </row>
    <row r="7948" spans="1:15" s="108" customFormat="1" ht="12.75" x14ac:dyDescent="0.2">
      <c r="A7948" s="108" t="str">
        <f>EnterpriseData!$B$38</f>
        <v>ProTes300420201Adm</v>
      </c>
      <c r="B7948" s="109" t="s">
        <v>28159</v>
      </c>
      <c r="C7948" s="108" t="s">
        <v>2609</v>
      </c>
      <c r="D7948" s="108" t="s">
        <v>28160</v>
      </c>
      <c r="E7948" s="108" t="s">
        <v>28161</v>
      </c>
      <c r="G7948" s="108" t="s">
        <v>28162</v>
      </c>
      <c r="H7948" s="108" t="s">
        <v>2447</v>
      </c>
      <c r="I7948" s="110" t="s">
        <v>28163</v>
      </c>
      <c r="J7948" s="108" t="s">
        <v>2400</v>
      </c>
      <c r="O7948" s="108" t="s">
        <v>2573</v>
      </c>
    </row>
    <row r="7949" spans="1:15" s="108" customFormat="1" ht="12.75" x14ac:dyDescent="0.2">
      <c r="A7949" s="108" t="str">
        <f>EnterpriseData!$B$38</f>
        <v>ProTes300420201Adm</v>
      </c>
      <c r="B7949" s="109" t="s">
        <v>28164</v>
      </c>
      <c r="C7949" s="108" t="s">
        <v>2609</v>
      </c>
      <c r="D7949" s="108" t="s">
        <v>28165</v>
      </c>
      <c r="E7949" s="108" t="s">
        <v>28166</v>
      </c>
      <c r="G7949" s="108" t="s">
        <v>3271</v>
      </c>
      <c r="H7949" s="108" t="s">
        <v>2408</v>
      </c>
      <c r="I7949" s="110" t="s">
        <v>28167</v>
      </c>
      <c r="J7949" s="108" t="s">
        <v>2400</v>
      </c>
      <c r="O7949" s="108" t="s">
        <v>2573</v>
      </c>
    </row>
    <row r="7950" spans="1:15" s="108" customFormat="1" ht="12.75" x14ac:dyDescent="0.2">
      <c r="A7950" s="108" t="str">
        <f>EnterpriseData!$B$38</f>
        <v>ProTes300420201Adm</v>
      </c>
      <c r="B7950" s="109" t="s">
        <v>28168</v>
      </c>
      <c r="C7950" s="108" t="s">
        <v>2609</v>
      </c>
      <c r="D7950" s="108" t="s">
        <v>28169</v>
      </c>
      <c r="E7950" s="108" t="s">
        <v>28170</v>
      </c>
      <c r="G7950" s="108" t="s">
        <v>3685</v>
      </c>
      <c r="H7950" s="108" t="s">
        <v>2417</v>
      </c>
      <c r="I7950" s="110" t="s">
        <v>28171</v>
      </c>
      <c r="J7950" s="108" t="s">
        <v>2400</v>
      </c>
      <c r="O7950" s="108" t="s">
        <v>2573</v>
      </c>
    </row>
    <row r="7951" spans="1:15" s="108" customFormat="1" ht="12.75" x14ac:dyDescent="0.2">
      <c r="A7951" s="108" t="str">
        <f>EnterpriseData!$B$38</f>
        <v>ProTes300420201Adm</v>
      </c>
      <c r="B7951" s="109" t="s">
        <v>28172</v>
      </c>
      <c r="C7951" s="108" t="s">
        <v>2609</v>
      </c>
      <c r="D7951" s="108" t="s">
        <v>28173</v>
      </c>
      <c r="E7951" s="108" t="s">
        <v>28174</v>
      </c>
      <c r="G7951" s="108" t="s">
        <v>3286</v>
      </c>
      <c r="H7951" s="108" t="s">
        <v>2408</v>
      </c>
      <c r="I7951" s="110" t="s">
        <v>28175</v>
      </c>
      <c r="J7951" s="108" t="s">
        <v>2400</v>
      </c>
      <c r="O7951" s="108" t="s">
        <v>2573</v>
      </c>
    </row>
    <row r="7952" spans="1:15" s="108" customFormat="1" ht="12.75" x14ac:dyDescent="0.2">
      <c r="A7952" s="108" t="str">
        <f>EnterpriseData!$B$38</f>
        <v>ProTes300420201Adm</v>
      </c>
      <c r="B7952" s="109" t="s">
        <v>28176</v>
      </c>
      <c r="C7952" s="108" t="s">
        <v>2609</v>
      </c>
      <c r="D7952" s="108" t="s">
        <v>28177</v>
      </c>
      <c r="E7952" s="108" t="s">
        <v>2683</v>
      </c>
      <c r="G7952" s="108" t="s">
        <v>28178</v>
      </c>
      <c r="H7952" s="108" t="s">
        <v>2401</v>
      </c>
      <c r="I7952" s="110" t="s">
        <v>28179</v>
      </c>
      <c r="J7952" s="108" t="s">
        <v>2400</v>
      </c>
      <c r="O7952" s="108" t="s">
        <v>2573</v>
      </c>
    </row>
    <row r="7953" spans="1:15" s="108" customFormat="1" ht="12.75" x14ac:dyDescent="0.2">
      <c r="A7953" s="108" t="str">
        <f>EnterpriseData!$B$38</f>
        <v>ProTes300420201Adm</v>
      </c>
      <c r="B7953" s="109" t="s">
        <v>28180</v>
      </c>
      <c r="C7953" s="108" t="s">
        <v>2609</v>
      </c>
      <c r="D7953" s="108" t="s">
        <v>28181</v>
      </c>
      <c r="E7953" s="108" t="s">
        <v>28182</v>
      </c>
      <c r="G7953" s="108" t="s">
        <v>28183</v>
      </c>
      <c r="H7953" s="108" t="s">
        <v>2443</v>
      </c>
      <c r="I7953" s="110" t="s">
        <v>28184</v>
      </c>
      <c r="J7953" s="108" t="s">
        <v>2400</v>
      </c>
      <c r="O7953" s="108" t="s">
        <v>2573</v>
      </c>
    </row>
    <row r="7954" spans="1:15" s="108" customFormat="1" ht="12.75" x14ac:dyDescent="0.2">
      <c r="A7954" s="108" t="str">
        <f>EnterpriseData!$B$38</f>
        <v>ProTes300420201Adm</v>
      </c>
      <c r="B7954" s="109" t="s">
        <v>28185</v>
      </c>
      <c r="C7954" s="108" t="s">
        <v>2609</v>
      </c>
      <c r="D7954" s="108" t="s">
        <v>28186</v>
      </c>
      <c r="E7954" s="108" t="s">
        <v>2683</v>
      </c>
      <c r="G7954" s="108" t="s">
        <v>28187</v>
      </c>
      <c r="H7954" s="108" t="s">
        <v>2448</v>
      </c>
      <c r="I7954" s="110" t="s">
        <v>28188</v>
      </c>
      <c r="J7954" s="108" t="s">
        <v>2400</v>
      </c>
      <c r="O7954" s="108" t="s">
        <v>2573</v>
      </c>
    </row>
    <row r="7955" spans="1:15" s="108" customFormat="1" ht="12.75" x14ac:dyDescent="0.2">
      <c r="A7955" s="108" t="str">
        <f>EnterpriseData!$B$38</f>
        <v>ProTes300420201Adm</v>
      </c>
      <c r="B7955" s="109" t="s">
        <v>28189</v>
      </c>
      <c r="C7955" s="108" t="s">
        <v>2609</v>
      </c>
      <c r="D7955" s="108" t="s">
        <v>28190</v>
      </c>
      <c r="E7955" s="108" t="s">
        <v>28191</v>
      </c>
      <c r="G7955" s="108" t="s">
        <v>28192</v>
      </c>
      <c r="H7955" s="108" t="s">
        <v>2446</v>
      </c>
      <c r="I7955" s="110" t="s">
        <v>28193</v>
      </c>
      <c r="J7955" s="108" t="s">
        <v>2400</v>
      </c>
      <c r="O7955" s="108" t="s">
        <v>2573</v>
      </c>
    </row>
    <row r="7956" spans="1:15" s="108" customFormat="1" ht="12.75" x14ac:dyDescent="0.2">
      <c r="A7956" s="108" t="str">
        <f>EnterpriseData!$B$38</f>
        <v>ProTes300420201Adm</v>
      </c>
      <c r="B7956" s="109" t="s">
        <v>28194</v>
      </c>
      <c r="C7956" s="108" t="s">
        <v>2609</v>
      </c>
      <c r="D7956" s="108" t="s">
        <v>28195</v>
      </c>
      <c r="E7956" s="108" t="s">
        <v>28196</v>
      </c>
      <c r="G7956" s="108" t="s">
        <v>28197</v>
      </c>
      <c r="H7956" s="108" t="s">
        <v>2415</v>
      </c>
      <c r="I7956" s="110" t="s">
        <v>28198</v>
      </c>
      <c r="J7956" s="108" t="s">
        <v>2400</v>
      </c>
      <c r="O7956" s="108" t="s">
        <v>2573</v>
      </c>
    </row>
    <row r="7957" spans="1:15" s="108" customFormat="1" ht="12.75" x14ac:dyDescent="0.2">
      <c r="A7957" s="108" t="str">
        <f>EnterpriseData!$B$38</f>
        <v>ProTes300420201Adm</v>
      </c>
      <c r="B7957" s="109" t="s">
        <v>28199</v>
      </c>
      <c r="C7957" s="108" t="s">
        <v>2609</v>
      </c>
      <c r="D7957" s="108" t="s">
        <v>28200</v>
      </c>
      <c r="E7957" s="108" t="s">
        <v>2683</v>
      </c>
      <c r="G7957" s="108" t="s">
        <v>28201</v>
      </c>
      <c r="H7957" s="108" t="s">
        <v>2401</v>
      </c>
      <c r="I7957" s="110" t="s">
        <v>28202</v>
      </c>
      <c r="J7957" s="108" t="s">
        <v>2400</v>
      </c>
      <c r="O7957" s="108" t="s">
        <v>2573</v>
      </c>
    </row>
    <row r="7958" spans="1:15" s="108" customFormat="1" ht="12.75" x14ac:dyDescent="0.2">
      <c r="A7958" s="108" t="str">
        <f>EnterpriseData!$B$38</f>
        <v>ProTes300420201Adm</v>
      </c>
      <c r="B7958" s="109" t="s">
        <v>28203</v>
      </c>
      <c r="C7958" s="108" t="s">
        <v>2609</v>
      </c>
      <c r="D7958" s="108" t="s">
        <v>28204</v>
      </c>
      <c r="E7958" s="108" t="s">
        <v>28205</v>
      </c>
      <c r="G7958" s="108" t="s">
        <v>28206</v>
      </c>
      <c r="H7958" s="108" t="s">
        <v>2421</v>
      </c>
      <c r="I7958" s="110" t="s">
        <v>28207</v>
      </c>
      <c r="J7958" s="108" t="s">
        <v>2400</v>
      </c>
      <c r="O7958" s="108" t="s">
        <v>2573</v>
      </c>
    </row>
    <row r="7959" spans="1:15" s="108" customFormat="1" ht="12.75" x14ac:dyDescent="0.2">
      <c r="A7959" s="108" t="str">
        <f>EnterpriseData!$B$38</f>
        <v>ProTes300420201Adm</v>
      </c>
      <c r="B7959" s="109" t="s">
        <v>28208</v>
      </c>
      <c r="C7959" s="108" t="s">
        <v>2609</v>
      </c>
      <c r="D7959" s="108" t="s">
        <v>28209</v>
      </c>
      <c r="E7959" s="108" t="s">
        <v>28210</v>
      </c>
      <c r="G7959" s="108" t="s">
        <v>28211</v>
      </c>
      <c r="H7959" s="108" t="s">
        <v>2432</v>
      </c>
      <c r="I7959" s="110" t="s">
        <v>28212</v>
      </c>
      <c r="J7959" s="108" t="s">
        <v>2400</v>
      </c>
      <c r="O7959" s="108" t="s">
        <v>2573</v>
      </c>
    </row>
    <row r="7960" spans="1:15" s="108" customFormat="1" ht="12.75" x14ac:dyDescent="0.2">
      <c r="A7960" s="108" t="str">
        <f>EnterpriseData!$B$38</f>
        <v>ProTes300420201Adm</v>
      </c>
      <c r="B7960" s="109" t="s">
        <v>28213</v>
      </c>
      <c r="C7960" s="108" t="s">
        <v>2609</v>
      </c>
      <c r="D7960" s="108" t="s">
        <v>28214</v>
      </c>
      <c r="E7960" s="108" t="s">
        <v>2683</v>
      </c>
      <c r="G7960" s="108" t="s">
        <v>28215</v>
      </c>
      <c r="H7960" s="108" t="s">
        <v>2401</v>
      </c>
      <c r="I7960" s="110" t="s">
        <v>28216</v>
      </c>
      <c r="J7960" s="108" t="s">
        <v>2400</v>
      </c>
      <c r="O7960" s="108" t="s">
        <v>2573</v>
      </c>
    </row>
    <row r="7961" spans="1:15" s="108" customFormat="1" ht="12.75" x14ac:dyDescent="0.2">
      <c r="A7961" s="108" t="str">
        <f>EnterpriseData!$B$38</f>
        <v>ProTes300420201Adm</v>
      </c>
      <c r="B7961" s="109" t="s">
        <v>28217</v>
      </c>
      <c r="C7961" s="108" t="s">
        <v>2609</v>
      </c>
      <c r="D7961" s="108" t="s">
        <v>28218</v>
      </c>
      <c r="E7961" s="108" t="s">
        <v>2683</v>
      </c>
      <c r="G7961" s="108" t="s">
        <v>28219</v>
      </c>
      <c r="H7961" s="108" t="s">
        <v>2401</v>
      </c>
      <c r="I7961" s="110" t="s">
        <v>28220</v>
      </c>
      <c r="J7961" s="108" t="s">
        <v>2400</v>
      </c>
      <c r="O7961" s="108" t="s">
        <v>2573</v>
      </c>
    </row>
    <row r="7962" spans="1:15" s="108" customFormat="1" ht="12.75" x14ac:dyDescent="0.2">
      <c r="A7962" s="108" t="str">
        <f>EnterpriseData!$B$38</f>
        <v>ProTes300420201Adm</v>
      </c>
      <c r="B7962" s="109" t="s">
        <v>28221</v>
      </c>
      <c r="C7962" s="108" t="s">
        <v>2609</v>
      </c>
      <c r="D7962" s="108" t="s">
        <v>28222</v>
      </c>
      <c r="E7962" s="108" t="s">
        <v>2683</v>
      </c>
      <c r="G7962" s="108" t="s">
        <v>28223</v>
      </c>
      <c r="H7962" s="108" t="s">
        <v>2440</v>
      </c>
      <c r="I7962" s="110" t="s">
        <v>28224</v>
      </c>
      <c r="J7962" s="108" t="s">
        <v>2400</v>
      </c>
      <c r="O7962" s="108" t="s">
        <v>2573</v>
      </c>
    </row>
    <row r="7963" spans="1:15" s="108" customFormat="1" ht="12.75" x14ac:dyDescent="0.2">
      <c r="A7963" s="108" t="str">
        <f>EnterpriseData!$B$38</f>
        <v>ProTes300420201Adm</v>
      </c>
      <c r="B7963" s="109" t="s">
        <v>28225</v>
      </c>
      <c r="C7963" s="108" t="s">
        <v>2609</v>
      </c>
      <c r="D7963" s="108" t="s">
        <v>28226</v>
      </c>
      <c r="E7963" s="108" t="s">
        <v>28227</v>
      </c>
      <c r="G7963" s="108" t="s">
        <v>28228</v>
      </c>
      <c r="H7963" s="108" t="s">
        <v>2412</v>
      </c>
      <c r="I7963" s="110" t="s">
        <v>28229</v>
      </c>
      <c r="J7963" s="108" t="s">
        <v>2400</v>
      </c>
      <c r="O7963" s="108" t="s">
        <v>2573</v>
      </c>
    </row>
    <row r="7964" spans="1:15" s="108" customFormat="1" ht="12.75" x14ac:dyDescent="0.2">
      <c r="A7964" s="108" t="str">
        <f>EnterpriseData!$B$38</f>
        <v>ProTes300420201Adm</v>
      </c>
      <c r="B7964" s="109" t="s">
        <v>28230</v>
      </c>
      <c r="C7964" s="108" t="s">
        <v>2609</v>
      </c>
      <c r="D7964" s="108" t="s">
        <v>28231</v>
      </c>
      <c r="E7964" s="108" t="s">
        <v>28232</v>
      </c>
      <c r="G7964" s="108" t="s">
        <v>28233</v>
      </c>
      <c r="H7964" s="108" t="s">
        <v>2437</v>
      </c>
      <c r="I7964" s="110" t="s">
        <v>28234</v>
      </c>
      <c r="J7964" s="108" t="s">
        <v>2400</v>
      </c>
      <c r="O7964" s="108" t="s">
        <v>2573</v>
      </c>
    </row>
    <row r="7965" spans="1:15" s="108" customFormat="1" ht="12.75" x14ac:dyDescent="0.2">
      <c r="A7965" s="108" t="str">
        <f>EnterpriseData!$B$38</f>
        <v>ProTes300420201Adm</v>
      </c>
      <c r="B7965" s="109" t="s">
        <v>28235</v>
      </c>
      <c r="C7965" s="108" t="s">
        <v>2609</v>
      </c>
      <c r="D7965" s="108" t="s">
        <v>28236</v>
      </c>
      <c r="E7965" s="108" t="s">
        <v>28237</v>
      </c>
      <c r="G7965" s="108" t="s">
        <v>28238</v>
      </c>
      <c r="H7965" s="108" t="s">
        <v>2409</v>
      </c>
      <c r="I7965" s="110" t="s">
        <v>28239</v>
      </c>
      <c r="J7965" s="108" t="s">
        <v>2400</v>
      </c>
      <c r="O7965" s="108" t="s">
        <v>2573</v>
      </c>
    </row>
    <row r="7966" spans="1:15" s="108" customFormat="1" ht="12.75" x14ac:dyDescent="0.2">
      <c r="A7966" s="108" t="str">
        <f>EnterpriseData!$B$38</f>
        <v>ProTes300420201Adm</v>
      </c>
      <c r="B7966" s="109" t="s">
        <v>28240</v>
      </c>
      <c r="C7966" s="108" t="s">
        <v>2609</v>
      </c>
      <c r="D7966" s="108" t="s">
        <v>28241</v>
      </c>
      <c r="E7966" s="108" t="s">
        <v>28242</v>
      </c>
      <c r="G7966" s="108" t="s">
        <v>28243</v>
      </c>
      <c r="H7966" s="108" t="s">
        <v>2433</v>
      </c>
      <c r="I7966" s="110" t="s">
        <v>28244</v>
      </c>
      <c r="J7966" s="108" t="s">
        <v>2400</v>
      </c>
      <c r="O7966" s="108" t="s">
        <v>2573</v>
      </c>
    </row>
    <row r="7967" spans="1:15" s="108" customFormat="1" ht="12.75" x14ac:dyDescent="0.2">
      <c r="A7967" s="108" t="str">
        <f>EnterpriseData!$B$38</f>
        <v>ProTes300420201Adm</v>
      </c>
      <c r="B7967" s="109" t="s">
        <v>28245</v>
      </c>
      <c r="C7967" s="108" t="s">
        <v>2609</v>
      </c>
      <c r="D7967" s="108" t="s">
        <v>28246</v>
      </c>
      <c r="E7967" s="108" t="s">
        <v>28247</v>
      </c>
      <c r="G7967" s="108" t="s">
        <v>28248</v>
      </c>
      <c r="H7967" s="108" t="s">
        <v>2421</v>
      </c>
      <c r="I7967" s="110" t="s">
        <v>28249</v>
      </c>
      <c r="J7967" s="108" t="s">
        <v>2400</v>
      </c>
      <c r="O7967" s="108" t="s">
        <v>2573</v>
      </c>
    </row>
    <row r="7968" spans="1:15" s="108" customFormat="1" ht="12.75" x14ac:dyDescent="0.2">
      <c r="A7968" s="108" t="str">
        <f>EnterpriseData!$B$38</f>
        <v>ProTes300420201Adm</v>
      </c>
      <c r="B7968" s="109" t="s">
        <v>28250</v>
      </c>
      <c r="C7968" s="108" t="s">
        <v>2609</v>
      </c>
      <c r="D7968" s="108" t="s">
        <v>28251</v>
      </c>
      <c r="E7968" s="108" t="s">
        <v>2683</v>
      </c>
      <c r="G7968" s="108" t="s">
        <v>28252</v>
      </c>
      <c r="H7968" s="108" t="s">
        <v>2434</v>
      </c>
      <c r="I7968" s="110" t="s">
        <v>28253</v>
      </c>
      <c r="J7968" s="108" t="s">
        <v>2400</v>
      </c>
      <c r="O7968" s="108" t="s">
        <v>2573</v>
      </c>
    </row>
    <row r="7969" spans="1:15" s="108" customFormat="1" ht="12.75" x14ac:dyDescent="0.2">
      <c r="A7969" s="108" t="str">
        <f>EnterpriseData!$B$38</f>
        <v>ProTes300420201Adm</v>
      </c>
      <c r="B7969" s="109" t="s">
        <v>28254</v>
      </c>
      <c r="C7969" s="108" t="s">
        <v>2609</v>
      </c>
      <c r="D7969" s="108" t="s">
        <v>28255</v>
      </c>
      <c r="E7969" s="108" t="s">
        <v>28256</v>
      </c>
      <c r="G7969" s="108" t="s">
        <v>28257</v>
      </c>
      <c r="H7969" s="108" t="s">
        <v>2433</v>
      </c>
      <c r="I7969" s="110" t="s">
        <v>28258</v>
      </c>
      <c r="J7969" s="108" t="s">
        <v>2400</v>
      </c>
      <c r="O7969" s="108" t="s">
        <v>2573</v>
      </c>
    </row>
    <row r="7970" spans="1:15" s="108" customFormat="1" ht="12.75" x14ac:dyDescent="0.2">
      <c r="A7970" s="108" t="str">
        <f>EnterpriseData!$B$38</f>
        <v>ProTes300420201Adm</v>
      </c>
      <c r="B7970" s="109" t="s">
        <v>28259</v>
      </c>
      <c r="C7970" s="108" t="s">
        <v>2609</v>
      </c>
      <c r="D7970" s="108" t="s">
        <v>28260</v>
      </c>
      <c r="E7970" s="108" t="s">
        <v>28261</v>
      </c>
      <c r="G7970" s="108" t="s">
        <v>28262</v>
      </c>
      <c r="H7970" s="108" t="s">
        <v>2426</v>
      </c>
      <c r="I7970" s="110" t="s">
        <v>28263</v>
      </c>
      <c r="J7970" s="108" t="s">
        <v>2400</v>
      </c>
      <c r="O7970" s="108" t="s">
        <v>2573</v>
      </c>
    </row>
    <row r="7971" spans="1:15" s="108" customFormat="1" ht="12.75" x14ac:dyDescent="0.2">
      <c r="A7971" s="108" t="str">
        <f>EnterpriseData!$B$38</f>
        <v>ProTes300420201Adm</v>
      </c>
      <c r="B7971" s="109" t="s">
        <v>28264</v>
      </c>
      <c r="C7971" s="108" t="s">
        <v>2609</v>
      </c>
      <c r="D7971" s="108" t="s">
        <v>28265</v>
      </c>
      <c r="E7971" s="108" t="s">
        <v>28266</v>
      </c>
      <c r="G7971" s="108" t="s">
        <v>28267</v>
      </c>
      <c r="H7971" s="108" t="s">
        <v>2442</v>
      </c>
      <c r="I7971" s="110" t="s">
        <v>28268</v>
      </c>
      <c r="J7971" s="108" t="s">
        <v>2400</v>
      </c>
      <c r="O7971" s="108" t="s">
        <v>2573</v>
      </c>
    </row>
    <row r="7972" spans="1:15" s="108" customFormat="1" ht="12.75" x14ac:dyDescent="0.2">
      <c r="A7972" s="108" t="str">
        <f>EnterpriseData!$B$38</f>
        <v>ProTes300420201Adm</v>
      </c>
      <c r="B7972" s="109" t="s">
        <v>28269</v>
      </c>
      <c r="C7972" s="108" t="s">
        <v>2609</v>
      </c>
      <c r="D7972" s="108" t="s">
        <v>28270</v>
      </c>
      <c r="E7972" s="108" t="s">
        <v>28271</v>
      </c>
      <c r="G7972" s="108" t="s">
        <v>28272</v>
      </c>
      <c r="H7972" s="108" t="s">
        <v>2413</v>
      </c>
      <c r="I7972" s="110" t="s">
        <v>28273</v>
      </c>
      <c r="J7972" s="108" t="s">
        <v>2400</v>
      </c>
      <c r="O7972" s="108" t="s">
        <v>2573</v>
      </c>
    </row>
    <row r="7973" spans="1:15" s="108" customFormat="1" ht="12.75" x14ac:dyDescent="0.2">
      <c r="A7973" s="108" t="str">
        <f>EnterpriseData!$B$38</f>
        <v>ProTes300420201Adm</v>
      </c>
      <c r="B7973" s="109" t="s">
        <v>28274</v>
      </c>
      <c r="C7973" s="108" t="s">
        <v>2609</v>
      </c>
      <c r="D7973" s="108" t="s">
        <v>11255</v>
      </c>
      <c r="E7973" s="108" t="s">
        <v>28275</v>
      </c>
      <c r="G7973" s="108" t="s">
        <v>28276</v>
      </c>
      <c r="H7973" s="108" t="s">
        <v>2409</v>
      </c>
      <c r="I7973" s="110" t="s">
        <v>28277</v>
      </c>
      <c r="J7973" s="108" t="s">
        <v>2400</v>
      </c>
      <c r="O7973" s="108" t="s">
        <v>2573</v>
      </c>
    </row>
    <row r="7974" spans="1:15" s="108" customFormat="1" ht="12.75" x14ac:dyDescent="0.2">
      <c r="A7974" s="108" t="str">
        <f>EnterpriseData!$B$38</f>
        <v>ProTes300420201Adm</v>
      </c>
      <c r="B7974" s="109" t="s">
        <v>28278</v>
      </c>
      <c r="C7974" s="108" t="s">
        <v>2609</v>
      </c>
      <c r="D7974" s="108" t="s">
        <v>28279</v>
      </c>
      <c r="E7974" s="108" t="s">
        <v>28280</v>
      </c>
      <c r="G7974" s="108" t="s">
        <v>16898</v>
      </c>
      <c r="H7974" s="108" t="s">
        <v>2423</v>
      </c>
      <c r="I7974" s="110" t="s">
        <v>28281</v>
      </c>
      <c r="J7974" s="108" t="s">
        <v>2400</v>
      </c>
      <c r="O7974" s="108" t="s">
        <v>2573</v>
      </c>
    </row>
    <row r="7975" spans="1:15" s="108" customFormat="1" ht="12.75" x14ac:dyDescent="0.2">
      <c r="A7975" s="108" t="str">
        <f>EnterpriseData!$B$38</f>
        <v>ProTes300420201Adm</v>
      </c>
      <c r="B7975" s="109" t="s">
        <v>28282</v>
      </c>
      <c r="C7975" s="108" t="s">
        <v>2609</v>
      </c>
      <c r="D7975" s="108" t="s">
        <v>28283</v>
      </c>
      <c r="E7975" s="108" t="s">
        <v>2683</v>
      </c>
      <c r="G7975" s="108" t="s">
        <v>28284</v>
      </c>
      <c r="H7975" s="108" t="s">
        <v>2401</v>
      </c>
      <c r="I7975" s="110" t="s">
        <v>28285</v>
      </c>
      <c r="J7975" s="108" t="s">
        <v>2400</v>
      </c>
      <c r="O7975" s="108" t="s">
        <v>2573</v>
      </c>
    </row>
    <row r="7976" spans="1:15" s="108" customFormat="1" ht="12.75" x14ac:dyDescent="0.2">
      <c r="A7976" s="108" t="str">
        <f>EnterpriseData!$B$38</f>
        <v>ProTes300420201Adm</v>
      </c>
      <c r="B7976" s="109" t="s">
        <v>28286</v>
      </c>
      <c r="C7976" s="108" t="s">
        <v>2609</v>
      </c>
      <c r="D7976" s="108" t="s">
        <v>28287</v>
      </c>
      <c r="E7976" s="108" t="s">
        <v>2683</v>
      </c>
      <c r="G7976" s="108" t="s">
        <v>28288</v>
      </c>
      <c r="H7976" s="108" t="s">
        <v>2401</v>
      </c>
      <c r="I7976" s="110" t="s">
        <v>28289</v>
      </c>
      <c r="J7976" s="108" t="s">
        <v>2400</v>
      </c>
      <c r="O7976" s="108" t="s">
        <v>2573</v>
      </c>
    </row>
    <row r="7977" spans="1:15" s="108" customFormat="1" ht="12.75" x14ac:dyDescent="0.2">
      <c r="A7977" s="108" t="str">
        <f>EnterpriseData!$B$38</f>
        <v>ProTes300420201Adm</v>
      </c>
      <c r="B7977" s="109" t="s">
        <v>28290</v>
      </c>
      <c r="C7977" s="108" t="s">
        <v>2609</v>
      </c>
      <c r="D7977" s="108" t="s">
        <v>28291</v>
      </c>
      <c r="E7977" s="108" t="s">
        <v>28292</v>
      </c>
      <c r="G7977" s="108" t="s">
        <v>28293</v>
      </c>
      <c r="H7977" s="108" t="s">
        <v>2411</v>
      </c>
      <c r="I7977" s="110" t="s">
        <v>28294</v>
      </c>
      <c r="J7977" s="108" t="s">
        <v>2400</v>
      </c>
      <c r="O7977" s="108" t="s">
        <v>2573</v>
      </c>
    </row>
    <row r="7978" spans="1:15" s="108" customFormat="1" ht="12.75" x14ac:dyDescent="0.2">
      <c r="A7978" s="108" t="str">
        <f>EnterpriseData!$B$38</f>
        <v>ProTes300420201Adm</v>
      </c>
      <c r="B7978" s="109" t="s">
        <v>28295</v>
      </c>
      <c r="C7978" s="108" t="s">
        <v>2609</v>
      </c>
      <c r="D7978" s="108" t="s">
        <v>28296</v>
      </c>
      <c r="E7978" s="108" t="s">
        <v>28297</v>
      </c>
      <c r="G7978" s="108" t="s">
        <v>28298</v>
      </c>
      <c r="H7978" s="108" t="s">
        <v>2377</v>
      </c>
      <c r="I7978" s="110" t="s">
        <v>28299</v>
      </c>
      <c r="J7978" s="108" t="s">
        <v>2400</v>
      </c>
      <c r="O7978" s="108" t="s">
        <v>2573</v>
      </c>
    </row>
    <row r="7979" spans="1:15" s="108" customFormat="1" ht="12.75" x14ac:dyDescent="0.2">
      <c r="A7979" s="108" t="str">
        <f>EnterpriseData!$B$38</f>
        <v>ProTes300420201Adm</v>
      </c>
      <c r="B7979" s="109" t="s">
        <v>28300</v>
      </c>
      <c r="C7979" s="108" t="s">
        <v>2609</v>
      </c>
      <c r="D7979" s="108" t="s">
        <v>28301</v>
      </c>
      <c r="E7979" s="108" t="s">
        <v>28302</v>
      </c>
      <c r="G7979" s="108" t="s">
        <v>7084</v>
      </c>
      <c r="H7979" s="108" t="s">
        <v>2377</v>
      </c>
      <c r="I7979" s="110" t="s">
        <v>28303</v>
      </c>
      <c r="J7979" s="108" t="s">
        <v>2400</v>
      </c>
      <c r="O7979" s="108" t="s">
        <v>2573</v>
      </c>
    </row>
    <row r="7980" spans="1:15" s="108" customFormat="1" ht="12.75" x14ac:dyDescent="0.2">
      <c r="A7980" s="108" t="str">
        <f>EnterpriseData!$B$38</f>
        <v>ProTes300420201Adm</v>
      </c>
      <c r="B7980" s="109" t="s">
        <v>28304</v>
      </c>
      <c r="C7980" s="108" t="s">
        <v>2609</v>
      </c>
      <c r="D7980" s="108" t="s">
        <v>28305</v>
      </c>
      <c r="E7980" s="108" t="s">
        <v>2683</v>
      </c>
      <c r="G7980" s="108" t="s">
        <v>28306</v>
      </c>
      <c r="H7980" s="108" t="s">
        <v>2423</v>
      </c>
      <c r="I7980" s="110" t="s">
        <v>28307</v>
      </c>
      <c r="J7980" s="108" t="s">
        <v>2400</v>
      </c>
      <c r="O7980" s="108" t="s">
        <v>2573</v>
      </c>
    </row>
    <row r="7981" spans="1:15" s="108" customFormat="1" ht="12.75" x14ac:dyDescent="0.2">
      <c r="A7981" s="108" t="str">
        <f>EnterpriseData!$B$38</f>
        <v>ProTes300420201Adm</v>
      </c>
      <c r="B7981" s="109" t="s">
        <v>28308</v>
      </c>
      <c r="C7981" s="108" t="s">
        <v>2609</v>
      </c>
      <c r="D7981" s="108" t="s">
        <v>28309</v>
      </c>
      <c r="E7981" s="108" t="s">
        <v>2683</v>
      </c>
      <c r="G7981" s="108" t="s">
        <v>28310</v>
      </c>
      <c r="H7981" s="108" t="s">
        <v>2442</v>
      </c>
      <c r="I7981" s="110" t="s">
        <v>28311</v>
      </c>
      <c r="J7981" s="108" t="s">
        <v>2400</v>
      </c>
      <c r="O7981" s="108" t="s">
        <v>2573</v>
      </c>
    </row>
    <row r="7982" spans="1:15" s="108" customFormat="1" ht="12.75" x14ac:dyDescent="0.2">
      <c r="A7982" s="108" t="str">
        <f>EnterpriseData!$B$38</f>
        <v>ProTes300420201Adm</v>
      </c>
      <c r="B7982" s="109" t="s">
        <v>28312</v>
      </c>
      <c r="C7982" s="108" t="s">
        <v>2609</v>
      </c>
      <c r="D7982" s="108" t="s">
        <v>28313</v>
      </c>
      <c r="E7982" s="108" t="s">
        <v>2683</v>
      </c>
      <c r="G7982" s="108" t="s">
        <v>28314</v>
      </c>
      <c r="H7982" s="108" t="s">
        <v>2401</v>
      </c>
      <c r="I7982" s="110" t="s">
        <v>28315</v>
      </c>
      <c r="J7982" s="108" t="s">
        <v>2400</v>
      </c>
      <c r="O7982" s="108" t="s">
        <v>2573</v>
      </c>
    </row>
    <row r="7983" spans="1:15" s="108" customFormat="1" ht="12.75" x14ac:dyDescent="0.2">
      <c r="A7983" s="108" t="str">
        <f>EnterpriseData!$B$38</f>
        <v>ProTes300420201Adm</v>
      </c>
      <c r="B7983" s="109" t="s">
        <v>28316</v>
      </c>
      <c r="C7983" s="108" t="s">
        <v>2609</v>
      </c>
      <c r="D7983" s="108" t="s">
        <v>28317</v>
      </c>
      <c r="E7983" s="108" t="s">
        <v>28318</v>
      </c>
      <c r="G7983" s="108" t="s">
        <v>28319</v>
      </c>
      <c r="H7983" s="108" t="s">
        <v>2443</v>
      </c>
      <c r="I7983" s="110" t="s">
        <v>28320</v>
      </c>
      <c r="J7983" s="108" t="s">
        <v>2400</v>
      </c>
      <c r="O7983" s="108" t="s">
        <v>2573</v>
      </c>
    </row>
    <row r="7984" spans="1:15" s="108" customFormat="1" ht="12.75" x14ac:dyDescent="0.2">
      <c r="A7984" s="108" t="str">
        <f>EnterpriseData!$B$38</f>
        <v>ProTes300420201Adm</v>
      </c>
      <c r="B7984" s="109" t="s">
        <v>28321</v>
      </c>
      <c r="C7984" s="108" t="s">
        <v>2609</v>
      </c>
      <c r="D7984" s="108" t="s">
        <v>28322</v>
      </c>
      <c r="E7984" s="108" t="s">
        <v>28323</v>
      </c>
      <c r="G7984" s="108" t="s">
        <v>28293</v>
      </c>
      <c r="H7984" s="108" t="s">
        <v>2445</v>
      </c>
      <c r="I7984" s="110" t="s">
        <v>28324</v>
      </c>
      <c r="J7984" s="108" t="s">
        <v>2400</v>
      </c>
      <c r="O7984" s="108" t="s">
        <v>2573</v>
      </c>
    </row>
    <row r="7985" spans="1:15" s="108" customFormat="1" ht="12.75" x14ac:dyDescent="0.2">
      <c r="A7985" s="108" t="str">
        <f>EnterpriseData!$B$38</f>
        <v>ProTes300420201Adm</v>
      </c>
      <c r="B7985" s="109" t="s">
        <v>28325</v>
      </c>
      <c r="C7985" s="108" t="s">
        <v>2609</v>
      </c>
      <c r="D7985" s="108" t="s">
        <v>28326</v>
      </c>
      <c r="E7985" s="108" t="s">
        <v>28327</v>
      </c>
      <c r="G7985" s="108" t="s">
        <v>28328</v>
      </c>
      <c r="H7985" s="108" t="s">
        <v>2410</v>
      </c>
      <c r="I7985" s="110" t="s">
        <v>28329</v>
      </c>
      <c r="J7985" s="108" t="s">
        <v>2400</v>
      </c>
      <c r="O7985" s="108" t="s">
        <v>2573</v>
      </c>
    </row>
    <row r="7986" spans="1:15" s="108" customFormat="1" ht="12.75" x14ac:dyDescent="0.2">
      <c r="A7986" s="108" t="str">
        <f>EnterpriseData!$B$38</f>
        <v>ProTes300420201Adm</v>
      </c>
      <c r="B7986" s="109" t="s">
        <v>28330</v>
      </c>
      <c r="C7986" s="108" t="s">
        <v>2609</v>
      </c>
      <c r="D7986" s="108" t="s">
        <v>28331</v>
      </c>
      <c r="E7986" s="108" t="s">
        <v>2683</v>
      </c>
      <c r="G7986" s="108" t="s">
        <v>28332</v>
      </c>
      <c r="H7986" s="108" t="s">
        <v>2427</v>
      </c>
      <c r="I7986" s="110" t="s">
        <v>28333</v>
      </c>
      <c r="J7986" s="108" t="s">
        <v>2400</v>
      </c>
      <c r="O7986" s="108" t="s">
        <v>2573</v>
      </c>
    </row>
    <row r="7987" spans="1:15" s="108" customFormat="1" ht="12.75" x14ac:dyDescent="0.2">
      <c r="A7987" s="108" t="str">
        <f>EnterpriseData!$B$38</f>
        <v>ProTes300420201Adm</v>
      </c>
      <c r="B7987" s="109" t="s">
        <v>28334</v>
      </c>
      <c r="C7987" s="108" t="s">
        <v>2609</v>
      </c>
      <c r="D7987" s="108" t="s">
        <v>28335</v>
      </c>
      <c r="E7987" s="108" t="s">
        <v>28336</v>
      </c>
      <c r="G7987" s="108" t="s">
        <v>28337</v>
      </c>
      <c r="H7987" s="108" t="s">
        <v>2401</v>
      </c>
      <c r="I7987" s="110" t="s">
        <v>28338</v>
      </c>
      <c r="J7987" s="108" t="s">
        <v>2400</v>
      </c>
      <c r="O7987" s="108" t="s">
        <v>2573</v>
      </c>
    </row>
    <row r="7988" spans="1:15" s="108" customFormat="1" ht="12.75" x14ac:dyDescent="0.2">
      <c r="A7988" s="108" t="str">
        <f>EnterpriseData!$B$38</f>
        <v>ProTes300420201Adm</v>
      </c>
      <c r="B7988" s="109" t="s">
        <v>28339</v>
      </c>
      <c r="C7988" s="108" t="s">
        <v>2609</v>
      </c>
      <c r="D7988" s="108" t="s">
        <v>28340</v>
      </c>
      <c r="E7988" s="108" t="s">
        <v>28341</v>
      </c>
      <c r="G7988" s="108" t="s">
        <v>28342</v>
      </c>
      <c r="H7988" s="108" t="s">
        <v>2403</v>
      </c>
      <c r="I7988" s="110" t="s">
        <v>28343</v>
      </c>
      <c r="J7988" s="108" t="s">
        <v>2400</v>
      </c>
      <c r="O7988" s="108" t="s">
        <v>2573</v>
      </c>
    </row>
    <row r="7989" spans="1:15" s="108" customFormat="1" ht="12.75" x14ac:dyDescent="0.2">
      <c r="A7989" s="108" t="str">
        <f>EnterpriseData!$B$38</f>
        <v>ProTes300420201Adm</v>
      </c>
      <c r="B7989" s="109" t="s">
        <v>28344</v>
      </c>
      <c r="C7989" s="108" t="s">
        <v>2609</v>
      </c>
      <c r="D7989" s="108" t="s">
        <v>28345</v>
      </c>
      <c r="E7989" s="108" t="s">
        <v>2683</v>
      </c>
      <c r="G7989" s="108" t="s">
        <v>28346</v>
      </c>
      <c r="H7989" s="108" t="s">
        <v>2401</v>
      </c>
      <c r="I7989" s="110" t="s">
        <v>28347</v>
      </c>
      <c r="J7989" s="108" t="s">
        <v>2400</v>
      </c>
      <c r="O7989" s="108" t="s">
        <v>2573</v>
      </c>
    </row>
    <row r="7990" spans="1:15" s="108" customFormat="1" ht="12.75" x14ac:dyDescent="0.2">
      <c r="A7990" s="108" t="str">
        <f>EnterpriseData!$B$38</f>
        <v>ProTes300420201Adm</v>
      </c>
      <c r="B7990" s="109" t="s">
        <v>28348</v>
      </c>
      <c r="C7990" s="108" t="s">
        <v>2609</v>
      </c>
      <c r="D7990" s="108" t="s">
        <v>28349</v>
      </c>
      <c r="E7990" s="108" t="s">
        <v>28350</v>
      </c>
      <c r="G7990" s="108" t="s">
        <v>28351</v>
      </c>
      <c r="H7990" s="108" t="s">
        <v>2408</v>
      </c>
      <c r="I7990" s="110" t="s">
        <v>28352</v>
      </c>
      <c r="J7990" s="108" t="s">
        <v>2400</v>
      </c>
      <c r="O7990" s="108" t="s">
        <v>2573</v>
      </c>
    </row>
    <row r="7991" spans="1:15" s="108" customFormat="1" ht="12.75" x14ac:dyDescent="0.2">
      <c r="A7991" s="108" t="str">
        <f>EnterpriseData!$B$38</f>
        <v>ProTes300420201Adm</v>
      </c>
      <c r="B7991" s="109" t="s">
        <v>28353</v>
      </c>
      <c r="C7991" s="108" t="s">
        <v>2609</v>
      </c>
      <c r="D7991" s="108" t="s">
        <v>28354</v>
      </c>
      <c r="E7991" s="108" t="s">
        <v>28355</v>
      </c>
      <c r="G7991" s="108" t="s">
        <v>28356</v>
      </c>
      <c r="H7991" s="108" t="s">
        <v>2403</v>
      </c>
      <c r="I7991" s="110" t="s">
        <v>28357</v>
      </c>
      <c r="J7991" s="108" t="s">
        <v>2400</v>
      </c>
      <c r="O7991" s="108" t="s">
        <v>2573</v>
      </c>
    </row>
    <row r="7992" spans="1:15" s="108" customFormat="1" ht="12.75" x14ac:dyDescent="0.2">
      <c r="A7992" s="108" t="str">
        <f>EnterpriseData!$B$38</f>
        <v>ProTes300420201Adm</v>
      </c>
      <c r="B7992" s="109" t="s">
        <v>28358</v>
      </c>
      <c r="C7992" s="108" t="s">
        <v>2609</v>
      </c>
      <c r="D7992" s="108" t="s">
        <v>28359</v>
      </c>
      <c r="E7992" s="108" t="s">
        <v>2683</v>
      </c>
      <c r="G7992" s="108" t="s">
        <v>28360</v>
      </c>
      <c r="H7992" s="108" t="s">
        <v>2401</v>
      </c>
      <c r="I7992" s="110" t="s">
        <v>28361</v>
      </c>
      <c r="J7992" s="108" t="s">
        <v>2400</v>
      </c>
      <c r="O7992" s="108" t="s">
        <v>2573</v>
      </c>
    </row>
    <row r="7993" spans="1:15" s="108" customFormat="1" ht="12.75" x14ac:dyDescent="0.2">
      <c r="A7993" s="108" t="str">
        <f>EnterpriseData!$B$38</f>
        <v>ProTes300420201Adm</v>
      </c>
      <c r="B7993" s="109" t="s">
        <v>28362</v>
      </c>
      <c r="C7993" s="108" t="s">
        <v>2609</v>
      </c>
      <c r="D7993" s="108" t="s">
        <v>28363</v>
      </c>
      <c r="E7993" s="108" t="s">
        <v>2683</v>
      </c>
      <c r="G7993" s="108" t="s">
        <v>28364</v>
      </c>
      <c r="H7993" s="108" t="s">
        <v>2401</v>
      </c>
      <c r="I7993" s="110" t="s">
        <v>28365</v>
      </c>
      <c r="J7993" s="108" t="s">
        <v>2400</v>
      </c>
      <c r="O7993" s="108" t="s">
        <v>2573</v>
      </c>
    </row>
    <row r="7994" spans="1:15" s="108" customFormat="1" ht="12.75" x14ac:dyDescent="0.2">
      <c r="A7994" s="108" t="str">
        <f>EnterpriseData!$B$38</f>
        <v>ProTes300420201Adm</v>
      </c>
      <c r="B7994" s="109" t="s">
        <v>28366</v>
      </c>
      <c r="C7994" s="108" t="s">
        <v>2609</v>
      </c>
      <c r="D7994" s="108" t="s">
        <v>28367</v>
      </c>
      <c r="E7994" s="108" t="s">
        <v>28368</v>
      </c>
      <c r="G7994" s="108" t="s">
        <v>25961</v>
      </c>
      <c r="H7994" s="108" t="s">
        <v>2433</v>
      </c>
      <c r="I7994" s="110" t="s">
        <v>28369</v>
      </c>
      <c r="J7994" s="108" t="s">
        <v>2400</v>
      </c>
      <c r="O7994" s="108" t="s">
        <v>2573</v>
      </c>
    </row>
    <row r="7995" spans="1:15" s="108" customFormat="1" ht="12.75" x14ac:dyDescent="0.2">
      <c r="A7995" s="108" t="str">
        <f>EnterpriseData!$B$38</f>
        <v>ProTes300420201Adm</v>
      </c>
      <c r="B7995" s="109" t="s">
        <v>28370</v>
      </c>
      <c r="C7995" s="108" t="s">
        <v>2609</v>
      </c>
      <c r="D7995" s="108" t="s">
        <v>28371</v>
      </c>
      <c r="E7995" s="108" t="s">
        <v>28372</v>
      </c>
      <c r="G7995" s="108" t="s">
        <v>13577</v>
      </c>
      <c r="H7995" s="108" t="s">
        <v>2377</v>
      </c>
      <c r="I7995" s="110" t="s">
        <v>28373</v>
      </c>
      <c r="J7995" s="108" t="s">
        <v>2400</v>
      </c>
      <c r="O7995" s="108" t="s">
        <v>2573</v>
      </c>
    </row>
    <row r="7996" spans="1:15" s="108" customFormat="1" ht="12.75" x14ac:dyDescent="0.2">
      <c r="A7996" s="108" t="str">
        <f>EnterpriseData!$B$38</f>
        <v>ProTes300420201Adm</v>
      </c>
      <c r="B7996" s="109" t="s">
        <v>28374</v>
      </c>
      <c r="C7996" s="108" t="s">
        <v>2609</v>
      </c>
      <c r="D7996" s="108" t="s">
        <v>28375</v>
      </c>
      <c r="E7996" s="108" t="s">
        <v>28376</v>
      </c>
      <c r="G7996" s="108" t="s">
        <v>28377</v>
      </c>
      <c r="H7996" s="108" t="s">
        <v>2406</v>
      </c>
      <c r="I7996" s="110" t="s">
        <v>28378</v>
      </c>
      <c r="J7996" s="108" t="s">
        <v>2400</v>
      </c>
      <c r="O7996" s="108" t="s">
        <v>2573</v>
      </c>
    </row>
    <row r="7997" spans="1:15" s="108" customFormat="1" ht="12.75" x14ac:dyDescent="0.2">
      <c r="A7997" s="108" t="str">
        <f>EnterpriseData!$B$38</f>
        <v>ProTes300420201Adm</v>
      </c>
      <c r="B7997" s="109" t="s">
        <v>28379</v>
      </c>
      <c r="C7997" s="108" t="s">
        <v>2609</v>
      </c>
      <c r="D7997" s="108" t="s">
        <v>28380</v>
      </c>
      <c r="E7997" s="108" t="s">
        <v>28381</v>
      </c>
      <c r="G7997" s="108" t="s">
        <v>28382</v>
      </c>
      <c r="H7997" s="108" t="s">
        <v>2413</v>
      </c>
      <c r="I7997" s="110" t="s">
        <v>28383</v>
      </c>
      <c r="J7997" s="108" t="s">
        <v>2400</v>
      </c>
      <c r="O7997" s="108" t="s">
        <v>2573</v>
      </c>
    </row>
    <row r="7998" spans="1:15" s="108" customFormat="1" ht="12.75" x14ac:dyDescent="0.2">
      <c r="A7998" s="108" t="str">
        <f>EnterpriseData!$B$38</f>
        <v>ProTes300420201Adm</v>
      </c>
      <c r="B7998" s="109" t="s">
        <v>28384</v>
      </c>
      <c r="C7998" s="108" t="s">
        <v>2609</v>
      </c>
      <c r="D7998" s="108" t="s">
        <v>28385</v>
      </c>
      <c r="E7998" s="108" t="s">
        <v>28386</v>
      </c>
      <c r="G7998" s="108" t="s">
        <v>28387</v>
      </c>
      <c r="H7998" s="108" t="s">
        <v>2447</v>
      </c>
      <c r="I7998" s="110" t="s">
        <v>28388</v>
      </c>
      <c r="J7998" s="108" t="s">
        <v>2400</v>
      </c>
      <c r="O7998" s="108" t="s">
        <v>2573</v>
      </c>
    </row>
    <row r="7999" spans="1:15" s="108" customFormat="1" ht="12.75" x14ac:dyDescent="0.2">
      <c r="A7999" s="108" t="str">
        <f>EnterpriseData!$B$38</f>
        <v>ProTes300420201Adm</v>
      </c>
      <c r="B7999" s="109" t="s">
        <v>28389</v>
      </c>
      <c r="C7999" s="108" t="s">
        <v>2609</v>
      </c>
      <c r="D7999" s="108" t="s">
        <v>28390</v>
      </c>
      <c r="E7999" s="108" t="s">
        <v>28391</v>
      </c>
      <c r="G7999" s="108" t="s">
        <v>28392</v>
      </c>
      <c r="H7999" s="108" t="s">
        <v>2413</v>
      </c>
      <c r="I7999" s="110" t="s">
        <v>28393</v>
      </c>
      <c r="J7999" s="108" t="s">
        <v>2400</v>
      </c>
      <c r="O7999" s="108" t="s">
        <v>2573</v>
      </c>
    </row>
    <row r="8000" spans="1:15" s="108" customFormat="1" ht="12.75" x14ac:dyDescent="0.2">
      <c r="A8000" s="108" t="str">
        <f>EnterpriseData!$B$38</f>
        <v>ProTes300420201Adm</v>
      </c>
      <c r="B8000" s="109" t="s">
        <v>28394</v>
      </c>
      <c r="C8000" s="108" t="s">
        <v>2609</v>
      </c>
      <c r="D8000" s="108" t="s">
        <v>28395</v>
      </c>
      <c r="E8000" s="108" t="s">
        <v>28396</v>
      </c>
      <c r="G8000" s="108" t="s">
        <v>28397</v>
      </c>
      <c r="H8000" s="108" t="s">
        <v>2416</v>
      </c>
      <c r="I8000" s="110" t="s">
        <v>28398</v>
      </c>
      <c r="J8000" s="108" t="s">
        <v>2400</v>
      </c>
      <c r="O8000" s="108" t="s">
        <v>2573</v>
      </c>
    </row>
    <row r="8001" spans="1:15" s="108" customFormat="1" ht="12.75" x14ac:dyDescent="0.2">
      <c r="A8001" s="108" t="str">
        <f>EnterpriseData!$B$38</f>
        <v>ProTes300420201Adm</v>
      </c>
      <c r="B8001" s="109" t="s">
        <v>28399</v>
      </c>
      <c r="C8001" s="108" t="s">
        <v>2609</v>
      </c>
      <c r="D8001" s="108" t="s">
        <v>28400</v>
      </c>
      <c r="E8001" s="108" t="s">
        <v>28401</v>
      </c>
      <c r="G8001" s="108" t="s">
        <v>28402</v>
      </c>
      <c r="H8001" s="108" t="s">
        <v>2416</v>
      </c>
      <c r="I8001" s="110" t="s">
        <v>28403</v>
      </c>
      <c r="J8001" s="108" t="s">
        <v>2400</v>
      </c>
      <c r="O8001" s="108" t="s">
        <v>2573</v>
      </c>
    </row>
    <row r="8002" spans="1:15" s="108" customFormat="1" ht="12.75" x14ac:dyDescent="0.2">
      <c r="A8002" s="108" t="str">
        <f>EnterpriseData!$B$38</f>
        <v>ProTes300420201Adm</v>
      </c>
      <c r="B8002" s="109" t="s">
        <v>28404</v>
      </c>
      <c r="C8002" s="108" t="s">
        <v>2609</v>
      </c>
      <c r="D8002" s="108" t="s">
        <v>28405</v>
      </c>
      <c r="E8002" s="108" t="s">
        <v>28406</v>
      </c>
      <c r="G8002" s="108" t="s">
        <v>28407</v>
      </c>
      <c r="H8002" s="108" t="s">
        <v>2418</v>
      </c>
      <c r="I8002" s="110" t="s">
        <v>28408</v>
      </c>
      <c r="J8002" s="108" t="s">
        <v>2400</v>
      </c>
      <c r="O8002" s="108" t="s">
        <v>2573</v>
      </c>
    </row>
    <row r="8003" spans="1:15" s="108" customFormat="1" ht="12.75" x14ac:dyDescent="0.2">
      <c r="A8003" s="108" t="str">
        <f>EnterpriseData!$B$38</f>
        <v>ProTes300420201Adm</v>
      </c>
      <c r="B8003" s="109" t="s">
        <v>28409</v>
      </c>
      <c r="C8003" s="108" t="s">
        <v>2609</v>
      </c>
      <c r="D8003" s="108" t="s">
        <v>28410</v>
      </c>
      <c r="E8003" s="108" t="s">
        <v>2683</v>
      </c>
      <c r="G8003" s="108" t="s">
        <v>28411</v>
      </c>
      <c r="H8003" s="108" t="s">
        <v>2401</v>
      </c>
      <c r="I8003" s="110" t="s">
        <v>28412</v>
      </c>
      <c r="J8003" s="108" t="s">
        <v>2400</v>
      </c>
      <c r="O8003" s="108" t="s">
        <v>2573</v>
      </c>
    </row>
    <row r="8004" spans="1:15" s="108" customFormat="1" ht="12.75" x14ac:dyDescent="0.2">
      <c r="A8004" s="108" t="str">
        <f>EnterpriseData!$B$38</f>
        <v>ProTes300420201Adm</v>
      </c>
      <c r="B8004" s="109" t="s">
        <v>28413</v>
      </c>
      <c r="C8004" s="108" t="s">
        <v>2609</v>
      </c>
      <c r="D8004" s="108" t="s">
        <v>28414</v>
      </c>
      <c r="E8004" s="108" t="s">
        <v>28415</v>
      </c>
      <c r="G8004" s="108" t="s">
        <v>28416</v>
      </c>
      <c r="H8004" s="108" t="s">
        <v>2418</v>
      </c>
      <c r="I8004" s="110" t="s">
        <v>28417</v>
      </c>
      <c r="J8004" s="108" t="s">
        <v>2400</v>
      </c>
      <c r="O8004" s="108" t="s">
        <v>2573</v>
      </c>
    </row>
    <row r="8005" spans="1:15" s="108" customFormat="1" ht="12.75" x14ac:dyDescent="0.2">
      <c r="A8005" s="108" t="str">
        <f>EnterpriseData!$B$38</f>
        <v>ProTes300420201Adm</v>
      </c>
      <c r="B8005" s="109" t="s">
        <v>28418</v>
      </c>
      <c r="C8005" s="108" t="s">
        <v>2609</v>
      </c>
      <c r="D8005" s="108" t="s">
        <v>28419</v>
      </c>
      <c r="E8005" s="108" t="s">
        <v>28420</v>
      </c>
      <c r="G8005" s="108" t="s">
        <v>28421</v>
      </c>
      <c r="H8005" s="108" t="s">
        <v>2440</v>
      </c>
      <c r="I8005" s="110" t="s">
        <v>28422</v>
      </c>
      <c r="J8005" s="108" t="s">
        <v>2400</v>
      </c>
      <c r="O8005" s="108" t="s">
        <v>2573</v>
      </c>
    </row>
    <row r="8006" spans="1:15" s="108" customFormat="1" ht="12.75" x14ac:dyDescent="0.2">
      <c r="A8006" s="108" t="str">
        <f>EnterpriseData!$B$38</f>
        <v>ProTes300420201Adm</v>
      </c>
      <c r="B8006" s="109" t="s">
        <v>28423</v>
      </c>
      <c r="C8006" s="108" t="s">
        <v>2609</v>
      </c>
      <c r="D8006" s="108" t="s">
        <v>28424</v>
      </c>
      <c r="E8006" s="108" t="s">
        <v>28425</v>
      </c>
      <c r="G8006" s="108" t="s">
        <v>28426</v>
      </c>
      <c r="H8006" s="108" t="s">
        <v>2422</v>
      </c>
      <c r="I8006" s="110" t="s">
        <v>28427</v>
      </c>
      <c r="J8006" s="108" t="s">
        <v>2400</v>
      </c>
      <c r="O8006" s="108" t="s">
        <v>2573</v>
      </c>
    </row>
    <row r="8007" spans="1:15" s="108" customFormat="1" ht="12.75" x14ac:dyDescent="0.2">
      <c r="A8007" s="108" t="str">
        <f>EnterpriseData!$B$38</f>
        <v>ProTes300420201Adm</v>
      </c>
      <c r="B8007" s="109" t="s">
        <v>28428</v>
      </c>
      <c r="C8007" s="108" t="s">
        <v>2609</v>
      </c>
      <c r="D8007" s="108" t="s">
        <v>28429</v>
      </c>
      <c r="E8007" s="108" t="s">
        <v>2683</v>
      </c>
      <c r="G8007" s="108" t="s">
        <v>28430</v>
      </c>
      <c r="H8007" s="108" t="s">
        <v>2401</v>
      </c>
      <c r="I8007" s="110" t="s">
        <v>28431</v>
      </c>
      <c r="J8007" s="108" t="s">
        <v>2400</v>
      </c>
      <c r="O8007" s="108" t="s">
        <v>2573</v>
      </c>
    </row>
    <row r="8008" spans="1:15" s="108" customFormat="1" ht="12.75" x14ac:dyDescent="0.2">
      <c r="A8008" s="108" t="str">
        <f>EnterpriseData!$B$38</f>
        <v>ProTes300420201Adm</v>
      </c>
      <c r="B8008" s="109" t="s">
        <v>28432</v>
      </c>
      <c r="C8008" s="108" t="s">
        <v>2609</v>
      </c>
      <c r="D8008" s="108" t="s">
        <v>28433</v>
      </c>
      <c r="E8008" s="108" t="s">
        <v>28434</v>
      </c>
      <c r="G8008" s="108" t="s">
        <v>28435</v>
      </c>
      <c r="H8008" s="108" t="s">
        <v>2442</v>
      </c>
      <c r="I8008" s="110" t="s">
        <v>28436</v>
      </c>
      <c r="J8008" s="108" t="s">
        <v>2400</v>
      </c>
      <c r="O8008" s="108" t="s">
        <v>2573</v>
      </c>
    </row>
    <row r="8009" spans="1:15" s="108" customFormat="1" ht="12.75" x14ac:dyDescent="0.2">
      <c r="A8009" s="108" t="str">
        <f>EnterpriseData!$B$38</f>
        <v>ProTes300420201Adm</v>
      </c>
      <c r="B8009" s="109" t="s">
        <v>28437</v>
      </c>
      <c r="C8009" s="108" t="s">
        <v>2609</v>
      </c>
      <c r="D8009" s="108" t="s">
        <v>28438</v>
      </c>
      <c r="E8009" s="108" t="s">
        <v>28439</v>
      </c>
      <c r="G8009" s="108" t="s">
        <v>2905</v>
      </c>
      <c r="H8009" s="108" t="s">
        <v>2401</v>
      </c>
      <c r="I8009" s="110" t="s">
        <v>2906</v>
      </c>
      <c r="J8009" s="108" t="s">
        <v>2400</v>
      </c>
      <c r="O8009" s="108" t="s">
        <v>2573</v>
      </c>
    </row>
    <row r="8010" spans="1:15" s="108" customFormat="1" ht="12.75" x14ac:dyDescent="0.2">
      <c r="A8010" s="108" t="str">
        <f>EnterpriseData!$B$38</f>
        <v>ProTes300420201Adm</v>
      </c>
      <c r="B8010" s="109" t="s">
        <v>28440</v>
      </c>
      <c r="C8010" s="108" t="s">
        <v>2609</v>
      </c>
      <c r="D8010" s="108" t="s">
        <v>28441</v>
      </c>
      <c r="E8010" s="108" t="s">
        <v>2683</v>
      </c>
      <c r="G8010" s="108" t="s">
        <v>28442</v>
      </c>
      <c r="H8010" s="108" t="s">
        <v>2401</v>
      </c>
      <c r="I8010" s="110" t="s">
        <v>28443</v>
      </c>
      <c r="J8010" s="108" t="s">
        <v>2400</v>
      </c>
      <c r="O8010" s="108" t="s">
        <v>2573</v>
      </c>
    </row>
    <row r="8011" spans="1:15" s="108" customFormat="1" ht="12.75" x14ac:dyDescent="0.2">
      <c r="A8011" s="108" t="str">
        <f>EnterpriseData!$B$38</f>
        <v>ProTes300420201Adm</v>
      </c>
      <c r="B8011" s="109" t="s">
        <v>28444</v>
      </c>
      <c r="C8011" s="108" t="s">
        <v>2609</v>
      </c>
      <c r="D8011" s="108" t="s">
        <v>28445</v>
      </c>
      <c r="E8011" s="108" t="s">
        <v>28446</v>
      </c>
      <c r="G8011" s="108" t="s">
        <v>28447</v>
      </c>
      <c r="H8011" s="108" t="s">
        <v>2402</v>
      </c>
      <c r="I8011" s="110" t="s">
        <v>28448</v>
      </c>
      <c r="J8011" s="108" t="s">
        <v>2400</v>
      </c>
      <c r="O8011" s="108" t="s">
        <v>2573</v>
      </c>
    </row>
    <row r="8012" spans="1:15" s="108" customFormat="1" ht="12.75" x14ac:dyDescent="0.2">
      <c r="A8012" s="108" t="str">
        <f>EnterpriseData!$B$38</f>
        <v>ProTes300420201Adm</v>
      </c>
      <c r="B8012" s="109" t="s">
        <v>28449</v>
      </c>
      <c r="C8012" s="108" t="s">
        <v>2609</v>
      </c>
      <c r="D8012" s="108" t="s">
        <v>28450</v>
      </c>
      <c r="E8012" s="108" t="s">
        <v>28451</v>
      </c>
      <c r="G8012" s="108" t="s">
        <v>28452</v>
      </c>
      <c r="H8012" s="108" t="s">
        <v>2449</v>
      </c>
      <c r="I8012" s="110" t="s">
        <v>28453</v>
      </c>
      <c r="J8012" s="108" t="s">
        <v>2400</v>
      </c>
      <c r="O8012" s="108" t="s">
        <v>2573</v>
      </c>
    </row>
    <row r="8013" spans="1:15" s="108" customFormat="1" ht="12.75" x14ac:dyDescent="0.2">
      <c r="A8013" s="108" t="str">
        <f>EnterpriseData!$B$38</f>
        <v>ProTes300420201Adm</v>
      </c>
      <c r="B8013" s="109" t="s">
        <v>28454</v>
      </c>
      <c r="C8013" s="108" t="s">
        <v>2609</v>
      </c>
      <c r="D8013" s="108" t="s">
        <v>28455</v>
      </c>
      <c r="E8013" s="108" t="s">
        <v>28456</v>
      </c>
      <c r="G8013" s="108" t="s">
        <v>28457</v>
      </c>
      <c r="H8013" s="108" t="s">
        <v>2437</v>
      </c>
      <c r="I8013" s="110" t="s">
        <v>28458</v>
      </c>
      <c r="J8013" s="108" t="s">
        <v>2400</v>
      </c>
      <c r="O8013" s="108" t="s">
        <v>2573</v>
      </c>
    </row>
    <row r="8014" spans="1:15" s="108" customFormat="1" ht="12.75" x14ac:dyDescent="0.2">
      <c r="A8014" s="108" t="str">
        <f>EnterpriseData!$B$38</f>
        <v>ProTes300420201Adm</v>
      </c>
      <c r="B8014" s="109" t="s">
        <v>28459</v>
      </c>
      <c r="C8014" s="108" t="s">
        <v>2609</v>
      </c>
      <c r="D8014" s="108" t="s">
        <v>28460</v>
      </c>
      <c r="E8014" s="108" t="s">
        <v>28461</v>
      </c>
      <c r="G8014" s="108" t="s">
        <v>28462</v>
      </c>
      <c r="H8014" s="108" t="s">
        <v>2441</v>
      </c>
      <c r="I8014" s="110" t="s">
        <v>28463</v>
      </c>
      <c r="J8014" s="108" t="s">
        <v>2400</v>
      </c>
      <c r="O8014" s="108" t="s">
        <v>2573</v>
      </c>
    </row>
    <row r="8015" spans="1:15" s="108" customFormat="1" ht="12.75" x14ac:dyDescent="0.2">
      <c r="A8015" s="108" t="str">
        <f>EnterpriseData!$B$38</f>
        <v>ProTes300420201Adm</v>
      </c>
      <c r="B8015" s="109" t="s">
        <v>28464</v>
      </c>
      <c r="C8015" s="108" t="s">
        <v>2609</v>
      </c>
      <c r="D8015" s="108" t="s">
        <v>28465</v>
      </c>
      <c r="E8015" s="108" t="s">
        <v>2683</v>
      </c>
      <c r="G8015" s="108" t="s">
        <v>28466</v>
      </c>
      <c r="H8015" s="108" t="s">
        <v>2401</v>
      </c>
      <c r="I8015" s="110" t="s">
        <v>28467</v>
      </c>
      <c r="J8015" s="108" t="s">
        <v>2400</v>
      </c>
      <c r="O8015" s="108" t="s">
        <v>2573</v>
      </c>
    </row>
    <row r="8016" spans="1:15" s="108" customFormat="1" ht="12.75" x14ac:dyDescent="0.2">
      <c r="A8016" s="108" t="str">
        <f>EnterpriseData!$B$38</f>
        <v>ProTes300420201Adm</v>
      </c>
      <c r="B8016" s="109" t="s">
        <v>28468</v>
      </c>
      <c r="C8016" s="108" t="s">
        <v>2609</v>
      </c>
      <c r="D8016" s="108" t="s">
        <v>28469</v>
      </c>
      <c r="E8016" s="108" t="s">
        <v>2683</v>
      </c>
      <c r="G8016" s="108" t="s">
        <v>28470</v>
      </c>
      <c r="H8016" s="108" t="s">
        <v>2401</v>
      </c>
      <c r="I8016" s="110" t="s">
        <v>28471</v>
      </c>
      <c r="J8016" s="108" t="s">
        <v>2400</v>
      </c>
      <c r="O8016" s="108" t="s">
        <v>2573</v>
      </c>
    </row>
    <row r="8017" spans="1:15" s="108" customFormat="1" ht="12.75" x14ac:dyDescent="0.2">
      <c r="A8017" s="108" t="str">
        <f>EnterpriseData!$B$38</f>
        <v>ProTes300420201Adm</v>
      </c>
      <c r="B8017" s="109" t="s">
        <v>28472</v>
      </c>
      <c r="C8017" s="108" t="s">
        <v>2609</v>
      </c>
      <c r="D8017" s="108" t="s">
        <v>28473</v>
      </c>
      <c r="E8017" s="108" t="s">
        <v>2683</v>
      </c>
      <c r="G8017" s="108" t="s">
        <v>28474</v>
      </c>
      <c r="H8017" s="108" t="s">
        <v>2401</v>
      </c>
      <c r="I8017" s="110" t="s">
        <v>28475</v>
      </c>
      <c r="J8017" s="108" t="s">
        <v>2400</v>
      </c>
      <c r="O8017" s="108" t="s">
        <v>2573</v>
      </c>
    </row>
    <row r="8018" spans="1:15" s="108" customFormat="1" ht="12.75" x14ac:dyDescent="0.2">
      <c r="A8018" s="108" t="str">
        <f>EnterpriseData!$B$38</f>
        <v>ProTes300420201Adm</v>
      </c>
      <c r="B8018" s="109" t="s">
        <v>28476</v>
      </c>
      <c r="C8018" s="108" t="s">
        <v>2609</v>
      </c>
      <c r="D8018" s="108" t="s">
        <v>28477</v>
      </c>
      <c r="E8018" s="108" t="s">
        <v>2683</v>
      </c>
      <c r="G8018" s="108" t="s">
        <v>28478</v>
      </c>
      <c r="H8018" s="108" t="s">
        <v>2447</v>
      </c>
      <c r="I8018" s="110" t="s">
        <v>28479</v>
      </c>
      <c r="J8018" s="108" t="s">
        <v>2400</v>
      </c>
      <c r="O8018" s="108" t="s">
        <v>2573</v>
      </c>
    </row>
    <row r="8019" spans="1:15" s="108" customFormat="1" ht="12.75" x14ac:dyDescent="0.2">
      <c r="A8019" s="108" t="str">
        <f>EnterpriseData!$B$38</f>
        <v>ProTes300420201Adm</v>
      </c>
      <c r="B8019" s="109" t="s">
        <v>28480</v>
      </c>
      <c r="C8019" s="108" t="s">
        <v>2609</v>
      </c>
      <c r="D8019" s="108" t="s">
        <v>28481</v>
      </c>
      <c r="E8019" s="108" t="s">
        <v>2683</v>
      </c>
      <c r="G8019" s="108" t="s">
        <v>28482</v>
      </c>
      <c r="H8019" s="108" t="s">
        <v>2411</v>
      </c>
      <c r="I8019" s="110" t="s">
        <v>28483</v>
      </c>
      <c r="J8019" s="108" t="s">
        <v>2400</v>
      </c>
      <c r="O8019" s="108" t="s">
        <v>2573</v>
      </c>
    </row>
    <row r="8020" spans="1:15" s="108" customFormat="1" ht="12.75" x14ac:dyDescent="0.2">
      <c r="A8020" s="108" t="str">
        <f>EnterpriseData!$B$38</f>
        <v>ProTes300420201Adm</v>
      </c>
      <c r="B8020" s="109" t="s">
        <v>28484</v>
      </c>
      <c r="C8020" s="108" t="s">
        <v>2609</v>
      </c>
      <c r="D8020" s="108" t="s">
        <v>28485</v>
      </c>
      <c r="E8020" s="108" t="s">
        <v>27993</v>
      </c>
      <c r="G8020" s="108" t="s">
        <v>3069</v>
      </c>
      <c r="H8020" s="108" t="s">
        <v>2377</v>
      </c>
      <c r="I8020" s="110" t="s">
        <v>28486</v>
      </c>
      <c r="J8020" s="108" t="s">
        <v>2400</v>
      </c>
      <c r="O8020" s="108" t="s">
        <v>2573</v>
      </c>
    </row>
    <row r="8021" spans="1:15" s="108" customFormat="1" ht="12.75" x14ac:dyDescent="0.2">
      <c r="A8021" s="108" t="str">
        <f>EnterpriseData!$B$38</f>
        <v>ProTes300420201Adm</v>
      </c>
      <c r="B8021" s="109" t="s">
        <v>28487</v>
      </c>
      <c r="C8021" s="108" t="s">
        <v>2609</v>
      </c>
      <c r="D8021" s="108" t="s">
        <v>28488</v>
      </c>
      <c r="E8021" s="108" t="s">
        <v>28489</v>
      </c>
      <c r="G8021" s="108" t="s">
        <v>28490</v>
      </c>
      <c r="H8021" s="108" t="s">
        <v>2401</v>
      </c>
      <c r="I8021" s="110" t="s">
        <v>28491</v>
      </c>
      <c r="J8021" s="108" t="s">
        <v>2400</v>
      </c>
      <c r="O8021" s="108" t="s">
        <v>2573</v>
      </c>
    </row>
    <row r="8022" spans="1:15" s="108" customFormat="1" ht="12.75" x14ac:dyDescent="0.2">
      <c r="A8022" s="108" t="str">
        <f>EnterpriseData!$B$38</f>
        <v>ProTes300420201Adm</v>
      </c>
      <c r="B8022" s="109" t="s">
        <v>28492</v>
      </c>
      <c r="C8022" s="108" t="s">
        <v>2609</v>
      </c>
      <c r="D8022" s="108" t="s">
        <v>28493</v>
      </c>
      <c r="E8022" s="108" t="s">
        <v>28494</v>
      </c>
      <c r="G8022" s="108" t="s">
        <v>28495</v>
      </c>
      <c r="H8022" s="108" t="s">
        <v>2449</v>
      </c>
      <c r="I8022" s="110" t="s">
        <v>28496</v>
      </c>
      <c r="J8022" s="108" t="s">
        <v>2400</v>
      </c>
      <c r="O8022" s="108" t="s">
        <v>2573</v>
      </c>
    </row>
    <row r="8023" spans="1:15" s="108" customFormat="1" ht="12.75" x14ac:dyDescent="0.2">
      <c r="A8023" s="108" t="str">
        <f>EnterpriseData!$B$38</f>
        <v>ProTes300420201Adm</v>
      </c>
      <c r="B8023" s="109" t="s">
        <v>28497</v>
      </c>
      <c r="C8023" s="108" t="s">
        <v>2609</v>
      </c>
      <c r="D8023" s="108" t="s">
        <v>28498</v>
      </c>
      <c r="E8023" s="108" t="s">
        <v>2683</v>
      </c>
      <c r="G8023" s="108" t="s">
        <v>28499</v>
      </c>
      <c r="H8023" s="108" t="s">
        <v>2401</v>
      </c>
      <c r="I8023" s="110" t="s">
        <v>28500</v>
      </c>
      <c r="J8023" s="108" t="s">
        <v>2400</v>
      </c>
      <c r="O8023" s="108" t="s">
        <v>2573</v>
      </c>
    </row>
    <row r="8024" spans="1:15" s="108" customFormat="1" ht="12.75" x14ac:dyDescent="0.2">
      <c r="A8024" s="108" t="str">
        <f>EnterpriseData!$B$38</f>
        <v>ProTes300420201Adm</v>
      </c>
      <c r="B8024" s="109" t="s">
        <v>28501</v>
      </c>
      <c r="C8024" s="108" t="s">
        <v>2609</v>
      </c>
      <c r="D8024" s="108" t="s">
        <v>28502</v>
      </c>
      <c r="E8024" s="108" t="s">
        <v>28503</v>
      </c>
      <c r="G8024" s="108" t="s">
        <v>28504</v>
      </c>
      <c r="H8024" s="108" t="s">
        <v>2377</v>
      </c>
      <c r="I8024" s="110" t="s">
        <v>28505</v>
      </c>
      <c r="J8024" s="108" t="s">
        <v>2400</v>
      </c>
      <c r="O8024" s="108" t="s">
        <v>2573</v>
      </c>
    </row>
    <row r="8025" spans="1:15" s="108" customFormat="1" ht="12.75" x14ac:dyDescent="0.2">
      <c r="A8025" s="108" t="str">
        <f>EnterpriseData!$B$38</f>
        <v>ProTes300420201Adm</v>
      </c>
      <c r="B8025" s="109" t="s">
        <v>28506</v>
      </c>
      <c r="C8025" s="108" t="s">
        <v>2609</v>
      </c>
      <c r="D8025" s="108" t="s">
        <v>28507</v>
      </c>
      <c r="E8025" s="108" t="s">
        <v>28508</v>
      </c>
      <c r="G8025" s="108" t="s">
        <v>28509</v>
      </c>
      <c r="H8025" s="108" t="s">
        <v>2441</v>
      </c>
      <c r="I8025" s="110" t="s">
        <v>28510</v>
      </c>
      <c r="J8025" s="108" t="s">
        <v>2400</v>
      </c>
      <c r="O8025" s="108" t="s">
        <v>2573</v>
      </c>
    </row>
    <row r="8026" spans="1:15" s="108" customFormat="1" ht="12.75" x14ac:dyDescent="0.2">
      <c r="A8026" s="108" t="str">
        <f>EnterpriseData!$B$38</f>
        <v>ProTes300420201Adm</v>
      </c>
      <c r="B8026" s="109" t="s">
        <v>28511</v>
      </c>
      <c r="C8026" s="108" t="s">
        <v>2609</v>
      </c>
      <c r="D8026" s="108" t="s">
        <v>28512</v>
      </c>
      <c r="E8026" s="108" t="s">
        <v>28513</v>
      </c>
      <c r="G8026" s="108" t="s">
        <v>28514</v>
      </c>
      <c r="H8026" s="108" t="s">
        <v>2403</v>
      </c>
      <c r="I8026" s="110" t="s">
        <v>28515</v>
      </c>
      <c r="J8026" s="108" t="s">
        <v>2400</v>
      </c>
      <c r="O8026" s="108" t="s">
        <v>2573</v>
      </c>
    </row>
    <row r="8027" spans="1:15" s="108" customFormat="1" ht="12.75" x14ac:dyDescent="0.2">
      <c r="A8027" s="108" t="str">
        <f>EnterpriseData!$B$38</f>
        <v>ProTes300420201Adm</v>
      </c>
      <c r="B8027" s="109" t="s">
        <v>28516</v>
      </c>
      <c r="C8027" s="108" t="s">
        <v>2609</v>
      </c>
      <c r="D8027" s="108" t="s">
        <v>28517</v>
      </c>
      <c r="E8027" s="108" t="s">
        <v>2683</v>
      </c>
      <c r="G8027" s="108" t="s">
        <v>28518</v>
      </c>
      <c r="H8027" s="108" t="s">
        <v>2401</v>
      </c>
      <c r="I8027" s="110" t="s">
        <v>28519</v>
      </c>
      <c r="J8027" s="108" t="s">
        <v>2400</v>
      </c>
      <c r="O8027" s="108" t="s">
        <v>2573</v>
      </c>
    </row>
    <row r="8028" spans="1:15" s="108" customFormat="1" ht="12.75" x14ac:dyDescent="0.2">
      <c r="A8028" s="108" t="str">
        <f>EnterpriseData!$B$38</f>
        <v>ProTes300420201Adm</v>
      </c>
      <c r="B8028" s="109" t="s">
        <v>28520</v>
      </c>
      <c r="C8028" s="108" t="s">
        <v>2609</v>
      </c>
      <c r="D8028" s="108" t="s">
        <v>28521</v>
      </c>
      <c r="E8028" s="108" t="s">
        <v>28522</v>
      </c>
      <c r="G8028" s="108" t="s">
        <v>28523</v>
      </c>
      <c r="H8028" s="108" t="s">
        <v>2408</v>
      </c>
      <c r="I8028" s="110" t="s">
        <v>28524</v>
      </c>
      <c r="J8028" s="108" t="s">
        <v>2400</v>
      </c>
      <c r="O8028" s="108" t="s">
        <v>2573</v>
      </c>
    </row>
    <row r="8029" spans="1:15" s="108" customFormat="1" ht="12.75" x14ac:dyDescent="0.2">
      <c r="A8029" s="108" t="str">
        <f>EnterpriseData!$B$38</f>
        <v>ProTes300420201Adm</v>
      </c>
      <c r="B8029" s="109" t="s">
        <v>28525</v>
      </c>
      <c r="C8029" s="108" t="s">
        <v>2609</v>
      </c>
      <c r="D8029" s="108" t="s">
        <v>28526</v>
      </c>
      <c r="E8029" s="108" t="s">
        <v>28527</v>
      </c>
      <c r="G8029" s="108" t="s">
        <v>28528</v>
      </c>
      <c r="H8029" s="108" t="s">
        <v>2428</v>
      </c>
      <c r="I8029" s="110" t="s">
        <v>28529</v>
      </c>
      <c r="J8029" s="108" t="s">
        <v>2400</v>
      </c>
      <c r="O8029" s="108" t="s">
        <v>2573</v>
      </c>
    </row>
    <row r="8030" spans="1:15" s="108" customFormat="1" ht="12.75" x14ac:dyDescent="0.2">
      <c r="A8030" s="108" t="str">
        <f>EnterpriseData!$B$38</f>
        <v>ProTes300420201Adm</v>
      </c>
      <c r="B8030" s="109" t="s">
        <v>28530</v>
      </c>
      <c r="C8030" s="108" t="s">
        <v>2609</v>
      </c>
      <c r="D8030" s="108" t="s">
        <v>28531</v>
      </c>
      <c r="E8030" s="108" t="s">
        <v>28532</v>
      </c>
      <c r="G8030" s="108" t="s">
        <v>28533</v>
      </c>
      <c r="H8030" s="108" t="s">
        <v>2442</v>
      </c>
      <c r="I8030" s="110" t="s">
        <v>28534</v>
      </c>
      <c r="J8030" s="108" t="s">
        <v>2400</v>
      </c>
      <c r="O8030" s="108" t="s">
        <v>2573</v>
      </c>
    </row>
    <row r="8031" spans="1:15" s="108" customFormat="1" ht="12.75" x14ac:dyDescent="0.2">
      <c r="A8031" s="108" t="str">
        <f>EnterpriseData!$B$38</f>
        <v>ProTes300420201Adm</v>
      </c>
      <c r="B8031" s="109" t="s">
        <v>28535</v>
      </c>
      <c r="C8031" s="108" t="s">
        <v>2609</v>
      </c>
      <c r="D8031" s="108" t="s">
        <v>28536</v>
      </c>
      <c r="E8031" s="108" t="s">
        <v>28537</v>
      </c>
      <c r="G8031" s="108" t="s">
        <v>28538</v>
      </c>
      <c r="H8031" s="108" t="s">
        <v>2401</v>
      </c>
      <c r="I8031" s="110" t="s">
        <v>28539</v>
      </c>
      <c r="J8031" s="108" t="s">
        <v>2400</v>
      </c>
      <c r="O8031" s="108" t="s">
        <v>2573</v>
      </c>
    </row>
    <row r="8032" spans="1:15" s="108" customFormat="1" ht="12.75" x14ac:dyDescent="0.2">
      <c r="A8032" s="108" t="str">
        <f>EnterpriseData!$B$38</f>
        <v>ProTes300420201Adm</v>
      </c>
      <c r="B8032" s="109" t="s">
        <v>28540</v>
      </c>
      <c r="C8032" s="108" t="s">
        <v>2609</v>
      </c>
      <c r="D8032" s="108" t="s">
        <v>28541</v>
      </c>
      <c r="E8032" s="108" t="s">
        <v>28542</v>
      </c>
      <c r="G8032" s="108" t="s">
        <v>28543</v>
      </c>
      <c r="H8032" s="108" t="s">
        <v>2415</v>
      </c>
      <c r="I8032" s="110" t="s">
        <v>28544</v>
      </c>
      <c r="J8032" s="108" t="s">
        <v>2400</v>
      </c>
      <c r="O8032" s="108" t="s">
        <v>2573</v>
      </c>
    </row>
    <row r="8033" spans="1:15" s="108" customFormat="1" ht="12.75" x14ac:dyDescent="0.2">
      <c r="A8033" s="108" t="str">
        <f>EnterpriseData!$B$38</f>
        <v>ProTes300420201Adm</v>
      </c>
      <c r="B8033" s="109" t="s">
        <v>28545</v>
      </c>
      <c r="C8033" s="108" t="s">
        <v>2609</v>
      </c>
      <c r="D8033" s="108" t="s">
        <v>28546</v>
      </c>
      <c r="E8033" s="108" t="s">
        <v>28547</v>
      </c>
      <c r="G8033" s="108" t="s">
        <v>28548</v>
      </c>
      <c r="H8033" s="108" t="s">
        <v>2446</v>
      </c>
      <c r="I8033" s="110" t="s">
        <v>28549</v>
      </c>
      <c r="J8033" s="108" t="s">
        <v>2400</v>
      </c>
      <c r="O8033" s="108" t="s">
        <v>2573</v>
      </c>
    </row>
    <row r="8034" spans="1:15" s="108" customFormat="1" ht="12.75" x14ac:dyDescent="0.2">
      <c r="A8034" s="108" t="str">
        <f>EnterpriseData!$B$38</f>
        <v>ProTes300420201Adm</v>
      </c>
      <c r="B8034" s="109" t="s">
        <v>28550</v>
      </c>
      <c r="C8034" s="108" t="s">
        <v>2609</v>
      </c>
      <c r="D8034" s="108" t="s">
        <v>28551</v>
      </c>
      <c r="E8034" s="108" t="s">
        <v>2683</v>
      </c>
      <c r="G8034" s="108" t="s">
        <v>28552</v>
      </c>
      <c r="H8034" s="108" t="s">
        <v>2401</v>
      </c>
      <c r="I8034" s="110" t="s">
        <v>28553</v>
      </c>
      <c r="J8034" s="108" t="s">
        <v>2400</v>
      </c>
      <c r="O8034" s="108" t="s">
        <v>2573</v>
      </c>
    </row>
    <row r="8035" spans="1:15" s="108" customFormat="1" ht="12.75" x14ac:dyDescent="0.2">
      <c r="A8035" s="108" t="str">
        <f>EnterpriseData!$B$38</f>
        <v>ProTes300420201Adm</v>
      </c>
      <c r="B8035" s="109" t="s">
        <v>28554</v>
      </c>
      <c r="C8035" s="108" t="s">
        <v>2609</v>
      </c>
      <c r="D8035" s="108" t="s">
        <v>28555</v>
      </c>
      <c r="E8035" s="108" t="s">
        <v>2683</v>
      </c>
      <c r="G8035" s="108" t="s">
        <v>28556</v>
      </c>
      <c r="H8035" s="108" t="s">
        <v>2401</v>
      </c>
      <c r="I8035" s="110" t="s">
        <v>28557</v>
      </c>
      <c r="J8035" s="108" t="s">
        <v>2400</v>
      </c>
      <c r="O8035" s="108" t="s">
        <v>2573</v>
      </c>
    </row>
    <row r="8036" spans="1:15" s="108" customFormat="1" ht="12.75" x14ac:dyDescent="0.2">
      <c r="A8036" s="108" t="str">
        <f>EnterpriseData!$B$38</f>
        <v>ProTes300420201Adm</v>
      </c>
      <c r="B8036" s="109" t="s">
        <v>28558</v>
      </c>
      <c r="C8036" s="108" t="s">
        <v>2609</v>
      </c>
      <c r="D8036" s="108" t="s">
        <v>28559</v>
      </c>
      <c r="E8036" s="108" t="s">
        <v>2683</v>
      </c>
      <c r="G8036" s="108" t="s">
        <v>28560</v>
      </c>
      <c r="H8036" s="108" t="s">
        <v>2401</v>
      </c>
      <c r="I8036" s="110" t="s">
        <v>28561</v>
      </c>
      <c r="J8036" s="108" t="s">
        <v>2400</v>
      </c>
      <c r="O8036" s="108" t="s">
        <v>2573</v>
      </c>
    </row>
    <row r="8037" spans="1:15" s="108" customFormat="1" ht="12.75" x14ac:dyDescent="0.2">
      <c r="A8037" s="108" t="str">
        <f>EnterpriseData!$B$38</f>
        <v>ProTes300420201Adm</v>
      </c>
      <c r="B8037" s="109" t="s">
        <v>28562</v>
      </c>
      <c r="C8037" s="108" t="s">
        <v>2609</v>
      </c>
      <c r="D8037" s="108" t="s">
        <v>28563</v>
      </c>
      <c r="E8037" s="108" t="s">
        <v>2683</v>
      </c>
      <c r="G8037" s="108" t="s">
        <v>28564</v>
      </c>
      <c r="H8037" s="108" t="s">
        <v>2401</v>
      </c>
      <c r="I8037" s="110" t="s">
        <v>28565</v>
      </c>
      <c r="J8037" s="108" t="s">
        <v>2400</v>
      </c>
      <c r="O8037" s="108" t="s">
        <v>2573</v>
      </c>
    </row>
    <row r="8038" spans="1:15" s="108" customFormat="1" ht="12.75" x14ac:dyDescent="0.2">
      <c r="A8038" s="108" t="str">
        <f>EnterpriseData!$B$38</f>
        <v>ProTes300420201Adm</v>
      </c>
      <c r="B8038" s="109" t="s">
        <v>28566</v>
      </c>
      <c r="C8038" s="108" t="s">
        <v>2609</v>
      </c>
      <c r="D8038" s="108" t="s">
        <v>28567</v>
      </c>
      <c r="E8038" s="108" t="s">
        <v>2683</v>
      </c>
      <c r="G8038" s="108" t="s">
        <v>28568</v>
      </c>
      <c r="H8038" s="108" t="s">
        <v>2404</v>
      </c>
      <c r="I8038" s="110" t="s">
        <v>28569</v>
      </c>
      <c r="J8038" s="108" t="s">
        <v>2400</v>
      </c>
      <c r="O8038" s="108" t="s">
        <v>2573</v>
      </c>
    </row>
    <row r="8039" spans="1:15" s="108" customFormat="1" ht="12.75" x14ac:dyDescent="0.2">
      <c r="A8039" s="108" t="str">
        <f>EnterpriseData!$B$38</f>
        <v>ProTes300420201Adm</v>
      </c>
      <c r="B8039" s="109" t="s">
        <v>28570</v>
      </c>
      <c r="C8039" s="108" t="s">
        <v>2609</v>
      </c>
      <c r="D8039" s="108" t="s">
        <v>28571</v>
      </c>
      <c r="E8039" s="108" t="s">
        <v>28572</v>
      </c>
      <c r="G8039" s="108" t="s">
        <v>28573</v>
      </c>
      <c r="H8039" s="108" t="s">
        <v>2409</v>
      </c>
      <c r="I8039" s="110" t="s">
        <v>28574</v>
      </c>
      <c r="J8039" s="108" t="s">
        <v>2400</v>
      </c>
      <c r="O8039" s="108" t="s">
        <v>2573</v>
      </c>
    </row>
    <row r="8040" spans="1:15" s="108" customFormat="1" ht="12.75" x14ac:dyDescent="0.2">
      <c r="A8040" s="108" t="str">
        <f>EnterpriseData!$B$38</f>
        <v>ProTes300420201Adm</v>
      </c>
      <c r="B8040" s="109" t="s">
        <v>28575</v>
      </c>
      <c r="C8040" s="108" t="s">
        <v>2609</v>
      </c>
      <c r="D8040" s="108" t="s">
        <v>28576</v>
      </c>
      <c r="E8040" s="108" t="s">
        <v>28577</v>
      </c>
      <c r="G8040" s="108" t="s">
        <v>28578</v>
      </c>
      <c r="H8040" s="108" t="s">
        <v>2424</v>
      </c>
      <c r="I8040" s="110" t="s">
        <v>28579</v>
      </c>
      <c r="J8040" s="108" t="s">
        <v>2400</v>
      </c>
      <c r="O8040" s="108" t="s">
        <v>2573</v>
      </c>
    </row>
    <row r="8041" spans="1:15" s="108" customFormat="1" ht="12.75" x14ac:dyDescent="0.2">
      <c r="A8041" s="108" t="str">
        <f>EnterpriseData!$B$38</f>
        <v>ProTes300420201Adm</v>
      </c>
      <c r="B8041" s="109" t="s">
        <v>28580</v>
      </c>
      <c r="C8041" s="108" t="s">
        <v>2609</v>
      </c>
      <c r="D8041" s="108" t="s">
        <v>28581</v>
      </c>
      <c r="E8041" s="108" t="s">
        <v>2683</v>
      </c>
      <c r="G8041" s="108" t="s">
        <v>28582</v>
      </c>
      <c r="H8041" s="108" t="s">
        <v>2403</v>
      </c>
      <c r="I8041" s="110" t="s">
        <v>28583</v>
      </c>
      <c r="J8041" s="108" t="s">
        <v>2400</v>
      </c>
      <c r="O8041" s="108" t="s">
        <v>2573</v>
      </c>
    </row>
    <row r="8042" spans="1:15" s="108" customFormat="1" ht="12.75" x14ac:dyDescent="0.2">
      <c r="A8042" s="108" t="str">
        <f>EnterpriseData!$B$38</f>
        <v>ProTes300420201Adm</v>
      </c>
      <c r="B8042" s="109" t="s">
        <v>28584</v>
      </c>
      <c r="C8042" s="108" t="s">
        <v>2609</v>
      </c>
      <c r="D8042" s="108" t="s">
        <v>28585</v>
      </c>
      <c r="E8042" s="108" t="s">
        <v>28586</v>
      </c>
      <c r="G8042" s="108" t="s">
        <v>28587</v>
      </c>
      <c r="H8042" s="108" t="s">
        <v>2409</v>
      </c>
      <c r="I8042" s="110" t="s">
        <v>28588</v>
      </c>
      <c r="J8042" s="108" t="s">
        <v>2400</v>
      </c>
      <c r="O8042" s="108" t="s">
        <v>2573</v>
      </c>
    </row>
    <row r="8043" spans="1:15" s="108" customFormat="1" ht="12.75" x14ac:dyDescent="0.2">
      <c r="A8043" s="108" t="str">
        <f>EnterpriseData!$B$38</f>
        <v>ProTes300420201Adm</v>
      </c>
      <c r="B8043" s="109" t="s">
        <v>28589</v>
      </c>
      <c r="C8043" s="108" t="s">
        <v>2609</v>
      </c>
      <c r="D8043" s="108" t="s">
        <v>28590</v>
      </c>
      <c r="E8043" s="108" t="s">
        <v>28591</v>
      </c>
      <c r="G8043" s="108" t="s">
        <v>28592</v>
      </c>
      <c r="H8043" s="108" t="s">
        <v>2422</v>
      </c>
      <c r="I8043" s="110" t="s">
        <v>28593</v>
      </c>
      <c r="J8043" s="108" t="s">
        <v>2400</v>
      </c>
      <c r="O8043" s="108" t="s">
        <v>2573</v>
      </c>
    </row>
    <row r="8044" spans="1:15" s="108" customFormat="1" ht="12.75" x14ac:dyDescent="0.2">
      <c r="A8044" s="108" t="str">
        <f>EnterpriseData!$B$38</f>
        <v>ProTes300420201Adm</v>
      </c>
      <c r="B8044" s="109" t="s">
        <v>28594</v>
      </c>
      <c r="C8044" s="108" t="s">
        <v>2609</v>
      </c>
      <c r="D8044" s="108" t="s">
        <v>28595</v>
      </c>
      <c r="E8044" s="108" t="s">
        <v>28596</v>
      </c>
      <c r="G8044" s="108" t="s">
        <v>28597</v>
      </c>
      <c r="H8044" s="108" t="s">
        <v>2442</v>
      </c>
      <c r="I8044" s="110" t="s">
        <v>28598</v>
      </c>
      <c r="J8044" s="108" t="s">
        <v>2400</v>
      </c>
      <c r="O8044" s="108" t="s">
        <v>2573</v>
      </c>
    </row>
    <row r="8045" spans="1:15" s="108" customFormat="1" ht="12.75" x14ac:dyDescent="0.2">
      <c r="A8045" s="108" t="str">
        <f>EnterpriseData!$B$38</f>
        <v>ProTes300420201Adm</v>
      </c>
      <c r="B8045" s="109" t="s">
        <v>28599</v>
      </c>
      <c r="C8045" s="108" t="s">
        <v>2609</v>
      </c>
      <c r="D8045" s="108" t="s">
        <v>28600</v>
      </c>
      <c r="E8045" s="108" t="s">
        <v>2683</v>
      </c>
      <c r="G8045" s="108" t="s">
        <v>28601</v>
      </c>
      <c r="H8045" s="108" t="s">
        <v>2401</v>
      </c>
      <c r="I8045" s="110" t="s">
        <v>28602</v>
      </c>
      <c r="J8045" s="108" t="s">
        <v>2400</v>
      </c>
      <c r="O8045" s="108" t="s">
        <v>2573</v>
      </c>
    </row>
    <row r="8046" spans="1:15" s="108" customFormat="1" ht="12.75" x14ac:dyDescent="0.2">
      <c r="A8046" s="108" t="str">
        <f>EnterpriseData!$B$38</f>
        <v>ProTes300420201Adm</v>
      </c>
      <c r="B8046" s="109" t="s">
        <v>28603</v>
      </c>
      <c r="C8046" s="108" t="s">
        <v>2609</v>
      </c>
      <c r="D8046" s="108" t="s">
        <v>28604</v>
      </c>
      <c r="E8046" s="108" t="s">
        <v>28605</v>
      </c>
      <c r="G8046" s="108" t="s">
        <v>28606</v>
      </c>
      <c r="H8046" s="108" t="s">
        <v>2437</v>
      </c>
      <c r="I8046" s="110" t="s">
        <v>28607</v>
      </c>
      <c r="J8046" s="108" t="s">
        <v>2400</v>
      </c>
      <c r="O8046" s="108" t="s">
        <v>2573</v>
      </c>
    </row>
    <row r="8047" spans="1:15" s="108" customFormat="1" ht="12.75" x14ac:dyDescent="0.2">
      <c r="A8047" s="108" t="str">
        <f>EnterpriseData!$B$38</f>
        <v>ProTes300420201Adm</v>
      </c>
      <c r="B8047" s="109" t="s">
        <v>28608</v>
      </c>
      <c r="C8047" s="108" t="s">
        <v>2609</v>
      </c>
      <c r="D8047" s="108" t="s">
        <v>28609</v>
      </c>
      <c r="E8047" s="108" t="s">
        <v>28610</v>
      </c>
      <c r="G8047" s="108" t="s">
        <v>3953</v>
      </c>
      <c r="H8047" s="108" t="s">
        <v>2437</v>
      </c>
      <c r="I8047" s="110" t="s">
        <v>28611</v>
      </c>
      <c r="J8047" s="108" t="s">
        <v>2400</v>
      </c>
      <c r="O8047" s="108" t="s">
        <v>2573</v>
      </c>
    </row>
    <row r="8048" spans="1:15" s="108" customFormat="1" ht="12.75" x14ac:dyDescent="0.2">
      <c r="A8048" s="108" t="str">
        <f>EnterpriseData!$B$38</f>
        <v>ProTes300420201Adm</v>
      </c>
      <c r="B8048" s="109" t="s">
        <v>28612</v>
      </c>
      <c r="C8048" s="108" t="s">
        <v>2609</v>
      </c>
      <c r="D8048" s="108" t="s">
        <v>28613</v>
      </c>
      <c r="E8048" s="108" t="s">
        <v>28614</v>
      </c>
      <c r="G8048" s="108" t="s">
        <v>28615</v>
      </c>
      <c r="H8048" s="108" t="s">
        <v>2413</v>
      </c>
      <c r="I8048" s="110" t="s">
        <v>28616</v>
      </c>
      <c r="J8048" s="108" t="s">
        <v>2400</v>
      </c>
      <c r="O8048" s="108" t="s">
        <v>2573</v>
      </c>
    </row>
    <row r="8049" spans="1:15" s="108" customFormat="1" ht="12.75" x14ac:dyDescent="0.2">
      <c r="A8049" s="108" t="str">
        <f>EnterpriseData!$B$38</f>
        <v>ProTes300420201Adm</v>
      </c>
      <c r="B8049" s="109" t="s">
        <v>28617</v>
      </c>
      <c r="C8049" s="108" t="s">
        <v>2609</v>
      </c>
      <c r="D8049" s="108" t="s">
        <v>28618</v>
      </c>
      <c r="E8049" s="108" t="s">
        <v>2683</v>
      </c>
      <c r="G8049" s="108" t="s">
        <v>9194</v>
      </c>
      <c r="H8049" s="108" t="s">
        <v>2401</v>
      </c>
      <c r="I8049" s="110" t="s">
        <v>28619</v>
      </c>
      <c r="J8049" s="108" t="s">
        <v>2400</v>
      </c>
      <c r="O8049" s="108" t="s">
        <v>2573</v>
      </c>
    </row>
    <row r="8050" spans="1:15" s="108" customFormat="1" ht="12.75" x14ac:dyDescent="0.2">
      <c r="A8050" s="108" t="str">
        <f>EnterpriseData!$B$38</f>
        <v>ProTes300420201Adm</v>
      </c>
      <c r="B8050" s="109" t="s">
        <v>28620</v>
      </c>
      <c r="C8050" s="108" t="s">
        <v>2609</v>
      </c>
      <c r="D8050" s="108" t="s">
        <v>28621</v>
      </c>
      <c r="E8050" s="108" t="s">
        <v>2683</v>
      </c>
      <c r="G8050" s="108" t="s">
        <v>28622</v>
      </c>
      <c r="H8050" s="108" t="s">
        <v>2401</v>
      </c>
      <c r="I8050" s="110" t="s">
        <v>28623</v>
      </c>
      <c r="J8050" s="108" t="s">
        <v>2400</v>
      </c>
      <c r="O8050" s="108" t="s">
        <v>2573</v>
      </c>
    </row>
    <row r="8051" spans="1:15" s="108" customFormat="1" ht="12.75" x14ac:dyDescent="0.2">
      <c r="A8051" s="108" t="str">
        <f>EnterpriseData!$B$38</f>
        <v>ProTes300420201Adm</v>
      </c>
      <c r="B8051" s="109" t="s">
        <v>28624</v>
      </c>
      <c r="C8051" s="108" t="s">
        <v>2609</v>
      </c>
      <c r="D8051" s="108" t="s">
        <v>28625</v>
      </c>
      <c r="E8051" s="108" t="s">
        <v>28626</v>
      </c>
      <c r="G8051" s="108" t="s">
        <v>27982</v>
      </c>
      <c r="H8051" s="108" t="s">
        <v>2413</v>
      </c>
      <c r="I8051" s="110" t="s">
        <v>28627</v>
      </c>
      <c r="J8051" s="108" t="s">
        <v>2400</v>
      </c>
      <c r="O8051" s="108" t="s">
        <v>2573</v>
      </c>
    </row>
    <row r="8052" spans="1:15" s="108" customFormat="1" ht="12.75" x14ac:dyDescent="0.2">
      <c r="A8052" s="108" t="str">
        <f>EnterpriseData!$B$38</f>
        <v>ProTes300420201Adm</v>
      </c>
      <c r="B8052" s="109" t="s">
        <v>28628</v>
      </c>
      <c r="C8052" s="108" t="s">
        <v>2609</v>
      </c>
      <c r="D8052" s="108" t="s">
        <v>28629</v>
      </c>
      <c r="E8052" s="108" t="s">
        <v>28630</v>
      </c>
      <c r="G8052" s="108" t="s">
        <v>4379</v>
      </c>
      <c r="H8052" s="108" t="s">
        <v>2442</v>
      </c>
      <c r="I8052" s="110" t="s">
        <v>28631</v>
      </c>
      <c r="J8052" s="108" t="s">
        <v>2400</v>
      </c>
      <c r="O8052" s="108" t="s">
        <v>2573</v>
      </c>
    </row>
    <row r="8053" spans="1:15" s="108" customFormat="1" ht="12.75" x14ac:dyDescent="0.2">
      <c r="A8053" s="108" t="str">
        <f>EnterpriseData!$B$38</f>
        <v>ProTes300420201Adm</v>
      </c>
      <c r="B8053" s="109" t="s">
        <v>28632</v>
      </c>
      <c r="C8053" s="108" t="s">
        <v>2609</v>
      </c>
      <c r="D8053" s="108" t="s">
        <v>28633</v>
      </c>
      <c r="E8053" s="108" t="s">
        <v>28634</v>
      </c>
      <c r="G8053" s="108" t="s">
        <v>28635</v>
      </c>
      <c r="H8053" s="108" t="s">
        <v>2419</v>
      </c>
      <c r="I8053" s="110" t="s">
        <v>28636</v>
      </c>
      <c r="J8053" s="108" t="s">
        <v>2400</v>
      </c>
      <c r="O8053" s="108" t="s">
        <v>2573</v>
      </c>
    </row>
    <row r="8054" spans="1:15" s="108" customFormat="1" ht="12.75" x14ac:dyDescent="0.2">
      <c r="A8054" s="108" t="str">
        <f>EnterpriseData!$B$38</f>
        <v>ProTes300420201Adm</v>
      </c>
      <c r="B8054" s="109" t="s">
        <v>28637</v>
      </c>
      <c r="C8054" s="108" t="s">
        <v>2609</v>
      </c>
      <c r="D8054" s="108" t="s">
        <v>28638</v>
      </c>
      <c r="E8054" s="108" t="s">
        <v>28639</v>
      </c>
      <c r="G8054" s="108" t="s">
        <v>28640</v>
      </c>
      <c r="H8054" s="108" t="s">
        <v>2401</v>
      </c>
      <c r="I8054" s="110" t="s">
        <v>28641</v>
      </c>
      <c r="J8054" s="108" t="s">
        <v>2400</v>
      </c>
      <c r="O8054" s="108" t="s">
        <v>2573</v>
      </c>
    </row>
    <row r="8055" spans="1:15" s="108" customFormat="1" ht="12.75" x14ac:dyDescent="0.2">
      <c r="A8055" s="108" t="str">
        <f>EnterpriseData!$B$38</f>
        <v>ProTes300420201Adm</v>
      </c>
      <c r="B8055" s="109" t="s">
        <v>28642</v>
      </c>
      <c r="C8055" s="108" t="s">
        <v>2609</v>
      </c>
      <c r="D8055" s="108" t="s">
        <v>28643</v>
      </c>
      <c r="E8055" s="108" t="s">
        <v>28644</v>
      </c>
      <c r="G8055" s="108" t="s">
        <v>28645</v>
      </c>
      <c r="H8055" s="108" t="s">
        <v>2403</v>
      </c>
      <c r="I8055" s="110" t="s">
        <v>28646</v>
      </c>
      <c r="J8055" s="108" t="s">
        <v>2400</v>
      </c>
      <c r="O8055" s="108" t="s">
        <v>2573</v>
      </c>
    </row>
    <row r="8056" spans="1:15" s="108" customFormat="1" ht="12.75" x14ac:dyDescent="0.2">
      <c r="A8056" s="108" t="str">
        <f>EnterpriseData!$B$38</f>
        <v>ProTes300420201Adm</v>
      </c>
      <c r="B8056" s="109" t="s">
        <v>28647</v>
      </c>
      <c r="C8056" s="108" t="s">
        <v>2609</v>
      </c>
      <c r="D8056" s="108" t="s">
        <v>28648</v>
      </c>
      <c r="E8056" s="108" t="s">
        <v>28649</v>
      </c>
      <c r="G8056" s="108" t="s">
        <v>3516</v>
      </c>
      <c r="H8056" s="108" t="s">
        <v>2410</v>
      </c>
      <c r="I8056" s="110" t="s">
        <v>28650</v>
      </c>
      <c r="J8056" s="108" t="s">
        <v>2400</v>
      </c>
      <c r="O8056" s="108" t="s">
        <v>2573</v>
      </c>
    </row>
    <row r="8057" spans="1:15" s="108" customFormat="1" ht="12.75" x14ac:dyDescent="0.2">
      <c r="A8057" s="108" t="str">
        <f>EnterpriseData!$B$38</f>
        <v>ProTes300420201Adm</v>
      </c>
      <c r="B8057" s="109" t="s">
        <v>28651</v>
      </c>
      <c r="C8057" s="108" t="s">
        <v>2609</v>
      </c>
      <c r="D8057" s="108" t="s">
        <v>28652</v>
      </c>
      <c r="E8057" s="108" t="s">
        <v>28653</v>
      </c>
      <c r="G8057" s="108" t="s">
        <v>4414</v>
      </c>
      <c r="H8057" s="108" t="s">
        <v>2408</v>
      </c>
      <c r="I8057" s="110" t="s">
        <v>28654</v>
      </c>
      <c r="J8057" s="108" t="s">
        <v>2400</v>
      </c>
      <c r="O8057" s="108" t="s">
        <v>2573</v>
      </c>
    </row>
    <row r="8058" spans="1:15" s="108" customFormat="1" ht="12.75" x14ac:dyDescent="0.2">
      <c r="A8058" s="108" t="str">
        <f>EnterpriseData!$B$38</f>
        <v>ProTes300420201Adm</v>
      </c>
      <c r="B8058" s="109" t="s">
        <v>28655</v>
      </c>
      <c r="C8058" s="108" t="s">
        <v>2609</v>
      </c>
      <c r="D8058" s="108" t="s">
        <v>28656</v>
      </c>
      <c r="E8058" s="108" t="s">
        <v>28657</v>
      </c>
      <c r="G8058" s="108" t="s">
        <v>28658</v>
      </c>
      <c r="H8058" s="108" t="s">
        <v>2377</v>
      </c>
      <c r="I8058" s="110" t="s">
        <v>28659</v>
      </c>
      <c r="J8058" s="108" t="s">
        <v>2400</v>
      </c>
      <c r="O8058" s="108" t="s">
        <v>2573</v>
      </c>
    </row>
    <row r="8059" spans="1:15" s="108" customFormat="1" ht="12.75" x14ac:dyDescent="0.2">
      <c r="A8059" s="108" t="str">
        <f>EnterpriseData!$B$38</f>
        <v>ProTes300420201Adm</v>
      </c>
      <c r="B8059" s="109" t="s">
        <v>28660</v>
      </c>
      <c r="C8059" s="108" t="s">
        <v>2609</v>
      </c>
      <c r="D8059" s="108" t="s">
        <v>28661</v>
      </c>
      <c r="E8059" s="108" t="s">
        <v>28662</v>
      </c>
      <c r="G8059" s="108" t="s">
        <v>28663</v>
      </c>
      <c r="H8059" s="108" t="s">
        <v>2447</v>
      </c>
      <c r="I8059" s="110" t="s">
        <v>28664</v>
      </c>
      <c r="J8059" s="108" t="s">
        <v>2400</v>
      </c>
      <c r="O8059" s="108" t="s">
        <v>2573</v>
      </c>
    </row>
    <row r="8060" spans="1:15" s="108" customFormat="1" ht="12.75" x14ac:dyDescent="0.2">
      <c r="A8060" s="108" t="str">
        <f>EnterpriseData!$B$38</f>
        <v>ProTes300420201Adm</v>
      </c>
      <c r="B8060" s="109" t="s">
        <v>28665</v>
      </c>
      <c r="C8060" s="108" t="s">
        <v>2609</v>
      </c>
      <c r="D8060" s="108" t="s">
        <v>28666</v>
      </c>
      <c r="E8060" s="108" t="s">
        <v>2683</v>
      </c>
      <c r="G8060" s="108" t="s">
        <v>28667</v>
      </c>
      <c r="H8060" s="108" t="s">
        <v>2428</v>
      </c>
      <c r="I8060" s="110" t="s">
        <v>28668</v>
      </c>
      <c r="J8060" s="108" t="s">
        <v>2400</v>
      </c>
      <c r="O8060" s="108" t="s">
        <v>2573</v>
      </c>
    </row>
    <row r="8061" spans="1:15" s="108" customFormat="1" ht="12.75" x14ac:dyDescent="0.2">
      <c r="A8061" s="108" t="str">
        <f>EnterpriseData!$B$38</f>
        <v>ProTes300420201Adm</v>
      </c>
      <c r="B8061" s="109" t="s">
        <v>28669</v>
      </c>
      <c r="C8061" s="108" t="s">
        <v>2609</v>
      </c>
      <c r="D8061" s="108" t="s">
        <v>28670</v>
      </c>
      <c r="E8061" s="108" t="s">
        <v>28671</v>
      </c>
      <c r="G8061" s="108" t="s">
        <v>4379</v>
      </c>
      <c r="H8061" s="108" t="s">
        <v>2442</v>
      </c>
      <c r="I8061" s="110" t="s">
        <v>28672</v>
      </c>
      <c r="J8061" s="108" t="s">
        <v>2400</v>
      </c>
      <c r="O8061" s="108" t="s">
        <v>2573</v>
      </c>
    </row>
    <row r="8062" spans="1:15" s="108" customFormat="1" ht="12.75" x14ac:dyDescent="0.2">
      <c r="A8062" s="108" t="str">
        <f>EnterpriseData!$B$38</f>
        <v>ProTes300420201Adm</v>
      </c>
      <c r="B8062" s="109" t="s">
        <v>28673</v>
      </c>
      <c r="C8062" s="108" t="s">
        <v>2609</v>
      </c>
      <c r="D8062" s="108" t="s">
        <v>28674</v>
      </c>
      <c r="E8062" s="108" t="s">
        <v>28675</v>
      </c>
      <c r="G8062" s="108" t="s">
        <v>28676</v>
      </c>
      <c r="H8062" s="108" t="s">
        <v>2401</v>
      </c>
      <c r="I8062" s="110" t="s">
        <v>28677</v>
      </c>
      <c r="J8062" s="108" t="s">
        <v>2400</v>
      </c>
      <c r="O8062" s="108" t="s">
        <v>2573</v>
      </c>
    </row>
    <row r="8063" spans="1:15" s="108" customFormat="1" ht="12.75" x14ac:dyDescent="0.2">
      <c r="A8063" s="108" t="str">
        <f>EnterpriseData!$B$38</f>
        <v>ProTes300420201Adm</v>
      </c>
      <c r="B8063" s="109" t="s">
        <v>28678</v>
      </c>
      <c r="C8063" s="108" t="s">
        <v>2609</v>
      </c>
      <c r="D8063" s="108" t="s">
        <v>28679</v>
      </c>
      <c r="E8063" s="108" t="s">
        <v>2683</v>
      </c>
      <c r="G8063" s="108" t="s">
        <v>28680</v>
      </c>
      <c r="H8063" s="108" t="s">
        <v>2401</v>
      </c>
      <c r="I8063" s="110" t="s">
        <v>28681</v>
      </c>
      <c r="J8063" s="108" t="s">
        <v>2400</v>
      </c>
      <c r="O8063" s="108" t="s">
        <v>2573</v>
      </c>
    </row>
    <row r="8064" spans="1:15" s="108" customFormat="1" ht="12.75" x14ac:dyDescent="0.2">
      <c r="A8064" s="108" t="str">
        <f>EnterpriseData!$B$38</f>
        <v>ProTes300420201Adm</v>
      </c>
      <c r="B8064" s="109" t="s">
        <v>28682</v>
      </c>
      <c r="C8064" s="108" t="s">
        <v>2609</v>
      </c>
      <c r="D8064" s="108" t="s">
        <v>28683</v>
      </c>
      <c r="E8064" s="108" t="s">
        <v>2683</v>
      </c>
      <c r="G8064" s="108" t="s">
        <v>28684</v>
      </c>
      <c r="H8064" s="108" t="s">
        <v>2401</v>
      </c>
      <c r="I8064" s="110" t="s">
        <v>28685</v>
      </c>
      <c r="J8064" s="108" t="s">
        <v>2400</v>
      </c>
      <c r="O8064" s="108" t="s">
        <v>2573</v>
      </c>
    </row>
    <row r="8065" spans="1:15" s="108" customFormat="1" ht="12.75" x14ac:dyDescent="0.2">
      <c r="A8065" s="108" t="str">
        <f>EnterpriseData!$B$38</f>
        <v>ProTes300420201Adm</v>
      </c>
      <c r="B8065" s="109" t="s">
        <v>28686</v>
      </c>
      <c r="C8065" s="108" t="s">
        <v>2609</v>
      </c>
      <c r="D8065" s="108" t="s">
        <v>28687</v>
      </c>
      <c r="E8065" s="108" t="s">
        <v>2683</v>
      </c>
      <c r="G8065" s="108" t="s">
        <v>28688</v>
      </c>
      <c r="H8065" s="108" t="s">
        <v>2401</v>
      </c>
      <c r="I8065" s="110" t="s">
        <v>28689</v>
      </c>
      <c r="J8065" s="108" t="s">
        <v>2400</v>
      </c>
      <c r="O8065" s="108" t="s">
        <v>2573</v>
      </c>
    </row>
    <row r="8066" spans="1:15" s="108" customFormat="1" ht="12.75" x14ac:dyDescent="0.2">
      <c r="A8066" s="108" t="str">
        <f>EnterpriseData!$B$38</f>
        <v>ProTes300420201Adm</v>
      </c>
      <c r="B8066" s="109" t="s">
        <v>28690</v>
      </c>
      <c r="C8066" s="108" t="s">
        <v>2609</v>
      </c>
      <c r="D8066" s="108" t="s">
        <v>28691</v>
      </c>
      <c r="E8066" s="108" t="s">
        <v>28692</v>
      </c>
      <c r="G8066" s="108" t="s">
        <v>28693</v>
      </c>
      <c r="H8066" s="108" t="s">
        <v>2423</v>
      </c>
      <c r="I8066" s="110" t="s">
        <v>28694</v>
      </c>
      <c r="J8066" s="108" t="s">
        <v>2400</v>
      </c>
      <c r="O8066" s="108" t="s">
        <v>2573</v>
      </c>
    </row>
    <row r="8067" spans="1:15" s="108" customFormat="1" ht="12.75" x14ac:dyDescent="0.2">
      <c r="A8067" s="108" t="str">
        <f>EnterpriseData!$B$38</f>
        <v>ProTes300420201Adm</v>
      </c>
      <c r="B8067" s="109" t="s">
        <v>28695</v>
      </c>
      <c r="C8067" s="108" t="s">
        <v>2609</v>
      </c>
      <c r="D8067" s="108" t="s">
        <v>28696</v>
      </c>
      <c r="E8067" s="108" t="s">
        <v>2683</v>
      </c>
      <c r="G8067" s="108" t="s">
        <v>28697</v>
      </c>
      <c r="H8067" s="108" t="s">
        <v>2401</v>
      </c>
      <c r="I8067" s="110" t="s">
        <v>28698</v>
      </c>
      <c r="J8067" s="108" t="s">
        <v>2400</v>
      </c>
      <c r="O8067" s="108" t="s">
        <v>2573</v>
      </c>
    </row>
    <row r="8068" spans="1:15" s="108" customFormat="1" ht="12.75" x14ac:dyDescent="0.2">
      <c r="A8068" s="108" t="str">
        <f>EnterpriseData!$B$38</f>
        <v>ProTes300420201Adm</v>
      </c>
      <c r="B8068" s="109" t="s">
        <v>28699</v>
      </c>
      <c r="C8068" s="108" t="s">
        <v>2609</v>
      </c>
      <c r="D8068" s="108" t="s">
        <v>28700</v>
      </c>
      <c r="E8068" s="108" t="s">
        <v>2683</v>
      </c>
      <c r="G8068" s="108" t="s">
        <v>3497</v>
      </c>
      <c r="H8068" s="108" t="s">
        <v>2410</v>
      </c>
      <c r="I8068" s="110" t="s">
        <v>3494</v>
      </c>
      <c r="J8068" s="108" t="s">
        <v>2400</v>
      </c>
      <c r="O8068" s="108" t="s">
        <v>2573</v>
      </c>
    </row>
    <row r="8069" spans="1:15" s="108" customFormat="1" ht="12.75" x14ac:dyDescent="0.2">
      <c r="A8069" s="108" t="str">
        <f>EnterpriseData!$B$38</f>
        <v>ProTes300420201Adm</v>
      </c>
      <c r="B8069" s="109" t="s">
        <v>28701</v>
      </c>
      <c r="C8069" s="108" t="s">
        <v>2609</v>
      </c>
      <c r="D8069" s="108" t="s">
        <v>28702</v>
      </c>
      <c r="E8069" s="108" t="s">
        <v>28703</v>
      </c>
      <c r="G8069" s="108" t="s">
        <v>28704</v>
      </c>
      <c r="H8069" s="108" t="s">
        <v>2408</v>
      </c>
      <c r="I8069" s="110" t="s">
        <v>28705</v>
      </c>
      <c r="J8069" s="108" t="s">
        <v>2400</v>
      </c>
      <c r="O8069" s="108" t="s">
        <v>2573</v>
      </c>
    </row>
    <row r="8070" spans="1:15" s="108" customFormat="1" ht="12.75" x14ac:dyDescent="0.2">
      <c r="A8070" s="108" t="str">
        <f>EnterpriseData!$B$38</f>
        <v>ProTes300420201Adm</v>
      </c>
      <c r="B8070" s="109" t="s">
        <v>28706</v>
      </c>
      <c r="C8070" s="108" t="s">
        <v>2609</v>
      </c>
      <c r="D8070" s="108" t="s">
        <v>28707</v>
      </c>
      <c r="E8070" s="108" t="s">
        <v>2683</v>
      </c>
      <c r="G8070" s="108" t="s">
        <v>28708</v>
      </c>
      <c r="H8070" s="108" t="s">
        <v>2401</v>
      </c>
      <c r="I8070" s="110" t="s">
        <v>28709</v>
      </c>
      <c r="J8070" s="108" t="s">
        <v>2400</v>
      </c>
      <c r="O8070" s="108" t="s">
        <v>2573</v>
      </c>
    </row>
    <row r="8071" spans="1:15" s="108" customFormat="1" ht="12.75" x14ac:dyDescent="0.2">
      <c r="A8071" s="108" t="str">
        <f>EnterpriseData!$B$38</f>
        <v>ProTes300420201Adm</v>
      </c>
      <c r="B8071" s="109" t="s">
        <v>28710</v>
      </c>
      <c r="C8071" s="108" t="s">
        <v>2609</v>
      </c>
      <c r="D8071" s="108" t="s">
        <v>28711</v>
      </c>
      <c r="E8071" s="108" t="s">
        <v>2683</v>
      </c>
      <c r="G8071" s="108" t="s">
        <v>28712</v>
      </c>
      <c r="H8071" s="108" t="s">
        <v>2437</v>
      </c>
      <c r="I8071" s="110" t="s">
        <v>28713</v>
      </c>
      <c r="J8071" s="108" t="s">
        <v>2400</v>
      </c>
      <c r="O8071" s="108" t="s">
        <v>2573</v>
      </c>
    </row>
    <row r="8072" spans="1:15" s="108" customFormat="1" ht="12.75" x14ac:dyDescent="0.2">
      <c r="A8072" s="108" t="str">
        <f>EnterpriseData!$B$38</f>
        <v>ProTes300420201Adm</v>
      </c>
      <c r="B8072" s="109" t="s">
        <v>28714</v>
      </c>
      <c r="C8072" s="108" t="s">
        <v>2609</v>
      </c>
      <c r="D8072" s="108" t="s">
        <v>16795</v>
      </c>
      <c r="E8072" s="108" t="s">
        <v>28715</v>
      </c>
      <c r="G8072" s="108" t="s">
        <v>16796</v>
      </c>
      <c r="H8072" s="108" t="s">
        <v>2411</v>
      </c>
      <c r="I8072" s="110" t="s">
        <v>28716</v>
      </c>
      <c r="J8072" s="108" t="s">
        <v>2400</v>
      </c>
      <c r="O8072" s="108" t="s">
        <v>2573</v>
      </c>
    </row>
    <row r="8073" spans="1:15" s="108" customFormat="1" ht="12.75" x14ac:dyDescent="0.2">
      <c r="A8073" s="108" t="str">
        <f>EnterpriseData!$B$38</f>
        <v>ProTes300420201Adm</v>
      </c>
      <c r="B8073" s="109" t="s">
        <v>28717</v>
      </c>
      <c r="C8073" s="108" t="s">
        <v>2609</v>
      </c>
      <c r="D8073" s="108" t="s">
        <v>17253</v>
      </c>
      <c r="E8073" s="108" t="s">
        <v>28718</v>
      </c>
      <c r="G8073" s="108" t="s">
        <v>28719</v>
      </c>
      <c r="H8073" s="108" t="s">
        <v>2433</v>
      </c>
      <c r="I8073" s="110" t="s">
        <v>28720</v>
      </c>
      <c r="J8073" s="108" t="s">
        <v>2400</v>
      </c>
      <c r="O8073" s="108" t="s">
        <v>2573</v>
      </c>
    </row>
    <row r="8074" spans="1:15" s="108" customFormat="1" ht="12.75" x14ac:dyDescent="0.2">
      <c r="A8074" s="108" t="str">
        <f>EnterpriseData!$B$38</f>
        <v>ProTes300420201Adm</v>
      </c>
      <c r="B8074" s="109" t="s">
        <v>28721</v>
      </c>
      <c r="C8074" s="108" t="s">
        <v>2609</v>
      </c>
      <c r="D8074" s="108" t="s">
        <v>28722</v>
      </c>
      <c r="E8074" s="108" t="s">
        <v>2683</v>
      </c>
      <c r="G8074" s="108" t="s">
        <v>28723</v>
      </c>
      <c r="H8074" s="108" t="s">
        <v>2410</v>
      </c>
      <c r="I8074" s="110" t="s">
        <v>28724</v>
      </c>
      <c r="J8074" s="108" t="s">
        <v>2400</v>
      </c>
      <c r="O8074" s="108" t="s">
        <v>2573</v>
      </c>
    </row>
    <row r="8075" spans="1:15" s="108" customFormat="1" ht="12.75" x14ac:dyDescent="0.2">
      <c r="A8075" s="108" t="str">
        <f>EnterpriseData!$B$38</f>
        <v>ProTes300420201Adm</v>
      </c>
      <c r="B8075" s="109" t="s">
        <v>28725</v>
      </c>
      <c r="C8075" s="108" t="s">
        <v>2609</v>
      </c>
      <c r="D8075" s="108" t="s">
        <v>28726</v>
      </c>
      <c r="E8075" s="108" t="s">
        <v>28727</v>
      </c>
      <c r="G8075" s="108" t="s">
        <v>28728</v>
      </c>
      <c r="H8075" s="108" t="s">
        <v>2447</v>
      </c>
      <c r="I8075" s="110" t="s">
        <v>28729</v>
      </c>
      <c r="J8075" s="108" t="s">
        <v>2400</v>
      </c>
      <c r="O8075" s="108" t="s">
        <v>2573</v>
      </c>
    </row>
    <row r="8076" spans="1:15" s="108" customFormat="1" ht="12.75" x14ac:dyDescent="0.2">
      <c r="A8076" s="108" t="str">
        <f>EnterpriseData!$B$38</f>
        <v>ProTes300420201Adm</v>
      </c>
      <c r="B8076" s="109" t="s">
        <v>28730</v>
      </c>
      <c r="C8076" s="108" t="s">
        <v>2609</v>
      </c>
      <c r="D8076" s="108" t="s">
        <v>28731</v>
      </c>
      <c r="E8076" s="108" t="s">
        <v>28732</v>
      </c>
      <c r="G8076" s="108" t="s">
        <v>28733</v>
      </c>
      <c r="H8076" s="108" t="s">
        <v>2442</v>
      </c>
      <c r="I8076" s="110" t="s">
        <v>28734</v>
      </c>
      <c r="J8076" s="108" t="s">
        <v>2400</v>
      </c>
      <c r="O8076" s="108" t="s">
        <v>2573</v>
      </c>
    </row>
    <row r="8077" spans="1:15" s="108" customFormat="1" ht="12.75" x14ac:dyDescent="0.2">
      <c r="A8077" s="108" t="str">
        <f>EnterpriseData!$B$38</f>
        <v>ProTes300420201Adm</v>
      </c>
      <c r="B8077" s="109" t="s">
        <v>28735</v>
      </c>
      <c r="C8077" s="108" t="s">
        <v>2609</v>
      </c>
      <c r="D8077" s="108" t="s">
        <v>28736</v>
      </c>
      <c r="E8077" s="108" t="s">
        <v>28737</v>
      </c>
      <c r="G8077" s="108" t="s">
        <v>3187</v>
      </c>
      <c r="H8077" s="108" t="s">
        <v>2426</v>
      </c>
      <c r="I8077" s="110" t="s">
        <v>28738</v>
      </c>
      <c r="J8077" s="108" t="s">
        <v>2400</v>
      </c>
      <c r="O8077" s="108" t="s">
        <v>2573</v>
      </c>
    </row>
    <row r="8078" spans="1:15" s="108" customFormat="1" ht="12.75" x14ac:dyDescent="0.2">
      <c r="A8078" s="108" t="str">
        <f>EnterpriseData!$B$38</f>
        <v>ProTes300420201Adm</v>
      </c>
      <c r="B8078" s="109" t="s">
        <v>28739</v>
      </c>
      <c r="C8078" s="108" t="s">
        <v>2609</v>
      </c>
      <c r="D8078" s="108" t="s">
        <v>28740</v>
      </c>
      <c r="E8078" s="108" t="s">
        <v>2683</v>
      </c>
      <c r="G8078" s="108" t="s">
        <v>28741</v>
      </c>
      <c r="H8078" s="108" t="s">
        <v>2401</v>
      </c>
      <c r="I8078" s="110" t="s">
        <v>28742</v>
      </c>
      <c r="J8078" s="108" t="s">
        <v>2400</v>
      </c>
      <c r="O8078" s="108" t="s">
        <v>2573</v>
      </c>
    </row>
    <row r="8079" spans="1:15" s="108" customFormat="1" ht="12.75" x14ac:dyDescent="0.2">
      <c r="A8079" s="108" t="str">
        <f>EnterpriseData!$B$38</f>
        <v>ProTes300420201Adm</v>
      </c>
      <c r="B8079" s="109" t="s">
        <v>28743</v>
      </c>
      <c r="C8079" s="108" t="s">
        <v>2609</v>
      </c>
      <c r="D8079" s="108" t="s">
        <v>28744</v>
      </c>
      <c r="E8079" s="108" t="s">
        <v>2683</v>
      </c>
      <c r="G8079" s="108" t="s">
        <v>28745</v>
      </c>
      <c r="H8079" s="108" t="s">
        <v>2401</v>
      </c>
      <c r="I8079" s="110" t="s">
        <v>28746</v>
      </c>
      <c r="J8079" s="108" t="s">
        <v>2400</v>
      </c>
      <c r="O8079" s="108" t="s">
        <v>2573</v>
      </c>
    </row>
    <row r="8080" spans="1:15" s="108" customFormat="1" ht="12.75" x14ac:dyDescent="0.2">
      <c r="A8080" s="108" t="str">
        <f>EnterpriseData!$B$38</f>
        <v>ProTes300420201Adm</v>
      </c>
      <c r="B8080" s="109" t="s">
        <v>28747</v>
      </c>
      <c r="C8080" s="108" t="s">
        <v>2609</v>
      </c>
      <c r="D8080" s="108" t="s">
        <v>28748</v>
      </c>
      <c r="E8080" s="108" t="s">
        <v>2683</v>
      </c>
      <c r="G8080" s="108" t="s">
        <v>28749</v>
      </c>
      <c r="H8080" s="108" t="s">
        <v>2428</v>
      </c>
      <c r="I8080" s="110" t="s">
        <v>28750</v>
      </c>
      <c r="J8080" s="108" t="s">
        <v>2400</v>
      </c>
      <c r="O8080" s="108" t="s">
        <v>2573</v>
      </c>
    </row>
    <row r="8081" spans="1:15" s="108" customFormat="1" ht="12.75" x14ac:dyDescent="0.2">
      <c r="A8081" s="108" t="str">
        <f>EnterpriseData!$B$38</f>
        <v>ProTes300420201Adm</v>
      </c>
      <c r="B8081" s="109" t="s">
        <v>28751</v>
      </c>
      <c r="C8081" s="108" t="s">
        <v>2609</v>
      </c>
      <c r="D8081" s="108" t="s">
        <v>28752</v>
      </c>
      <c r="E8081" s="108" t="s">
        <v>28753</v>
      </c>
      <c r="G8081" s="108" t="s">
        <v>28754</v>
      </c>
      <c r="H8081" s="108" t="s">
        <v>2403</v>
      </c>
      <c r="I8081" s="110" t="s">
        <v>28755</v>
      </c>
      <c r="J8081" s="108" t="s">
        <v>2400</v>
      </c>
      <c r="O8081" s="108" t="s">
        <v>2573</v>
      </c>
    </row>
    <row r="8082" spans="1:15" s="108" customFormat="1" ht="12.75" x14ac:dyDescent="0.2">
      <c r="A8082" s="108" t="str">
        <f>EnterpriseData!$B$38</f>
        <v>ProTes300420201Adm</v>
      </c>
      <c r="B8082" s="109" t="s">
        <v>28756</v>
      </c>
      <c r="C8082" s="108" t="s">
        <v>2609</v>
      </c>
      <c r="D8082" s="108" t="s">
        <v>28757</v>
      </c>
      <c r="E8082" s="108" t="s">
        <v>28758</v>
      </c>
      <c r="G8082" s="108" t="s">
        <v>28759</v>
      </c>
      <c r="H8082" s="108" t="s">
        <v>412</v>
      </c>
      <c r="I8082" s="110" t="s">
        <v>28760</v>
      </c>
      <c r="J8082" s="108" t="s">
        <v>2400</v>
      </c>
      <c r="O8082" s="108" t="s">
        <v>2573</v>
      </c>
    </row>
    <row r="8083" spans="1:15" s="108" customFormat="1" ht="12.75" x14ac:dyDescent="0.2">
      <c r="A8083" s="108" t="str">
        <f>EnterpriseData!$B$38</f>
        <v>ProTes300420201Adm</v>
      </c>
      <c r="B8083" s="109" t="s">
        <v>28761</v>
      </c>
      <c r="C8083" s="108" t="s">
        <v>2609</v>
      </c>
      <c r="D8083" s="108" t="s">
        <v>28762</v>
      </c>
      <c r="E8083" s="108" t="s">
        <v>28763</v>
      </c>
      <c r="G8083" s="108" t="s">
        <v>28764</v>
      </c>
      <c r="H8083" s="108" t="s">
        <v>2421</v>
      </c>
      <c r="I8083" s="110" t="s">
        <v>28765</v>
      </c>
      <c r="J8083" s="108" t="s">
        <v>2400</v>
      </c>
      <c r="O8083" s="108" t="s">
        <v>2573</v>
      </c>
    </row>
    <row r="8084" spans="1:15" s="108" customFormat="1" ht="12.75" x14ac:dyDescent="0.2">
      <c r="A8084" s="108" t="str">
        <f>EnterpriseData!$B$38</f>
        <v>ProTes300420201Adm</v>
      </c>
      <c r="B8084" s="109" t="s">
        <v>28766</v>
      </c>
      <c r="C8084" s="108" t="s">
        <v>2609</v>
      </c>
      <c r="D8084" s="108" t="s">
        <v>28767</v>
      </c>
      <c r="E8084" s="108" t="s">
        <v>28768</v>
      </c>
      <c r="G8084" s="108" t="s">
        <v>28769</v>
      </c>
      <c r="H8084" s="108" t="s">
        <v>2439</v>
      </c>
      <c r="I8084" s="110" t="s">
        <v>28770</v>
      </c>
      <c r="J8084" s="108" t="s">
        <v>2400</v>
      </c>
      <c r="O8084" s="108" t="s">
        <v>2573</v>
      </c>
    </row>
    <row r="8085" spans="1:15" s="108" customFormat="1" ht="12.75" x14ac:dyDescent="0.2">
      <c r="A8085" s="108" t="str">
        <f>EnterpriseData!$B$38</f>
        <v>ProTes300420201Adm</v>
      </c>
      <c r="B8085" s="109" t="s">
        <v>28771</v>
      </c>
      <c r="C8085" s="108" t="s">
        <v>2609</v>
      </c>
      <c r="D8085" s="108" t="s">
        <v>28772</v>
      </c>
      <c r="E8085" s="108" t="s">
        <v>28773</v>
      </c>
      <c r="G8085" s="108" t="s">
        <v>28774</v>
      </c>
      <c r="H8085" s="108" t="s">
        <v>2377</v>
      </c>
      <c r="I8085" s="110" t="s">
        <v>28775</v>
      </c>
      <c r="J8085" s="108" t="s">
        <v>2400</v>
      </c>
      <c r="O8085" s="108" t="s">
        <v>2573</v>
      </c>
    </row>
    <row r="8086" spans="1:15" s="108" customFormat="1" ht="12.75" x14ac:dyDescent="0.2">
      <c r="A8086" s="108" t="str">
        <f>EnterpriseData!$B$38</f>
        <v>ProTes300420201Adm</v>
      </c>
      <c r="B8086" s="109" t="s">
        <v>28776</v>
      </c>
      <c r="C8086" s="108" t="s">
        <v>2609</v>
      </c>
      <c r="D8086" s="108" t="s">
        <v>28777</v>
      </c>
      <c r="E8086" s="108" t="s">
        <v>28778</v>
      </c>
      <c r="G8086" s="108" t="s">
        <v>28276</v>
      </c>
      <c r="H8086" s="108" t="s">
        <v>2434</v>
      </c>
      <c r="I8086" s="110" t="s">
        <v>28779</v>
      </c>
      <c r="J8086" s="108" t="s">
        <v>2400</v>
      </c>
      <c r="O8086" s="108" t="s">
        <v>2573</v>
      </c>
    </row>
    <row r="8087" spans="1:15" s="108" customFormat="1" ht="12.75" x14ac:dyDescent="0.2">
      <c r="A8087" s="108" t="str">
        <f>EnterpriseData!$B$38</f>
        <v>ProTes300420201Adm</v>
      </c>
      <c r="B8087" s="109" t="s">
        <v>28780</v>
      </c>
      <c r="C8087" s="108" t="s">
        <v>2609</v>
      </c>
      <c r="D8087" s="108" t="s">
        <v>28781</v>
      </c>
      <c r="E8087" s="108" t="s">
        <v>28782</v>
      </c>
      <c r="G8087" s="108" t="s">
        <v>28783</v>
      </c>
      <c r="H8087" s="108" t="s">
        <v>2435</v>
      </c>
      <c r="I8087" s="110" t="s">
        <v>28784</v>
      </c>
      <c r="J8087" s="108" t="s">
        <v>2400</v>
      </c>
      <c r="O8087" s="108" t="s">
        <v>2573</v>
      </c>
    </row>
    <row r="8088" spans="1:15" s="108" customFormat="1" ht="12.75" x14ac:dyDescent="0.2">
      <c r="A8088" s="108" t="str">
        <f>EnterpriseData!$B$38</f>
        <v>ProTes300420201Adm</v>
      </c>
      <c r="B8088" s="109" t="s">
        <v>28785</v>
      </c>
      <c r="C8088" s="108" t="s">
        <v>2609</v>
      </c>
      <c r="D8088" s="108" t="s">
        <v>28786</v>
      </c>
      <c r="E8088" s="108" t="s">
        <v>2683</v>
      </c>
      <c r="G8088" s="108" t="s">
        <v>28787</v>
      </c>
      <c r="H8088" s="108" t="s">
        <v>2404</v>
      </c>
      <c r="I8088" s="110" t="s">
        <v>28788</v>
      </c>
      <c r="J8088" s="108" t="s">
        <v>2400</v>
      </c>
      <c r="O8088" s="108" t="s">
        <v>2573</v>
      </c>
    </row>
    <row r="8089" spans="1:15" s="108" customFormat="1" ht="12.75" x14ac:dyDescent="0.2">
      <c r="A8089" s="108" t="str">
        <f>EnterpriseData!$B$38</f>
        <v>ProTes300420201Adm</v>
      </c>
      <c r="B8089" s="109" t="s">
        <v>28789</v>
      </c>
      <c r="C8089" s="108" t="s">
        <v>2609</v>
      </c>
      <c r="D8089" s="108" t="s">
        <v>28790</v>
      </c>
      <c r="E8089" s="108" t="s">
        <v>2683</v>
      </c>
      <c r="G8089" s="108" t="s">
        <v>28791</v>
      </c>
      <c r="H8089" s="108" t="s">
        <v>2401</v>
      </c>
      <c r="I8089" s="110" t="s">
        <v>28792</v>
      </c>
      <c r="J8089" s="108" t="s">
        <v>2400</v>
      </c>
      <c r="O8089" s="108" t="s">
        <v>2573</v>
      </c>
    </row>
    <row r="8090" spans="1:15" s="108" customFormat="1" ht="12.75" x14ac:dyDescent="0.2">
      <c r="A8090" s="108" t="str">
        <f>EnterpriseData!$B$38</f>
        <v>ProTes300420201Adm</v>
      </c>
      <c r="B8090" s="109" t="s">
        <v>28793</v>
      </c>
      <c r="C8090" s="108" t="s">
        <v>2609</v>
      </c>
      <c r="D8090" s="108" t="s">
        <v>28794</v>
      </c>
      <c r="E8090" s="108" t="s">
        <v>2683</v>
      </c>
      <c r="G8090" s="108" t="s">
        <v>28795</v>
      </c>
      <c r="H8090" s="108" t="s">
        <v>2401</v>
      </c>
      <c r="I8090" s="110" t="s">
        <v>28796</v>
      </c>
      <c r="J8090" s="108" t="s">
        <v>2400</v>
      </c>
      <c r="O8090" s="108" t="s">
        <v>2573</v>
      </c>
    </row>
    <row r="8091" spans="1:15" s="108" customFormat="1" ht="12.75" x14ac:dyDescent="0.2">
      <c r="A8091" s="108" t="str">
        <f>EnterpriseData!$B$38</f>
        <v>ProTes300420201Adm</v>
      </c>
      <c r="B8091" s="109" t="s">
        <v>28797</v>
      </c>
      <c r="C8091" s="108" t="s">
        <v>2609</v>
      </c>
      <c r="D8091" s="108" t="s">
        <v>28798</v>
      </c>
      <c r="E8091" s="108" t="s">
        <v>2683</v>
      </c>
      <c r="G8091" s="108" t="s">
        <v>28799</v>
      </c>
      <c r="H8091" s="108" t="s">
        <v>2377</v>
      </c>
      <c r="I8091" s="110" t="s">
        <v>28800</v>
      </c>
      <c r="J8091" s="108" t="s">
        <v>2400</v>
      </c>
      <c r="O8091" s="108" t="s">
        <v>2573</v>
      </c>
    </row>
    <row r="8092" spans="1:15" s="108" customFormat="1" ht="12.75" x14ac:dyDescent="0.2">
      <c r="A8092" s="108" t="str">
        <f>EnterpriseData!$B$38</f>
        <v>ProTes300420201Adm</v>
      </c>
      <c r="B8092" s="109" t="s">
        <v>28801</v>
      </c>
      <c r="C8092" s="108" t="s">
        <v>2609</v>
      </c>
      <c r="D8092" s="108" t="s">
        <v>28802</v>
      </c>
      <c r="E8092" s="108" t="s">
        <v>2683</v>
      </c>
      <c r="G8092" s="108" t="s">
        <v>28803</v>
      </c>
      <c r="H8092" s="108" t="s">
        <v>2401</v>
      </c>
      <c r="I8092" s="110" t="s">
        <v>28804</v>
      </c>
      <c r="J8092" s="108" t="s">
        <v>2400</v>
      </c>
      <c r="O8092" s="108" t="s">
        <v>2573</v>
      </c>
    </row>
    <row r="8093" spans="1:15" s="108" customFormat="1" ht="12.75" x14ac:dyDescent="0.2">
      <c r="A8093" s="108" t="str">
        <f>EnterpriseData!$B$38</f>
        <v>ProTes300420201Adm</v>
      </c>
      <c r="B8093" s="109" t="s">
        <v>28805</v>
      </c>
      <c r="C8093" s="108" t="s">
        <v>2609</v>
      </c>
      <c r="D8093" s="108" t="s">
        <v>28806</v>
      </c>
      <c r="E8093" s="108" t="s">
        <v>28807</v>
      </c>
      <c r="G8093" s="108" t="s">
        <v>28808</v>
      </c>
      <c r="H8093" s="108" t="s">
        <v>2440</v>
      </c>
      <c r="I8093" s="110" t="s">
        <v>28809</v>
      </c>
      <c r="J8093" s="108" t="s">
        <v>2400</v>
      </c>
      <c r="O8093" s="108" t="s">
        <v>2573</v>
      </c>
    </row>
    <row r="8094" spans="1:15" s="108" customFormat="1" ht="12.75" x14ac:dyDescent="0.2">
      <c r="A8094" s="108" t="str">
        <f>EnterpriseData!$B$38</f>
        <v>ProTes300420201Adm</v>
      </c>
      <c r="B8094" s="109" t="s">
        <v>28810</v>
      </c>
      <c r="C8094" s="108" t="s">
        <v>2609</v>
      </c>
      <c r="D8094" s="108" t="s">
        <v>28811</v>
      </c>
      <c r="E8094" s="108" t="s">
        <v>28812</v>
      </c>
      <c r="G8094" s="108" t="s">
        <v>28813</v>
      </c>
      <c r="H8094" s="108" t="s">
        <v>2427</v>
      </c>
      <c r="I8094" s="110" t="s">
        <v>28814</v>
      </c>
      <c r="J8094" s="108" t="s">
        <v>2400</v>
      </c>
      <c r="O8094" s="108" t="s">
        <v>2573</v>
      </c>
    </row>
    <row r="8095" spans="1:15" s="108" customFormat="1" ht="12.75" x14ac:dyDescent="0.2">
      <c r="A8095" s="108" t="str">
        <f>EnterpriseData!$B$38</f>
        <v>ProTes300420201Adm</v>
      </c>
      <c r="B8095" s="109" t="s">
        <v>28815</v>
      </c>
      <c r="C8095" s="108" t="s">
        <v>2609</v>
      </c>
      <c r="D8095" s="108" t="s">
        <v>28816</v>
      </c>
      <c r="E8095" s="108" t="s">
        <v>2683</v>
      </c>
      <c r="G8095" s="108" t="s">
        <v>28817</v>
      </c>
      <c r="H8095" s="108" t="s">
        <v>2401</v>
      </c>
      <c r="I8095" s="110" t="s">
        <v>28818</v>
      </c>
      <c r="J8095" s="108" t="s">
        <v>2400</v>
      </c>
      <c r="O8095" s="108" t="s">
        <v>2573</v>
      </c>
    </row>
    <row r="8096" spans="1:15" s="108" customFormat="1" ht="12.75" x14ac:dyDescent="0.2">
      <c r="A8096" s="108" t="str">
        <f>EnterpriseData!$B$38</f>
        <v>ProTes300420201Adm</v>
      </c>
      <c r="B8096" s="109" t="s">
        <v>28819</v>
      </c>
      <c r="C8096" s="108" t="s">
        <v>2609</v>
      </c>
      <c r="D8096" s="108" t="s">
        <v>28820</v>
      </c>
      <c r="E8096" s="108" t="s">
        <v>2683</v>
      </c>
      <c r="G8096" s="108" t="s">
        <v>6942</v>
      </c>
      <c r="H8096" s="108" t="s">
        <v>2401</v>
      </c>
      <c r="I8096" s="110" t="s">
        <v>28821</v>
      </c>
      <c r="J8096" s="108" t="s">
        <v>2400</v>
      </c>
      <c r="O8096" s="108" t="s">
        <v>2573</v>
      </c>
    </row>
    <row r="8097" spans="1:15" s="108" customFormat="1" ht="12.75" x14ac:dyDescent="0.2">
      <c r="A8097" s="108" t="str">
        <f>EnterpriseData!$B$38</f>
        <v>ProTes300420201Adm</v>
      </c>
      <c r="B8097" s="109" t="s">
        <v>28822</v>
      </c>
      <c r="C8097" s="108" t="s">
        <v>2609</v>
      </c>
      <c r="D8097" s="108" t="s">
        <v>28823</v>
      </c>
      <c r="E8097" s="108" t="s">
        <v>2683</v>
      </c>
      <c r="G8097" s="108" t="s">
        <v>28824</v>
      </c>
      <c r="H8097" s="108" t="s">
        <v>2426</v>
      </c>
      <c r="I8097" s="110" t="s">
        <v>28825</v>
      </c>
      <c r="J8097" s="108" t="s">
        <v>2400</v>
      </c>
      <c r="O8097" s="108" t="s">
        <v>2573</v>
      </c>
    </row>
    <row r="8098" spans="1:15" s="108" customFormat="1" ht="12.75" x14ac:dyDescent="0.2">
      <c r="A8098" s="108" t="str">
        <f>EnterpriseData!$B$38</f>
        <v>ProTes300420201Adm</v>
      </c>
      <c r="B8098" s="109" t="s">
        <v>28826</v>
      </c>
      <c r="C8098" s="108" t="s">
        <v>2609</v>
      </c>
      <c r="D8098" s="108" t="s">
        <v>28827</v>
      </c>
      <c r="E8098" s="108" t="s">
        <v>2683</v>
      </c>
      <c r="G8098" s="108" t="s">
        <v>28828</v>
      </c>
      <c r="H8098" s="108" t="s">
        <v>2401</v>
      </c>
      <c r="I8098" s="110" t="s">
        <v>28829</v>
      </c>
      <c r="J8098" s="108" t="s">
        <v>2400</v>
      </c>
      <c r="O8098" s="108" t="s">
        <v>2573</v>
      </c>
    </row>
    <row r="8099" spans="1:15" s="108" customFormat="1" ht="12.75" x14ac:dyDescent="0.2">
      <c r="A8099" s="108" t="str">
        <f>EnterpriseData!$B$38</f>
        <v>ProTes300420201Adm</v>
      </c>
      <c r="B8099" s="109" t="s">
        <v>28830</v>
      </c>
      <c r="C8099" s="108" t="s">
        <v>2609</v>
      </c>
      <c r="D8099" s="108" t="s">
        <v>28831</v>
      </c>
      <c r="E8099" s="108" t="s">
        <v>28832</v>
      </c>
      <c r="G8099" s="108" t="s">
        <v>28833</v>
      </c>
      <c r="H8099" s="108" t="s">
        <v>2435</v>
      </c>
      <c r="I8099" s="110" t="s">
        <v>28834</v>
      </c>
      <c r="J8099" s="108" t="s">
        <v>2400</v>
      </c>
      <c r="O8099" s="108" t="s">
        <v>2573</v>
      </c>
    </row>
    <row r="8100" spans="1:15" s="108" customFormat="1" ht="12.75" x14ac:dyDescent="0.2">
      <c r="A8100" s="108" t="str">
        <f>EnterpriseData!$B$38</f>
        <v>ProTes300420201Adm</v>
      </c>
      <c r="B8100" s="109" t="s">
        <v>28835</v>
      </c>
      <c r="C8100" s="108" t="s">
        <v>2609</v>
      </c>
      <c r="D8100" s="108" t="s">
        <v>28836</v>
      </c>
      <c r="E8100" s="108" t="s">
        <v>28837</v>
      </c>
      <c r="G8100" s="108" t="s">
        <v>28838</v>
      </c>
      <c r="H8100" s="108" t="s">
        <v>2436</v>
      </c>
      <c r="I8100" s="110" t="s">
        <v>28839</v>
      </c>
      <c r="J8100" s="108" t="s">
        <v>2400</v>
      </c>
      <c r="O8100" s="108" t="s">
        <v>2573</v>
      </c>
    </row>
    <row r="8101" spans="1:15" s="108" customFormat="1" ht="12.75" x14ac:dyDescent="0.2">
      <c r="A8101" s="108" t="str">
        <f>EnterpriseData!$B$38</f>
        <v>ProTes300420201Adm</v>
      </c>
      <c r="B8101" s="109" t="s">
        <v>28840</v>
      </c>
      <c r="C8101" s="108" t="s">
        <v>2609</v>
      </c>
      <c r="D8101" s="108" t="s">
        <v>28841</v>
      </c>
      <c r="E8101" s="108" t="s">
        <v>28842</v>
      </c>
      <c r="F8101" s="108" t="s">
        <v>28843</v>
      </c>
      <c r="G8101" s="108" t="s">
        <v>28844</v>
      </c>
      <c r="H8101" s="108" t="s">
        <v>2421</v>
      </c>
      <c r="I8101" s="110" t="s">
        <v>28845</v>
      </c>
      <c r="J8101" s="108" t="s">
        <v>2400</v>
      </c>
      <c r="O8101" s="108" t="s">
        <v>2573</v>
      </c>
    </row>
    <row r="8102" spans="1:15" s="108" customFormat="1" ht="12.75" x14ac:dyDescent="0.2">
      <c r="A8102" s="108" t="str">
        <f>EnterpriseData!$B$38</f>
        <v>ProTes300420201Adm</v>
      </c>
      <c r="B8102" s="109" t="s">
        <v>28846</v>
      </c>
      <c r="C8102" s="108" t="s">
        <v>2609</v>
      </c>
      <c r="D8102" s="108" t="s">
        <v>28847</v>
      </c>
      <c r="E8102" s="108" t="s">
        <v>28848</v>
      </c>
      <c r="G8102" s="108" t="s">
        <v>28849</v>
      </c>
      <c r="H8102" s="108" t="s">
        <v>2434</v>
      </c>
      <c r="I8102" s="110" t="s">
        <v>28850</v>
      </c>
      <c r="J8102" s="108" t="s">
        <v>2400</v>
      </c>
      <c r="O8102" s="108" t="s">
        <v>2573</v>
      </c>
    </row>
    <row r="8103" spans="1:15" s="108" customFormat="1" ht="12.75" x14ac:dyDescent="0.2">
      <c r="A8103" s="108" t="str">
        <f>EnterpriseData!$B$38</f>
        <v>ProTes300420201Adm</v>
      </c>
      <c r="B8103" s="109" t="s">
        <v>28851</v>
      </c>
      <c r="C8103" s="108" t="s">
        <v>2609</v>
      </c>
      <c r="D8103" s="108" t="s">
        <v>28852</v>
      </c>
      <c r="E8103" s="108" t="s">
        <v>2683</v>
      </c>
      <c r="G8103" s="108" t="s">
        <v>28853</v>
      </c>
      <c r="H8103" s="108" t="s">
        <v>2421</v>
      </c>
      <c r="I8103" s="110" t="s">
        <v>28854</v>
      </c>
      <c r="J8103" s="108" t="s">
        <v>2400</v>
      </c>
      <c r="O8103" s="108" t="s">
        <v>2573</v>
      </c>
    </row>
    <row r="8104" spans="1:15" s="108" customFormat="1" ht="12.75" x14ac:dyDescent="0.2">
      <c r="A8104" s="108" t="str">
        <f>EnterpriseData!$B$38</f>
        <v>ProTes300420201Adm</v>
      </c>
      <c r="B8104" s="109" t="s">
        <v>28855</v>
      </c>
      <c r="C8104" s="108" t="s">
        <v>2609</v>
      </c>
      <c r="D8104" s="108" t="s">
        <v>28856</v>
      </c>
      <c r="E8104" s="108" t="s">
        <v>28857</v>
      </c>
      <c r="G8104" s="108" t="s">
        <v>28858</v>
      </c>
      <c r="H8104" s="108" t="s">
        <v>2447</v>
      </c>
      <c r="I8104" s="110" t="s">
        <v>28859</v>
      </c>
      <c r="J8104" s="108" t="s">
        <v>2400</v>
      </c>
      <c r="O8104" s="108" t="s">
        <v>2573</v>
      </c>
    </row>
    <row r="8105" spans="1:15" s="108" customFormat="1" ht="12.75" x14ac:dyDescent="0.2">
      <c r="A8105" s="108" t="str">
        <f>EnterpriseData!$B$38</f>
        <v>ProTes300420201Adm</v>
      </c>
      <c r="B8105" s="109" t="s">
        <v>28860</v>
      </c>
      <c r="C8105" s="108" t="s">
        <v>2609</v>
      </c>
      <c r="D8105" s="108" t="s">
        <v>28861</v>
      </c>
      <c r="E8105" s="108" t="s">
        <v>28862</v>
      </c>
      <c r="G8105" s="108" t="s">
        <v>28863</v>
      </c>
      <c r="H8105" s="108" t="s">
        <v>2438</v>
      </c>
      <c r="I8105" s="110" t="s">
        <v>28864</v>
      </c>
      <c r="J8105" s="108" t="s">
        <v>2400</v>
      </c>
      <c r="O8105" s="108" t="s">
        <v>2573</v>
      </c>
    </row>
    <row r="8106" spans="1:15" s="108" customFormat="1" ht="12.75" x14ac:dyDescent="0.2">
      <c r="A8106" s="108" t="str">
        <f>EnterpriseData!$B$38</f>
        <v>ProTes300420201Adm</v>
      </c>
      <c r="B8106" s="109" t="s">
        <v>28865</v>
      </c>
      <c r="C8106" s="108" t="s">
        <v>2609</v>
      </c>
      <c r="D8106" s="108" t="s">
        <v>28866</v>
      </c>
      <c r="E8106" s="108" t="s">
        <v>28867</v>
      </c>
      <c r="G8106" s="108" t="s">
        <v>28868</v>
      </c>
      <c r="H8106" s="108" t="s">
        <v>2442</v>
      </c>
      <c r="I8106" s="110" t="s">
        <v>28869</v>
      </c>
      <c r="J8106" s="108" t="s">
        <v>2400</v>
      </c>
      <c r="O8106" s="108" t="s">
        <v>2573</v>
      </c>
    </row>
    <row r="8107" spans="1:15" s="108" customFormat="1" ht="12.75" x14ac:dyDescent="0.2">
      <c r="A8107" s="108" t="str">
        <f>EnterpriseData!$B$38</f>
        <v>ProTes300420201Adm</v>
      </c>
      <c r="B8107" s="109" t="s">
        <v>28870</v>
      </c>
      <c r="C8107" s="108" t="s">
        <v>2609</v>
      </c>
      <c r="D8107" s="108" t="s">
        <v>28871</v>
      </c>
      <c r="E8107" s="108" t="s">
        <v>28872</v>
      </c>
      <c r="G8107" s="108" t="s">
        <v>28873</v>
      </c>
      <c r="H8107" s="108" t="s">
        <v>2408</v>
      </c>
      <c r="I8107" s="110" t="s">
        <v>28874</v>
      </c>
      <c r="J8107" s="108" t="s">
        <v>2400</v>
      </c>
      <c r="O8107" s="108" t="s">
        <v>2573</v>
      </c>
    </row>
    <row r="8108" spans="1:15" s="108" customFormat="1" ht="12.75" x14ac:dyDescent="0.2">
      <c r="A8108" s="108" t="str">
        <f>EnterpriseData!$B$38</f>
        <v>ProTes300420201Adm</v>
      </c>
      <c r="B8108" s="109" t="s">
        <v>28875</v>
      </c>
      <c r="C8108" s="108" t="s">
        <v>2609</v>
      </c>
      <c r="D8108" s="108" t="s">
        <v>28876</v>
      </c>
      <c r="E8108" s="108" t="s">
        <v>28877</v>
      </c>
      <c r="G8108" s="108" t="s">
        <v>28878</v>
      </c>
      <c r="H8108" s="108" t="s">
        <v>2434</v>
      </c>
      <c r="I8108" s="110" t="s">
        <v>28879</v>
      </c>
      <c r="J8108" s="108" t="s">
        <v>2400</v>
      </c>
      <c r="O8108" s="108" t="s">
        <v>2573</v>
      </c>
    </row>
    <row r="8109" spans="1:15" s="108" customFormat="1" ht="12.75" x14ac:dyDescent="0.2">
      <c r="A8109" s="108" t="str">
        <f>EnterpriseData!$B$38</f>
        <v>ProTes300420201Adm</v>
      </c>
      <c r="B8109" s="109" t="s">
        <v>28880</v>
      </c>
      <c r="C8109" s="108" t="s">
        <v>2609</v>
      </c>
      <c r="D8109" s="108" t="s">
        <v>28881</v>
      </c>
      <c r="E8109" s="108" t="s">
        <v>28882</v>
      </c>
      <c r="G8109" s="108" t="s">
        <v>28883</v>
      </c>
      <c r="H8109" s="108" t="s">
        <v>2426</v>
      </c>
      <c r="I8109" s="110" t="s">
        <v>28884</v>
      </c>
      <c r="J8109" s="108" t="s">
        <v>2400</v>
      </c>
      <c r="O8109" s="108" t="s">
        <v>2573</v>
      </c>
    </row>
    <row r="8110" spans="1:15" s="108" customFormat="1" ht="12.75" x14ac:dyDescent="0.2">
      <c r="A8110" s="108" t="str">
        <f>EnterpriseData!$B$38</f>
        <v>ProTes300420201Adm</v>
      </c>
      <c r="B8110" s="109" t="s">
        <v>28885</v>
      </c>
      <c r="C8110" s="108" t="s">
        <v>2609</v>
      </c>
      <c r="D8110" s="108" t="s">
        <v>28886</v>
      </c>
      <c r="E8110" s="108" t="s">
        <v>28887</v>
      </c>
      <c r="G8110" s="108" t="s">
        <v>28888</v>
      </c>
      <c r="H8110" s="108" t="s">
        <v>2434</v>
      </c>
      <c r="I8110" s="110" t="s">
        <v>28889</v>
      </c>
      <c r="J8110" s="108" t="s">
        <v>2400</v>
      </c>
      <c r="O8110" s="108" t="s">
        <v>2573</v>
      </c>
    </row>
    <row r="8111" spans="1:15" s="108" customFormat="1" ht="12.75" x14ac:dyDescent="0.2">
      <c r="A8111" s="108" t="str">
        <f>EnterpriseData!$B$38</f>
        <v>ProTes300420201Adm</v>
      </c>
      <c r="B8111" s="109" t="s">
        <v>28890</v>
      </c>
      <c r="C8111" s="108" t="s">
        <v>2609</v>
      </c>
      <c r="D8111" s="108" t="s">
        <v>28891</v>
      </c>
      <c r="E8111" s="108" t="s">
        <v>2683</v>
      </c>
      <c r="G8111" s="108" t="s">
        <v>28892</v>
      </c>
      <c r="H8111" s="108" t="s">
        <v>2427</v>
      </c>
      <c r="I8111" s="110" t="s">
        <v>28893</v>
      </c>
      <c r="J8111" s="108" t="s">
        <v>2400</v>
      </c>
      <c r="O8111" s="108" t="s">
        <v>2573</v>
      </c>
    </row>
    <row r="8112" spans="1:15" s="108" customFormat="1" ht="12.75" x14ac:dyDescent="0.2">
      <c r="A8112" s="108" t="str">
        <f>EnterpriseData!$B$38</f>
        <v>ProTes300420201Adm</v>
      </c>
      <c r="B8112" s="109" t="s">
        <v>28894</v>
      </c>
      <c r="C8112" s="108" t="s">
        <v>2609</v>
      </c>
      <c r="D8112" s="108" t="s">
        <v>28895</v>
      </c>
      <c r="E8112" s="108" t="s">
        <v>28896</v>
      </c>
      <c r="G8112" s="108" t="s">
        <v>28897</v>
      </c>
      <c r="H8112" s="108" t="s">
        <v>2447</v>
      </c>
      <c r="I8112" s="110" t="s">
        <v>28898</v>
      </c>
      <c r="J8112" s="108" t="s">
        <v>2400</v>
      </c>
      <c r="O8112" s="108" t="s">
        <v>2573</v>
      </c>
    </row>
    <row r="8113" spans="1:15" s="108" customFormat="1" ht="12.75" x14ac:dyDescent="0.2">
      <c r="A8113" s="108" t="str">
        <f>EnterpriseData!$B$38</f>
        <v>ProTes300420201Adm</v>
      </c>
      <c r="B8113" s="109" t="s">
        <v>28899</v>
      </c>
      <c r="C8113" s="108" t="s">
        <v>2609</v>
      </c>
      <c r="D8113" s="108" t="s">
        <v>28900</v>
      </c>
      <c r="E8113" s="108" t="s">
        <v>2683</v>
      </c>
      <c r="G8113" s="108" t="s">
        <v>2900</v>
      </c>
      <c r="H8113" s="108" t="s">
        <v>2401</v>
      </c>
      <c r="I8113" s="110" t="s">
        <v>28901</v>
      </c>
      <c r="J8113" s="108" t="s">
        <v>2400</v>
      </c>
      <c r="O8113" s="108" t="s">
        <v>2573</v>
      </c>
    </row>
    <row r="8114" spans="1:15" s="108" customFormat="1" ht="12.75" x14ac:dyDescent="0.2">
      <c r="A8114" s="108" t="str">
        <f>EnterpriseData!$B$38</f>
        <v>ProTes300420201Adm</v>
      </c>
      <c r="B8114" s="109" t="s">
        <v>28902</v>
      </c>
      <c r="C8114" s="108" t="s">
        <v>2609</v>
      </c>
      <c r="D8114" s="108" t="s">
        <v>28903</v>
      </c>
      <c r="E8114" s="108" t="s">
        <v>28904</v>
      </c>
      <c r="G8114" s="108" t="s">
        <v>3740</v>
      </c>
      <c r="H8114" s="108" t="s">
        <v>2418</v>
      </c>
      <c r="I8114" s="110" t="s">
        <v>3741</v>
      </c>
      <c r="J8114" s="108" t="s">
        <v>2400</v>
      </c>
      <c r="O8114" s="108" t="s">
        <v>2573</v>
      </c>
    </row>
    <row r="8115" spans="1:15" s="108" customFormat="1" ht="12.75" x14ac:dyDescent="0.2">
      <c r="A8115" s="108" t="str">
        <f>EnterpriseData!$B$38</f>
        <v>ProTes300420201Adm</v>
      </c>
      <c r="B8115" s="109" t="s">
        <v>28905</v>
      </c>
      <c r="C8115" s="108" t="s">
        <v>2609</v>
      </c>
      <c r="D8115" s="108" t="s">
        <v>28906</v>
      </c>
      <c r="E8115" s="108" t="s">
        <v>28907</v>
      </c>
      <c r="G8115" s="108" t="s">
        <v>28908</v>
      </c>
      <c r="H8115" s="108" t="s">
        <v>2418</v>
      </c>
      <c r="I8115" s="110" t="s">
        <v>28909</v>
      </c>
      <c r="J8115" s="108" t="s">
        <v>2400</v>
      </c>
      <c r="O8115" s="108" t="s">
        <v>2573</v>
      </c>
    </row>
    <row r="8116" spans="1:15" s="108" customFormat="1" ht="12.75" x14ac:dyDescent="0.2">
      <c r="A8116" s="108" t="str">
        <f>EnterpriseData!$B$38</f>
        <v>ProTes300420201Adm</v>
      </c>
      <c r="B8116" s="109" t="s">
        <v>28910</v>
      </c>
      <c r="C8116" s="108" t="s">
        <v>2609</v>
      </c>
      <c r="D8116" s="108" t="s">
        <v>28911</v>
      </c>
      <c r="E8116" s="108" t="s">
        <v>2683</v>
      </c>
      <c r="G8116" s="108" t="s">
        <v>28912</v>
      </c>
      <c r="H8116" s="108" t="s">
        <v>2401</v>
      </c>
      <c r="I8116" s="110" t="s">
        <v>28913</v>
      </c>
      <c r="J8116" s="108" t="s">
        <v>2400</v>
      </c>
      <c r="O8116" s="108" t="s">
        <v>2573</v>
      </c>
    </row>
    <row r="8117" spans="1:15" s="108" customFormat="1" ht="12.75" x14ac:dyDescent="0.2">
      <c r="A8117" s="108" t="str">
        <f>EnterpriseData!$B$38</f>
        <v>ProTes300420201Adm</v>
      </c>
      <c r="B8117" s="109" t="s">
        <v>28914</v>
      </c>
      <c r="C8117" s="108" t="s">
        <v>2609</v>
      </c>
      <c r="D8117" s="108" t="s">
        <v>28915</v>
      </c>
      <c r="E8117" s="108" t="s">
        <v>28916</v>
      </c>
      <c r="G8117" s="108" t="s">
        <v>28917</v>
      </c>
      <c r="H8117" s="108" t="s">
        <v>2442</v>
      </c>
      <c r="I8117" s="110" t="s">
        <v>28918</v>
      </c>
      <c r="J8117" s="108" t="s">
        <v>2400</v>
      </c>
      <c r="O8117" s="108" t="s">
        <v>2573</v>
      </c>
    </row>
    <row r="8118" spans="1:15" s="108" customFormat="1" ht="12.75" x14ac:dyDescent="0.2">
      <c r="A8118" s="108" t="str">
        <f>EnterpriseData!$B$38</f>
        <v>ProTes300420201Adm</v>
      </c>
      <c r="B8118" s="109" t="s">
        <v>28919</v>
      </c>
      <c r="C8118" s="108" t="s">
        <v>2609</v>
      </c>
      <c r="D8118" s="108" t="s">
        <v>28726</v>
      </c>
      <c r="E8118" s="108" t="s">
        <v>28920</v>
      </c>
      <c r="G8118" s="108" t="s">
        <v>28921</v>
      </c>
      <c r="H8118" s="108" t="s">
        <v>2433</v>
      </c>
      <c r="I8118" s="110" t="s">
        <v>28922</v>
      </c>
      <c r="J8118" s="108" t="s">
        <v>2400</v>
      </c>
      <c r="O8118" s="108" t="s">
        <v>2573</v>
      </c>
    </row>
    <row r="8119" spans="1:15" s="108" customFormat="1" ht="12.75" x14ac:dyDescent="0.2">
      <c r="A8119" s="108" t="str">
        <f>EnterpriseData!$B$38</f>
        <v>ProTes300420201Adm</v>
      </c>
      <c r="B8119" s="109" t="s">
        <v>28923</v>
      </c>
      <c r="C8119" s="108" t="s">
        <v>2609</v>
      </c>
      <c r="D8119" s="108" t="s">
        <v>28924</v>
      </c>
      <c r="E8119" s="108" t="s">
        <v>2683</v>
      </c>
      <c r="G8119" s="108" t="s">
        <v>28925</v>
      </c>
      <c r="H8119" s="108" t="s">
        <v>2401</v>
      </c>
      <c r="I8119" s="110" t="s">
        <v>28926</v>
      </c>
      <c r="J8119" s="108" t="s">
        <v>2400</v>
      </c>
      <c r="O8119" s="108" t="s">
        <v>2573</v>
      </c>
    </row>
    <row r="8120" spans="1:15" s="108" customFormat="1" ht="12.75" x14ac:dyDescent="0.2">
      <c r="A8120" s="108" t="str">
        <f>EnterpriseData!$B$38</f>
        <v>ProTes300420201Adm</v>
      </c>
      <c r="B8120" s="109" t="s">
        <v>28927</v>
      </c>
      <c r="C8120" s="108" t="s">
        <v>2609</v>
      </c>
      <c r="D8120" s="108" t="s">
        <v>28928</v>
      </c>
      <c r="E8120" s="108" t="s">
        <v>28929</v>
      </c>
      <c r="G8120" s="108" t="s">
        <v>28930</v>
      </c>
      <c r="H8120" s="108" t="s">
        <v>2440</v>
      </c>
      <c r="I8120" s="110" t="s">
        <v>28931</v>
      </c>
      <c r="J8120" s="108" t="s">
        <v>2400</v>
      </c>
      <c r="O8120" s="108" t="s">
        <v>2573</v>
      </c>
    </row>
    <row r="8121" spans="1:15" s="108" customFormat="1" ht="12.75" x14ac:dyDescent="0.2">
      <c r="A8121" s="108" t="str">
        <f>EnterpriseData!$B$38</f>
        <v>ProTes300420201Adm</v>
      </c>
      <c r="B8121" s="109" t="s">
        <v>28932</v>
      </c>
      <c r="C8121" s="108" t="s">
        <v>2609</v>
      </c>
      <c r="D8121" s="108" t="s">
        <v>28933</v>
      </c>
      <c r="E8121" s="108" t="s">
        <v>28934</v>
      </c>
      <c r="G8121" s="108" t="s">
        <v>28935</v>
      </c>
      <c r="H8121" s="108" t="s">
        <v>412</v>
      </c>
      <c r="I8121" s="110" t="s">
        <v>28936</v>
      </c>
      <c r="J8121" s="108" t="s">
        <v>2400</v>
      </c>
      <c r="O8121" s="108" t="s">
        <v>2573</v>
      </c>
    </row>
    <row r="8122" spans="1:15" s="108" customFormat="1" ht="12.75" x14ac:dyDescent="0.2">
      <c r="A8122" s="108" t="str">
        <f>EnterpriseData!$B$38</f>
        <v>ProTes300420201Adm</v>
      </c>
      <c r="B8122" s="109" t="s">
        <v>28937</v>
      </c>
      <c r="C8122" s="108" t="s">
        <v>2609</v>
      </c>
      <c r="D8122" s="108" t="s">
        <v>28938</v>
      </c>
      <c r="E8122" s="108" t="s">
        <v>28939</v>
      </c>
      <c r="G8122" s="108" t="s">
        <v>28940</v>
      </c>
      <c r="H8122" s="108" t="s">
        <v>2433</v>
      </c>
      <c r="I8122" s="110" t="s">
        <v>28941</v>
      </c>
      <c r="J8122" s="108" t="s">
        <v>2400</v>
      </c>
      <c r="O8122" s="108" t="s">
        <v>2573</v>
      </c>
    </row>
    <row r="8123" spans="1:15" s="108" customFormat="1" ht="12.75" x14ac:dyDescent="0.2">
      <c r="A8123" s="108" t="str">
        <f>EnterpriseData!$B$38</f>
        <v>ProTes300420201Adm</v>
      </c>
      <c r="B8123" s="109" t="s">
        <v>28942</v>
      </c>
      <c r="C8123" s="108" t="s">
        <v>2609</v>
      </c>
      <c r="D8123" s="108" t="s">
        <v>28943</v>
      </c>
      <c r="E8123" s="108" t="s">
        <v>28944</v>
      </c>
      <c r="G8123" s="108" t="s">
        <v>28945</v>
      </c>
      <c r="H8123" s="108" t="s">
        <v>2403</v>
      </c>
      <c r="I8123" s="110" t="s">
        <v>28946</v>
      </c>
      <c r="J8123" s="108" t="s">
        <v>2400</v>
      </c>
      <c r="O8123" s="108" t="s">
        <v>2573</v>
      </c>
    </row>
    <row r="8124" spans="1:15" s="108" customFormat="1" ht="12.75" x14ac:dyDescent="0.2">
      <c r="A8124" s="108" t="str">
        <f>EnterpriseData!$B$38</f>
        <v>ProTes300420201Adm</v>
      </c>
      <c r="B8124" s="109" t="s">
        <v>28947</v>
      </c>
      <c r="C8124" s="108" t="s">
        <v>2609</v>
      </c>
      <c r="D8124" s="108" t="s">
        <v>28948</v>
      </c>
      <c r="E8124" s="108" t="s">
        <v>28949</v>
      </c>
      <c r="G8124" s="108" t="s">
        <v>17149</v>
      </c>
      <c r="H8124" s="108" t="s">
        <v>2408</v>
      </c>
      <c r="I8124" s="110" t="s">
        <v>28950</v>
      </c>
      <c r="J8124" s="108" t="s">
        <v>2400</v>
      </c>
      <c r="O8124" s="108" t="s">
        <v>2573</v>
      </c>
    </row>
    <row r="8125" spans="1:15" s="108" customFormat="1" ht="12.75" x14ac:dyDescent="0.2">
      <c r="A8125" s="108" t="str">
        <f>EnterpriseData!$B$38</f>
        <v>ProTes300420201Adm</v>
      </c>
      <c r="B8125" s="109" t="s">
        <v>28951</v>
      </c>
      <c r="C8125" s="108" t="s">
        <v>2609</v>
      </c>
      <c r="D8125" s="108" t="s">
        <v>28952</v>
      </c>
      <c r="E8125" s="108" t="s">
        <v>28953</v>
      </c>
      <c r="G8125" s="108" t="s">
        <v>28954</v>
      </c>
      <c r="H8125" s="108" t="s">
        <v>2377</v>
      </c>
      <c r="I8125" s="110" t="s">
        <v>28955</v>
      </c>
      <c r="J8125" s="108" t="s">
        <v>2400</v>
      </c>
      <c r="O8125" s="108" t="s">
        <v>2573</v>
      </c>
    </row>
    <row r="8126" spans="1:15" s="108" customFormat="1" ht="12.75" x14ac:dyDescent="0.2">
      <c r="A8126" s="108" t="str">
        <f>EnterpriseData!$B$38</f>
        <v>ProTes300420201Adm</v>
      </c>
      <c r="B8126" s="109" t="s">
        <v>28956</v>
      </c>
      <c r="C8126" s="108" t="s">
        <v>2609</v>
      </c>
      <c r="D8126" s="108" t="s">
        <v>28957</v>
      </c>
      <c r="E8126" s="108" t="s">
        <v>28958</v>
      </c>
      <c r="G8126" s="108" t="s">
        <v>28959</v>
      </c>
      <c r="H8126" s="108" t="s">
        <v>2426</v>
      </c>
      <c r="I8126" s="110" t="s">
        <v>28960</v>
      </c>
      <c r="J8126" s="108" t="s">
        <v>2400</v>
      </c>
      <c r="O8126" s="108" t="s">
        <v>2573</v>
      </c>
    </row>
    <row r="8127" spans="1:15" s="108" customFormat="1" ht="12.75" x14ac:dyDescent="0.2">
      <c r="A8127" s="108" t="str">
        <f>EnterpriseData!$B$38</f>
        <v>ProTes300420201Adm</v>
      </c>
      <c r="B8127" s="109" t="s">
        <v>28961</v>
      </c>
      <c r="C8127" s="108" t="s">
        <v>2609</v>
      </c>
      <c r="D8127" s="108" t="s">
        <v>28962</v>
      </c>
      <c r="E8127" s="108" t="s">
        <v>28963</v>
      </c>
      <c r="G8127" s="108" t="s">
        <v>28964</v>
      </c>
      <c r="H8127" s="108" t="s">
        <v>2419</v>
      </c>
      <c r="I8127" s="110" t="s">
        <v>28965</v>
      </c>
      <c r="J8127" s="108" t="s">
        <v>2400</v>
      </c>
      <c r="O8127" s="108" t="s">
        <v>2573</v>
      </c>
    </row>
    <row r="8128" spans="1:15" s="108" customFormat="1" ht="12.75" x14ac:dyDescent="0.2">
      <c r="A8128" s="108" t="str">
        <f>EnterpriseData!$B$38</f>
        <v>ProTes300420201Adm</v>
      </c>
      <c r="B8128" s="109" t="s">
        <v>28966</v>
      </c>
      <c r="C8128" s="108" t="s">
        <v>2609</v>
      </c>
      <c r="D8128" s="108" t="s">
        <v>28967</v>
      </c>
      <c r="E8128" s="108" t="s">
        <v>28968</v>
      </c>
      <c r="G8128" s="108" t="s">
        <v>28969</v>
      </c>
      <c r="H8128" s="108" t="s">
        <v>2405</v>
      </c>
      <c r="I8128" s="110" t="s">
        <v>28970</v>
      </c>
      <c r="J8128" s="108" t="s">
        <v>2400</v>
      </c>
      <c r="O8128" s="108" t="s">
        <v>2573</v>
      </c>
    </row>
    <row r="8129" spans="1:15" s="108" customFormat="1" ht="12.75" x14ac:dyDescent="0.2">
      <c r="A8129" s="108" t="str">
        <f>EnterpriseData!$B$38</f>
        <v>ProTes300420201Adm</v>
      </c>
      <c r="B8129" s="109" t="s">
        <v>28971</v>
      </c>
      <c r="C8129" s="108" t="s">
        <v>2609</v>
      </c>
      <c r="D8129" s="108" t="s">
        <v>28972</v>
      </c>
      <c r="E8129" s="108" t="s">
        <v>28973</v>
      </c>
      <c r="G8129" s="108" t="s">
        <v>16150</v>
      </c>
      <c r="H8129" s="108" t="s">
        <v>2430</v>
      </c>
      <c r="I8129" s="110" t="s">
        <v>28974</v>
      </c>
      <c r="J8129" s="108" t="s">
        <v>2400</v>
      </c>
      <c r="O8129" s="108" t="s">
        <v>2573</v>
      </c>
    </row>
    <row r="8130" spans="1:15" s="108" customFormat="1" ht="12.75" x14ac:dyDescent="0.2">
      <c r="A8130" s="108" t="str">
        <f>EnterpriseData!$B$38</f>
        <v>ProTes300420201Adm</v>
      </c>
      <c r="B8130" s="109" t="s">
        <v>28975</v>
      </c>
      <c r="C8130" s="108" t="s">
        <v>2609</v>
      </c>
      <c r="D8130" s="108" t="s">
        <v>28976</v>
      </c>
      <c r="E8130" s="108" t="s">
        <v>28977</v>
      </c>
      <c r="G8130" s="108" t="s">
        <v>27924</v>
      </c>
      <c r="H8130" s="108" t="s">
        <v>2422</v>
      </c>
      <c r="I8130" s="110" t="s">
        <v>28978</v>
      </c>
      <c r="J8130" s="108" t="s">
        <v>2400</v>
      </c>
      <c r="O8130" s="108" t="s">
        <v>2573</v>
      </c>
    </row>
    <row r="8131" spans="1:15" s="108" customFormat="1" ht="12.75" x14ac:dyDescent="0.2">
      <c r="A8131" s="108" t="str">
        <f>EnterpriseData!$B$38</f>
        <v>ProTes300420201Adm</v>
      </c>
      <c r="B8131" s="109" t="s">
        <v>28979</v>
      </c>
      <c r="C8131" s="108" t="s">
        <v>2609</v>
      </c>
      <c r="D8131" s="108" t="s">
        <v>28980</v>
      </c>
      <c r="E8131" s="108" t="s">
        <v>28981</v>
      </c>
      <c r="G8131" s="108" t="s">
        <v>28982</v>
      </c>
      <c r="H8131" s="108" t="s">
        <v>2377</v>
      </c>
      <c r="I8131" s="110" t="s">
        <v>28983</v>
      </c>
      <c r="J8131" s="108" t="s">
        <v>2400</v>
      </c>
      <c r="O8131" s="108" t="s">
        <v>2573</v>
      </c>
    </row>
    <row r="8132" spans="1:15" s="108" customFormat="1" ht="12.75" x14ac:dyDescent="0.2">
      <c r="A8132" s="108" t="str">
        <f>EnterpriseData!$B$38</f>
        <v>ProTes300420201Adm</v>
      </c>
      <c r="B8132" s="109" t="s">
        <v>28984</v>
      </c>
      <c r="C8132" s="108" t="s">
        <v>2609</v>
      </c>
      <c r="D8132" s="108" t="s">
        <v>28985</v>
      </c>
      <c r="E8132" s="108" t="s">
        <v>28986</v>
      </c>
      <c r="G8132" s="108" t="s">
        <v>4384</v>
      </c>
      <c r="H8132" s="108" t="s">
        <v>2428</v>
      </c>
      <c r="I8132" s="110" t="s">
        <v>28987</v>
      </c>
      <c r="J8132" s="108" t="s">
        <v>2400</v>
      </c>
      <c r="O8132" s="108" t="s">
        <v>2573</v>
      </c>
    </row>
    <row r="8133" spans="1:15" s="108" customFormat="1" ht="12.75" x14ac:dyDescent="0.2">
      <c r="A8133" s="108" t="str">
        <f>EnterpriseData!$B$38</f>
        <v>ProTes300420201Adm</v>
      </c>
      <c r="B8133" s="109" t="s">
        <v>28988</v>
      </c>
      <c r="C8133" s="108" t="s">
        <v>2609</v>
      </c>
      <c r="D8133" s="108" t="s">
        <v>28989</v>
      </c>
      <c r="E8133" s="108" t="s">
        <v>28990</v>
      </c>
      <c r="G8133" s="108" t="s">
        <v>5781</v>
      </c>
      <c r="H8133" s="108" t="s">
        <v>2408</v>
      </c>
      <c r="I8133" s="110" t="s">
        <v>28991</v>
      </c>
      <c r="J8133" s="108" t="s">
        <v>2400</v>
      </c>
      <c r="O8133" s="108" t="s">
        <v>2573</v>
      </c>
    </row>
    <row r="8134" spans="1:15" s="108" customFormat="1" ht="12.75" x14ac:dyDescent="0.2">
      <c r="A8134" s="108" t="str">
        <f>EnterpriseData!$B$38</f>
        <v>ProTes300420201Adm</v>
      </c>
      <c r="B8134" s="109" t="s">
        <v>28992</v>
      </c>
      <c r="C8134" s="108" t="s">
        <v>2609</v>
      </c>
      <c r="D8134" s="108" t="s">
        <v>28993</v>
      </c>
      <c r="E8134" s="108" t="s">
        <v>28994</v>
      </c>
      <c r="G8134" s="108" t="s">
        <v>28995</v>
      </c>
      <c r="H8134" s="108" t="s">
        <v>2447</v>
      </c>
      <c r="I8134" s="110" t="s">
        <v>28996</v>
      </c>
      <c r="J8134" s="108" t="s">
        <v>2400</v>
      </c>
      <c r="O8134" s="108" t="s">
        <v>2573</v>
      </c>
    </row>
    <row r="8135" spans="1:15" s="108" customFormat="1" ht="12.75" x14ac:dyDescent="0.2">
      <c r="A8135" s="108" t="str">
        <f>EnterpriseData!$B$38</f>
        <v>ProTes300420201Adm</v>
      </c>
      <c r="B8135" s="109" t="s">
        <v>28997</v>
      </c>
      <c r="C8135" s="108" t="s">
        <v>2609</v>
      </c>
      <c r="D8135" s="108" t="s">
        <v>27649</v>
      </c>
      <c r="E8135" s="108" t="s">
        <v>28998</v>
      </c>
      <c r="G8135" s="108" t="s">
        <v>27650</v>
      </c>
      <c r="H8135" s="108" t="s">
        <v>2408</v>
      </c>
      <c r="I8135" s="110" t="s">
        <v>28999</v>
      </c>
      <c r="J8135" s="108" t="s">
        <v>2400</v>
      </c>
      <c r="O8135" s="108" t="s">
        <v>2573</v>
      </c>
    </row>
    <row r="8136" spans="1:15" s="108" customFormat="1" ht="12.75" x14ac:dyDescent="0.2">
      <c r="A8136" s="108" t="str">
        <f>EnterpriseData!$B$38</f>
        <v>ProTes300420201Adm</v>
      </c>
      <c r="B8136" s="109" t="s">
        <v>29000</v>
      </c>
      <c r="C8136" s="108" t="s">
        <v>2609</v>
      </c>
      <c r="D8136" s="108" t="s">
        <v>29001</v>
      </c>
      <c r="E8136" s="108" t="s">
        <v>29002</v>
      </c>
      <c r="G8136" s="108" t="s">
        <v>29003</v>
      </c>
      <c r="H8136" s="108" t="s">
        <v>2403</v>
      </c>
      <c r="I8136" s="110" t="s">
        <v>29004</v>
      </c>
      <c r="J8136" s="108" t="s">
        <v>2400</v>
      </c>
      <c r="O8136" s="108" t="s">
        <v>2573</v>
      </c>
    </row>
    <row r="8137" spans="1:15" s="108" customFormat="1" ht="12.75" x14ac:dyDescent="0.2">
      <c r="A8137" s="108" t="str">
        <f>EnterpriseData!$B$38</f>
        <v>ProTes300420201Adm</v>
      </c>
      <c r="B8137" s="109" t="s">
        <v>29005</v>
      </c>
      <c r="C8137" s="108" t="s">
        <v>2609</v>
      </c>
      <c r="D8137" s="108" t="s">
        <v>29006</v>
      </c>
      <c r="E8137" s="108" t="s">
        <v>29007</v>
      </c>
      <c r="G8137" s="108" t="s">
        <v>29008</v>
      </c>
      <c r="H8137" s="108" t="s">
        <v>2414</v>
      </c>
      <c r="I8137" s="110" t="s">
        <v>29009</v>
      </c>
      <c r="J8137" s="108" t="s">
        <v>2400</v>
      </c>
      <c r="O8137" s="108" t="s">
        <v>2573</v>
      </c>
    </row>
    <row r="8138" spans="1:15" s="108" customFormat="1" ht="12.75" x14ac:dyDescent="0.2">
      <c r="A8138" s="108" t="str">
        <f>EnterpriseData!$B$38</f>
        <v>ProTes300420201Adm</v>
      </c>
      <c r="B8138" s="109" t="s">
        <v>29010</v>
      </c>
      <c r="C8138" s="108" t="s">
        <v>2609</v>
      </c>
      <c r="D8138" s="108" t="s">
        <v>29011</v>
      </c>
      <c r="E8138" s="108" t="s">
        <v>29012</v>
      </c>
      <c r="G8138" s="108" t="s">
        <v>29013</v>
      </c>
      <c r="H8138" s="108" t="s">
        <v>2414</v>
      </c>
      <c r="I8138" s="110" t="s">
        <v>29014</v>
      </c>
      <c r="J8138" s="108" t="s">
        <v>2400</v>
      </c>
      <c r="O8138" s="108" t="s">
        <v>2573</v>
      </c>
    </row>
    <row r="8139" spans="1:15" s="108" customFormat="1" ht="12.75" x14ac:dyDescent="0.2">
      <c r="A8139" s="108" t="str">
        <f>EnterpriseData!$B$38</f>
        <v>ProTes300420201Adm</v>
      </c>
      <c r="B8139" s="109" t="s">
        <v>29015</v>
      </c>
      <c r="C8139" s="108" t="s">
        <v>2609</v>
      </c>
      <c r="D8139" s="108" t="s">
        <v>29016</v>
      </c>
      <c r="E8139" s="108" t="s">
        <v>29017</v>
      </c>
      <c r="G8139" s="108" t="s">
        <v>29018</v>
      </c>
      <c r="H8139" s="108" t="s">
        <v>2405</v>
      </c>
      <c r="I8139" s="110" t="s">
        <v>29019</v>
      </c>
      <c r="J8139" s="108" t="s">
        <v>2400</v>
      </c>
      <c r="O8139" s="108" t="s">
        <v>2573</v>
      </c>
    </row>
    <row r="8140" spans="1:15" s="108" customFormat="1" ht="12.75" x14ac:dyDescent="0.2">
      <c r="A8140" s="108" t="str">
        <f>EnterpriseData!$B$38</f>
        <v>ProTes300420201Adm</v>
      </c>
      <c r="B8140" s="109" t="s">
        <v>29020</v>
      </c>
      <c r="C8140" s="108" t="s">
        <v>2609</v>
      </c>
      <c r="D8140" s="108" t="s">
        <v>29021</v>
      </c>
      <c r="E8140" s="108" t="s">
        <v>29022</v>
      </c>
      <c r="G8140" s="108" t="s">
        <v>29023</v>
      </c>
      <c r="H8140" s="108" t="s">
        <v>2437</v>
      </c>
      <c r="I8140" s="110" t="s">
        <v>29024</v>
      </c>
      <c r="J8140" s="108" t="s">
        <v>2400</v>
      </c>
      <c r="O8140" s="108" t="s">
        <v>2573</v>
      </c>
    </row>
    <row r="8141" spans="1:15" s="108" customFormat="1" ht="12.75" x14ac:dyDescent="0.2">
      <c r="A8141" s="108" t="str">
        <f>EnterpriseData!$B$38</f>
        <v>ProTes300420201Adm</v>
      </c>
      <c r="B8141" s="109" t="s">
        <v>29025</v>
      </c>
      <c r="C8141" s="108" t="s">
        <v>2609</v>
      </c>
      <c r="D8141" s="108" t="s">
        <v>29026</v>
      </c>
      <c r="E8141" s="108" t="s">
        <v>2683</v>
      </c>
      <c r="G8141" s="108" t="s">
        <v>29027</v>
      </c>
      <c r="H8141" s="108" t="s">
        <v>2401</v>
      </c>
      <c r="I8141" s="110" t="s">
        <v>29028</v>
      </c>
      <c r="J8141" s="108" t="s">
        <v>2400</v>
      </c>
      <c r="O8141" s="108" t="s">
        <v>2573</v>
      </c>
    </row>
    <row r="8142" spans="1:15" s="108" customFormat="1" ht="12.75" x14ac:dyDescent="0.2">
      <c r="A8142" s="108" t="str">
        <f>EnterpriseData!$B$38</f>
        <v>ProTes300420201Adm</v>
      </c>
      <c r="B8142" s="109" t="s">
        <v>29029</v>
      </c>
      <c r="C8142" s="108" t="s">
        <v>2609</v>
      </c>
      <c r="D8142" s="108" t="s">
        <v>29030</v>
      </c>
      <c r="E8142" s="108" t="s">
        <v>2683</v>
      </c>
      <c r="G8142" s="108" t="s">
        <v>29031</v>
      </c>
      <c r="H8142" s="108" t="s">
        <v>2403</v>
      </c>
      <c r="I8142" s="110" t="s">
        <v>29032</v>
      </c>
      <c r="J8142" s="108" t="s">
        <v>2400</v>
      </c>
      <c r="O8142" s="108" t="s">
        <v>2573</v>
      </c>
    </row>
    <row r="8143" spans="1:15" s="108" customFormat="1" ht="12.75" x14ac:dyDescent="0.2">
      <c r="A8143" s="108" t="str">
        <f>EnterpriseData!$B$38</f>
        <v>ProTes300420201Adm</v>
      </c>
      <c r="B8143" s="109" t="s">
        <v>29033</v>
      </c>
      <c r="C8143" s="108" t="s">
        <v>2609</v>
      </c>
      <c r="D8143" s="108" t="s">
        <v>29034</v>
      </c>
      <c r="E8143" s="108" t="s">
        <v>2683</v>
      </c>
      <c r="G8143" s="108" t="s">
        <v>29035</v>
      </c>
      <c r="H8143" s="108" t="s">
        <v>2401</v>
      </c>
      <c r="I8143" s="110" t="s">
        <v>29036</v>
      </c>
      <c r="J8143" s="108" t="s">
        <v>2400</v>
      </c>
      <c r="O8143" s="108" t="s">
        <v>2573</v>
      </c>
    </row>
    <row r="8144" spans="1:15" s="108" customFormat="1" ht="12.75" x14ac:dyDescent="0.2">
      <c r="A8144" s="108" t="str">
        <f>EnterpriseData!$B$38</f>
        <v>ProTes300420201Adm</v>
      </c>
      <c r="B8144" s="109" t="s">
        <v>29037</v>
      </c>
      <c r="C8144" s="108" t="s">
        <v>2609</v>
      </c>
      <c r="D8144" s="108" t="s">
        <v>29038</v>
      </c>
      <c r="E8144" s="108" t="s">
        <v>2683</v>
      </c>
      <c r="G8144" s="108" t="s">
        <v>29039</v>
      </c>
      <c r="H8144" s="108" t="s">
        <v>2401</v>
      </c>
      <c r="I8144" s="110" t="s">
        <v>29040</v>
      </c>
      <c r="J8144" s="108" t="s">
        <v>2400</v>
      </c>
      <c r="O8144" s="108" t="s">
        <v>2573</v>
      </c>
    </row>
    <row r="8145" spans="1:15" s="108" customFormat="1" ht="12.75" x14ac:dyDescent="0.2">
      <c r="A8145" s="108" t="str">
        <f>EnterpriseData!$B$38</f>
        <v>ProTes300420201Adm</v>
      </c>
      <c r="B8145" s="109" t="s">
        <v>29041</v>
      </c>
      <c r="C8145" s="108" t="s">
        <v>2609</v>
      </c>
      <c r="D8145" s="108" t="s">
        <v>29042</v>
      </c>
      <c r="E8145" s="108" t="s">
        <v>2683</v>
      </c>
      <c r="G8145" s="108" t="s">
        <v>29043</v>
      </c>
      <c r="H8145" s="108" t="s">
        <v>2401</v>
      </c>
      <c r="I8145" s="110" t="s">
        <v>29044</v>
      </c>
      <c r="J8145" s="108" t="s">
        <v>2400</v>
      </c>
      <c r="O8145" s="108" t="s">
        <v>2573</v>
      </c>
    </row>
    <row r="8146" spans="1:15" s="108" customFormat="1" ht="12.75" x14ac:dyDescent="0.2">
      <c r="A8146" s="108" t="str">
        <f>EnterpriseData!$B$38</f>
        <v>ProTes300420201Adm</v>
      </c>
      <c r="B8146" s="109" t="s">
        <v>29045</v>
      </c>
      <c r="C8146" s="108" t="s">
        <v>2609</v>
      </c>
      <c r="D8146" s="108" t="s">
        <v>29046</v>
      </c>
      <c r="E8146" s="108" t="s">
        <v>2683</v>
      </c>
      <c r="G8146" s="108" t="s">
        <v>29047</v>
      </c>
      <c r="H8146" s="108" t="s">
        <v>2401</v>
      </c>
      <c r="I8146" s="110" t="s">
        <v>29048</v>
      </c>
      <c r="J8146" s="108" t="s">
        <v>2400</v>
      </c>
      <c r="O8146" s="108" t="s">
        <v>2573</v>
      </c>
    </row>
    <row r="8147" spans="1:15" s="108" customFormat="1" ht="12.75" x14ac:dyDescent="0.2">
      <c r="A8147" s="108" t="str">
        <f>EnterpriseData!$B$38</f>
        <v>ProTes300420201Adm</v>
      </c>
      <c r="B8147" s="109" t="s">
        <v>29049</v>
      </c>
      <c r="C8147" s="108" t="s">
        <v>2609</v>
      </c>
      <c r="D8147" s="108" t="s">
        <v>29050</v>
      </c>
      <c r="E8147" s="108" t="s">
        <v>2683</v>
      </c>
      <c r="G8147" s="108" t="s">
        <v>29051</v>
      </c>
      <c r="H8147" s="108" t="s">
        <v>2401</v>
      </c>
      <c r="I8147" s="110" t="s">
        <v>29052</v>
      </c>
      <c r="J8147" s="108" t="s">
        <v>2400</v>
      </c>
      <c r="O8147" s="108" t="s">
        <v>2573</v>
      </c>
    </row>
    <row r="8148" spans="1:15" s="108" customFormat="1" ht="12.75" x14ac:dyDescent="0.2">
      <c r="A8148" s="108" t="str">
        <f>EnterpriseData!$B$38</f>
        <v>ProTes300420201Adm</v>
      </c>
      <c r="B8148" s="109" t="s">
        <v>29053</v>
      </c>
      <c r="C8148" s="108" t="s">
        <v>2609</v>
      </c>
      <c r="D8148" s="108" t="s">
        <v>29054</v>
      </c>
      <c r="E8148" s="108" t="s">
        <v>2683</v>
      </c>
      <c r="G8148" s="108" t="s">
        <v>29055</v>
      </c>
      <c r="H8148" s="108" t="s">
        <v>2401</v>
      </c>
      <c r="I8148" s="110" t="s">
        <v>29056</v>
      </c>
      <c r="J8148" s="108" t="s">
        <v>2400</v>
      </c>
      <c r="O8148" s="108" t="s">
        <v>2573</v>
      </c>
    </row>
    <row r="8149" spans="1:15" s="108" customFormat="1" ht="12.75" x14ac:dyDescent="0.2">
      <c r="A8149" s="108" t="str">
        <f>EnterpriseData!$B$38</f>
        <v>ProTes300420201Adm</v>
      </c>
      <c r="B8149" s="109" t="s">
        <v>29057</v>
      </c>
      <c r="C8149" s="108" t="s">
        <v>2609</v>
      </c>
      <c r="D8149" s="108" t="s">
        <v>29058</v>
      </c>
      <c r="E8149" s="108" t="s">
        <v>2683</v>
      </c>
      <c r="G8149" s="108" t="s">
        <v>29059</v>
      </c>
      <c r="H8149" s="108" t="s">
        <v>2401</v>
      </c>
      <c r="I8149" s="110" t="s">
        <v>29060</v>
      </c>
      <c r="J8149" s="108" t="s">
        <v>2400</v>
      </c>
      <c r="O8149" s="108" t="s">
        <v>2573</v>
      </c>
    </row>
    <row r="8150" spans="1:15" s="108" customFormat="1" ht="12.75" x14ac:dyDescent="0.2">
      <c r="A8150" s="108" t="str">
        <f>EnterpriseData!$B$38</f>
        <v>ProTes300420201Adm</v>
      </c>
      <c r="B8150" s="109" t="s">
        <v>29061</v>
      </c>
      <c r="C8150" s="108" t="s">
        <v>2609</v>
      </c>
      <c r="D8150" s="108" t="s">
        <v>29062</v>
      </c>
      <c r="E8150" s="108" t="s">
        <v>2683</v>
      </c>
      <c r="G8150" s="108" t="s">
        <v>28741</v>
      </c>
      <c r="H8150" s="108" t="s">
        <v>2401</v>
      </c>
      <c r="I8150" s="110" t="s">
        <v>28742</v>
      </c>
      <c r="J8150" s="108" t="s">
        <v>2400</v>
      </c>
      <c r="O8150" s="108" t="s">
        <v>2573</v>
      </c>
    </row>
    <row r="8151" spans="1:15" s="108" customFormat="1" ht="12.75" x14ac:dyDescent="0.2">
      <c r="A8151" s="108" t="str">
        <f>EnterpriseData!$B$38</f>
        <v>ProTes300420201Adm</v>
      </c>
      <c r="B8151" s="109" t="s">
        <v>29063</v>
      </c>
      <c r="C8151" s="108" t="s">
        <v>2609</v>
      </c>
      <c r="D8151" s="108" t="s">
        <v>29064</v>
      </c>
      <c r="E8151" s="108" t="s">
        <v>29065</v>
      </c>
      <c r="G8151" s="108" t="s">
        <v>29066</v>
      </c>
      <c r="H8151" s="108" t="s">
        <v>2434</v>
      </c>
      <c r="I8151" s="110" t="s">
        <v>29067</v>
      </c>
      <c r="J8151" s="108" t="s">
        <v>2400</v>
      </c>
      <c r="O8151" s="108" t="s">
        <v>2573</v>
      </c>
    </row>
    <row r="8152" spans="1:15" s="108" customFormat="1" ht="12.75" x14ac:dyDescent="0.2">
      <c r="A8152" s="108" t="str">
        <f>EnterpriseData!$B$38</f>
        <v>ProTes300420201Adm</v>
      </c>
      <c r="B8152" s="109" t="s">
        <v>29068</v>
      </c>
      <c r="C8152" s="108" t="s">
        <v>2609</v>
      </c>
      <c r="D8152" s="108" t="s">
        <v>29069</v>
      </c>
      <c r="E8152" s="108" t="s">
        <v>29070</v>
      </c>
      <c r="G8152" s="108" t="s">
        <v>29071</v>
      </c>
      <c r="H8152" s="108" t="s">
        <v>2377</v>
      </c>
      <c r="I8152" s="110" t="s">
        <v>29072</v>
      </c>
      <c r="J8152" s="108" t="s">
        <v>2400</v>
      </c>
      <c r="O8152" s="108" t="s">
        <v>2573</v>
      </c>
    </row>
    <row r="8153" spans="1:15" s="108" customFormat="1" ht="12.75" x14ac:dyDescent="0.2">
      <c r="A8153" s="108" t="str">
        <f>EnterpriseData!$B$38</f>
        <v>ProTes300420201Adm</v>
      </c>
      <c r="B8153" s="109" t="s">
        <v>29073</v>
      </c>
      <c r="C8153" s="108" t="s">
        <v>2609</v>
      </c>
      <c r="D8153" s="108" t="s">
        <v>29074</v>
      </c>
      <c r="E8153" s="108" t="s">
        <v>29075</v>
      </c>
      <c r="G8153" s="108" t="s">
        <v>20838</v>
      </c>
      <c r="H8153" s="108" t="s">
        <v>2437</v>
      </c>
      <c r="I8153" s="110" t="s">
        <v>29076</v>
      </c>
      <c r="J8153" s="108" t="s">
        <v>2400</v>
      </c>
      <c r="O8153" s="108" t="s">
        <v>2573</v>
      </c>
    </row>
    <row r="8154" spans="1:15" s="108" customFormat="1" ht="12.75" x14ac:dyDescent="0.2">
      <c r="A8154" s="108" t="str">
        <f>EnterpriseData!$B$38</f>
        <v>ProTes300420201Adm</v>
      </c>
      <c r="B8154" s="109" t="s">
        <v>2608</v>
      </c>
      <c r="C8154" s="108" t="s">
        <v>2609</v>
      </c>
      <c r="D8154" s="108" t="s">
        <v>2610</v>
      </c>
      <c r="E8154" s="108" t="s">
        <v>2611</v>
      </c>
      <c r="G8154" s="108" t="s">
        <v>2612</v>
      </c>
      <c r="H8154" s="108" t="s">
        <v>2413</v>
      </c>
      <c r="I8154" s="110" t="s">
        <v>2613</v>
      </c>
      <c r="J8154" s="108" t="s">
        <v>2400</v>
      </c>
      <c r="O8154" s="108" t="s">
        <v>2573</v>
      </c>
    </row>
    <row r="8155" spans="1:15" s="108" customFormat="1" ht="12.75" x14ac:dyDescent="0.2">
      <c r="A8155" s="108" t="str">
        <f>EnterpriseData!$B$38</f>
        <v>ProTes300420201Adm</v>
      </c>
      <c r="B8155" s="109" t="s">
        <v>29077</v>
      </c>
      <c r="C8155" s="108" t="s">
        <v>2609</v>
      </c>
      <c r="D8155" s="108" t="s">
        <v>29078</v>
      </c>
      <c r="E8155" s="108" t="s">
        <v>29079</v>
      </c>
      <c r="G8155" s="108" t="s">
        <v>29080</v>
      </c>
      <c r="H8155" s="108" t="s">
        <v>2404</v>
      </c>
      <c r="I8155" s="110" t="s">
        <v>29081</v>
      </c>
      <c r="J8155" s="108" t="s">
        <v>2400</v>
      </c>
      <c r="O8155" s="108" t="s">
        <v>2573</v>
      </c>
    </row>
    <row r="8156" spans="1:15" s="108" customFormat="1" ht="12.75" x14ac:dyDescent="0.2">
      <c r="A8156" s="108" t="str">
        <f>EnterpriseData!$B$38</f>
        <v>ProTes300420201Adm</v>
      </c>
      <c r="B8156" s="109" t="s">
        <v>29082</v>
      </c>
      <c r="C8156" s="108" t="s">
        <v>2609</v>
      </c>
      <c r="D8156" s="108" t="s">
        <v>29083</v>
      </c>
      <c r="E8156" s="108" t="s">
        <v>28261</v>
      </c>
      <c r="G8156" s="108" t="s">
        <v>29013</v>
      </c>
      <c r="H8156" s="108" t="s">
        <v>2417</v>
      </c>
      <c r="I8156" s="110" t="s">
        <v>29084</v>
      </c>
      <c r="J8156" s="108" t="s">
        <v>2400</v>
      </c>
      <c r="O8156" s="108" t="s">
        <v>2573</v>
      </c>
    </row>
    <row r="8157" spans="1:15" s="108" customFormat="1" ht="12.75" x14ac:dyDescent="0.2">
      <c r="A8157" s="108" t="str">
        <f>EnterpriseData!$B$38</f>
        <v>ProTes300420201Adm</v>
      </c>
      <c r="B8157" s="109" t="s">
        <v>29085</v>
      </c>
      <c r="C8157" s="108" t="s">
        <v>2609</v>
      </c>
      <c r="D8157" s="108" t="s">
        <v>29086</v>
      </c>
      <c r="E8157" s="108" t="s">
        <v>2683</v>
      </c>
      <c r="G8157" s="108" t="s">
        <v>29087</v>
      </c>
      <c r="H8157" s="108" t="s">
        <v>2401</v>
      </c>
      <c r="I8157" s="110" t="s">
        <v>29088</v>
      </c>
      <c r="J8157" s="108" t="s">
        <v>2400</v>
      </c>
      <c r="O8157" s="108" t="s">
        <v>2573</v>
      </c>
    </row>
    <row r="8158" spans="1:15" s="108" customFormat="1" ht="12.75" x14ac:dyDescent="0.2">
      <c r="A8158" s="108" t="str">
        <f>EnterpriseData!$B$38</f>
        <v>ProTes300420201Adm</v>
      </c>
      <c r="B8158" s="109" t="s">
        <v>29089</v>
      </c>
      <c r="C8158" s="108" t="s">
        <v>2609</v>
      </c>
      <c r="D8158" s="108" t="s">
        <v>29090</v>
      </c>
      <c r="E8158" s="108" t="s">
        <v>2683</v>
      </c>
      <c r="G8158" s="108" t="s">
        <v>29091</v>
      </c>
      <c r="H8158" s="108" t="s">
        <v>2401</v>
      </c>
      <c r="I8158" s="110" t="s">
        <v>29092</v>
      </c>
      <c r="J8158" s="108" t="s">
        <v>2400</v>
      </c>
      <c r="O8158" s="108" t="s">
        <v>2573</v>
      </c>
    </row>
    <row r="8159" spans="1:15" s="108" customFormat="1" ht="12.75" x14ac:dyDescent="0.2">
      <c r="A8159" s="108" t="str">
        <f>EnterpriseData!$B$38</f>
        <v>ProTes300420201Adm</v>
      </c>
      <c r="B8159" s="109" t="s">
        <v>29093</v>
      </c>
      <c r="C8159" s="108" t="s">
        <v>2609</v>
      </c>
      <c r="D8159" s="108" t="s">
        <v>29094</v>
      </c>
      <c r="E8159" s="108" t="s">
        <v>29095</v>
      </c>
      <c r="G8159" s="108" t="s">
        <v>2647</v>
      </c>
      <c r="H8159" s="108" t="s">
        <v>2377</v>
      </c>
      <c r="I8159" s="110" t="s">
        <v>29096</v>
      </c>
      <c r="J8159" s="108" t="s">
        <v>2400</v>
      </c>
      <c r="O8159" s="108" t="s">
        <v>2573</v>
      </c>
    </row>
    <row r="8160" spans="1:15" s="108" customFormat="1" ht="12.75" x14ac:dyDescent="0.2">
      <c r="A8160" s="108" t="str">
        <f>EnterpriseData!$B$38</f>
        <v>ProTes300420201Adm</v>
      </c>
      <c r="B8160" s="109" t="s">
        <v>29097</v>
      </c>
      <c r="C8160" s="108" t="s">
        <v>2609</v>
      </c>
      <c r="D8160" s="108" t="s">
        <v>29098</v>
      </c>
      <c r="E8160" s="108" t="s">
        <v>29099</v>
      </c>
      <c r="G8160" s="108" t="s">
        <v>29100</v>
      </c>
      <c r="H8160" s="108" t="s">
        <v>2421</v>
      </c>
      <c r="I8160" s="110" t="s">
        <v>29101</v>
      </c>
      <c r="J8160" s="108" t="s">
        <v>2400</v>
      </c>
      <c r="O8160" s="108" t="s">
        <v>2573</v>
      </c>
    </row>
    <row r="8161" spans="1:15" s="108" customFormat="1" ht="12.75" x14ac:dyDescent="0.2">
      <c r="A8161" s="108" t="str">
        <f>EnterpriseData!$B$38</f>
        <v>ProTes300420201Adm</v>
      </c>
      <c r="B8161" s="109" t="s">
        <v>29102</v>
      </c>
      <c r="C8161" s="108" t="s">
        <v>2609</v>
      </c>
      <c r="D8161" s="108" t="s">
        <v>29103</v>
      </c>
      <c r="E8161" s="108" t="s">
        <v>29104</v>
      </c>
      <c r="G8161" s="108" t="s">
        <v>29105</v>
      </c>
      <c r="H8161" s="108" t="s">
        <v>2425</v>
      </c>
      <c r="I8161" s="110" t="s">
        <v>29106</v>
      </c>
      <c r="J8161" s="108" t="s">
        <v>2400</v>
      </c>
      <c r="O8161" s="108" t="s">
        <v>2573</v>
      </c>
    </row>
    <row r="8162" spans="1:15" s="108" customFormat="1" ht="12.75" x14ac:dyDescent="0.2">
      <c r="A8162" s="108" t="str">
        <f>EnterpriseData!$B$38</f>
        <v>ProTes300420201Adm</v>
      </c>
      <c r="B8162" s="109" t="s">
        <v>29107</v>
      </c>
      <c r="C8162" s="108" t="s">
        <v>2609</v>
      </c>
      <c r="D8162" s="108" t="s">
        <v>29108</v>
      </c>
      <c r="E8162" s="108" t="s">
        <v>2683</v>
      </c>
      <c r="G8162" s="108" t="s">
        <v>29109</v>
      </c>
      <c r="H8162" s="108" t="s">
        <v>2401</v>
      </c>
      <c r="I8162" s="110" t="s">
        <v>29110</v>
      </c>
      <c r="J8162" s="108" t="s">
        <v>2400</v>
      </c>
      <c r="O8162" s="108" t="s">
        <v>2573</v>
      </c>
    </row>
    <row r="8163" spans="1:15" s="108" customFormat="1" ht="12.75" x14ac:dyDescent="0.2">
      <c r="A8163" s="108" t="str">
        <f>EnterpriseData!$B$38</f>
        <v>ProTes300420201Adm</v>
      </c>
      <c r="B8163" s="109" t="s">
        <v>29111</v>
      </c>
      <c r="C8163" s="108" t="s">
        <v>2609</v>
      </c>
      <c r="D8163" s="108" t="s">
        <v>29112</v>
      </c>
      <c r="E8163" s="108" t="s">
        <v>2683</v>
      </c>
      <c r="G8163" s="108" t="s">
        <v>29113</v>
      </c>
      <c r="H8163" s="108" t="s">
        <v>2427</v>
      </c>
      <c r="I8163" s="110" t="s">
        <v>29114</v>
      </c>
      <c r="J8163" s="108" t="s">
        <v>2400</v>
      </c>
      <c r="O8163" s="108" t="s">
        <v>2573</v>
      </c>
    </row>
    <row r="8164" spans="1:15" s="108" customFormat="1" ht="12.75" x14ac:dyDescent="0.2">
      <c r="A8164" s="108" t="str">
        <f>EnterpriseData!$B$38</f>
        <v>ProTes300420201Adm</v>
      </c>
      <c r="B8164" s="109" t="s">
        <v>29115</v>
      </c>
      <c r="C8164" s="108" t="s">
        <v>2609</v>
      </c>
      <c r="D8164" s="108" t="s">
        <v>29116</v>
      </c>
      <c r="E8164" s="108" t="s">
        <v>29117</v>
      </c>
      <c r="G8164" s="108" t="s">
        <v>3064</v>
      </c>
      <c r="H8164" s="108" t="s">
        <v>2377</v>
      </c>
      <c r="I8164" s="110" t="s">
        <v>29118</v>
      </c>
      <c r="J8164" s="108" t="s">
        <v>2400</v>
      </c>
      <c r="O8164" s="108" t="s">
        <v>2573</v>
      </c>
    </row>
    <row r="8165" spans="1:15" s="108" customFormat="1" ht="12.75" x14ac:dyDescent="0.2">
      <c r="A8165" s="108" t="str">
        <f>EnterpriseData!$B$38</f>
        <v>ProTes300420201Adm</v>
      </c>
      <c r="B8165" s="109" t="s">
        <v>29119</v>
      </c>
      <c r="C8165" s="108" t="s">
        <v>2609</v>
      </c>
      <c r="D8165" s="108" t="s">
        <v>29120</v>
      </c>
      <c r="E8165" s="108" t="s">
        <v>29121</v>
      </c>
      <c r="G8165" s="108" t="s">
        <v>29122</v>
      </c>
      <c r="H8165" s="108" t="s">
        <v>2422</v>
      </c>
      <c r="I8165" s="110" t="s">
        <v>29123</v>
      </c>
      <c r="J8165" s="108" t="s">
        <v>2400</v>
      </c>
      <c r="O8165" s="108" t="s">
        <v>2573</v>
      </c>
    </row>
    <row r="8166" spans="1:15" s="108" customFormat="1" ht="12.75" x14ac:dyDescent="0.2">
      <c r="A8166" s="108" t="str">
        <f>EnterpriseData!$B$38</f>
        <v>ProTes300420201Adm</v>
      </c>
      <c r="B8166" s="109" t="s">
        <v>29124</v>
      </c>
      <c r="C8166" s="108" t="s">
        <v>2609</v>
      </c>
      <c r="D8166" s="108" t="s">
        <v>29125</v>
      </c>
      <c r="E8166" s="108" t="s">
        <v>29126</v>
      </c>
      <c r="G8166" s="108" t="s">
        <v>29127</v>
      </c>
      <c r="H8166" s="108" t="s">
        <v>2377</v>
      </c>
      <c r="I8166" s="110" t="s">
        <v>29128</v>
      </c>
      <c r="J8166" s="108" t="s">
        <v>2400</v>
      </c>
      <c r="O8166" s="108" t="s">
        <v>2573</v>
      </c>
    </row>
    <row r="8167" spans="1:15" s="108" customFormat="1" ht="12.75" x14ac:dyDescent="0.2">
      <c r="A8167" s="108" t="str">
        <f>EnterpriseData!$B$38</f>
        <v>ProTes300420201Adm</v>
      </c>
      <c r="B8167" s="109" t="s">
        <v>29129</v>
      </c>
      <c r="C8167" s="108" t="s">
        <v>2609</v>
      </c>
      <c r="D8167" s="108" t="s">
        <v>29130</v>
      </c>
      <c r="E8167" s="108" t="s">
        <v>2683</v>
      </c>
      <c r="G8167" s="108" t="s">
        <v>4192</v>
      </c>
      <c r="H8167" s="108" t="s">
        <v>2439</v>
      </c>
      <c r="I8167" s="110" t="s">
        <v>29131</v>
      </c>
      <c r="J8167" s="108" t="s">
        <v>2400</v>
      </c>
      <c r="O8167" s="108" t="s">
        <v>2573</v>
      </c>
    </row>
    <row r="8168" spans="1:15" s="108" customFormat="1" ht="12.75" x14ac:dyDescent="0.2">
      <c r="A8168" s="108" t="str">
        <f>EnterpriseData!$B$38</f>
        <v>ProTes300420201Adm</v>
      </c>
      <c r="B8168" s="109" t="s">
        <v>29132</v>
      </c>
      <c r="C8168" s="108" t="s">
        <v>2609</v>
      </c>
      <c r="D8168" s="108" t="s">
        <v>29133</v>
      </c>
      <c r="E8168" s="108" t="s">
        <v>29134</v>
      </c>
      <c r="G8168" s="108" t="s">
        <v>29135</v>
      </c>
      <c r="H8168" s="108" t="s">
        <v>2442</v>
      </c>
      <c r="I8168" s="110" t="s">
        <v>29136</v>
      </c>
      <c r="J8168" s="108" t="s">
        <v>2400</v>
      </c>
      <c r="O8168" s="108" t="s">
        <v>2573</v>
      </c>
    </row>
    <row r="8169" spans="1:15" s="108" customFormat="1" ht="12.75" x14ac:dyDescent="0.2">
      <c r="A8169" s="108" t="str">
        <f>EnterpriseData!$B$38</f>
        <v>ProTes300420201Adm</v>
      </c>
      <c r="B8169" s="109" t="s">
        <v>29137</v>
      </c>
      <c r="C8169" s="108" t="s">
        <v>2609</v>
      </c>
      <c r="D8169" s="108" t="s">
        <v>29138</v>
      </c>
      <c r="E8169" s="108" t="s">
        <v>2683</v>
      </c>
      <c r="G8169" s="108" t="s">
        <v>29139</v>
      </c>
      <c r="H8169" s="108" t="s">
        <v>2440</v>
      </c>
      <c r="I8169" s="110" t="s">
        <v>29140</v>
      </c>
      <c r="J8169" s="108" t="s">
        <v>2400</v>
      </c>
      <c r="O8169" s="108" t="s">
        <v>2573</v>
      </c>
    </row>
    <row r="8170" spans="1:15" s="108" customFormat="1" ht="12.75" x14ac:dyDescent="0.2">
      <c r="A8170" s="108" t="str">
        <f>EnterpriseData!$B$38</f>
        <v>ProTes300420201Adm</v>
      </c>
      <c r="B8170" s="109" t="s">
        <v>29141</v>
      </c>
      <c r="C8170" s="108" t="s">
        <v>2609</v>
      </c>
      <c r="D8170" s="108" t="s">
        <v>29142</v>
      </c>
      <c r="E8170" s="108" t="s">
        <v>29143</v>
      </c>
      <c r="G8170" s="108" t="s">
        <v>29144</v>
      </c>
      <c r="H8170" s="108" t="s">
        <v>2423</v>
      </c>
      <c r="I8170" s="110" t="s">
        <v>29145</v>
      </c>
      <c r="J8170" s="108" t="s">
        <v>2400</v>
      </c>
      <c r="O8170" s="108" t="s">
        <v>2573</v>
      </c>
    </row>
    <row r="8171" spans="1:15" s="108" customFormat="1" ht="12.75" x14ac:dyDescent="0.2">
      <c r="A8171" s="108" t="str">
        <f>EnterpriseData!$B$38</f>
        <v>ProTes300420201Adm</v>
      </c>
      <c r="B8171" s="109" t="s">
        <v>29146</v>
      </c>
      <c r="C8171" s="108" t="s">
        <v>2609</v>
      </c>
      <c r="D8171" s="108" t="s">
        <v>29147</v>
      </c>
      <c r="E8171" s="108" t="s">
        <v>29148</v>
      </c>
      <c r="G8171" s="108" t="s">
        <v>29149</v>
      </c>
      <c r="H8171" s="108" t="s">
        <v>412</v>
      </c>
      <c r="I8171" s="110" t="s">
        <v>29150</v>
      </c>
      <c r="J8171" s="108" t="s">
        <v>2400</v>
      </c>
      <c r="O8171" s="108" t="s">
        <v>2573</v>
      </c>
    </row>
    <row r="8172" spans="1:15" s="108" customFormat="1" ht="12.75" x14ac:dyDescent="0.2">
      <c r="A8172" s="108" t="str">
        <f>EnterpriseData!$B$38</f>
        <v>ProTes300420201Adm</v>
      </c>
      <c r="B8172" s="109" t="s">
        <v>29151</v>
      </c>
      <c r="C8172" s="108" t="s">
        <v>2609</v>
      </c>
      <c r="D8172" s="108" t="s">
        <v>29152</v>
      </c>
      <c r="E8172" s="108" t="s">
        <v>29153</v>
      </c>
      <c r="G8172" s="108" t="s">
        <v>29154</v>
      </c>
      <c r="H8172" s="108" t="s">
        <v>2442</v>
      </c>
      <c r="I8172" s="110" t="s">
        <v>29155</v>
      </c>
      <c r="J8172" s="108" t="s">
        <v>2400</v>
      </c>
      <c r="O8172" s="108" t="s">
        <v>2573</v>
      </c>
    </row>
    <row r="8173" spans="1:15" s="108" customFormat="1" ht="12.75" x14ac:dyDescent="0.2">
      <c r="A8173" s="108" t="str">
        <f>EnterpriseData!$B$38</f>
        <v>ProTes300420201Adm</v>
      </c>
      <c r="B8173" s="109" t="s">
        <v>29156</v>
      </c>
      <c r="C8173" s="108" t="s">
        <v>2609</v>
      </c>
      <c r="D8173" s="108" t="s">
        <v>29157</v>
      </c>
      <c r="E8173" s="108" t="s">
        <v>29158</v>
      </c>
      <c r="G8173" s="108" t="s">
        <v>29159</v>
      </c>
      <c r="H8173" s="108" t="s">
        <v>2412</v>
      </c>
      <c r="I8173" s="110" t="s">
        <v>29160</v>
      </c>
      <c r="J8173" s="108" t="s">
        <v>2400</v>
      </c>
      <c r="O8173" s="108" t="s">
        <v>2573</v>
      </c>
    </row>
    <row r="8174" spans="1:15" s="108" customFormat="1" ht="12.75" x14ac:dyDescent="0.2">
      <c r="A8174" s="108" t="str">
        <f>EnterpriseData!$B$38</f>
        <v>ProTes300420201Adm</v>
      </c>
      <c r="B8174" s="109" t="s">
        <v>29161</v>
      </c>
      <c r="C8174" s="108" t="s">
        <v>2609</v>
      </c>
      <c r="D8174" s="108" t="s">
        <v>29162</v>
      </c>
      <c r="E8174" s="108" t="s">
        <v>2683</v>
      </c>
      <c r="G8174" s="108" t="s">
        <v>29163</v>
      </c>
      <c r="H8174" s="108" t="s">
        <v>2401</v>
      </c>
      <c r="I8174" s="110" t="s">
        <v>29164</v>
      </c>
      <c r="J8174" s="108" t="s">
        <v>2400</v>
      </c>
      <c r="O8174" s="108" t="s">
        <v>2573</v>
      </c>
    </row>
    <row r="8175" spans="1:15" s="108" customFormat="1" ht="12.75" x14ac:dyDescent="0.2">
      <c r="A8175" s="108" t="str">
        <f>EnterpriseData!$B$38</f>
        <v>ProTes300420201Adm</v>
      </c>
      <c r="B8175" s="109" t="s">
        <v>29165</v>
      </c>
      <c r="C8175" s="108" t="s">
        <v>2609</v>
      </c>
      <c r="D8175" s="108" t="s">
        <v>29166</v>
      </c>
      <c r="E8175" s="108" t="s">
        <v>29167</v>
      </c>
      <c r="G8175" s="108" t="s">
        <v>29168</v>
      </c>
      <c r="H8175" s="108" t="s">
        <v>2425</v>
      </c>
      <c r="I8175" s="110" t="s">
        <v>29169</v>
      </c>
      <c r="J8175" s="108" t="s">
        <v>2400</v>
      </c>
      <c r="O8175" s="108" t="s">
        <v>2573</v>
      </c>
    </row>
    <row r="8176" spans="1:15" s="108" customFormat="1" ht="12.75" x14ac:dyDescent="0.2">
      <c r="A8176" s="108" t="str">
        <f>EnterpriseData!$B$38</f>
        <v>ProTes300420201Adm</v>
      </c>
      <c r="B8176" s="109" t="s">
        <v>29170</v>
      </c>
      <c r="C8176" s="108" t="s">
        <v>2609</v>
      </c>
      <c r="D8176" s="108" t="s">
        <v>29171</v>
      </c>
      <c r="E8176" s="108" t="s">
        <v>29172</v>
      </c>
      <c r="G8176" s="108" t="s">
        <v>8209</v>
      </c>
      <c r="H8176" s="108" t="s">
        <v>2402</v>
      </c>
      <c r="I8176" s="110" t="s">
        <v>29173</v>
      </c>
      <c r="J8176" s="108" t="s">
        <v>2400</v>
      </c>
      <c r="O8176" s="108" t="s">
        <v>2573</v>
      </c>
    </row>
    <row r="8177" spans="1:15" s="108" customFormat="1" ht="12.75" x14ac:dyDescent="0.2">
      <c r="A8177" s="108" t="str">
        <f>EnterpriseData!$B$38</f>
        <v>ProTes300420201Adm</v>
      </c>
      <c r="B8177" s="109" t="s">
        <v>29174</v>
      </c>
      <c r="C8177" s="108" t="s">
        <v>2609</v>
      </c>
      <c r="D8177" s="108" t="s">
        <v>29175</v>
      </c>
      <c r="E8177" s="108" t="s">
        <v>29176</v>
      </c>
      <c r="G8177" s="108" t="s">
        <v>29177</v>
      </c>
      <c r="H8177" s="108" t="s">
        <v>2404</v>
      </c>
      <c r="I8177" s="110" t="s">
        <v>29178</v>
      </c>
      <c r="J8177" s="108" t="s">
        <v>2400</v>
      </c>
      <c r="O8177" s="108" t="s">
        <v>2573</v>
      </c>
    </row>
    <row r="8178" spans="1:15" s="108" customFormat="1" ht="12.75" x14ac:dyDescent="0.2">
      <c r="A8178" s="108" t="str">
        <f>EnterpriseData!$B$38</f>
        <v>ProTes300420201Adm</v>
      </c>
      <c r="B8178" s="109" t="s">
        <v>29179</v>
      </c>
      <c r="C8178" s="108" t="s">
        <v>2609</v>
      </c>
      <c r="D8178" s="108" t="s">
        <v>29180</v>
      </c>
      <c r="E8178" s="108" t="s">
        <v>29181</v>
      </c>
      <c r="G8178" s="108" t="s">
        <v>29182</v>
      </c>
      <c r="H8178" s="108" t="s">
        <v>2437</v>
      </c>
      <c r="I8178" s="110" t="s">
        <v>29183</v>
      </c>
      <c r="J8178" s="108" t="s">
        <v>2400</v>
      </c>
      <c r="O8178" s="108" t="s">
        <v>2573</v>
      </c>
    </row>
    <row r="8179" spans="1:15" s="108" customFormat="1" ht="12.75" x14ac:dyDescent="0.2">
      <c r="A8179" s="108" t="str">
        <f>EnterpriseData!$B$38</f>
        <v>ProTes300420201Adm</v>
      </c>
      <c r="B8179" s="109" t="s">
        <v>29184</v>
      </c>
      <c r="C8179" s="108" t="s">
        <v>2609</v>
      </c>
      <c r="D8179" s="108" t="s">
        <v>29185</v>
      </c>
      <c r="E8179" s="108" t="s">
        <v>2683</v>
      </c>
      <c r="G8179" s="108" t="s">
        <v>29186</v>
      </c>
      <c r="H8179" s="108" t="s">
        <v>2401</v>
      </c>
      <c r="I8179" s="110" t="s">
        <v>29187</v>
      </c>
      <c r="J8179" s="108" t="s">
        <v>2400</v>
      </c>
      <c r="O8179" s="108" t="s">
        <v>2573</v>
      </c>
    </row>
    <row r="8180" spans="1:15" s="108" customFormat="1" ht="12.75" x14ac:dyDescent="0.2">
      <c r="A8180" s="108" t="str">
        <f>EnterpriseData!$B$38</f>
        <v>ProTes300420201Adm</v>
      </c>
      <c r="B8180" s="109" t="s">
        <v>29188</v>
      </c>
      <c r="C8180" s="108" t="s">
        <v>2609</v>
      </c>
      <c r="D8180" s="108" t="s">
        <v>29189</v>
      </c>
      <c r="E8180" s="108" t="s">
        <v>29190</v>
      </c>
      <c r="G8180" s="108" t="s">
        <v>29191</v>
      </c>
      <c r="H8180" s="108" t="s">
        <v>2432</v>
      </c>
      <c r="I8180" s="110" t="s">
        <v>29192</v>
      </c>
      <c r="J8180" s="108" t="s">
        <v>2400</v>
      </c>
      <c r="O8180" s="108" t="s">
        <v>2573</v>
      </c>
    </row>
    <row r="8181" spans="1:15" s="108" customFormat="1" ht="12.75" x14ac:dyDescent="0.2">
      <c r="A8181" s="108" t="str">
        <f>EnterpriseData!$B$38</f>
        <v>ProTes300420201Adm</v>
      </c>
      <c r="B8181" s="109" t="s">
        <v>29193</v>
      </c>
      <c r="C8181" s="108" t="s">
        <v>2609</v>
      </c>
      <c r="D8181" s="108" t="s">
        <v>29194</v>
      </c>
      <c r="E8181" s="108" t="s">
        <v>2683</v>
      </c>
      <c r="G8181" s="108" t="s">
        <v>29195</v>
      </c>
      <c r="H8181" s="108" t="s">
        <v>2421</v>
      </c>
      <c r="I8181" s="110" t="s">
        <v>29196</v>
      </c>
      <c r="J8181" s="108" t="s">
        <v>2400</v>
      </c>
      <c r="O8181" s="108" t="s">
        <v>2573</v>
      </c>
    </row>
    <row r="8182" spans="1:15" s="108" customFormat="1" ht="12.75" x14ac:dyDescent="0.2">
      <c r="A8182" s="108" t="str">
        <f>EnterpriseData!$B$38</f>
        <v>ProTes300420201Adm</v>
      </c>
      <c r="B8182" s="109" t="s">
        <v>29197</v>
      </c>
      <c r="C8182" s="108" t="s">
        <v>2609</v>
      </c>
      <c r="D8182" s="108" t="s">
        <v>29198</v>
      </c>
      <c r="E8182" s="108" t="s">
        <v>28963</v>
      </c>
      <c r="G8182" s="108" t="s">
        <v>29199</v>
      </c>
      <c r="H8182" s="108" t="s">
        <v>2423</v>
      </c>
      <c r="I8182" s="110" t="s">
        <v>29200</v>
      </c>
      <c r="J8182" s="108" t="s">
        <v>2400</v>
      </c>
      <c r="O8182" s="108" t="s">
        <v>2573</v>
      </c>
    </row>
    <row r="8183" spans="1:15" s="108" customFormat="1" ht="12.75" x14ac:dyDescent="0.2">
      <c r="A8183" s="108" t="str">
        <f>EnterpriseData!$B$38</f>
        <v>ProTes300420201Adm</v>
      </c>
      <c r="B8183" s="109" t="s">
        <v>29201</v>
      </c>
      <c r="C8183" s="108" t="s">
        <v>2609</v>
      </c>
      <c r="D8183" s="108" t="s">
        <v>29202</v>
      </c>
      <c r="E8183" s="108" t="s">
        <v>29203</v>
      </c>
      <c r="G8183" s="108" t="s">
        <v>29204</v>
      </c>
      <c r="H8183" s="108" t="s">
        <v>2442</v>
      </c>
      <c r="I8183" s="110" t="s">
        <v>29205</v>
      </c>
      <c r="J8183" s="108" t="s">
        <v>2400</v>
      </c>
      <c r="O8183" s="108" t="s">
        <v>2573</v>
      </c>
    </row>
    <row r="8184" spans="1:15" s="108" customFormat="1" ht="12.75" x14ac:dyDescent="0.2">
      <c r="A8184" s="108" t="str">
        <f>EnterpriseData!$B$38</f>
        <v>ProTes300420201Adm</v>
      </c>
      <c r="B8184" s="109" t="s">
        <v>29206</v>
      </c>
      <c r="C8184" s="108" t="s">
        <v>2609</v>
      </c>
      <c r="D8184" s="108" t="s">
        <v>14979</v>
      </c>
      <c r="E8184" s="108" t="s">
        <v>29207</v>
      </c>
      <c r="G8184" s="108" t="s">
        <v>6603</v>
      </c>
      <c r="H8184" s="108" t="s">
        <v>2404</v>
      </c>
      <c r="I8184" s="110" t="s">
        <v>29208</v>
      </c>
      <c r="J8184" s="108" t="s">
        <v>2400</v>
      </c>
      <c r="O8184" s="108" t="s">
        <v>2573</v>
      </c>
    </row>
    <row r="8185" spans="1:15" s="108" customFormat="1" ht="12.75" x14ac:dyDescent="0.2">
      <c r="A8185" s="108" t="str">
        <f>EnterpriseData!$B$38</f>
        <v>ProTes300420201Adm</v>
      </c>
      <c r="B8185" s="109" t="s">
        <v>29209</v>
      </c>
      <c r="C8185" s="108" t="s">
        <v>2609</v>
      </c>
      <c r="D8185" s="108" t="s">
        <v>29210</v>
      </c>
      <c r="E8185" s="108" t="s">
        <v>2683</v>
      </c>
      <c r="G8185" s="108" t="s">
        <v>29211</v>
      </c>
      <c r="H8185" s="108" t="s">
        <v>2401</v>
      </c>
      <c r="I8185" s="110" t="s">
        <v>29212</v>
      </c>
      <c r="J8185" s="108" t="s">
        <v>2400</v>
      </c>
      <c r="O8185" s="108" t="s">
        <v>2573</v>
      </c>
    </row>
    <row r="8186" spans="1:15" s="108" customFormat="1" ht="12.75" x14ac:dyDescent="0.2">
      <c r="A8186" s="108" t="str">
        <f>EnterpriseData!$B$38</f>
        <v>ProTes300420201Adm</v>
      </c>
      <c r="B8186" s="109" t="s">
        <v>29213</v>
      </c>
      <c r="C8186" s="108" t="s">
        <v>2609</v>
      </c>
      <c r="D8186" s="108" t="s">
        <v>29214</v>
      </c>
      <c r="E8186" s="108" t="s">
        <v>2683</v>
      </c>
      <c r="G8186" s="108" t="s">
        <v>29215</v>
      </c>
      <c r="H8186" s="108" t="s">
        <v>2401</v>
      </c>
      <c r="I8186" s="110" t="s">
        <v>29216</v>
      </c>
      <c r="J8186" s="108" t="s">
        <v>2400</v>
      </c>
      <c r="O8186" s="108" t="s">
        <v>2573</v>
      </c>
    </row>
    <row r="8187" spans="1:15" s="108" customFormat="1" ht="12.75" x14ac:dyDescent="0.2">
      <c r="A8187" s="108" t="str">
        <f>EnterpriseData!$B$38</f>
        <v>ProTes300420201Adm</v>
      </c>
      <c r="B8187" s="109" t="s">
        <v>29217</v>
      </c>
      <c r="C8187" s="108" t="s">
        <v>2609</v>
      </c>
      <c r="D8187" s="108" t="s">
        <v>29218</v>
      </c>
      <c r="E8187" s="108" t="s">
        <v>29219</v>
      </c>
      <c r="G8187" s="108" t="s">
        <v>21896</v>
      </c>
      <c r="H8187" s="108" t="s">
        <v>2434</v>
      </c>
      <c r="I8187" s="110" t="s">
        <v>29220</v>
      </c>
      <c r="J8187" s="108" t="s">
        <v>2400</v>
      </c>
      <c r="O8187" s="108" t="s">
        <v>2573</v>
      </c>
    </row>
    <row r="8188" spans="1:15" s="108" customFormat="1" ht="12.75" x14ac:dyDescent="0.2">
      <c r="A8188" s="108" t="str">
        <f>EnterpriseData!$B$38</f>
        <v>ProTes300420201Adm</v>
      </c>
      <c r="B8188" s="109" t="s">
        <v>29221</v>
      </c>
      <c r="C8188" s="108" t="s">
        <v>2609</v>
      </c>
      <c r="D8188" s="108" t="s">
        <v>29222</v>
      </c>
      <c r="E8188" s="108" t="s">
        <v>29223</v>
      </c>
      <c r="G8188" s="108" t="s">
        <v>29224</v>
      </c>
      <c r="H8188" s="108" t="s">
        <v>2419</v>
      </c>
      <c r="I8188" s="110" t="s">
        <v>29225</v>
      </c>
      <c r="J8188" s="108" t="s">
        <v>2400</v>
      </c>
      <c r="O8188" s="108" t="s">
        <v>2573</v>
      </c>
    </row>
    <row r="8189" spans="1:15" s="108" customFormat="1" ht="12.75" x14ac:dyDescent="0.2">
      <c r="A8189" s="108" t="str">
        <f>EnterpriseData!$B$38</f>
        <v>ProTes300420201Adm</v>
      </c>
      <c r="B8189" s="109" t="s">
        <v>29226</v>
      </c>
      <c r="C8189" s="108" t="s">
        <v>2609</v>
      </c>
      <c r="D8189" s="108" t="s">
        <v>29227</v>
      </c>
      <c r="E8189" s="108" t="s">
        <v>2683</v>
      </c>
      <c r="G8189" s="108" t="s">
        <v>29228</v>
      </c>
      <c r="H8189" s="108" t="s">
        <v>2401</v>
      </c>
      <c r="I8189" s="110" t="s">
        <v>29229</v>
      </c>
      <c r="J8189" s="108" t="s">
        <v>2400</v>
      </c>
      <c r="O8189" s="108" t="s">
        <v>2573</v>
      </c>
    </row>
    <row r="8190" spans="1:15" s="108" customFormat="1" ht="12.75" x14ac:dyDescent="0.2">
      <c r="A8190" s="108" t="str">
        <f>EnterpriseData!$B$38</f>
        <v>ProTes300420201Adm</v>
      </c>
      <c r="B8190" s="109" t="s">
        <v>29230</v>
      </c>
      <c r="C8190" s="108" t="s">
        <v>2609</v>
      </c>
      <c r="D8190" s="108" t="s">
        <v>29231</v>
      </c>
      <c r="E8190" s="108" t="s">
        <v>29232</v>
      </c>
      <c r="G8190" s="108" t="s">
        <v>29233</v>
      </c>
      <c r="H8190" s="108" t="s">
        <v>2437</v>
      </c>
      <c r="I8190" s="110" t="s">
        <v>29234</v>
      </c>
      <c r="J8190" s="108" t="s">
        <v>2400</v>
      </c>
      <c r="O8190" s="108" t="s">
        <v>2573</v>
      </c>
    </row>
    <row r="8191" spans="1:15" s="108" customFormat="1" ht="12.75" x14ac:dyDescent="0.2">
      <c r="A8191" s="108" t="str">
        <f>EnterpriseData!$B$38</f>
        <v>ProTes300420201Adm</v>
      </c>
      <c r="B8191" s="109" t="s">
        <v>29235</v>
      </c>
      <c r="C8191" s="108" t="s">
        <v>2609</v>
      </c>
      <c r="D8191" s="108" t="s">
        <v>29236</v>
      </c>
      <c r="E8191" s="108" t="s">
        <v>2683</v>
      </c>
      <c r="G8191" s="108" t="s">
        <v>29237</v>
      </c>
      <c r="H8191" s="108" t="s">
        <v>2401</v>
      </c>
      <c r="I8191" s="110" t="s">
        <v>29238</v>
      </c>
      <c r="J8191" s="108" t="s">
        <v>2400</v>
      </c>
      <c r="O8191" s="108" t="s">
        <v>2573</v>
      </c>
    </row>
    <row r="8192" spans="1:15" s="108" customFormat="1" ht="12.75" x14ac:dyDescent="0.2">
      <c r="A8192" s="108" t="str">
        <f>EnterpriseData!$B$38</f>
        <v>ProTes300420201Adm</v>
      </c>
      <c r="B8192" s="109" t="s">
        <v>29239</v>
      </c>
      <c r="C8192" s="108" t="s">
        <v>2609</v>
      </c>
      <c r="D8192" s="108" t="s">
        <v>29240</v>
      </c>
      <c r="E8192" s="108" t="s">
        <v>29241</v>
      </c>
      <c r="G8192" s="108" t="s">
        <v>29242</v>
      </c>
      <c r="H8192" s="108" t="s">
        <v>2436</v>
      </c>
      <c r="I8192" s="110" t="s">
        <v>29243</v>
      </c>
      <c r="J8192" s="108" t="s">
        <v>2400</v>
      </c>
      <c r="O8192" s="108" t="s">
        <v>2573</v>
      </c>
    </row>
    <row r="8193" spans="1:15" s="108" customFormat="1" ht="12.75" x14ac:dyDescent="0.2">
      <c r="A8193" s="108" t="str">
        <f>EnterpriseData!$B$38</f>
        <v>ProTes300420201Adm</v>
      </c>
      <c r="B8193" s="109" t="s">
        <v>29244</v>
      </c>
      <c r="C8193" s="108" t="s">
        <v>2609</v>
      </c>
      <c r="D8193" s="108" t="s">
        <v>29245</v>
      </c>
      <c r="E8193" s="108" t="s">
        <v>2683</v>
      </c>
      <c r="G8193" s="108" t="s">
        <v>29246</v>
      </c>
      <c r="H8193" s="108" t="s">
        <v>2416</v>
      </c>
      <c r="I8193" s="110" t="s">
        <v>29247</v>
      </c>
      <c r="J8193" s="108" t="s">
        <v>2400</v>
      </c>
      <c r="O8193" s="108" t="s">
        <v>2573</v>
      </c>
    </row>
    <row r="8194" spans="1:15" s="108" customFormat="1" ht="12.75" x14ac:dyDescent="0.2">
      <c r="A8194" s="108" t="str">
        <f>EnterpriseData!$B$38</f>
        <v>ProTes300420201Adm</v>
      </c>
      <c r="B8194" s="109" t="s">
        <v>29248</v>
      </c>
      <c r="C8194" s="108" t="s">
        <v>2609</v>
      </c>
      <c r="D8194" s="108" t="s">
        <v>29249</v>
      </c>
      <c r="E8194" s="108" t="s">
        <v>2683</v>
      </c>
      <c r="G8194" s="108" t="s">
        <v>29250</v>
      </c>
      <c r="H8194" s="108" t="s">
        <v>2377</v>
      </c>
      <c r="I8194" s="110" t="s">
        <v>29251</v>
      </c>
      <c r="J8194" s="108" t="s">
        <v>2400</v>
      </c>
      <c r="O8194" s="108" t="s">
        <v>2573</v>
      </c>
    </row>
    <row r="8195" spans="1:15" s="108" customFormat="1" ht="12.75" x14ac:dyDescent="0.2">
      <c r="A8195" s="108" t="str">
        <f>EnterpriseData!$B$38</f>
        <v>ProTes300420201Adm</v>
      </c>
      <c r="B8195" s="109" t="s">
        <v>29252</v>
      </c>
      <c r="C8195" s="108" t="s">
        <v>2609</v>
      </c>
      <c r="D8195" s="108" t="s">
        <v>29253</v>
      </c>
      <c r="E8195" s="108" t="s">
        <v>2683</v>
      </c>
      <c r="G8195" s="108" t="s">
        <v>29254</v>
      </c>
      <c r="H8195" s="108" t="s">
        <v>2401</v>
      </c>
      <c r="I8195" s="110" t="s">
        <v>29255</v>
      </c>
      <c r="J8195" s="108" t="s">
        <v>2400</v>
      </c>
      <c r="O8195" s="108" t="s">
        <v>2573</v>
      </c>
    </row>
    <row r="8196" spans="1:15" s="108" customFormat="1" ht="12.75" x14ac:dyDescent="0.2">
      <c r="A8196" s="108" t="str">
        <f>EnterpriseData!$B$38</f>
        <v>ProTes300420201Adm</v>
      </c>
      <c r="B8196" s="109" t="s">
        <v>29256</v>
      </c>
      <c r="C8196" s="108" t="s">
        <v>2609</v>
      </c>
      <c r="D8196" s="108" t="s">
        <v>29257</v>
      </c>
      <c r="E8196" s="108" t="s">
        <v>29258</v>
      </c>
      <c r="G8196" s="108" t="s">
        <v>29259</v>
      </c>
      <c r="H8196" s="108" t="s">
        <v>2404</v>
      </c>
      <c r="I8196" s="110" t="s">
        <v>29260</v>
      </c>
      <c r="J8196" s="108" t="s">
        <v>2400</v>
      </c>
      <c r="O8196" s="108" t="s">
        <v>2573</v>
      </c>
    </row>
    <row r="8197" spans="1:15" s="108" customFormat="1" ht="12.75" x14ac:dyDescent="0.2">
      <c r="A8197" s="108" t="str">
        <f>EnterpriseData!$B$38</f>
        <v>ProTes300420201Adm</v>
      </c>
      <c r="B8197" s="109" t="s">
        <v>29261</v>
      </c>
      <c r="C8197" s="108" t="s">
        <v>2609</v>
      </c>
      <c r="D8197" s="108" t="s">
        <v>29262</v>
      </c>
      <c r="E8197" s="108" t="s">
        <v>29263</v>
      </c>
      <c r="G8197" s="108" t="s">
        <v>29264</v>
      </c>
      <c r="H8197" s="108" t="s">
        <v>2443</v>
      </c>
      <c r="I8197" s="110" t="s">
        <v>29265</v>
      </c>
      <c r="J8197" s="108" t="s">
        <v>2400</v>
      </c>
      <c r="O8197" s="108" t="s">
        <v>2573</v>
      </c>
    </row>
    <row r="8198" spans="1:15" s="108" customFormat="1" ht="12.75" x14ac:dyDescent="0.2">
      <c r="A8198" s="108" t="str">
        <f>EnterpriseData!$B$38</f>
        <v>ProTes300420201Adm</v>
      </c>
      <c r="B8198" s="109" t="s">
        <v>29266</v>
      </c>
      <c r="C8198" s="108" t="s">
        <v>2609</v>
      </c>
      <c r="D8198" s="108" t="s">
        <v>29267</v>
      </c>
      <c r="E8198" s="108" t="s">
        <v>27882</v>
      </c>
      <c r="G8198" s="108" t="s">
        <v>29268</v>
      </c>
      <c r="H8198" s="108" t="s">
        <v>2413</v>
      </c>
      <c r="I8198" s="110" t="s">
        <v>29269</v>
      </c>
      <c r="J8198" s="108" t="s">
        <v>2400</v>
      </c>
      <c r="O8198" s="108" t="s">
        <v>2573</v>
      </c>
    </row>
    <row r="8199" spans="1:15" s="108" customFormat="1" ht="12.75" x14ac:dyDescent="0.2">
      <c r="A8199" s="108" t="str">
        <f>EnterpriseData!$B$38</f>
        <v>ProTes300420201Adm</v>
      </c>
      <c r="B8199" s="109" t="s">
        <v>29270</v>
      </c>
      <c r="C8199" s="108" t="s">
        <v>2609</v>
      </c>
      <c r="D8199" s="108" t="s">
        <v>29271</v>
      </c>
      <c r="E8199" s="108" t="s">
        <v>29272</v>
      </c>
      <c r="G8199" s="108" t="s">
        <v>2612</v>
      </c>
      <c r="H8199" s="108" t="s">
        <v>2413</v>
      </c>
      <c r="I8199" s="110" t="s">
        <v>29273</v>
      </c>
      <c r="J8199" s="108" t="s">
        <v>2400</v>
      </c>
      <c r="O8199" s="108" t="s">
        <v>2573</v>
      </c>
    </row>
    <row r="8200" spans="1:15" s="108" customFormat="1" ht="12.75" x14ac:dyDescent="0.2">
      <c r="A8200" s="108" t="str">
        <f>EnterpriseData!$B$38</f>
        <v>ProTes300420201Adm</v>
      </c>
      <c r="B8200" s="109" t="s">
        <v>29274</v>
      </c>
      <c r="C8200" s="108" t="s">
        <v>2609</v>
      </c>
      <c r="D8200" s="108" t="s">
        <v>29275</v>
      </c>
      <c r="E8200" s="108" t="s">
        <v>2683</v>
      </c>
      <c r="G8200" s="108" t="s">
        <v>29276</v>
      </c>
      <c r="H8200" s="108" t="s">
        <v>2401</v>
      </c>
      <c r="I8200" s="110" t="s">
        <v>29277</v>
      </c>
      <c r="J8200" s="108" t="s">
        <v>2400</v>
      </c>
      <c r="O8200" s="108" t="s">
        <v>2573</v>
      </c>
    </row>
    <row r="8201" spans="1:15" s="108" customFormat="1" ht="12.75" x14ac:dyDescent="0.2">
      <c r="A8201" s="108" t="str">
        <f>EnterpriseData!$B$38</f>
        <v>ProTes300420201Adm</v>
      </c>
      <c r="B8201" s="109" t="s">
        <v>29278</v>
      </c>
      <c r="C8201" s="108" t="s">
        <v>2609</v>
      </c>
      <c r="D8201" s="108" t="s">
        <v>29279</v>
      </c>
      <c r="E8201" s="108" t="s">
        <v>2683</v>
      </c>
      <c r="G8201" s="108" t="s">
        <v>29280</v>
      </c>
      <c r="H8201" s="108" t="s">
        <v>2401</v>
      </c>
      <c r="I8201" s="110" t="s">
        <v>29281</v>
      </c>
      <c r="J8201" s="108" t="s">
        <v>2400</v>
      </c>
      <c r="O8201" s="108" t="s">
        <v>2573</v>
      </c>
    </row>
    <row r="8202" spans="1:15" s="108" customFormat="1" ht="12.75" x14ac:dyDescent="0.2">
      <c r="A8202" s="108" t="str">
        <f>EnterpriseData!$B$38</f>
        <v>ProTes300420201Adm</v>
      </c>
      <c r="B8202" s="109" t="s">
        <v>29282</v>
      </c>
      <c r="C8202" s="108" t="s">
        <v>2609</v>
      </c>
      <c r="D8202" s="108" t="s">
        <v>29283</v>
      </c>
      <c r="E8202" s="108" t="s">
        <v>29284</v>
      </c>
      <c r="G8202" s="108" t="s">
        <v>28868</v>
      </c>
      <c r="H8202" s="108" t="s">
        <v>2442</v>
      </c>
      <c r="I8202" s="110" t="s">
        <v>29285</v>
      </c>
      <c r="J8202" s="108" t="s">
        <v>2400</v>
      </c>
      <c r="O8202" s="108" t="s">
        <v>2573</v>
      </c>
    </row>
    <row r="8203" spans="1:15" s="108" customFormat="1" ht="12.75" x14ac:dyDescent="0.2">
      <c r="A8203" s="108" t="str">
        <f>EnterpriseData!$B$38</f>
        <v>ProTes300420201Adm</v>
      </c>
      <c r="B8203" s="109" t="s">
        <v>29286</v>
      </c>
      <c r="C8203" s="108" t="s">
        <v>2609</v>
      </c>
      <c r="D8203" s="108" t="s">
        <v>29287</v>
      </c>
      <c r="E8203" s="108" t="s">
        <v>29288</v>
      </c>
      <c r="G8203" s="108" t="s">
        <v>29289</v>
      </c>
      <c r="H8203" s="108" t="s">
        <v>2448</v>
      </c>
      <c r="I8203" s="110" t="s">
        <v>29290</v>
      </c>
      <c r="J8203" s="108" t="s">
        <v>2400</v>
      </c>
      <c r="O8203" s="108" t="s">
        <v>2573</v>
      </c>
    </row>
    <row r="8204" spans="1:15" s="108" customFormat="1" ht="12.75" x14ac:dyDescent="0.2">
      <c r="A8204" s="108" t="str">
        <f>EnterpriseData!$B$38</f>
        <v>ProTes300420201Adm</v>
      </c>
      <c r="B8204" s="109" t="s">
        <v>29291</v>
      </c>
      <c r="C8204" s="108" t="s">
        <v>2609</v>
      </c>
      <c r="D8204" s="108" t="s">
        <v>29292</v>
      </c>
      <c r="E8204" s="108" t="s">
        <v>29293</v>
      </c>
      <c r="G8204" s="108" t="s">
        <v>29294</v>
      </c>
      <c r="H8204" s="108" t="s">
        <v>2415</v>
      </c>
      <c r="I8204" s="110" t="s">
        <v>29295</v>
      </c>
      <c r="J8204" s="108" t="s">
        <v>2400</v>
      </c>
      <c r="O8204" s="108" t="s">
        <v>2573</v>
      </c>
    </row>
    <row r="8205" spans="1:15" s="108" customFormat="1" ht="12.75" x14ac:dyDescent="0.2">
      <c r="A8205" s="108" t="str">
        <f>EnterpriseData!$B$38</f>
        <v>ProTes300420201Adm</v>
      </c>
      <c r="B8205" s="109" t="s">
        <v>29296</v>
      </c>
      <c r="C8205" s="108" t="s">
        <v>2609</v>
      </c>
      <c r="D8205" s="108" t="s">
        <v>29297</v>
      </c>
      <c r="E8205" s="108" t="s">
        <v>2683</v>
      </c>
      <c r="G8205" s="108" t="s">
        <v>15497</v>
      </c>
      <c r="H8205" s="108" t="s">
        <v>2401</v>
      </c>
      <c r="I8205" s="110" t="s">
        <v>29298</v>
      </c>
      <c r="J8205" s="108" t="s">
        <v>2400</v>
      </c>
      <c r="O8205" s="108" t="s">
        <v>2573</v>
      </c>
    </row>
    <row r="8206" spans="1:15" s="108" customFormat="1" ht="12.75" x14ac:dyDescent="0.2">
      <c r="A8206" s="108" t="str">
        <f>EnterpriseData!$B$38</f>
        <v>ProTes300420201Adm</v>
      </c>
      <c r="B8206" s="109" t="s">
        <v>29299</v>
      </c>
      <c r="C8206" s="108" t="s">
        <v>2609</v>
      </c>
      <c r="D8206" s="108" t="s">
        <v>29300</v>
      </c>
      <c r="E8206" s="108" t="s">
        <v>2683</v>
      </c>
      <c r="G8206" s="108" t="s">
        <v>29301</v>
      </c>
      <c r="H8206" s="108" t="s">
        <v>2401</v>
      </c>
      <c r="I8206" s="110" t="s">
        <v>29302</v>
      </c>
      <c r="J8206" s="108" t="s">
        <v>2400</v>
      </c>
      <c r="O8206" s="108" t="s">
        <v>2573</v>
      </c>
    </row>
    <row r="8207" spans="1:15" s="108" customFormat="1" ht="12.75" x14ac:dyDescent="0.2">
      <c r="A8207" s="108" t="str">
        <f>EnterpriseData!$B$38</f>
        <v>ProTes300420201Adm</v>
      </c>
      <c r="B8207" s="109" t="s">
        <v>29303</v>
      </c>
      <c r="C8207" s="108" t="s">
        <v>2609</v>
      </c>
      <c r="D8207" s="108" t="s">
        <v>29304</v>
      </c>
      <c r="E8207" s="108" t="s">
        <v>29305</v>
      </c>
      <c r="G8207" s="108" t="s">
        <v>29306</v>
      </c>
      <c r="H8207" s="108" t="s">
        <v>2413</v>
      </c>
      <c r="I8207" s="110" t="s">
        <v>29307</v>
      </c>
      <c r="J8207" s="108" t="s">
        <v>2400</v>
      </c>
      <c r="O8207" s="108" t="s">
        <v>2573</v>
      </c>
    </row>
    <row r="8208" spans="1:15" s="108" customFormat="1" ht="12.75" x14ac:dyDescent="0.2">
      <c r="A8208" s="108" t="str">
        <f>EnterpriseData!$B$38</f>
        <v>ProTes300420201Adm</v>
      </c>
      <c r="B8208" s="109" t="s">
        <v>29308</v>
      </c>
      <c r="C8208" s="108" t="s">
        <v>2609</v>
      </c>
      <c r="D8208" s="108" t="s">
        <v>29309</v>
      </c>
      <c r="E8208" s="108" t="s">
        <v>2683</v>
      </c>
      <c r="G8208" s="108" t="s">
        <v>29310</v>
      </c>
      <c r="H8208" s="108" t="s">
        <v>2428</v>
      </c>
      <c r="I8208" s="110" t="s">
        <v>29311</v>
      </c>
      <c r="J8208" s="108" t="s">
        <v>2400</v>
      </c>
      <c r="O8208" s="108" t="s">
        <v>2573</v>
      </c>
    </row>
    <row r="8209" spans="1:15" s="108" customFormat="1" ht="12.75" x14ac:dyDescent="0.2">
      <c r="A8209" s="108" t="str">
        <f>EnterpriseData!$B$38</f>
        <v>ProTes300420201Adm</v>
      </c>
      <c r="B8209" s="109" t="s">
        <v>29312</v>
      </c>
      <c r="C8209" s="108" t="s">
        <v>2609</v>
      </c>
      <c r="D8209" s="108" t="s">
        <v>29313</v>
      </c>
      <c r="E8209" s="108" t="s">
        <v>2683</v>
      </c>
      <c r="G8209" s="108" t="s">
        <v>29314</v>
      </c>
      <c r="H8209" s="108" t="s">
        <v>2420</v>
      </c>
      <c r="I8209" s="110" t="s">
        <v>29315</v>
      </c>
      <c r="J8209" s="108" t="s">
        <v>2400</v>
      </c>
      <c r="O8209" s="108" t="s">
        <v>2573</v>
      </c>
    </row>
    <row r="8210" spans="1:15" s="108" customFormat="1" ht="12.75" x14ac:dyDescent="0.2">
      <c r="A8210" s="108" t="str">
        <f>EnterpriseData!$B$38</f>
        <v>ProTes300420201Adm</v>
      </c>
      <c r="B8210" s="109" t="s">
        <v>29316</v>
      </c>
      <c r="C8210" s="108" t="s">
        <v>2609</v>
      </c>
      <c r="D8210" s="108" t="s">
        <v>29317</v>
      </c>
      <c r="E8210" s="108" t="s">
        <v>29318</v>
      </c>
      <c r="G8210" s="108" t="s">
        <v>29319</v>
      </c>
      <c r="H8210" s="108" t="s">
        <v>2428</v>
      </c>
      <c r="I8210" s="110" t="s">
        <v>29320</v>
      </c>
      <c r="J8210" s="108" t="s">
        <v>2400</v>
      </c>
      <c r="O8210" s="108" t="s">
        <v>2573</v>
      </c>
    </row>
    <row r="8211" spans="1:15" s="108" customFormat="1" ht="12.75" x14ac:dyDescent="0.2">
      <c r="A8211" s="108" t="str">
        <f>EnterpriseData!$B$38</f>
        <v>ProTes300420201Adm</v>
      </c>
      <c r="B8211" s="109" t="s">
        <v>29321</v>
      </c>
      <c r="C8211" s="108" t="s">
        <v>2609</v>
      </c>
      <c r="D8211" s="108" t="s">
        <v>29322</v>
      </c>
      <c r="E8211" s="108" t="s">
        <v>2683</v>
      </c>
      <c r="G8211" s="108" t="s">
        <v>29323</v>
      </c>
      <c r="H8211" s="108" t="s">
        <v>2401</v>
      </c>
      <c r="I8211" s="110" t="s">
        <v>29324</v>
      </c>
      <c r="J8211" s="108" t="s">
        <v>2400</v>
      </c>
      <c r="O8211" s="108" t="s">
        <v>2573</v>
      </c>
    </row>
    <row r="8212" spans="1:15" s="108" customFormat="1" ht="12.75" x14ac:dyDescent="0.2">
      <c r="A8212" s="108" t="str">
        <f>EnterpriseData!$B$38</f>
        <v>ProTes300420201Adm</v>
      </c>
      <c r="B8212" s="109" t="s">
        <v>29325</v>
      </c>
      <c r="C8212" s="108" t="s">
        <v>2609</v>
      </c>
      <c r="D8212" s="108" t="s">
        <v>29326</v>
      </c>
      <c r="E8212" s="108" t="s">
        <v>29327</v>
      </c>
      <c r="G8212" s="108" t="s">
        <v>29328</v>
      </c>
      <c r="H8212" s="108" t="s">
        <v>2425</v>
      </c>
      <c r="I8212" s="110" t="s">
        <v>29329</v>
      </c>
      <c r="J8212" s="108" t="s">
        <v>2400</v>
      </c>
      <c r="O8212" s="108" t="s">
        <v>2573</v>
      </c>
    </row>
    <row r="8213" spans="1:15" s="108" customFormat="1" ht="12.75" x14ac:dyDescent="0.2">
      <c r="A8213" s="108" t="str">
        <f>EnterpriseData!$B$38</f>
        <v>ProTes300420201Adm</v>
      </c>
      <c r="B8213" s="109" t="s">
        <v>29330</v>
      </c>
      <c r="C8213" s="108" t="s">
        <v>2609</v>
      </c>
      <c r="D8213" s="108" t="s">
        <v>29331</v>
      </c>
      <c r="E8213" s="108" t="s">
        <v>29332</v>
      </c>
      <c r="G8213" s="108" t="s">
        <v>25961</v>
      </c>
      <c r="H8213" s="108" t="s">
        <v>2409</v>
      </c>
      <c r="I8213" s="110" t="s">
        <v>29333</v>
      </c>
      <c r="J8213" s="108" t="s">
        <v>2400</v>
      </c>
      <c r="O8213" s="108" t="s">
        <v>2573</v>
      </c>
    </row>
    <row r="8214" spans="1:15" s="108" customFormat="1" ht="12.75" x14ac:dyDescent="0.2">
      <c r="A8214" s="108" t="str">
        <f>EnterpriseData!$B$38</f>
        <v>ProTes300420201Adm</v>
      </c>
      <c r="B8214" s="109" t="s">
        <v>29334</v>
      </c>
      <c r="C8214" s="108" t="s">
        <v>2609</v>
      </c>
      <c r="D8214" s="108" t="s">
        <v>29335</v>
      </c>
      <c r="E8214" s="108" t="s">
        <v>29336</v>
      </c>
      <c r="G8214" s="108" t="s">
        <v>29337</v>
      </c>
      <c r="H8214" s="108" t="s">
        <v>2433</v>
      </c>
      <c r="I8214" s="110" t="s">
        <v>29338</v>
      </c>
      <c r="J8214" s="108" t="s">
        <v>2400</v>
      </c>
      <c r="O8214" s="108" t="s">
        <v>2573</v>
      </c>
    </row>
    <row r="8215" spans="1:15" s="108" customFormat="1" ht="12.75" x14ac:dyDescent="0.2">
      <c r="A8215" s="108" t="str">
        <f>EnterpriseData!$B$38</f>
        <v>ProTes300420201Adm</v>
      </c>
      <c r="B8215" s="109" t="s">
        <v>29339</v>
      </c>
      <c r="C8215" s="108" t="s">
        <v>2609</v>
      </c>
      <c r="D8215" s="108" t="s">
        <v>29340</v>
      </c>
      <c r="E8215" s="108" t="s">
        <v>29341</v>
      </c>
      <c r="G8215" s="108" t="s">
        <v>29342</v>
      </c>
      <c r="H8215" s="108" t="s">
        <v>2422</v>
      </c>
      <c r="I8215" s="110" t="s">
        <v>29343</v>
      </c>
      <c r="J8215" s="108" t="s">
        <v>2400</v>
      </c>
      <c r="O8215" s="108" t="s">
        <v>2573</v>
      </c>
    </row>
    <row r="8216" spans="1:15" s="108" customFormat="1" ht="12.75" x14ac:dyDescent="0.2">
      <c r="A8216" s="108" t="str">
        <f>EnterpriseData!$B$38</f>
        <v>ProTes300420201Adm</v>
      </c>
      <c r="B8216" s="109" t="s">
        <v>29344</v>
      </c>
      <c r="C8216" s="108" t="s">
        <v>2609</v>
      </c>
      <c r="D8216" s="108" t="s">
        <v>29345</v>
      </c>
      <c r="E8216" s="108" t="s">
        <v>29346</v>
      </c>
      <c r="G8216" s="108" t="s">
        <v>29347</v>
      </c>
      <c r="H8216" s="108" t="s">
        <v>2421</v>
      </c>
      <c r="I8216" s="110" t="s">
        <v>29348</v>
      </c>
      <c r="J8216" s="108" t="s">
        <v>2400</v>
      </c>
      <c r="O8216" s="108" t="s">
        <v>2573</v>
      </c>
    </row>
    <row r="8217" spans="1:15" s="108" customFormat="1" ht="12.75" x14ac:dyDescent="0.2">
      <c r="A8217" s="108" t="str">
        <f>EnterpriseData!$B$38</f>
        <v>ProTes300420201Adm</v>
      </c>
      <c r="B8217" s="109" t="s">
        <v>29349</v>
      </c>
      <c r="C8217" s="108" t="s">
        <v>2609</v>
      </c>
      <c r="D8217" s="108" t="s">
        <v>29350</v>
      </c>
      <c r="E8217" s="108" t="s">
        <v>29351</v>
      </c>
      <c r="G8217" s="108" t="s">
        <v>29352</v>
      </c>
      <c r="H8217" s="108" t="s">
        <v>2425</v>
      </c>
      <c r="I8217" s="110" t="s">
        <v>29353</v>
      </c>
      <c r="J8217" s="108" t="s">
        <v>2400</v>
      </c>
      <c r="O8217" s="108" t="s">
        <v>2573</v>
      </c>
    </row>
    <row r="8218" spans="1:15" s="108" customFormat="1" ht="12.75" x14ac:dyDescent="0.2">
      <c r="A8218" s="108" t="str">
        <f>EnterpriseData!$B$38</f>
        <v>ProTes300420201Adm</v>
      </c>
      <c r="B8218" s="109" t="s">
        <v>29354</v>
      </c>
      <c r="C8218" s="108" t="s">
        <v>2609</v>
      </c>
      <c r="D8218" s="108" t="s">
        <v>29355</v>
      </c>
      <c r="E8218" s="108" t="s">
        <v>29356</v>
      </c>
      <c r="G8218" s="108" t="s">
        <v>3324</v>
      </c>
      <c r="H8218" s="108" t="s">
        <v>2409</v>
      </c>
      <c r="I8218" s="110" t="s">
        <v>29357</v>
      </c>
      <c r="J8218" s="108" t="s">
        <v>2400</v>
      </c>
      <c r="O8218" s="108" t="s">
        <v>2573</v>
      </c>
    </row>
    <row r="8219" spans="1:15" s="108" customFormat="1" ht="12.75" x14ac:dyDescent="0.2">
      <c r="A8219" s="108" t="str">
        <f>EnterpriseData!$B$38</f>
        <v>ProTes300420201Adm</v>
      </c>
      <c r="B8219" s="109" t="s">
        <v>29358</v>
      </c>
      <c r="C8219" s="108" t="s">
        <v>2609</v>
      </c>
      <c r="D8219" s="108" t="s">
        <v>29359</v>
      </c>
      <c r="E8219" s="108" t="s">
        <v>29360</v>
      </c>
      <c r="G8219" s="108" t="s">
        <v>27543</v>
      </c>
      <c r="H8219" s="108" t="s">
        <v>2409</v>
      </c>
      <c r="I8219" s="110" t="s">
        <v>29361</v>
      </c>
      <c r="J8219" s="108" t="s">
        <v>2400</v>
      </c>
      <c r="O8219" s="108" t="s">
        <v>2573</v>
      </c>
    </row>
    <row r="8220" spans="1:15" s="108" customFormat="1" ht="12.75" x14ac:dyDescent="0.2">
      <c r="A8220" s="108" t="str">
        <f>EnterpriseData!$B$38</f>
        <v>ProTes300420201Adm</v>
      </c>
      <c r="B8220" s="109" t="s">
        <v>29362</v>
      </c>
      <c r="C8220" s="108" t="s">
        <v>2609</v>
      </c>
      <c r="D8220" s="108" t="s">
        <v>17214</v>
      </c>
      <c r="E8220" s="108" t="s">
        <v>29363</v>
      </c>
      <c r="G8220" s="108" t="s">
        <v>17215</v>
      </c>
      <c r="H8220" s="108" t="s">
        <v>2427</v>
      </c>
      <c r="I8220" s="110" t="s">
        <v>29364</v>
      </c>
      <c r="J8220" s="108" t="s">
        <v>2400</v>
      </c>
      <c r="O8220" s="108" t="s">
        <v>2573</v>
      </c>
    </row>
    <row r="8221" spans="1:15" s="108" customFormat="1" ht="12.75" x14ac:dyDescent="0.2">
      <c r="A8221" s="108" t="str">
        <f>EnterpriseData!$B$38</f>
        <v>ProTes300420201Adm</v>
      </c>
      <c r="B8221" s="109" t="s">
        <v>29365</v>
      </c>
      <c r="C8221" s="108" t="s">
        <v>2609</v>
      </c>
      <c r="D8221" s="108" t="s">
        <v>29366</v>
      </c>
      <c r="E8221" s="108" t="s">
        <v>29367</v>
      </c>
      <c r="G8221" s="108" t="s">
        <v>29368</v>
      </c>
      <c r="H8221" s="108" t="s">
        <v>2440</v>
      </c>
      <c r="I8221" s="110" t="s">
        <v>29369</v>
      </c>
      <c r="J8221" s="108" t="s">
        <v>2400</v>
      </c>
      <c r="O8221" s="108" t="s">
        <v>2573</v>
      </c>
    </row>
    <row r="8222" spans="1:15" s="108" customFormat="1" ht="12.75" x14ac:dyDescent="0.2">
      <c r="A8222" s="108" t="str">
        <f>EnterpriseData!$B$38</f>
        <v>ProTes300420201Adm</v>
      </c>
      <c r="B8222" s="109" t="s">
        <v>29370</v>
      </c>
      <c r="C8222" s="108" t="s">
        <v>2609</v>
      </c>
      <c r="D8222" s="108" t="s">
        <v>29371</v>
      </c>
      <c r="E8222" s="108" t="s">
        <v>29372</v>
      </c>
      <c r="G8222" s="108" t="s">
        <v>29373</v>
      </c>
      <c r="H8222" s="108" t="s">
        <v>2433</v>
      </c>
      <c r="I8222" s="110" t="s">
        <v>29374</v>
      </c>
      <c r="J8222" s="108" t="s">
        <v>2400</v>
      </c>
      <c r="O8222" s="108" t="s">
        <v>2573</v>
      </c>
    </row>
    <row r="8223" spans="1:15" s="108" customFormat="1" ht="12.75" x14ac:dyDescent="0.2">
      <c r="A8223" s="108" t="str">
        <f>EnterpriseData!$B$38</f>
        <v>ProTes300420201Adm</v>
      </c>
      <c r="B8223" s="109" t="s">
        <v>29375</v>
      </c>
      <c r="C8223" s="108" t="s">
        <v>2609</v>
      </c>
      <c r="D8223" s="108" t="s">
        <v>29376</v>
      </c>
      <c r="E8223" s="108" t="s">
        <v>29377</v>
      </c>
      <c r="G8223" s="108" t="s">
        <v>29378</v>
      </c>
      <c r="H8223" s="108" t="s">
        <v>2377</v>
      </c>
      <c r="I8223" s="110" t="s">
        <v>29379</v>
      </c>
      <c r="J8223" s="108" t="s">
        <v>2400</v>
      </c>
      <c r="O8223" s="108" t="s">
        <v>2573</v>
      </c>
    </row>
    <row r="8224" spans="1:15" s="108" customFormat="1" ht="12.75" x14ac:dyDescent="0.2">
      <c r="A8224" s="108" t="str">
        <f>EnterpriseData!$B$38</f>
        <v>ProTes300420201Adm</v>
      </c>
      <c r="B8224" s="109" t="s">
        <v>29380</v>
      </c>
      <c r="C8224" s="108" t="s">
        <v>2609</v>
      </c>
      <c r="D8224" s="108" t="s">
        <v>29381</v>
      </c>
      <c r="E8224" s="108" t="s">
        <v>2683</v>
      </c>
      <c r="G8224" s="108" t="s">
        <v>29382</v>
      </c>
      <c r="H8224" s="108" t="s">
        <v>2401</v>
      </c>
      <c r="I8224" s="110" t="s">
        <v>29383</v>
      </c>
      <c r="J8224" s="108" t="s">
        <v>2400</v>
      </c>
      <c r="O8224" s="108" t="s">
        <v>2573</v>
      </c>
    </row>
    <row r="8225" spans="1:15" s="108" customFormat="1" ht="12.75" x14ac:dyDescent="0.2">
      <c r="A8225" s="108" t="str">
        <f>EnterpriseData!$B$38</f>
        <v>ProTes300420201Adm</v>
      </c>
      <c r="B8225" s="109" t="s">
        <v>29384</v>
      </c>
      <c r="C8225" s="108" t="s">
        <v>2609</v>
      </c>
      <c r="D8225" s="108" t="s">
        <v>29385</v>
      </c>
      <c r="E8225" s="108" t="s">
        <v>29386</v>
      </c>
      <c r="G8225" s="108" t="s">
        <v>29387</v>
      </c>
      <c r="H8225" s="108" t="s">
        <v>2421</v>
      </c>
      <c r="I8225" s="110" t="s">
        <v>29388</v>
      </c>
      <c r="J8225" s="108" t="s">
        <v>2400</v>
      </c>
      <c r="O8225" s="108" t="s">
        <v>2573</v>
      </c>
    </row>
    <row r="8226" spans="1:15" s="108" customFormat="1" ht="12.75" x14ac:dyDescent="0.2">
      <c r="A8226" s="108" t="str">
        <f>EnterpriseData!$B$38</f>
        <v>ProTes300420201Adm</v>
      </c>
      <c r="B8226" s="109" t="s">
        <v>29389</v>
      </c>
      <c r="C8226" s="108" t="s">
        <v>2609</v>
      </c>
      <c r="D8226" s="108" t="s">
        <v>29390</v>
      </c>
      <c r="E8226" s="108" t="s">
        <v>29391</v>
      </c>
      <c r="G8226" s="108" t="s">
        <v>29392</v>
      </c>
      <c r="H8226" s="108" t="s">
        <v>2423</v>
      </c>
      <c r="I8226" s="110" t="s">
        <v>29393</v>
      </c>
      <c r="J8226" s="108" t="s">
        <v>2400</v>
      </c>
      <c r="O8226" s="108" t="s">
        <v>2573</v>
      </c>
    </row>
    <row r="8227" spans="1:15" s="108" customFormat="1" ht="12.75" x14ac:dyDescent="0.2">
      <c r="A8227" s="108" t="str">
        <f>EnterpriseData!$B$38</f>
        <v>ProTes300420201Adm</v>
      </c>
      <c r="B8227" s="109" t="s">
        <v>29394</v>
      </c>
      <c r="C8227" s="108" t="s">
        <v>2609</v>
      </c>
      <c r="D8227" s="108" t="s">
        <v>29395</v>
      </c>
      <c r="E8227" s="108" t="s">
        <v>2683</v>
      </c>
      <c r="G8227" s="108" t="s">
        <v>29396</v>
      </c>
      <c r="H8227" s="108" t="s">
        <v>2401</v>
      </c>
      <c r="I8227" s="110" t="s">
        <v>29397</v>
      </c>
      <c r="J8227" s="108" t="s">
        <v>2400</v>
      </c>
      <c r="O8227" s="108" t="s">
        <v>2573</v>
      </c>
    </row>
    <row r="8228" spans="1:15" s="108" customFormat="1" ht="12.75" x14ac:dyDescent="0.2">
      <c r="A8228" s="108" t="str">
        <f>EnterpriseData!$B$38</f>
        <v>ProTes300420201Adm</v>
      </c>
      <c r="B8228" s="109" t="s">
        <v>29398</v>
      </c>
      <c r="C8228" s="108" t="s">
        <v>2609</v>
      </c>
      <c r="D8228" s="108" t="s">
        <v>29399</v>
      </c>
      <c r="E8228" s="108" t="s">
        <v>29400</v>
      </c>
      <c r="G8228" s="108" t="s">
        <v>29401</v>
      </c>
      <c r="H8228" s="108" t="s">
        <v>2424</v>
      </c>
      <c r="I8228" s="110" t="s">
        <v>29402</v>
      </c>
      <c r="J8228" s="108" t="s">
        <v>2400</v>
      </c>
      <c r="O8228" s="108" t="s">
        <v>2573</v>
      </c>
    </row>
    <row r="8229" spans="1:15" s="108" customFormat="1" ht="12.75" x14ac:dyDescent="0.2">
      <c r="A8229" s="108" t="str">
        <f>EnterpriseData!$B$38</f>
        <v>ProTes300420201Adm</v>
      </c>
      <c r="B8229" s="109" t="s">
        <v>29403</v>
      </c>
      <c r="C8229" s="108" t="s">
        <v>2609</v>
      </c>
      <c r="D8229" s="108" t="s">
        <v>29404</v>
      </c>
      <c r="E8229" s="108" t="s">
        <v>29405</v>
      </c>
      <c r="G8229" s="108" t="s">
        <v>29406</v>
      </c>
      <c r="H8229" s="108" t="s">
        <v>2442</v>
      </c>
      <c r="I8229" s="110" t="s">
        <v>29407</v>
      </c>
      <c r="J8229" s="108" t="s">
        <v>2400</v>
      </c>
      <c r="O8229" s="108" t="s">
        <v>2573</v>
      </c>
    </row>
    <row r="8230" spans="1:15" s="108" customFormat="1" ht="12.75" x14ac:dyDescent="0.2">
      <c r="A8230" s="108" t="str">
        <f>EnterpriseData!$B$38</f>
        <v>ProTes300420201Adm</v>
      </c>
      <c r="B8230" s="109" t="s">
        <v>29408</v>
      </c>
      <c r="C8230" s="108" t="s">
        <v>2609</v>
      </c>
      <c r="D8230" s="108" t="s">
        <v>29409</v>
      </c>
      <c r="E8230" s="108" t="s">
        <v>2683</v>
      </c>
      <c r="G8230" s="108" t="s">
        <v>29410</v>
      </c>
      <c r="H8230" s="108" t="s">
        <v>2401</v>
      </c>
      <c r="I8230" s="110" t="s">
        <v>29411</v>
      </c>
      <c r="J8230" s="108" t="s">
        <v>2400</v>
      </c>
      <c r="O8230" s="108" t="s">
        <v>2573</v>
      </c>
    </row>
    <row r="8231" spans="1:15" s="108" customFormat="1" ht="12.75" x14ac:dyDescent="0.2">
      <c r="A8231" s="108" t="str">
        <f>EnterpriseData!$B$38</f>
        <v>ProTes300420201Adm</v>
      </c>
      <c r="B8231" s="109" t="s">
        <v>29412</v>
      </c>
      <c r="C8231" s="108" t="s">
        <v>2609</v>
      </c>
      <c r="D8231" s="108" t="s">
        <v>29413</v>
      </c>
      <c r="E8231" s="108" t="s">
        <v>2683</v>
      </c>
      <c r="G8231" s="108" t="s">
        <v>29414</v>
      </c>
      <c r="H8231" s="108" t="s">
        <v>2401</v>
      </c>
      <c r="I8231" s="110" t="s">
        <v>29415</v>
      </c>
      <c r="J8231" s="108" t="s">
        <v>2400</v>
      </c>
      <c r="O8231" s="108" t="s">
        <v>2573</v>
      </c>
    </row>
    <row r="8232" spans="1:15" s="108" customFormat="1" ht="12.75" x14ac:dyDescent="0.2">
      <c r="A8232" s="108" t="str">
        <f>EnterpriseData!$B$38</f>
        <v>ProTes300420201Adm</v>
      </c>
      <c r="B8232" s="109" t="s">
        <v>29416</v>
      </c>
      <c r="C8232" s="108" t="s">
        <v>2609</v>
      </c>
      <c r="D8232" s="108" t="s">
        <v>29417</v>
      </c>
      <c r="E8232" s="108" t="s">
        <v>29418</v>
      </c>
      <c r="G8232" s="108" t="s">
        <v>29419</v>
      </c>
      <c r="H8232" s="108" t="s">
        <v>2402</v>
      </c>
      <c r="I8232" s="110" t="s">
        <v>29420</v>
      </c>
      <c r="J8232" s="108" t="s">
        <v>2400</v>
      </c>
      <c r="O8232" s="108" t="s">
        <v>2573</v>
      </c>
    </row>
    <row r="8233" spans="1:15" s="108" customFormat="1" ht="12.75" x14ac:dyDescent="0.2">
      <c r="A8233" s="108" t="str">
        <f>EnterpriseData!$B$38</f>
        <v>ProTes300420201Adm</v>
      </c>
      <c r="B8233" s="109" t="s">
        <v>29421</v>
      </c>
      <c r="C8233" s="108" t="s">
        <v>2609</v>
      </c>
      <c r="D8233" s="108" t="s">
        <v>29422</v>
      </c>
      <c r="E8233" s="108" t="s">
        <v>29423</v>
      </c>
      <c r="G8233" s="108" t="s">
        <v>26041</v>
      </c>
      <c r="H8233" s="108" t="s">
        <v>2439</v>
      </c>
      <c r="I8233" s="110" t="s">
        <v>29424</v>
      </c>
      <c r="J8233" s="108" t="s">
        <v>2400</v>
      </c>
      <c r="O8233" s="108" t="s">
        <v>2573</v>
      </c>
    </row>
    <row r="8234" spans="1:15" s="108" customFormat="1" ht="12.75" x14ac:dyDescent="0.2">
      <c r="A8234" s="108" t="str">
        <f>EnterpriseData!$B$38</f>
        <v>ProTes300420201Adm</v>
      </c>
      <c r="B8234" s="109" t="s">
        <v>29425</v>
      </c>
      <c r="C8234" s="108" t="s">
        <v>2609</v>
      </c>
      <c r="D8234" s="108" t="s">
        <v>29426</v>
      </c>
      <c r="E8234" s="108" t="s">
        <v>29427</v>
      </c>
      <c r="G8234" s="108" t="s">
        <v>29428</v>
      </c>
      <c r="H8234" s="108" t="s">
        <v>2412</v>
      </c>
      <c r="I8234" s="110" t="s">
        <v>29429</v>
      </c>
      <c r="J8234" s="108" t="s">
        <v>2400</v>
      </c>
      <c r="O8234" s="108" t="s">
        <v>2573</v>
      </c>
    </row>
    <row r="8235" spans="1:15" s="108" customFormat="1" ht="12.75" x14ac:dyDescent="0.2">
      <c r="A8235" s="108" t="str">
        <f>EnterpriseData!$B$38</f>
        <v>ProTes300420201Adm</v>
      </c>
      <c r="B8235" s="109" t="s">
        <v>29430</v>
      </c>
      <c r="C8235" s="108" t="s">
        <v>2609</v>
      </c>
      <c r="D8235" s="108" t="s">
        <v>29431</v>
      </c>
      <c r="E8235" s="108" t="s">
        <v>29432</v>
      </c>
      <c r="G8235" s="108" t="s">
        <v>28276</v>
      </c>
      <c r="H8235" s="108" t="s">
        <v>2424</v>
      </c>
      <c r="I8235" s="110" t="s">
        <v>29433</v>
      </c>
      <c r="J8235" s="108" t="s">
        <v>2400</v>
      </c>
      <c r="O8235" s="108" t="s">
        <v>2573</v>
      </c>
    </row>
    <row r="8236" spans="1:15" s="108" customFormat="1" ht="12.75" x14ac:dyDescent="0.2">
      <c r="A8236" s="108" t="str">
        <f>EnterpriseData!$B$38</f>
        <v>ProTes300420201Adm</v>
      </c>
      <c r="B8236" s="109" t="s">
        <v>29434</v>
      </c>
      <c r="C8236" s="108" t="s">
        <v>2609</v>
      </c>
      <c r="D8236" s="108" t="s">
        <v>29435</v>
      </c>
      <c r="E8236" s="108" t="s">
        <v>29436</v>
      </c>
      <c r="G8236" s="108" t="s">
        <v>10519</v>
      </c>
      <c r="H8236" s="108" t="s">
        <v>2377</v>
      </c>
      <c r="I8236" s="110" t="s">
        <v>29437</v>
      </c>
      <c r="J8236" s="108" t="s">
        <v>2400</v>
      </c>
      <c r="O8236" s="108" t="s">
        <v>2573</v>
      </c>
    </row>
    <row r="8237" spans="1:15" s="108" customFormat="1" ht="12.75" x14ac:dyDescent="0.2">
      <c r="A8237" s="108" t="str">
        <f>EnterpriseData!$B$38</f>
        <v>ProTes300420201Adm</v>
      </c>
      <c r="B8237" s="109" t="s">
        <v>29438</v>
      </c>
      <c r="C8237" s="108" t="s">
        <v>2609</v>
      </c>
      <c r="D8237" s="108" t="s">
        <v>29439</v>
      </c>
      <c r="E8237" s="108" t="s">
        <v>29440</v>
      </c>
      <c r="G8237" s="108" t="s">
        <v>4192</v>
      </c>
      <c r="H8237" s="108" t="s">
        <v>2448</v>
      </c>
      <c r="I8237" s="110" t="s">
        <v>29441</v>
      </c>
      <c r="J8237" s="108" t="s">
        <v>2400</v>
      </c>
      <c r="O8237" s="108" t="s">
        <v>2573</v>
      </c>
    </row>
    <row r="8238" spans="1:15" s="108" customFormat="1" ht="12.75" x14ac:dyDescent="0.2">
      <c r="A8238" s="108" t="str">
        <f>EnterpriseData!$B$38</f>
        <v>ProTes300420201Adm</v>
      </c>
      <c r="B8238" s="109" t="s">
        <v>29442</v>
      </c>
      <c r="C8238" s="108" t="s">
        <v>2609</v>
      </c>
      <c r="D8238" s="108" t="s">
        <v>29443</v>
      </c>
      <c r="E8238" s="108" t="s">
        <v>29444</v>
      </c>
      <c r="G8238" s="108" t="s">
        <v>29445</v>
      </c>
      <c r="H8238" s="108" t="s">
        <v>2424</v>
      </c>
      <c r="I8238" s="110" t="s">
        <v>29446</v>
      </c>
      <c r="J8238" s="108" t="s">
        <v>2400</v>
      </c>
      <c r="O8238" s="108" t="s">
        <v>2573</v>
      </c>
    </row>
    <row r="8239" spans="1:15" s="108" customFormat="1" ht="12.75" x14ac:dyDescent="0.2">
      <c r="A8239" s="108" t="str">
        <f>EnterpriseData!$B$38</f>
        <v>ProTes300420201Adm</v>
      </c>
      <c r="B8239" s="109" t="s">
        <v>29447</v>
      </c>
      <c r="C8239" s="108" t="s">
        <v>2609</v>
      </c>
      <c r="D8239" s="108" t="s">
        <v>29448</v>
      </c>
      <c r="E8239" s="108" t="s">
        <v>2683</v>
      </c>
      <c r="G8239" s="108" t="s">
        <v>29449</v>
      </c>
      <c r="H8239" s="108" t="s">
        <v>2401</v>
      </c>
      <c r="I8239" s="110" t="s">
        <v>29450</v>
      </c>
      <c r="J8239" s="108" t="s">
        <v>2400</v>
      </c>
      <c r="O8239" s="108" t="s">
        <v>2573</v>
      </c>
    </row>
    <row r="8240" spans="1:15" s="108" customFormat="1" ht="12.75" x14ac:dyDescent="0.2">
      <c r="A8240" s="108" t="str">
        <f>EnterpriseData!$B$38</f>
        <v>ProTes300420201Adm</v>
      </c>
      <c r="B8240" s="109" t="s">
        <v>29451</v>
      </c>
      <c r="C8240" s="108" t="s">
        <v>2609</v>
      </c>
      <c r="D8240" s="108" t="s">
        <v>29452</v>
      </c>
      <c r="E8240" s="108" t="s">
        <v>2683</v>
      </c>
      <c r="G8240" s="108" t="s">
        <v>29453</v>
      </c>
      <c r="H8240" s="108" t="s">
        <v>2401</v>
      </c>
      <c r="I8240" s="110" t="s">
        <v>29454</v>
      </c>
      <c r="J8240" s="108" t="s">
        <v>2400</v>
      </c>
      <c r="O8240" s="108" t="s">
        <v>2573</v>
      </c>
    </row>
    <row r="8241" spans="1:15" s="108" customFormat="1" ht="12.75" x14ac:dyDescent="0.2">
      <c r="A8241" s="108" t="str">
        <f>EnterpriseData!$B$38</f>
        <v>ProTes300420201Adm</v>
      </c>
      <c r="B8241" s="109" t="s">
        <v>29455</v>
      </c>
      <c r="C8241" s="108" t="s">
        <v>2609</v>
      </c>
      <c r="D8241" s="108" t="s">
        <v>29456</v>
      </c>
      <c r="E8241" s="108" t="s">
        <v>29457</v>
      </c>
      <c r="G8241" s="108" t="s">
        <v>29458</v>
      </c>
      <c r="H8241" s="108" t="s">
        <v>2442</v>
      </c>
      <c r="I8241" s="110" t="s">
        <v>29459</v>
      </c>
      <c r="J8241" s="108" t="s">
        <v>2400</v>
      </c>
      <c r="O8241" s="108" t="s">
        <v>2573</v>
      </c>
    </row>
    <row r="8242" spans="1:15" s="108" customFormat="1" ht="12.75" x14ac:dyDescent="0.2">
      <c r="A8242" s="108" t="str">
        <f>EnterpriseData!$B$38</f>
        <v>ProTes300420201Adm</v>
      </c>
      <c r="B8242" s="109" t="s">
        <v>29460</v>
      </c>
      <c r="C8242" s="108" t="s">
        <v>2609</v>
      </c>
      <c r="D8242" s="108" t="s">
        <v>29461</v>
      </c>
      <c r="E8242" s="108" t="s">
        <v>29462</v>
      </c>
      <c r="G8242" s="108" t="s">
        <v>29463</v>
      </c>
      <c r="H8242" s="108" t="s">
        <v>2437</v>
      </c>
      <c r="I8242" s="110" t="s">
        <v>29464</v>
      </c>
      <c r="J8242" s="108" t="s">
        <v>2400</v>
      </c>
      <c r="O8242" s="108" t="s">
        <v>2573</v>
      </c>
    </row>
    <row r="8243" spans="1:15" s="108" customFormat="1" ht="12.75" x14ac:dyDescent="0.2">
      <c r="A8243" s="108" t="str">
        <f>EnterpriseData!$B$38</f>
        <v>ProTes300420201Adm</v>
      </c>
      <c r="B8243" s="109" t="s">
        <v>29465</v>
      </c>
      <c r="C8243" s="108" t="s">
        <v>2609</v>
      </c>
      <c r="D8243" s="108" t="s">
        <v>29466</v>
      </c>
      <c r="E8243" s="108" t="s">
        <v>29467</v>
      </c>
      <c r="G8243" s="108" t="s">
        <v>29468</v>
      </c>
      <c r="H8243" s="108" t="s">
        <v>2425</v>
      </c>
      <c r="I8243" s="110" t="s">
        <v>29469</v>
      </c>
      <c r="J8243" s="108" t="s">
        <v>2400</v>
      </c>
      <c r="O8243" s="108" t="s">
        <v>2573</v>
      </c>
    </row>
    <row r="8244" spans="1:15" s="108" customFormat="1" ht="12.75" x14ac:dyDescent="0.2">
      <c r="A8244" s="108" t="str">
        <f>EnterpriseData!$B$38</f>
        <v>ProTes300420201Adm</v>
      </c>
      <c r="B8244" s="109" t="s">
        <v>29470</v>
      </c>
      <c r="C8244" s="108" t="s">
        <v>2609</v>
      </c>
      <c r="D8244" s="108" t="s">
        <v>29471</v>
      </c>
      <c r="E8244" s="108" t="s">
        <v>2683</v>
      </c>
      <c r="G8244" s="108" t="s">
        <v>29472</v>
      </c>
      <c r="H8244" s="108" t="s">
        <v>2404</v>
      </c>
      <c r="I8244" s="110" t="s">
        <v>29473</v>
      </c>
      <c r="J8244" s="108" t="s">
        <v>2400</v>
      </c>
      <c r="O8244" s="108" t="s">
        <v>2573</v>
      </c>
    </row>
    <row r="8245" spans="1:15" s="108" customFormat="1" ht="12.75" x14ac:dyDescent="0.2">
      <c r="A8245" s="108" t="str">
        <f>EnterpriseData!$B$38</f>
        <v>ProTes300420201Adm</v>
      </c>
      <c r="B8245" s="109" t="s">
        <v>29474</v>
      </c>
      <c r="C8245" s="108" t="s">
        <v>2609</v>
      </c>
      <c r="D8245" s="108" t="s">
        <v>29475</v>
      </c>
      <c r="E8245" s="108" t="s">
        <v>2683</v>
      </c>
      <c r="G8245" s="108" t="s">
        <v>29476</v>
      </c>
      <c r="H8245" s="108" t="s">
        <v>2401</v>
      </c>
      <c r="I8245" s="110" t="s">
        <v>29477</v>
      </c>
      <c r="J8245" s="108" t="s">
        <v>2400</v>
      </c>
      <c r="O8245" s="108" t="s">
        <v>2573</v>
      </c>
    </row>
    <row r="8246" spans="1:15" s="108" customFormat="1" ht="12.75" x14ac:dyDescent="0.2">
      <c r="A8246" s="108" t="str">
        <f>EnterpriseData!$B$38</f>
        <v>ProTes300420201Adm</v>
      </c>
      <c r="B8246" s="109" t="s">
        <v>29478</v>
      </c>
      <c r="C8246" s="108" t="s">
        <v>2609</v>
      </c>
      <c r="D8246" s="108" t="s">
        <v>29479</v>
      </c>
      <c r="E8246" s="108" t="s">
        <v>2683</v>
      </c>
      <c r="G8246" s="108" t="s">
        <v>29480</v>
      </c>
      <c r="H8246" s="108" t="s">
        <v>2401</v>
      </c>
      <c r="I8246" s="110" t="s">
        <v>29481</v>
      </c>
      <c r="J8246" s="108" t="s">
        <v>2400</v>
      </c>
      <c r="O8246" s="108" t="s">
        <v>2573</v>
      </c>
    </row>
    <row r="8247" spans="1:15" s="108" customFormat="1" ht="12.75" x14ac:dyDescent="0.2">
      <c r="A8247" s="108" t="str">
        <f>EnterpriseData!$B$38</f>
        <v>ProTes300420201Adm</v>
      </c>
      <c r="B8247" s="109" t="s">
        <v>29482</v>
      </c>
      <c r="C8247" s="108" t="s">
        <v>2609</v>
      </c>
      <c r="D8247" s="108" t="s">
        <v>29483</v>
      </c>
      <c r="E8247" s="108" t="s">
        <v>29484</v>
      </c>
      <c r="G8247" s="108" t="s">
        <v>29485</v>
      </c>
      <c r="H8247" s="108" t="s">
        <v>2377</v>
      </c>
      <c r="I8247" s="110" t="s">
        <v>29486</v>
      </c>
      <c r="J8247" s="108" t="s">
        <v>2400</v>
      </c>
      <c r="O8247" s="108" t="s">
        <v>2573</v>
      </c>
    </row>
    <row r="8248" spans="1:15" s="108" customFormat="1" ht="12.75" x14ac:dyDescent="0.2">
      <c r="A8248" s="108" t="str">
        <f>EnterpriseData!$B$38</f>
        <v>ProTes300420201Adm</v>
      </c>
      <c r="B8248" s="109" t="s">
        <v>29487</v>
      </c>
      <c r="C8248" s="108" t="s">
        <v>2609</v>
      </c>
      <c r="D8248" s="108" t="s">
        <v>29488</v>
      </c>
      <c r="E8248" s="108" t="s">
        <v>2683</v>
      </c>
      <c r="G8248" s="108" t="s">
        <v>29489</v>
      </c>
      <c r="H8248" s="108" t="s">
        <v>2401</v>
      </c>
      <c r="I8248" s="110" t="s">
        <v>29490</v>
      </c>
      <c r="J8248" s="108" t="s">
        <v>2400</v>
      </c>
      <c r="O8248" s="108" t="s">
        <v>2573</v>
      </c>
    </row>
    <row r="8249" spans="1:15" s="108" customFormat="1" ht="12.75" x14ac:dyDescent="0.2">
      <c r="A8249" s="108" t="str">
        <f>EnterpriseData!$B$38</f>
        <v>ProTes300420201Adm</v>
      </c>
      <c r="B8249" s="109" t="s">
        <v>29491</v>
      </c>
      <c r="C8249" s="108" t="s">
        <v>2609</v>
      </c>
      <c r="D8249" s="108" t="s">
        <v>29492</v>
      </c>
      <c r="E8249" s="108" t="s">
        <v>29493</v>
      </c>
      <c r="G8249" s="108" t="s">
        <v>29494</v>
      </c>
      <c r="H8249" s="108" t="s">
        <v>2405</v>
      </c>
      <c r="I8249" s="110" t="s">
        <v>29495</v>
      </c>
      <c r="J8249" s="108" t="s">
        <v>2400</v>
      </c>
      <c r="O8249" s="108" t="s">
        <v>2573</v>
      </c>
    </row>
    <row r="8250" spans="1:15" s="108" customFormat="1" ht="12.75" x14ac:dyDescent="0.2">
      <c r="A8250" s="108" t="str">
        <f>EnterpriseData!$B$38</f>
        <v>ProTes300420201Adm</v>
      </c>
      <c r="B8250" s="109" t="s">
        <v>29496</v>
      </c>
      <c r="C8250" s="108" t="s">
        <v>2609</v>
      </c>
      <c r="D8250" s="108" t="s">
        <v>29497</v>
      </c>
      <c r="E8250" s="108" t="s">
        <v>2683</v>
      </c>
      <c r="G8250" s="108" t="s">
        <v>29498</v>
      </c>
      <c r="H8250" s="108" t="s">
        <v>2401</v>
      </c>
      <c r="I8250" s="110" t="s">
        <v>29499</v>
      </c>
      <c r="J8250" s="108" t="s">
        <v>2400</v>
      </c>
      <c r="O8250" s="108" t="s">
        <v>2573</v>
      </c>
    </row>
    <row r="8251" spans="1:15" s="108" customFormat="1" ht="12.75" x14ac:dyDescent="0.2">
      <c r="A8251" s="108" t="str">
        <f>EnterpriseData!$B$38</f>
        <v>ProTes300420201Adm</v>
      </c>
      <c r="B8251" s="109" t="s">
        <v>29500</v>
      </c>
      <c r="C8251" s="108" t="s">
        <v>2609</v>
      </c>
      <c r="D8251" s="108" t="s">
        <v>29501</v>
      </c>
      <c r="E8251" s="108" t="s">
        <v>29502</v>
      </c>
      <c r="G8251" s="108" t="s">
        <v>29503</v>
      </c>
      <c r="H8251" s="108" t="s">
        <v>2417</v>
      </c>
      <c r="I8251" s="110" t="s">
        <v>29504</v>
      </c>
      <c r="J8251" s="108" t="s">
        <v>2400</v>
      </c>
      <c r="O8251" s="108" t="s">
        <v>2573</v>
      </c>
    </row>
    <row r="8252" spans="1:15" s="108" customFormat="1" ht="12.75" x14ac:dyDescent="0.2">
      <c r="A8252" s="108" t="str">
        <f>EnterpriseData!$B$38</f>
        <v>ProTes300420201Adm</v>
      </c>
      <c r="B8252" s="109" t="s">
        <v>29505</v>
      </c>
      <c r="C8252" s="108" t="s">
        <v>2609</v>
      </c>
      <c r="D8252" s="108" t="s">
        <v>29506</v>
      </c>
      <c r="E8252" s="108" t="s">
        <v>2683</v>
      </c>
      <c r="G8252" s="108" t="s">
        <v>29507</v>
      </c>
      <c r="H8252" s="108" t="s">
        <v>2401</v>
      </c>
      <c r="I8252" s="110" t="s">
        <v>29508</v>
      </c>
      <c r="J8252" s="108" t="s">
        <v>2400</v>
      </c>
      <c r="O8252" s="108" t="s">
        <v>2573</v>
      </c>
    </row>
    <row r="8253" spans="1:15" s="108" customFormat="1" ht="12.75" x14ac:dyDescent="0.2">
      <c r="A8253" s="108" t="str">
        <f>EnterpriseData!$B$38</f>
        <v>ProTes300420201Adm</v>
      </c>
      <c r="B8253" s="109" t="s">
        <v>29509</v>
      </c>
      <c r="C8253" s="108" t="s">
        <v>2609</v>
      </c>
      <c r="D8253" s="108" t="s">
        <v>29510</v>
      </c>
      <c r="E8253" s="108" t="s">
        <v>29511</v>
      </c>
      <c r="G8253" s="108" t="s">
        <v>29512</v>
      </c>
      <c r="H8253" s="108" t="s">
        <v>2412</v>
      </c>
      <c r="I8253" s="110" t="s">
        <v>29513</v>
      </c>
      <c r="J8253" s="108" t="s">
        <v>2400</v>
      </c>
      <c r="O8253" s="108" t="s">
        <v>2573</v>
      </c>
    </row>
    <row r="8254" spans="1:15" s="108" customFormat="1" ht="12.75" x14ac:dyDescent="0.2">
      <c r="A8254" s="108" t="str">
        <f>EnterpriseData!$B$38</f>
        <v>ProTes300420201Adm</v>
      </c>
      <c r="B8254" s="109" t="s">
        <v>29514</v>
      </c>
      <c r="C8254" s="108" t="s">
        <v>2609</v>
      </c>
      <c r="D8254" s="108" t="s">
        <v>29515</v>
      </c>
      <c r="E8254" s="108" t="s">
        <v>29516</v>
      </c>
      <c r="G8254" s="108" t="s">
        <v>29517</v>
      </c>
      <c r="H8254" s="108" t="s">
        <v>2433</v>
      </c>
      <c r="I8254" s="110" t="s">
        <v>29518</v>
      </c>
      <c r="J8254" s="108" t="s">
        <v>2400</v>
      </c>
      <c r="O8254" s="108" t="s">
        <v>2573</v>
      </c>
    </row>
    <row r="8255" spans="1:15" s="108" customFormat="1" ht="12.75" x14ac:dyDescent="0.2">
      <c r="A8255" s="108" t="str">
        <f>EnterpriseData!$B$38</f>
        <v>ProTes300420201Adm</v>
      </c>
      <c r="B8255" s="109" t="s">
        <v>29519</v>
      </c>
      <c r="C8255" s="108" t="s">
        <v>2609</v>
      </c>
      <c r="D8255" s="108" t="s">
        <v>29520</v>
      </c>
      <c r="E8255" s="108" t="s">
        <v>29521</v>
      </c>
      <c r="G8255" s="108" t="s">
        <v>29522</v>
      </c>
      <c r="H8255" s="108" t="s">
        <v>2448</v>
      </c>
      <c r="I8255" s="110" t="s">
        <v>29523</v>
      </c>
      <c r="J8255" s="108" t="s">
        <v>2400</v>
      </c>
      <c r="O8255" s="108" t="s">
        <v>2573</v>
      </c>
    </row>
    <row r="8256" spans="1:15" s="108" customFormat="1" ht="12.75" x14ac:dyDescent="0.2">
      <c r="A8256" s="108" t="str">
        <f>EnterpriseData!$B$38</f>
        <v>ProTes300420201Adm</v>
      </c>
      <c r="B8256" s="109" t="s">
        <v>29524</v>
      </c>
      <c r="C8256" s="108" t="s">
        <v>2609</v>
      </c>
      <c r="D8256" s="108" t="s">
        <v>29525</v>
      </c>
      <c r="E8256" s="108" t="s">
        <v>29526</v>
      </c>
      <c r="G8256" s="108" t="s">
        <v>29527</v>
      </c>
      <c r="H8256" s="108" t="s">
        <v>2442</v>
      </c>
      <c r="I8256" s="110" t="s">
        <v>29528</v>
      </c>
      <c r="J8256" s="108" t="s">
        <v>2400</v>
      </c>
      <c r="O8256" s="108" t="s">
        <v>2573</v>
      </c>
    </row>
    <row r="8257" spans="1:15" s="108" customFormat="1" ht="12.75" x14ac:dyDescent="0.2">
      <c r="A8257" s="108" t="str">
        <f>EnterpriseData!$B$38</f>
        <v>ProTes300420201Adm</v>
      </c>
      <c r="B8257" s="109" t="s">
        <v>29529</v>
      </c>
      <c r="C8257" s="108" t="s">
        <v>2609</v>
      </c>
      <c r="D8257" s="108" t="s">
        <v>29530</v>
      </c>
      <c r="E8257" s="108" t="s">
        <v>29531</v>
      </c>
      <c r="G8257" s="108" t="s">
        <v>29532</v>
      </c>
      <c r="H8257" s="108" t="s">
        <v>2415</v>
      </c>
      <c r="I8257" s="110" t="s">
        <v>29533</v>
      </c>
      <c r="J8257" s="108" t="s">
        <v>2400</v>
      </c>
      <c r="O8257" s="108" t="s">
        <v>2573</v>
      </c>
    </row>
    <row r="8258" spans="1:15" s="108" customFormat="1" ht="12.75" x14ac:dyDescent="0.2">
      <c r="A8258" s="108" t="str">
        <f>EnterpriseData!$B$38</f>
        <v>ProTes300420201Adm</v>
      </c>
      <c r="B8258" s="109" t="s">
        <v>29534</v>
      </c>
      <c r="C8258" s="108" t="s">
        <v>2609</v>
      </c>
      <c r="D8258" s="108" t="s">
        <v>29535</v>
      </c>
      <c r="E8258" s="108" t="s">
        <v>2683</v>
      </c>
      <c r="G8258" s="108" t="s">
        <v>29536</v>
      </c>
      <c r="H8258" s="108" t="s">
        <v>2401</v>
      </c>
      <c r="I8258" s="110" t="s">
        <v>29537</v>
      </c>
      <c r="J8258" s="108" t="s">
        <v>2400</v>
      </c>
      <c r="O8258" s="108" t="s">
        <v>2573</v>
      </c>
    </row>
    <row r="8259" spans="1:15" s="108" customFormat="1" ht="12.75" x14ac:dyDescent="0.2">
      <c r="A8259" s="108" t="str">
        <f>EnterpriseData!$B$38</f>
        <v>ProTes300420201Adm</v>
      </c>
      <c r="B8259" s="109" t="s">
        <v>29538</v>
      </c>
      <c r="C8259" s="108" t="s">
        <v>2609</v>
      </c>
      <c r="D8259" s="108" t="s">
        <v>29539</v>
      </c>
      <c r="E8259" s="108" t="s">
        <v>29540</v>
      </c>
      <c r="G8259" s="108" t="s">
        <v>29541</v>
      </c>
      <c r="H8259" s="108" t="s">
        <v>2411</v>
      </c>
      <c r="I8259" s="110" t="s">
        <v>29542</v>
      </c>
      <c r="J8259" s="108" t="s">
        <v>2400</v>
      </c>
      <c r="O8259" s="108" t="s">
        <v>2573</v>
      </c>
    </row>
    <row r="8260" spans="1:15" s="108" customFormat="1" ht="12.75" x14ac:dyDescent="0.2">
      <c r="A8260" s="108" t="str">
        <f>EnterpriseData!$B$38</f>
        <v>ProTes300420201Adm</v>
      </c>
      <c r="B8260" s="109" t="s">
        <v>29543</v>
      </c>
      <c r="C8260" s="108" t="s">
        <v>2609</v>
      </c>
      <c r="D8260" s="108" t="s">
        <v>29544</v>
      </c>
      <c r="E8260" s="108" t="s">
        <v>29545</v>
      </c>
      <c r="G8260" s="108" t="s">
        <v>29546</v>
      </c>
      <c r="H8260" s="108" t="s">
        <v>2417</v>
      </c>
      <c r="I8260" s="110" t="s">
        <v>29547</v>
      </c>
      <c r="J8260" s="108" t="s">
        <v>2400</v>
      </c>
      <c r="O8260" s="108" t="s">
        <v>2573</v>
      </c>
    </row>
    <row r="8261" spans="1:15" s="108" customFormat="1" ht="12.75" x14ac:dyDescent="0.2">
      <c r="A8261" s="108" t="str">
        <f>EnterpriseData!$B$38</f>
        <v>ProTes300420201Adm</v>
      </c>
      <c r="B8261" s="109" t="s">
        <v>29548</v>
      </c>
      <c r="C8261" s="108" t="s">
        <v>2609</v>
      </c>
      <c r="D8261" s="108" t="s">
        <v>29549</v>
      </c>
      <c r="E8261" s="108" t="s">
        <v>2683</v>
      </c>
      <c r="G8261" s="108" t="s">
        <v>29550</v>
      </c>
      <c r="H8261" s="108" t="s">
        <v>2446</v>
      </c>
      <c r="I8261" s="110" t="s">
        <v>29551</v>
      </c>
      <c r="J8261" s="108" t="s">
        <v>2400</v>
      </c>
      <c r="O8261" s="108" t="s">
        <v>2573</v>
      </c>
    </row>
    <row r="8262" spans="1:15" s="108" customFormat="1" ht="12.75" x14ac:dyDescent="0.2">
      <c r="A8262" s="108" t="str">
        <f>EnterpriseData!$B$38</f>
        <v>ProTes300420201Adm</v>
      </c>
      <c r="B8262" s="109" t="s">
        <v>29552</v>
      </c>
      <c r="C8262" s="108" t="s">
        <v>2609</v>
      </c>
      <c r="D8262" s="108" t="s">
        <v>29553</v>
      </c>
      <c r="E8262" s="108" t="s">
        <v>2683</v>
      </c>
      <c r="G8262" s="108" t="s">
        <v>29554</v>
      </c>
      <c r="H8262" s="108" t="s">
        <v>2401</v>
      </c>
      <c r="I8262" s="110" t="s">
        <v>29555</v>
      </c>
      <c r="J8262" s="108" t="s">
        <v>2400</v>
      </c>
      <c r="O8262" s="108" t="s">
        <v>2573</v>
      </c>
    </row>
    <row r="8263" spans="1:15" s="108" customFormat="1" ht="12.75" x14ac:dyDescent="0.2">
      <c r="A8263" s="108" t="str">
        <f>EnterpriseData!$B$38</f>
        <v>ProTes300420201Adm</v>
      </c>
      <c r="B8263" s="109" t="s">
        <v>29556</v>
      </c>
      <c r="C8263" s="108" t="s">
        <v>2609</v>
      </c>
      <c r="D8263" s="108" t="s">
        <v>29557</v>
      </c>
      <c r="E8263" s="108" t="s">
        <v>29558</v>
      </c>
      <c r="G8263" s="108" t="s">
        <v>29559</v>
      </c>
      <c r="H8263" s="108" t="s">
        <v>2404</v>
      </c>
      <c r="I8263" s="110" t="s">
        <v>29560</v>
      </c>
      <c r="J8263" s="108" t="s">
        <v>2400</v>
      </c>
      <c r="O8263" s="108" t="s">
        <v>2573</v>
      </c>
    </row>
    <row r="8264" spans="1:15" s="108" customFormat="1" ht="12.75" x14ac:dyDescent="0.2">
      <c r="A8264" s="108" t="str">
        <f>EnterpriseData!$B$38</f>
        <v>ProTes300420201Adm</v>
      </c>
      <c r="B8264" s="109" t="s">
        <v>29561</v>
      </c>
      <c r="C8264" s="108" t="s">
        <v>2609</v>
      </c>
      <c r="D8264" s="108" t="s">
        <v>29562</v>
      </c>
      <c r="E8264" s="108" t="s">
        <v>29563</v>
      </c>
      <c r="G8264" s="108" t="s">
        <v>29564</v>
      </c>
      <c r="H8264" s="108" t="s">
        <v>2377</v>
      </c>
      <c r="I8264" s="110" t="s">
        <v>29565</v>
      </c>
      <c r="J8264" s="108" t="s">
        <v>2400</v>
      </c>
      <c r="O8264" s="108" t="s">
        <v>2573</v>
      </c>
    </row>
    <row r="8265" spans="1:15" s="108" customFormat="1" ht="12.75" x14ac:dyDescent="0.2">
      <c r="A8265" s="108" t="str">
        <f>EnterpriseData!$B$38</f>
        <v>ProTes300420201Adm</v>
      </c>
      <c r="B8265" s="109" t="s">
        <v>29566</v>
      </c>
      <c r="C8265" s="108" t="s">
        <v>2609</v>
      </c>
      <c r="D8265" s="108" t="s">
        <v>29567</v>
      </c>
      <c r="E8265" s="108" t="s">
        <v>29568</v>
      </c>
      <c r="G8265" s="108" t="s">
        <v>29569</v>
      </c>
      <c r="H8265" s="108" t="s">
        <v>2436</v>
      </c>
      <c r="I8265" s="110" t="s">
        <v>29570</v>
      </c>
      <c r="J8265" s="108" t="s">
        <v>2400</v>
      </c>
      <c r="O8265" s="108" t="s">
        <v>2573</v>
      </c>
    </row>
    <row r="8266" spans="1:15" s="108" customFormat="1" ht="12.75" x14ac:dyDescent="0.2">
      <c r="A8266" s="108" t="str">
        <f>EnterpriseData!$B$38</f>
        <v>ProTes300420201Adm</v>
      </c>
      <c r="B8266" s="109" t="s">
        <v>29571</v>
      </c>
      <c r="C8266" s="108" t="s">
        <v>2609</v>
      </c>
      <c r="D8266" s="108" t="s">
        <v>28711</v>
      </c>
      <c r="E8266" s="108" t="s">
        <v>2683</v>
      </c>
      <c r="G8266" s="108" t="s">
        <v>29572</v>
      </c>
      <c r="H8266" s="108" t="s">
        <v>2442</v>
      </c>
      <c r="I8266" s="110" t="s">
        <v>29573</v>
      </c>
      <c r="J8266" s="108" t="s">
        <v>2400</v>
      </c>
      <c r="O8266" s="108" t="s">
        <v>2573</v>
      </c>
    </row>
    <row r="8267" spans="1:15" s="108" customFormat="1" ht="12.75" x14ac:dyDescent="0.2">
      <c r="A8267" s="108" t="str">
        <f>EnterpriseData!$B$38</f>
        <v>ProTes300420201Adm</v>
      </c>
      <c r="B8267" s="109" t="s">
        <v>29574</v>
      </c>
      <c r="C8267" s="108" t="s">
        <v>2609</v>
      </c>
      <c r="D8267" s="108" t="s">
        <v>29575</v>
      </c>
      <c r="E8267" s="108" t="s">
        <v>29576</v>
      </c>
      <c r="G8267" s="108" t="s">
        <v>29577</v>
      </c>
      <c r="H8267" s="108" t="s">
        <v>412</v>
      </c>
      <c r="I8267" s="110" t="s">
        <v>29578</v>
      </c>
      <c r="J8267" s="108" t="s">
        <v>2400</v>
      </c>
      <c r="O8267" s="108" t="s">
        <v>2573</v>
      </c>
    </row>
    <row r="8268" spans="1:15" s="108" customFormat="1" ht="12.75" x14ac:dyDescent="0.2">
      <c r="A8268" s="108" t="str">
        <f>EnterpriseData!$B$38</f>
        <v>ProTes300420201Adm</v>
      </c>
      <c r="B8268" s="109" t="s">
        <v>29579</v>
      </c>
      <c r="C8268" s="108" t="s">
        <v>2609</v>
      </c>
      <c r="D8268" s="108" t="s">
        <v>29580</v>
      </c>
      <c r="E8268" s="108" t="s">
        <v>29581</v>
      </c>
      <c r="G8268" s="108" t="s">
        <v>15953</v>
      </c>
      <c r="H8268" s="108" t="s">
        <v>2433</v>
      </c>
      <c r="I8268" s="110" t="s">
        <v>29582</v>
      </c>
      <c r="J8268" s="108" t="s">
        <v>2400</v>
      </c>
      <c r="O8268" s="108" t="s">
        <v>2573</v>
      </c>
    </row>
    <row r="8269" spans="1:15" s="108" customFormat="1" ht="12.75" x14ac:dyDescent="0.2">
      <c r="A8269" s="108" t="str">
        <f>EnterpriseData!$B$38</f>
        <v>ProTes300420201Adm</v>
      </c>
      <c r="B8269" s="109" t="s">
        <v>29583</v>
      </c>
      <c r="C8269" s="108" t="s">
        <v>2609</v>
      </c>
      <c r="D8269" s="108" t="s">
        <v>29584</v>
      </c>
      <c r="E8269" s="108" t="s">
        <v>27993</v>
      </c>
      <c r="G8269" s="108" t="s">
        <v>29585</v>
      </c>
      <c r="H8269" s="108" t="s">
        <v>2429</v>
      </c>
      <c r="I8269" s="110" t="s">
        <v>29586</v>
      </c>
      <c r="J8269" s="108" t="s">
        <v>2400</v>
      </c>
      <c r="O8269" s="108" t="s">
        <v>2573</v>
      </c>
    </row>
    <row r="8270" spans="1:15" s="108" customFormat="1" ht="12.75" x14ac:dyDescent="0.2">
      <c r="A8270" s="108" t="str">
        <f>EnterpriseData!$B$38</f>
        <v>ProTes300420201Adm</v>
      </c>
      <c r="B8270" s="109" t="s">
        <v>29587</v>
      </c>
      <c r="C8270" s="108" t="s">
        <v>2609</v>
      </c>
      <c r="D8270" s="108" t="s">
        <v>29588</v>
      </c>
      <c r="E8270" s="108" t="s">
        <v>2683</v>
      </c>
      <c r="G8270" s="108" t="s">
        <v>29589</v>
      </c>
      <c r="H8270" s="108" t="s">
        <v>2401</v>
      </c>
      <c r="I8270" s="110" t="s">
        <v>29590</v>
      </c>
      <c r="J8270" s="108" t="s">
        <v>2400</v>
      </c>
      <c r="O8270" s="108" t="s">
        <v>2573</v>
      </c>
    </row>
    <row r="8271" spans="1:15" s="108" customFormat="1" ht="12.75" x14ac:dyDescent="0.2">
      <c r="A8271" s="108" t="str">
        <f>EnterpriseData!$B$38</f>
        <v>ProTes300420201Adm</v>
      </c>
      <c r="B8271" s="109" t="s">
        <v>29591</v>
      </c>
      <c r="C8271" s="108" t="s">
        <v>2609</v>
      </c>
      <c r="D8271" s="108" t="s">
        <v>29592</v>
      </c>
      <c r="E8271" s="108" t="s">
        <v>29593</v>
      </c>
      <c r="G8271" s="108" t="s">
        <v>29594</v>
      </c>
      <c r="H8271" s="108" t="s">
        <v>2444</v>
      </c>
      <c r="I8271" s="110" t="s">
        <v>29595</v>
      </c>
      <c r="J8271" s="108" t="s">
        <v>2400</v>
      </c>
      <c r="O8271" s="108" t="s">
        <v>2573</v>
      </c>
    </row>
    <row r="8272" spans="1:15" s="108" customFormat="1" ht="12.75" x14ac:dyDescent="0.2">
      <c r="A8272" s="108" t="str">
        <f>EnterpriseData!$B$38</f>
        <v>ProTes300420201Adm</v>
      </c>
      <c r="B8272" s="109" t="s">
        <v>29596</v>
      </c>
      <c r="C8272" s="108" t="s">
        <v>2609</v>
      </c>
      <c r="D8272" s="108" t="s">
        <v>29597</v>
      </c>
      <c r="E8272" s="108" t="s">
        <v>2683</v>
      </c>
      <c r="G8272" s="108" t="s">
        <v>29598</v>
      </c>
      <c r="H8272" s="108" t="s">
        <v>2422</v>
      </c>
      <c r="I8272" s="110" t="s">
        <v>29599</v>
      </c>
      <c r="J8272" s="108" t="s">
        <v>2400</v>
      </c>
      <c r="O8272" s="108" t="s">
        <v>2573</v>
      </c>
    </row>
    <row r="8273" spans="1:15" s="108" customFormat="1" ht="12.75" x14ac:dyDescent="0.2">
      <c r="A8273" s="108" t="str">
        <f>EnterpriseData!$B$38</f>
        <v>ProTes300420201Adm</v>
      </c>
      <c r="B8273" s="109" t="s">
        <v>29600</v>
      </c>
      <c r="C8273" s="108" t="s">
        <v>2609</v>
      </c>
      <c r="D8273" s="108" t="s">
        <v>29601</v>
      </c>
      <c r="E8273" s="108" t="s">
        <v>2683</v>
      </c>
      <c r="G8273" s="108" t="s">
        <v>29602</v>
      </c>
      <c r="H8273" s="108" t="s">
        <v>2401</v>
      </c>
      <c r="I8273" s="110" t="s">
        <v>29603</v>
      </c>
      <c r="J8273" s="108" t="s">
        <v>2400</v>
      </c>
      <c r="O8273" s="108" t="s">
        <v>2573</v>
      </c>
    </row>
    <row r="8274" spans="1:15" s="108" customFormat="1" ht="12.75" x14ac:dyDescent="0.2">
      <c r="A8274" s="108" t="str">
        <f>EnterpriseData!$B$38</f>
        <v>ProTes300420201Adm</v>
      </c>
      <c r="B8274" s="109" t="s">
        <v>29604</v>
      </c>
      <c r="C8274" s="108" t="s">
        <v>2609</v>
      </c>
      <c r="D8274" s="108" t="s">
        <v>29605</v>
      </c>
      <c r="E8274" s="108" t="s">
        <v>29606</v>
      </c>
      <c r="G8274" s="108" t="s">
        <v>29607</v>
      </c>
      <c r="H8274" s="108" t="s">
        <v>2404</v>
      </c>
      <c r="I8274" s="110" t="s">
        <v>29608</v>
      </c>
      <c r="J8274" s="108" t="s">
        <v>2400</v>
      </c>
      <c r="O8274" s="108" t="s">
        <v>2573</v>
      </c>
    </row>
    <row r="8275" spans="1:15" s="108" customFormat="1" ht="12.75" x14ac:dyDescent="0.2">
      <c r="A8275" s="108" t="str">
        <f>EnterpriseData!$B$38</f>
        <v>ProTes300420201Adm</v>
      </c>
      <c r="B8275" s="109" t="s">
        <v>29609</v>
      </c>
      <c r="C8275" s="108" t="s">
        <v>2609</v>
      </c>
      <c r="D8275" s="108" t="s">
        <v>29610</v>
      </c>
      <c r="E8275" s="108" t="s">
        <v>29611</v>
      </c>
      <c r="G8275" s="108" t="s">
        <v>28824</v>
      </c>
      <c r="H8275" s="108" t="s">
        <v>2424</v>
      </c>
      <c r="I8275" s="110" t="s">
        <v>29612</v>
      </c>
      <c r="J8275" s="108" t="s">
        <v>2400</v>
      </c>
      <c r="O8275" s="108" t="s">
        <v>2573</v>
      </c>
    </row>
    <row r="8276" spans="1:15" s="108" customFormat="1" ht="12.75" x14ac:dyDescent="0.2">
      <c r="A8276" s="108" t="str">
        <f>EnterpriseData!$B$38</f>
        <v>ProTes300420201Adm</v>
      </c>
      <c r="B8276" s="109" t="s">
        <v>29613</v>
      </c>
      <c r="C8276" s="108" t="s">
        <v>2609</v>
      </c>
      <c r="D8276" s="108" t="s">
        <v>29614</v>
      </c>
      <c r="E8276" s="108" t="s">
        <v>29615</v>
      </c>
      <c r="G8276" s="108" t="s">
        <v>29616</v>
      </c>
      <c r="H8276" s="108" t="s">
        <v>2427</v>
      </c>
      <c r="I8276" s="110" t="s">
        <v>29617</v>
      </c>
      <c r="J8276" s="108" t="s">
        <v>2400</v>
      </c>
      <c r="O8276" s="108" t="s">
        <v>2573</v>
      </c>
    </row>
    <row r="8277" spans="1:15" s="108" customFormat="1" ht="12.75" x14ac:dyDescent="0.2">
      <c r="A8277" s="108" t="str">
        <f>EnterpriseData!$B$38</f>
        <v>ProTes300420201Adm</v>
      </c>
      <c r="B8277" s="109" t="s">
        <v>29618</v>
      </c>
      <c r="C8277" s="108" t="s">
        <v>2609</v>
      </c>
      <c r="D8277" s="108" t="s">
        <v>29619</v>
      </c>
      <c r="E8277" s="108" t="s">
        <v>29620</v>
      </c>
      <c r="G8277" s="108" t="s">
        <v>29621</v>
      </c>
      <c r="H8277" s="108" t="s">
        <v>2449</v>
      </c>
      <c r="I8277" s="110" t="s">
        <v>29622</v>
      </c>
      <c r="J8277" s="108" t="s">
        <v>2400</v>
      </c>
      <c r="O8277" s="108" t="s">
        <v>2573</v>
      </c>
    </row>
    <row r="8278" spans="1:15" s="108" customFormat="1" ht="12.75" x14ac:dyDescent="0.2">
      <c r="A8278" s="108" t="str">
        <f>EnterpriseData!$B$38</f>
        <v>ProTes300420201Adm</v>
      </c>
      <c r="B8278" s="109" t="s">
        <v>29623</v>
      </c>
      <c r="C8278" s="108" t="s">
        <v>2609</v>
      </c>
      <c r="D8278" s="108" t="s">
        <v>29624</v>
      </c>
      <c r="E8278" s="108" t="s">
        <v>2683</v>
      </c>
      <c r="G8278" s="108" t="s">
        <v>29625</v>
      </c>
      <c r="H8278" s="108" t="s">
        <v>2401</v>
      </c>
      <c r="I8278" s="110" t="s">
        <v>29626</v>
      </c>
      <c r="J8278" s="108" t="s">
        <v>2400</v>
      </c>
      <c r="O8278" s="108" t="s">
        <v>2573</v>
      </c>
    </row>
    <row r="8279" spans="1:15" s="108" customFormat="1" ht="12.75" x14ac:dyDescent="0.2">
      <c r="A8279" s="108" t="str">
        <f>EnterpriseData!$B$38</f>
        <v>ProTes300420201Adm</v>
      </c>
      <c r="B8279" s="109" t="s">
        <v>29627</v>
      </c>
      <c r="C8279" s="108" t="s">
        <v>2609</v>
      </c>
      <c r="D8279" s="108" t="s">
        <v>29628</v>
      </c>
      <c r="E8279" s="108" t="s">
        <v>2683</v>
      </c>
      <c r="G8279" s="108" t="s">
        <v>29629</v>
      </c>
      <c r="H8279" s="108" t="s">
        <v>2401</v>
      </c>
      <c r="I8279" s="110" t="s">
        <v>29630</v>
      </c>
      <c r="J8279" s="108" t="s">
        <v>2400</v>
      </c>
      <c r="O8279" s="108" t="s">
        <v>2573</v>
      </c>
    </row>
    <row r="8280" spans="1:15" s="108" customFormat="1" ht="12.75" x14ac:dyDescent="0.2">
      <c r="A8280" s="108" t="str">
        <f>EnterpriseData!$B$38</f>
        <v>ProTes300420201Adm</v>
      </c>
      <c r="B8280" s="109" t="s">
        <v>29631</v>
      </c>
      <c r="C8280" s="108" t="s">
        <v>2609</v>
      </c>
      <c r="D8280" s="108" t="s">
        <v>29632</v>
      </c>
      <c r="E8280" s="108" t="s">
        <v>29633</v>
      </c>
      <c r="G8280" s="108" t="s">
        <v>29634</v>
      </c>
      <c r="H8280" s="108" t="s">
        <v>2408</v>
      </c>
      <c r="I8280" s="110" t="s">
        <v>29635</v>
      </c>
      <c r="J8280" s="108" t="s">
        <v>2400</v>
      </c>
      <c r="O8280" s="108" t="s">
        <v>2573</v>
      </c>
    </row>
    <row r="8281" spans="1:15" s="108" customFormat="1" ht="12.75" x14ac:dyDescent="0.2">
      <c r="A8281" s="108" t="str">
        <f>EnterpriseData!$B$38</f>
        <v>ProTes300420201Adm</v>
      </c>
      <c r="B8281" s="109" t="s">
        <v>29636</v>
      </c>
      <c r="C8281" s="108" t="s">
        <v>2609</v>
      </c>
      <c r="D8281" s="108" t="s">
        <v>29637</v>
      </c>
      <c r="E8281" s="108" t="s">
        <v>29638</v>
      </c>
      <c r="G8281" s="108" t="s">
        <v>29639</v>
      </c>
      <c r="H8281" s="108" t="s">
        <v>2411</v>
      </c>
      <c r="I8281" s="110" t="s">
        <v>29640</v>
      </c>
      <c r="J8281" s="108" t="s">
        <v>2400</v>
      </c>
      <c r="O8281" s="108" t="s">
        <v>2573</v>
      </c>
    </row>
    <row r="8282" spans="1:15" s="108" customFormat="1" ht="12.75" x14ac:dyDescent="0.2">
      <c r="A8282" s="108" t="str">
        <f>EnterpriseData!$B$38</f>
        <v>ProTes300420201Adm</v>
      </c>
      <c r="B8282" s="109" t="s">
        <v>29641</v>
      </c>
      <c r="C8282" s="108" t="s">
        <v>2609</v>
      </c>
      <c r="D8282" s="108" t="s">
        <v>29642</v>
      </c>
      <c r="E8282" s="108" t="s">
        <v>2683</v>
      </c>
      <c r="G8282" s="108" t="s">
        <v>29643</v>
      </c>
      <c r="H8282" s="108" t="s">
        <v>2412</v>
      </c>
      <c r="I8282" s="110" t="s">
        <v>29644</v>
      </c>
      <c r="J8282" s="108" t="s">
        <v>2400</v>
      </c>
      <c r="O8282" s="108" t="s">
        <v>2573</v>
      </c>
    </row>
    <row r="8283" spans="1:15" s="108" customFormat="1" ht="12.75" x14ac:dyDescent="0.2">
      <c r="A8283" s="108" t="str">
        <f>EnterpriseData!$B$38</f>
        <v>ProTes300420201Adm</v>
      </c>
      <c r="B8283" s="109" t="s">
        <v>29645</v>
      </c>
      <c r="C8283" s="108" t="s">
        <v>2609</v>
      </c>
      <c r="D8283" s="108" t="s">
        <v>29646</v>
      </c>
      <c r="E8283" s="108" t="s">
        <v>2683</v>
      </c>
      <c r="G8283" s="108" t="s">
        <v>29647</v>
      </c>
      <c r="H8283" s="108" t="s">
        <v>2428</v>
      </c>
      <c r="I8283" s="110" t="s">
        <v>29648</v>
      </c>
      <c r="J8283" s="108" t="s">
        <v>2400</v>
      </c>
      <c r="O8283" s="108" t="s">
        <v>2573</v>
      </c>
    </row>
    <row r="8284" spans="1:15" s="108" customFormat="1" ht="12.75" x14ac:dyDescent="0.2">
      <c r="A8284" s="108" t="str">
        <f>EnterpriseData!$B$38</f>
        <v>ProTes300420201Adm</v>
      </c>
      <c r="B8284" s="109" t="s">
        <v>29649</v>
      </c>
      <c r="C8284" s="108" t="s">
        <v>2609</v>
      </c>
      <c r="D8284" s="108" t="s">
        <v>29650</v>
      </c>
      <c r="E8284" s="108" t="s">
        <v>29651</v>
      </c>
      <c r="G8284" s="108" t="s">
        <v>29652</v>
      </c>
      <c r="H8284" s="108" t="s">
        <v>2449</v>
      </c>
      <c r="I8284" s="110" t="s">
        <v>29653</v>
      </c>
      <c r="J8284" s="108" t="s">
        <v>2400</v>
      </c>
      <c r="O8284" s="108" t="s">
        <v>2573</v>
      </c>
    </row>
    <row r="8285" spans="1:15" s="108" customFormat="1" ht="12.75" x14ac:dyDescent="0.2">
      <c r="A8285" s="108" t="str">
        <f>EnterpriseData!$B$38</f>
        <v>ProTes300420201Adm</v>
      </c>
      <c r="B8285" s="109" t="s">
        <v>29654</v>
      </c>
      <c r="C8285" s="108" t="s">
        <v>2609</v>
      </c>
      <c r="D8285" s="108" t="s">
        <v>29655</v>
      </c>
      <c r="E8285" s="108" t="s">
        <v>2683</v>
      </c>
      <c r="G8285" s="108" t="s">
        <v>29656</v>
      </c>
      <c r="H8285" s="108" t="s">
        <v>2401</v>
      </c>
      <c r="I8285" s="110" t="s">
        <v>29657</v>
      </c>
      <c r="J8285" s="108" t="s">
        <v>2400</v>
      </c>
      <c r="O8285" s="108" t="s">
        <v>2573</v>
      </c>
    </row>
    <row r="8286" spans="1:15" s="108" customFormat="1" ht="12.75" x14ac:dyDescent="0.2">
      <c r="A8286" s="108" t="str">
        <f>EnterpriseData!$B$38</f>
        <v>ProTes300420201Adm</v>
      </c>
      <c r="B8286" s="109" t="s">
        <v>29658</v>
      </c>
      <c r="C8286" s="108" t="s">
        <v>2609</v>
      </c>
      <c r="D8286" s="108" t="s">
        <v>29659</v>
      </c>
      <c r="E8286" s="108" t="s">
        <v>29660</v>
      </c>
      <c r="G8286" s="108" t="s">
        <v>28824</v>
      </c>
      <c r="H8286" s="108" t="s">
        <v>2439</v>
      </c>
      <c r="I8286" s="110" t="s">
        <v>29661</v>
      </c>
      <c r="J8286" s="108" t="s">
        <v>2400</v>
      </c>
      <c r="O8286" s="108" t="s">
        <v>2573</v>
      </c>
    </row>
    <row r="8287" spans="1:15" s="108" customFormat="1" ht="12.75" x14ac:dyDescent="0.2">
      <c r="A8287" s="108" t="str">
        <f>EnterpriseData!$B$38</f>
        <v>ProTes300420201Adm</v>
      </c>
      <c r="B8287" s="109" t="s">
        <v>29662</v>
      </c>
      <c r="C8287" s="108" t="s">
        <v>2609</v>
      </c>
      <c r="D8287" s="108" t="s">
        <v>29663</v>
      </c>
      <c r="E8287" s="108" t="s">
        <v>29664</v>
      </c>
      <c r="G8287" s="108" t="s">
        <v>29665</v>
      </c>
      <c r="H8287" s="108" t="s">
        <v>2433</v>
      </c>
      <c r="I8287" s="110" t="s">
        <v>29666</v>
      </c>
      <c r="J8287" s="108" t="s">
        <v>2400</v>
      </c>
      <c r="O8287" s="108" t="s">
        <v>2573</v>
      </c>
    </row>
    <row r="8288" spans="1:15" s="108" customFormat="1" ht="12.75" x14ac:dyDescent="0.2">
      <c r="A8288" s="108" t="str">
        <f>EnterpriseData!$B$38</f>
        <v>ProTes300420201Adm</v>
      </c>
      <c r="B8288" s="109" t="s">
        <v>29667</v>
      </c>
      <c r="C8288" s="108" t="s">
        <v>2609</v>
      </c>
      <c r="D8288" s="108" t="s">
        <v>29668</v>
      </c>
      <c r="E8288" s="108" t="s">
        <v>2683</v>
      </c>
      <c r="G8288" s="108" t="s">
        <v>29669</v>
      </c>
      <c r="H8288" s="108" t="s">
        <v>2441</v>
      </c>
      <c r="I8288" s="110" t="s">
        <v>29670</v>
      </c>
      <c r="J8288" s="108" t="s">
        <v>2400</v>
      </c>
      <c r="O8288" s="108" t="s">
        <v>2573</v>
      </c>
    </row>
    <row r="8289" spans="1:15" s="108" customFormat="1" ht="12.75" x14ac:dyDescent="0.2">
      <c r="A8289" s="108" t="str">
        <f>EnterpriseData!$B$38</f>
        <v>ProTes300420201Adm</v>
      </c>
      <c r="B8289" s="109" t="s">
        <v>29671</v>
      </c>
      <c r="C8289" s="108" t="s">
        <v>2609</v>
      </c>
      <c r="D8289" s="108" t="s">
        <v>29672</v>
      </c>
      <c r="E8289" s="108" t="s">
        <v>29673</v>
      </c>
      <c r="G8289" s="108" t="s">
        <v>13492</v>
      </c>
      <c r="H8289" s="108" t="s">
        <v>2377</v>
      </c>
      <c r="I8289" s="110" t="s">
        <v>29674</v>
      </c>
      <c r="J8289" s="108" t="s">
        <v>2400</v>
      </c>
      <c r="O8289" s="108" t="s">
        <v>2573</v>
      </c>
    </row>
    <row r="8290" spans="1:15" s="108" customFormat="1" ht="12.75" x14ac:dyDescent="0.2">
      <c r="A8290" s="108" t="str">
        <f>EnterpriseData!$B$38</f>
        <v>ProTes300420201Adm</v>
      </c>
      <c r="B8290" s="109" t="s">
        <v>29675</v>
      </c>
      <c r="C8290" s="108" t="s">
        <v>2609</v>
      </c>
      <c r="D8290" s="108" t="s">
        <v>29676</v>
      </c>
      <c r="E8290" s="108" t="s">
        <v>29677</v>
      </c>
      <c r="G8290" s="108" t="s">
        <v>28982</v>
      </c>
      <c r="H8290" s="108" t="s">
        <v>2377</v>
      </c>
      <c r="I8290" s="110" t="s">
        <v>29678</v>
      </c>
      <c r="J8290" s="108" t="s">
        <v>2400</v>
      </c>
      <c r="O8290" s="108" t="s">
        <v>2573</v>
      </c>
    </row>
    <row r="8291" spans="1:15" s="108" customFormat="1" ht="12.75" x14ac:dyDescent="0.2">
      <c r="A8291" s="108" t="str">
        <f>EnterpriseData!$B$38</f>
        <v>ProTes300420201Adm</v>
      </c>
      <c r="B8291" s="109" t="s">
        <v>29679</v>
      </c>
      <c r="C8291" s="108" t="s">
        <v>2609</v>
      </c>
      <c r="D8291" s="108" t="s">
        <v>29680</v>
      </c>
      <c r="E8291" s="108" t="s">
        <v>2683</v>
      </c>
      <c r="G8291" s="108" t="s">
        <v>29681</v>
      </c>
      <c r="H8291" s="108" t="s">
        <v>2401</v>
      </c>
      <c r="I8291" s="110" t="s">
        <v>29682</v>
      </c>
      <c r="J8291" s="108" t="s">
        <v>2400</v>
      </c>
      <c r="O8291" s="108" t="s">
        <v>2573</v>
      </c>
    </row>
    <row r="8292" spans="1:15" s="108" customFormat="1" ht="12.75" x14ac:dyDescent="0.2">
      <c r="A8292" s="108" t="str">
        <f>EnterpriseData!$B$38</f>
        <v>ProTes300420201Adm</v>
      </c>
      <c r="B8292" s="109" t="s">
        <v>29683</v>
      </c>
      <c r="C8292" s="108" t="s">
        <v>2609</v>
      </c>
      <c r="D8292" s="108" t="s">
        <v>29684</v>
      </c>
      <c r="E8292" s="108" t="s">
        <v>29685</v>
      </c>
      <c r="G8292" s="108" t="s">
        <v>29686</v>
      </c>
      <c r="H8292" s="108" t="s">
        <v>2442</v>
      </c>
      <c r="I8292" s="110" t="s">
        <v>29687</v>
      </c>
      <c r="J8292" s="108" t="s">
        <v>2400</v>
      </c>
      <c r="O8292" s="108" t="s">
        <v>2573</v>
      </c>
    </row>
    <row r="8293" spans="1:15" s="108" customFormat="1" ht="12.75" x14ac:dyDescent="0.2">
      <c r="A8293" s="108" t="str">
        <f>EnterpriseData!$B$38</f>
        <v>ProTes300420201Adm</v>
      </c>
      <c r="B8293" s="109" t="s">
        <v>29688</v>
      </c>
      <c r="C8293" s="108" t="s">
        <v>2609</v>
      </c>
      <c r="D8293" s="108" t="s">
        <v>29689</v>
      </c>
      <c r="E8293" s="108" t="s">
        <v>29690</v>
      </c>
      <c r="G8293" s="108" t="s">
        <v>29691</v>
      </c>
      <c r="H8293" s="108" t="s">
        <v>2441</v>
      </c>
      <c r="I8293" s="110" t="s">
        <v>29692</v>
      </c>
      <c r="J8293" s="108" t="s">
        <v>2400</v>
      </c>
      <c r="O8293" s="108" t="s">
        <v>2573</v>
      </c>
    </row>
    <row r="8294" spans="1:15" s="108" customFormat="1" ht="12.75" x14ac:dyDescent="0.2">
      <c r="A8294" s="108" t="str">
        <f>EnterpriseData!$B$38</f>
        <v>ProTes300420201Adm</v>
      </c>
      <c r="B8294" s="109" t="s">
        <v>29693</v>
      </c>
      <c r="C8294" s="108" t="s">
        <v>2609</v>
      </c>
      <c r="D8294" s="108" t="s">
        <v>29694</v>
      </c>
      <c r="E8294" s="108" t="s">
        <v>2683</v>
      </c>
      <c r="G8294" s="108" t="s">
        <v>29695</v>
      </c>
      <c r="H8294" s="108" t="s">
        <v>2401</v>
      </c>
      <c r="I8294" s="110" t="s">
        <v>29696</v>
      </c>
      <c r="J8294" s="108" t="s">
        <v>2400</v>
      </c>
      <c r="O8294" s="108" t="s">
        <v>2573</v>
      </c>
    </row>
    <row r="8295" spans="1:15" s="108" customFormat="1" ht="12.75" x14ac:dyDescent="0.2">
      <c r="A8295" s="108" t="str">
        <f>EnterpriseData!$B$38</f>
        <v>ProTes300420201Adm</v>
      </c>
      <c r="B8295" s="109" t="s">
        <v>29697</v>
      </c>
      <c r="C8295" s="108" t="s">
        <v>2609</v>
      </c>
      <c r="D8295" s="108" t="s">
        <v>29698</v>
      </c>
      <c r="E8295" s="108" t="s">
        <v>29699</v>
      </c>
      <c r="G8295" s="108" t="s">
        <v>3069</v>
      </c>
      <c r="H8295" s="108" t="s">
        <v>2377</v>
      </c>
      <c r="I8295" s="110" t="s">
        <v>29700</v>
      </c>
      <c r="J8295" s="108" t="s">
        <v>2400</v>
      </c>
      <c r="O8295" s="108" t="s">
        <v>2573</v>
      </c>
    </row>
    <row r="8296" spans="1:15" s="108" customFormat="1" ht="12.75" x14ac:dyDescent="0.2">
      <c r="A8296" s="108" t="str">
        <f>EnterpriseData!$B$38</f>
        <v>ProTes300420201Adm</v>
      </c>
      <c r="B8296" s="109" t="s">
        <v>29701</v>
      </c>
      <c r="C8296" s="108" t="s">
        <v>2609</v>
      </c>
      <c r="D8296" s="108" t="s">
        <v>29702</v>
      </c>
      <c r="E8296" s="108" t="s">
        <v>29703</v>
      </c>
      <c r="G8296" s="108" t="s">
        <v>29704</v>
      </c>
      <c r="H8296" s="108" t="s">
        <v>2408</v>
      </c>
      <c r="I8296" s="110" t="s">
        <v>29705</v>
      </c>
      <c r="J8296" s="108" t="s">
        <v>2400</v>
      </c>
      <c r="O8296" s="108" t="s">
        <v>2573</v>
      </c>
    </row>
    <row r="8297" spans="1:15" s="108" customFormat="1" ht="12.75" x14ac:dyDescent="0.2">
      <c r="A8297" s="108" t="str">
        <f>EnterpriseData!$B$38</f>
        <v>ProTes300420201Adm</v>
      </c>
      <c r="B8297" s="109" t="s">
        <v>29706</v>
      </c>
      <c r="C8297" s="108" t="s">
        <v>2609</v>
      </c>
      <c r="D8297" s="108" t="s">
        <v>29707</v>
      </c>
      <c r="E8297" s="108" t="s">
        <v>2683</v>
      </c>
      <c r="G8297" s="108" t="s">
        <v>29708</v>
      </c>
      <c r="H8297" s="108" t="s">
        <v>2401</v>
      </c>
      <c r="I8297" s="110" t="s">
        <v>29709</v>
      </c>
      <c r="J8297" s="108" t="s">
        <v>2400</v>
      </c>
      <c r="O8297" s="108" t="s">
        <v>2573</v>
      </c>
    </row>
    <row r="8298" spans="1:15" s="108" customFormat="1" ht="12.75" x14ac:dyDescent="0.2">
      <c r="A8298" s="108" t="str">
        <f>EnterpriseData!$B$38</f>
        <v>ProTes300420201Adm</v>
      </c>
      <c r="B8298" s="109" t="s">
        <v>29710</v>
      </c>
      <c r="C8298" s="108" t="s">
        <v>2609</v>
      </c>
      <c r="D8298" s="108" t="s">
        <v>29711</v>
      </c>
      <c r="E8298" s="108" t="s">
        <v>29712</v>
      </c>
      <c r="G8298" s="108" t="s">
        <v>29199</v>
      </c>
      <c r="H8298" s="108" t="s">
        <v>2439</v>
      </c>
      <c r="I8298" s="110" t="s">
        <v>29713</v>
      </c>
      <c r="J8298" s="108" t="s">
        <v>2400</v>
      </c>
      <c r="O8298" s="108" t="s">
        <v>2573</v>
      </c>
    </row>
    <row r="8299" spans="1:15" s="108" customFormat="1" ht="12.75" x14ac:dyDescent="0.2">
      <c r="A8299" s="108" t="str">
        <f>EnterpriseData!$B$38</f>
        <v>ProTes300420201Adm</v>
      </c>
      <c r="B8299" s="109" t="s">
        <v>29714</v>
      </c>
      <c r="C8299" s="108" t="s">
        <v>2609</v>
      </c>
      <c r="D8299" s="108" t="s">
        <v>29715</v>
      </c>
      <c r="E8299" s="108" t="s">
        <v>29716</v>
      </c>
      <c r="G8299" s="108" t="s">
        <v>29717</v>
      </c>
      <c r="H8299" s="108" t="s">
        <v>2433</v>
      </c>
      <c r="I8299" s="110" t="s">
        <v>29718</v>
      </c>
      <c r="J8299" s="108" t="s">
        <v>2400</v>
      </c>
      <c r="O8299" s="108" t="s">
        <v>2573</v>
      </c>
    </row>
    <row r="8300" spans="1:15" s="108" customFormat="1" ht="12.75" x14ac:dyDescent="0.2">
      <c r="A8300" s="108" t="str">
        <f>EnterpriseData!$B$38</f>
        <v>ProTes300420201Adm</v>
      </c>
      <c r="B8300" s="109" t="s">
        <v>29719</v>
      </c>
      <c r="C8300" s="108" t="s">
        <v>2609</v>
      </c>
      <c r="D8300" s="108" t="s">
        <v>29720</v>
      </c>
      <c r="E8300" s="108" t="s">
        <v>2683</v>
      </c>
      <c r="G8300" s="108" t="s">
        <v>4426</v>
      </c>
      <c r="H8300" s="108" t="s">
        <v>2446</v>
      </c>
      <c r="I8300" s="110" t="s">
        <v>29721</v>
      </c>
      <c r="J8300" s="108" t="s">
        <v>2400</v>
      </c>
      <c r="O8300" s="108" t="s">
        <v>2573</v>
      </c>
    </row>
    <row r="8301" spans="1:15" s="108" customFormat="1" ht="12.75" x14ac:dyDescent="0.2">
      <c r="A8301" s="108" t="str">
        <f>EnterpriseData!$B$38</f>
        <v>ProTes300420201Adm</v>
      </c>
      <c r="B8301" s="109" t="s">
        <v>29722</v>
      </c>
      <c r="C8301" s="108" t="s">
        <v>2609</v>
      </c>
      <c r="D8301" s="108" t="s">
        <v>29723</v>
      </c>
      <c r="E8301" s="108" t="s">
        <v>29724</v>
      </c>
      <c r="G8301" s="108" t="s">
        <v>28578</v>
      </c>
      <c r="H8301" s="108" t="s">
        <v>2441</v>
      </c>
      <c r="I8301" s="110" t="s">
        <v>29725</v>
      </c>
      <c r="J8301" s="108" t="s">
        <v>2400</v>
      </c>
      <c r="O8301" s="108" t="s">
        <v>2573</v>
      </c>
    </row>
    <row r="8302" spans="1:15" s="108" customFormat="1" ht="12.75" x14ac:dyDescent="0.2">
      <c r="A8302" s="108" t="str">
        <f>EnterpriseData!$B$38</f>
        <v>ProTes300420201Adm</v>
      </c>
      <c r="B8302" s="109" t="s">
        <v>29726</v>
      </c>
      <c r="C8302" s="108" t="s">
        <v>2609</v>
      </c>
      <c r="D8302" s="108" t="s">
        <v>29727</v>
      </c>
      <c r="E8302" s="108" t="s">
        <v>2683</v>
      </c>
      <c r="G8302" s="108" t="s">
        <v>29728</v>
      </c>
      <c r="H8302" s="108" t="s">
        <v>2401</v>
      </c>
      <c r="I8302" s="110" t="s">
        <v>29729</v>
      </c>
      <c r="J8302" s="108" t="s">
        <v>2400</v>
      </c>
      <c r="O8302" s="108" t="s">
        <v>2573</v>
      </c>
    </row>
    <row r="8303" spans="1:15" s="108" customFormat="1" ht="12.75" x14ac:dyDescent="0.2">
      <c r="A8303" s="108" t="str">
        <f>EnterpriseData!$B$38</f>
        <v>ProTes300420201Adm</v>
      </c>
      <c r="B8303" s="109" t="s">
        <v>903</v>
      </c>
      <c r="C8303" s="108" t="s">
        <v>2609</v>
      </c>
      <c r="D8303" s="108" t="s">
        <v>29730</v>
      </c>
      <c r="E8303" s="108" t="s">
        <v>29731</v>
      </c>
      <c r="G8303" s="108" t="s">
        <v>29732</v>
      </c>
      <c r="H8303" s="108" t="s">
        <v>2437</v>
      </c>
      <c r="I8303" s="110" t="s">
        <v>29733</v>
      </c>
      <c r="J8303" s="108" t="s">
        <v>2400</v>
      </c>
      <c r="O8303" s="108" t="s">
        <v>2573</v>
      </c>
    </row>
    <row r="8304" spans="1:15" s="108" customFormat="1" ht="12.75" x14ac:dyDescent="0.2">
      <c r="A8304" s="108" t="str">
        <f>EnterpriseData!$B$38</f>
        <v>ProTes300420201Adm</v>
      </c>
      <c r="B8304" s="109" t="s">
        <v>29734</v>
      </c>
      <c r="C8304" s="108" t="s">
        <v>2609</v>
      </c>
      <c r="D8304" s="108" t="s">
        <v>29735</v>
      </c>
      <c r="E8304" s="108" t="s">
        <v>29736</v>
      </c>
      <c r="G8304" s="108" t="s">
        <v>29737</v>
      </c>
      <c r="H8304" s="108" t="s">
        <v>2411</v>
      </c>
      <c r="I8304" s="110" t="s">
        <v>29738</v>
      </c>
      <c r="J8304" s="108" t="s">
        <v>2400</v>
      </c>
      <c r="O8304" s="108" t="s">
        <v>2573</v>
      </c>
    </row>
    <row r="8305" spans="1:15" s="108" customFormat="1" ht="12.75" x14ac:dyDescent="0.2">
      <c r="A8305" s="108" t="str">
        <f>EnterpriseData!$B$38</f>
        <v>ProTes300420201Adm</v>
      </c>
      <c r="B8305" s="109" t="s">
        <v>29739</v>
      </c>
      <c r="C8305" s="108" t="s">
        <v>2609</v>
      </c>
      <c r="D8305" s="108" t="s">
        <v>29740</v>
      </c>
      <c r="E8305" s="108" t="s">
        <v>29741</v>
      </c>
      <c r="G8305" s="108" t="s">
        <v>29742</v>
      </c>
      <c r="H8305" s="108" t="s">
        <v>2446</v>
      </c>
      <c r="I8305" s="110" t="s">
        <v>29743</v>
      </c>
      <c r="J8305" s="108" t="s">
        <v>2400</v>
      </c>
      <c r="O8305" s="108" t="s">
        <v>2573</v>
      </c>
    </row>
    <row r="8306" spans="1:15" s="108" customFormat="1" ht="12.75" x14ac:dyDescent="0.2">
      <c r="A8306" s="108" t="str">
        <f>EnterpriseData!$B$38</f>
        <v>ProTes300420201Adm</v>
      </c>
      <c r="B8306" s="109" t="s">
        <v>29744</v>
      </c>
      <c r="C8306" s="108" t="s">
        <v>2609</v>
      </c>
      <c r="D8306" s="108" t="s">
        <v>29745</v>
      </c>
      <c r="E8306" s="108" t="s">
        <v>29746</v>
      </c>
      <c r="G8306" s="108" t="s">
        <v>29747</v>
      </c>
      <c r="H8306" s="108" t="s">
        <v>2377</v>
      </c>
      <c r="I8306" s="110" t="s">
        <v>29748</v>
      </c>
      <c r="J8306" s="108" t="s">
        <v>2400</v>
      </c>
      <c r="O8306" s="108" t="s">
        <v>2573</v>
      </c>
    </row>
    <row r="8307" spans="1:15" s="108" customFormat="1" ht="12.75" x14ac:dyDescent="0.2">
      <c r="A8307" s="108" t="str">
        <f>EnterpriseData!$B$38</f>
        <v>ProTes300420201Adm</v>
      </c>
      <c r="B8307" s="109" t="s">
        <v>29749</v>
      </c>
      <c r="C8307" s="108" t="s">
        <v>2609</v>
      </c>
      <c r="D8307" s="108" t="s">
        <v>29750</v>
      </c>
      <c r="E8307" s="108" t="s">
        <v>2683</v>
      </c>
      <c r="G8307" s="108" t="s">
        <v>29751</v>
      </c>
      <c r="H8307" s="108" t="s">
        <v>2401</v>
      </c>
      <c r="I8307" s="110" t="s">
        <v>29752</v>
      </c>
      <c r="J8307" s="108" t="s">
        <v>2400</v>
      </c>
      <c r="O8307" s="108" t="s">
        <v>2573</v>
      </c>
    </row>
    <row r="8308" spans="1:15" s="108" customFormat="1" ht="12.75" x14ac:dyDescent="0.2">
      <c r="A8308" s="108" t="str">
        <f>EnterpriseData!$B$38</f>
        <v>ProTes300420201Adm</v>
      </c>
      <c r="B8308" s="109" t="s">
        <v>29753</v>
      </c>
      <c r="C8308" s="108" t="s">
        <v>2609</v>
      </c>
      <c r="D8308" s="108" t="s">
        <v>29754</v>
      </c>
      <c r="E8308" s="108" t="s">
        <v>29755</v>
      </c>
      <c r="G8308" s="108" t="s">
        <v>29756</v>
      </c>
      <c r="H8308" s="108" t="s">
        <v>2424</v>
      </c>
      <c r="I8308" s="110" t="s">
        <v>29757</v>
      </c>
      <c r="J8308" s="108" t="s">
        <v>2400</v>
      </c>
      <c r="O8308" s="108" t="s">
        <v>2573</v>
      </c>
    </row>
    <row r="8309" spans="1:15" s="108" customFormat="1" ht="12.75" x14ac:dyDescent="0.2">
      <c r="A8309" s="108" t="str">
        <f>EnterpriseData!$B$38</f>
        <v>ProTes300420201Adm</v>
      </c>
      <c r="B8309" s="109" t="s">
        <v>29758</v>
      </c>
      <c r="C8309" s="108" t="s">
        <v>2609</v>
      </c>
      <c r="D8309" s="108" t="s">
        <v>29759</v>
      </c>
      <c r="E8309" s="108" t="s">
        <v>2683</v>
      </c>
      <c r="G8309" s="108" t="s">
        <v>29760</v>
      </c>
      <c r="H8309" s="108" t="s">
        <v>2401</v>
      </c>
      <c r="I8309" s="110" t="s">
        <v>29761</v>
      </c>
      <c r="J8309" s="108" t="s">
        <v>2400</v>
      </c>
      <c r="O8309" s="108" t="s">
        <v>2573</v>
      </c>
    </row>
    <row r="8310" spans="1:15" s="108" customFormat="1" ht="12.75" x14ac:dyDescent="0.2">
      <c r="A8310" s="108" t="str">
        <f>EnterpriseData!$B$38</f>
        <v>ProTes300420201Adm</v>
      </c>
      <c r="B8310" s="109" t="s">
        <v>29762</v>
      </c>
      <c r="C8310" s="108" t="s">
        <v>2609</v>
      </c>
      <c r="D8310" s="108" t="s">
        <v>29763</v>
      </c>
      <c r="E8310" s="108" t="s">
        <v>29764</v>
      </c>
      <c r="G8310" s="108" t="s">
        <v>29765</v>
      </c>
      <c r="H8310" s="108" t="s">
        <v>2377</v>
      </c>
      <c r="I8310" s="110" t="s">
        <v>29766</v>
      </c>
      <c r="J8310" s="108" t="s">
        <v>2400</v>
      </c>
      <c r="O8310" s="108" t="s">
        <v>2573</v>
      </c>
    </row>
    <row r="8311" spans="1:15" s="108" customFormat="1" ht="12.75" x14ac:dyDescent="0.2">
      <c r="A8311" s="108" t="str">
        <f>EnterpriseData!$B$38</f>
        <v>ProTes300420201Adm</v>
      </c>
      <c r="B8311" s="109" t="s">
        <v>29767</v>
      </c>
      <c r="C8311" s="108" t="s">
        <v>2609</v>
      </c>
      <c r="D8311" s="108" t="s">
        <v>29768</v>
      </c>
      <c r="E8311" s="108" t="s">
        <v>29769</v>
      </c>
      <c r="G8311" s="108" t="s">
        <v>29770</v>
      </c>
      <c r="H8311" s="108" t="s">
        <v>2411</v>
      </c>
      <c r="I8311" s="110" t="s">
        <v>29771</v>
      </c>
      <c r="J8311" s="108" t="s">
        <v>2400</v>
      </c>
      <c r="O8311" s="108" t="s">
        <v>2573</v>
      </c>
    </row>
    <row r="8312" spans="1:15" s="108" customFormat="1" ht="12.75" x14ac:dyDescent="0.2">
      <c r="A8312" s="108" t="str">
        <f>EnterpriseData!$B$38</f>
        <v>ProTes300420201Adm</v>
      </c>
      <c r="B8312" s="109" t="s">
        <v>29772</v>
      </c>
      <c r="C8312" s="108" t="s">
        <v>2609</v>
      </c>
      <c r="D8312" s="108" t="s">
        <v>29773</v>
      </c>
      <c r="E8312" s="108" t="s">
        <v>29774</v>
      </c>
      <c r="G8312" s="108" t="s">
        <v>29775</v>
      </c>
      <c r="H8312" s="108" t="s">
        <v>2404</v>
      </c>
      <c r="I8312" s="110" t="s">
        <v>29776</v>
      </c>
      <c r="J8312" s="108" t="s">
        <v>2400</v>
      </c>
      <c r="O8312" s="108" t="s">
        <v>2573</v>
      </c>
    </row>
    <row r="8313" spans="1:15" s="108" customFormat="1" ht="12.75" x14ac:dyDescent="0.2">
      <c r="A8313" s="108" t="str">
        <f>EnterpriseData!$B$38</f>
        <v>ProTes300420201Adm</v>
      </c>
      <c r="B8313" s="109" t="s">
        <v>29777</v>
      </c>
      <c r="C8313" s="108" t="s">
        <v>2609</v>
      </c>
      <c r="D8313" s="108" t="s">
        <v>29778</v>
      </c>
      <c r="E8313" s="108" t="s">
        <v>29779</v>
      </c>
      <c r="G8313" s="108" t="s">
        <v>4384</v>
      </c>
      <c r="H8313" s="108" t="s">
        <v>2444</v>
      </c>
      <c r="I8313" s="110" t="s">
        <v>29780</v>
      </c>
      <c r="J8313" s="108" t="s">
        <v>2400</v>
      </c>
      <c r="O8313" s="108" t="s">
        <v>2573</v>
      </c>
    </row>
    <row r="8314" spans="1:15" s="108" customFormat="1" ht="12.75" x14ac:dyDescent="0.2">
      <c r="A8314" s="108" t="str">
        <f>EnterpriseData!$B$38</f>
        <v>ProTes300420201Adm</v>
      </c>
      <c r="B8314" s="109" t="s">
        <v>29781</v>
      </c>
      <c r="C8314" s="108" t="s">
        <v>2609</v>
      </c>
      <c r="D8314" s="108" t="s">
        <v>29782</v>
      </c>
      <c r="E8314" s="108" t="s">
        <v>29783</v>
      </c>
      <c r="G8314" s="108" t="s">
        <v>21794</v>
      </c>
      <c r="H8314" s="108" t="s">
        <v>2444</v>
      </c>
      <c r="I8314" s="110" t="s">
        <v>29784</v>
      </c>
      <c r="J8314" s="108" t="s">
        <v>2400</v>
      </c>
      <c r="O8314" s="108" t="s">
        <v>2573</v>
      </c>
    </row>
    <row r="8315" spans="1:15" s="108" customFormat="1" ht="12.75" x14ac:dyDescent="0.2">
      <c r="A8315" s="108" t="str">
        <f>EnterpriseData!$B$38</f>
        <v>ProTes300420201Adm</v>
      </c>
      <c r="B8315" s="109" t="s">
        <v>29785</v>
      </c>
      <c r="C8315" s="108" t="s">
        <v>2609</v>
      </c>
      <c r="D8315" s="108" t="s">
        <v>29786</v>
      </c>
      <c r="E8315" s="108" t="s">
        <v>2683</v>
      </c>
      <c r="G8315" s="108" t="s">
        <v>29787</v>
      </c>
      <c r="H8315" s="108" t="s">
        <v>2401</v>
      </c>
      <c r="I8315" s="110" t="s">
        <v>29788</v>
      </c>
      <c r="J8315" s="108" t="s">
        <v>2400</v>
      </c>
      <c r="O8315" s="108" t="s">
        <v>2573</v>
      </c>
    </row>
    <row r="8316" spans="1:15" s="108" customFormat="1" ht="12.75" x14ac:dyDescent="0.2">
      <c r="A8316" s="108" t="str">
        <f>EnterpriseData!$B$38</f>
        <v>ProTes300420201Adm</v>
      </c>
      <c r="B8316" s="109" t="s">
        <v>29789</v>
      </c>
      <c r="C8316" s="108" t="s">
        <v>2609</v>
      </c>
      <c r="D8316" s="108" t="s">
        <v>29790</v>
      </c>
      <c r="E8316" s="108" t="s">
        <v>29791</v>
      </c>
      <c r="G8316" s="108" t="s">
        <v>29792</v>
      </c>
      <c r="H8316" s="108" t="s">
        <v>2413</v>
      </c>
      <c r="I8316" s="110" t="s">
        <v>29793</v>
      </c>
      <c r="J8316" s="108" t="s">
        <v>2400</v>
      </c>
      <c r="O8316" s="108" t="s">
        <v>2573</v>
      </c>
    </row>
    <row r="8317" spans="1:15" s="108" customFormat="1" ht="12.75" x14ac:dyDescent="0.2">
      <c r="A8317" s="108" t="str">
        <f>EnterpriseData!$B$38</f>
        <v>ProTes300420201Adm</v>
      </c>
      <c r="B8317" s="109" t="s">
        <v>29794</v>
      </c>
      <c r="C8317" s="108" t="s">
        <v>2609</v>
      </c>
      <c r="D8317" s="108" t="s">
        <v>29795</v>
      </c>
      <c r="E8317" s="108" t="s">
        <v>29796</v>
      </c>
      <c r="G8317" s="108" t="s">
        <v>29797</v>
      </c>
      <c r="H8317" s="108" t="s">
        <v>2437</v>
      </c>
      <c r="I8317" s="110" t="s">
        <v>29798</v>
      </c>
      <c r="J8317" s="108" t="s">
        <v>2400</v>
      </c>
      <c r="O8317" s="108" t="s">
        <v>2573</v>
      </c>
    </row>
    <row r="8318" spans="1:15" s="108" customFormat="1" ht="12.75" x14ac:dyDescent="0.2">
      <c r="A8318" s="108" t="str">
        <f>EnterpriseData!$B$38</f>
        <v>ProTes300420201Adm</v>
      </c>
      <c r="B8318" s="109" t="s">
        <v>2619</v>
      </c>
      <c r="C8318" s="108" t="s">
        <v>2609</v>
      </c>
      <c r="D8318" s="108" t="s">
        <v>2620</v>
      </c>
      <c r="E8318" s="108" t="s">
        <v>2621</v>
      </c>
      <c r="G8318" s="108" t="s">
        <v>2579</v>
      </c>
      <c r="H8318" s="108" t="s">
        <v>2409</v>
      </c>
      <c r="I8318" s="110" t="s">
        <v>2622</v>
      </c>
      <c r="J8318" s="108" t="s">
        <v>2400</v>
      </c>
      <c r="O8318" s="108" t="s">
        <v>2573</v>
      </c>
    </row>
    <row r="8319" spans="1:15" s="108" customFormat="1" ht="12.75" x14ac:dyDescent="0.2">
      <c r="A8319" s="108" t="str">
        <f>EnterpriseData!$B$38</f>
        <v>ProTes300420201Adm</v>
      </c>
      <c r="B8319" s="109" t="s">
        <v>29799</v>
      </c>
      <c r="C8319" s="108" t="s">
        <v>2609</v>
      </c>
      <c r="D8319" s="108" t="s">
        <v>29800</v>
      </c>
      <c r="E8319" s="108" t="s">
        <v>28376</v>
      </c>
      <c r="G8319" s="108" t="s">
        <v>28377</v>
      </c>
      <c r="H8319" s="108" t="s">
        <v>2406</v>
      </c>
      <c r="I8319" s="110" t="s">
        <v>28378</v>
      </c>
      <c r="J8319" s="108" t="s">
        <v>2400</v>
      </c>
      <c r="O8319" s="108" t="s">
        <v>2573</v>
      </c>
    </row>
    <row r="8320" spans="1:15" s="108" customFormat="1" ht="12.75" x14ac:dyDescent="0.2">
      <c r="A8320" s="108" t="str">
        <f>EnterpriseData!$B$38</f>
        <v>ProTes300420201Adm</v>
      </c>
      <c r="B8320" s="109" t="s">
        <v>29801</v>
      </c>
      <c r="C8320" s="108" t="s">
        <v>2609</v>
      </c>
      <c r="D8320" s="108" t="s">
        <v>29802</v>
      </c>
      <c r="E8320" s="108" t="s">
        <v>2683</v>
      </c>
      <c r="G8320" s="108" t="s">
        <v>29803</v>
      </c>
      <c r="H8320" s="108" t="s">
        <v>2401</v>
      </c>
      <c r="I8320" s="110" t="s">
        <v>29804</v>
      </c>
      <c r="J8320" s="108" t="s">
        <v>2400</v>
      </c>
      <c r="O8320" s="108" t="s">
        <v>2573</v>
      </c>
    </row>
    <row r="8321" spans="1:15" s="108" customFormat="1" ht="12.75" x14ac:dyDescent="0.2">
      <c r="A8321" s="108" t="str">
        <f>EnterpriseData!$B$38</f>
        <v>ProTes300420201Adm</v>
      </c>
      <c r="B8321" s="109" t="s">
        <v>29805</v>
      </c>
      <c r="C8321" s="108" t="s">
        <v>2609</v>
      </c>
      <c r="D8321" s="108" t="s">
        <v>29806</v>
      </c>
      <c r="E8321" s="108" t="s">
        <v>2683</v>
      </c>
      <c r="G8321" s="108" t="s">
        <v>28578</v>
      </c>
      <c r="H8321" s="108" t="s">
        <v>2449</v>
      </c>
      <c r="I8321" s="110" t="s">
        <v>29807</v>
      </c>
      <c r="J8321" s="108" t="s">
        <v>2400</v>
      </c>
      <c r="O8321" s="108" t="s">
        <v>2573</v>
      </c>
    </row>
    <row r="8322" spans="1:15" s="108" customFormat="1" ht="12.75" x14ac:dyDescent="0.2">
      <c r="A8322" s="108" t="str">
        <f>EnterpriseData!$B$38</f>
        <v>ProTes300420201Adm</v>
      </c>
      <c r="B8322" s="109" t="s">
        <v>29808</v>
      </c>
      <c r="C8322" s="108" t="s">
        <v>2609</v>
      </c>
      <c r="D8322" s="108" t="s">
        <v>29809</v>
      </c>
      <c r="E8322" s="108" t="s">
        <v>29810</v>
      </c>
      <c r="G8322" s="108" t="s">
        <v>3924</v>
      </c>
      <c r="H8322" s="108" t="s">
        <v>2420</v>
      </c>
      <c r="I8322" s="110" t="s">
        <v>29811</v>
      </c>
      <c r="J8322" s="108" t="s">
        <v>2400</v>
      </c>
      <c r="O8322" s="108" t="s">
        <v>2573</v>
      </c>
    </row>
    <row r="8323" spans="1:15" s="108" customFormat="1" ht="12.75" x14ac:dyDescent="0.2">
      <c r="A8323" s="108" t="str">
        <f>EnterpriseData!$B$38</f>
        <v>ProTes300420201Adm</v>
      </c>
      <c r="B8323" s="109" t="s">
        <v>29812</v>
      </c>
      <c r="C8323" s="108" t="s">
        <v>2609</v>
      </c>
      <c r="D8323" s="108" t="s">
        <v>29813</v>
      </c>
      <c r="E8323" s="108" t="s">
        <v>29814</v>
      </c>
      <c r="G8323" s="108" t="s">
        <v>12944</v>
      </c>
      <c r="H8323" s="108" t="s">
        <v>2377</v>
      </c>
      <c r="I8323" s="110" t="s">
        <v>29815</v>
      </c>
      <c r="J8323" s="108" t="s">
        <v>2400</v>
      </c>
      <c r="O8323" s="108" t="s">
        <v>2573</v>
      </c>
    </row>
    <row r="8324" spans="1:15" s="108" customFormat="1" ht="12.75" x14ac:dyDescent="0.2">
      <c r="A8324" s="108" t="str">
        <f>EnterpriseData!$B$38</f>
        <v>ProTes300420201Adm</v>
      </c>
      <c r="B8324" s="109" t="s">
        <v>29816</v>
      </c>
      <c r="C8324" s="108" t="s">
        <v>2609</v>
      </c>
      <c r="D8324" s="108" t="s">
        <v>29817</v>
      </c>
      <c r="E8324" s="108" t="s">
        <v>2683</v>
      </c>
      <c r="G8324" s="108" t="s">
        <v>29818</v>
      </c>
      <c r="H8324" s="108" t="s">
        <v>2442</v>
      </c>
      <c r="I8324" s="110" t="s">
        <v>29819</v>
      </c>
      <c r="J8324" s="108" t="s">
        <v>2400</v>
      </c>
      <c r="O8324" s="108" t="s">
        <v>2573</v>
      </c>
    </row>
    <row r="8325" spans="1:15" s="108" customFormat="1" ht="12.75" x14ac:dyDescent="0.2">
      <c r="A8325" s="108" t="str">
        <f>EnterpriseData!$B$38</f>
        <v>ProTes300420201Adm</v>
      </c>
      <c r="B8325" s="109" t="s">
        <v>29820</v>
      </c>
      <c r="C8325" s="108" t="s">
        <v>2609</v>
      </c>
      <c r="D8325" s="108" t="s">
        <v>29821</v>
      </c>
      <c r="E8325" s="108" t="s">
        <v>2683</v>
      </c>
      <c r="G8325" s="108" t="s">
        <v>29822</v>
      </c>
      <c r="H8325" s="108" t="s">
        <v>2415</v>
      </c>
      <c r="I8325" s="110" t="s">
        <v>29823</v>
      </c>
      <c r="J8325" s="108" t="s">
        <v>2400</v>
      </c>
      <c r="O8325" s="108" t="s">
        <v>2573</v>
      </c>
    </row>
    <row r="8326" spans="1:15" s="108" customFormat="1" ht="12.75" x14ac:dyDescent="0.2">
      <c r="A8326" s="108" t="str">
        <f>EnterpriseData!$B$38</f>
        <v>ProTes300420201Adm</v>
      </c>
      <c r="B8326" s="109" t="s">
        <v>29824</v>
      </c>
      <c r="C8326" s="108" t="s">
        <v>2609</v>
      </c>
      <c r="D8326" s="108" t="s">
        <v>29825</v>
      </c>
      <c r="E8326" s="108" t="s">
        <v>29826</v>
      </c>
      <c r="G8326" s="108" t="s">
        <v>4127</v>
      </c>
      <c r="H8326" s="108" t="s">
        <v>2442</v>
      </c>
      <c r="I8326" s="110" t="s">
        <v>29827</v>
      </c>
      <c r="J8326" s="108" t="s">
        <v>2400</v>
      </c>
      <c r="O8326" s="108" t="s">
        <v>2573</v>
      </c>
    </row>
    <row r="8327" spans="1:15" s="108" customFormat="1" ht="12.75" x14ac:dyDescent="0.2">
      <c r="A8327" s="108" t="str">
        <f>EnterpriseData!$B$38</f>
        <v>ProTes300420201Adm</v>
      </c>
      <c r="B8327" s="109" t="s">
        <v>29828</v>
      </c>
      <c r="C8327" s="108" t="s">
        <v>2609</v>
      </c>
      <c r="D8327" s="108" t="s">
        <v>29829</v>
      </c>
      <c r="E8327" s="108" t="s">
        <v>29830</v>
      </c>
      <c r="G8327" s="108" t="s">
        <v>29831</v>
      </c>
      <c r="H8327" s="108" t="s">
        <v>2377</v>
      </c>
      <c r="I8327" s="110" t="s">
        <v>29832</v>
      </c>
      <c r="J8327" s="108" t="s">
        <v>2400</v>
      </c>
      <c r="O8327" s="108" t="s">
        <v>2573</v>
      </c>
    </row>
    <row r="8328" spans="1:15" s="108" customFormat="1" ht="12.75" x14ac:dyDescent="0.2">
      <c r="A8328" s="108" t="str">
        <f>EnterpriseData!$B$38</f>
        <v>ProTes300420201Adm</v>
      </c>
      <c r="B8328" s="109" t="s">
        <v>29833</v>
      </c>
      <c r="C8328" s="108" t="s">
        <v>2609</v>
      </c>
      <c r="D8328" s="108" t="s">
        <v>29834</v>
      </c>
      <c r="E8328" s="108" t="s">
        <v>29835</v>
      </c>
      <c r="G8328" s="108" t="s">
        <v>29836</v>
      </c>
      <c r="H8328" s="108" t="s">
        <v>2448</v>
      </c>
      <c r="I8328" s="110" t="s">
        <v>29837</v>
      </c>
      <c r="J8328" s="108" t="s">
        <v>2400</v>
      </c>
      <c r="O8328" s="108" t="s">
        <v>2573</v>
      </c>
    </row>
    <row r="8329" spans="1:15" s="108" customFormat="1" ht="12.75" x14ac:dyDescent="0.2">
      <c r="A8329" s="108" t="str">
        <f>EnterpriseData!$B$38</f>
        <v>ProTes300420201Adm</v>
      </c>
      <c r="B8329" s="109" t="s">
        <v>29838</v>
      </c>
      <c r="C8329" s="108" t="s">
        <v>2609</v>
      </c>
      <c r="D8329" s="108" t="s">
        <v>29839</v>
      </c>
      <c r="E8329" s="108" t="s">
        <v>2683</v>
      </c>
      <c r="G8329" s="108" t="s">
        <v>29840</v>
      </c>
      <c r="H8329" s="108" t="s">
        <v>2402</v>
      </c>
      <c r="I8329" s="110" t="s">
        <v>29841</v>
      </c>
      <c r="J8329" s="108" t="s">
        <v>2400</v>
      </c>
      <c r="O8329" s="108" t="s">
        <v>2573</v>
      </c>
    </row>
    <row r="8330" spans="1:15" s="108" customFormat="1" ht="12.75" x14ac:dyDescent="0.2">
      <c r="A8330" s="108" t="str">
        <f>EnterpriseData!$B$38</f>
        <v>ProTes300420201Adm</v>
      </c>
      <c r="B8330" s="109" t="s">
        <v>29842</v>
      </c>
      <c r="C8330" s="108" t="s">
        <v>2609</v>
      </c>
      <c r="D8330" s="108" t="s">
        <v>29843</v>
      </c>
      <c r="E8330" s="108" t="s">
        <v>29844</v>
      </c>
      <c r="G8330" s="108" t="s">
        <v>29845</v>
      </c>
      <c r="H8330" s="108" t="s">
        <v>2418</v>
      </c>
      <c r="I8330" s="110" t="s">
        <v>29846</v>
      </c>
      <c r="J8330" s="108" t="s">
        <v>2400</v>
      </c>
      <c r="O8330" s="108" t="s">
        <v>2573</v>
      </c>
    </row>
    <row r="8331" spans="1:15" s="108" customFormat="1" ht="12.75" x14ac:dyDescent="0.2">
      <c r="A8331" s="108" t="str">
        <f>EnterpriseData!$B$38</f>
        <v>ProTes300420201Adm</v>
      </c>
      <c r="B8331" s="109" t="s">
        <v>29847</v>
      </c>
      <c r="C8331" s="108" t="s">
        <v>2609</v>
      </c>
      <c r="D8331" s="108" t="s">
        <v>29848</v>
      </c>
      <c r="E8331" s="108" t="s">
        <v>29849</v>
      </c>
      <c r="G8331" s="108" t="s">
        <v>29850</v>
      </c>
      <c r="H8331" s="108" t="s">
        <v>2408</v>
      </c>
      <c r="I8331" s="110" t="s">
        <v>29851</v>
      </c>
      <c r="J8331" s="108" t="s">
        <v>2400</v>
      </c>
      <c r="O8331" s="108" t="s">
        <v>2573</v>
      </c>
    </row>
    <row r="8332" spans="1:15" s="108" customFormat="1" ht="12.75" x14ac:dyDescent="0.2">
      <c r="A8332" s="108" t="str">
        <f>EnterpriseData!$B$38</f>
        <v>ProTes300420201Adm</v>
      </c>
      <c r="B8332" s="109" t="s">
        <v>29852</v>
      </c>
      <c r="C8332" s="108" t="s">
        <v>2609</v>
      </c>
      <c r="D8332" s="108" t="s">
        <v>29853</v>
      </c>
      <c r="E8332" s="108" t="s">
        <v>2683</v>
      </c>
      <c r="G8332" s="108" t="s">
        <v>29854</v>
      </c>
      <c r="H8332" s="108" t="s">
        <v>2401</v>
      </c>
      <c r="I8332" s="110" t="s">
        <v>29855</v>
      </c>
      <c r="J8332" s="108" t="s">
        <v>2400</v>
      </c>
      <c r="O8332" s="108" t="s">
        <v>2573</v>
      </c>
    </row>
    <row r="8333" spans="1:15" s="108" customFormat="1" ht="12.75" x14ac:dyDescent="0.2">
      <c r="A8333" s="108" t="str">
        <f>EnterpriseData!$B$38</f>
        <v>ProTes300420201Adm</v>
      </c>
      <c r="B8333" s="109" t="s">
        <v>29856</v>
      </c>
      <c r="C8333" s="108" t="s">
        <v>2609</v>
      </c>
      <c r="D8333" s="108" t="s">
        <v>29857</v>
      </c>
      <c r="E8333" s="108" t="s">
        <v>2683</v>
      </c>
      <c r="G8333" s="108" t="s">
        <v>29858</v>
      </c>
      <c r="H8333" s="108" t="s">
        <v>2428</v>
      </c>
      <c r="I8333" s="110" t="s">
        <v>29859</v>
      </c>
      <c r="J8333" s="108" t="s">
        <v>2400</v>
      </c>
      <c r="O8333" s="108" t="s">
        <v>2573</v>
      </c>
    </row>
    <row r="8334" spans="1:15" s="108" customFormat="1" ht="12.75" x14ac:dyDescent="0.2">
      <c r="A8334" s="108" t="str">
        <f>EnterpriseData!$B$38</f>
        <v>ProTes300420201Adm</v>
      </c>
      <c r="B8334" s="109" t="s">
        <v>29860</v>
      </c>
      <c r="C8334" s="108" t="s">
        <v>2609</v>
      </c>
      <c r="D8334" s="108" t="s">
        <v>29861</v>
      </c>
      <c r="E8334" s="108" t="s">
        <v>29862</v>
      </c>
      <c r="G8334" s="108" t="s">
        <v>29863</v>
      </c>
      <c r="H8334" s="108" t="s">
        <v>2437</v>
      </c>
      <c r="I8334" s="110" t="s">
        <v>29864</v>
      </c>
      <c r="J8334" s="108" t="s">
        <v>2400</v>
      </c>
      <c r="O8334" s="108" t="s">
        <v>2573</v>
      </c>
    </row>
    <row r="8335" spans="1:15" s="108" customFormat="1" ht="12.75" x14ac:dyDescent="0.2">
      <c r="A8335" s="108" t="str">
        <f>EnterpriseData!$B$38</f>
        <v>ProTes300420201Adm</v>
      </c>
      <c r="B8335" s="109" t="s">
        <v>29865</v>
      </c>
      <c r="C8335" s="108" t="s">
        <v>2609</v>
      </c>
      <c r="D8335" s="108" t="s">
        <v>29866</v>
      </c>
      <c r="E8335" s="108" t="s">
        <v>29867</v>
      </c>
      <c r="G8335" s="108" t="s">
        <v>3266</v>
      </c>
      <c r="H8335" s="108" t="s">
        <v>2426</v>
      </c>
      <c r="I8335" s="110" t="s">
        <v>29868</v>
      </c>
      <c r="J8335" s="108" t="s">
        <v>2400</v>
      </c>
      <c r="O8335" s="108" t="s">
        <v>2573</v>
      </c>
    </row>
    <row r="8336" spans="1:15" s="108" customFormat="1" ht="12.75" x14ac:dyDescent="0.2">
      <c r="A8336" s="108" t="str">
        <f>EnterpriseData!$B$38</f>
        <v>ProTes300420201Adm</v>
      </c>
      <c r="B8336" s="109" t="s">
        <v>29869</v>
      </c>
      <c r="C8336" s="108" t="s">
        <v>2609</v>
      </c>
      <c r="D8336" s="108" t="s">
        <v>29870</v>
      </c>
      <c r="E8336" s="108" t="s">
        <v>29871</v>
      </c>
      <c r="G8336" s="108" t="s">
        <v>29872</v>
      </c>
      <c r="H8336" s="108" t="s">
        <v>2404</v>
      </c>
      <c r="I8336" s="110" t="s">
        <v>29873</v>
      </c>
      <c r="J8336" s="108" t="s">
        <v>2400</v>
      </c>
      <c r="O8336" s="108" t="s">
        <v>2573</v>
      </c>
    </row>
    <row r="8337" spans="1:15" s="108" customFormat="1" ht="12.75" x14ac:dyDescent="0.2">
      <c r="A8337" s="108" t="str">
        <f>EnterpriseData!$B$38</f>
        <v>ProTes300420201Adm</v>
      </c>
      <c r="B8337" s="109" t="s">
        <v>29874</v>
      </c>
      <c r="C8337" s="108" t="s">
        <v>2609</v>
      </c>
      <c r="D8337" s="108" t="s">
        <v>29875</v>
      </c>
      <c r="E8337" s="108" t="s">
        <v>29876</v>
      </c>
      <c r="G8337" s="108" t="s">
        <v>29877</v>
      </c>
      <c r="H8337" s="108" t="s">
        <v>2417</v>
      </c>
      <c r="I8337" s="110" t="s">
        <v>29878</v>
      </c>
      <c r="J8337" s="108" t="s">
        <v>2400</v>
      </c>
      <c r="O8337" s="108" t="s">
        <v>2573</v>
      </c>
    </row>
    <row r="8338" spans="1:15" s="108" customFormat="1" ht="12.75" x14ac:dyDescent="0.2">
      <c r="A8338" s="108" t="str">
        <f>EnterpriseData!$B$38</f>
        <v>ProTes300420201Adm</v>
      </c>
      <c r="B8338" s="109" t="s">
        <v>29879</v>
      </c>
      <c r="C8338" s="108" t="s">
        <v>2609</v>
      </c>
      <c r="D8338" s="108" t="s">
        <v>29880</v>
      </c>
      <c r="E8338" s="108" t="s">
        <v>29881</v>
      </c>
      <c r="G8338" s="108" t="s">
        <v>13514</v>
      </c>
      <c r="H8338" s="108" t="s">
        <v>2377</v>
      </c>
      <c r="I8338" s="110" t="s">
        <v>29882</v>
      </c>
      <c r="J8338" s="108" t="s">
        <v>2400</v>
      </c>
      <c r="O8338" s="108" t="s">
        <v>2573</v>
      </c>
    </row>
    <row r="8339" spans="1:15" s="108" customFormat="1" ht="12.75" x14ac:dyDescent="0.2">
      <c r="A8339" s="108" t="str">
        <f>EnterpriseData!$B$38</f>
        <v>ProTes300420201Adm</v>
      </c>
      <c r="B8339" s="109" t="s">
        <v>29883</v>
      </c>
      <c r="C8339" s="108" t="s">
        <v>2609</v>
      </c>
      <c r="D8339" s="108" t="s">
        <v>29884</v>
      </c>
      <c r="E8339" s="108" t="s">
        <v>29885</v>
      </c>
      <c r="G8339" s="108" t="s">
        <v>29886</v>
      </c>
      <c r="H8339" s="108" t="s">
        <v>2449</v>
      </c>
      <c r="I8339" s="110" t="s">
        <v>29887</v>
      </c>
      <c r="J8339" s="108" t="s">
        <v>2400</v>
      </c>
      <c r="O8339" s="108" t="s">
        <v>2573</v>
      </c>
    </row>
    <row r="8340" spans="1:15" s="108" customFormat="1" ht="12.75" x14ac:dyDescent="0.2">
      <c r="A8340" s="108" t="str">
        <f>EnterpriseData!$B$38</f>
        <v>ProTes300420201Adm</v>
      </c>
      <c r="B8340" s="109" t="s">
        <v>29888</v>
      </c>
      <c r="C8340" s="108" t="s">
        <v>2609</v>
      </c>
      <c r="D8340" s="108" t="s">
        <v>29889</v>
      </c>
      <c r="E8340" s="108" t="s">
        <v>29890</v>
      </c>
      <c r="G8340" s="108" t="s">
        <v>29891</v>
      </c>
      <c r="H8340" s="108" t="s">
        <v>2421</v>
      </c>
      <c r="I8340" s="110" t="s">
        <v>29892</v>
      </c>
      <c r="J8340" s="108" t="s">
        <v>2400</v>
      </c>
      <c r="O8340" s="108" t="s">
        <v>2573</v>
      </c>
    </row>
    <row r="8341" spans="1:15" s="108" customFormat="1" ht="12.75" x14ac:dyDescent="0.2">
      <c r="A8341" s="108" t="str">
        <f>EnterpriseData!$B$38</f>
        <v>ProTes300420201Adm</v>
      </c>
      <c r="B8341" s="109" t="s">
        <v>29893</v>
      </c>
      <c r="C8341" s="108" t="s">
        <v>2609</v>
      </c>
      <c r="D8341" s="108" t="s">
        <v>29894</v>
      </c>
      <c r="E8341" s="108" t="s">
        <v>29895</v>
      </c>
      <c r="G8341" s="108" t="s">
        <v>29896</v>
      </c>
      <c r="H8341" s="108" t="s">
        <v>2420</v>
      </c>
      <c r="I8341" s="110" t="s">
        <v>29897</v>
      </c>
      <c r="J8341" s="108" t="s">
        <v>2400</v>
      </c>
      <c r="O8341" s="108" t="s">
        <v>2573</v>
      </c>
    </row>
    <row r="8342" spans="1:15" s="108" customFormat="1" ht="12.75" x14ac:dyDescent="0.2">
      <c r="A8342" s="108" t="str">
        <f>EnterpriseData!$B$38</f>
        <v>ProTes300420201Adm</v>
      </c>
      <c r="B8342" s="109" t="s">
        <v>29898</v>
      </c>
      <c r="C8342" s="108" t="s">
        <v>2609</v>
      </c>
      <c r="D8342" s="108" t="s">
        <v>29899</v>
      </c>
      <c r="E8342" s="108" t="s">
        <v>29900</v>
      </c>
      <c r="G8342" s="108" t="s">
        <v>4796</v>
      </c>
      <c r="H8342" s="108" t="s">
        <v>2417</v>
      </c>
      <c r="I8342" s="110" t="s">
        <v>29901</v>
      </c>
      <c r="J8342" s="108" t="s">
        <v>2400</v>
      </c>
      <c r="O8342" s="108" t="s">
        <v>2573</v>
      </c>
    </row>
    <row r="8343" spans="1:15" s="108" customFormat="1" ht="12.75" x14ac:dyDescent="0.2">
      <c r="A8343" s="108" t="str">
        <f>EnterpriseData!$B$38</f>
        <v>ProTes300420201Adm</v>
      </c>
      <c r="B8343" s="109" t="s">
        <v>29902</v>
      </c>
      <c r="C8343" s="108" t="s">
        <v>2609</v>
      </c>
      <c r="D8343" s="108" t="s">
        <v>29903</v>
      </c>
      <c r="E8343" s="108" t="s">
        <v>2683</v>
      </c>
      <c r="G8343" s="108" t="s">
        <v>29904</v>
      </c>
      <c r="H8343" s="108" t="s">
        <v>2413</v>
      </c>
      <c r="I8343" s="110" t="s">
        <v>29905</v>
      </c>
      <c r="J8343" s="108" t="s">
        <v>2400</v>
      </c>
      <c r="O8343" s="108" t="s">
        <v>2573</v>
      </c>
    </row>
    <row r="8344" spans="1:15" s="108" customFormat="1" ht="12.75" x14ac:dyDescent="0.2">
      <c r="A8344" s="108" t="str">
        <f>EnterpriseData!$B$38</f>
        <v>ProTes300420201Adm</v>
      </c>
      <c r="B8344" s="109" t="s">
        <v>29906</v>
      </c>
      <c r="C8344" s="108" t="s">
        <v>2609</v>
      </c>
      <c r="D8344" s="108" t="s">
        <v>29907</v>
      </c>
      <c r="E8344" s="108" t="s">
        <v>2683</v>
      </c>
      <c r="G8344" s="108" t="s">
        <v>29908</v>
      </c>
      <c r="H8344" s="108" t="s">
        <v>2401</v>
      </c>
      <c r="I8344" s="110" t="s">
        <v>29909</v>
      </c>
      <c r="J8344" s="108" t="s">
        <v>2400</v>
      </c>
      <c r="O8344" s="108" t="s">
        <v>2573</v>
      </c>
    </row>
    <row r="8345" spans="1:15" s="108" customFormat="1" ht="12.75" x14ac:dyDescent="0.2">
      <c r="A8345" s="108" t="str">
        <f>EnterpriseData!$B$38</f>
        <v>ProTes300420201Adm</v>
      </c>
      <c r="B8345" s="109" t="s">
        <v>29910</v>
      </c>
      <c r="C8345" s="108" t="s">
        <v>2609</v>
      </c>
      <c r="D8345" s="108" t="s">
        <v>29911</v>
      </c>
      <c r="E8345" s="108" t="s">
        <v>29912</v>
      </c>
      <c r="G8345" s="108" t="s">
        <v>29913</v>
      </c>
      <c r="H8345" s="108" t="s">
        <v>2447</v>
      </c>
      <c r="I8345" s="110" t="s">
        <v>29914</v>
      </c>
      <c r="J8345" s="108" t="s">
        <v>2400</v>
      </c>
      <c r="O8345" s="108" t="s">
        <v>2573</v>
      </c>
    </row>
    <row r="8346" spans="1:15" s="108" customFormat="1" ht="12.75" x14ac:dyDescent="0.2">
      <c r="A8346" s="108" t="str">
        <f>EnterpriseData!$B$38</f>
        <v>ProTes300420201Adm</v>
      </c>
      <c r="B8346" s="109" t="s">
        <v>29915</v>
      </c>
      <c r="C8346" s="108" t="s">
        <v>2609</v>
      </c>
      <c r="D8346" s="108" t="s">
        <v>29916</v>
      </c>
      <c r="E8346" s="108" t="s">
        <v>2683</v>
      </c>
      <c r="G8346" s="108" t="s">
        <v>29917</v>
      </c>
      <c r="H8346" s="108" t="s">
        <v>2417</v>
      </c>
      <c r="I8346" s="110" t="s">
        <v>29918</v>
      </c>
      <c r="J8346" s="108" t="s">
        <v>2400</v>
      </c>
      <c r="O8346" s="108" t="s">
        <v>2573</v>
      </c>
    </row>
    <row r="8347" spans="1:15" s="108" customFormat="1" ht="12.75" x14ac:dyDescent="0.2">
      <c r="A8347" s="108" t="str">
        <f>EnterpriseData!$B$38</f>
        <v>ProTes300420201Adm</v>
      </c>
      <c r="B8347" s="109" t="s">
        <v>29919</v>
      </c>
      <c r="C8347" s="108" t="s">
        <v>2609</v>
      </c>
      <c r="D8347" s="108" t="s">
        <v>29920</v>
      </c>
      <c r="E8347" s="108" t="s">
        <v>29921</v>
      </c>
      <c r="G8347" s="108" t="s">
        <v>3793</v>
      </c>
      <c r="H8347" s="108" t="s">
        <v>2424</v>
      </c>
      <c r="I8347" s="110" t="s">
        <v>29922</v>
      </c>
      <c r="J8347" s="108" t="s">
        <v>2400</v>
      </c>
      <c r="O8347" s="108" t="s">
        <v>2573</v>
      </c>
    </row>
    <row r="8348" spans="1:15" s="108" customFormat="1" ht="12.75" x14ac:dyDescent="0.2">
      <c r="A8348" s="108" t="str">
        <f>EnterpriseData!$B$38</f>
        <v>ProTes300420201Adm</v>
      </c>
      <c r="B8348" s="109" t="s">
        <v>29923</v>
      </c>
      <c r="C8348" s="108" t="s">
        <v>2609</v>
      </c>
      <c r="D8348" s="108" t="s">
        <v>29924</v>
      </c>
      <c r="E8348" s="108" t="s">
        <v>2683</v>
      </c>
      <c r="G8348" s="108" t="s">
        <v>29925</v>
      </c>
      <c r="H8348" s="108" t="s">
        <v>2448</v>
      </c>
      <c r="I8348" s="110" t="s">
        <v>29926</v>
      </c>
      <c r="J8348" s="108" t="s">
        <v>2400</v>
      </c>
      <c r="O8348" s="108" t="s">
        <v>2573</v>
      </c>
    </row>
    <row r="8349" spans="1:15" s="108" customFormat="1" ht="12.75" x14ac:dyDescent="0.2">
      <c r="A8349" s="108" t="str">
        <f>EnterpriseData!$B$38</f>
        <v>ProTes300420201Adm</v>
      </c>
      <c r="B8349" s="109" t="s">
        <v>29927</v>
      </c>
      <c r="C8349" s="108" t="s">
        <v>2609</v>
      </c>
      <c r="D8349" s="108" t="s">
        <v>29928</v>
      </c>
      <c r="E8349" s="108" t="s">
        <v>29929</v>
      </c>
      <c r="G8349" s="108" t="s">
        <v>29930</v>
      </c>
      <c r="H8349" s="108" t="s">
        <v>2442</v>
      </c>
      <c r="I8349" s="110" t="s">
        <v>29931</v>
      </c>
      <c r="J8349" s="108" t="s">
        <v>2400</v>
      </c>
      <c r="O8349" s="108" t="s">
        <v>2573</v>
      </c>
    </row>
    <row r="8350" spans="1:15" s="108" customFormat="1" ht="12.75" x14ac:dyDescent="0.2">
      <c r="A8350" s="108" t="str">
        <f>EnterpriseData!$B$38</f>
        <v>ProTes300420201Adm</v>
      </c>
      <c r="B8350" s="109" t="s">
        <v>29932</v>
      </c>
      <c r="C8350" s="108" t="s">
        <v>2609</v>
      </c>
      <c r="D8350" s="108" t="s">
        <v>29933</v>
      </c>
      <c r="E8350" s="108" t="s">
        <v>29934</v>
      </c>
      <c r="G8350" s="108" t="s">
        <v>3924</v>
      </c>
      <c r="H8350" s="108" t="s">
        <v>2436</v>
      </c>
      <c r="I8350" s="110" t="s">
        <v>29935</v>
      </c>
      <c r="J8350" s="108" t="s">
        <v>2400</v>
      </c>
      <c r="O8350" s="108" t="s">
        <v>2573</v>
      </c>
    </row>
    <row r="8351" spans="1:15" s="108" customFormat="1" ht="12.75" x14ac:dyDescent="0.2">
      <c r="A8351" s="108" t="str">
        <f>EnterpriseData!$B$38</f>
        <v>ProTes300420201Adm</v>
      </c>
      <c r="B8351" s="109" t="s">
        <v>29936</v>
      </c>
      <c r="C8351" s="108" t="s">
        <v>2609</v>
      </c>
      <c r="D8351" s="108" t="s">
        <v>28038</v>
      </c>
      <c r="E8351" s="108" t="s">
        <v>2683</v>
      </c>
      <c r="G8351" s="108" t="s">
        <v>28039</v>
      </c>
      <c r="H8351" s="108" t="s">
        <v>2427</v>
      </c>
      <c r="I8351" s="110" t="s">
        <v>29937</v>
      </c>
      <c r="J8351" s="108" t="s">
        <v>2400</v>
      </c>
      <c r="O8351" s="108" t="s">
        <v>2573</v>
      </c>
    </row>
    <row r="8352" spans="1:15" s="108" customFormat="1" ht="12.75" x14ac:dyDescent="0.2">
      <c r="A8352" s="108" t="str">
        <f>EnterpriseData!$B$38</f>
        <v>ProTes300420201Adm</v>
      </c>
      <c r="B8352" s="109" t="s">
        <v>29938</v>
      </c>
      <c r="C8352" s="108" t="s">
        <v>2609</v>
      </c>
      <c r="D8352" s="108" t="s">
        <v>29939</v>
      </c>
      <c r="E8352" s="108" t="s">
        <v>2683</v>
      </c>
      <c r="G8352" s="108" t="s">
        <v>29940</v>
      </c>
      <c r="H8352" s="108" t="s">
        <v>2401</v>
      </c>
      <c r="I8352" s="110" t="s">
        <v>29941</v>
      </c>
      <c r="J8352" s="108" t="s">
        <v>2400</v>
      </c>
      <c r="O8352" s="108" t="s">
        <v>2573</v>
      </c>
    </row>
    <row r="8353" spans="1:15" s="108" customFormat="1" ht="12.75" x14ac:dyDescent="0.2">
      <c r="A8353" s="108" t="str">
        <f>EnterpriseData!$B$38</f>
        <v>ProTes300420201Adm</v>
      </c>
      <c r="B8353" s="109" t="s">
        <v>29942</v>
      </c>
      <c r="C8353" s="108" t="s">
        <v>2609</v>
      </c>
      <c r="D8353" s="108" t="s">
        <v>29943</v>
      </c>
      <c r="E8353" s="108" t="s">
        <v>29944</v>
      </c>
      <c r="G8353" s="108" t="s">
        <v>29945</v>
      </c>
      <c r="H8353" s="108" t="s">
        <v>2425</v>
      </c>
      <c r="I8353" s="110" t="s">
        <v>29946</v>
      </c>
      <c r="J8353" s="108" t="s">
        <v>2400</v>
      </c>
      <c r="O8353" s="108" t="s">
        <v>2573</v>
      </c>
    </row>
    <row r="8354" spans="1:15" s="108" customFormat="1" ht="12.75" x14ac:dyDescent="0.2">
      <c r="A8354" s="108" t="str">
        <f>EnterpriseData!$B$38</f>
        <v>ProTes300420201Adm</v>
      </c>
      <c r="B8354" s="109" t="s">
        <v>29947</v>
      </c>
      <c r="C8354" s="108" t="s">
        <v>2609</v>
      </c>
      <c r="D8354" s="108" t="s">
        <v>29948</v>
      </c>
      <c r="E8354" s="108" t="s">
        <v>29949</v>
      </c>
      <c r="G8354" s="108" t="s">
        <v>29950</v>
      </c>
      <c r="H8354" s="108" t="s">
        <v>2430</v>
      </c>
      <c r="I8354" s="110" t="s">
        <v>29951</v>
      </c>
      <c r="J8354" s="108" t="s">
        <v>2400</v>
      </c>
      <c r="O8354" s="108" t="s">
        <v>2573</v>
      </c>
    </row>
    <row r="8355" spans="1:15" s="108" customFormat="1" ht="12.75" x14ac:dyDescent="0.2">
      <c r="A8355" s="108" t="str">
        <f>EnterpriseData!$B$38</f>
        <v>ProTes300420201Adm</v>
      </c>
      <c r="B8355" s="109" t="s">
        <v>29952</v>
      </c>
      <c r="C8355" s="108" t="s">
        <v>2609</v>
      </c>
      <c r="D8355" s="108" t="s">
        <v>29953</v>
      </c>
      <c r="E8355" s="108" t="s">
        <v>29954</v>
      </c>
      <c r="G8355" s="108" t="s">
        <v>3266</v>
      </c>
      <c r="H8355" s="108" t="s">
        <v>2408</v>
      </c>
      <c r="I8355" s="110" t="s">
        <v>29955</v>
      </c>
      <c r="J8355" s="108" t="s">
        <v>2400</v>
      </c>
      <c r="O8355" s="108" t="s">
        <v>2573</v>
      </c>
    </row>
    <row r="8356" spans="1:15" s="108" customFormat="1" ht="12.75" x14ac:dyDescent="0.2">
      <c r="A8356" s="108" t="str">
        <f>EnterpriseData!$B$38</f>
        <v>ProTes300420201Adm</v>
      </c>
      <c r="B8356" s="109" t="s">
        <v>29956</v>
      </c>
      <c r="C8356" s="108" t="s">
        <v>2609</v>
      </c>
      <c r="D8356" s="108" t="s">
        <v>29957</v>
      </c>
      <c r="E8356" s="108" t="s">
        <v>29620</v>
      </c>
      <c r="G8356" s="108" t="s">
        <v>29958</v>
      </c>
      <c r="H8356" s="108" t="s">
        <v>2442</v>
      </c>
      <c r="I8356" s="110" t="s">
        <v>29959</v>
      </c>
      <c r="J8356" s="108" t="s">
        <v>2400</v>
      </c>
      <c r="O8356" s="108" t="s">
        <v>2573</v>
      </c>
    </row>
    <row r="8357" spans="1:15" s="108" customFormat="1" ht="12.75" x14ac:dyDescent="0.2">
      <c r="A8357" s="108" t="str">
        <f>EnterpriseData!$B$38</f>
        <v>ProTes300420201Adm</v>
      </c>
      <c r="B8357" s="109" t="s">
        <v>29960</v>
      </c>
      <c r="C8357" s="108" t="s">
        <v>2609</v>
      </c>
      <c r="D8357" s="108" t="s">
        <v>29961</v>
      </c>
      <c r="E8357" s="108" t="s">
        <v>2683</v>
      </c>
      <c r="G8357" s="108" t="s">
        <v>29962</v>
      </c>
      <c r="H8357" s="108" t="s">
        <v>2426</v>
      </c>
      <c r="I8357" s="110" t="s">
        <v>29963</v>
      </c>
      <c r="J8357" s="108" t="s">
        <v>2400</v>
      </c>
      <c r="O8357" s="108" t="s">
        <v>2573</v>
      </c>
    </row>
    <row r="8358" spans="1:15" s="108" customFormat="1" ht="12.75" x14ac:dyDescent="0.2">
      <c r="A8358" s="108" t="str">
        <f>EnterpriseData!$B$38</f>
        <v>ProTes300420201Adm</v>
      </c>
      <c r="B8358" s="109" t="s">
        <v>2381</v>
      </c>
      <c r="C8358" s="108" t="s">
        <v>2609</v>
      </c>
      <c r="D8358" s="108" t="s">
        <v>29964</v>
      </c>
      <c r="E8358" s="108" t="s">
        <v>2683</v>
      </c>
      <c r="G8358" s="108" t="s">
        <v>29965</v>
      </c>
      <c r="H8358" s="108" t="s">
        <v>2401</v>
      </c>
      <c r="I8358" s="110" t="s">
        <v>29966</v>
      </c>
      <c r="J8358" s="108" t="s">
        <v>2400</v>
      </c>
      <c r="O8358" s="108" t="s">
        <v>2573</v>
      </c>
    </row>
    <row r="8359" spans="1:15" s="108" customFormat="1" ht="12.75" x14ac:dyDescent="0.2">
      <c r="A8359" s="108" t="str">
        <f>EnterpriseData!$B$38</f>
        <v>ProTes300420201Adm</v>
      </c>
      <c r="B8359" s="109" t="s">
        <v>29967</v>
      </c>
      <c r="C8359" s="108" t="s">
        <v>2609</v>
      </c>
      <c r="D8359" s="108" t="s">
        <v>29968</v>
      </c>
      <c r="E8359" s="108" t="s">
        <v>29969</v>
      </c>
      <c r="G8359" s="108" t="s">
        <v>29970</v>
      </c>
      <c r="H8359" s="108" t="s">
        <v>2437</v>
      </c>
      <c r="I8359" s="110" t="s">
        <v>29971</v>
      </c>
      <c r="J8359" s="108" t="s">
        <v>2400</v>
      </c>
      <c r="O8359" s="108" t="s">
        <v>2573</v>
      </c>
    </row>
    <row r="8360" spans="1:15" s="108" customFormat="1" ht="12.75" x14ac:dyDescent="0.2">
      <c r="A8360" s="108" t="str">
        <f>EnterpriseData!$B$38</f>
        <v>ProTes300420201Adm</v>
      </c>
      <c r="B8360" s="109" t="s">
        <v>29972</v>
      </c>
      <c r="C8360" s="108" t="s">
        <v>2609</v>
      </c>
      <c r="D8360" s="108" t="s">
        <v>29973</v>
      </c>
      <c r="E8360" s="108" t="s">
        <v>2683</v>
      </c>
      <c r="G8360" s="108" t="s">
        <v>29974</v>
      </c>
      <c r="H8360" s="108" t="s">
        <v>2401</v>
      </c>
      <c r="I8360" s="110" t="s">
        <v>29975</v>
      </c>
      <c r="J8360" s="108" t="s">
        <v>2400</v>
      </c>
      <c r="O8360" s="108" t="s">
        <v>2573</v>
      </c>
    </row>
    <row r="8361" spans="1:15" s="108" customFormat="1" ht="12.75" x14ac:dyDescent="0.2">
      <c r="A8361" s="108" t="str">
        <f>EnterpriseData!$B$38</f>
        <v>ProTes300420201Adm</v>
      </c>
      <c r="B8361" s="109" t="s">
        <v>29976</v>
      </c>
      <c r="C8361" s="108" t="s">
        <v>2609</v>
      </c>
      <c r="D8361" s="108" t="s">
        <v>29977</v>
      </c>
      <c r="E8361" s="108" t="s">
        <v>29978</v>
      </c>
      <c r="G8361" s="108" t="s">
        <v>29979</v>
      </c>
      <c r="H8361" s="108" t="s">
        <v>2401</v>
      </c>
      <c r="I8361" s="110" t="s">
        <v>29980</v>
      </c>
      <c r="J8361" s="108" t="s">
        <v>2400</v>
      </c>
      <c r="O8361" s="108" t="s">
        <v>2573</v>
      </c>
    </row>
    <row r="8362" spans="1:15" s="108" customFormat="1" ht="12.75" x14ac:dyDescent="0.2">
      <c r="A8362" s="108" t="str">
        <f>EnterpriseData!$B$38</f>
        <v>ProTes300420201Adm</v>
      </c>
      <c r="B8362" s="109" t="s">
        <v>29981</v>
      </c>
      <c r="C8362" s="108" t="s">
        <v>2609</v>
      </c>
      <c r="D8362" s="108" t="s">
        <v>29982</v>
      </c>
      <c r="E8362" s="108" t="s">
        <v>29983</v>
      </c>
      <c r="G8362" s="108" t="s">
        <v>29984</v>
      </c>
      <c r="H8362" s="108" t="s">
        <v>2402</v>
      </c>
      <c r="I8362" s="110" t="s">
        <v>29985</v>
      </c>
      <c r="J8362" s="108" t="s">
        <v>2400</v>
      </c>
      <c r="O8362" s="108" t="s">
        <v>2573</v>
      </c>
    </row>
    <row r="8363" spans="1:15" s="108" customFormat="1" ht="12.75" x14ac:dyDescent="0.2">
      <c r="A8363" s="108" t="str">
        <f>EnterpriseData!$B$38</f>
        <v>ProTes300420201Adm</v>
      </c>
      <c r="B8363" s="109" t="s">
        <v>29986</v>
      </c>
      <c r="C8363" s="108" t="s">
        <v>2609</v>
      </c>
      <c r="D8363" s="108" t="s">
        <v>29987</v>
      </c>
      <c r="E8363" s="108" t="s">
        <v>2683</v>
      </c>
      <c r="G8363" s="108" t="s">
        <v>29988</v>
      </c>
      <c r="H8363" s="108" t="s">
        <v>2401</v>
      </c>
      <c r="I8363" s="110" t="s">
        <v>29989</v>
      </c>
      <c r="J8363" s="108" t="s">
        <v>2400</v>
      </c>
      <c r="O8363" s="108" t="s">
        <v>2573</v>
      </c>
    </row>
    <row r="8364" spans="1:15" s="108" customFormat="1" ht="12.75" x14ac:dyDescent="0.2">
      <c r="A8364" s="108" t="str">
        <f>EnterpriseData!$B$38</f>
        <v>ProTes300420201Adm</v>
      </c>
      <c r="B8364" s="109" t="s">
        <v>29990</v>
      </c>
      <c r="C8364" s="108" t="s">
        <v>2609</v>
      </c>
      <c r="D8364" s="108" t="s">
        <v>29991</v>
      </c>
      <c r="E8364" s="108" t="s">
        <v>2683</v>
      </c>
      <c r="G8364" s="108" t="s">
        <v>29992</v>
      </c>
      <c r="H8364" s="108" t="s">
        <v>2401</v>
      </c>
      <c r="I8364" s="110" t="s">
        <v>29993</v>
      </c>
      <c r="J8364" s="108" t="s">
        <v>2400</v>
      </c>
      <c r="O8364" s="108" t="s">
        <v>2573</v>
      </c>
    </row>
    <row r="8365" spans="1:15" s="108" customFormat="1" ht="12.75" x14ac:dyDescent="0.2">
      <c r="A8365" s="108" t="str">
        <f>EnterpriseData!$B$38</f>
        <v>ProTes300420201Adm</v>
      </c>
      <c r="B8365" s="109" t="s">
        <v>29994</v>
      </c>
      <c r="C8365" s="108" t="s">
        <v>2609</v>
      </c>
      <c r="D8365" s="108" t="s">
        <v>29995</v>
      </c>
      <c r="E8365" s="108" t="s">
        <v>2683</v>
      </c>
      <c r="G8365" s="108" t="s">
        <v>29996</v>
      </c>
      <c r="H8365" s="108" t="s">
        <v>2401</v>
      </c>
      <c r="I8365" s="110" t="s">
        <v>29997</v>
      </c>
      <c r="J8365" s="108" t="s">
        <v>2400</v>
      </c>
      <c r="O8365" s="108" t="s">
        <v>2573</v>
      </c>
    </row>
    <row r="8366" spans="1:15" s="108" customFormat="1" ht="12.75" x14ac:dyDescent="0.2">
      <c r="A8366" s="108" t="str">
        <f>EnterpriseData!$B$38</f>
        <v>ProTes300420201Adm</v>
      </c>
      <c r="B8366" s="109" t="s">
        <v>29998</v>
      </c>
      <c r="C8366" s="108" t="s">
        <v>2609</v>
      </c>
      <c r="D8366" s="108" t="s">
        <v>29999</v>
      </c>
      <c r="E8366" s="108" t="s">
        <v>30000</v>
      </c>
      <c r="G8366" s="108" t="s">
        <v>30001</v>
      </c>
      <c r="H8366" s="108" t="s">
        <v>2421</v>
      </c>
      <c r="I8366" s="110" t="s">
        <v>30002</v>
      </c>
      <c r="J8366" s="108" t="s">
        <v>2400</v>
      </c>
      <c r="O8366" s="108" t="s">
        <v>2573</v>
      </c>
    </row>
    <row r="8367" spans="1:15" s="108" customFormat="1" ht="12.75" x14ac:dyDescent="0.2">
      <c r="A8367" s="108" t="str">
        <f>EnterpriseData!$B$38</f>
        <v>ProTes300420201Adm</v>
      </c>
      <c r="B8367" s="109" t="s">
        <v>30003</v>
      </c>
      <c r="C8367" s="108" t="s">
        <v>2609</v>
      </c>
      <c r="D8367" s="108" t="s">
        <v>30004</v>
      </c>
      <c r="E8367" s="108" t="s">
        <v>30005</v>
      </c>
      <c r="G8367" s="108" t="s">
        <v>30006</v>
      </c>
      <c r="H8367" s="108" t="s">
        <v>2404</v>
      </c>
      <c r="I8367" s="110" t="s">
        <v>30007</v>
      </c>
      <c r="J8367" s="108" t="s">
        <v>2400</v>
      </c>
      <c r="O8367" s="108" t="s">
        <v>2573</v>
      </c>
    </row>
    <row r="8368" spans="1:15" s="108" customFormat="1" ht="12.75" x14ac:dyDescent="0.2">
      <c r="A8368" s="108" t="str">
        <f>EnterpriseData!$B$38</f>
        <v>ProTes300420201Adm</v>
      </c>
      <c r="B8368" s="109" t="s">
        <v>30008</v>
      </c>
      <c r="C8368" s="108" t="s">
        <v>2609</v>
      </c>
      <c r="D8368" s="108" t="s">
        <v>30009</v>
      </c>
      <c r="E8368" s="108" t="s">
        <v>2683</v>
      </c>
      <c r="G8368" s="108" t="s">
        <v>28935</v>
      </c>
      <c r="H8368" s="108" t="s">
        <v>2426</v>
      </c>
      <c r="I8368" s="110" t="s">
        <v>30010</v>
      </c>
      <c r="J8368" s="108" t="s">
        <v>2400</v>
      </c>
      <c r="O8368" s="108" t="s">
        <v>2573</v>
      </c>
    </row>
    <row r="8369" spans="1:15" s="108" customFormat="1" ht="12.75" x14ac:dyDescent="0.2">
      <c r="A8369" s="108" t="str">
        <f>EnterpriseData!$B$38</f>
        <v>ProTes300420201Adm</v>
      </c>
      <c r="B8369" s="109" t="s">
        <v>30011</v>
      </c>
      <c r="C8369" s="108" t="s">
        <v>2609</v>
      </c>
      <c r="D8369" s="108" t="s">
        <v>30012</v>
      </c>
      <c r="E8369" s="108" t="s">
        <v>30013</v>
      </c>
      <c r="G8369" s="108" t="s">
        <v>30014</v>
      </c>
      <c r="H8369" s="108" t="s">
        <v>2405</v>
      </c>
      <c r="I8369" s="110" t="s">
        <v>30015</v>
      </c>
      <c r="J8369" s="108" t="s">
        <v>2400</v>
      </c>
      <c r="O8369" s="108" t="s">
        <v>2573</v>
      </c>
    </row>
    <row r="8370" spans="1:15" s="108" customFormat="1" ht="12.75" x14ac:dyDescent="0.2">
      <c r="A8370" s="108" t="str">
        <f>EnterpriseData!$B$38</f>
        <v>ProTes300420201Adm</v>
      </c>
      <c r="B8370" s="109" t="s">
        <v>30016</v>
      </c>
      <c r="C8370" s="108" t="s">
        <v>2609</v>
      </c>
      <c r="D8370" s="108" t="s">
        <v>30017</v>
      </c>
      <c r="E8370" s="108" t="s">
        <v>30018</v>
      </c>
      <c r="G8370" s="108" t="s">
        <v>30019</v>
      </c>
      <c r="H8370" s="108" t="s">
        <v>2414</v>
      </c>
      <c r="I8370" s="110" t="s">
        <v>30020</v>
      </c>
      <c r="J8370" s="108" t="s">
        <v>2400</v>
      </c>
      <c r="O8370" s="108" t="s">
        <v>2573</v>
      </c>
    </row>
  </sheetData>
  <sheetProtection sheet="1" objects="1" scenarios="1"/>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V304"/>
  <sheetViews>
    <sheetView topLeftCell="A4" zoomScaleNormal="100" workbookViewId="0">
      <selection activeCell="A4" sqref="A4"/>
    </sheetView>
  </sheetViews>
  <sheetFormatPr defaultColWidth="8.7109375" defaultRowHeight="15" x14ac:dyDescent="0.25"/>
  <cols>
    <col min="1" max="1" width="20.85546875" customWidth="1"/>
    <col min="2" max="2" width="12.7109375" customWidth="1"/>
    <col min="3" max="3" width="12.42578125" customWidth="1"/>
    <col min="4" max="4" width="13.5703125" customWidth="1"/>
    <col min="5" max="6" width="16" customWidth="1"/>
    <col min="7" max="7" width="11.7109375" customWidth="1"/>
    <col min="8" max="8" width="12.7109375" customWidth="1"/>
    <col min="9" max="9" width="18.42578125" customWidth="1"/>
    <col min="10" max="10" width="15.140625" customWidth="1"/>
    <col min="11" max="11" width="20.5703125" customWidth="1"/>
    <col min="12" max="12" width="20.7109375" customWidth="1"/>
    <col min="13" max="13" width="18.42578125" customWidth="1"/>
    <col min="14" max="14" width="20.140625" customWidth="1"/>
    <col min="15" max="15" width="23.7109375" customWidth="1"/>
    <col min="16" max="16" width="23" customWidth="1"/>
    <col min="17" max="17" width="23.7109375" customWidth="1"/>
    <col min="18" max="18" width="23" customWidth="1"/>
    <col min="19" max="19" width="23.7109375" customWidth="1"/>
    <col min="20" max="20" width="23" customWidth="1"/>
    <col min="21" max="21" width="17.5703125" customWidth="1"/>
    <col min="22" max="22" width="5.140625" customWidth="1"/>
  </cols>
  <sheetData>
    <row r="1" spans="1:22" x14ac:dyDescent="0.25">
      <c r="A1" s="107" t="s">
        <v>2547</v>
      </c>
      <c r="B1" s="107" t="s">
        <v>417</v>
      </c>
      <c r="C1" s="107" t="s">
        <v>2548</v>
      </c>
      <c r="D1" s="107" t="s">
        <v>2549</v>
      </c>
      <c r="E1" s="107" t="s">
        <v>2550</v>
      </c>
      <c r="F1" s="107" t="s">
        <v>2551</v>
      </c>
      <c r="G1" s="107" t="s">
        <v>2552</v>
      </c>
      <c r="H1" s="107" t="s">
        <v>2553</v>
      </c>
      <c r="I1" s="107" t="s">
        <v>2554</v>
      </c>
      <c r="J1" s="107" t="s">
        <v>2555</v>
      </c>
      <c r="K1" s="107" t="s">
        <v>2556</v>
      </c>
      <c r="L1" s="107" t="s">
        <v>2557</v>
      </c>
      <c r="M1" s="107" t="s">
        <v>2558</v>
      </c>
      <c r="N1" s="107" t="s">
        <v>2559</v>
      </c>
      <c r="O1" s="107" t="s">
        <v>2560</v>
      </c>
      <c r="P1" s="107" t="s">
        <v>2561</v>
      </c>
      <c r="Q1" s="107" t="s">
        <v>2562</v>
      </c>
      <c r="R1" s="107" t="s">
        <v>2563</v>
      </c>
      <c r="S1" s="107" t="s">
        <v>2564</v>
      </c>
      <c r="T1" s="107" t="s">
        <v>2565</v>
      </c>
      <c r="U1" s="107" t="s">
        <v>2566</v>
      </c>
      <c r="V1" s="107" t="s">
        <v>2567</v>
      </c>
    </row>
    <row r="2" spans="1:22" x14ac:dyDescent="0.25">
      <c r="A2" s="108" t="str">
        <f>EnterpriseData!$B$38</f>
        <v>ProTes300420201Adm</v>
      </c>
      <c r="B2" t="s">
        <v>30021</v>
      </c>
      <c r="C2" t="s">
        <v>2632</v>
      </c>
      <c r="D2" t="s">
        <v>30022</v>
      </c>
      <c r="E2" t="s">
        <v>30023</v>
      </c>
      <c r="G2" t="s">
        <v>24468</v>
      </c>
      <c r="H2" t="s">
        <v>2376</v>
      </c>
      <c r="I2" t="s">
        <v>30024</v>
      </c>
      <c r="J2" t="s">
        <v>2377</v>
      </c>
    </row>
    <row r="3" spans="1:22" x14ac:dyDescent="0.25">
      <c r="A3" s="108" t="str">
        <f>EnterpriseData!$B$38</f>
        <v>ProTes300420201Adm</v>
      </c>
      <c r="B3" t="s">
        <v>30025</v>
      </c>
      <c r="C3" t="s">
        <v>2632</v>
      </c>
      <c r="D3" t="s">
        <v>30026</v>
      </c>
      <c r="E3" t="s">
        <v>30027</v>
      </c>
      <c r="G3" t="s">
        <v>24468</v>
      </c>
      <c r="H3" t="s">
        <v>2376</v>
      </c>
      <c r="I3" t="s">
        <v>30028</v>
      </c>
      <c r="J3" t="s">
        <v>2377</v>
      </c>
    </row>
    <row r="4" spans="1:22" x14ac:dyDescent="0.25">
      <c r="A4" s="108" t="str">
        <f>EnterpriseData!$B$38</f>
        <v>ProTes300420201Adm</v>
      </c>
      <c r="B4" t="s">
        <v>30029</v>
      </c>
      <c r="C4" t="s">
        <v>2632</v>
      </c>
      <c r="D4" t="s">
        <v>30030</v>
      </c>
      <c r="E4" t="s">
        <v>30031</v>
      </c>
      <c r="G4" t="s">
        <v>8162</v>
      </c>
      <c r="H4" t="s">
        <v>2376</v>
      </c>
      <c r="I4" t="s">
        <v>30032</v>
      </c>
      <c r="J4" t="s">
        <v>2377</v>
      </c>
    </row>
    <row r="5" spans="1:22" x14ac:dyDescent="0.25">
      <c r="A5" s="108" t="str">
        <f>EnterpriseData!$B$38</f>
        <v>ProTes300420201Adm</v>
      </c>
      <c r="B5" t="s">
        <v>30033</v>
      </c>
      <c r="C5" t="s">
        <v>2632</v>
      </c>
      <c r="D5" t="s">
        <v>30034</v>
      </c>
      <c r="E5" t="s">
        <v>30035</v>
      </c>
      <c r="G5" t="s">
        <v>8162</v>
      </c>
      <c r="H5" t="s">
        <v>2376</v>
      </c>
      <c r="I5" t="s">
        <v>30036</v>
      </c>
      <c r="J5" t="s">
        <v>2377</v>
      </c>
    </row>
    <row r="6" spans="1:22" x14ac:dyDescent="0.25">
      <c r="A6" s="108" t="str">
        <f>EnterpriseData!$B$38</f>
        <v>ProTes300420201Adm</v>
      </c>
      <c r="B6" t="s">
        <v>30037</v>
      </c>
      <c r="C6" t="s">
        <v>2632</v>
      </c>
      <c r="D6" t="s">
        <v>30038</v>
      </c>
      <c r="E6" t="s">
        <v>30039</v>
      </c>
      <c r="G6" t="s">
        <v>30040</v>
      </c>
      <c r="H6" t="s">
        <v>2784</v>
      </c>
      <c r="I6" t="s">
        <v>30041</v>
      </c>
      <c r="J6" t="s">
        <v>3016</v>
      </c>
    </row>
    <row r="7" spans="1:22" x14ac:dyDescent="0.25">
      <c r="A7" s="108" t="str">
        <f>EnterpriseData!$B$38</f>
        <v>ProTes300420201Adm</v>
      </c>
      <c r="B7" t="s">
        <v>30042</v>
      </c>
      <c r="C7" t="s">
        <v>2632</v>
      </c>
      <c r="D7" t="s">
        <v>30043</v>
      </c>
      <c r="E7" t="s">
        <v>30044</v>
      </c>
      <c r="G7" t="s">
        <v>8209</v>
      </c>
      <c r="H7" t="s">
        <v>2402</v>
      </c>
      <c r="I7" t="s">
        <v>30045</v>
      </c>
      <c r="J7" t="s">
        <v>2400</v>
      </c>
    </row>
    <row r="8" spans="1:22" x14ac:dyDescent="0.25">
      <c r="A8" s="108" t="str">
        <f>EnterpriseData!$B$38</f>
        <v>ProTes300420201Adm</v>
      </c>
      <c r="B8" t="s">
        <v>30046</v>
      </c>
      <c r="C8" t="s">
        <v>2632</v>
      </c>
      <c r="D8" t="s">
        <v>30047</v>
      </c>
      <c r="E8" t="s">
        <v>30048</v>
      </c>
      <c r="G8" t="s">
        <v>2915</v>
      </c>
      <c r="H8" t="s">
        <v>2402</v>
      </c>
      <c r="I8" t="s">
        <v>2916</v>
      </c>
      <c r="J8" t="s">
        <v>2400</v>
      </c>
    </row>
    <row r="9" spans="1:22" x14ac:dyDescent="0.25">
      <c r="A9" s="108" t="str">
        <f>EnterpriseData!$B$38</f>
        <v>ProTes300420201Adm</v>
      </c>
      <c r="B9" t="s">
        <v>30049</v>
      </c>
      <c r="C9" t="s">
        <v>2632</v>
      </c>
      <c r="D9" t="s">
        <v>30050</v>
      </c>
      <c r="E9" t="s">
        <v>30051</v>
      </c>
      <c r="G9" t="s">
        <v>29984</v>
      </c>
      <c r="H9" t="s">
        <v>2402</v>
      </c>
      <c r="I9" t="s">
        <v>29985</v>
      </c>
      <c r="J9" t="s">
        <v>2400</v>
      </c>
    </row>
    <row r="10" spans="1:22" x14ac:dyDescent="0.25">
      <c r="A10" s="108" t="str">
        <f>EnterpriseData!$B$38</f>
        <v>ProTes300420201Adm</v>
      </c>
      <c r="B10" t="s">
        <v>30052</v>
      </c>
      <c r="C10" t="s">
        <v>2632</v>
      </c>
      <c r="D10" t="s">
        <v>30053</v>
      </c>
      <c r="E10" t="s">
        <v>30044</v>
      </c>
      <c r="G10" t="s">
        <v>8209</v>
      </c>
      <c r="H10" t="s">
        <v>2402</v>
      </c>
      <c r="I10" t="s">
        <v>30045</v>
      </c>
      <c r="J10" t="s">
        <v>2400</v>
      </c>
    </row>
    <row r="11" spans="1:22" x14ac:dyDescent="0.25">
      <c r="A11" s="108" t="str">
        <f>EnterpriseData!$B$38</f>
        <v>ProTes300420201Adm</v>
      </c>
      <c r="B11" t="s">
        <v>30054</v>
      </c>
      <c r="C11" t="s">
        <v>2632</v>
      </c>
      <c r="D11" t="s">
        <v>30055</v>
      </c>
      <c r="E11" t="s">
        <v>30056</v>
      </c>
      <c r="G11" t="s">
        <v>8209</v>
      </c>
      <c r="H11" t="s">
        <v>2402</v>
      </c>
      <c r="I11" t="s">
        <v>30057</v>
      </c>
      <c r="J11" t="s">
        <v>2400</v>
      </c>
    </row>
    <row r="12" spans="1:22" x14ac:dyDescent="0.25">
      <c r="A12" s="108" t="str">
        <f>EnterpriseData!$B$38</f>
        <v>ProTes300420201Adm</v>
      </c>
      <c r="B12" t="s">
        <v>30058</v>
      </c>
      <c r="C12" t="s">
        <v>2632</v>
      </c>
      <c r="D12" t="s">
        <v>30059</v>
      </c>
      <c r="E12" t="s">
        <v>30060</v>
      </c>
      <c r="G12" t="s">
        <v>30061</v>
      </c>
      <c r="H12" t="s">
        <v>2402</v>
      </c>
      <c r="I12" t="s">
        <v>30062</v>
      </c>
      <c r="J12" t="s">
        <v>2400</v>
      </c>
    </row>
    <row r="13" spans="1:22" x14ac:dyDescent="0.25">
      <c r="A13" s="108" t="str">
        <f>EnterpriseData!$B$38</f>
        <v>ProTes300420201Adm</v>
      </c>
      <c r="B13" t="s">
        <v>30063</v>
      </c>
      <c r="C13" t="s">
        <v>2632</v>
      </c>
      <c r="D13" t="s">
        <v>30064</v>
      </c>
      <c r="E13" t="s">
        <v>30065</v>
      </c>
      <c r="G13" t="s">
        <v>30066</v>
      </c>
      <c r="H13" t="s">
        <v>2402</v>
      </c>
      <c r="I13" t="s">
        <v>30067</v>
      </c>
      <c r="J13" t="s">
        <v>2400</v>
      </c>
    </row>
    <row r="14" spans="1:22" x14ac:dyDescent="0.25">
      <c r="A14" s="108" t="str">
        <f>EnterpriseData!$B$38</f>
        <v>ProTes300420201Adm</v>
      </c>
      <c r="B14" t="s">
        <v>30068</v>
      </c>
      <c r="C14" t="s">
        <v>2632</v>
      </c>
      <c r="D14" t="s">
        <v>30069</v>
      </c>
      <c r="E14" t="s">
        <v>30070</v>
      </c>
      <c r="G14" t="s">
        <v>29792</v>
      </c>
      <c r="H14" t="s">
        <v>412</v>
      </c>
      <c r="I14" t="s">
        <v>30071</v>
      </c>
      <c r="J14" t="s">
        <v>2400</v>
      </c>
    </row>
    <row r="15" spans="1:22" x14ac:dyDescent="0.25">
      <c r="A15" s="108" t="str">
        <f>EnterpriseData!$B$38</f>
        <v>ProTes300420201Adm</v>
      </c>
      <c r="B15" t="s">
        <v>30072</v>
      </c>
      <c r="C15" t="s">
        <v>2632</v>
      </c>
      <c r="D15" t="s">
        <v>30073</v>
      </c>
      <c r="E15" t="s">
        <v>30074</v>
      </c>
      <c r="G15" t="s">
        <v>29792</v>
      </c>
      <c r="H15" t="s">
        <v>412</v>
      </c>
      <c r="I15" t="s">
        <v>30071</v>
      </c>
      <c r="J15" t="s">
        <v>2400</v>
      </c>
    </row>
    <row r="16" spans="1:22" x14ac:dyDescent="0.25">
      <c r="A16" s="108" t="str">
        <f>EnterpriseData!$B$38</f>
        <v>ProTes300420201Adm</v>
      </c>
      <c r="B16" t="s">
        <v>30075</v>
      </c>
      <c r="C16" t="s">
        <v>2632</v>
      </c>
      <c r="D16" t="s">
        <v>30076</v>
      </c>
      <c r="E16" t="s">
        <v>30077</v>
      </c>
      <c r="F16" t="s">
        <v>30070</v>
      </c>
      <c r="G16" t="s">
        <v>29792</v>
      </c>
      <c r="H16" t="s">
        <v>412</v>
      </c>
      <c r="I16" t="s">
        <v>30071</v>
      </c>
      <c r="J16" t="s">
        <v>2400</v>
      </c>
    </row>
    <row r="17" spans="1:10" x14ac:dyDescent="0.25">
      <c r="A17" s="108" t="str">
        <f>EnterpriseData!$B$38</f>
        <v>ProTes300420201Adm</v>
      </c>
      <c r="B17" t="s">
        <v>30078</v>
      </c>
      <c r="C17" t="s">
        <v>2632</v>
      </c>
      <c r="D17" t="s">
        <v>30079</v>
      </c>
      <c r="E17" t="s">
        <v>30080</v>
      </c>
      <c r="G17" t="s">
        <v>30081</v>
      </c>
      <c r="H17" t="s">
        <v>2403</v>
      </c>
      <c r="I17" t="s">
        <v>30082</v>
      </c>
      <c r="J17" t="s">
        <v>2400</v>
      </c>
    </row>
    <row r="18" spans="1:10" x14ac:dyDescent="0.25">
      <c r="A18" s="108" t="str">
        <f>EnterpriseData!$B$38</f>
        <v>ProTes300420201Adm</v>
      </c>
      <c r="B18" t="s">
        <v>30083</v>
      </c>
      <c r="C18" t="s">
        <v>2632</v>
      </c>
      <c r="D18" t="s">
        <v>30084</v>
      </c>
      <c r="E18" t="s">
        <v>30085</v>
      </c>
      <c r="G18" t="s">
        <v>28342</v>
      </c>
      <c r="H18" t="s">
        <v>2403</v>
      </c>
      <c r="I18" t="s">
        <v>30086</v>
      </c>
      <c r="J18" t="s">
        <v>2400</v>
      </c>
    </row>
    <row r="19" spans="1:10" x14ac:dyDescent="0.25">
      <c r="A19" s="108" t="str">
        <f>EnterpriseData!$B$38</f>
        <v>ProTes300420201Adm</v>
      </c>
      <c r="B19" t="s">
        <v>30087</v>
      </c>
      <c r="C19" t="s">
        <v>2632</v>
      </c>
      <c r="D19" t="s">
        <v>30088</v>
      </c>
      <c r="E19" t="s">
        <v>30089</v>
      </c>
      <c r="G19" t="s">
        <v>28514</v>
      </c>
      <c r="H19" t="s">
        <v>2403</v>
      </c>
      <c r="I19" t="s">
        <v>28515</v>
      </c>
      <c r="J19" t="s">
        <v>2400</v>
      </c>
    </row>
    <row r="20" spans="1:10" x14ac:dyDescent="0.25">
      <c r="A20" s="108" t="str">
        <f>EnterpriseData!$B$38</f>
        <v>ProTes300420201Adm</v>
      </c>
      <c r="B20" t="s">
        <v>30090</v>
      </c>
      <c r="C20" t="s">
        <v>2632</v>
      </c>
      <c r="D20" t="s">
        <v>30091</v>
      </c>
      <c r="E20" t="s">
        <v>30080</v>
      </c>
      <c r="G20" t="s">
        <v>30081</v>
      </c>
      <c r="H20" t="s">
        <v>2403</v>
      </c>
      <c r="I20" t="s">
        <v>30082</v>
      </c>
      <c r="J20" t="s">
        <v>2400</v>
      </c>
    </row>
    <row r="21" spans="1:10" x14ac:dyDescent="0.25">
      <c r="A21" s="108" t="str">
        <f>EnterpriseData!$B$38</f>
        <v>ProTes300420201Adm</v>
      </c>
      <c r="B21" t="s">
        <v>30092</v>
      </c>
      <c r="C21" t="s">
        <v>2632</v>
      </c>
      <c r="D21" t="s">
        <v>30093</v>
      </c>
      <c r="E21" t="s">
        <v>30094</v>
      </c>
      <c r="G21" t="s">
        <v>30095</v>
      </c>
      <c r="H21" t="s">
        <v>2382</v>
      </c>
      <c r="I21" t="s">
        <v>30096</v>
      </c>
      <c r="J21" t="s">
        <v>2377</v>
      </c>
    </row>
    <row r="22" spans="1:10" x14ac:dyDescent="0.25">
      <c r="A22" s="108" t="str">
        <f>EnterpriseData!$B$38</f>
        <v>ProTes300420201Adm</v>
      </c>
      <c r="B22" t="s">
        <v>30097</v>
      </c>
      <c r="C22" t="s">
        <v>2632</v>
      </c>
      <c r="D22" t="s">
        <v>30098</v>
      </c>
      <c r="E22" t="s">
        <v>30099</v>
      </c>
      <c r="G22" t="s">
        <v>30100</v>
      </c>
      <c r="H22" t="s">
        <v>2382</v>
      </c>
      <c r="I22" t="s">
        <v>30101</v>
      </c>
      <c r="J22" t="s">
        <v>2377</v>
      </c>
    </row>
    <row r="23" spans="1:10" x14ac:dyDescent="0.25">
      <c r="A23" s="108" t="str">
        <f>EnterpriseData!$B$38</f>
        <v>ProTes300420201Adm</v>
      </c>
      <c r="B23" t="s">
        <v>30102</v>
      </c>
      <c r="C23" t="s">
        <v>2632</v>
      </c>
      <c r="D23" t="s">
        <v>30103</v>
      </c>
      <c r="E23" t="s">
        <v>30104</v>
      </c>
      <c r="G23" t="s">
        <v>8456</v>
      </c>
      <c r="H23" t="s">
        <v>2382</v>
      </c>
      <c r="I23" t="s">
        <v>30105</v>
      </c>
      <c r="J23" t="s">
        <v>3016</v>
      </c>
    </row>
    <row r="24" spans="1:10" x14ac:dyDescent="0.25">
      <c r="A24" s="108" t="str">
        <f>EnterpriseData!$B$38</f>
        <v>ProTes300420201Adm</v>
      </c>
      <c r="B24" t="s">
        <v>30106</v>
      </c>
      <c r="C24" t="s">
        <v>2632</v>
      </c>
      <c r="D24" t="s">
        <v>30107</v>
      </c>
      <c r="E24" t="s">
        <v>30108</v>
      </c>
      <c r="G24" t="s">
        <v>26913</v>
      </c>
      <c r="H24" t="s">
        <v>2382</v>
      </c>
      <c r="I24" t="s">
        <v>30109</v>
      </c>
      <c r="J24" t="s">
        <v>2377</v>
      </c>
    </row>
    <row r="25" spans="1:10" x14ac:dyDescent="0.25">
      <c r="A25" s="108" t="str">
        <f>EnterpriseData!$B$38</f>
        <v>ProTes300420201Adm</v>
      </c>
      <c r="B25" t="s">
        <v>30110</v>
      </c>
      <c r="C25" t="s">
        <v>2632</v>
      </c>
      <c r="D25" t="s">
        <v>30111</v>
      </c>
      <c r="E25" t="s">
        <v>30112</v>
      </c>
      <c r="G25" t="s">
        <v>3051</v>
      </c>
      <c r="H25" t="s">
        <v>2377</v>
      </c>
      <c r="I25" t="s">
        <v>30113</v>
      </c>
      <c r="J25" t="s">
        <v>2400</v>
      </c>
    </row>
    <row r="26" spans="1:10" x14ac:dyDescent="0.25">
      <c r="A26" s="108" t="str">
        <f>EnterpriseData!$B$38</f>
        <v>ProTes300420201Adm</v>
      </c>
      <c r="B26" t="s">
        <v>30114</v>
      </c>
      <c r="C26" t="s">
        <v>2632</v>
      </c>
      <c r="D26" t="s">
        <v>30115</v>
      </c>
      <c r="E26" t="s">
        <v>30116</v>
      </c>
      <c r="G26" t="s">
        <v>28044</v>
      </c>
      <c r="H26" t="s">
        <v>2377</v>
      </c>
      <c r="I26" t="s">
        <v>30117</v>
      </c>
      <c r="J26" t="s">
        <v>2400</v>
      </c>
    </row>
    <row r="27" spans="1:10" x14ac:dyDescent="0.25">
      <c r="A27" s="108" t="str">
        <f>EnterpriseData!$B$38</f>
        <v>ProTes300420201Adm</v>
      </c>
      <c r="B27" t="s">
        <v>30118</v>
      </c>
      <c r="C27" t="s">
        <v>2632</v>
      </c>
      <c r="D27" t="s">
        <v>30119</v>
      </c>
      <c r="E27" t="s">
        <v>30120</v>
      </c>
      <c r="G27" t="s">
        <v>3051</v>
      </c>
      <c r="H27" t="s">
        <v>2377</v>
      </c>
      <c r="I27" t="s">
        <v>30121</v>
      </c>
      <c r="J27" t="s">
        <v>2400</v>
      </c>
    </row>
    <row r="28" spans="1:10" x14ac:dyDescent="0.25">
      <c r="A28" s="108" t="str">
        <f>EnterpriseData!$B$38</f>
        <v>ProTes300420201Adm</v>
      </c>
      <c r="B28" t="s">
        <v>30122</v>
      </c>
      <c r="C28" t="s">
        <v>2632</v>
      </c>
      <c r="D28" t="s">
        <v>30123</v>
      </c>
      <c r="E28" t="s">
        <v>30124</v>
      </c>
      <c r="G28" t="s">
        <v>2647</v>
      </c>
      <c r="H28" t="s">
        <v>2377</v>
      </c>
      <c r="I28" t="s">
        <v>2648</v>
      </c>
      <c r="J28" t="s">
        <v>2400</v>
      </c>
    </row>
    <row r="29" spans="1:10" x14ac:dyDescent="0.25">
      <c r="A29" s="108" t="str">
        <f>EnterpriseData!$B$38</f>
        <v>ProTes300420201Adm</v>
      </c>
      <c r="B29" t="s">
        <v>30125</v>
      </c>
      <c r="C29" t="s">
        <v>2632</v>
      </c>
      <c r="D29" t="s">
        <v>30126</v>
      </c>
      <c r="E29" t="s">
        <v>30127</v>
      </c>
      <c r="G29" t="s">
        <v>21794</v>
      </c>
      <c r="H29" t="s">
        <v>2377</v>
      </c>
      <c r="I29" t="s">
        <v>30128</v>
      </c>
      <c r="J29" t="s">
        <v>2400</v>
      </c>
    </row>
    <row r="30" spans="1:10" x14ac:dyDescent="0.25">
      <c r="A30" s="108" t="str">
        <f>EnterpriseData!$B$38</f>
        <v>ProTes300420201Adm</v>
      </c>
      <c r="B30" t="s">
        <v>30129</v>
      </c>
      <c r="C30" t="s">
        <v>2632</v>
      </c>
      <c r="D30" t="s">
        <v>30130</v>
      </c>
      <c r="E30" t="s">
        <v>30131</v>
      </c>
      <c r="G30" t="s">
        <v>30132</v>
      </c>
      <c r="H30" t="s">
        <v>2377</v>
      </c>
      <c r="I30" t="s">
        <v>30133</v>
      </c>
      <c r="J30" t="s">
        <v>2400</v>
      </c>
    </row>
    <row r="31" spans="1:10" x14ac:dyDescent="0.25">
      <c r="A31" s="108" t="str">
        <f>EnterpriseData!$B$38</f>
        <v>ProTes300420201Adm</v>
      </c>
      <c r="B31" t="s">
        <v>30134</v>
      </c>
      <c r="C31" t="s">
        <v>2632</v>
      </c>
      <c r="D31" t="s">
        <v>30135</v>
      </c>
      <c r="E31" t="s">
        <v>30136</v>
      </c>
      <c r="G31" t="s">
        <v>28139</v>
      </c>
      <c r="H31" t="s">
        <v>2377</v>
      </c>
      <c r="I31" t="s">
        <v>30137</v>
      </c>
      <c r="J31" t="s">
        <v>2400</v>
      </c>
    </row>
    <row r="32" spans="1:10" x14ac:dyDescent="0.25">
      <c r="A32" s="108" t="str">
        <f>EnterpriseData!$B$38</f>
        <v>ProTes300420201Adm</v>
      </c>
      <c r="B32" t="s">
        <v>30138</v>
      </c>
      <c r="C32" t="s">
        <v>2632</v>
      </c>
      <c r="D32" t="s">
        <v>30139</v>
      </c>
      <c r="E32" t="s">
        <v>30140</v>
      </c>
      <c r="G32" t="s">
        <v>30141</v>
      </c>
      <c r="H32" t="s">
        <v>2377</v>
      </c>
      <c r="I32" t="s">
        <v>30142</v>
      </c>
      <c r="J32" t="s">
        <v>2400</v>
      </c>
    </row>
    <row r="33" spans="1:10" x14ac:dyDescent="0.25">
      <c r="A33" s="108" t="str">
        <f>EnterpriseData!$B$38</f>
        <v>ProTes300420201Adm</v>
      </c>
      <c r="B33" t="s">
        <v>30143</v>
      </c>
      <c r="C33" t="s">
        <v>2632</v>
      </c>
      <c r="D33" t="s">
        <v>30144</v>
      </c>
      <c r="E33" t="s">
        <v>30145</v>
      </c>
      <c r="G33" t="s">
        <v>3064</v>
      </c>
      <c r="H33" t="s">
        <v>2377</v>
      </c>
      <c r="I33" t="s">
        <v>30146</v>
      </c>
      <c r="J33" t="s">
        <v>2400</v>
      </c>
    </row>
    <row r="34" spans="1:10" x14ac:dyDescent="0.25">
      <c r="A34" s="108" t="str">
        <f>EnterpriseData!$B$38</f>
        <v>ProTes300420201Adm</v>
      </c>
      <c r="B34" t="s">
        <v>30147</v>
      </c>
      <c r="C34" t="s">
        <v>2632</v>
      </c>
      <c r="D34" t="s">
        <v>30148</v>
      </c>
      <c r="E34" t="s">
        <v>30149</v>
      </c>
      <c r="G34" t="s">
        <v>3051</v>
      </c>
      <c r="H34" t="s">
        <v>2377</v>
      </c>
      <c r="I34" t="s">
        <v>30150</v>
      </c>
      <c r="J34" t="s">
        <v>2400</v>
      </c>
    </row>
    <row r="35" spans="1:10" x14ac:dyDescent="0.25">
      <c r="A35" s="108" t="str">
        <f>EnterpriseData!$B$38</f>
        <v>ProTes300420201Adm</v>
      </c>
      <c r="B35" t="s">
        <v>30151</v>
      </c>
      <c r="C35" t="s">
        <v>2632</v>
      </c>
      <c r="D35" t="s">
        <v>30152</v>
      </c>
      <c r="E35" t="s">
        <v>30153</v>
      </c>
      <c r="G35" t="s">
        <v>30154</v>
      </c>
      <c r="H35" t="s">
        <v>2377</v>
      </c>
      <c r="I35" t="s">
        <v>30155</v>
      </c>
      <c r="J35" t="s">
        <v>2400</v>
      </c>
    </row>
    <row r="36" spans="1:10" x14ac:dyDescent="0.25">
      <c r="A36" s="108" t="str">
        <f>EnterpriseData!$B$38</f>
        <v>ProTes300420201Adm</v>
      </c>
      <c r="B36" t="s">
        <v>30156</v>
      </c>
      <c r="C36" t="s">
        <v>2632</v>
      </c>
      <c r="D36" t="s">
        <v>30157</v>
      </c>
      <c r="E36" t="s">
        <v>30158</v>
      </c>
      <c r="G36" t="s">
        <v>3051</v>
      </c>
      <c r="H36" t="s">
        <v>2377</v>
      </c>
      <c r="I36" t="s">
        <v>30121</v>
      </c>
      <c r="J36" t="s">
        <v>2400</v>
      </c>
    </row>
    <row r="37" spans="1:10" x14ac:dyDescent="0.25">
      <c r="A37" s="108" t="str">
        <f>EnterpriseData!$B$38</f>
        <v>ProTes300420201Adm</v>
      </c>
      <c r="B37" t="s">
        <v>30159</v>
      </c>
      <c r="C37" t="s">
        <v>2632</v>
      </c>
      <c r="D37" t="s">
        <v>30160</v>
      </c>
      <c r="E37" t="s">
        <v>30161</v>
      </c>
      <c r="G37" t="s">
        <v>2647</v>
      </c>
      <c r="H37" t="s">
        <v>2377</v>
      </c>
      <c r="I37" t="s">
        <v>2648</v>
      </c>
      <c r="J37" t="s">
        <v>2400</v>
      </c>
    </row>
    <row r="38" spans="1:10" x14ac:dyDescent="0.25">
      <c r="A38" s="108" t="str">
        <f>EnterpriseData!$B$38</f>
        <v>ProTes300420201Adm</v>
      </c>
      <c r="B38" t="s">
        <v>30162</v>
      </c>
      <c r="C38" t="s">
        <v>2632</v>
      </c>
      <c r="D38" t="s">
        <v>30163</v>
      </c>
      <c r="E38" t="s">
        <v>30164</v>
      </c>
      <c r="G38" t="s">
        <v>3069</v>
      </c>
      <c r="H38" t="s">
        <v>2377</v>
      </c>
      <c r="I38" t="s">
        <v>30165</v>
      </c>
      <c r="J38" t="s">
        <v>2400</v>
      </c>
    </row>
    <row r="39" spans="1:10" x14ac:dyDescent="0.25">
      <c r="A39" s="108" t="str">
        <f>EnterpriseData!$B$38</f>
        <v>ProTes300420201Adm</v>
      </c>
      <c r="B39" t="s">
        <v>30166</v>
      </c>
      <c r="C39" t="s">
        <v>2632</v>
      </c>
      <c r="D39" t="s">
        <v>30167</v>
      </c>
      <c r="E39" t="s">
        <v>30168</v>
      </c>
      <c r="G39" t="s">
        <v>3069</v>
      </c>
      <c r="H39" t="s">
        <v>2377</v>
      </c>
      <c r="I39" t="s">
        <v>30165</v>
      </c>
      <c r="J39" t="s">
        <v>2400</v>
      </c>
    </row>
    <row r="40" spans="1:10" x14ac:dyDescent="0.25">
      <c r="A40" s="108" t="str">
        <f>EnterpriseData!$B$38</f>
        <v>ProTes300420201Adm</v>
      </c>
      <c r="B40" t="s">
        <v>30169</v>
      </c>
      <c r="C40" t="s">
        <v>2632</v>
      </c>
      <c r="D40" t="s">
        <v>30170</v>
      </c>
      <c r="E40" t="s">
        <v>30171</v>
      </c>
      <c r="F40" t="s">
        <v>30112</v>
      </c>
      <c r="G40" t="s">
        <v>30172</v>
      </c>
      <c r="H40" t="s">
        <v>2377</v>
      </c>
      <c r="I40" t="s">
        <v>30113</v>
      </c>
      <c r="J40" t="s">
        <v>2400</v>
      </c>
    </row>
    <row r="41" spans="1:10" x14ac:dyDescent="0.25">
      <c r="A41" s="108" t="str">
        <f>EnterpriseData!$B$38</f>
        <v>ProTes300420201Adm</v>
      </c>
      <c r="B41" t="s">
        <v>30173</v>
      </c>
      <c r="C41" t="s">
        <v>2632</v>
      </c>
      <c r="D41" t="s">
        <v>30170</v>
      </c>
      <c r="E41" t="s">
        <v>30174</v>
      </c>
      <c r="F41" t="s">
        <v>30120</v>
      </c>
      <c r="G41" t="s">
        <v>3051</v>
      </c>
      <c r="H41" t="s">
        <v>2377</v>
      </c>
      <c r="I41" t="s">
        <v>30121</v>
      </c>
      <c r="J41" t="s">
        <v>2400</v>
      </c>
    </row>
    <row r="42" spans="1:10" x14ac:dyDescent="0.25">
      <c r="A42" s="108" t="str">
        <f>EnterpriseData!$B$38</f>
        <v>ProTes300420201Adm</v>
      </c>
      <c r="B42" t="s">
        <v>30175</v>
      </c>
      <c r="C42" t="s">
        <v>2632</v>
      </c>
      <c r="D42" t="s">
        <v>30176</v>
      </c>
      <c r="E42" t="s">
        <v>30131</v>
      </c>
      <c r="G42" t="s">
        <v>30132</v>
      </c>
      <c r="H42" t="s">
        <v>2377</v>
      </c>
      <c r="I42" t="s">
        <v>30133</v>
      </c>
      <c r="J42" t="s">
        <v>2400</v>
      </c>
    </row>
    <row r="43" spans="1:10" x14ac:dyDescent="0.25">
      <c r="A43" s="108" t="str">
        <f>EnterpriseData!$B$38</f>
        <v>ProTes300420201Adm</v>
      </c>
      <c r="B43" t="s">
        <v>30177</v>
      </c>
      <c r="C43" t="s">
        <v>2632</v>
      </c>
      <c r="D43" t="s">
        <v>30178</v>
      </c>
      <c r="E43" t="s">
        <v>30136</v>
      </c>
      <c r="G43" t="s">
        <v>28139</v>
      </c>
      <c r="H43" t="s">
        <v>2377</v>
      </c>
      <c r="I43" t="s">
        <v>30137</v>
      </c>
      <c r="J43" t="s">
        <v>2400</v>
      </c>
    </row>
    <row r="44" spans="1:10" x14ac:dyDescent="0.25">
      <c r="A44" s="108" t="str">
        <f>EnterpriseData!$B$38</f>
        <v>ProTes300420201Adm</v>
      </c>
      <c r="B44" t="s">
        <v>30179</v>
      </c>
      <c r="C44" t="s">
        <v>2632</v>
      </c>
      <c r="D44" t="s">
        <v>30180</v>
      </c>
      <c r="E44" t="s">
        <v>30039</v>
      </c>
      <c r="G44" t="s">
        <v>9232</v>
      </c>
      <c r="H44" t="s">
        <v>7765</v>
      </c>
      <c r="I44" t="s">
        <v>30181</v>
      </c>
      <c r="J44" t="s">
        <v>3016</v>
      </c>
    </row>
    <row r="45" spans="1:10" x14ac:dyDescent="0.25">
      <c r="A45" s="108" t="str">
        <f>EnterpriseData!$B$38</f>
        <v>ProTes300420201Adm</v>
      </c>
      <c r="B45" t="s">
        <v>30182</v>
      </c>
      <c r="C45" t="s">
        <v>2632</v>
      </c>
      <c r="D45" t="s">
        <v>30183</v>
      </c>
      <c r="E45" t="s">
        <v>30184</v>
      </c>
      <c r="G45" t="s">
        <v>29177</v>
      </c>
      <c r="H45" t="s">
        <v>2404</v>
      </c>
      <c r="I45" t="s">
        <v>30185</v>
      </c>
      <c r="J45" t="s">
        <v>2400</v>
      </c>
    </row>
    <row r="46" spans="1:10" x14ac:dyDescent="0.25">
      <c r="A46" s="108" t="str">
        <f>EnterpriseData!$B$38</f>
        <v>ProTes300420201Adm</v>
      </c>
      <c r="B46" t="s">
        <v>30186</v>
      </c>
      <c r="C46" t="s">
        <v>2632</v>
      </c>
      <c r="D46" t="s">
        <v>30187</v>
      </c>
      <c r="E46" t="s">
        <v>30188</v>
      </c>
      <c r="G46" t="s">
        <v>29177</v>
      </c>
      <c r="H46" t="s">
        <v>2404</v>
      </c>
      <c r="I46" t="s">
        <v>30189</v>
      </c>
      <c r="J46" t="s">
        <v>2400</v>
      </c>
    </row>
    <row r="47" spans="1:10" x14ac:dyDescent="0.25">
      <c r="A47" s="108" t="str">
        <f>EnterpriseData!$B$38</f>
        <v>ProTes300420201Adm</v>
      </c>
      <c r="B47" t="s">
        <v>30190</v>
      </c>
      <c r="C47" t="s">
        <v>2632</v>
      </c>
      <c r="D47" t="s">
        <v>30191</v>
      </c>
      <c r="E47" t="s">
        <v>30184</v>
      </c>
      <c r="G47" t="s">
        <v>29177</v>
      </c>
      <c r="H47" t="s">
        <v>2404</v>
      </c>
      <c r="I47" t="s">
        <v>30185</v>
      </c>
      <c r="J47" t="s">
        <v>2400</v>
      </c>
    </row>
    <row r="48" spans="1:10" x14ac:dyDescent="0.25">
      <c r="A48" s="108" t="str">
        <f>EnterpriseData!$B$38</f>
        <v>ProTes300420201Adm</v>
      </c>
      <c r="B48" t="s">
        <v>30192</v>
      </c>
      <c r="C48" t="s">
        <v>2632</v>
      </c>
      <c r="D48" t="s">
        <v>30193</v>
      </c>
      <c r="E48" t="s">
        <v>30039</v>
      </c>
      <c r="G48" t="s">
        <v>30194</v>
      </c>
      <c r="H48" t="s">
        <v>2404</v>
      </c>
      <c r="I48" t="s">
        <v>30195</v>
      </c>
      <c r="J48" t="s">
        <v>3016</v>
      </c>
    </row>
    <row r="49" spans="1:10" x14ac:dyDescent="0.25">
      <c r="A49" s="108" t="str">
        <f>EnterpriseData!$B$38</f>
        <v>ProTes300420201Adm</v>
      </c>
      <c r="B49" t="s">
        <v>30196</v>
      </c>
      <c r="C49" t="s">
        <v>2632</v>
      </c>
      <c r="D49" t="s">
        <v>30197</v>
      </c>
      <c r="E49" t="s">
        <v>30039</v>
      </c>
      <c r="G49" t="s">
        <v>30198</v>
      </c>
      <c r="H49" t="s">
        <v>2404</v>
      </c>
      <c r="I49" t="s">
        <v>30199</v>
      </c>
      <c r="J49" t="s">
        <v>3016</v>
      </c>
    </row>
    <row r="50" spans="1:10" x14ac:dyDescent="0.25">
      <c r="A50" s="108" t="str">
        <f>EnterpriseData!$B$38</f>
        <v>ProTes300420201Adm</v>
      </c>
      <c r="B50" t="s">
        <v>30200</v>
      </c>
      <c r="C50" t="s">
        <v>2632</v>
      </c>
      <c r="D50" t="s">
        <v>30201</v>
      </c>
      <c r="E50" t="s">
        <v>30202</v>
      </c>
      <c r="F50" t="s">
        <v>30203</v>
      </c>
      <c r="G50" t="s">
        <v>15423</v>
      </c>
      <c r="H50" t="s">
        <v>30204</v>
      </c>
      <c r="I50" t="s">
        <v>30205</v>
      </c>
      <c r="J50" t="s">
        <v>3016</v>
      </c>
    </row>
    <row r="51" spans="1:10" x14ac:dyDescent="0.25">
      <c r="A51" s="108" t="str">
        <f>EnterpriseData!$B$38</f>
        <v>ProTes300420201Adm</v>
      </c>
      <c r="B51" t="s">
        <v>30206</v>
      </c>
      <c r="C51" t="s">
        <v>2632</v>
      </c>
      <c r="D51" t="s">
        <v>30207</v>
      </c>
      <c r="E51" t="s">
        <v>30039</v>
      </c>
      <c r="G51" t="s">
        <v>15423</v>
      </c>
      <c r="H51" t="s">
        <v>30204</v>
      </c>
      <c r="I51" t="s">
        <v>30205</v>
      </c>
      <c r="J51" t="s">
        <v>3016</v>
      </c>
    </row>
    <row r="52" spans="1:10" x14ac:dyDescent="0.25">
      <c r="A52" s="108" t="str">
        <f>EnterpriseData!$B$38</f>
        <v>ProTes300420201Adm</v>
      </c>
      <c r="B52" t="s">
        <v>30208</v>
      </c>
      <c r="C52" t="s">
        <v>2632</v>
      </c>
      <c r="D52" t="s">
        <v>30209</v>
      </c>
      <c r="E52" t="s">
        <v>30210</v>
      </c>
      <c r="G52" t="s">
        <v>15423</v>
      </c>
      <c r="H52" t="s">
        <v>30204</v>
      </c>
      <c r="J52" t="s">
        <v>3016</v>
      </c>
    </row>
    <row r="53" spans="1:10" x14ac:dyDescent="0.25">
      <c r="A53" s="108" t="str">
        <f>EnterpriseData!$B$38</f>
        <v>ProTes300420201Adm</v>
      </c>
      <c r="B53" t="s">
        <v>30211</v>
      </c>
      <c r="C53" t="s">
        <v>2632</v>
      </c>
      <c r="D53" t="s">
        <v>30212</v>
      </c>
      <c r="E53" t="s">
        <v>30213</v>
      </c>
      <c r="F53" t="s">
        <v>30214</v>
      </c>
      <c r="G53" t="s">
        <v>30215</v>
      </c>
      <c r="H53" t="s">
        <v>30216</v>
      </c>
      <c r="I53" t="s">
        <v>30217</v>
      </c>
      <c r="J53" t="s">
        <v>3016</v>
      </c>
    </row>
    <row r="54" spans="1:10" x14ac:dyDescent="0.25">
      <c r="A54" s="108" t="str">
        <f>EnterpriseData!$B$38</f>
        <v>ProTes300420201Adm</v>
      </c>
      <c r="B54" t="s">
        <v>30218</v>
      </c>
      <c r="C54" t="s">
        <v>2632</v>
      </c>
      <c r="D54" t="s">
        <v>30219</v>
      </c>
      <c r="E54" t="s">
        <v>30220</v>
      </c>
      <c r="F54" t="s">
        <v>30221</v>
      </c>
      <c r="G54" t="s">
        <v>30222</v>
      </c>
      <c r="H54" t="s">
        <v>30216</v>
      </c>
      <c r="I54" t="s">
        <v>30223</v>
      </c>
      <c r="J54" t="s">
        <v>3016</v>
      </c>
    </row>
    <row r="55" spans="1:10" x14ac:dyDescent="0.25">
      <c r="A55" s="108" t="str">
        <f>EnterpriseData!$B$38</f>
        <v>ProTes300420201Adm</v>
      </c>
      <c r="B55" t="s">
        <v>30224</v>
      </c>
      <c r="C55" t="s">
        <v>2632</v>
      </c>
      <c r="D55" t="s">
        <v>30225</v>
      </c>
      <c r="E55" t="s">
        <v>30226</v>
      </c>
      <c r="F55" t="s">
        <v>30227</v>
      </c>
      <c r="G55" t="s">
        <v>25218</v>
      </c>
      <c r="H55" t="s">
        <v>30216</v>
      </c>
      <c r="I55" t="s">
        <v>30228</v>
      </c>
      <c r="J55" t="s">
        <v>3016</v>
      </c>
    </row>
    <row r="56" spans="1:10" x14ac:dyDescent="0.25">
      <c r="A56" s="108" t="str">
        <f>EnterpriseData!$B$38</f>
        <v>ProTes300420201Adm</v>
      </c>
      <c r="B56" t="s">
        <v>30229</v>
      </c>
      <c r="C56" t="s">
        <v>2632</v>
      </c>
      <c r="D56" t="s">
        <v>30230</v>
      </c>
      <c r="E56" t="s">
        <v>30039</v>
      </c>
      <c r="G56" t="s">
        <v>25218</v>
      </c>
      <c r="H56" t="s">
        <v>30216</v>
      </c>
      <c r="I56" t="s">
        <v>30228</v>
      </c>
      <c r="J56" t="s">
        <v>3016</v>
      </c>
    </row>
    <row r="57" spans="1:10" x14ac:dyDescent="0.25">
      <c r="A57" s="108" t="str">
        <f>EnterpriseData!$B$38</f>
        <v>ProTes300420201Adm</v>
      </c>
      <c r="B57" t="s">
        <v>30231</v>
      </c>
      <c r="C57" t="s">
        <v>2632</v>
      </c>
      <c r="D57" t="s">
        <v>30232</v>
      </c>
      <c r="E57" t="s">
        <v>30039</v>
      </c>
      <c r="G57" t="s">
        <v>30233</v>
      </c>
      <c r="H57" t="s">
        <v>30216</v>
      </c>
      <c r="I57" t="s">
        <v>30234</v>
      </c>
      <c r="J57" t="s">
        <v>3016</v>
      </c>
    </row>
    <row r="58" spans="1:10" x14ac:dyDescent="0.25">
      <c r="A58" s="108" t="str">
        <f>EnterpriseData!$B$38</f>
        <v>ProTes300420201Adm</v>
      </c>
      <c r="B58" t="s">
        <v>30235</v>
      </c>
      <c r="C58" t="s">
        <v>2632</v>
      </c>
      <c r="D58" t="s">
        <v>30236</v>
      </c>
      <c r="E58" t="s">
        <v>30237</v>
      </c>
      <c r="G58" t="s">
        <v>3266</v>
      </c>
      <c r="H58" t="s">
        <v>2408</v>
      </c>
      <c r="I58" t="s">
        <v>30238</v>
      </c>
      <c r="J58" t="s">
        <v>2400</v>
      </c>
    </row>
    <row r="59" spans="1:10" x14ac:dyDescent="0.25">
      <c r="A59" s="108" t="str">
        <f>EnterpriseData!$B$38</f>
        <v>ProTes300420201Adm</v>
      </c>
      <c r="B59" t="s">
        <v>30239</v>
      </c>
      <c r="C59" t="s">
        <v>2632</v>
      </c>
      <c r="D59" t="s">
        <v>30240</v>
      </c>
      <c r="E59" t="s">
        <v>30241</v>
      </c>
      <c r="G59" t="s">
        <v>29634</v>
      </c>
      <c r="H59" t="s">
        <v>2408</v>
      </c>
      <c r="I59" t="s">
        <v>30242</v>
      </c>
      <c r="J59" t="s">
        <v>2400</v>
      </c>
    </row>
    <row r="60" spans="1:10" x14ac:dyDescent="0.25">
      <c r="A60" s="108" t="str">
        <f>EnterpriseData!$B$38</f>
        <v>ProTes300420201Adm</v>
      </c>
      <c r="B60" t="s">
        <v>30243</v>
      </c>
      <c r="C60" t="s">
        <v>2632</v>
      </c>
      <c r="D60" t="s">
        <v>30244</v>
      </c>
      <c r="E60" t="s">
        <v>30245</v>
      </c>
      <c r="G60" t="s">
        <v>3286</v>
      </c>
      <c r="H60" t="s">
        <v>2408</v>
      </c>
      <c r="I60" t="s">
        <v>30246</v>
      </c>
      <c r="J60" t="s">
        <v>2400</v>
      </c>
    </row>
    <row r="61" spans="1:10" x14ac:dyDescent="0.25">
      <c r="A61" s="108" t="str">
        <f>EnterpriseData!$B$38</f>
        <v>ProTes300420201Adm</v>
      </c>
      <c r="B61" t="s">
        <v>30247</v>
      </c>
      <c r="C61" t="s">
        <v>2632</v>
      </c>
      <c r="D61" t="s">
        <v>30248</v>
      </c>
      <c r="E61" t="s">
        <v>30249</v>
      </c>
      <c r="G61" t="s">
        <v>3266</v>
      </c>
      <c r="H61" t="s">
        <v>2408</v>
      </c>
      <c r="I61" t="s">
        <v>30250</v>
      </c>
      <c r="J61" t="s">
        <v>2400</v>
      </c>
    </row>
    <row r="62" spans="1:10" x14ac:dyDescent="0.25">
      <c r="A62" s="108" t="str">
        <f>EnterpriseData!$B$38</f>
        <v>ProTes300420201Adm</v>
      </c>
      <c r="B62" t="s">
        <v>30251</v>
      </c>
      <c r="C62" t="s">
        <v>2632</v>
      </c>
      <c r="D62" t="s">
        <v>30252</v>
      </c>
      <c r="E62" t="s">
        <v>30253</v>
      </c>
      <c r="G62" t="s">
        <v>30254</v>
      </c>
      <c r="H62" t="s">
        <v>2408</v>
      </c>
      <c r="I62" t="s">
        <v>3277</v>
      </c>
      <c r="J62" t="s">
        <v>2400</v>
      </c>
    </row>
    <row r="63" spans="1:10" x14ac:dyDescent="0.25">
      <c r="A63" s="108" t="str">
        <f>EnterpriseData!$B$38</f>
        <v>ProTes300420201Adm</v>
      </c>
      <c r="B63" t="s">
        <v>30255</v>
      </c>
      <c r="C63" t="s">
        <v>2632</v>
      </c>
      <c r="D63" t="s">
        <v>30256</v>
      </c>
      <c r="E63" t="s">
        <v>30257</v>
      </c>
      <c r="G63" t="s">
        <v>3266</v>
      </c>
      <c r="H63" t="s">
        <v>2408</v>
      </c>
      <c r="I63" t="s">
        <v>30258</v>
      </c>
      <c r="J63" t="s">
        <v>2400</v>
      </c>
    </row>
    <row r="64" spans="1:10" x14ac:dyDescent="0.25">
      <c r="A64" s="108" t="str">
        <f>EnterpriseData!$B$38</f>
        <v>ProTes300420201Adm</v>
      </c>
      <c r="B64" t="s">
        <v>30259</v>
      </c>
      <c r="C64" t="s">
        <v>2632</v>
      </c>
      <c r="D64" t="s">
        <v>30260</v>
      </c>
      <c r="E64" t="s">
        <v>30261</v>
      </c>
      <c r="G64" t="s">
        <v>30262</v>
      </c>
      <c r="H64" t="s">
        <v>2408</v>
      </c>
      <c r="I64" t="s">
        <v>30263</v>
      </c>
      <c r="J64" t="s">
        <v>2400</v>
      </c>
    </row>
    <row r="65" spans="1:10" x14ac:dyDescent="0.25">
      <c r="A65" s="108" t="str">
        <f>EnterpriseData!$B$38</f>
        <v>ProTes300420201Adm</v>
      </c>
      <c r="B65" t="s">
        <v>30264</v>
      </c>
      <c r="C65" t="s">
        <v>2632</v>
      </c>
      <c r="D65" t="s">
        <v>30265</v>
      </c>
      <c r="E65" t="s">
        <v>30266</v>
      </c>
      <c r="G65" t="s">
        <v>30267</v>
      </c>
      <c r="H65" t="s">
        <v>2408</v>
      </c>
      <c r="I65" t="s">
        <v>30268</v>
      </c>
      <c r="J65" t="s">
        <v>2400</v>
      </c>
    </row>
    <row r="66" spans="1:10" x14ac:dyDescent="0.25">
      <c r="A66" s="108" t="str">
        <f>EnterpriseData!$B$38</f>
        <v>ProTes300420201Adm</v>
      </c>
      <c r="B66" t="s">
        <v>30269</v>
      </c>
      <c r="C66" t="s">
        <v>2632</v>
      </c>
      <c r="D66" t="s">
        <v>30270</v>
      </c>
      <c r="E66" t="s">
        <v>30261</v>
      </c>
      <c r="G66" t="s">
        <v>30262</v>
      </c>
      <c r="H66" t="s">
        <v>2408</v>
      </c>
      <c r="I66" t="s">
        <v>30263</v>
      </c>
      <c r="J66" t="s">
        <v>2400</v>
      </c>
    </row>
    <row r="67" spans="1:10" x14ac:dyDescent="0.25">
      <c r="A67" s="108" t="str">
        <f>EnterpriseData!$B$38</f>
        <v>ProTes300420201Adm</v>
      </c>
      <c r="B67" t="s">
        <v>30271</v>
      </c>
      <c r="C67" t="s">
        <v>2632</v>
      </c>
      <c r="D67" t="s">
        <v>30272</v>
      </c>
      <c r="E67" t="s">
        <v>30261</v>
      </c>
      <c r="G67" t="s">
        <v>30262</v>
      </c>
      <c r="H67" t="s">
        <v>2408</v>
      </c>
      <c r="I67" t="s">
        <v>30263</v>
      </c>
      <c r="J67" t="s">
        <v>2400</v>
      </c>
    </row>
    <row r="68" spans="1:10" x14ac:dyDescent="0.25">
      <c r="A68" s="108" t="str">
        <f>EnterpriseData!$B$38</f>
        <v>ProTes300420201Adm</v>
      </c>
      <c r="B68" t="s">
        <v>30273</v>
      </c>
      <c r="C68" t="s">
        <v>2632</v>
      </c>
      <c r="D68" t="s">
        <v>30274</v>
      </c>
      <c r="E68" t="s">
        <v>30253</v>
      </c>
      <c r="G68" t="s">
        <v>30254</v>
      </c>
      <c r="H68" t="s">
        <v>2408</v>
      </c>
      <c r="I68" t="s">
        <v>3277</v>
      </c>
      <c r="J68" t="s">
        <v>2400</v>
      </c>
    </row>
    <row r="69" spans="1:10" x14ac:dyDescent="0.25">
      <c r="A69" s="108" t="str">
        <f>EnterpriseData!$B$38</f>
        <v>ProTes300420201Adm</v>
      </c>
      <c r="B69" t="s">
        <v>30275</v>
      </c>
      <c r="C69" t="s">
        <v>2632</v>
      </c>
      <c r="D69" t="s">
        <v>30276</v>
      </c>
      <c r="E69" t="s">
        <v>30277</v>
      </c>
      <c r="G69" t="s">
        <v>30278</v>
      </c>
      <c r="H69" t="s">
        <v>2408</v>
      </c>
      <c r="I69" t="s">
        <v>3282</v>
      </c>
      <c r="J69" t="s">
        <v>2400</v>
      </c>
    </row>
    <row r="70" spans="1:10" x14ac:dyDescent="0.25">
      <c r="A70" s="108" t="str">
        <f>EnterpriseData!$B$38</f>
        <v>ProTes300420201Adm</v>
      </c>
      <c r="B70" t="s">
        <v>30279</v>
      </c>
      <c r="C70" t="s">
        <v>2632</v>
      </c>
      <c r="D70" t="s">
        <v>30280</v>
      </c>
      <c r="E70" t="s">
        <v>30281</v>
      </c>
      <c r="G70" t="s">
        <v>30282</v>
      </c>
      <c r="H70" t="s">
        <v>2408</v>
      </c>
      <c r="I70" t="s">
        <v>30283</v>
      </c>
      <c r="J70" t="s">
        <v>2400</v>
      </c>
    </row>
    <row r="71" spans="1:10" x14ac:dyDescent="0.25">
      <c r="A71" s="108" t="str">
        <f>EnterpriseData!$B$38</f>
        <v>ProTes300420201Adm</v>
      </c>
      <c r="B71" t="s">
        <v>30284</v>
      </c>
      <c r="C71" t="s">
        <v>2632</v>
      </c>
      <c r="D71" t="s">
        <v>30285</v>
      </c>
      <c r="E71" t="s">
        <v>30286</v>
      </c>
      <c r="G71" t="s">
        <v>30287</v>
      </c>
      <c r="H71" t="s">
        <v>2408</v>
      </c>
      <c r="I71" t="s">
        <v>30288</v>
      </c>
      <c r="J71" t="s">
        <v>2400</v>
      </c>
    </row>
    <row r="72" spans="1:10" x14ac:dyDescent="0.25">
      <c r="A72" s="108" t="str">
        <f>EnterpriseData!$B$38</f>
        <v>ProTes300420201Adm</v>
      </c>
      <c r="B72" t="s">
        <v>30289</v>
      </c>
      <c r="C72" t="s">
        <v>2632</v>
      </c>
      <c r="D72" t="s">
        <v>30290</v>
      </c>
      <c r="E72" t="s">
        <v>30281</v>
      </c>
      <c r="G72" t="s">
        <v>30282</v>
      </c>
      <c r="H72" t="s">
        <v>2408</v>
      </c>
      <c r="I72" t="s">
        <v>30283</v>
      </c>
      <c r="J72" t="s">
        <v>2400</v>
      </c>
    </row>
    <row r="73" spans="1:10" x14ac:dyDescent="0.25">
      <c r="A73" s="108" t="str">
        <f>EnterpriseData!$B$38</f>
        <v>ProTes300420201Adm</v>
      </c>
      <c r="B73" t="s">
        <v>30291</v>
      </c>
      <c r="C73" t="s">
        <v>2632</v>
      </c>
      <c r="D73" t="s">
        <v>30292</v>
      </c>
      <c r="E73" t="s">
        <v>30293</v>
      </c>
      <c r="G73" t="s">
        <v>30294</v>
      </c>
      <c r="H73" t="s">
        <v>2409</v>
      </c>
      <c r="I73" t="s">
        <v>30295</v>
      </c>
      <c r="J73" t="s">
        <v>2400</v>
      </c>
    </row>
    <row r="74" spans="1:10" x14ac:dyDescent="0.25">
      <c r="A74" s="108" t="str">
        <f>EnterpriseData!$B$38</f>
        <v>ProTes300420201Adm</v>
      </c>
      <c r="B74" t="s">
        <v>30296</v>
      </c>
      <c r="C74" t="s">
        <v>2632</v>
      </c>
      <c r="D74" t="s">
        <v>30297</v>
      </c>
      <c r="E74" t="s">
        <v>30298</v>
      </c>
      <c r="G74" t="s">
        <v>2579</v>
      </c>
      <c r="H74" t="s">
        <v>2409</v>
      </c>
      <c r="I74" t="s">
        <v>30299</v>
      </c>
      <c r="J74" t="s">
        <v>2400</v>
      </c>
    </row>
    <row r="75" spans="1:10" x14ac:dyDescent="0.25">
      <c r="A75" s="108" t="str">
        <f>EnterpriseData!$B$38</f>
        <v>ProTes300420201Adm</v>
      </c>
      <c r="B75" t="s">
        <v>30300</v>
      </c>
      <c r="C75" t="s">
        <v>2632</v>
      </c>
      <c r="D75" t="s">
        <v>30301</v>
      </c>
      <c r="E75" t="s">
        <v>30302</v>
      </c>
      <c r="G75" t="s">
        <v>3324</v>
      </c>
      <c r="H75" t="s">
        <v>2409</v>
      </c>
      <c r="I75" t="s">
        <v>30303</v>
      </c>
      <c r="J75" t="s">
        <v>2400</v>
      </c>
    </row>
    <row r="76" spans="1:10" x14ac:dyDescent="0.25">
      <c r="A76" s="108" t="str">
        <f>EnterpriseData!$B$38</f>
        <v>ProTes300420201Adm</v>
      </c>
      <c r="B76" t="s">
        <v>30304</v>
      </c>
      <c r="C76" t="s">
        <v>2632</v>
      </c>
      <c r="D76" t="s">
        <v>30305</v>
      </c>
      <c r="E76" t="s">
        <v>30306</v>
      </c>
      <c r="F76" t="s">
        <v>30307</v>
      </c>
      <c r="G76" t="s">
        <v>2579</v>
      </c>
      <c r="H76" t="s">
        <v>2409</v>
      </c>
      <c r="I76" t="s">
        <v>30308</v>
      </c>
      <c r="J76" t="s">
        <v>2400</v>
      </c>
    </row>
    <row r="77" spans="1:10" x14ac:dyDescent="0.25">
      <c r="A77" s="108" t="str">
        <f>EnterpriseData!$B$38</f>
        <v>ProTes300420201Adm</v>
      </c>
      <c r="B77" t="s">
        <v>2636</v>
      </c>
      <c r="C77" t="s">
        <v>2632</v>
      </c>
      <c r="D77" t="s">
        <v>2637</v>
      </c>
      <c r="E77" t="s">
        <v>2638</v>
      </c>
      <c r="G77" t="s">
        <v>2579</v>
      </c>
      <c r="H77" t="s">
        <v>2409</v>
      </c>
      <c r="I77" t="s">
        <v>2639</v>
      </c>
      <c r="J77" t="s">
        <v>2400</v>
      </c>
    </row>
    <row r="78" spans="1:10" x14ac:dyDescent="0.25">
      <c r="A78" s="108" t="str">
        <f>EnterpriseData!$B$38</f>
        <v>ProTes300420201Adm</v>
      </c>
      <c r="B78" t="s">
        <v>30309</v>
      </c>
      <c r="C78" t="s">
        <v>2632</v>
      </c>
      <c r="D78" t="s">
        <v>30310</v>
      </c>
      <c r="E78" t="s">
        <v>30311</v>
      </c>
      <c r="F78" t="s">
        <v>30312</v>
      </c>
      <c r="G78" t="s">
        <v>29532</v>
      </c>
      <c r="H78" t="s">
        <v>2409</v>
      </c>
      <c r="I78" t="s">
        <v>29357</v>
      </c>
      <c r="J78" t="s">
        <v>2400</v>
      </c>
    </row>
    <row r="79" spans="1:10" x14ac:dyDescent="0.25">
      <c r="A79" s="108" t="str">
        <f>EnterpriseData!$B$38</f>
        <v>ProTes300420201Adm</v>
      </c>
      <c r="B79" t="s">
        <v>30313</v>
      </c>
      <c r="C79" t="s">
        <v>2632</v>
      </c>
      <c r="D79" t="s">
        <v>30314</v>
      </c>
      <c r="E79" t="s">
        <v>30315</v>
      </c>
      <c r="F79" t="s">
        <v>30293</v>
      </c>
      <c r="G79" t="s">
        <v>30294</v>
      </c>
      <c r="H79" t="s">
        <v>2409</v>
      </c>
      <c r="I79" t="s">
        <v>30295</v>
      </c>
      <c r="J79" t="s">
        <v>2400</v>
      </c>
    </row>
    <row r="80" spans="1:10" x14ac:dyDescent="0.25">
      <c r="A80" s="108" t="str">
        <f>EnterpriseData!$B$38</f>
        <v>ProTes300420201Adm</v>
      </c>
      <c r="B80" t="s">
        <v>30316</v>
      </c>
      <c r="C80" t="s">
        <v>2632</v>
      </c>
      <c r="D80" t="s">
        <v>30317</v>
      </c>
      <c r="E80" t="s">
        <v>30293</v>
      </c>
      <c r="G80" t="s">
        <v>30294</v>
      </c>
      <c r="H80" t="s">
        <v>2409</v>
      </c>
      <c r="I80" t="s">
        <v>30295</v>
      </c>
      <c r="J80" t="s">
        <v>2400</v>
      </c>
    </row>
    <row r="81" spans="1:10" x14ac:dyDescent="0.25">
      <c r="A81" s="108" t="str">
        <f>EnterpriseData!$B$38</f>
        <v>ProTes300420201Adm</v>
      </c>
      <c r="B81" t="s">
        <v>30318</v>
      </c>
      <c r="C81" t="s">
        <v>2632</v>
      </c>
      <c r="D81" t="s">
        <v>30319</v>
      </c>
      <c r="E81" t="s">
        <v>30320</v>
      </c>
      <c r="G81" t="s">
        <v>3324</v>
      </c>
      <c r="H81" t="s">
        <v>2409</v>
      </c>
      <c r="I81" t="s">
        <v>29357</v>
      </c>
      <c r="J81" t="s">
        <v>2400</v>
      </c>
    </row>
    <row r="82" spans="1:10" x14ac:dyDescent="0.25">
      <c r="A82" s="108" t="str">
        <f>EnterpriseData!$B$38</f>
        <v>ProTes300420201Adm</v>
      </c>
      <c r="B82" t="s">
        <v>30321</v>
      </c>
      <c r="C82" t="s">
        <v>2632</v>
      </c>
      <c r="D82" t="s">
        <v>30322</v>
      </c>
      <c r="E82" t="s">
        <v>30039</v>
      </c>
      <c r="G82" t="s">
        <v>30323</v>
      </c>
      <c r="H82" t="s">
        <v>3578</v>
      </c>
      <c r="I82" t="s">
        <v>30324</v>
      </c>
      <c r="J82" t="s">
        <v>3016</v>
      </c>
    </row>
    <row r="83" spans="1:10" x14ac:dyDescent="0.25">
      <c r="A83" s="108" t="str">
        <f>EnterpriseData!$B$38</f>
        <v>ProTes300420201Adm</v>
      </c>
      <c r="B83" t="s">
        <v>30325</v>
      </c>
      <c r="C83" t="s">
        <v>2632</v>
      </c>
      <c r="D83" t="s">
        <v>30326</v>
      </c>
      <c r="E83" t="s">
        <v>30039</v>
      </c>
      <c r="G83" t="s">
        <v>30327</v>
      </c>
      <c r="H83" t="s">
        <v>3578</v>
      </c>
      <c r="I83" t="s">
        <v>30328</v>
      </c>
      <c r="J83" t="s">
        <v>3016</v>
      </c>
    </row>
    <row r="84" spans="1:10" x14ac:dyDescent="0.25">
      <c r="A84" s="108" t="str">
        <f>EnterpriseData!$B$38</f>
        <v>ProTes300420201Adm</v>
      </c>
      <c r="B84" t="s">
        <v>30329</v>
      </c>
      <c r="C84" t="s">
        <v>2632</v>
      </c>
      <c r="D84" t="s">
        <v>30330</v>
      </c>
      <c r="E84" t="s">
        <v>30331</v>
      </c>
      <c r="G84" t="s">
        <v>8196</v>
      </c>
      <c r="H84" t="s">
        <v>3578</v>
      </c>
      <c r="I84" t="s">
        <v>30332</v>
      </c>
      <c r="J84" t="s">
        <v>3016</v>
      </c>
    </row>
    <row r="85" spans="1:10" x14ac:dyDescent="0.25">
      <c r="A85" s="108" t="str">
        <f>EnterpriseData!$B$38</f>
        <v>ProTes300420201Adm</v>
      </c>
      <c r="B85" t="s">
        <v>30333</v>
      </c>
      <c r="C85" t="s">
        <v>2632</v>
      </c>
      <c r="D85" t="s">
        <v>30334</v>
      </c>
      <c r="E85" t="s">
        <v>30335</v>
      </c>
      <c r="G85" t="s">
        <v>30336</v>
      </c>
      <c r="H85" t="s">
        <v>2411</v>
      </c>
      <c r="I85" t="s">
        <v>30337</v>
      </c>
      <c r="J85" t="s">
        <v>2400</v>
      </c>
    </row>
    <row r="86" spans="1:10" x14ac:dyDescent="0.25">
      <c r="A86" s="108" t="str">
        <f>EnterpriseData!$B$38</f>
        <v>ProTes300420201Adm</v>
      </c>
      <c r="B86" t="s">
        <v>30338</v>
      </c>
      <c r="C86" t="s">
        <v>2632</v>
      </c>
      <c r="D86" t="s">
        <v>30339</v>
      </c>
      <c r="E86" t="s">
        <v>30340</v>
      </c>
      <c r="G86" t="s">
        <v>30341</v>
      </c>
      <c r="H86" t="s">
        <v>2411</v>
      </c>
      <c r="I86" t="s">
        <v>30342</v>
      </c>
      <c r="J86" t="s">
        <v>2400</v>
      </c>
    </row>
    <row r="87" spans="1:10" x14ac:dyDescent="0.25">
      <c r="A87" s="108" t="str">
        <f>EnterpriseData!$B$38</f>
        <v>ProTes300420201Adm</v>
      </c>
      <c r="B87" t="s">
        <v>30343</v>
      </c>
      <c r="C87" t="s">
        <v>2632</v>
      </c>
      <c r="D87" t="s">
        <v>30344</v>
      </c>
      <c r="E87" t="s">
        <v>30345</v>
      </c>
      <c r="G87" t="s">
        <v>30346</v>
      </c>
      <c r="H87" t="s">
        <v>2411</v>
      </c>
      <c r="I87" t="s">
        <v>30347</v>
      </c>
      <c r="J87" t="s">
        <v>2400</v>
      </c>
    </row>
    <row r="88" spans="1:10" x14ac:dyDescent="0.25">
      <c r="A88" s="108" t="str">
        <f>EnterpriseData!$B$38</f>
        <v>ProTes300420201Adm</v>
      </c>
      <c r="B88" t="s">
        <v>30348</v>
      </c>
      <c r="C88" t="s">
        <v>2632</v>
      </c>
      <c r="D88" t="s">
        <v>30349</v>
      </c>
      <c r="E88" t="s">
        <v>30335</v>
      </c>
      <c r="G88" t="s">
        <v>30336</v>
      </c>
      <c r="H88" t="s">
        <v>2411</v>
      </c>
      <c r="I88" t="s">
        <v>30337</v>
      </c>
      <c r="J88" t="s">
        <v>2400</v>
      </c>
    </row>
    <row r="89" spans="1:10" x14ac:dyDescent="0.25">
      <c r="A89" s="108" t="str">
        <f>EnterpriseData!$B$38</f>
        <v>ProTes300420201Adm</v>
      </c>
      <c r="B89" t="s">
        <v>30350</v>
      </c>
      <c r="C89" t="s">
        <v>2632</v>
      </c>
      <c r="D89" t="s">
        <v>30351</v>
      </c>
      <c r="E89" t="s">
        <v>30340</v>
      </c>
      <c r="G89" t="s">
        <v>30341</v>
      </c>
      <c r="H89" t="s">
        <v>2411</v>
      </c>
      <c r="I89" t="s">
        <v>30342</v>
      </c>
      <c r="J89" t="s">
        <v>2400</v>
      </c>
    </row>
    <row r="90" spans="1:10" x14ac:dyDescent="0.25">
      <c r="A90" s="108" t="str">
        <f>EnterpriseData!$B$38</f>
        <v>ProTes300420201Adm</v>
      </c>
      <c r="B90" t="s">
        <v>30352</v>
      </c>
      <c r="C90" t="s">
        <v>2632</v>
      </c>
      <c r="D90" t="s">
        <v>30353</v>
      </c>
      <c r="E90" t="s">
        <v>30354</v>
      </c>
      <c r="G90" t="s">
        <v>30355</v>
      </c>
      <c r="H90" t="s">
        <v>2413</v>
      </c>
      <c r="I90" t="s">
        <v>30356</v>
      </c>
      <c r="J90" t="s">
        <v>2400</v>
      </c>
    </row>
    <row r="91" spans="1:10" x14ac:dyDescent="0.25">
      <c r="A91" s="108" t="str">
        <f>EnterpriseData!$B$38</f>
        <v>ProTes300420201Adm</v>
      </c>
      <c r="B91" t="s">
        <v>30357</v>
      </c>
      <c r="C91" t="s">
        <v>2632</v>
      </c>
      <c r="D91" t="s">
        <v>30358</v>
      </c>
      <c r="E91" t="s">
        <v>30359</v>
      </c>
      <c r="G91" t="s">
        <v>2612</v>
      </c>
      <c r="H91" t="s">
        <v>2413</v>
      </c>
      <c r="I91" t="s">
        <v>30360</v>
      </c>
      <c r="J91" t="s">
        <v>2400</v>
      </c>
    </row>
    <row r="92" spans="1:10" x14ac:dyDescent="0.25">
      <c r="A92" s="108" t="str">
        <f>EnterpriseData!$B$38</f>
        <v>ProTes300420201Adm</v>
      </c>
      <c r="B92" t="s">
        <v>30361</v>
      </c>
      <c r="C92" t="s">
        <v>2632</v>
      </c>
      <c r="D92" t="s">
        <v>30362</v>
      </c>
      <c r="E92" t="s">
        <v>30363</v>
      </c>
      <c r="G92" t="s">
        <v>30364</v>
      </c>
      <c r="H92" t="s">
        <v>2413</v>
      </c>
      <c r="I92" t="s">
        <v>30365</v>
      </c>
      <c r="J92" t="s">
        <v>2400</v>
      </c>
    </row>
    <row r="93" spans="1:10" x14ac:dyDescent="0.25">
      <c r="A93" s="108" t="str">
        <f>EnterpriseData!$B$38</f>
        <v>ProTes300420201Adm</v>
      </c>
      <c r="B93" t="s">
        <v>30366</v>
      </c>
      <c r="C93" t="s">
        <v>2632</v>
      </c>
      <c r="D93" t="s">
        <v>30367</v>
      </c>
      <c r="E93" t="s">
        <v>30368</v>
      </c>
      <c r="G93" t="s">
        <v>30369</v>
      </c>
      <c r="H93" t="s">
        <v>2413</v>
      </c>
      <c r="I93" t="s">
        <v>30370</v>
      </c>
      <c r="J93" t="s">
        <v>2400</v>
      </c>
    </row>
    <row r="94" spans="1:10" x14ac:dyDescent="0.25">
      <c r="A94" s="108" t="str">
        <f>EnterpriseData!$B$38</f>
        <v>ProTes300420201Adm</v>
      </c>
      <c r="B94" t="s">
        <v>30371</v>
      </c>
      <c r="C94" t="s">
        <v>2632</v>
      </c>
      <c r="D94" t="s">
        <v>30372</v>
      </c>
      <c r="E94" t="s">
        <v>30373</v>
      </c>
      <c r="G94" t="s">
        <v>2612</v>
      </c>
      <c r="H94" t="s">
        <v>2413</v>
      </c>
      <c r="I94" t="s">
        <v>30374</v>
      </c>
      <c r="J94" t="s">
        <v>2400</v>
      </c>
    </row>
    <row r="95" spans="1:10" x14ac:dyDescent="0.25">
      <c r="A95" s="108" t="str">
        <f>EnterpriseData!$B$38</f>
        <v>ProTes300420201Adm</v>
      </c>
      <c r="B95" t="s">
        <v>30375</v>
      </c>
      <c r="C95" t="s">
        <v>2632</v>
      </c>
      <c r="D95" t="s">
        <v>30376</v>
      </c>
      <c r="E95" t="s">
        <v>30377</v>
      </c>
      <c r="G95" t="s">
        <v>2612</v>
      </c>
      <c r="H95" t="s">
        <v>2413</v>
      </c>
      <c r="I95" t="s">
        <v>29273</v>
      </c>
      <c r="J95" t="s">
        <v>2400</v>
      </c>
    </row>
    <row r="96" spans="1:10" x14ac:dyDescent="0.25">
      <c r="A96" s="108" t="str">
        <f>EnterpriseData!$B$38</f>
        <v>ProTes300420201Adm</v>
      </c>
      <c r="B96" t="s">
        <v>30378</v>
      </c>
      <c r="C96" t="s">
        <v>2632</v>
      </c>
      <c r="D96" t="s">
        <v>30379</v>
      </c>
      <c r="E96" t="s">
        <v>30380</v>
      </c>
      <c r="G96" t="s">
        <v>30381</v>
      </c>
      <c r="H96" t="s">
        <v>2413</v>
      </c>
      <c r="I96" t="s">
        <v>30382</v>
      </c>
      <c r="J96" t="s">
        <v>2400</v>
      </c>
    </row>
    <row r="97" spans="1:10" x14ac:dyDescent="0.25">
      <c r="A97" s="108" t="str">
        <f>EnterpriseData!$B$38</f>
        <v>ProTes300420201Adm</v>
      </c>
      <c r="B97" t="s">
        <v>2631</v>
      </c>
      <c r="C97" t="s">
        <v>2632</v>
      </c>
      <c r="D97" t="s">
        <v>2633</v>
      </c>
      <c r="E97" t="s">
        <v>2634</v>
      </c>
      <c r="G97" t="s">
        <v>2612</v>
      </c>
      <c r="H97" t="s">
        <v>2413</v>
      </c>
      <c r="I97" t="s">
        <v>2635</v>
      </c>
      <c r="J97" t="s">
        <v>2400</v>
      </c>
    </row>
    <row r="98" spans="1:10" x14ac:dyDescent="0.25">
      <c r="A98" s="108" t="str">
        <f>EnterpriseData!$B$38</f>
        <v>ProTes300420201Adm</v>
      </c>
      <c r="B98" t="s">
        <v>30383</v>
      </c>
      <c r="C98" t="s">
        <v>2632</v>
      </c>
      <c r="D98" t="s">
        <v>30384</v>
      </c>
      <c r="E98" t="s">
        <v>30385</v>
      </c>
      <c r="G98" t="s">
        <v>2612</v>
      </c>
      <c r="H98" t="s">
        <v>2413</v>
      </c>
      <c r="I98" t="s">
        <v>30386</v>
      </c>
      <c r="J98" t="s">
        <v>2400</v>
      </c>
    </row>
    <row r="99" spans="1:10" x14ac:dyDescent="0.25">
      <c r="A99" s="108" t="str">
        <f>EnterpriseData!$B$38</f>
        <v>ProTes300420201Adm</v>
      </c>
      <c r="B99" t="s">
        <v>30387</v>
      </c>
      <c r="C99" t="s">
        <v>2632</v>
      </c>
      <c r="D99" t="s">
        <v>30388</v>
      </c>
      <c r="E99" t="s">
        <v>30389</v>
      </c>
      <c r="G99" t="s">
        <v>2612</v>
      </c>
      <c r="H99" t="s">
        <v>2413</v>
      </c>
      <c r="I99" t="s">
        <v>30390</v>
      </c>
      <c r="J99" t="s">
        <v>2400</v>
      </c>
    </row>
    <row r="100" spans="1:10" x14ac:dyDescent="0.25">
      <c r="A100" s="108" t="str">
        <f>EnterpriseData!$B$38</f>
        <v>ProTes300420201Adm</v>
      </c>
      <c r="B100" t="s">
        <v>30391</v>
      </c>
      <c r="C100" t="s">
        <v>2632</v>
      </c>
      <c r="D100" t="s">
        <v>30392</v>
      </c>
      <c r="E100" t="s">
        <v>30393</v>
      </c>
      <c r="G100" t="s">
        <v>29306</v>
      </c>
      <c r="H100" t="s">
        <v>2413</v>
      </c>
      <c r="I100" t="s">
        <v>29307</v>
      </c>
      <c r="J100" t="s">
        <v>2400</v>
      </c>
    </row>
    <row r="101" spans="1:10" x14ac:dyDescent="0.25">
      <c r="A101" s="108" t="str">
        <f>EnterpriseData!$B$38</f>
        <v>ProTes300420201Adm</v>
      </c>
      <c r="B101" t="s">
        <v>30394</v>
      </c>
      <c r="C101" t="s">
        <v>2632</v>
      </c>
      <c r="D101" t="s">
        <v>30395</v>
      </c>
      <c r="E101" t="s">
        <v>30396</v>
      </c>
      <c r="G101" t="s">
        <v>2612</v>
      </c>
      <c r="H101" t="s">
        <v>2413</v>
      </c>
      <c r="I101" t="s">
        <v>30397</v>
      </c>
      <c r="J101" t="s">
        <v>2400</v>
      </c>
    </row>
    <row r="102" spans="1:10" x14ac:dyDescent="0.25">
      <c r="A102" s="108" t="str">
        <f>EnterpriseData!$B$38</f>
        <v>ProTes300420201Adm</v>
      </c>
      <c r="B102" t="s">
        <v>30398</v>
      </c>
      <c r="C102" t="s">
        <v>2632</v>
      </c>
      <c r="D102" t="s">
        <v>30399</v>
      </c>
      <c r="E102" t="s">
        <v>30400</v>
      </c>
      <c r="G102" t="s">
        <v>2612</v>
      </c>
      <c r="H102" t="s">
        <v>2413</v>
      </c>
      <c r="I102" t="s">
        <v>30401</v>
      </c>
      <c r="J102" t="s">
        <v>2400</v>
      </c>
    </row>
    <row r="103" spans="1:10" x14ac:dyDescent="0.25">
      <c r="A103" s="108" t="str">
        <f>EnterpriseData!$B$38</f>
        <v>ProTes300420201Adm</v>
      </c>
      <c r="B103" t="s">
        <v>30402</v>
      </c>
      <c r="C103" t="s">
        <v>2632</v>
      </c>
      <c r="D103" t="s">
        <v>30403</v>
      </c>
      <c r="E103" t="s">
        <v>30404</v>
      </c>
      <c r="G103" t="s">
        <v>30405</v>
      </c>
      <c r="H103" t="s">
        <v>2413</v>
      </c>
      <c r="I103" t="s">
        <v>30406</v>
      </c>
      <c r="J103" t="s">
        <v>2400</v>
      </c>
    </row>
    <row r="104" spans="1:10" x14ac:dyDescent="0.25">
      <c r="A104" s="108" t="str">
        <f>EnterpriseData!$B$38</f>
        <v>ProTes300420201Adm</v>
      </c>
      <c r="B104" t="s">
        <v>30407</v>
      </c>
      <c r="C104" t="s">
        <v>2632</v>
      </c>
      <c r="D104" t="s">
        <v>30408</v>
      </c>
      <c r="E104" t="s">
        <v>30409</v>
      </c>
      <c r="G104" t="s">
        <v>2612</v>
      </c>
      <c r="H104" t="s">
        <v>2413</v>
      </c>
      <c r="I104" t="s">
        <v>30410</v>
      </c>
      <c r="J104" t="s">
        <v>2400</v>
      </c>
    </row>
    <row r="105" spans="1:10" x14ac:dyDescent="0.25">
      <c r="A105" s="108" t="str">
        <f>EnterpriseData!$B$38</f>
        <v>ProTes300420201Adm</v>
      </c>
      <c r="B105" t="s">
        <v>30411</v>
      </c>
      <c r="C105" t="s">
        <v>2632</v>
      </c>
      <c r="D105" t="s">
        <v>30412</v>
      </c>
      <c r="E105" t="s">
        <v>30413</v>
      </c>
      <c r="G105" t="s">
        <v>30414</v>
      </c>
      <c r="H105" t="s">
        <v>2413</v>
      </c>
      <c r="I105" t="s">
        <v>30415</v>
      </c>
      <c r="J105" t="s">
        <v>2400</v>
      </c>
    </row>
    <row r="106" spans="1:10" x14ac:dyDescent="0.25">
      <c r="A106" s="108" t="str">
        <f>EnterpriseData!$B$38</f>
        <v>ProTes300420201Adm</v>
      </c>
      <c r="B106" t="s">
        <v>30416</v>
      </c>
      <c r="C106" t="s">
        <v>2632</v>
      </c>
      <c r="D106" t="s">
        <v>30417</v>
      </c>
      <c r="E106" t="s">
        <v>30418</v>
      </c>
      <c r="G106" t="s">
        <v>30419</v>
      </c>
      <c r="H106" t="s">
        <v>2413</v>
      </c>
      <c r="I106" t="s">
        <v>30420</v>
      </c>
      <c r="J106" t="s">
        <v>2400</v>
      </c>
    </row>
    <row r="107" spans="1:10" x14ac:dyDescent="0.25">
      <c r="A107" s="108" t="str">
        <f>EnterpriseData!$B$38</f>
        <v>ProTes300420201Adm</v>
      </c>
      <c r="B107" t="s">
        <v>30421</v>
      </c>
      <c r="C107" t="s">
        <v>2632</v>
      </c>
      <c r="D107" t="s">
        <v>30422</v>
      </c>
      <c r="E107" t="s">
        <v>30423</v>
      </c>
      <c r="G107" t="s">
        <v>30424</v>
      </c>
      <c r="H107" t="s">
        <v>2413</v>
      </c>
      <c r="I107" t="s">
        <v>30425</v>
      </c>
      <c r="J107" t="s">
        <v>2400</v>
      </c>
    </row>
    <row r="108" spans="1:10" x14ac:dyDescent="0.25">
      <c r="A108" s="108" t="str">
        <f>EnterpriseData!$B$38</f>
        <v>ProTes300420201Adm</v>
      </c>
      <c r="B108" t="s">
        <v>30426</v>
      </c>
      <c r="C108" t="s">
        <v>2632</v>
      </c>
      <c r="D108" t="s">
        <v>30427</v>
      </c>
      <c r="E108" t="s">
        <v>30428</v>
      </c>
      <c r="G108" t="s">
        <v>30429</v>
      </c>
      <c r="H108" t="s">
        <v>2413</v>
      </c>
      <c r="I108" t="s">
        <v>30430</v>
      </c>
      <c r="J108" t="s">
        <v>2400</v>
      </c>
    </row>
    <row r="109" spans="1:10" x14ac:dyDescent="0.25">
      <c r="A109" s="108" t="str">
        <f>EnterpriseData!$B$38</f>
        <v>ProTes300420201Adm</v>
      </c>
      <c r="B109" t="s">
        <v>30431</v>
      </c>
      <c r="C109" t="s">
        <v>2632</v>
      </c>
      <c r="D109" t="s">
        <v>30432</v>
      </c>
      <c r="E109" t="s">
        <v>30433</v>
      </c>
      <c r="G109" t="s">
        <v>30434</v>
      </c>
      <c r="H109" t="s">
        <v>2413</v>
      </c>
      <c r="I109" t="s">
        <v>30435</v>
      </c>
      <c r="J109" t="s">
        <v>2400</v>
      </c>
    </row>
    <row r="110" spans="1:10" x14ac:dyDescent="0.25">
      <c r="A110" s="108" t="str">
        <f>EnterpriseData!$B$38</f>
        <v>ProTes300420201Adm</v>
      </c>
      <c r="B110" t="s">
        <v>30436</v>
      </c>
      <c r="C110" t="s">
        <v>2632</v>
      </c>
      <c r="D110" t="s">
        <v>30437</v>
      </c>
      <c r="E110" t="s">
        <v>30438</v>
      </c>
      <c r="G110" t="s">
        <v>30439</v>
      </c>
      <c r="H110" t="s">
        <v>2413</v>
      </c>
      <c r="I110" t="s">
        <v>30440</v>
      </c>
      <c r="J110" t="s">
        <v>2400</v>
      </c>
    </row>
    <row r="111" spans="1:10" x14ac:dyDescent="0.25">
      <c r="A111" s="108" t="str">
        <f>EnterpriseData!$B$38</f>
        <v>ProTes300420201Adm</v>
      </c>
      <c r="B111" t="s">
        <v>30441</v>
      </c>
      <c r="C111" t="s">
        <v>2632</v>
      </c>
      <c r="D111" t="s">
        <v>30442</v>
      </c>
      <c r="E111" t="s">
        <v>30443</v>
      </c>
      <c r="F111" t="s">
        <v>30354</v>
      </c>
      <c r="G111" t="s">
        <v>2612</v>
      </c>
      <c r="H111" t="s">
        <v>2413</v>
      </c>
      <c r="I111" t="s">
        <v>30360</v>
      </c>
      <c r="J111" t="s">
        <v>2400</v>
      </c>
    </row>
    <row r="112" spans="1:10" x14ac:dyDescent="0.25">
      <c r="A112" s="108" t="str">
        <f>EnterpriseData!$B$38</f>
        <v>ProTes300420201Adm</v>
      </c>
      <c r="B112" t="s">
        <v>30444</v>
      </c>
      <c r="C112" t="s">
        <v>2632</v>
      </c>
      <c r="D112" t="s">
        <v>30442</v>
      </c>
      <c r="E112" t="s">
        <v>30445</v>
      </c>
      <c r="F112" t="s">
        <v>30359</v>
      </c>
      <c r="G112" t="s">
        <v>2612</v>
      </c>
      <c r="H112" t="s">
        <v>2413</v>
      </c>
      <c r="I112" t="s">
        <v>30360</v>
      </c>
      <c r="J112" t="s">
        <v>2400</v>
      </c>
    </row>
    <row r="113" spans="1:10" x14ac:dyDescent="0.25">
      <c r="A113" s="108" t="str">
        <f>EnterpriseData!$B$38</f>
        <v>ProTes300420201Adm</v>
      </c>
      <c r="B113" t="s">
        <v>30446</v>
      </c>
      <c r="C113" t="s">
        <v>2632</v>
      </c>
      <c r="D113" t="s">
        <v>30442</v>
      </c>
      <c r="E113" t="s">
        <v>30447</v>
      </c>
      <c r="F113" t="s">
        <v>30363</v>
      </c>
      <c r="G113" t="s">
        <v>30364</v>
      </c>
      <c r="H113" t="s">
        <v>2413</v>
      </c>
      <c r="I113" t="s">
        <v>30365</v>
      </c>
      <c r="J113" t="s">
        <v>2400</v>
      </c>
    </row>
    <row r="114" spans="1:10" x14ac:dyDescent="0.25">
      <c r="A114" s="108" t="str">
        <f>EnterpriseData!$B$38</f>
        <v>ProTes300420201Adm</v>
      </c>
      <c r="B114" t="s">
        <v>30448</v>
      </c>
      <c r="C114" t="s">
        <v>2632</v>
      </c>
      <c r="D114" t="s">
        <v>30449</v>
      </c>
      <c r="E114" t="s">
        <v>30450</v>
      </c>
      <c r="G114" t="s">
        <v>30451</v>
      </c>
      <c r="H114" t="s">
        <v>2413</v>
      </c>
      <c r="I114" t="s">
        <v>30452</v>
      </c>
      <c r="J114" t="s">
        <v>2400</v>
      </c>
    </row>
    <row r="115" spans="1:10" x14ac:dyDescent="0.25">
      <c r="A115" s="108" t="str">
        <f>EnterpriseData!$B$38</f>
        <v>ProTes300420201Adm</v>
      </c>
      <c r="B115" t="s">
        <v>30453</v>
      </c>
      <c r="C115" t="s">
        <v>2632</v>
      </c>
      <c r="D115" t="s">
        <v>30353</v>
      </c>
      <c r="E115" t="s">
        <v>30454</v>
      </c>
      <c r="G115" t="s">
        <v>30355</v>
      </c>
      <c r="H115" t="s">
        <v>2413</v>
      </c>
      <c r="I115" t="s">
        <v>30356</v>
      </c>
      <c r="J115" t="s">
        <v>2400</v>
      </c>
    </row>
    <row r="116" spans="1:10" x14ac:dyDescent="0.25">
      <c r="A116" s="108" t="str">
        <f>EnterpriseData!$B$38</f>
        <v>ProTes300420201Adm</v>
      </c>
      <c r="B116" t="s">
        <v>30455</v>
      </c>
      <c r="C116" t="s">
        <v>2632</v>
      </c>
      <c r="D116" t="s">
        <v>30442</v>
      </c>
      <c r="E116" t="s">
        <v>30443</v>
      </c>
      <c r="F116" t="s">
        <v>30454</v>
      </c>
      <c r="G116" t="s">
        <v>2612</v>
      </c>
      <c r="H116" t="s">
        <v>2413</v>
      </c>
      <c r="I116" t="s">
        <v>30360</v>
      </c>
      <c r="J116" t="s">
        <v>2400</v>
      </c>
    </row>
    <row r="117" spans="1:10" x14ac:dyDescent="0.25">
      <c r="A117" s="108" t="str">
        <f>EnterpriseData!$B$38</f>
        <v>ProTes300420201Adm</v>
      </c>
      <c r="B117" t="s">
        <v>30456</v>
      </c>
      <c r="C117" t="s">
        <v>2632</v>
      </c>
      <c r="D117" t="s">
        <v>30457</v>
      </c>
      <c r="E117" t="s">
        <v>30458</v>
      </c>
      <c r="G117" t="s">
        <v>30459</v>
      </c>
      <c r="H117" t="s">
        <v>2413</v>
      </c>
      <c r="I117" t="s">
        <v>30460</v>
      </c>
      <c r="J117" t="s">
        <v>2400</v>
      </c>
    </row>
    <row r="118" spans="1:10" x14ac:dyDescent="0.25">
      <c r="A118" s="108" t="str">
        <f>EnterpriseData!$B$38</f>
        <v>ProTes300420201Adm</v>
      </c>
      <c r="B118" t="s">
        <v>30461</v>
      </c>
      <c r="C118" t="s">
        <v>2632</v>
      </c>
      <c r="D118" t="s">
        <v>30462</v>
      </c>
      <c r="E118" t="s">
        <v>30354</v>
      </c>
      <c r="G118" t="s">
        <v>30355</v>
      </c>
      <c r="H118" t="s">
        <v>2413</v>
      </c>
      <c r="I118" t="s">
        <v>30356</v>
      </c>
      <c r="J118" t="s">
        <v>2400</v>
      </c>
    </row>
    <row r="119" spans="1:10" x14ac:dyDescent="0.25">
      <c r="A119" s="108" t="str">
        <f>EnterpriseData!$B$38</f>
        <v>ProTes300420201Adm</v>
      </c>
      <c r="B119" t="s">
        <v>30463</v>
      </c>
      <c r="C119" t="s">
        <v>2632</v>
      </c>
      <c r="D119" t="s">
        <v>30464</v>
      </c>
      <c r="E119" t="s">
        <v>30465</v>
      </c>
      <c r="G119" t="s">
        <v>30466</v>
      </c>
      <c r="H119" t="s">
        <v>2413</v>
      </c>
      <c r="I119" t="s">
        <v>30467</v>
      </c>
      <c r="J119" t="s">
        <v>2400</v>
      </c>
    </row>
    <row r="120" spans="1:10" x14ac:dyDescent="0.25">
      <c r="A120" s="108" t="str">
        <f>EnterpriseData!$B$38</f>
        <v>ProTes300420201Adm</v>
      </c>
      <c r="B120" t="s">
        <v>30468</v>
      </c>
      <c r="C120" t="s">
        <v>2632</v>
      </c>
      <c r="D120" t="s">
        <v>30469</v>
      </c>
      <c r="E120" t="s">
        <v>30470</v>
      </c>
      <c r="G120" t="s">
        <v>30019</v>
      </c>
      <c r="H120" t="s">
        <v>2414</v>
      </c>
      <c r="I120" t="s">
        <v>30471</v>
      </c>
      <c r="J120" t="s">
        <v>2400</v>
      </c>
    </row>
    <row r="121" spans="1:10" x14ac:dyDescent="0.25">
      <c r="A121" s="108" t="str">
        <f>EnterpriseData!$B$38</f>
        <v>ProTes300420201Adm</v>
      </c>
      <c r="B121" t="s">
        <v>30472</v>
      </c>
      <c r="C121" t="s">
        <v>2632</v>
      </c>
      <c r="D121" t="s">
        <v>30473</v>
      </c>
      <c r="E121" t="s">
        <v>30474</v>
      </c>
      <c r="G121" t="s">
        <v>30475</v>
      </c>
      <c r="H121" t="s">
        <v>2414</v>
      </c>
      <c r="I121" t="s">
        <v>30476</v>
      </c>
      <c r="J121" t="s">
        <v>2400</v>
      </c>
    </row>
    <row r="122" spans="1:10" x14ac:dyDescent="0.25">
      <c r="A122" s="108" t="str">
        <f>EnterpriseData!$B$38</f>
        <v>ProTes300420201Adm</v>
      </c>
      <c r="B122" t="s">
        <v>30477</v>
      </c>
      <c r="C122" t="s">
        <v>2632</v>
      </c>
      <c r="D122" t="s">
        <v>30478</v>
      </c>
      <c r="E122" t="s">
        <v>30479</v>
      </c>
      <c r="G122" t="s">
        <v>27887</v>
      </c>
      <c r="H122" t="s">
        <v>2414</v>
      </c>
      <c r="I122" t="s">
        <v>30480</v>
      </c>
      <c r="J122" t="s">
        <v>2400</v>
      </c>
    </row>
    <row r="123" spans="1:10" x14ac:dyDescent="0.25">
      <c r="A123" s="108" t="str">
        <f>EnterpriseData!$B$38</f>
        <v>ProTes300420201Adm</v>
      </c>
      <c r="B123" t="s">
        <v>30481</v>
      </c>
      <c r="C123" t="s">
        <v>2632</v>
      </c>
      <c r="D123" t="s">
        <v>30482</v>
      </c>
      <c r="E123" t="s">
        <v>30039</v>
      </c>
      <c r="G123" t="s">
        <v>30483</v>
      </c>
      <c r="H123" t="s">
        <v>30484</v>
      </c>
      <c r="I123" t="s">
        <v>30485</v>
      </c>
      <c r="J123" t="s">
        <v>3016</v>
      </c>
    </row>
    <row r="124" spans="1:10" x14ac:dyDescent="0.25">
      <c r="A124" s="108" t="str">
        <f>EnterpriseData!$B$38</f>
        <v>ProTes300420201Adm</v>
      </c>
      <c r="B124" t="s">
        <v>30486</v>
      </c>
      <c r="C124" t="s">
        <v>2632</v>
      </c>
      <c r="D124" t="s">
        <v>30487</v>
      </c>
      <c r="E124" t="s">
        <v>30488</v>
      </c>
      <c r="G124" t="s">
        <v>6787</v>
      </c>
      <c r="H124" t="s">
        <v>30484</v>
      </c>
      <c r="J124" t="s">
        <v>3016</v>
      </c>
    </row>
    <row r="125" spans="1:10" x14ac:dyDescent="0.25">
      <c r="A125" s="108" t="str">
        <f>EnterpriseData!$B$38</f>
        <v>ProTes300420201Adm</v>
      </c>
      <c r="B125" t="s">
        <v>30489</v>
      </c>
      <c r="C125" t="s">
        <v>2632</v>
      </c>
      <c r="D125" t="s">
        <v>30490</v>
      </c>
      <c r="E125" t="s">
        <v>30491</v>
      </c>
      <c r="G125" t="s">
        <v>29144</v>
      </c>
      <c r="H125" t="s">
        <v>2415</v>
      </c>
      <c r="I125" t="s">
        <v>30492</v>
      </c>
      <c r="J125" t="s">
        <v>2400</v>
      </c>
    </row>
    <row r="126" spans="1:10" x14ac:dyDescent="0.25">
      <c r="A126" s="108" t="str">
        <f>EnterpriseData!$B$38</f>
        <v>ProTes300420201Adm</v>
      </c>
      <c r="B126" t="s">
        <v>30493</v>
      </c>
      <c r="C126" t="s">
        <v>2632</v>
      </c>
      <c r="D126" t="s">
        <v>30494</v>
      </c>
      <c r="E126" t="s">
        <v>30495</v>
      </c>
      <c r="G126" t="s">
        <v>29144</v>
      </c>
      <c r="H126" t="s">
        <v>2415</v>
      </c>
      <c r="I126" t="s">
        <v>30496</v>
      </c>
      <c r="J126" t="s">
        <v>2400</v>
      </c>
    </row>
    <row r="127" spans="1:10" x14ac:dyDescent="0.25">
      <c r="A127" s="108" t="str">
        <f>EnterpriseData!$B$38</f>
        <v>ProTes300420201Adm</v>
      </c>
      <c r="B127" t="s">
        <v>30497</v>
      </c>
      <c r="C127" t="s">
        <v>2632</v>
      </c>
      <c r="D127" t="s">
        <v>30490</v>
      </c>
      <c r="E127" t="s">
        <v>30498</v>
      </c>
      <c r="G127" t="s">
        <v>29144</v>
      </c>
      <c r="H127" t="s">
        <v>2415</v>
      </c>
      <c r="I127" t="s">
        <v>30499</v>
      </c>
      <c r="J127" t="s">
        <v>2400</v>
      </c>
    </row>
    <row r="128" spans="1:10" x14ac:dyDescent="0.25">
      <c r="A128" s="108" t="str">
        <f>EnterpriseData!$B$38</f>
        <v>ProTes300420201Adm</v>
      </c>
      <c r="B128" t="s">
        <v>30500</v>
      </c>
      <c r="C128" t="s">
        <v>2632</v>
      </c>
      <c r="D128" t="s">
        <v>30501</v>
      </c>
      <c r="E128" t="s">
        <v>30495</v>
      </c>
      <c r="G128" t="s">
        <v>29144</v>
      </c>
      <c r="H128" t="s">
        <v>2415</v>
      </c>
      <c r="I128" t="s">
        <v>30496</v>
      </c>
      <c r="J128" t="s">
        <v>2400</v>
      </c>
    </row>
    <row r="129" spans="1:10" x14ac:dyDescent="0.25">
      <c r="A129" s="108" t="str">
        <f>EnterpriseData!$B$38</f>
        <v>ProTes300420201Adm</v>
      </c>
      <c r="B129" t="s">
        <v>30502</v>
      </c>
      <c r="C129" t="s">
        <v>2632</v>
      </c>
      <c r="D129" t="s">
        <v>30503</v>
      </c>
      <c r="E129" t="s">
        <v>30504</v>
      </c>
      <c r="G129" t="s">
        <v>30505</v>
      </c>
      <c r="H129" t="s">
        <v>2415</v>
      </c>
      <c r="I129" t="s">
        <v>30506</v>
      </c>
      <c r="J129" t="s">
        <v>2400</v>
      </c>
    </row>
    <row r="130" spans="1:10" x14ac:dyDescent="0.25">
      <c r="A130" s="108" t="str">
        <f>EnterpriseData!$B$38</f>
        <v>ProTes300420201Adm</v>
      </c>
      <c r="B130" t="s">
        <v>30507</v>
      </c>
      <c r="C130" t="s">
        <v>2632</v>
      </c>
      <c r="D130" t="s">
        <v>30508</v>
      </c>
      <c r="E130" t="s">
        <v>30504</v>
      </c>
      <c r="G130" t="s">
        <v>30505</v>
      </c>
      <c r="H130" t="s">
        <v>2415</v>
      </c>
      <c r="I130" t="s">
        <v>30506</v>
      </c>
      <c r="J130" t="s">
        <v>2400</v>
      </c>
    </row>
    <row r="131" spans="1:10" x14ac:dyDescent="0.25">
      <c r="A131" s="108" t="str">
        <f>EnterpriseData!$B$38</f>
        <v>ProTes300420201Adm</v>
      </c>
      <c r="B131" t="s">
        <v>30509</v>
      </c>
      <c r="C131" t="s">
        <v>2632</v>
      </c>
      <c r="D131" t="s">
        <v>30510</v>
      </c>
      <c r="E131" t="s">
        <v>30504</v>
      </c>
      <c r="G131" t="s">
        <v>30505</v>
      </c>
      <c r="H131" t="s">
        <v>2415</v>
      </c>
      <c r="I131" t="s">
        <v>30506</v>
      </c>
      <c r="J131" t="s">
        <v>2400</v>
      </c>
    </row>
    <row r="132" spans="1:10" x14ac:dyDescent="0.25">
      <c r="A132" s="108" t="str">
        <f>EnterpriseData!$B$38</f>
        <v>ProTes300420201Adm</v>
      </c>
      <c r="B132" t="s">
        <v>30511</v>
      </c>
      <c r="C132" t="s">
        <v>2632</v>
      </c>
      <c r="D132" t="s">
        <v>30512</v>
      </c>
      <c r="E132" t="s">
        <v>30513</v>
      </c>
      <c r="G132" t="s">
        <v>28023</v>
      </c>
      <c r="H132" t="s">
        <v>2416</v>
      </c>
      <c r="I132" t="s">
        <v>30514</v>
      </c>
      <c r="J132" t="s">
        <v>2400</v>
      </c>
    </row>
    <row r="133" spans="1:10" x14ac:dyDescent="0.25">
      <c r="A133" s="108" t="str">
        <f>EnterpriseData!$B$38</f>
        <v>ProTes300420201Adm</v>
      </c>
      <c r="B133" t="s">
        <v>30515</v>
      </c>
      <c r="C133" t="s">
        <v>2632</v>
      </c>
      <c r="D133" t="s">
        <v>30516</v>
      </c>
      <c r="E133" t="s">
        <v>30517</v>
      </c>
      <c r="G133" t="s">
        <v>28023</v>
      </c>
      <c r="H133" t="s">
        <v>2416</v>
      </c>
      <c r="I133" t="s">
        <v>30514</v>
      </c>
      <c r="J133" t="s">
        <v>2400</v>
      </c>
    </row>
    <row r="134" spans="1:10" x14ac:dyDescent="0.25">
      <c r="A134" s="108" t="str">
        <f>EnterpriseData!$B$38</f>
        <v>ProTes300420201Adm</v>
      </c>
      <c r="B134" t="s">
        <v>30518</v>
      </c>
      <c r="C134" t="s">
        <v>2632</v>
      </c>
      <c r="D134" t="s">
        <v>30519</v>
      </c>
      <c r="E134" t="s">
        <v>30520</v>
      </c>
      <c r="G134" t="s">
        <v>5413</v>
      </c>
      <c r="H134" t="s">
        <v>2416</v>
      </c>
      <c r="I134" t="s">
        <v>30521</v>
      </c>
      <c r="J134" t="s">
        <v>2400</v>
      </c>
    </row>
    <row r="135" spans="1:10" x14ac:dyDescent="0.25">
      <c r="A135" s="108" t="str">
        <f>EnterpriseData!$B$38</f>
        <v>ProTes300420201Adm</v>
      </c>
      <c r="B135" t="s">
        <v>30522</v>
      </c>
      <c r="C135" t="s">
        <v>2632</v>
      </c>
      <c r="D135" t="s">
        <v>30523</v>
      </c>
      <c r="E135" t="s">
        <v>30524</v>
      </c>
      <c r="G135" t="s">
        <v>28023</v>
      </c>
      <c r="H135" t="s">
        <v>2416</v>
      </c>
      <c r="I135" t="s">
        <v>30525</v>
      </c>
      <c r="J135" t="s">
        <v>2400</v>
      </c>
    </row>
    <row r="136" spans="1:10" x14ac:dyDescent="0.25">
      <c r="A136" s="108" t="str">
        <f>EnterpriseData!$B$38</f>
        <v>ProTes300420201Adm</v>
      </c>
      <c r="B136" t="s">
        <v>30526</v>
      </c>
      <c r="C136" t="s">
        <v>2632</v>
      </c>
      <c r="D136" t="s">
        <v>30527</v>
      </c>
      <c r="E136" t="s">
        <v>30528</v>
      </c>
      <c r="G136" t="s">
        <v>3685</v>
      </c>
      <c r="H136" t="s">
        <v>2417</v>
      </c>
      <c r="I136" t="s">
        <v>30529</v>
      </c>
      <c r="J136" t="s">
        <v>2400</v>
      </c>
    </row>
    <row r="137" spans="1:10" x14ac:dyDescent="0.25">
      <c r="A137" s="108" t="str">
        <f>EnterpriseData!$B$38</f>
        <v>ProTes300420201Adm</v>
      </c>
      <c r="B137" t="s">
        <v>30530</v>
      </c>
      <c r="C137" t="s">
        <v>2632</v>
      </c>
      <c r="D137" t="s">
        <v>30531</v>
      </c>
      <c r="E137" t="s">
        <v>30532</v>
      </c>
      <c r="G137" t="s">
        <v>3685</v>
      </c>
      <c r="H137" t="s">
        <v>2417</v>
      </c>
      <c r="I137" t="s">
        <v>30533</v>
      </c>
      <c r="J137" t="s">
        <v>2400</v>
      </c>
    </row>
    <row r="138" spans="1:10" x14ac:dyDescent="0.25">
      <c r="A138" s="108" t="str">
        <f>EnterpriseData!$B$38</f>
        <v>ProTes300420201Adm</v>
      </c>
      <c r="B138" t="s">
        <v>30534</v>
      </c>
      <c r="C138" t="s">
        <v>2632</v>
      </c>
      <c r="D138" t="s">
        <v>30535</v>
      </c>
      <c r="E138" t="s">
        <v>30536</v>
      </c>
      <c r="G138" t="s">
        <v>3685</v>
      </c>
      <c r="H138" t="s">
        <v>2417</v>
      </c>
      <c r="I138" t="s">
        <v>30537</v>
      </c>
      <c r="J138" t="s">
        <v>2400</v>
      </c>
    </row>
    <row r="139" spans="1:10" x14ac:dyDescent="0.25">
      <c r="A139" s="108" t="str">
        <f>EnterpriseData!$B$38</f>
        <v>ProTes300420201Adm</v>
      </c>
      <c r="B139" t="s">
        <v>30538</v>
      </c>
      <c r="C139" t="s">
        <v>2632</v>
      </c>
      <c r="D139" t="s">
        <v>30539</v>
      </c>
      <c r="E139" t="s">
        <v>30540</v>
      </c>
      <c r="G139" t="s">
        <v>30541</v>
      </c>
      <c r="H139" t="s">
        <v>2417</v>
      </c>
      <c r="I139" t="s">
        <v>30529</v>
      </c>
      <c r="J139" t="s">
        <v>2400</v>
      </c>
    </row>
    <row r="140" spans="1:10" x14ac:dyDescent="0.25">
      <c r="A140" s="108" t="str">
        <f>EnterpriseData!$B$38</f>
        <v>ProTes300420201Adm</v>
      </c>
      <c r="B140" t="s">
        <v>30542</v>
      </c>
      <c r="C140" t="s">
        <v>2632</v>
      </c>
      <c r="D140" t="s">
        <v>30543</v>
      </c>
      <c r="E140" t="s">
        <v>30544</v>
      </c>
      <c r="G140" t="s">
        <v>30545</v>
      </c>
      <c r="H140" t="s">
        <v>2417</v>
      </c>
      <c r="I140" t="s">
        <v>30546</v>
      </c>
      <c r="J140" t="s">
        <v>2400</v>
      </c>
    </row>
    <row r="141" spans="1:10" x14ac:dyDescent="0.25">
      <c r="A141" s="108" t="str">
        <f>EnterpriseData!$B$38</f>
        <v>ProTes300420201Adm</v>
      </c>
      <c r="B141" t="s">
        <v>30547</v>
      </c>
      <c r="C141" t="s">
        <v>2632</v>
      </c>
      <c r="D141" t="s">
        <v>30548</v>
      </c>
      <c r="E141" t="s">
        <v>30549</v>
      </c>
      <c r="G141" t="s">
        <v>30550</v>
      </c>
      <c r="H141" t="s">
        <v>2418</v>
      </c>
      <c r="I141" t="s">
        <v>30551</v>
      </c>
      <c r="J141" t="s">
        <v>2400</v>
      </c>
    </row>
    <row r="142" spans="1:10" x14ac:dyDescent="0.25">
      <c r="A142" s="108" t="str">
        <f>EnterpriseData!$B$38</f>
        <v>ProTes300420201Adm</v>
      </c>
      <c r="B142" t="s">
        <v>30552</v>
      </c>
      <c r="C142" t="s">
        <v>2632</v>
      </c>
      <c r="D142" t="s">
        <v>30553</v>
      </c>
      <c r="E142" t="s">
        <v>30554</v>
      </c>
      <c r="G142" t="s">
        <v>30555</v>
      </c>
      <c r="H142" t="s">
        <v>2418</v>
      </c>
      <c r="I142" t="s">
        <v>30556</v>
      </c>
      <c r="J142" t="s">
        <v>2400</v>
      </c>
    </row>
    <row r="143" spans="1:10" x14ac:dyDescent="0.25">
      <c r="A143" s="108" t="str">
        <f>EnterpriseData!$B$38</f>
        <v>ProTes300420201Adm</v>
      </c>
      <c r="B143" t="s">
        <v>30557</v>
      </c>
      <c r="C143" t="s">
        <v>2632</v>
      </c>
      <c r="D143" t="s">
        <v>30558</v>
      </c>
      <c r="E143" t="s">
        <v>30559</v>
      </c>
      <c r="G143" t="s">
        <v>28908</v>
      </c>
      <c r="H143" t="s">
        <v>2418</v>
      </c>
      <c r="I143" t="s">
        <v>30560</v>
      </c>
      <c r="J143" t="s">
        <v>2400</v>
      </c>
    </row>
    <row r="144" spans="1:10" x14ac:dyDescent="0.25">
      <c r="A144" s="108" t="str">
        <f>EnterpriseData!$B$38</f>
        <v>ProTes300420201Adm</v>
      </c>
      <c r="B144" t="s">
        <v>30561</v>
      </c>
      <c r="C144" t="s">
        <v>2632</v>
      </c>
      <c r="D144" t="s">
        <v>30562</v>
      </c>
      <c r="E144" t="s">
        <v>30563</v>
      </c>
      <c r="G144" t="s">
        <v>28908</v>
      </c>
      <c r="H144" t="s">
        <v>2418</v>
      </c>
      <c r="I144" t="s">
        <v>30564</v>
      </c>
      <c r="J144" t="s">
        <v>2400</v>
      </c>
    </row>
    <row r="145" spans="1:10" x14ac:dyDescent="0.25">
      <c r="A145" s="108" t="str">
        <f>EnterpriseData!$B$38</f>
        <v>ProTes300420201Adm</v>
      </c>
      <c r="B145" t="s">
        <v>30565</v>
      </c>
      <c r="C145" t="s">
        <v>2632</v>
      </c>
      <c r="D145" t="s">
        <v>30566</v>
      </c>
      <c r="E145" t="s">
        <v>30567</v>
      </c>
      <c r="G145" t="s">
        <v>30568</v>
      </c>
      <c r="H145" t="s">
        <v>2418</v>
      </c>
      <c r="I145" t="s">
        <v>30569</v>
      </c>
      <c r="J145" t="s">
        <v>2400</v>
      </c>
    </row>
    <row r="146" spans="1:10" x14ac:dyDescent="0.25">
      <c r="A146" s="108" t="str">
        <f>EnterpriseData!$B$38</f>
        <v>ProTes300420201Adm</v>
      </c>
      <c r="B146" t="s">
        <v>30570</v>
      </c>
      <c r="C146" t="s">
        <v>2632</v>
      </c>
      <c r="D146" t="s">
        <v>30562</v>
      </c>
      <c r="E146" t="s">
        <v>30571</v>
      </c>
      <c r="F146" t="s">
        <v>30572</v>
      </c>
      <c r="G146" t="s">
        <v>28908</v>
      </c>
      <c r="H146" t="s">
        <v>2418</v>
      </c>
      <c r="I146" t="s">
        <v>30573</v>
      </c>
      <c r="J146" t="s">
        <v>2400</v>
      </c>
    </row>
    <row r="147" spans="1:10" x14ac:dyDescent="0.25">
      <c r="A147" s="108" t="str">
        <f>EnterpriseData!$B$38</f>
        <v>ProTes300420201Adm</v>
      </c>
      <c r="B147" t="s">
        <v>2640</v>
      </c>
      <c r="C147" t="s">
        <v>2632</v>
      </c>
      <c r="D147" t="s">
        <v>2641</v>
      </c>
      <c r="E147" t="s">
        <v>2642</v>
      </c>
      <c r="G147" t="s">
        <v>2599</v>
      </c>
      <c r="H147" t="s">
        <v>2383</v>
      </c>
      <c r="I147" t="s">
        <v>2643</v>
      </c>
      <c r="J147" t="s">
        <v>2377</v>
      </c>
    </row>
    <row r="148" spans="1:10" x14ac:dyDescent="0.25">
      <c r="A148" s="108" t="str">
        <f>EnterpriseData!$B$38</f>
        <v>ProTes300420201Adm</v>
      </c>
      <c r="B148" t="s">
        <v>30574</v>
      </c>
      <c r="C148" t="s">
        <v>2632</v>
      </c>
      <c r="D148" t="s">
        <v>30575</v>
      </c>
      <c r="E148" t="s">
        <v>30576</v>
      </c>
      <c r="G148" t="s">
        <v>2599</v>
      </c>
      <c r="H148" t="s">
        <v>2383</v>
      </c>
      <c r="I148" t="s">
        <v>30577</v>
      </c>
      <c r="J148" t="s">
        <v>2377</v>
      </c>
    </row>
    <row r="149" spans="1:10" x14ac:dyDescent="0.25">
      <c r="A149" s="108" t="str">
        <f>EnterpriseData!$B$38</f>
        <v>ProTes300420201Adm</v>
      </c>
      <c r="B149" t="s">
        <v>30578</v>
      </c>
      <c r="C149" t="s">
        <v>2632</v>
      </c>
      <c r="D149" t="s">
        <v>30579</v>
      </c>
      <c r="E149" t="s">
        <v>30580</v>
      </c>
      <c r="G149" t="s">
        <v>3756</v>
      </c>
      <c r="H149" t="s">
        <v>2419</v>
      </c>
      <c r="I149" t="s">
        <v>30581</v>
      </c>
      <c r="J149" t="s">
        <v>2400</v>
      </c>
    </row>
    <row r="150" spans="1:10" x14ac:dyDescent="0.25">
      <c r="A150" s="108" t="str">
        <f>EnterpriseData!$B$38</f>
        <v>ProTes300420201Adm</v>
      </c>
      <c r="B150" t="s">
        <v>30582</v>
      </c>
      <c r="C150" t="s">
        <v>2632</v>
      </c>
      <c r="D150" t="s">
        <v>30583</v>
      </c>
      <c r="E150" t="s">
        <v>30584</v>
      </c>
      <c r="G150" t="s">
        <v>3756</v>
      </c>
      <c r="H150" t="s">
        <v>2419</v>
      </c>
      <c r="I150" t="s">
        <v>30581</v>
      </c>
      <c r="J150" t="s">
        <v>2400</v>
      </c>
    </row>
    <row r="151" spans="1:10" x14ac:dyDescent="0.25">
      <c r="A151" s="108" t="str">
        <f>EnterpriseData!$B$38</f>
        <v>ProTes300420201Adm</v>
      </c>
      <c r="B151" t="s">
        <v>30585</v>
      </c>
      <c r="C151" t="s">
        <v>2632</v>
      </c>
      <c r="D151" t="s">
        <v>30586</v>
      </c>
      <c r="E151" t="s">
        <v>30587</v>
      </c>
      <c r="G151" t="s">
        <v>30588</v>
      </c>
      <c r="H151" t="s">
        <v>2420</v>
      </c>
      <c r="I151" t="s">
        <v>30589</v>
      </c>
      <c r="J151" t="s">
        <v>2400</v>
      </c>
    </row>
    <row r="152" spans="1:10" x14ac:dyDescent="0.25">
      <c r="A152" s="108" t="str">
        <f>EnterpriseData!$B$38</f>
        <v>ProTes300420201Adm</v>
      </c>
      <c r="B152" t="s">
        <v>30590</v>
      </c>
      <c r="C152" t="s">
        <v>2632</v>
      </c>
      <c r="D152" t="s">
        <v>30591</v>
      </c>
      <c r="E152" t="s">
        <v>30592</v>
      </c>
      <c r="G152" t="s">
        <v>28844</v>
      </c>
      <c r="H152" t="s">
        <v>2421</v>
      </c>
      <c r="I152" t="s">
        <v>30593</v>
      </c>
      <c r="J152" t="s">
        <v>2400</v>
      </c>
    </row>
    <row r="153" spans="1:10" x14ac:dyDescent="0.25">
      <c r="A153" s="108" t="str">
        <f>EnterpriseData!$B$38</f>
        <v>ProTes300420201Adm</v>
      </c>
      <c r="B153" t="s">
        <v>30594</v>
      </c>
      <c r="C153" t="s">
        <v>2632</v>
      </c>
      <c r="D153" t="s">
        <v>30595</v>
      </c>
      <c r="E153" t="s">
        <v>30596</v>
      </c>
      <c r="G153" t="s">
        <v>28844</v>
      </c>
      <c r="H153" t="s">
        <v>2421</v>
      </c>
      <c r="I153" t="s">
        <v>30597</v>
      </c>
      <c r="J153" t="s">
        <v>2400</v>
      </c>
    </row>
    <row r="154" spans="1:10" x14ac:dyDescent="0.25">
      <c r="A154" s="108" t="str">
        <f>EnterpriseData!$B$38</f>
        <v>ProTes300420201Adm</v>
      </c>
      <c r="B154" t="s">
        <v>30598</v>
      </c>
      <c r="C154" t="s">
        <v>2632</v>
      </c>
      <c r="D154" t="s">
        <v>30599</v>
      </c>
      <c r="E154" t="s">
        <v>30600</v>
      </c>
      <c r="G154" t="s">
        <v>28844</v>
      </c>
      <c r="H154" t="s">
        <v>2421</v>
      </c>
      <c r="I154" t="s">
        <v>30593</v>
      </c>
      <c r="J154" t="s">
        <v>2400</v>
      </c>
    </row>
    <row r="155" spans="1:10" x14ac:dyDescent="0.25">
      <c r="A155" s="108" t="str">
        <f>EnterpriseData!$B$38</f>
        <v>ProTes300420201Adm</v>
      </c>
      <c r="B155" t="s">
        <v>30601</v>
      </c>
      <c r="C155" t="s">
        <v>2632</v>
      </c>
      <c r="D155" t="s">
        <v>30602</v>
      </c>
      <c r="E155" t="s">
        <v>30603</v>
      </c>
      <c r="G155" t="s">
        <v>28844</v>
      </c>
      <c r="H155" t="s">
        <v>2421</v>
      </c>
      <c r="I155" t="s">
        <v>30604</v>
      </c>
      <c r="J155" t="s">
        <v>2400</v>
      </c>
    </row>
    <row r="156" spans="1:10" x14ac:dyDescent="0.25">
      <c r="A156" s="108" t="str">
        <f>EnterpriseData!$B$38</f>
        <v>ProTes300420201Adm</v>
      </c>
      <c r="B156" t="s">
        <v>30605</v>
      </c>
      <c r="C156" t="s">
        <v>2632</v>
      </c>
      <c r="D156" t="s">
        <v>30606</v>
      </c>
      <c r="E156" t="s">
        <v>30607</v>
      </c>
      <c r="G156" t="s">
        <v>30608</v>
      </c>
      <c r="H156" t="s">
        <v>2421</v>
      </c>
      <c r="I156" t="s">
        <v>30609</v>
      </c>
      <c r="J156" t="s">
        <v>2400</v>
      </c>
    </row>
    <row r="157" spans="1:10" x14ac:dyDescent="0.25">
      <c r="A157" s="108" t="str">
        <f>EnterpriseData!$B$38</f>
        <v>ProTes300420201Adm</v>
      </c>
      <c r="B157" t="s">
        <v>30610</v>
      </c>
      <c r="C157" t="s">
        <v>2632</v>
      </c>
      <c r="D157" t="s">
        <v>30611</v>
      </c>
      <c r="E157" t="s">
        <v>30612</v>
      </c>
      <c r="G157" t="s">
        <v>3771</v>
      </c>
      <c r="H157" t="s">
        <v>2421</v>
      </c>
      <c r="I157" t="s">
        <v>3772</v>
      </c>
      <c r="J157" t="s">
        <v>3016</v>
      </c>
    </row>
    <row r="158" spans="1:10" x14ac:dyDescent="0.25">
      <c r="A158" s="108" t="str">
        <f>EnterpriseData!$B$38</f>
        <v>ProTes300420201Adm</v>
      </c>
      <c r="B158" t="s">
        <v>30613</v>
      </c>
      <c r="C158" t="s">
        <v>2632</v>
      </c>
      <c r="D158" t="s">
        <v>30614</v>
      </c>
      <c r="E158" t="s">
        <v>30615</v>
      </c>
      <c r="F158" t="s">
        <v>30616</v>
      </c>
      <c r="G158" t="s">
        <v>28844</v>
      </c>
      <c r="H158" t="s">
        <v>2421</v>
      </c>
      <c r="I158" t="s">
        <v>30593</v>
      </c>
      <c r="J158" t="s">
        <v>2400</v>
      </c>
    </row>
    <row r="159" spans="1:10" x14ac:dyDescent="0.25">
      <c r="A159" s="108" t="str">
        <f>EnterpriseData!$B$38</f>
        <v>ProTes300420201Adm</v>
      </c>
      <c r="B159" t="s">
        <v>30617</v>
      </c>
      <c r="C159" t="s">
        <v>2632</v>
      </c>
      <c r="D159" t="s">
        <v>30618</v>
      </c>
      <c r="E159" t="s">
        <v>30592</v>
      </c>
      <c r="G159" t="s">
        <v>28844</v>
      </c>
      <c r="H159" t="s">
        <v>2421</v>
      </c>
      <c r="I159" t="s">
        <v>30593</v>
      </c>
      <c r="J159" t="s">
        <v>2400</v>
      </c>
    </row>
    <row r="160" spans="1:10" x14ac:dyDescent="0.25">
      <c r="A160" s="108" t="str">
        <f>EnterpriseData!$B$38</f>
        <v>ProTes300420201Adm</v>
      </c>
      <c r="B160" t="s">
        <v>30619</v>
      </c>
      <c r="C160" t="s">
        <v>2632</v>
      </c>
      <c r="D160" t="s">
        <v>30620</v>
      </c>
      <c r="E160" t="s">
        <v>30621</v>
      </c>
      <c r="G160" t="s">
        <v>30622</v>
      </c>
      <c r="H160" t="s">
        <v>2422</v>
      </c>
      <c r="I160" t="s">
        <v>30623</v>
      </c>
      <c r="J160" t="s">
        <v>2400</v>
      </c>
    </row>
    <row r="161" spans="1:10" x14ac:dyDescent="0.25">
      <c r="A161" s="108" t="str">
        <f>EnterpriseData!$B$38</f>
        <v>ProTes300420201Adm</v>
      </c>
      <c r="B161" t="s">
        <v>30624</v>
      </c>
      <c r="C161" t="s">
        <v>2632</v>
      </c>
      <c r="D161" t="s">
        <v>30625</v>
      </c>
      <c r="E161" t="s">
        <v>30626</v>
      </c>
      <c r="G161" t="s">
        <v>14515</v>
      </c>
      <c r="H161" t="s">
        <v>2422</v>
      </c>
      <c r="I161" t="s">
        <v>30627</v>
      </c>
      <c r="J161" t="s">
        <v>2400</v>
      </c>
    </row>
    <row r="162" spans="1:10" x14ac:dyDescent="0.25">
      <c r="A162" s="108" t="str">
        <f>EnterpriseData!$B$38</f>
        <v>ProTes300420201Adm</v>
      </c>
      <c r="B162" t="s">
        <v>30628</v>
      </c>
      <c r="C162" t="s">
        <v>2632</v>
      </c>
      <c r="D162" t="s">
        <v>30629</v>
      </c>
      <c r="E162" t="s">
        <v>30630</v>
      </c>
      <c r="G162" t="s">
        <v>27874</v>
      </c>
      <c r="H162" t="s">
        <v>2422</v>
      </c>
      <c r="I162" t="s">
        <v>30631</v>
      </c>
      <c r="J162" t="s">
        <v>2400</v>
      </c>
    </row>
    <row r="163" spans="1:10" x14ac:dyDescent="0.25">
      <c r="A163" s="108" t="str">
        <f>EnterpriseData!$B$38</f>
        <v>ProTes300420201Adm</v>
      </c>
      <c r="B163" t="s">
        <v>30632</v>
      </c>
      <c r="C163" t="s">
        <v>2632</v>
      </c>
      <c r="D163" t="s">
        <v>30633</v>
      </c>
      <c r="E163" t="s">
        <v>30626</v>
      </c>
      <c r="G163" t="s">
        <v>14515</v>
      </c>
      <c r="H163" t="s">
        <v>2422</v>
      </c>
      <c r="I163" t="s">
        <v>30627</v>
      </c>
      <c r="J163" t="s">
        <v>2400</v>
      </c>
    </row>
    <row r="164" spans="1:10" x14ac:dyDescent="0.25">
      <c r="A164" s="108" t="str">
        <f>EnterpriseData!$B$38</f>
        <v>ProTes300420201Adm</v>
      </c>
      <c r="B164" t="s">
        <v>30634</v>
      </c>
      <c r="C164" t="s">
        <v>2632</v>
      </c>
      <c r="D164" t="s">
        <v>30635</v>
      </c>
      <c r="E164" t="s">
        <v>30636</v>
      </c>
      <c r="G164" t="s">
        <v>16898</v>
      </c>
      <c r="H164" t="s">
        <v>2423</v>
      </c>
      <c r="I164" t="s">
        <v>30637</v>
      </c>
      <c r="J164" t="s">
        <v>2400</v>
      </c>
    </row>
    <row r="165" spans="1:10" x14ac:dyDescent="0.25">
      <c r="A165" s="108" t="str">
        <f>EnterpriseData!$B$38</f>
        <v>ProTes300420201Adm</v>
      </c>
      <c r="B165" t="s">
        <v>30638</v>
      </c>
      <c r="C165" t="s">
        <v>2632</v>
      </c>
      <c r="D165" t="s">
        <v>30639</v>
      </c>
      <c r="E165" t="s">
        <v>30640</v>
      </c>
      <c r="G165" t="s">
        <v>29144</v>
      </c>
      <c r="H165" t="s">
        <v>2423</v>
      </c>
      <c r="I165" t="s">
        <v>30641</v>
      </c>
      <c r="J165" t="s">
        <v>2400</v>
      </c>
    </row>
    <row r="166" spans="1:10" x14ac:dyDescent="0.25">
      <c r="A166" s="108" t="str">
        <f>EnterpriseData!$B$38</f>
        <v>ProTes300420201Adm</v>
      </c>
      <c r="B166" t="s">
        <v>30642</v>
      </c>
      <c r="C166" t="s">
        <v>2632</v>
      </c>
      <c r="D166" t="s">
        <v>30643</v>
      </c>
      <c r="E166" t="s">
        <v>30640</v>
      </c>
      <c r="G166" t="s">
        <v>29144</v>
      </c>
      <c r="H166" t="s">
        <v>2423</v>
      </c>
      <c r="I166" t="s">
        <v>30641</v>
      </c>
      <c r="J166" t="s">
        <v>2400</v>
      </c>
    </row>
    <row r="167" spans="1:10" x14ac:dyDescent="0.25">
      <c r="A167" s="108" t="str">
        <f>EnterpriseData!$B$38</f>
        <v>ProTes300420201Adm</v>
      </c>
      <c r="B167" t="s">
        <v>30644</v>
      </c>
      <c r="C167" t="s">
        <v>2632</v>
      </c>
      <c r="D167" t="s">
        <v>30645</v>
      </c>
      <c r="E167" t="s">
        <v>30646</v>
      </c>
      <c r="G167" t="s">
        <v>16898</v>
      </c>
      <c r="H167" t="s">
        <v>2423</v>
      </c>
      <c r="I167" t="s">
        <v>30647</v>
      </c>
      <c r="J167" t="s">
        <v>2400</v>
      </c>
    </row>
    <row r="168" spans="1:10" x14ac:dyDescent="0.25">
      <c r="A168" s="108" t="str">
        <f>EnterpriseData!$B$38</f>
        <v>ProTes300420201Adm</v>
      </c>
      <c r="B168" t="s">
        <v>30648</v>
      </c>
      <c r="C168" t="s">
        <v>2632</v>
      </c>
      <c r="D168" t="s">
        <v>30649</v>
      </c>
      <c r="E168" t="s">
        <v>30650</v>
      </c>
      <c r="G168" t="s">
        <v>29144</v>
      </c>
      <c r="H168" t="s">
        <v>2423</v>
      </c>
      <c r="I168" t="s">
        <v>30651</v>
      </c>
      <c r="J168" t="s">
        <v>2400</v>
      </c>
    </row>
    <row r="169" spans="1:10" x14ac:dyDescent="0.25">
      <c r="A169" s="108" t="str">
        <f>EnterpriseData!$B$38</f>
        <v>ProTes300420201Adm</v>
      </c>
      <c r="B169" t="s">
        <v>30652</v>
      </c>
      <c r="C169" t="s">
        <v>2632</v>
      </c>
      <c r="D169" t="s">
        <v>30653</v>
      </c>
      <c r="E169" t="s">
        <v>30654</v>
      </c>
      <c r="G169" t="s">
        <v>29144</v>
      </c>
      <c r="H169" t="s">
        <v>2423</v>
      </c>
      <c r="I169" t="s">
        <v>30655</v>
      </c>
      <c r="J169" t="s">
        <v>2400</v>
      </c>
    </row>
    <row r="170" spans="1:10" x14ac:dyDescent="0.25">
      <c r="A170" s="108" t="str">
        <f>EnterpriseData!$B$38</f>
        <v>ProTes300420201Adm</v>
      </c>
      <c r="B170" t="s">
        <v>30656</v>
      </c>
      <c r="C170" t="s">
        <v>2632</v>
      </c>
      <c r="D170" t="s">
        <v>30657</v>
      </c>
      <c r="E170" t="s">
        <v>30636</v>
      </c>
      <c r="G170" t="s">
        <v>16898</v>
      </c>
      <c r="H170" t="s">
        <v>2423</v>
      </c>
      <c r="I170" t="s">
        <v>30637</v>
      </c>
      <c r="J170" t="s">
        <v>2400</v>
      </c>
    </row>
    <row r="171" spans="1:10" x14ac:dyDescent="0.25">
      <c r="A171" s="108" t="str">
        <f>EnterpriseData!$B$38</f>
        <v>ProTes300420201Adm</v>
      </c>
      <c r="B171" t="s">
        <v>30658</v>
      </c>
      <c r="C171" t="s">
        <v>2632</v>
      </c>
      <c r="D171" t="s">
        <v>30659</v>
      </c>
      <c r="E171" t="s">
        <v>30660</v>
      </c>
      <c r="G171" t="s">
        <v>30661</v>
      </c>
      <c r="H171" t="s">
        <v>2424</v>
      </c>
      <c r="I171" t="s">
        <v>30662</v>
      </c>
      <c r="J171" t="s">
        <v>2400</v>
      </c>
    </row>
    <row r="172" spans="1:10" x14ac:dyDescent="0.25">
      <c r="A172" s="108" t="str">
        <f>EnterpriseData!$B$38</f>
        <v>ProTes300420201Adm</v>
      </c>
      <c r="B172" t="s">
        <v>30663</v>
      </c>
      <c r="C172" t="s">
        <v>2632</v>
      </c>
      <c r="D172" t="s">
        <v>30664</v>
      </c>
      <c r="E172" t="s">
        <v>30665</v>
      </c>
      <c r="G172" t="s">
        <v>30661</v>
      </c>
      <c r="H172" t="s">
        <v>2424</v>
      </c>
      <c r="I172" t="s">
        <v>30662</v>
      </c>
      <c r="J172" t="s">
        <v>2400</v>
      </c>
    </row>
    <row r="173" spans="1:10" x14ac:dyDescent="0.25">
      <c r="A173" s="108" t="str">
        <f>EnterpriseData!$B$38</f>
        <v>ProTes300420201Adm</v>
      </c>
      <c r="B173" t="s">
        <v>30666</v>
      </c>
      <c r="C173" t="s">
        <v>2632</v>
      </c>
      <c r="D173" t="s">
        <v>30667</v>
      </c>
      <c r="E173" t="s">
        <v>30668</v>
      </c>
      <c r="G173" t="s">
        <v>27847</v>
      </c>
      <c r="H173" t="s">
        <v>2425</v>
      </c>
      <c r="I173" t="s">
        <v>30669</v>
      </c>
      <c r="J173" t="s">
        <v>2400</v>
      </c>
    </row>
    <row r="174" spans="1:10" x14ac:dyDescent="0.25">
      <c r="A174" s="108" t="str">
        <f>EnterpriseData!$B$38</f>
        <v>ProTes300420201Adm</v>
      </c>
      <c r="B174" t="s">
        <v>30670</v>
      </c>
      <c r="C174" t="s">
        <v>2632</v>
      </c>
      <c r="D174" t="s">
        <v>30671</v>
      </c>
      <c r="E174" t="s">
        <v>30672</v>
      </c>
      <c r="G174" t="s">
        <v>24701</v>
      </c>
      <c r="H174" t="s">
        <v>2384</v>
      </c>
      <c r="I174" t="s">
        <v>30673</v>
      </c>
      <c r="J174" t="s">
        <v>2377</v>
      </c>
    </row>
    <row r="175" spans="1:10" x14ac:dyDescent="0.25">
      <c r="A175" s="108" t="str">
        <f>EnterpriseData!$B$38</f>
        <v>ProTes300420201Adm</v>
      </c>
      <c r="B175" t="s">
        <v>30674</v>
      </c>
      <c r="C175" t="s">
        <v>2632</v>
      </c>
      <c r="D175" t="s">
        <v>30675</v>
      </c>
      <c r="E175" t="s">
        <v>30676</v>
      </c>
      <c r="G175" t="s">
        <v>28883</v>
      </c>
      <c r="H175" t="s">
        <v>2426</v>
      </c>
      <c r="I175" t="s">
        <v>30677</v>
      </c>
      <c r="J175" t="s">
        <v>2400</v>
      </c>
    </row>
    <row r="176" spans="1:10" x14ac:dyDescent="0.25">
      <c r="A176" s="108" t="str">
        <f>EnterpriseData!$B$38</f>
        <v>ProTes300420201Adm</v>
      </c>
      <c r="B176" t="s">
        <v>30678</v>
      </c>
      <c r="C176" t="s">
        <v>2632</v>
      </c>
      <c r="D176" t="s">
        <v>30679</v>
      </c>
      <c r="E176" t="s">
        <v>30680</v>
      </c>
      <c r="G176" t="s">
        <v>28883</v>
      </c>
      <c r="H176" t="s">
        <v>2426</v>
      </c>
      <c r="I176" t="s">
        <v>30677</v>
      </c>
      <c r="J176" t="s">
        <v>2400</v>
      </c>
    </row>
    <row r="177" spans="1:10" x14ac:dyDescent="0.25">
      <c r="A177" s="108" t="str">
        <f>EnterpriseData!$B$38</f>
        <v>ProTes300420201Adm</v>
      </c>
      <c r="B177" t="s">
        <v>30681</v>
      </c>
      <c r="C177" t="s">
        <v>2632</v>
      </c>
      <c r="D177" t="s">
        <v>30682</v>
      </c>
      <c r="E177" t="s">
        <v>30683</v>
      </c>
      <c r="G177" t="s">
        <v>30684</v>
      </c>
      <c r="H177" t="s">
        <v>2426</v>
      </c>
      <c r="I177" t="s">
        <v>30685</v>
      </c>
      <c r="J177" t="s">
        <v>2400</v>
      </c>
    </row>
    <row r="178" spans="1:10" x14ac:dyDescent="0.25">
      <c r="A178" s="108" t="str">
        <f>EnterpriseData!$B$38</f>
        <v>ProTes300420201Adm</v>
      </c>
      <c r="B178" t="s">
        <v>30686</v>
      </c>
      <c r="C178" t="s">
        <v>2632</v>
      </c>
      <c r="D178" t="s">
        <v>30687</v>
      </c>
      <c r="E178" t="s">
        <v>30688</v>
      </c>
      <c r="F178" t="s">
        <v>30689</v>
      </c>
      <c r="G178" t="s">
        <v>30684</v>
      </c>
      <c r="H178" t="s">
        <v>2426</v>
      </c>
      <c r="I178" t="s">
        <v>30690</v>
      </c>
      <c r="J178" t="s">
        <v>2400</v>
      </c>
    </row>
    <row r="179" spans="1:10" x14ac:dyDescent="0.25">
      <c r="A179" s="108" t="str">
        <f>EnterpriseData!$B$38</f>
        <v>ProTes300420201Adm</v>
      </c>
      <c r="B179" t="s">
        <v>30691</v>
      </c>
      <c r="C179" t="s">
        <v>2632</v>
      </c>
      <c r="D179" t="s">
        <v>30692</v>
      </c>
      <c r="E179" t="s">
        <v>30693</v>
      </c>
      <c r="G179" t="s">
        <v>28749</v>
      </c>
      <c r="H179" t="s">
        <v>2428</v>
      </c>
      <c r="I179" t="s">
        <v>30694</v>
      </c>
      <c r="J179" t="s">
        <v>2400</v>
      </c>
    </row>
    <row r="180" spans="1:10" x14ac:dyDescent="0.25">
      <c r="A180" s="108" t="str">
        <f>EnterpriseData!$B$38</f>
        <v>ProTes300420201Adm</v>
      </c>
      <c r="B180" t="s">
        <v>30695</v>
      </c>
      <c r="C180" t="s">
        <v>2632</v>
      </c>
      <c r="D180" t="s">
        <v>30696</v>
      </c>
      <c r="E180" t="s">
        <v>30697</v>
      </c>
      <c r="G180" t="s">
        <v>30698</v>
      </c>
      <c r="H180" t="s">
        <v>2430</v>
      </c>
      <c r="I180" t="s">
        <v>30699</v>
      </c>
      <c r="J180" t="s">
        <v>2400</v>
      </c>
    </row>
    <row r="181" spans="1:10" x14ac:dyDescent="0.25">
      <c r="A181" s="108" t="str">
        <f>EnterpriseData!$B$38</f>
        <v>ProTes300420201Adm</v>
      </c>
      <c r="B181" t="s">
        <v>30700</v>
      </c>
      <c r="C181" t="s">
        <v>2632</v>
      </c>
      <c r="D181" t="s">
        <v>30701</v>
      </c>
      <c r="E181" t="s">
        <v>30702</v>
      </c>
      <c r="G181" t="s">
        <v>30698</v>
      </c>
      <c r="H181" t="s">
        <v>2430</v>
      </c>
      <c r="I181" t="s">
        <v>30699</v>
      </c>
      <c r="J181" t="s">
        <v>2400</v>
      </c>
    </row>
    <row r="182" spans="1:10" x14ac:dyDescent="0.25">
      <c r="A182" s="108" t="str">
        <f>EnterpriseData!$B$38</f>
        <v>ProTes300420201Adm</v>
      </c>
      <c r="B182" t="s">
        <v>30703</v>
      </c>
      <c r="C182" t="s">
        <v>2632</v>
      </c>
      <c r="D182" t="s">
        <v>30704</v>
      </c>
      <c r="E182" t="s">
        <v>30705</v>
      </c>
      <c r="G182" t="s">
        <v>30706</v>
      </c>
      <c r="H182" t="s">
        <v>2430</v>
      </c>
      <c r="I182" t="s">
        <v>30707</v>
      </c>
      <c r="J182" t="s">
        <v>2400</v>
      </c>
    </row>
    <row r="183" spans="1:10" x14ac:dyDescent="0.25">
      <c r="A183" s="108" t="str">
        <f>EnterpriseData!$B$38</f>
        <v>ProTes300420201Adm</v>
      </c>
      <c r="B183" t="s">
        <v>30708</v>
      </c>
      <c r="C183" t="s">
        <v>2632</v>
      </c>
      <c r="D183" t="s">
        <v>30709</v>
      </c>
      <c r="E183" t="s">
        <v>30710</v>
      </c>
      <c r="G183" t="s">
        <v>3842</v>
      </c>
      <c r="H183" t="s">
        <v>2430</v>
      </c>
      <c r="I183" t="s">
        <v>3843</v>
      </c>
      <c r="J183" t="s">
        <v>2400</v>
      </c>
    </row>
    <row r="184" spans="1:10" x14ac:dyDescent="0.25">
      <c r="A184" s="108" t="str">
        <f>EnterpriseData!$B$38</f>
        <v>ProTes300420201Adm</v>
      </c>
      <c r="B184" t="s">
        <v>30711</v>
      </c>
      <c r="C184" t="s">
        <v>2632</v>
      </c>
      <c r="D184" t="s">
        <v>30712</v>
      </c>
      <c r="E184" t="s">
        <v>30705</v>
      </c>
      <c r="G184" t="s">
        <v>30706</v>
      </c>
      <c r="H184" t="s">
        <v>2430</v>
      </c>
      <c r="I184" t="s">
        <v>30707</v>
      </c>
      <c r="J184" t="s">
        <v>2400</v>
      </c>
    </row>
    <row r="185" spans="1:10" x14ac:dyDescent="0.25">
      <c r="A185" s="108" t="str">
        <f>EnterpriseData!$B$38</f>
        <v>ProTes300420201Adm</v>
      </c>
      <c r="B185" t="s">
        <v>30713</v>
      </c>
      <c r="C185" t="s">
        <v>2632</v>
      </c>
      <c r="D185" t="s">
        <v>30714</v>
      </c>
      <c r="E185" t="s">
        <v>30715</v>
      </c>
      <c r="G185" t="s">
        <v>30716</v>
      </c>
      <c r="H185" t="s">
        <v>2430</v>
      </c>
      <c r="I185" t="s">
        <v>30717</v>
      </c>
      <c r="J185" t="s">
        <v>2400</v>
      </c>
    </row>
    <row r="186" spans="1:10" x14ac:dyDescent="0.25">
      <c r="A186" s="108" t="str">
        <f>EnterpriseData!$B$38</f>
        <v>ProTes300420201Adm</v>
      </c>
      <c r="B186" t="s">
        <v>30718</v>
      </c>
      <c r="C186" t="s">
        <v>2632</v>
      </c>
      <c r="D186" t="s">
        <v>30719</v>
      </c>
      <c r="E186" t="s">
        <v>30720</v>
      </c>
      <c r="G186" t="s">
        <v>30721</v>
      </c>
      <c r="H186" t="s">
        <v>2430</v>
      </c>
      <c r="I186" t="s">
        <v>30722</v>
      </c>
      <c r="J186" t="s">
        <v>2400</v>
      </c>
    </row>
    <row r="187" spans="1:10" x14ac:dyDescent="0.25">
      <c r="A187" s="108" t="str">
        <f>EnterpriseData!$B$38</f>
        <v>ProTes300420201Adm</v>
      </c>
      <c r="B187" t="s">
        <v>30723</v>
      </c>
      <c r="C187" t="s">
        <v>2632</v>
      </c>
      <c r="D187" t="s">
        <v>30724</v>
      </c>
      <c r="E187" t="s">
        <v>30725</v>
      </c>
      <c r="G187" t="s">
        <v>11023</v>
      </c>
      <c r="H187" t="s">
        <v>2385</v>
      </c>
      <c r="I187" t="s">
        <v>30726</v>
      </c>
      <c r="J187" t="s">
        <v>3016</v>
      </c>
    </row>
    <row r="188" spans="1:10" x14ac:dyDescent="0.25">
      <c r="A188" s="108" t="str">
        <f>EnterpriseData!$B$38</f>
        <v>ProTes300420201Adm</v>
      </c>
      <c r="B188" t="s">
        <v>30727</v>
      </c>
      <c r="C188" t="s">
        <v>2632</v>
      </c>
      <c r="D188" t="s">
        <v>30728</v>
      </c>
      <c r="E188" t="s">
        <v>30039</v>
      </c>
      <c r="G188" t="s">
        <v>11023</v>
      </c>
      <c r="H188" t="s">
        <v>2385</v>
      </c>
      <c r="I188" t="s">
        <v>30726</v>
      </c>
      <c r="J188" t="s">
        <v>3016</v>
      </c>
    </row>
    <row r="189" spans="1:10" x14ac:dyDescent="0.25">
      <c r="A189" s="108" t="str">
        <f>EnterpriseData!$B$38</f>
        <v>ProTes300420201Adm</v>
      </c>
      <c r="B189" t="s">
        <v>30729</v>
      </c>
      <c r="C189" t="s">
        <v>2632</v>
      </c>
      <c r="D189" t="s">
        <v>30730</v>
      </c>
      <c r="E189" t="s">
        <v>30039</v>
      </c>
      <c r="G189" t="s">
        <v>30731</v>
      </c>
      <c r="H189" t="s">
        <v>2385</v>
      </c>
      <c r="I189" t="s">
        <v>30732</v>
      </c>
      <c r="J189" t="s">
        <v>3016</v>
      </c>
    </row>
    <row r="190" spans="1:10" x14ac:dyDescent="0.25">
      <c r="A190" s="108" t="str">
        <f>EnterpriseData!$B$38</f>
        <v>ProTes300420201Adm</v>
      </c>
      <c r="B190" t="s">
        <v>30733</v>
      </c>
      <c r="C190" t="s">
        <v>2632</v>
      </c>
      <c r="D190" t="s">
        <v>30734</v>
      </c>
      <c r="E190" t="s">
        <v>30735</v>
      </c>
      <c r="G190" t="s">
        <v>30736</v>
      </c>
      <c r="H190" t="s">
        <v>2385</v>
      </c>
      <c r="I190" t="s">
        <v>30737</v>
      </c>
      <c r="J190" t="s">
        <v>3016</v>
      </c>
    </row>
    <row r="191" spans="1:10" x14ac:dyDescent="0.25">
      <c r="A191" s="108" t="str">
        <f>EnterpriseData!$B$38</f>
        <v>ProTes300420201Adm</v>
      </c>
      <c r="B191" t="s">
        <v>30738</v>
      </c>
      <c r="C191" t="s">
        <v>2632</v>
      </c>
      <c r="D191" t="s">
        <v>30739</v>
      </c>
      <c r="E191" t="s">
        <v>30735</v>
      </c>
      <c r="G191" t="s">
        <v>30736</v>
      </c>
      <c r="H191" t="s">
        <v>2385</v>
      </c>
      <c r="I191" t="s">
        <v>30737</v>
      </c>
      <c r="J191" t="s">
        <v>3016</v>
      </c>
    </row>
    <row r="192" spans="1:10" x14ac:dyDescent="0.25">
      <c r="A192" s="108" t="str">
        <f>EnterpriseData!$B$38</f>
        <v>ProTes300420201Adm</v>
      </c>
      <c r="B192" t="s">
        <v>30740</v>
      </c>
      <c r="C192" t="s">
        <v>2632</v>
      </c>
      <c r="D192" t="s">
        <v>30741</v>
      </c>
      <c r="E192" t="s">
        <v>30742</v>
      </c>
      <c r="G192" t="s">
        <v>28070</v>
      </c>
      <c r="H192" t="s">
        <v>2431</v>
      </c>
      <c r="I192" t="s">
        <v>30743</v>
      </c>
      <c r="J192" t="s">
        <v>2400</v>
      </c>
    </row>
    <row r="193" spans="1:10" x14ac:dyDescent="0.25">
      <c r="A193" s="108" t="str">
        <f>EnterpriseData!$B$38</f>
        <v>ProTes300420201Adm</v>
      </c>
      <c r="B193" t="s">
        <v>30744</v>
      </c>
      <c r="C193" t="s">
        <v>2632</v>
      </c>
      <c r="D193" t="s">
        <v>30745</v>
      </c>
      <c r="E193" t="s">
        <v>30746</v>
      </c>
      <c r="G193" t="s">
        <v>30747</v>
      </c>
      <c r="H193" t="s">
        <v>2431</v>
      </c>
      <c r="I193" t="s">
        <v>30748</v>
      </c>
      <c r="J193" t="s">
        <v>2400</v>
      </c>
    </row>
    <row r="194" spans="1:10" x14ac:dyDescent="0.25">
      <c r="A194" s="108" t="str">
        <f>EnterpriseData!$B$38</f>
        <v>ProTes300420201Adm</v>
      </c>
      <c r="B194" t="s">
        <v>30749</v>
      </c>
      <c r="C194" t="s">
        <v>2632</v>
      </c>
      <c r="D194" t="s">
        <v>30750</v>
      </c>
      <c r="E194" t="s">
        <v>30751</v>
      </c>
      <c r="F194" t="s">
        <v>30752</v>
      </c>
      <c r="G194" t="s">
        <v>3883</v>
      </c>
      <c r="H194" t="s">
        <v>2386</v>
      </c>
      <c r="I194" t="s">
        <v>30753</v>
      </c>
      <c r="J194" t="s">
        <v>2377</v>
      </c>
    </row>
    <row r="195" spans="1:10" x14ac:dyDescent="0.25">
      <c r="A195" s="108" t="str">
        <f>EnterpriseData!$B$38</f>
        <v>ProTes300420201Adm</v>
      </c>
      <c r="B195" t="s">
        <v>30754</v>
      </c>
      <c r="C195" t="s">
        <v>2632</v>
      </c>
      <c r="D195" t="s">
        <v>30755</v>
      </c>
      <c r="E195" t="s">
        <v>30756</v>
      </c>
      <c r="G195" t="s">
        <v>27906</v>
      </c>
      <c r="H195" t="s">
        <v>2432</v>
      </c>
      <c r="I195" t="s">
        <v>30757</v>
      </c>
      <c r="J195" t="s">
        <v>2400</v>
      </c>
    </row>
    <row r="196" spans="1:10" x14ac:dyDescent="0.25">
      <c r="A196" s="108" t="str">
        <f>EnterpriseData!$B$38</f>
        <v>ProTes300420201Adm</v>
      </c>
      <c r="B196" t="s">
        <v>30758</v>
      </c>
      <c r="C196" t="s">
        <v>2632</v>
      </c>
      <c r="D196" t="s">
        <v>30759</v>
      </c>
      <c r="E196" t="s">
        <v>30760</v>
      </c>
      <c r="G196" t="s">
        <v>28211</v>
      </c>
      <c r="H196" t="s">
        <v>2432</v>
      </c>
      <c r="I196" t="s">
        <v>30492</v>
      </c>
      <c r="J196" t="s">
        <v>2400</v>
      </c>
    </row>
    <row r="197" spans="1:10" x14ac:dyDescent="0.25">
      <c r="A197" s="108" t="str">
        <f>EnterpriseData!$B$38</f>
        <v>ProTes300420201Adm</v>
      </c>
      <c r="B197" t="s">
        <v>30761</v>
      </c>
      <c r="C197" t="s">
        <v>2632</v>
      </c>
      <c r="D197" t="s">
        <v>30762</v>
      </c>
      <c r="E197" t="s">
        <v>30763</v>
      </c>
      <c r="G197" t="s">
        <v>30764</v>
      </c>
      <c r="H197" t="s">
        <v>2432</v>
      </c>
      <c r="I197" t="s">
        <v>30765</v>
      </c>
      <c r="J197" t="s">
        <v>2400</v>
      </c>
    </row>
    <row r="198" spans="1:10" x14ac:dyDescent="0.25">
      <c r="A198" s="108" t="str">
        <f>EnterpriseData!$B$38</f>
        <v>ProTes300420201Adm</v>
      </c>
      <c r="B198" t="s">
        <v>30766</v>
      </c>
      <c r="C198" t="s">
        <v>2632</v>
      </c>
      <c r="D198" t="s">
        <v>30767</v>
      </c>
      <c r="E198" t="s">
        <v>30768</v>
      </c>
      <c r="G198" t="s">
        <v>29337</v>
      </c>
      <c r="H198" t="s">
        <v>2433</v>
      </c>
      <c r="I198" t="s">
        <v>30769</v>
      </c>
      <c r="J198" t="s">
        <v>2400</v>
      </c>
    </row>
    <row r="199" spans="1:10" x14ac:dyDescent="0.25">
      <c r="A199" s="108" t="str">
        <f>EnterpriseData!$B$38</f>
        <v>ProTes300420201Adm</v>
      </c>
      <c r="B199" t="s">
        <v>30770</v>
      </c>
      <c r="C199" t="s">
        <v>2632</v>
      </c>
      <c r="D199" t="s">
        <v>30771</v>
      </c>
      <c r="E199" t="s">
        <v>30772</v>
      </c>
      <c r="G199" t="s">
        <v>30773</v>
      </c>
      <c r="H199" t="s">
        <v>2433</v>
      </c>
      <c r="I199" t="s">
        <v>30774</v>
      </c>
      <c r="J199" t="s">
        <v>2400</v>
      </c>
    </row>
    <row r="200" spans="1:10" x14ac:dyDescent="0.25">
      <c r="A200" s="108" t="str">
        <f>EnterpriseData!$B$38</f>
        <v>ProTes300420201Adm</v>
      </c>
      <c r="B200" t="s">
        <v>30775</v>
      </c>
      <c r="C200" t="s">
        <v>2632</v>
      </c>
      <c r="D200" t="s">
        <v>30776</v>
      </c>
      <c r="E200" t="s">
        <v>30777</v>
      </c>
      <c r="G200" t="s">
        <v>25961</v>
      </c>
      <c r="H200" t="s">
        <v>2433</v>
      </c>
      <c r="I200" t="s">
        <v>30778</v>
      </c>
      <c r="J200" t="s">
        <v>2400</v>
      </c>
    </row>
    <row r="201" spans="1:10" x14ac:dyDescent="0.25">
      <c r="A201" s="108" t="str">
        <f>EnterpriseData!$B$38</f>
        <v>ProTes300420201Adm</v>
      </c>
      <c r="B201" t="s">
        <v>30779</v>
      </c>
      <c r="C201" t="s">
        <v>2632</v>
      </c>
      <c r="D201" t="s">
        <v>30780</v>
      </c>
      <c r="E201" t="s">
        <v>30781</v>
      </c>
      <c r="G201" t="s">
        <v>29337</v>
      </c>
      <c r="H201" t="s">
        <v>2433</v>
      </c>
      <c r="I201" t="s">
        <v>30782</v>
      </c>
      <c r="J201" t="s">
        <v>2400</v>
      </c>
    </row>
    <row r="202" spans="1:10" x14ac:dyDescent="0.25">
      <c r="A202" s="108" t="str">
        <f>EnterpriseData!$B$38</f>
        <v>ProTes300420201Adm</v>
      </c>
      <c r="B202" t="s">
        <v>30783</v>
      </c>
      <c r="C202" t="s">
        <v>2632</v>
      </c>
      <c r="D202" t="s">
        <v>30784</v>
      </c>
      <c r="E202" t="s">
        <v>30785</v>
      </c>
      <c r="G202" t="s">
        <v>28252</v>
      </c>
      <c r="H202" t="s">
        <v>2434</v>
      </c>
      <c r="I202" t="s">
        <v>30786</v>
      </c>
      <c r="J202" t="s">
        <v>2400</v>
      </c>
    </row>
    <row r="203" spans="1:10" x14ac:dyDescent="0.25">
      <c r="A203" s="108" t="str">
        <f>EnterpriseData!$B$38</f>
        <v>ProTes300420201Adm</v>
      </c>
      <c r="B203" t="s">
        <v>30787</v>
      </c>
      <c r="C203" t="s">
        <v>2632</v>
      </c>
      <c r="D203" t="s">
        <v>30788</v>
      </c>
      <c r="E203" t="s">
        <v>30789</v>
      </c>
      <c r="F203" t="s">
        <v>30790</v>
      </c>
      <c r="G203" t="s">
        <v>28878</v>
      </c>
      <c r="H203" t="s">
        <v>2434</v>
      </c>
      <c r="I203" t="s">
        <v>30791</v>
      </c>
      <c r="J203" t="s">
        <v>2400</v>
      </c>
    </row>
    <row r="204" spans="1:10" x14ac:dyDescent="0.25">
      <c r="A204" s="108" t="str">
        <f>EnterpriseData!$B$38</f>
        <v>ProTes300420201Adm</v>
      </c>
      <c r="B204" t="s">
        <v>30792</v>
      </c>
      <c r="C204" t="s">
        <v>2632</v>
      </c>
      <c r="D204" t="s">
        <v>30793</v>
      </c>
      <c r="E204" t="s">
        <v>30794</v>
      </c>
      <c r="G204" t="s">
        <v>28276</v>
      </c>
      <c r="H204" t="s">
        <v>2434</v>
      </c>
      <c r="I204" t="s">
        <v>30795</v>
      </c>
      <c r="J204" t="s">
        <v>2400</v>
      </c>
    </row>
    <row r="205" spans="1:10" x14ac:dyDescent="0.25">
      <c r="A205" s="108" t="str">
        <f>EnterpriseData!$B$38</f>
        <v>ProTes300420201Adm</v>
      </c>
      <c r="B205" t="s">
        <v>30796</v>
      </c>
      <c r="C205" t="s">
        <v>2632</v>
      </c>
      <c r="D205" t="s">
        <v>30797</v>
      </c>
      <c r="E205" t="s">
        <v>30798</v>
      </c>
      <c r="G205" t="s">
        <v>28252</v>
      </c>
      <c r="H205" t="s">
        <v>2434</v>
      </c>
      <c r="I205" t="s">
        <v>30799</v>
      </c>
      <c r="J205" t="s">
        <v>2400</v>
      </c>
    </row>
    <row r="206" spans="1:10" x14ac:dyDescent="0.25">
      <c r="A206" s="108" t="str">
        <f>EnterpriseData!$B$38</f>
        <v>ProTes300420201Adm</v>
      </c>
      <c r="B206" t="s">
        <v>30800</v>
      </c>
      <c r="C206" t="s">
        <v>2632</v>
      </c>
      <c r="D206" t="s">
        <v>30801</v>
      </c>
      <c r="E206" t="s">
        <v>30802</v>
      </c>
      <c r="G206" t="s">
        <v>30803</v>
      </c>
      <c r="H206" t="s">
        <v>2434</v>
      </c>
      <c r="I206" t="s">
        <v>30804</v>
      </c>
      <c r="J206" t="s">
        <v>2400</v>
      </c>
    </row>
    <row r="207" spans="1:10" x14ac:dyDescent="0.25">
      <c r="A207" s="108" t="str">
        <f>EnterpriseData!$B$38</f>
        <v>ProTes300420201Adm</v>
      </c>
      <c r="B207" t="s">
        <v>30805</v>
      </c>
      <c r="C207" t="s">
        <v>2632</v>
      </c>
      <c r="D207" t="s">
        <v>30806</v>
      </c>
      <c r="E207" t="s">
        <v>30807</v>
      </c>
      <c r="G207" t="s">
        <v>28276</v>
      </c>
      <c r="H207" t="s">
        <v>2434</v>
      </c>
      <c r="I207" t="s">
        <v>30808</v>
      </c>
      <c r="J207" t="s">
        <v>2400</v>
      </c>
    </row>
    <row r="208" spans="1:10" x14ac:dyDescent="0.25">
      <c r="A208" s="108" t="str">
        <f>EnterpriseData!$B$38</f>
        <v>ProTes300420201Adm</v>
      </c>
      <c r="B208" t="s">
        <v>30809</v>
      </c>
      <c r="C208" t="s">
        <v>2632</v>
      </c>
      <c r="D208" t="s">
        <v>30810</v>
      </c>
      <c r="E208" t="s">
        <v>30811</v>
      </c>
      <c r="G208" t="s">
        <v>30812</v>
      </c>
      <c r="H208" t="s">
        <v>2434</v>
      </c>
      <c r="I208" t="s">
        <v>30813</v>
      </c>
      <c r="J208" t="s">
        <v>2400</v>
      </c>
    </row>
    <row r="209" spans="1:10" x14ac:dyDescent="0.25">
      <c r="A209" s="108" t="str">
        <f>EnterpriseData!$B$38</f>
        <v>ProTes300420201Adm</v>
      </c>
      <c r="B209" t="s">
        <v>30814</v>
      </c>
      <c r="C209" t="s">
        <v>2632</v>
      </c>
      <c r="D209" t="s">
        <v>30815</v>
      </c>
      <c r="E209" t="s">
        <v>30816</v>
      </c>
      <c r="G209" t="s">
        <v>21896</v>
      </c>
      <c r="H209" t="s">
        <v>2434</v>
      </c>
      <c r="I209" t="s">
        <v>30817</v>
      </c>
      <c r="J209" t="s">
        <v>2400</v>
      </c>
    </row>
    <row r="210" spans="1:10" x14ac:dyDescent="0.25">
      <c r="A210" s="108" t="str">
        <f>EnterpriseData!$B$38</f>
        <v>ProTes300420201Adm</v>
      </c>
      <c r="B210" t="s">
        <v>30818</v>
      </c>
      <c r="C210" t="s">
        <v>2632</v>
      </c>
      <c r="D210" t="s">
        <v>30819</v>
      </c>
      <c r="E210" t="s">
        <v>30820</v>
      </c>
      <c r="G210" t="s">
        <v>28276</v>
      </c>
      <c r="H210" t="s">
        <v>2434</v>
      </c>
      <c r="I210" t="s">
        <v>30821</v>
      </c>
      <c r="J210" t="s">
        <v>2400</v>
      </c>
    </row>
    <row r="211" spans="1:10" x14ac:dyDescent="0.25">
      <c r="A211" s="108" t="str">
        <f>EnterpriseData!$B$38</f>
        <v>ProTes300420201Adm</v>
      </c>
      <c r="B211" t="s">
        <v>30822</v>
      </c>
      <c r="C211" t="s">
        <v>2632</v>
      </c>
      <c r="D211" t="s">
        <v>30823</v>
      </c>
      <c r="E211" t="s">
        <v>30824</v>
      </c>
      <c r="G211" t="s">
        <v>30825</v>
      </c>
      <c r="H211" t="s">
        <v>2434</v>
      </c>
      <c r="I211" t="s">
        <v>30826</v>
      </c>
      <c r="J211" t="s">
        <v>2400</v>
      </c>
    </row>
    <row r="212" spans="1:10" x14ac:dyDescent="0.25">
      <c r="A212" s="108" t="str">
        <f>EnterpriseData!$B$38</f>
        <v>ProTes300420201Adm</v>
      </c>
      <c r="B212" t="s">
        <v>30827</v>
      </c>
      <c r="C212" t="s">
        <v>2632</v>
      </c>
      <c r="D212" t="s">
        <v>30828</v>
      </c>
      <c r="E212" t="s">
        <v>30829</v>
      </c>
      <c r="G212" t="s">
        <v>30830</v>
      </c>
      <c r="H212" t="s">
        <v>2434</v>
      </c>
      <c r="I212" t="s">
        <v>30831</v>
      </c>
      <c r="J212" t="s">
        <v>2400</v>
      </c>
    </row>
    <row r="213" spans="1:10" x14ac:dyDescent="0.25">
      <c r="A213" s="108" t="str">
        <f>EnterpriseData!$B$38</f>
        <v>ProTes300420201Adm</v>
      </c>
      <c r="B213" t="s">
        <v>30832</v>
      </c>
      <c r="C213" t="s">
        <v>2632</v>
      </c>
      <c r="D213" t="s">
        <v>30833</v>
      </c>
      <c r="E213" t="s">
        <v>30834</v>
      </c>
      <c r="G213" t="s">
        <v>29792</v>
      </c>
      <c r="H213" t="s">
        <v>2434</v>
      </c>
      <c r="I213" t="s">
        <v>30835</v>
      </c>
      <c r="J213" t="s">
        <v>2400</v>
      </c>
    </row>
    <row r="214" spans="1:10" x14ac:dyDescent="0.25">
      <c r="A214" s="108" t="str">
        <f>EnterpriseData!$B$38</f>
        <v>ProTes300420201Adm</v>
      </c>
      <c r="B214" t="s">
        <v>30836</v>
      </c>
      <c r="C214" t="s">
        <v>2632</v>
      </c>
      <c r="D214" t="s">
        <v>30837</v>
      </c>
      <c r="E214" t="s">
        <v>30834</v>
      </c>
      <c r="G214" t="s">
        <v>29792</v>
      </c>
      <c r="H214" t="s">
        <v>2434</v>
      </c>
      <c r="I214" t="s">
        <v>30835</v>
      </c>
      <c r="J214" t="s">
        <v>2400</v>
      </c>
    </row>
    <row r="215" spans="1:10" x14ac:dyDescent="0.25">
      <c r="A215" s="108" t="str">
        <f>EnterpriseData!$B$38</f>
        <v>ProTes300420201Adm</v>
      </c>
      <c r="B215" t="s">
        <v>30838</v>
      </c>
      <c r="C215" t="s">
        <v>2632</v>
      </c>
      <c r="D215" t="s">
        <v>30839</v>
      </c>
      <c r="E215" t="s">
        <v>30840</v>
      </c>
      <c r="G215" t="s">
        <v>30841</v>
      </c>
      <c r="H215" t="s">
        <v>2389</v>
      </c>
      <c r="I215" t="s">
        <v>30842</v>
      </c>
      <c r="J215" t="s">
        <v>2377</v>
      </c>
    </row>
    <row r="216" spans="1:10" x14ac:dyDescent="0.25">
      <c r="A216" s="108" t="str">
        <f>EnterpriseData!$B$38</f>
        <v>ProTes300420201Adm</v>
      </c>
      <c r="B216" t="s">
        <v>30843</v>
      </c>
      <c r="C216" t="s">
        <v>2632</v>
      </c>
      <c r="D216" t="s">
        <v>30844</v>
      </c>
      <c r="E216" t="s">
        <v>30845</v>
      </c>
      <c r="G216" t="s">
        <v>30846</v>
      </c>
      <c r="H216" t="s">
        <v>2389</v>
      </c>
      <c r="I216" t="s">
        <v>30847</v>
      </c>
      <c r="J216" t="s">
        <v>2377</v>
      </c>
    </row>
    <row r="217" spans="1:10" x14ac:dyDescent="0.25">
      <c r="A217" s="108" t="str">
        <f>EnterpriseData!$B$38</f>
        <v>ProTes300420201Adm</v>
      </c>
      <c r="B217" t="s">
        <v>30848</v>
      </c>
      <c r="C217" t="s">
        <v>2632</v>
      </c>
      <c r="D217" t="s">
        <v>30849</v>
      </c>
      <c r="E217" t="s">
        <v>30850</v>
      </c>
      <c r="G217" t="s">
        <v>30851</v>
      </c>
      <c r="H217" t="s">
        <v>2389</v>
      </c>
      <c r="I217" t="s">
        <v>30852</v>
      </c>
      <c r="J217" t="s">
        <v>2377</v>
      </c>
    </row>
    <row r="218" spans="1:10" x14ac:dyDescent="0.25">
      <c r="A218" s="108" t="str">
        <f>EnterpriseData!$B$38</f>
        <v>ProTes300420201Adm</v>
      </c>
      <c r="B218" t="s">
        <v>30853</v>
      </c>
      <c r="C218" t="s">
        <v>2632</v>
      </c>
      <c r="D218" t="s">
        <v>30854</v>
      </c>
      <c r="E218" t="s">
        <v>30845</v>
      </c>
      <c r="G218" t="s">
        <v>30846</v>
      </c>
      <c r="H218" t="s">
        <v>2389</v>
      </c>
      <c r="I218" t="s">
        <v>30847</v>
      </c>
      <c r="J218" t="s">
        <v>2377</v>
      </c>
    </row>
    <row r="219" spans="1:10" x14ac:dyDescent="0.25">
      <c r="A219" s="108" t="str">
        <f>EnterpriseData!$B$38</f>
        <v>ProTes300420201Adm</v>
      </c>
      <c r="B219" t="s">
        <v>30855</v>
      </c>
      <c r="C219" t="s">
        <v>2632</v>
      </c>
      <c r="D219" t="s">
        <v>30856</v>
      </c>
      <c r="E219" t="s">
        <v>30857</v>
      </c>
      <c r="G219" t="s">
        <v>3924</v>
      </c>
      <c r="H219" t="s">
        <v>2436</v>
      </c>
      <c r="I219" t="s">
        <v>30858</v>
      </c>
      <c r="J219" t="s">
        <v>2400</v>
      </c>
    </row>
    <row r="220" spans="1:10" x14ac:dyDescent="0.25">
      <c r="A220" s="108" t="str">
        <f>EnterpriseData!$B$38</f>
        <v>ProTes300420201Adm</v>
      </c>
      <c r="B220" t="s">
        <v>30859</v>
      </c>
      <c r="C220" t="s">
        <v>2632</v>
      </c>
      <c r="D220" t="s">
        <v>30860</v>
      </c>
      <c r="E220" t="s">
        <v>30861</v>
      </c>
      <c r="G220" t="s">
        <v>3924</v>
      </c>
      <c r="H220" t="s">
        <v>2436</v>
      </c>
      <c r="I220" t="s">
        <v>30862</v>
      </c>
      <c r="J220" t="s">
        <v>2400</v>
      </c>
    </row>
    <row r="221" spans="1:10" x14ac:dyDescent="0.25">
      <c r="A221" s="108" t="str">
        <f>EnterpriseData!$B$38</f>
        <v>ProTes300420201Adm</v>
      </c>
      <c r="B221" t="s">
        <v>30863</v>
      </c>
      <c r="C221" t="s">
        <v>2632</v>
      </c>
      <c r="D221" t="s">
        <v>30864</v>
      </c>
      <c r="E221" t="s">
        <v>30865</v>
      </c>
      <c r="G221" t="s">
        <v>3924</v>
      </c>
      <c r="H221" t="s">
        <v>2436</v>
      </c>
      <c r="I221" t="s">
        <v>30866</v>
      </c>
      <c r="J221" t="s">
        <v>2400</v>
      </c>
    </row>
    <row r="222" spans="1:10" x14ac:dyDescent="0.25">
      <c r="A222" s="108" t="str">
        <f>EnterpriseData!$B$38</f>
        <v>ProTes300420201Adm</v>
      </c>
      <c r="B222" t="s">
        <v>30867</v>
      </c>
      <c r="C222" t="s">
        <v>2632</v>
      </c>
      <c r="D222" t="s">
        <v>30868</v>
      </c>
      <c r="E222" t="s">
        <v>30857</v>
      </c>
      <c r="G222" t="s">
        <v>3924</v>
      </c>
      <c r="H222" t="s">
        <v>2436</v>
      </c>
      <c r="I222" t="s">
        <v>30858</v>
      </c>
      <c r="J222" t="s">
        <v>2400</v>
      </c>
    </row>
    <row r="223" spans="1:10" x14ac:dyDescent="0.25">
      <c r="A223" s="108" t="str">
        <f>EnterpriseData!$B$38</f>
        <v>ProTes300420201Adm</v>
      </c>
      <c r="B223" t="s">
        <v>30869</v>
      </c>
      <c r="C223" t="s">
        <v>2632</v>
      </c>
      <c r="D223" t="s">
        <v>30870</v>
      </c>
      <c r="E223" t="s">
        <v>30871</v>
      </c>
      <c r="G223" t="s">
        <v>30872</v>
      </c>
      <c r="H223" t="s">
        <v>2437</v>
      </c>
      <c r="I223" t="s">
        <v>30873</v>
      </c>
      <c r="J223" t="s">
        <v>2400</v>
      </c>
    </row>
    <row r="224" spans="1:10" x14ac:dyDescent="0.25">
      <c r="A224" s="108" t="str">
        <f>EnterpriseData!$B$38</f>
        <v>ProTes300420201Adm</v>
      </c>
      <c r="B224" t="s">
        <v>30874</v>
      </c>
      <c r="C224" t="s">
        <v>2632</v>
      </c>
      <c r="D224" t="s">
        <v>30875</v>
      </c>
      <c r="E224" t="s">
        <v>30876</v>
      </c>
      <c r="G224" t="s">
        <v>3953</v>
      </c>
      <c r="H224" t="s">
        <v>2437</v>
      </c>
      <c r="I224" t="s">
        <v>30877</v>
      </c>
      <c r="J224" t="s">
        <v>2400</v>
      </c>
    </row>
    <row r="225" spans="1:10" x14ac:dyDescent="0.25">
      <c r="A225" s="108" t="str">
        <f>EnterpriseData!$B$38</f>
        <v>ProTes300420201Adm</v>
      </c>
      <c r="B225" t="s">
        <v>30878</v>
      </c>
      <c r="C225" t="s">
        <v>2632</v>
      </c>
      <c r="D225" t="s">
        <v>30879</v>
      </c>
      <c r="E225" t="s">
        <v>30880</v>
      </c>
      <c r="G225" t="s">
        <v>3953</v>
      </c>
      <c r="H225" t="s">
        <v>2437</v>
      </c>
      <c r="I225" t="s">
        <v>30877</v>
      </c>
      <c r="J225" t="s">
        <v>2400</v>
      </c>
    </row>
    <row r="226" spans="1:10" x14ac:dyDescent="0.25">
      <c r="A226" s="108" t="str">
        <f>EnterpriseData!$B$38</f>
        <v>ProTes300420201Adm</v>
      </c>
      <c r="B226" t="s">
        <v>30881</v>
      </c>
      <c r="C226" t="s">
        <v>2632</v>
      </c>
      <c r="D226" t="s">
        <v>30882</v>
      </c>
      <c r="E226" t="s">
        <v>30883</v>
      </c>
      <c r="G226" t="s">
        <v>30884</v>
      </c>
      <c r="H226" t="s">
        <v>2437</v>
      </c>
      <c r="I226" t="s">
        <v>30885</v>
      </c>
      <c r="J226" t="s">
        <v>2400</v>
      </c>
    </row>
    <row r="227" spans="1:10" x14ac:dyDescent="0.25">
      <c r="A227" s="108" t="str">
        <f>EnterpriseData!$B$38</f>
        <v>ProTes300420201Adm</v>
      </c>
      <c r="B227" t="s">
        <v>30886</v>
      </c>
      <c r="C227" t="s">
        <v>2632</v>
      </c>
      <c r="D227" t="s">
        <v>30887</v>
      </c>
      <c r="E227" t="s">
        <v>30888</v>
      </c>
      <c r="G227" t="s">
        <v>30889</v>
      </c>
      <c r="H227" t="s">
        <v>2437</v>
      </c>
      <c r="I227" t="s">
        <v>30890</v>
      </c>
      <c r="J227" t="s">
        <v>2400</v>
      </c>
    </row>
    <row r="228" spans="1:10" x14ac:dyDescent="0.25">
      <c r="A228" s="108" t="str">
        <f>EnterpriseData!$B$38</f>
        <v>ProTes300420201Adm</v>
      </c>
      <c r="B228" t="s">
        <v>30891</v>
      </c>
      <c r="C228" t="s">
        <v>2632</v>
      </c>
      <c r="D228" t="s">
        <v>30892</v>
      </c>
      <c r="E228" t="s">
        <v>30893</v>
      </c>
      <c r="G228" t="s">
        <v>30894</v>
      </c>
      <c r="H228" t="s">
        <v>2437</v>
      </c>
      <c r="I228" t="s">
        <v>30895</v>
      </c>
      <c r="J228" t="s">
        <v>2400</v>
      </c>
    </row>
    <row r="229" spans="1:10" x14ac:dyDescent="0.25">
      <c r="A229" s="108" t="str">
        <f>EnterpriseData!$B$38</f>
        <v>ProTes300420201Adm</v>
      </c>
      <c r="B229" t="s">
        <v>30896</v>
      </c>
      <c r="C229" t="s">
        <v>2632</v>
      </c>
      <c r="D229" t="s">
        <v>30897</v>
      </c>
      <c r="E229" t="s">
        <v>30898</v>
      </c>
      <c r="G229" t="s">
        <v>30899</v>
      </c>
      <c r="H229" t="s">
        <v>2437</v>
      </c>
      <c r="I229" t="s">
        <v>30900</v>
      </c>
      <c r="J229" t="s">
        <v>2400</v>
      </c>
    </row>
    <row r="230" spans="1:10" x14ac:dyDescent="0.25">
      <c r="A230" s="108" t="str">
        <f>EnterpriseData!$B$38</f>
        <v>ProTes300420201Adm</v>
      </c>
      <c r="B230" t="s">
        <v>30901</v>
      </c>
      <c r="C230" t="s">
        <v>2632</v>
      </c>
      <c r="D230" t="s">
        <v>30902</v>
      </c>
      <c r="E230" t="s">
        <v>30903</v>
      </c>
      <c r="G230" t="s">
        <v>30889</v>
      </c>
      <c r="H230" t="s">
        <v>2437</v>
      </c>
      <c r="I230" t="s">
        <v>30904</v>
      </c>
      <c r="J230" t="s">
        <v>2400</v>
      </c>
    </row>
    <row r="231" spans="1:10" x14ac:dyDescent="0.25">
      <c r="A231" s="108" t="str">
        <f>EnterpriseData!$B$38</f>
        <v>ProTes300420201Adm</v>
      </c>
      <c r="B231" t="s">
        <v>30905</v>
      </c>
      <c r="C231" t="s">
        <v>2632</v>
      </c>
      <c r="D231" t="s">
        <v>30906</v>
      </c>
      <c r="E231" t="s">
        <v>30907</v>
      </c>
      <c r="G231" t="s">
        <v>30908</v>
      </c>
      <c r="H231" t="s">
        <v>2437</v>
      </c>
      <c r="I231" t="s">
        <v>30909</v>
      </c>
      <c r="J231" t="s">
        <v>2400</v>
      </c>
    </row>
    <row r="232" spans="1:10" x14ac:dyDescent="0.25">
      <c r="A232" s="108" t="str">
        <f>EnterpriseData!$B$38</f>
        <v>ProTes300420201Adm</v>
      </c>
      <c r="B232" t="s">
        <v>30910</v>
      </c>
      <c r="C232" t="s">
        <v>2632</v>
      </c>
      <c r="D232" t="s">
        <v>30911</v>
      </c>
      <c r="E232" t="s">
        <v>30912</v>
      </c>
      <c r="G232" t="s">
        <v>30913</v>
      </c>
      <c r="H232" t="s">
        <v>2437</v>
      </c>
      <c r="I232" t="s">
        <v>30914</v>
      </c>
      <c r="J232" t="s">
        <v>2400</v>
      </c>
    </row>
    <row r="233" spans="1:10" x14ac:dyDescent="0.25">
      <c r="A233" s="108" t="str">
        <f>EnterpriseData!$B$38</f>
        <v>ProTes300420201Adm</v>
      </c>
      <c r="B233" t="s">
        <v>30915</v>
      </c>
      <c r="C233" t="s">
        <v>2632</v>
      </c>
      <c r="D233" t="s">
        <v>30916</v>
      </c>
      <c r="E233" t="s">
        <v>30917</v>
      </c>
      <c r="G233" t="s">
        <v>30918</v>
      </c>
      <c r="H233" t="s">
        <v>2437</v>
      </c>
      <c r="I233" t="s">
        <v>30919</v>
      </c>
      <c r="J233" t="s">
        <v>2400</v>
      </c>
    </row>
    <row r="234" spans="1:10" x14ac:dyDescent="0.25">
      <c r="A234" s="108" t="str">
        <f>EnterpriseData!$B$38</f>
        <v>ProTes300420201Adm</v>
      </c>
      <c r="B234" t="s">
        <v>30920</v>
      </c>
      <c r="C234" t="s">
        <v>2632</v>
      </c>
      <c r="D234" t="s">
        <v>30921</v>
      </c>
      <c r="E234" t="s">
        <v>30922</v>
      </c>
      <c r="G234" t="s">
        <v>30923</v>
      </c>
      <c r="H234" t="s">
        <v>4012</v>
      </c>
      <c r="I234" t="s">
        <v>30924</v>
      </c>
      <c r="J234" t="s">
        <v>2377</v>
      </c>
    </row>
    <row r="235" spans="1:10" x14ac:dyDescent="0.25">
      <c r="A235" s="108" t="str">
        <f>EnterpriseData!$B$38</f>
        <v>ProTes300420201Adm</v>
      </c>
      <c r="B235" t="s">
        <v>30925</v>
      </c>
      <c r="C235" t="s">
        <v>2632</v>
      </c>
      <c r="D235" t="s">
        <v>30926</v>
      </c>
      <c r="E235" t="s">
        <v>30927</v>
      </c>
      <c r="G235" t="s">
        <v>30928</v>
      </c>
      <c r="H235" t="s">
        <v>4012</v>
      </c>
      <c r="I235" t="s">
        <v>30929</v>
      </c>
      <c r="J235" t="s">
        <v>2377</v>
      </c>
    </row>
    <row r="236" spans="1:10" x14ac:dyDescent="0.25">
      <c r="A236" s="108" t="str">
        <f>EnterpriseData!$B$38</f>
        <v>ProTes300420201Adm</v>
      </c>
      <c r="B236" t="s">
        <v>30930</v>
      </c>
      <c r="C236" t="s">
        <v>2632</v>
      </c>
      <c r="D236" t="s">
        <v>30931</v>
      </c>
      <c r="E236" t="s">
        <v>30039</v>
      </c>
      <c r="G236" t="s">
        <v>30932</v>
      </c>
      <c r="H236" t="s">
        <v>30933</v>
      </c>
      <c r="I236" t="s">
        <v>30934</v>
      </c>
      <c r="J236" t="s">
        <v>3016</v>
      </c>
    </row>
    <row r="237" spans="1:10" x14ac:dyDescent="0.25">
      <c r="A237" s="108" t="str">
        <f>EnterpriseData!$B$38</f>
        <v>ProTes300420201Adm</v>
      </c>
      <c r="B237" t="s">
        <v>30935</v>
      </c>
      <c r="C237" t="s">
        <v>2632</v>
      </c>
      <c r="D237" t="s">
        <v>30936</v>
      </c>
      <c r="E237" t="s">
        <v>30937</v>
      </c>
      <c r="F237" t="s">
        <v>30938</v>
      </c>
      <c r="G237" t="s">
        <v>8699</v>
      </c>
      <c r="H237" t="s">
        <v>5843</v>
      </c>
      <c r="I237" t="s">
        <v>30939</v>
      </c>
      <c r="J237" t="s">
        <v>3016</v>
      </c>
    </row>
    <row r="238" spans="1:10" x14ac:dyDescent="0.25">
      <c r="A238" s="108" t="str">
        <f>EnterpriseData!$B$38</f>
        <v>ProTes300420201Adm</v>
      </c>
      <c r="B238" t="s">
        <v>30940</v>
      </c>
      <c r="C238" t="s">
        <v>2632</v>
      </c>
      <c r="D238" t="s">
        <v>30941</v>
      </c>
      <c r="E238" t="s">
        <v>30039</v>
      </c>
      <c r="G238" t="s">
        <v>8699</v>
      </c>
      <c r="H238" t="s">
        <v>5843</v>
      </c>
      <c r="I238" t="s">
        <v>30939</v>
      </c>
      <c r="J238" t="s">
        <v>3016</v>
      </c>
    </row>
    <row r="239" spans="1:10" x14ac:dyDescent="0.25">
      <c r="A239" s="108" t="str">
        <f>EnterpriseData!$B$38</f>
        <v>ProTes300420201Adm</v>
      </c>
      <c r="B239" t="s">
        <v>30942</v>
      </c>
      <c r="C239" t="s">
        <v>2632</v>
      </c>
      <c r="D239" t="s">
        <v>30943</v>
      </c>
      <c r="E239" t="s">
        <v>30944</v>
      </c>
      <c r="G239" t="s">
        <v>30945</v>
      </c>
      <c r="H239" t="s">
        <v>2391</v>
      </c>
      <c r="I239" t="s">
        <v>30946</v>
      </c>
      <c r="J239" t="s">
        <v>2377</v>
      </c>
    </row>
    <row r="240" spans="1:10" x14ac:dyDescent="0.25">
      <c r="A240" s="108" t="str">
        <f>EnterpriseData!$B$38</f>
        <v>ProTes300420201Adm</v>
      </c>
      <c r="B240" t="s">
        <v>30947</v>
      </c>
      <c r="C240" t="s">
        <v>2632</v>
      </c>
      <c r="D240" t="s">
        <v>30948</v>
      </c>
      <c r="E240" t="s">
        <v>30949</v>
      </c>
      <c r="G240" t="s">
        <v>4192</v>
      </c>
      <c r="H240" t="s">
        <v>2439</v>
      </c>
      <c r="I240" t="s">
        <v>30950</v>
      </c>
      <c r="J240" t="s">
        <v>2400</v>
      </c>
    </row>
    <row r="241" spans="1:10" x14ac:dyDescent="0.25">
      <c r="A241" s="108" t="str">
        <f>EnterpriseData!$B$38</f>
        <v>ProTes300420201Adm</v>
      </c>
      <c r="B241" t="s">
        <v>30951</v>
      </c>
      <c r="C241" t="s">
        <v>2632</v>
      </c>
      <c r="D241" t="s">
        <v>30952</v>
      </c>
      <c r="E241" t="s">
        <v>30953</v>
      </c>
      <c r="G241" t="s">
        <v>30954</v>
      </c>
      <c r="H241" t="s">
        <v>2439</v>
      </c>
      <c r="I241" t="s">
        <v>30955</v>
      </c>
      <c r="J241" t="s">
        <v>2400</v>
      </c>
    </row>
    <row r="242" spans="1:10" x14ac:dyDescent="0.25">
      <c r="A242" s="108" t="str">
        <f>EnterpriseData!$B$38</f>
        <v>ProTes300420201Adm</v>
      </c>
      <c r="B242" t="s">
        <v>30956</v>
      </c>
      <c r="C242" t="s">
        <v>2632</v>
      </c>
      <c r="D242" t="s">
        <v>30957</v>
      </c>
      <c r="E242" t="s">
        <v>30039</v>
      </c>
      <c r="G242" t="s">
        <v>30958</v>
      </c>
      <c r="H242" t="s">
        <v>4640</v>
      </c>
      <c r="I242" t="s">
        <v>30959</v>
      </c>
      <c r="J242" t="s">
        <v>3016</v>
      </c>
    </row>
    <row r="243" spans="1:10" x14ac:dyDescent="0.25">
      <c r="A243" s="108" t="str">
        <f>EnterpriseData!$B$38</f>
        <v>ProTes300420201Adm</v>
      </c>
      <c r="B243" t="s">
        <v>30960</v>
      </c>
      <c r="C243" t="s">
        <v>2632</v>
      </c>
      <c r="D243" t="s">
        <v>30961</v>
      </c>
      <c r="E243" t="s">
        <v>30039</v>
      </c>
      <c r="G243" t="s">
        <v>30962</v>
      </c>
      <c r="H243" t="s">
        <v>4640</v>
      </c>
      <c r="I243" t="s">
        <v>30963</v>
      </c>
      <c r="J243" t="s">
        <v>3016</v>
      </c>
    </row>
    <row r="244" spans="1:10" x14ac:dyDescent="0.25">
      <c r="A244" s="108" t="str">
        <f>EnterpriseData!$B$38</f>
        <v>ProTes300420201Adm</v>
      </c>
      <c r="B244" t="s">
        <v>30964</v>
      </c>
      <c r="C244" t="s">
        <v>2632</v>
      </c>
      <c r="D244" t="s">
        <v>30965</v>
      </c>
      <c r="E244" t="s">
        <v>30966</v>
      </c>
      <c r="G244" t="s">
        <v>13259</v>
      </c>
      <c r="H244" t="s">
        <v>2392</v>
      </c>
      <c r="I244" t="s">
        <v>30967</v>
      </c>
      <c r="J244" t="s">
        <v>2377</v>
      </c>
    </row>
    <row r="245" spans="1:10" x14ac:dyDescent="0.25">
      <c r="A245" s="108" t="str">
        <f>EnterpriseData!$B$38</f>
        <v>ProTes300420201Adm</v>
      </c>
      <c r="B245" t="s">
        <v>30968</v>
      </c>
      <c r="C245" t="s">
        <v>2632</v>
      </c>
      <c r="D245" t="s">
        <v>30969</v>
      </c>
      <c r="E245" t="s">
        <v>30970</v>
      </c>
      <c r="G245" t="s">
        <v>24745</v>
      </c>
      <c r="H245" t="s">
        <v>2392</v>
      </c>
      <c r="I245" t="s">
        <v>30971</v>
      </c>
      <c r="J245" t="s">
        <v>2377</v>
      </c>
    </row>
    <row r="246" spans="1:10" x14ac:dyDescent="0.25">
      <c r="A246" s="108" t="str">
        <f>EnterpriseData!$B$38</f>
        <v>ProTes300420201Adm</v>
      </c>
      <c r="B246" t="s">
        <v>30972</v>
      </c>
      <c r="C246" t="s">
        <v>2632</v>
      </c>
      <c r="D246" t="s">
        <v>30973</v>
      </c>
      <c r="E246" t="s">
        <v>30974</v>
      </c>
      <c r="G246" t="s">
        <v>24745</v>
      </c>
      <c r="H246" t="s">
        <v>2392</v>
      </c>
      <c r="I246" t="s">
        <v>30975</v>
      </c>
      <c r="J246" t="s">
        <v>2377</v>
      </c>
    </row>
    <row r="247" spans="1:10" x14ac:dyDescent="0.25">
      <c r="A247" s="108" t="str">
        <f>EnterpriseData!$B$38</f>
        <v>ProTes300420201Adm</v>
      </c>
      <c r="B247" t="s">
        <v>30976</v>
      </c>
      <c r="C247" t="s">
        <v>2632</v>
      </c>
      <c r="D247" t="s">
        <v>30977</v>
      </c>
      <c r="E247" t="s">
        <v>30978</v>
      </c>
      <c r="G247" t="s">
        <v>16869</v>
      </c>
      <c r="H247" t="s">
        <v>5872</v>
      </c>
      <c r="I247" t="s">
        <v>30979</v>
      </c>
      <c r="J247" t="s">
        <v>3016</v>
      </c>
    </row>
    <row r="248" spans="1:10" x14ac:dyDescent="0.25">
      <c r="A248" s="108" t="str">
        <f>EnterpriseData!$B$38</f>
        <v>ProTes300420201Adm</v>
      </c>
      <c r="B248" t="s">
        <v>30980</v>
      </c>
      <c r="C248" t="s">
        <v>2632</v>
      </c>
      <c r="D248" t="s">
        <v>30981</v>
      </c>
      <c r="E248" t="s">
        <v>30039</v>
      </c>
      <c r="G248" t="s">
        <v>16869</v>
      </c>
      <c r="H248" t="s">
        <v>5872</v>
      </c>
      <c r="I248" t="s">
        <v>30979</v>
      </c>
      <c r="J248" t="s">
        <v>3016</v>
      </c>
    </row>
    <row r="249" spans="1:10" x14ac:dyDescent="0.25">
      <c r="A249" s="108" t="str">
        <f>EnterpriseData!$B$38</f>
        <v>ProTes300420201Adm</v>
      </c>
      <c r="B249" t="s">
        <v>30982</v>
      </c>
      <c r="C249" t="s">
        <v>2632</v>
      </c>
      <c r="D249" t="s">
        <v>30983</v>
      </c>
      <c r="E249" t="s">
        <v>30984</v>
      </c>
      <c r="F249" t="s">
        <v>30985</v>
      </c>
      <c r="G249" t="s">
        <v>24380</v>
      </c>
      <c r="H249" t="s">
        <v>409</v>
      </c>
      <c r="I249" t="s">
        <v>30986</v>
      </c>
      <c r="J249" t="s">
        <v>3016</v>
      </c>
    </row>
    <row r="250" spans="1:10" x14ac:dyDescent="0.25">
      <c r="A250" s="108" t="str">
        <f>EnterpriseData!$B$38</f>
        <v>ProTes300420201Adm</v>
      </c>
      <c r="B250" t="s">
        <v>30987</v>
      </c>
      <c r="C250" t="s">
        <v>2632</v>
      </c>
      <c r="D250" t="s">
        <v>30988</v>
      </c>
      <c r="E250" t="s">
        <v>30039</v>
      </c>
      <c r="G250" t="s">
        <v>24380</v>
      </c>
      <c r="H250" t="s">
        <v>409</v>
      </c>
      <c r="I250" t="s">
        <v>30986</v>
      </c>
      <c r="J250" t="s">
        <v>3016</v>
      </c>
    </row>
    <row r="251" spans="1:10" x14ac:dyDescent="0.25">
      <c r="A251" s="108" t="str">
        <f>EnterpriseData!$B$38</f>
        <v>ProTes300420201Adm</v>
      </c>
      <c r="B251" t="s">
        <v>30989</v>
      </c>
      <c r="C251" t="s">
        <v>2632</v>
      </c>
      <c r="D251" t="s">
        <v>30990</v>
      </c>
      <c r="E251" t="s">
        <v>30039</v>
      </c>
      <c r="G251" t="s">
        <v>30991</v>
      </c>
      <c r="H251" t="s">
        <v>409</v>
      </c>
      <c r="I251" t="s">
        <v>30992</v>
      </c>
      <c r="J251" t="s">
        <v>3016</v>
      </c>
    </row>
    <row r="252" spans="1:10" x14ac:dyDescent="0.25">
      <c r="A252" s="108" t="str">
        <f>EnterpriseData!$B$38</f>
        <v>ProTes300420201Adm</v>
      </c>
      <c r="B252" t="s">
        <v>30993</v>
      </c>
      <c r="C252" t="s">
        <v>2632</v>
      </c>
      <c r="D252" t="s">
        <v>30994</v>
      </c>
      <c r="E252" t="s">
        <v>30039</v>
      </c>
      <c r="G252" t="s">
        <v>30995</v>
      </c>
      <c r="H252" t="s">
        <v>409</v>
      </c>
      <c r="I252" t="s">
        <v>30996</v>
      </c>
      <c r="J252" t="s">
        <v>3016</v>
      </c>
    </row>
    <row r="253" spans="1:10" x14ac:dyDescent="0.25">
      <c r="A253" s="108" t="str">
        <f>EnterpriseData!$B$38</f>
        <v>ProTes300420201Adm</v>
      </c>
      <c r="B253" t="s">
        <v>30997</v>
      </c>
      <c r="C253" t="s">
        <v>2632</v>
      </c>
      <c r="D253" t="s">
        <v>30998</v>
      </c>
      <c r="E253" t="s">
        <v>30039</v>
      </c>
      <c r="G253" t="s">
        <v>30999</v>
      </c>
      <c r="H253" t="s">
        <v>409</v>
      </c>
      <c r="I253" t="s">
        <v>31000</v>
      </c>
      <c r="J253" t="s">
        <v>3016</v>
      </c>
    </row>
    <row r="254" spans="1:10" x14ac:dyDescent="0.25">
      <c r="A254" s="108" t="str">
        <f>EnterpriseData!$B$38</f>
        <v>ProTes300420201Adm</v>
      </c>
      <c r="B254" t="s">
        <v>31001</v>
      </c>
      <c r="C254" t="s">
        <v>2632</v>
      </c>
      <c r="D254" t="s">
        <v>31002</v>
      </c>
      <c r="E254" t="s">
        <v>30039</v>
      </c>
      <c r="G254" t="s">
        <v>31003</v>
      </c>
      <c r="H254" t="s">
        <v>409</v>
      </c>
      <c r="I254" t="s">
        <v>31004</v>
      </c>
      <c r="J254" t="s">
        <v>3016</v>
      </c>
    </row>
    <row r="255" spans="1:10" x14ac:dyDescent="0.25">
      <c r="A255" s="108" t="str">
        <f>EnterpriseData!$B$38</f>
        <v>ProTes300420201Adm</v>
      </c>
      <c r="B255" t="s">
        <v>31005</v>
      </c>
      <c r="C255" t="s">
        <v>2632</v>
      </c>
      <c r="D255" t="s">
        <v>31006</v>
      </c>
      <c r="E255" t="s">
        <v>30039</v>
      </c>
      <c r="G255" t="s">
        <v>31007</v>
      </c>
      <c r="H255" t="s">
        <v>409</v>
      </c>
      <c r="I255" t="s">
        <v>31008</v>
      </c>
      <c r="J255" t="s">
        <v>3016</v>
      </c>
    </row>
    <row r="256" spans="1:10" x14ac:dyDescent="0.25">
      <c r="A256" s="108" t="str">
        <f>EnterpriseData!$B$38</f>
        <v>ProTes300420201Adm</v>
      </c>
      <c r="B256" t="s">
        <v>31009</v>
      </c>
      <c r="C256" t="s">
        <v>2632</v>
      </c>
      <c r="D256" t="s">
        <v>31010</v>
      </c>
      <c r="E256" t="s">
        <v>31011</v>
      </c>
      <c r="G256" t="s">
        <v>31012</v>
      </c>
      <c r="H256" t="s">
        <v>409</v>
      </c>
      <c r="J256" t="s">
        <v>3016</v>
      </c>
    </row>
    <row r="257" spans="1:10" x14ac:dyDescent="0.25">
      <c r="A257" s="108" t="str">
        <f>EnterpriseData!$B$38</f>
        <v>ProTes300420201Adm</v>
      </c>
      <c r="B257" t="s">
        <v>31013</v>
      </c>
      <c r="C257" t="s">
        <v>2632</v>
      </c>
      <c r="D257" t="s">
        <v>31014</v>
      </c>
      <c r="E257" t="s">
        <v>31015</v>
      </c>
      <c r="G257" t="s">
        <v>25779</v>
      </c>
      <c r="H257" t="s">
        <v>4338</v>
      </c>
      <c r="I257" t="s">
        <v>31016</v>
      </c>
      <c r="J257" t="s">
        <v>3016</v>
      </c>
    </row>
    <row r="258" spans="1:10" x14ac:dyDescent="0.25">
      <c r="A258" s="108" t="str">
        <f>EnterpriseData!$B$38</f>
        <v>ProTes300420201Adm</v>
      </c>
      <c r="B258" t="s">
        <v>31017</v>
      </c>
      <c r="C258" t="s">
        <v>2632</v>
      </c>
      <c r="D258" t="s">
        <v>31018</v>
      </c>
      <c r="E258" t="s">
        <v>31019</v>
      </c>
      <c r="G258" t="s">
        <v>27964</v>
      </c>
      <c r="H258" t="s">
        <v>2441</v>
      </c>
      <c r="I258" t="s">
        <v>31020</v>
      </c>
      <c r="J258" t="s">
        <v>2400</v>
      </c>
    </row>
    <row r="259" spans="1:10" x14ac:dyDescent="0.25">
      <c r="A259" s="108" t="str">
        <f>EnterpriseData!$B$38</f>
        <v>ProTes300420201Adm</v>
      </c>
      <c r="B259" t="s">
        <v>31021</v>
      </c>
      <c r="C259" t="s">
        <v>2632</v>
      </c>
      <c r="D259" t="s">
        <v>31022</v>
      </c>
      <c r="E259" t="s">
        <v>31023</v>
      </c>
      <c r="G259" t="s">
        <v>27964</v>
      </c>
      <c r="H259" t="s">
        <v>2441</v>
      </c>
      <c r="I259" t="s">
        <v>31024</v>
      </c>
      <c r="J259" t="s">
        <v>2400</v>
      </c>
    </row>
    <row r="260" spans="1:10" x14ac:dyDescent="0.25">
      <c r="A260" s="108" t="str">
        <f>EnterpriseData!$B$38</f>
        <v>ProTes300420201Adm</v>
      </c>
      <c r="B260" t="s">
        <v>31025</v>
      </c>
      <c r="C260" t="s">
        <v>2632</v>
      </c>
      <c r="D260" t="s">
        <v>31026</v>
      </c>
      <c r="E260" t="s">
        <v>31027</v>
      </c>
      <c r="G260" t="s">
        <v>31028</v>
      </c>
      <c r="H260" t="s">
        <v>2441</v>
      </c>
      <c r="I260" t="s">
        <v>31029</v>
      </c>
      <c r="J260" t="s">
        <v>2400</v>
      </c>
    </row>
    <row r="261" spans="1:10" x14ac:dyDescent="0.25">
      <c r="A261" s="108" t="str">
        <f>EnterpriseData!$B$38</f>
        <v>ProTes300420201Adm</v>
      </c>
      <c r="B261" t="s">
        <v>31030</v>
      </c>
      <c r="C261" t="s">
        <v>2632</v>
      </c>
      <c r="D261" t="s">
        <v>31031</v>
      </c>
      <c r="E261" t="s">
        <v>31032</v>
      </c>
      <c r="G261" t="s">
        <v>27964</v>
      </c>
      <c r="H261" t="s">
        <v>2441</v>
      </c>
      <c r="I261" t="s">
        <v>31033</v>
      </c>
      <c r="J261" t="s">
        <v>2400</v>
      </c>
    </row>
    <row r="262" spans="1:10" x14ac:dyDescent="0.25">
      <c r="A262" s="108" t="str">
        <f>EnterpriseData!$B$38</f>
        <v>ProTes300420201Adm</v>
      </c>
      <c r="B262" t="s">
        <v>31034</v>
      </c>
      <c r="C262" t="s">
        <v>2632</v>
      </c>
      <c r="D262" t="s">
        <v>31035</v>
      </c>
      <c r="E262" t="s">
        <v>31036</v>
      </c>
      <c r="G262" t="s">
        <v>28509</v>
      </c>
      <c r="H262" t="s">
        <v>2441</v>
      </c>
      <c r="I262" t="s">
        <v>31037</v>
      </c>
      <c r="J262" t="s">
        <v>2400</v>
      </c>
    </row>
    <row r="263" spans="1:10" x14ac:dyDescent="0.25">
      <c r="A263" s="108" t="str">
        <f>EnterpriseData!$B$38</f>
        <v>ProTes300420201Adm</v>
      </c>
      <c r="B263" t="s">
        <v>31038</v>
      </c>
      <c r="C263" t="s">
        <v>2632</v>
      </c>
      <c r="D263" t="s">
        <v>31039</v>
      </c>
      <c r="E263" t="s">
        <v>31040</v>
      </c>
      <c r="G263" t="s">
        <v>27964</v>
      </c>
      <c r="H263" t="s">
        <v>2441</v>
      </c>
      <c r="I263" t="s">
        <v>31041</v>
      </c>
      <c r="J263" t="s">
        <v>2400</v>
      </c>
    </row>
    <row r="264" spans="1:10" x14ac:dyDescent="0.25">
      <c r="A264" s="108" t="str">
        <f>EnterpriseData!$B$38</f>
        <v>ProTes300420201Adm</v>
      </c>
      <c r="B264" t="s">
        <v>31042</v>
      </c>
      <c r="C264" t="s">
        <v>2632</v>
      </c>
      <c r="D264" t="s">
        <v>31043</v>
      </c>
      <c r="E264" t="s">
        <v>31044</v>
      </c>
      <c r="G264" t="s">
        <v>27964</v>
      </c>
      <c r="H264" t="s">
        <v>2441</v>
      </c>
      <c r="I264" t="s">
        <v>31033</v>
      </c>
      <c r="J264" t="s">
        <v>2400</v>
      </c>
    </row>
    <row r="265" spans="1:10" x14ac:dyDescent="0.25">
      <c r="A265" s="108" t="str">
        <f>EnterpriseData!$B$38</f>
        <v>ProTes300420201Adm</v>
      </c>
      <c r="B265" t="s">
        <v>31045</v>
      </c>
      <c r="C265" t="s">
        <v>2632</v>
      </c>
      <c r="D265" t="s">
        <v>30076</v>
      </c>
      <c r="E265" t="s">
        <v>31046</v>
      </c>
      <c r="F265" t="s">
        <v>31019</v>
      </c>
      <c r="G265" t="s">
        <v>27964</v>
      </c>
      <c r="H265" t="s">
        <v>2441</v>
      </c>
      <c r="I265" t="s">
        <v>31020</v>
      </c>
      <c r="J265" t="s">
        <v>2400</v>
      </c>
    </row>
    <row r="266" spans="1:10" x14ac:dyDescent="0.25">
      <c r="A266" s="108" t="str">
        <f>EnterpriseData!$B$38</f>
        <v>ProTes300420201Adm</v>
      </c>
      <c r="B266" t="s">
        <v>31047</v>
      </c>
      <c r="C266" t="s">
        <v>2632</v>
      </c>
      <c r="D266" t="s">
        <v>31048</v>
      </c>
      <c r="E266" t="s">
        <v>31049</v>
      </c>
      <c r="F266" t="s">
        <v>31050</v>
      </c>
      <c r="G266" t="s">
        <v>28509</v>
      </c>
      <c r="H266" t="s">
        <v>2441</v>
      </c>
      <c r="I266" t="s">
        <v>31051</v>
      </c>
      <c r="J266" t="s">
        <v>2400</v>
      </c>
    </row>
    <row r="267" spans="1:10" x14ac:dyDescent="0.25">
      <c r="A267" s="108" t="str">
        <f>EnterpriseData!$B$38</f>
        <v>ProTes300420201Adm</v>
      </c>
      <c r="B267" t="s">
        <v>31052</v>
      </c>
      <c r="C267" t="s">
        <v>2632</v>
      </c>
      <c r="D267" t="s">
        <v>31053</v>
      </c>
      <c r="E267" t="s">
        <v>31054</v>
      </c>
      <c r="G267" t="s">
        <v>31055</v>
      </c>
      <c r="H267" t="s">
        <v>2441</v>
      </c>
      <c r="I267" t="s">
        <v>31056</v>
      </c>
      <c r="J267" t="s">
        <v>2400</v>
      </c>
    </row>
    <row r="268" spans="1:10" x14ac:dyDescent="0.25">
      <c r="A268" s="108" t="str">
        <f>EnterpriseData!$B$38</f>
        <v>ProTes300420201Adm</v>
      </c>
      <c r="B268" t="s">
        <v>31057</v>
      </c>
      <c r="C268" t="s">
        <v>2632</v>
      </c>
      <c r="D268" t="s">
        <v>31058</v>
      </c>
      <c r="E268" t="s">
        <v>31059</v>
      </c>
      <c r="G268" t="s">
        <v>31060</v>
      </c>
      <c r="H268" t="s">
        <v>2442</v>
      </c>
      <c r="I268" t="s">
        <v>31061</v>
      </c>
      <c r="J268" t="s">
        <v>2400</v>
      </c>
    </row>
    <row r="269" spans="1:10" x14ac:dyDescent="0.25">
      <c r="A269" s="108" t="str">
        <f>EnterpriseData!$B$38</f>
        <v>ProTes300420201Adm</v>
      </c>
      <c r="B269" t="s">
        <v>31062</v>
      </c>
      <c r="C269" t="s">
        <v>2632</v>
      </c>
      <c r="D269" t="s">
        <v>31063</v>
      </c>
      <c r="E269" t="s">
        <v>31064</v>
      </c>
      <c r="G269" t="s">
        <v>29406</v>
      </c>
      <c r="H269" t="s">
        <v>2442</v>
      </c>
      <c r="I269" t="s">
        <v>31065</v>
      </c>
      <c r="J269" t="s">
        <v>2400</v>
      </c>
    </row>
    <row r="270" spans="1:10" x14ac:dyDescent="0.25">
      <c r="A270" s="108" t="str">
        <f>EnterpriseData!$B$38</f>
        <v>ProTes300420201Adm</v>
      </c>
      <c r="B270" t="s">
        <v>31066</v>
      </c>
      <c r="C270" t="s">
        <v>2632</v>
      </c>
      <c r="D270" t="s">
        <v>31067</v>
      </c>
      <c r="E270" t="s">
        <v>31068</v>
      </c>
      <c r="G270" t="s">
        <v>29154</v>
      </c>
      <c r="H270" t="s">
        <v>2442</v>
      </c>
      <c r="I270" t="s">
        <v>31069</v>
      </c>
      <c r="J270" t="s">
        <v>2400</v>
      </c>
    </row>
    <row r="271" spans="1:10" x14ac:dyDescent="0.25">
      <c r="A271" s="108" t="str">
        <f>EnterpriseData!$B$38</f>
        <v>ProTes300420201Adm</v>
      </c>
      <c r="B271" t="s">
        <v>31070</v>
      </c>
      <c r="C271" t="s">
        <v>2632</v>
      </c>
      <c r="D271" t="s">
        <v>31071</v>
      </c>
      <c r="E271" t="s">
        <v>31072</v>
      </c>
      <c r="G271" t="s">
        <v>4379</v>
      </c>
      <c r="H271" t="s">
        <v>2442</v>
      </c>
      <c r="I271" t="s">
        <v>28631</v>
      </c>
      <c r="J271" t="s">
        <v>2400</v>
      </c>
    </row>
    <row r="272" spans="1:10" x14ac:dyDescent="0.25">
      <c r="A272" s="108" t="str">
        <f>EnterpriseData!$B$38</f>
        <v>ProTes300420201Adm</v>
      </c>
      <c r="B272" t="s">
        <v>31073</v>
      </c>
      <c r="C272" t="s">
        <v>2632</v>
      </c>
      <c r="D272" t="s">
        <v>31074</v>
      </c>
      <c r="E272" t="s">
        <v>31075</v>
      </c>
      <c r="G272" t="s">
        <v>28267</v>
      </c>
      <c r="H272" t="s">
        <v>2442</v>
      </c>
      <c r="I272" t="s">
        <v>31076</v>
      </c>
      <c r="J272" t="s">
        <v>2400</v>
      </c>
    </row>
    <row r="273" spans="1:10" x14ac:dyDescent="0.25">
      <c r="A273" s="108" t="str">
        <f>EnterpriseData!$B$38</f>
        <v>ProTes300420201Adm</v>
      </c>
      <c r="B273" t="s">
        <v>31077</v>
      </c>
      <c r="C273" t="s">
        <v>2632</v>
      </c>
      <c r="D273" t="s">
        <v>31078</v>
      </c>
      <c r="E273" t="s">
        <v>31079</v>
      </c>
      <c r="G273" t="s">
        <v>28868</v>
      </c>
      <c r="H273" t="s">
        <v>2442</v>
      </c>
      <c r="I273" t="s">
        <v>31080</v>
      </c>
      <c r="J273" t="s">
        <v>2400</v>
      </c>
    </row>
    <row r="274" spans="1:10" x14ac:dyDescent="0.25">
      <c r="A274" s="108" t="str">
        <f>EnterpriseData!$B$38</f>
        <v>ProTes300420201Adm</v>
      </c>
      <c r="B274" t="s">
        <v>31081</v>
      </c>
      <c r="C274" t="s">
        <v>2632</v>
      </c>
      <c r="D274" t="s">
        <v>31082</v>
      </c>
      <c r="E274" t="s">
        <v>31083</v>
      </c>
      <c r="G274" t="s">
        <v>29686</v>
      </c>
      <c r="H274" t="s">
        <v>2442</v>
      </c>
      <c r="I274" t="s">
        <v>31084</v>
      </c>
      <c r="J274" t="s">
        <v>2400</v>
      </c>
    </row>
    <row r="275" spans="1:10" x14ac:dyDescent="0.25">
      <c r="A275" s="108" t="str">
        <f>EnterpriseData!$B$38</f>
        <v>ProTes300420201Adm</v>
      </c>
      <c r="B275" t="s">
        <v>31085</v>
      </c>
      <c r="C275" t="s">
        <v>2632</v>
      </c>
      <c r="D275" t="s">
        <v>31086</v>
      </c>
      <c r="E275" t="s">
        <v>31087</v>
      </c>
      <c r="G275" t="s">
        <v>31088</v>
      </c>
      <c r="H275" t="s">
        <v>2442</v>
      </c>
      <c r="I275" t="s">
        <v>31089</v>
      </c>
      <c r="J275" t="s">
        <v>2400</v>
      </c>
    </row>
    <row r="276" spans="1:10" x14ac:dyDescent="0.25">
      <c r="A276" s="108" t="str">
        <f>EnterpriseData!$B$38</f>
        <v>ProTes300420201Adm</v>
      </c>
      <c r="B276" t="s">
        <v>31090</v>
      </c>
      <c r="C276" t="s">
        <v>2632</v>
      </c>
      <c r="D276" t="s">
        <v>31091</v>
      </c>
      <c r="E276" t="s">
        <v>31092</v>
      </c>
      <c r="G276" t="s">
        <v>31093</v>
      </c>
      <c r="H276" t="s">
        <v>2442</v>
      </c>
      <c r="I276" t="s">
        <v>31094</v>
      </c>
      <c r="J276" t="s">
        <v>2400</v>
      </c>
    </row>
    <row r="277" spans="1:10" x14ac:dyDescent="0.25">
      <c r="A277" s="108" t="str">
        <f>EnterpriseData!$B$38</f>
        <v>ProTes300420201Adm</v>
      </c>
      <c r="B277" t="s">
        <v>31095</v>
      </c>
      <c r="C277" t="s">
        <v>2632</v>
      </c>
      <c r="D277" t="s">
        <v>31096</v>
      </c>
      <c r="E277" t="s">
        <v>31097</v>
      </c>
      <c r="G277" t="s">
        <v>31098</v>
      </c>
      <c r="H277" t="s">
        <v>2442</v>
      </c>
      <c r="I277" t="s">
        <v>31099</v>
      </c>
      <c r="J277" t="s">
        <v>2400</v>
      </c>
    </row>
    <row r="278" spans="1:10" x14ac:dyDescent="0.25">
      <c r="A278" s="108" t="str">
        <f>EnterpriseData!$B$38</f>
        <v>ProTes300420201Adm</v>
      </c>
      <c r="B278" t="s">
        <v>31100</v>
      </c>
      <c r="C278" t="s">
        <v>2632</v>
      </c>
      <c r="D278" t="s">
        <v>31101</v>
      </c>
      <c r="E278" t="s">
        <v>31102</v>
      </c>
      <c r="G278" t="s">
        <v>29154</v>
      </c>
      <c r="H278" t="s">
        <v>2442</v>
      </c>
      <c r="I278" t="s">
        <v>31103</v>
      </c>
      <c r="J278" t="s">
        <v>2400</v>
      </c>
    </row>
    <row r="279" spans="1:10" x14ac:dyDescent="0.25">
      <c r="A279" s="108" t="str">
        <f>EnterpriseData!$B$38</f>
        <v>ProTes300420201Adm</v>
      </c>
      <c r="B279" t="s">
        <v>31104</v>
      </c>
      <c r="C279" t="s">
        <v>2632</v>
      </c>
      <c r="D279" t="s">
        <v>31105</v>
      </c>
      <c r="E279" t="s">
        <v>31106</v>
      </c>
      <c r="G279" t="s">
        <v>4379</v>
      </c>
      <c r="H279" t="s">
        <v>2442</v>
      </c>
      <c r="I279" t="s">
        <v>31107</v>
      </c>
      <c r="J279" t="s">
        <v>2400</v>
      </c>
    </row>
    <row r="280" spans="1:10" x14ac:dyDescent="0.25">
      <c r="A280" s="108" t="str">
        <f>EnterpriseData!$B$38</f>
        <v>ProTes300420201Adm</v>
      </c>
      <c r="B280" t="s">
        <v>31108</v>
      </c>
      <c r="C280" t="s">
        <v>2632</v>
      </c>
      <c r="D280" t="s">
        <v>31109</v>
      </c>
      <c r="E280" t="s">
        <v>31110</v>
      </c>
      <c r="G280" t="s">
        <v>4379</v>
      </c>
      <c r="H280" t="s">
        <v>2442</v>
      </c>
      <c r="I280" t="s">
        <v>31111</v>
      </c>
      <c r="J280" t="s">
        <v>2400</v>
      </c>
    </row>
    <row r="281" spans="1:10" x14ac:dyDescent="0.25">
      <c r="A281" s="108" t="str">
        <f>EnterpriseData!$B$38</f>
        <v>ProTes300420201Adm</v>
      </c>
      <c r="B281" t="s">
        <v>31112</v>
      </c>
      <c r="C281" t="s">
        <v>2632</v>
      </c>
      <c r="D281" t="s">
        <v>31113</v>
      </c>
      <c r="E281" t="s">
        <v>31114</v>
      </c>
      <c r="G281" t="s">
        <v>29686</v>
      </c>
      <c r="H281" t="s">
        <v>2442</v>
      </c>
      <c r="I281" t="s">
        <v>31115</v>
      </c>
      <c r="J281" t="s">
        <v>2400</v>
      </c>
    </row>
    <row r="282" spans="1:10" x14ac:dyDescent="0.25">
      <c r="A282" s="108" t="str">
        <f>EnterpriseData!$B$38</f>
        <v>ProTes300420201Adm</v>
      </c>
      <c r="B282" t="s">
        <v>31116</v>
      </c>
      <c r="C282" t="s">
        <v>2632</v>
      </c>
      <c r="D282" t="s">
        <v>31117</v>
      </c>
      <c r="E282" t="s">
        <v>31118</v>
      </c>
      <c r="G282" t="s">
        <v>4127</v>
      </c>
      <c r="H282" t="s">
        <v>2442</v>
      </c>
      <c r="I282" t="s">
        <v>31119</v>
      </c>
      <c r="J282" t="s">
        <v>2400</v>
      </c>
    </row>
    <row r="283" spans="1:10" x14ac:dyDescent="0.25">
      <c r="A283" s="108" t="str">
        <f>EnterpriseData!$B$38</f>
        <v>ProTes300420201Adm</v>
      </c>
      <c r="B283" t="s">
        <v>31120</v>
      </c>
      <c r="C283" t="s">
        <v>2632</v>
      </c>
      <c r="D283" t="s">
        <v>31121</v>
      </c>
      <c r="E283" t="s">
        <v>31122</v>
      </c>
      <c r="G283" t="s">
        <v>4127</v>
      </c>
      <c r="H283" t="s">
        <v>2442</v>
      </c>
      <c r="I283" t="s">
        <v>31123</v>
      </c>
      <c r="J283" t="s">
        <v>2400</v>
      </c>
    </row>
    <row r="284" spans="1:10" x14ac:dyDescent="0.25">
      <c r="A284" s="108" t="str">
        <f>EnterpriseData!$B$38</f>
        <v>ProTes300420201Adm</v>
      </c>
      <c r="B284" t="s">
        <v>31124</v>
      </c>
      <c r="C284" t="s">
        <v>2632</v>
      </c>
      <c r="D284" t="s">
        <v>31125</v>
      </c>
      <c r="E284" t="s">
        <v>31059</v>
      </c>
      <c r="G284" t="s">
        <v>31060</v>
      </c>
      <c r="H284" t="s">
        <v>2442</v>
      </c>
      <c r="I284" t="s">
        <v>31061</v>
      </c>
      <c r="J284" t="s">
        <v>2400</v>
      </c>
    </row>
    <row r="285" spans="1:10" x14ac:dyDescent="0.25">
      <c r="A285" s="108" t="str">
        <f>EnterpriseData!$B$38</f>
        <v>ProTes300420201Adm</v>
      </c>
      <c r="B285" t="s">
        <v>31126</v>
      </c>
      <c r="C285" t="s">
        <v>2632</v>
      </c>
      <c r="D285" t="s">
        <v>31127</v>
      </c>
      <c r="E285" t="s">
        <v>31072</v>
      </c>
      <c r="G285" t="s">
        <v>4379</v>
      </c>
      <c r="H285" t="s">
        <v>2442</v>
      </c>
      <c r="I285" t="s">
        <v>28631</v>
      </c>
      <c r="J285" t="s">
        <v>2400</v>
      </c>
    </row>
    <row r="286" spans="1:10" x14ac:dyDescent="0.25">
      <c r="A286" s="108" t="str">
        <f>EnterpriseData!$B$38</f>
        <v>ProTes300420201Adm</v>
      </c>
      <c r="B286" t="s">
        <v>31128</v>
      </c>
      <c r="C286" t="s">
        <v>2632</v>
      </c>
      <c r="D286" t="s">
        <v>31129</v>
      </c>
      <c r="E286" t="s">
        <v>31087</v>
      </c>
      <c r="G286" t="s">
        <v>31088</v>
      </c>
      <c r="H286" t="s">
        <v>2442</v>
      </c>
      <c r="I286" t="s">
        <v>31089</v>
      </c>
      <c r="J286" t="s">
        <v>2400</v>
      </c>
    </row>
    <row r="287" spans="1:10" x14ac:dyDescent="0.25">
      <c r="A287" s="108" t="str">
        <f>EnterpriseData!$B$38</f>
        <v>ProTes300420201Adm</v>
      </c>
      <c r="B287" t="s">
        <v>31130</v>
      </c>
      <c r="C287" t="s">
        <v>2632</v>
      </c>
      <c r="D287" t="s">
        <v>31131</v>
      </c>
      <c r="E287" t="s">
        <v>31132</v>
      </c>
      <c r="G287" t="s">
        <v>31133</v>
      </c>
      <c r="H287" t="s">
        <v>2442</v>
      </c>
      <c r="I287" t="s">
        <v>31134</v>
      </c>
      <c r="J287" t="s">
        <v>2400</v>
      </c>
    </row>
    <row r="288" spans="1:10" x14ac:dyDescent="0.25">
      <c r="A288" s="108" t="str">
        <f>EnterpriseData!$B$38</f>
        <v>ProTes300420201Adm</v>
      </c>
      <c r="B288" t="s">
        <v>31135</v>
      </c>
      <c r="C288" t="s">
        <v>2632</v>
      </c>
      <c r="D288" t="s">
        <v>31136</v>
      </c>
      <c r="E288" t="s">
        <v>31137</v>
      </c>
      <c r="G288" t="s">
        <v>31138</v>
      </c>
      <c r="H288" t="s">
        <v>2442</v>
      </c>
      <c r="I288" t="s">
        <v>31139</v>
      </c>
      <c r="J288" t="s">
        <v>2400</v>
      </c>
    </row>
    <row r="289" spans="1:10" x14ac:dyDescent="0.25">
      <c r="A289" s="108" t="str">
        <f>EnterpriseData!$B$38</f>
        <v>ProTes300420201Adm</v>
      </c>
      <c r="B289" t="s">
        <v>31140</v>
      </c>
      <c r="C289" t="s">
        <v>2632</v>
      </c>
      <c r="D289" t="s">
        <v>31141</v>
      </c>
      <c r="E289" t="s">
        <v>31132</v>
      </c>
      <c r="G289" t="s">
        <v>31133</v>
      </c>
      <c r="H289" t="s">
        <v>2442</v>
      </c>
      <c r="I289" t="s">
        <v>31134</v>
      </c>
      <c r="J289" t="s">
        <v>2400</v>
      </c>
    </row>
    <row r="290" spans="1:10" x14ac:dyDescent="0.25">
      <c r="A290" s="108" t="str">
        <f>EnterpriseData!$B$38</f>
        <v>ProTes300420201Adm</v>
      </c>
      <c r="B290" t="s">
        <v>31142</v>
      </c>
      <c r="C290" t="s">
        <v>2632</v>
      </c>
      <c r="D290" t="s">
        <v>31143</v>
      </c>
      <c r="E290" t="s">
        <v>31144</v>
      </c>
      <c r="G290" t="s">
        <v>31145</v>
      </c>
      <c r="H290" t="s">
        <v>2442</v>
      </c>
      <c r="I290" t="s">
        <v>31146</v>
      </c>
      <c r="J290" t="s">
        <v>2400</v>
      </c>
    </row>
    <row r="291" spans="1:10" x14ac:dyDescent="0.25">
      <c r="A291" s="108" t="str">
        <f>EnterpriseData!$B$38</f>
        <v>ProTes300420201Adm</v>
      </c>
      <c r="B291" t="s">
        <v>31147</v>
      </c>
      <c r="C291" t="s">
        <v>2632</v>
      </c>
      <c r="D291" t="s">
        <v>31148</v>
      </c>
      <c r="E291" t="s">
        <v>31149</v>
      </c>
      <c r="G291" t="s">
        <v>31150</v>
      </c>
      <c r="H291" t="s">
        <v>2442</v>
      </c>
      <c r="I291" t="s">
        <v>31151</v>
      </c>
      <c r="J291" t="s">
        <v>2400</v>
      </c>
    </row>
    <row r="292" spans="1:10" x14ac:dyDescent="0.25">
      <c r="A292" s="108" t="str">
        <f>EnterpriseData!$B$38</f>
        <v>ProTes300420201Adm</v>
      </c>
      <c r="B292" t="s">
        <v>31152</v>
      </c>
      <c r="C292" t="s">
        <v>2632</v>
      </c>
      <c r="D292" t="s">
        <v>31153</v>
      </c>
      <c r="E292" t="s">
        <v>31154</v>
      </c>
      <c r="G292" t="s">
        <v>28319</v>
      </c>
      <c r="H292" t="s">
        <v>2443</v>
      </c>
      <c r="I292" t="s">
        <v>31155</v>
      </c>
      <c r="J292" t="s">
        <v>2400</v>
      </c>
    </row>
    <row r="293" spans="1:10" x14ac:dyDescent="0.25">
      <c r="A293" s="108" t="str">
        <f>EnterpriseData!$B$38</f>
        <v>ProTes300420201Adm</v>
      </c>
      <c r="B293" t="s">
        <v>31156</v>
      </c>
      <c r="C293" t="s">
        <v>2632</v>
      </c>
      <c r="D293" t="s">
        <v>31157</v>
      </c>
      <c r="E293" t="s">
        <v>31158</v>
      </c>
      <c r="G293" t="s">
        <v>3467</v>
      </c>
      <c r="H293" t="s">
        <v>2444</v>
      </c>
      <c r="I293" t="s">
        <v>4388</v>
      </c>
      <c r="J293" t="s">
        <v>2400</v>
      </c>
    </row>
    <row r="294" spans="1:10" x14ac:dyDescent="0.25">
      <c r="A294" s="108" t="str">
        <f>EnterpriseData!$B$38</f>
        <v>ProTes300420201Adm</v>
      </c>
      <c r="B294" t="s">
        <v>31159</v>
      </c>
      <c r="C294" t="s">
        <v>2632</v>
      </c>
      <c r="D294" t="s">
        <v>31160</v>
      </c>
      <c r="E294" t="s">
        <v>31161</v>
      </c>
      <c r="G294" t="s">
        <v>31162</v>
      </c>
      <c r="H294" t="s">
        <v>2444</v>
      </c>
      <c r="I294" t="s">
        <v>31163</v>
      </c>
      <c r="J294" t="s">
        <v>2400</v>
      </c>
    </row>
    <row r="295" spans="1:10" x14ac:dyDescent="0.25">
      <c r="A295" s="108" t="str">
        <f>EnterpriseData!$B$38</f>
        <v>ProTes300420201Adm</v>
      </c>
      <c r="B295" t="s">
        <v>31164</v>
      </c>
      <c r="C295" t="s">
        <v>2632</v>
      </c>
      <c r="D295" t="s">
        <v>31165</v>
      </c>
      <c r="E295" t="s">
        <v>31166</v>
      </c>
      <c r="G295" t="s">
        <v>31167</v>
      </c>
      <c r="H295" t="s">
        <v>2444</v>
      </c>
      <c r="I295" t="s">
        <v>31168</v>
      </c>
      <c r="J295" t="s">
        <v>2400</v>
      </c>
    </row>
    <row r="296" spans="1:10" x14ac:dyDescent="0.25">
      <c r="A296" s="108" t="str">
        <f>EnterpriseData!$B$38</f>
        <v>ProTes300420201Adm</v>
      </c>
      <c r="B296" t="s">
        <v>31169</v>
      </c>
      <c r="C296" t="s">
        <v>2632</v>
      </c>
      <c r="D296" t="s">
        <v>31170</v>
      </c>
      <c r="E296" t="s">
        <v>31171</v>
      </c>
      <c r="G296" t="s">
        <v>4426</v>
      </c>
      <c r="H296" t="s">
        <v>2446</v>
      </c>
      <c r="I296" t="s">
        <v>31172</v>
      </c>
      <c r="J296" t="s">
        <v>2400</v>
      </c>
    </row>
    <row r="297" spans="1:10" x14ac:dyDescent="0.25">
      <c r="A297" s="108" t="str">
        <f>EnterpriseData!$B$38</f>
        <v>ProTes300420201Adm</v>
      </c>
      <c r="B297" t="s">
        <v>31173</v>
      </c>
      <c r="C297" t="s">
        <v>2632</v>
      </c>
      <c r="D297" t="s">
        <v>31174</v>
      </c>
      <c r="E297" t="s">
        <v>31175</v>
      </c>
      <c r="G297" t="s">
        <v>4426</v>
      </c>
      <c r="H297" t="s">
        <v>2446</v>
      </c>
      <c r="I297" t="s">
        <v>31176</v>
      </c>
      <c r="J297" t="s">
        <v>2400</v>
      </c>
    </row>
    <row r="298" spans="1:10" x14ac:dyDescent="0.25">
      <c r="A298" s="108" t="str">
        <f>EnterpriseData!$B$38</f>
        <v>ProTes300420201Adm</v>
      </c>
      <c r="B298" t="s">
        <v>31177</v>
      </c>
      <c r="C298" t="s">
        <v>2632</v>
      </c>
      <c r="D298" t="s">
        <v>31178</v>
      </c>
      <c r="E298" t="s">
        <v>31179</v>
      </c>
      <c r="G298" t="s">
        <v>27936</v>
      </c>
      <c r="H298" t="s">
        <v>2446</v>
      </c>
      <c r="I298" t="s">
        <v>31180</v>
      </c>
      <c r="J298" t="s">
        <v>2400</v>
      </c>
    </row>
    <row r="299" spans="1:10" x14ac:dyDescent="0.25">
      <c r="A299" s="108" t="str">
        <f>EnterpriseData!$B$38</f>
        <v>ProTes300420201Adm</v>
      </c>
      <c r="B299" t="s">
        <v>31181</v>
      </c>
      <c r="C299" t="s">
        <v>2632</v>
      </c>
      <c r="D299" t="s">
        <v>31182</v>
      </c>
      <c r="E299" t="s">
        <v>31183</v>
      </c>
      <c r="G299" t="s">
        <v>4426</v>
      </c>
      <c r="H299" t="s">
        <v>2446</v>
      </c>
      <c r="I299" t="s">
        <v>31184</v>
      </c>
      <c r="J299" t="s">
        <v>2400</v>
      </c>
    </row>
    <row r="300" spans="1:10" x14ac:dyDescent="0.25">
      <c r="A300" s="108" t="str">
        <f>EnterpriseData!$B$38</f>
        <v>ProTes300420201Adm</v>
      </c>
      <c r="B300" t="s">
        <v>31185</v>
      </c>
      <c r="C300" t="s">
        <v>2632</v>
      </c>
      <c r="D300" t="s">
        <v>31186</v>
      </c>
      <c r="E300" t="s">
        <v>31187</v>
      </c>
      <c r="F300" t="s">
        <v>31171</v>
      </c>
      <c r="G300" t="s">
        <v>4426</v>
      </c>
      <c r="H300" t="s">
        <v>2446</v>
      </c>
      <c r="I300" t="s">
        <v>31172</v>
      </c>
      <c r="J300" t="s">
        <v>2400</v>
      </c>
    </row>
    <row r="301" spans="1:10" x14ac:dyDescent="0.25">
      <c r="A301" s="108" t="str">
        <f>EnterpriseData!$B$38</f>
        <v>ProTes300420201Adm</v>
      </c>
      <c r="B301" t="s">
        <v>31188</v>
      </c>
      <c r="C301" t="s">
        <v>2632</v>
      </c>
      <c r="D301" t="s">
        <v>31186</v>
      </c>
      <c r="E301" t="s">
        <v>31189</v>
      </c>
      <c r="F301" t="s">
        <v>31175</v>
      </c>
      <c r="G301" t="s">
        <v>4426</v>
      </c>
      <c r="H301" t="s">
        <v>2446</v>
      </c>
      <c r="I301" t="s">
        <v>31176</v>
      </c>
      <c r="J301" t="s">
        <v>2400</v>
      </c>
    </row>
    <row r="302" spans="1:10" x14ac:dyDescent="0.25">
      <c r="A302" s="108" t="str">
        <f>EnterpriseData!$B$38</f>
        <v>ProTes300420201Adm</v>
      </c>
      <c r="B302" t="s">
        <v>31190</v>
      </c>
      <c r="C302" t="s">
        <v>2632</v>
      </c>
      <c r="D302" t="s">
        <v>31191</v>
      </c>
      <c r="E302" t="s">
        <v>31192</v>
      </c>
      <c r="G302" t="s">
        <v>4436</v>
      </c>
      <c r="H302" t="s">
        <v>2446</v>
      </c>
      <c r="I302" t="s">
        <v>4437</v>
      </c>
      <c r="J302" t="s">
        <v>2400</v>
      </c>
    </row>
    <row r="303" spans="1:10" x14ac:dyDescent="0.25">
      <c r="A303" s="108" t="str">
        <f>EnterpriseData!$B$38</f>
        <v>ProTes300420201Adm</v>
      </c>
      <c r="B303" t="s">
        <v>31193</v>
      </c>
      <c r="C303" t="s">
        <v>2632</v>
      </c>
      <c r="D303" t="s">
        <v>31194</v>
      </c>
      <c r="E303" t="s">
        <v>31195</v>
      </c>
      <c r="G303" t="s">
        <v>28858</v>
      </c>
      <c r="H303" t="s">
        <v>2447</v>
      </c>
      <c r="I303" t="s">
        <v>28859</v>
      </c>
      <c r="J303" t="s">
        <v>2400</v>
      </c>
    </row>
    <row r="304" spans="1:10" x14ac:dyDescent="0.25">
      <c r="A304" s="108" t="str">
        <f>EnterpriseData!$B$38</f>
        <v>ProTes300420201Adm</v>
      </c>
      <c r="B304" t="s">
        <v>31196</v>
      </c>
      <c r="C304" t="s">
        <v>2632</v>
      </c>
      <c r="D304" t="s">
        <v>31197</v>
      </c>
      <c r="E304" t="s">
        <v>31198</v>
      </c>
      <c r="G304" t="s">
        <v>31199</v>
      </c>
      <c r="H304" t="s">
        <v>2447</v>
      </c>
      <c r="I304" t="s">
        <v>31200</v>
      </c>
      <c r="J304" t="s">
        <v>2400</v>
      </c>
    </row>
  </sheetData>
  <sheetProtection sheet="1" objects="1" scenarios="1"/>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4" baseType="variant">
      <vt:variant>
        <vt:lpstr>Worksheets</vt:lpstr>
      </vt:variant>
      <vt:variant>
        <vt:i4>33</vt:i4>
      </vt:variant>
      <vt:variant>
        <vt:lpstr>Named Ranges</vt:lpstr>
      </vt:variant>
      <vt:variant>
        <vt:i4>3</vt:i4>
      </vt:variant>
    </vt:vector>
  </HeadingPairs>
  <TitlesOfParts>
    <vt:vector size="36" baseType="lpstr">
      <vt:lpstr>Option List</vt:lpstr>
      <vt:lpstr>EnterpriseData</vt:lpstr>
      <vt:lpstr>Install Options</vt:lpstr>
      <vt:lpstr>Install Verification</vt:lpstr>
      <vt:lpstr>ServerReferences</vt:lpstr>
      <vt:lpstr>Hierarchy</vt:lpstr>
      <vt:lpstr>RefType Scopes</vt:lpstr>
      <vt:lpstr>Sequences</vt:lpstr>
      <vt:lpstr>CodeTables</vt:lpstr>
      <vt:lpstr>CodeTableAppend</vt:lpstr>
      <vt:lpstr>Dynamic Rule Sets</vt:lpstr>
      <vt:lpstr>ConfigGroups</vt:lpstr>
      <vt:lpstr>ConfigGroupMods</vt:lpstr>
      <vt:lpstr>SysConfigAdmin</vt:lpstr>
      <vt:lpstr>PortletRoles</vt:lpstr>
      <vt:lpstr>Role Screen Settings</vt:lpstr>
      <vt:lpstr>Users</vt:lpstr>
      <vt:lpstr>UserReferences</vt:lpstr>
      <vt:lpstr>ImportReports</vt:lpstr>
      <vt:lpstr>ModOptionsImportReports</vt:lpstr>
      <vt:lpstr>TransitTime</vt:lpstr>
      <vt:lpstr>InternationalText</vt:lpstr>
      <vt:lpstr>Integrations</vt:lpstr>
      <vt:lpstr>ChargeLevelAdvance</vt:lpstr>
      <vt:lpstr>AdvanceDailyLimit</vt:lpstr>
      <vt:lpstr>Taxes</vt:lpstr>
      <vt:lpstr>BaseCompanyDocs</vt:lpstr>
      <vt:lpstr>SysConfigSandbox</vt:lpstr>
      <vt:lpstr>LocationsImport</vt:lpstr>
      <vt:lpstr>MasterItem</vt:lpstr>
      <vt:lpstr>SandboxCompanyDocs</vt:lpstr>
      <vt:lpstr>IntlPortImportFile</vt:lpstr>
      <vt:lpstr>NARampImportFile</vt:lpstr>
      <vt:lpstr>'Dynamic Rule Sets'!_FilterDatabase</vt:lpstr>
      <vt:lpstr>InternationalText!_FilterDatabase</vt:lpstr>
      <vt:lpstr>'RefType Scopes'!_FilterDatabase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 Shanley</dc:creator>
  <dc:description/>
  <cp:lastModifiedBy>Sandeep Sharma</cp:lastModifiedBy>
  <cp:revision>1</cp:revision>
  <dcterms:created xsi:type="dcterms:W3CDTF">2018-03-06T04:13:21Z</dcterms:created>
  <dcterms:modified xsi:type="dcterms:W3CDTF">2020-04-30T11:00:35Z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